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bancodelarepublica-my.sharepoint.com/personal/msalazsi_banrep_gov_co/Documents/Desktop/PMMS/MTCRE/Data_mtcre/2024_05_06/Processed_data/"/>
    </mc:Choice>
  </mc:AlternateContent>
  <xr:revisionPtr revIDLastSave="334" documentId="13_ncr:1_{31878A53-A6B8-425E-935D-DF719FD02311}" xr6:coauthVersionLast="47" xr6:coauthVersionMax="47" xr10:uidLastSave="{221DF97E-A42D-4D37-9D22-424FB7E68951}"/>
  <bookViews>
    <workbookView xWindow="20370" yWindow="-120" windowWidth="29040" windowHeight="15840" firstSheet="1" activeTab="6" xr2:uid="{00000000-000D-0000-FFFF-FFFF00000000}"/>
  </bookViews>
  <sheets>
    <sheet name="Descripción variables" sheetId="92" r:id="rId1"/>
    <sheet name="Agregados macro" sheetId="97" r:id="rId2"/>
    <sheet name="orden codigo " sheetId="98" r:id="rId3"/>
    <sheet name="Fuentes y variables" sheetId="83" r:id="rId4"/>
    <sheet name="base_des" sheetId="31" r:id="rId5"/>
    <sheet name="base_log" sheetId="37" r:id="rId6"/>
    <sheet name="base_log (2)" sheetId="99" r:id="rId7"/>
    <sheet name="validadores" sheetId="100" r:id="rId8"/>
    <sheet name="variables_sin_des" sheetId="28" r:id="rId9"/>
    <sheet name="variables_des" sheetId="29" r:id="rId10"/>
    <sheet name="DIF_DES_SINDES" sheetId="30"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s>
  <definedNames>
    <definedName name="\A" localSheetId="4">#REF!</definedName>
    <definedName name="\A" localSheetId="5">#REF!</definedName>
    <definedName name="\A" localSheetId="6">#REF!</definedName>
    <definedName name="\A">#REF!</definedName>
    <definedName name="\C" localSheetId="4">[1]Indices!#REF!</definedName>
    <definedName name="\C" localSheetId="5">[1]Indices!#REF!</definedName>
    <definedName name="\C" localSheetId="6">[1]Indices!#REF!</definedName>
    <definedName name="\C">[1]Indices!#REF!</definedName>
    <definedName name="\D" localSheetId="4">#REF!</definedName>
    <definedName name="\D" localSheetId="5">#REF!</definedName>
    <definedName name="\D" localSheetId="6">#REF!</definedName>
    <definedName name="\D">#REF!</definedName>
    <definedName name="______Cua1">#REF!</definedName>
    <definedName name="_____Cua1">#REF!</definedName>
    <definedName name="____Cua1">#REF!</definedName>
    <definedName name="___Cua1">#REF!</definedName>
    <definedName name="___PAC94">#REF!</definedName>
    <definedName name="__Cua1">#REF!</definedName>
    <definedName name="__DEF94">#REF!</definedName>
    <definedName name="__F">#REF!</definedName>
    <definedName name="__IMP1">#REF!</definedName>
    <definedName name="__IMP1013">#REF!</definedName>
    <definedName name="__imp111">#REF!</definedName>
    <definedName name="__imp1110">#REF!</definedName>
    <definedName name="__IMP1111">#REF!</definedName>
    <definedName name="__IMP1112">#REF!</definedName>
    <definedName name="__IMP1113">#REF!</definedName>
    <definedName name="__IMP1114">#REF!</definedName>
    <definedName name="__IMP1115">#REF!</definedName>
    <definedName name="__IMP1116">#REF!</definedName>
    <definedName name="__imp112">#REF!</definedName>
    <definedName name="__imp113">#REF!</definedName>
    <definedName name="__IMP1132">#REF!</definedName>
    <definedName name="__IMP1133">#REF!</definedName>
    <definedName name="__imp114">#REF!</definedName>
    <definedName name="__IMP115">#REF!</definedName>
    <definedName name="__IMP116">#REF!</definedName>
    <definedName name="__imp117">#REF!</definedName>
    <definedName name="__imp118">#REF!</definedName>
    <definedName name="__imp119">#REF!</definedName>
    <definedName name="__IMP2">#REF!</definedName>
    <definedName name="__IMP3">#REF!</definedName>
    <definedName name="__IMP4">#REF!</definedName>
    <definedName name="__IMP5">#REF!</definedName>
    <definedName name="__IMP6">#REF!</definedName>
    <definedName name="__IMP7">#REF!</definedName>
    <definedName name="__IMP8">#REF!</definedName>
    <definedName name="__imp84">#REF!</definedName>
    <definedName name="__JUL9392">#REF!</definedName>
    <definedName name="__PAC94">#REF!</definedName>
    <definedName name="__R" localSheetId="4">[1]Indices!#REF!</definedName>
    <definedName name="__R" localSheetId="5">[1]Indices!#REF!</definedName>
    <definedName name="__R" localSheetId="6">[1]Indices!#REF!</definedName>
    <definedName name="__R">[1]Indices!#REF!</definedName>
    <definedName name="__RAN1" localSheetId="4">[1]Indices!#REF!</definedName>
    <definedName name="__RAN1" localSheetId="5">[1]Indices!#REF!</definedName>
    <definedName name="__RAN1" localSheetId="6">[1]Indices!#REF!</definedName>
    <definedName name="__RAN1">[1]Indices!#REF!</definedName>
    <definedName name="__U92016">#REF!</definedName>
    <definedName name="__U92017">#REF!</definedName>
    <definedName name="__U92018">#REF!</definedName>
    <definedName name="_1">#REF!</definedName>
    <definedName name="_2">#REF!</definedName>
    <definedName name="_3">#REF!</definedName>
    <definedName name="_8">#REF!</definedName>
    <definedName name="_9">#REF!</definedName>
    <definedName name="_arp2">#REF!</definedName>
    <definedName name="_Cua1">#REF!</definedName>
    <definedName name="_CUA2">[2]GASTOS!#REF!</definedName>
    <definedName name="_CUA3">[2]GASTOS!#REF!</definedName>
    <definedName name="_DEF94">#REF!</definedName>
    <definedName name="_F" localSheetId="4">#REF!</definedName>
    <definedName name="_F" localSheetId="5">#REF!</definedName>
    <definedName name="_F" localSheetId="6">#REF!</definedName>
    <definedName name="_F">#REF!</definedName>
    <definedName name="_xlnm._FilterDatabase" localSheetId="0" hidden="1">'Descripción variables'!$A$1:$G$54</definedName>
    <definedName name="_h35" hidden="1">{#N/A,#N/A,FALSE,"informes"}</definedName>
    <definedName name="_IMP1">#REF!</definedName>
    <definedName name="_IMP1013" localSheetId="4">#REF!</definedName>
    <definedName name="_IMP1013">#REF!</definedName>
    <definedName name="_imp111" localSheetId="4">#REF!</definedName>
    <definedName name="_imp111">#REF!</definedName>
    <definedName name="_imp1110" localSheetId="4">#REF!</definedName>
    <definedName name="_imp1110">#REF!</definedName>
    <definedName name="_IMP1111" localSheetId="4">#REF!</definedName>
    <definedName name="_IMP1111">#REF!</definedName>
    <definedName name="_IMP1112" localSheetId="4">#REF!</definedName>
    <definedName name="_IMP1112">#REF!</definedName>
    <definedName name="_IMP1113" localSheetId="4">#REF!</definedName>
    <definedName name="_IMP1113">#REF!</definedName>
    <definedName name="_IMP1114" localSheetId="4">#REF!</definedName>
    <definedName name="_IMP1114">#REF!</definedName>
    <definedName name="_IMP1115" localSheetId="4">#REF!</definedName>
    <definedName name="_IMP1115">#REF!</definedName>
    <definedName name="_IMP1116" localSheetId="4">#REF!</definedName>
    <definedName name="_IMP1116">#REF!</definedName>
    <definedName name="_imp112" localSheetId="4">#REF!</definedName>
    <definedName name="_imp112">#REF!</definedName>
    <definedName name="_imp113" localSheetId="4">#REF!</definedName>
    <definedName name="_imp113">#REF!</definedName>
    <definedName name="_IMP1132" localSheetId="4">#REF!</definedName>
    <definedName name="_IMP1132">#REF!</definedName>
    <definedName name="_IMP1133" localSheetId="4">#REF!</definedName>
    <definedName name="_IMP1133">#REF!</definedName>
    <definedName name="_imp114" localSheetId="4">#REF!</definedName>
    <definedName name="_imp114">#REF!</definedName>
    <definedName name="_IMP115" localSheetId="4">#REF!</definedName>
    <definedName name="_IMP115">#REF!</definedName>
    <definedName name="_IMP116" localSheetId="4">#REF!</definedName>
    <definedName name="_IMP116">#REF!</definedName>
    <definedName name="_imp117" localSheetId="4">#REF!</definedName>
    <definedName name="_imp117">#REF!</definedName>
    <definedName name="_imp118" localSheetId="4">#REF!</definedName>
    <definedName name="_imp118">#REF!</definedName>
    <definedName name="_imp119" localSheetId="4">#REF!</definedName>
    <definedName name="_imp119">#REF!</definedName>
    <definedName name="_IMP2">#REF!</definedName>
    <definedName name="_IMP3">#REF!</definedName>
    <definedName name="_IMP4">#REF!</definedName>
    <definedName name="_IMP5">#REF!</definedName>
    <definedName name="_IMP6">#REF!</definedName>
    <definedName name="_IMP7">#REF!</definedName>
    <definedName name="_IMP8">#REF!</definedName>
    <definedName name="_imp84" localSheetId="4">#REF!</definedName>
    <definedName name="_imp84">#REF!</definedName>
    <definedName name="_IPC02">'[3]FN 02'!$E$17</definedName>
    <definedName name="_IPC03">'[3]FN 03'!$E$17</definedName>
    <definedName name="_IPC04">'[3]FN 04'!$E$17</definedName>
    <definedName name="_IPC05">'[3]FN 05'!$E$17</definedName>
    <definedName name="_IPC06">'[3]FN 06'!$E$17</definedName>
    <definedName name="_IPC07">'[3]FN 07'!$E$17</definedName>
    <definedName name="_ivm2">#REF!</definedName>
    <definedName name="_JUL9392">#REF!</definedName>
    <definedName name="_Key1" localSheetId="4" hidden="1">#REF!</definedName>
    <definedName name="_Key1" hidden="1">#REF!</definedName>
    <definedName name="_Key2" localSheetId="4" hidden="1">#REF!</definedName>
    <definedName name="_Key2" hidden="1">#REF!</definedName>
    <definedName name="_Order1" hidden="1">255</definedName>
    <definedName name="_Order2" hidden="1">255</definedName>
    <definedName name="_PAC94">#REF!</definedName>
    <definedName name="_Pub04">#REF!</definedName>
    <definedName name="_Pub05">#REF!</definedName>
    <definedName name="_Pub06">#REF!</definedName>
    <definedName name="_R" hidden="1">{"INGRESOS DOLARES",#N/A,FALSE,"informes"}</definedName>
    <definedName name="_Regression_Out" localSheetId="4" hidden="1">#REF!</definedName>
    <definedName name="_Regression_Out" hidden="1">#REF!</definedName>
    <definedName name="_Regression_X" localSheetId="4" hidden="1">#REF!</definedName>
    <definedName name="_Regression_X" hidden="1">#REF!</definedName>
    <definedName name="_Regression_Y" localSheetId="4" hidden="1">#REF!</definedName>
    <definedName name="_Regression_Y" hidden="1">#REF!</definedName>
    <definedName name="_SOR1" localSheetId="4">#REF!</definedName>
    <definedName name="_SOR1">#REF!</definedName>
    <definedName name="_SOR2" localSheetId="4">#REF!</definedName>
    <definedName name="_SOR2">#REF!</definedName>
    <definedName name="_Sort" localSheetId="4" hidden="1">#REF!</definedName>
    <definedName name="_Sort" hidden="1">#REF!</definedName>
    <definedName name="_Sub04">#REF!</definedName>
    <definedName name="_Sub05">#REF!</definedName>
    <definedName name="_Sub06">#REF!</definedName>
    <definedName name="_Table1_Out" hidden="1">[4]CARBOCOL!#REF!</definedName>
    <definedName name="_Table2_In2" hidden="1">[5]ANUAL1!#REF!</definedName>
    <definedName name="_Table2_Out" hidden="1">[4]CARBOCOL!#REF!</definedName>
    <definedName name="_U92016" localSheetId="4">#REF!</definedName>
    <definedName name="_U92016">#REF!</definedName>
    <definedName name="_U92017" localSheetId="4">#REF!</definedName>
    <definedName name="_U92017">#REF!</definedName>
    <definedName name="_U92018" localSheetId="4">#REF!</definedName>
    <definedName name="_U92018">#REF!</definedName>
    <definedName name="A">#REF!</definedName>
    <definedName name="A_IMPRESIÓN_IM" localSheetId="4">#REF!</definedName>
    <definedName name="A_IMPRESIÓN_IM">#REF!</definedName>
    <definedName name="aaaaaaaaaaaaaaaaaaaaaaaaaa">[2]GASTOS!#REF!</definedName>
    <definedName name="ABRIL" localSheetId="4">[6]TASAS!#REF!</definedName>
    <definedName name="ABRIL">[6]TASAS!#REF!</definedName>
    <definedName name="AGOSTO" localSheetId="4">[6]TASAS!#REF!</definedName>
    <definedName name="AGOSTO">[6]TASAS!#REF!</definedName>
    <definedName name="_xlnm.Print_Area">#REF!</definedName>
    <definedName name="arp">#REF!</definedName>
    <definedName name="B">#REF!</definedName>
    <definedName name="Base">'[7]Base Saldo'!$A$1:$AU$3783</definedName>
    <definedName name="BEC">#REF!</definedName>
    <definedName name="bnño4swrlnaplnmfgmn" hidden="1">{#N/A,#N/A,FALSE,"informes"}</definedName>
    <definedName name="bsgdkjnbaklde" hidden="1">{"INGRESOS DOLARES",#N/A,FALSE,"informes"}</definedName>
    <definedName name="BVC">[7]Supuestos!$C$8</definedName>
    <definedName name="C_" localSheetId="4">#REF!</definedName>
    <definedName name="C_">#REF!</definedName>
    <definedName name="CAD">#REF!</definedName>
    <definedName name="CAM">#REF!</definedName>
    <definedName name="castigocuadro2">'[8]CUA1-3'!$Y$1:$AD$93</definedName>
    <definedName name="CC" hidden="1">{#N/A,#N/A,FALSE,"informes"}</definedName>
    <definedName name="CHF">#REF!</definedName>
    <definedName name="CNY">#REF!</definedName>
    <definedName name="Concepto" localSheetId="4">#REF!</definedName>
    <definedName name="Concepto">#REF!</definedName>
    <definedName name="consol">#REF!</definedName>
    <definedName name="CONTRIBU">[9]IPM!$A$1:$V$8</definedName>
    <definedName name="COP">#REF!</definedName>
    <definedName name="corto">#REF!</definedName>
    <definedName name="Cua1a">#REF!</definedName>
    <definedName name="cua24p">#REF!</definedName>
    <definedName name="cua25p">#REF!</definedName>
    <definedName name="CUA2A">[2]GASTOS!#REF!</definedName>
    <definedName name="CUADRO">#REF!</definedName>
    <definedName name="CUADRO_No._1">#REF!</definedName>
    <definedName name="CUADRO_No._10">#REF!</definedName>
    <definedName name="CUADRO_No._12">#REF!</definedName>
    <definedName name="CUADRO_No._13">#REF!</definedName>
    <definedName name="Cuadro_No._1a">[10]Hoja1!$B$3:$E$38</definedName>
    <definedName name="Cuadro_No._1b">[10]Hoja2!$L$3:$O$23</definedName>
    <definedName name="Cuadro_No._1C">[10]Hoja1!$B$50:$E$88</definedName>
    <definedName name="CUADRO_No._2">#REF!</definedName>
    <definedName name="CUADRO_No._3">#REF!</definedName>
    <definedName name="CUADRO_No._4">#REF!</definedName>
    <definedName name="CUADRO_No._5">#REF!</definedName>
    <definedName name="CUADRO_No._6">#REF!</definedName>
    <definedName name="CUADRO_No._6A">#REF!</definedName>
    <definedName name="CUADRO_No._7">#REF!</definedName>
    <definedName name="CUADRO_No._8">#REF!</definedName>
    <definedName name="CUADRO_No._9">#REF!</definedName>
    <definedName name="CUADRO1">#REF!</definedName>
    <definedName name="CUADRO10">[11]Hoja1!$B$2:$Z$70</definedName>
    <definedName name="CUADRO11">[11]Hoja1!$B$2:$G$42</definedName>
    <definedName name="CUADRO12">[11]Hoja1!$B$2:$S$104</definedName>
    <definedName name="CUADRO13">[11]Hoja1!$B$2:$K$98</definedName>
    <definedName name="CUADRO14">[11]Hoja1!$B$2:$H$67</definedName>
    <definedName name="CUADRO145">#REF!</definedName>
    <definedName name="CUADRO15">[11]Hoja1!$B$2:$H$112</definedName>
    <definedName name="CUADRO16">[11]Hoja1!$B$2:$J$114</definedName>
    <definedName name="CUADRO17">[11]Hoja1!$B$2:$I$108</definedName>
    <definedName name="CUADRO18">[11]Hoja1!$B$2:$H$159</definedName>
    <definedName name="CUADRO19">[11]Hoja1!$B$2:$K$30</definedName>
    <definedName name="CUADRO2">#REF!</definedName>
    <definedName name="CUADRO20">[11]Hoja1!$B$2:$F$113</definedName>
    <definedName name="CUADRO3">#REF!</definedName>
    <definedName name="CUADRO4">#REF!</definedName>
    <definedName name="CUADRO5">#REF!</definedName>
    <definedName name="CUADRO6">#REF!</definedName>
    <definedName name="CUADRO7">#REF!</definedName>
    <definedName name="CUADRO8">[11]Hoja1!$B$2:$E$66</definedName>
    <definedName name="CUADRO9">[11]Hoja1!$B$2:$O$95</definedName>
    <definedName name="CUAI">#REF!</definedName>
    <definedName name="cuaII3A">[12]A!$B$3:$J$101</definedName>
    <definedName name="cuaII3B">[12]A!$B$110:$I$208</definedName>
    <definedName name="cuaII3C">[12]A!$B$217:$I$316</definedName>
    <definedName name="cuaII4A">[12]A!$N$3:$T$104</definedName>
    <definedName name="cuaII4B">[12]A!$N$110:$T$211</definedName>
    <definedName name="cuaII4C">[12]A!$N$217:$T$318</definedName>
    <definedName name="cuaII5A">[12]A!$X$3:$AE$103</definedName>
    <definedName name="cuaII5B">[12]A!$X$110:$AD$210</definedName>
    <definedName name="cuaII5C">[12]A!$X$217:$AD$317</definedName>
    <definedName name="Cwvu.ComparEneMar9697." hidden="1">'[13]Seguimiento CSF'!#REF!,'[13]Seguimiento CSF'!$30:$34,'[13]Seguimiento CSF'!$104:$104,'[13]Seguimiento CSF'!#REF!,'[13]Seguimiento CSF'!#REF!,'[13]Seguimiento CSF'!$124:$125</definedName>
    <definedName name="Cwvu.EneFeb." hidden="1">'[13]Seguimiento CSF'!#REF!,'[13]Seguimiento CSF'!#REF!</definedName>
    <definedName name="Cwvu.EneMar." hidden="1">'[13]Seguimiento CSF'!#REF!,'[13]Seguimiento CSF'!$67:$67,'[13]Seguimiento CSF'!#REF!,'[13]Seguimiento CSF'!#REF!</definedName>
    <definedName name="Cwvu.Formato._.Corto." hidden="1">'[13]Seguimiento CSF'!$11:$12,'[13]Seguimiento CSF'!#REF!,'[13]Seguimiento CSF'!$45:$46,'[13]Seguimiento CSF'!$48:$57,'[13]Seguimiento CSF'!$61:$63,'[13]Seguimiento CSF'!$65:$66,'[13]Seguimiento CSF'!$72:$82,'[13]Seguimiento CSF'!$89:$92,'[13]Seguimiento CSF'!$114:$116,'[13]Seguimiento CSF'!$118:$122,'[13]Seguimiento CSF'!$129:$132,'[13]Seguimiento CSF'!$134:$135</definedName>
    <definedName name="Cwvu.Formato._.Total." hidden="1">'[13]Seguimiento CSF'!#REF!,'[13]Seguimiento CSF'!#REF!,'[13]Seguimiento CSF'!#REF!</definedName>
    <definedName name="D" localSheetId="4">[1]Indices!#REF!</definedName>
    <definedName name="D">[1]Indices!#REF!</definedName>
    <definedName name="debajo98">#REF!</definedName>
    <definedName name="DEG">#REF!</definedName>
    <definedName name="DEM">#REF!</definedName>
    <definedName name="DEQ">#REF!</definedName>
    <definedName name="DETALLE_">#REF!</definedName>
    <definedName name="DETALLING">#REF!</definedName>
    <definedName name="DEV">#REF!</definedName>
    <definedName name="DIA" localSheetId="4">[6]TASAS!#REF!</definedName>
    <definedName name="DIA">[6]TASAS!#REF!</definedName>
    <definedName name="dic27EJ">#REF!</definedName>
    <definedName name="DOLARES">'[14]ING-2003'!$A$75</definedName>
    <definedName name="dos">#REF!</definedName>
    <definedName name="E">#REF!</definedName>
    <definedName name="EE" hidden="1">{#N/A,#N/A,FALSE,"informes"}</definedName>
    <definedName name="EJECUCION_MENSUAL_DE_INGRESOS_1998">#REF!</definedName>
    <definedName name="encima98">#REF!</definedName>
    <definedName name="ENEROP">#REF!</definedName>
    <definedName name="ENERORN">#REF!</definedName>
    <definedName name="ENERORP">#REF!</definedName>
    <definedName name="ESP">#REF!</definedName>
    <definedName name="FBAWV" hidden="1">{#N/A,#N/A,FALSE,"informes"}</definedName>
    <definedName name="FEBRERON">[15]VIGN!#REF!</definedName>
    <definedName name="FEBREROP">#REF!</definedName>
    <definedName name="FEBRERORN">#REF!</definedName>
    <definedName name="FEBRERORP">#REF!</definedName>
    <definedName name="Fecha">[7]Supuestos!$C$1</definedName>
    <definedName name="FHKJBEARNKBW" hidden="1">{"INGRESOS DOLARES",#N/A,FALSE,"informes"}</definedName>
    <definedName name="fkjrthnk3t" hidden="1">{"PAGOS DOLARES",#N/A,FALSE,"informes"}</definedName>
    <definedName name="FLUJO">#REF!</definedName>
    <definedName name="fmdñklje" hidden="1">{#N/A,#N/A,FALSE,"informes"}</definedName>
    <definedName name="FRF">#REF!</definedName>
    <definedName name="GBP">#REF!</definedName>
    <definedName name="gfnmgfxmmfg" hidden="1">{#N/A,#N/A,FALSE,"informes"}</definedName>
    <definedName name="gg" hidden="1">{#N/A,#N/A,FALSE,"informes"}</definedName>
    <definedName name="ghhhhhhhhhhhhhhhhhhhhhhhh" hidden="1">{"PAGOS DOLARES",#N/A,FALSE,"informes"}</definedName>
    <definedName name="gjrtiury6iryrirjyrysyrjyrjstrtjs" hidden="1">{#N/A,#N/A,FALSE,"informes"}</definedName>
    <definedName name="gkljae" hidden="1">{"PAGOS DOLARES",#N/A,FALSE,"informes"}</definedName>
    <definedName name="glkjheanbwBT" hidden="1">{"PAGOS DOLARES",#N/A,FALSE,"informes"}</definedName>
    <definedName name="GRAFICOS" localSheetId="4">#REF!</definedName>
    <definedName name="GRAFICOS">#REF!</definedName>
    <definedName name="gyirxsryyjry" hidden="1">{"INGRESOS DOLARES",#N/A,FALSE,"informes"}</definedName>
    <definedName name="h" hidden="1">{#N/A,#N/A,FALSE,"informes"}</definedName>
    <definedName name="hdtya547i76riei" hidden="1">{"PAGOS DOLARES",#N/A,FALSE,"informes"}</definedName>
    <definedName name="hfdha" hidden="1">{"INGRESOS DOLARES",#N/A,FALSE,"informes"}</definedName>
    <definedName name="hh" hidden="1">{"PAGOS DOLARES",#N/A,FALSE,"informes"}</definedName>
    <definedName name="hjzr" hidden="1">{#N/A,#N/A,FALSE,"informes"}</definedName>
    <definedName name="hkmzlnmobznozdkgnodzo" hidden="1">{#N/A,#N/A,FALSE,"informes"}</definedName>
    <definedName name="hmj" hidden="1">{#N/A,#N/A,FALSE,"informes"}</definedName>
    <definedName name="imp84coc" localSheetId="4">#REF!</definedName>
    <definedName name="imp84coc">#REF!</definedName>
    <definedName name="imp84con" localSheetId="4">#REF!</definedName>
    <definedName name="imp84con">#REF!</definedName>
    <definedName name="IMPCUA2">#REF!</definedName>
    <definedName name="IMPCUA3">#REF!</definedName>
    <definedName name="IMPCUA7">#REF!</definedName>
    <definedName name="IMPCUA7A">#REF!</definedName>
    <definedName name="IMPCUA9">#REF!</definedName>
    <definedName name="IMPI1" localSheetId="4">#REF!</definedName>
    <definedName name="IMPI1">#REF!</definedName>
    <definedName name="IMPII1A" localSheetId="4">#REF!</definedName>
    <definedName name="IMPII1A">#REF!</definedName>
    <definedName name="IMPII1B" localSheetId="4">#REF!</definedName>
    <definedName name="IMPII1B">#REF!</definedName>
    <definedName name="IMPII1C" localSheetId="4">#REF!</definedName>
    <definedName name="IMPII1C">#REF!</definedName>
    <definedName name="IMPII2A" localSheetId="4">#REF!</definedName>
    <definedName name="IMPII2A">#REF!</definedName>
    <definedName name="IMPII2B" localSheetId="4">#REF!</definedName>
    <definedName name="IMPII2B">#REF!</definedName>
    <definedName name="IMPII2C" localSheetId="4">#REF!</definedName>
    <definedName name="IMPII2C">#REF!</definedName>
    <definedName name="IMPII3A" localSheetId="4">#REF!</definedName>
    <definedName name="IMPII3A">#REF!</definedName>
    <definedName name="IMPII3B" localSheetId="4">#REF!</definedName>
    <definedName name="IMPII3B">#REF!</definedName>
    <definedName name="IMPII3C" localSheetId="4">#REF!</definedName>
    <definedName name="IMPII3C">#REF!</definedName>
    <definedName name="IMPII4A" localSheetId="4">#REF!</definedName>
    <definedName name="IMPII4A">#REF!</definedName>
    <definedName name="IMPII4B" localSheetId="4">#REF!</definedName>
    <definedName name="IMPII4B">#REF!</definedName>
    <definedName name="IMPII4C" localSheetId="4">#REF!</definedName>
    <definedName name="IMPII4C">#REF!</definedName>
    <definedName name="IMPII4D" localSheetId="4">#REF!</definedName>
    <definedName name="IMPII4D">#REF!</definedName>
    <definedName name="IMPII5A" localSheetId="4">#REF!</definedName>
    <definedName name="IMPII5A">#REF!</definedName>
    <definedName name="IMPII5B" localSheetId="4">#REF!</definedName>
    <definedName name="IMPII5B">#REF!</definedName>
    <definedName name="IMPII5C" localSheetId="4">#REF!</definedName>
    <definedName name="IMPII5C">#REF!</definedName>
    <definedName name="IMPII5D" localSheetId="4">#REF!</definedName>
    <definedName name="IMPII5D">#REF!</definedName>
    <definedName name="IMPIII1A" localSheetId="4">#REF!</definedName>
    <definedName name="IMPIII1A">#REF!</definedName>
    <definedName name="IMPIII1B" localSheetId="4">#REF!</definedName>
    <definedName name="IMPIII1B">#REF!</definedName>
    <definedName name="IMPIII2A" localSheetId="4">#REF!</definedName>
    <definedName name="IMPIII2A">#REF!</definedName>
    <definedName name="IMPIII2B" localSheetId="4">#REF!</definedName>
    <definedName name="IMPIII2B">#REF!</definedName>
    <definedName name="IMPIV1A" localSheetId="4">#REF!</definedName>
    <definedName name="IMPIV1A">#REF!</definedName>
    <definedName name="IMPIV1B" localSheetId="4">#REF!</definedName>
    <definedName name="IMPIV1B">#REF!</definedName>
    <definedName name="IMPIV1C" localSheetId="4">#REF!</definedName>
    <definedName name="IMPIV1C">#REF!</definedName>
    <definedName name="IMPIV1D" localSheetId="4">#REF!</definedName>
    <definedName name="IMPIV1D">#REF!</definedName>
    <definedName name="IMPIV1E" localSheetId="4">#REF!</definedName>
    <definedName name="IMPIV1E">#REF!</definedName>
    <definedName name="IMPIV2" localSheetId="4">#REF!</definedName>
    <definedName name="IMPIV2">#REF!</definedName>
    <definedName name="impresion" localSheetId="4">#REF!</definedName>
    <definedName name="impresion">#REF!</definedName>
    <definedName name="impresion2" localSheetId="4">'[16]101'!#REF!</definedName>
    <definedName name="impresion2">'[16]101'!#REF!</definedName>
    <definedName name="IMPV1A" localSheetId="4">#REF!</definedName>
    <definedName name="IMPV1A">#REF!</definedName>
    <definedName name="IMPV1B" localSheetId="4">#REF!</definedName>
    <definedName name="IMPV1B">#REF!</definedName>
    <definedName name="Indice_PrincipalInicio">[17]Title!$B$3</definedName>
    <definedName name="ingeresos">#REF!</definedName>
    <definedName name="ITL">#REF!</definedName>
    <definedName name="ivm">#REF!</definedName>
    <definedName name="j6yuu" hidden="1">{#N/A,#N/A,FALSE,"informes"}</definedName>
    <definedName name="jasejrj" hidden="1">{"INGRESOS DOLARES",#N/A,FALSE,"informes"}</definedName>
    <definedName name="jbkgjhfhkjih" hidden="1">{#N/A,#N/A,FALSE,"informes"}</definedName>
    <definedName name="jes" hidden="1">{"INGRESOS DOLARES",#N/A,FALSE,"informes"}</definedName>
    <definedName name="jgfz" hidden="1">{"PAGOS DOLARES",#N/A,FALSE,"informes"}</definedName>
    <definedName name="jgjgj" hidden="1">{#N/A,#N/A,FALSE,"informes"}</definedName>
    <definedName name="jhet" hidden="1">{#N/A,#N/A,FALSE,"informes"}</definedName>
    <definedName name="jhtutuyu6iiiiiiiiiiiiiiiiiiiii" hidden="1">{#N/A,#N/A,FALSE,"informes"}</definedName>
    <definedName name="jhxkluxtikys" hidden="1">{"INGRESOS DOLARES",#N/A,FALSE,"informes"}</definedName>
    <definedName name="jkxhklxr7yikyxrjkr" hidden="1">{"PAGOS DOLARES",#N/A,FALSE,"informes"}</definedName>
    <definedName name="JPY">#REF!</definedName>
    <definedName name="jreszjz" hidden="1">{#N/A,#N/A,FALSE,"informes"}</definedName>
    <definedName name="jrxsyktuod" hidden="1">{#N/A,#N/A,FALSE,"informes"}</definedName>
    <definedName name="k.snkm" hidden="1">{"PAGOS DOLARES",#N/A,FALSE,"informes"}</definedName>
    <definedName name="kbijdbgea" hidden="1">{"PAGOS DOLARES",#N/A,FALSE,"informes"}</definedName>
    <definedName name="KBJAENB" hidden="1">{"INGRESOS DOLARES",#N/A,FALSE,"informes"}</definedName>
    <definedName name="KDJNHEANBH" hidden="1">{"INGRESOS DOLARES",#N/A,FALSE,"informes"}</definedName>
    <definedName name="kghs6r4k" hidden="1">{#N/A,#N/A,FALSE,"informes"}</definedName>
    <definedName name="KK" hidden="1">{#N/A,#N/A,FALSE,"informes"}</definedName>
    <definedName name="kky" hidden="1">{#N/A,#N/A,FALSE,"informes"}</definedName>
    <definedName name="kryxskrxkl" hidden="1">{#N/A,#N/A,FALSE,"informes"}</definedName>
    <definedName name="largo">#REF!</definedName>
    <definedName name="letra">#REF!</definedName>
    <definedName name="lkrjslkndalñkvnkea" hidden="1">{"INGRESOS DOLARES",#N/A,FALSE,"informes"}</definedName>
    <definedName name="LL" hidden="1">{"PAGOS DOLARES",#N/A,FALSE,"informes"}</definedName>
    <definedName name="M">#REF!</definedName>
    <definedName name="MA">#REF!</definedName>
    <definedName name="MARZON">[15]VIGN!#REF!</definedName>
    <definedName name="MARZOP">#REF!</definedName>
    <definedName name="MARZORN">#REF!</definedName>
    <definedName name="MARZORP">#REF!</definedName>
    <definedName name="MES">#REF!</definedName>
    <definedName name="MINISTRO">'[18]CUA1-3'!#REF!</definedName>
    <definedName name="nfoajañañldlfdkfkfgkfggjgjgj" hidden="1">{"PAGOS DOLARES",#N/A,FALSE,"informes"}</definedName>
    <definedName name="njzetzektryk" hidden="1">{"PAGOS DOLARES",#N/A,FALSE,"informes"}</definedName>
    <definedName name="nklfrtmhosdgmlfgpnjrmsnmlrmn" hidden="1">{#N/A,#N/A,FALSE,"informes"}</definedName>
    <definedName name="NLG">#REF!</definedName>
    <definedName name="nmklmeaknkgñlnkkgnmplrsñmjg" hidden="1">{#N/A,#N/A,FALSE,"informes"}</definedName>
    <definedName name="nmltmylnmapemhammonkha" hidden="1">{"PAGOS DOLARES",#N/A,FALSE,"informes"}</definedName>
    <definedName name="NOK">#REF!</definedName>
    <definedName name="noñkrmjeamnmtlnmkbvnsr" hidden="1">{#N/A,#N/A,FALSE,"informes"}</definedName>
    <definedName name="nsfj" hidden="1">{"PAGOS DOLARES",#N/A,FALSE,"informes"}</definedName>
    <definedName name="ÑÑ" hidden="1">{"INGRESOS DOLARES",#N/A,FALSE,"informes"}</definedName>
    <definedName name="Observado" localSheetId="4">#REF!</definedName>
    <definedName name="Observado">#REF!</definedName>
    <definedName name="oec">#REF!</definedName>
    <definedName name="oìjhioeonmonmea" hidden="1">{#N/A,#N/A,FALSE,"informes"}</definedName>
    <definedName name="OO" hidden="1">{"PAGOS DOLARES",#N/A,FALSE,"informes"}</definedName>
    <definedName name="OPEF">#REF!</definedName>
    <definedName name="ORTJBJBHKBFNKJD" hidden="1">{"INGRESOS DOLARES",#N/A,FALSE,"informes"}</definedName>
    <definedName name="P">'[19]Pesos ingresos'!$C$2:$U$111</definedName>
    <definedName name="PARTICIPACIONES_1997___2000">'[18]CUA1-3'!#REF!</definedName>
    <definedName name="peso95015" localSheetId="4">#REF!</definedName>
    <definedName name="peso95015">#REF!</definedName>
    <definedName name="PESOS">'[14]ING-2003'!$A$1</definedName>
    <definedName name="PESOS___DOLARES">'[14]ING-2003'!$A$137</definedName>
    <definedName name="PESOS_DOLARES">#REF!</definedName>
    <definedName name="PON" localSheetId="4">#REF!</definedName>
    <definedName name="PON">#REF!</definedName>
    <definedName name="PONJRYIONJPEKHN" hidden="1">{#N/A,#N/A,FALSE,"informes"}</definedName>
    <definedName name="PP" hidden="1">{"INGRESOS DOLARES",#N/A,FALSE,"informes"}</definedName>
    <definedName name="PRINT_AREA">#REF!</definedName>
    <definedName name="Programado" localSheetId="4">#REF!</definedName>
    <definedName name="Programado">#REF!</definedName>
    <definedName name="PROPIOS">#REF!</definedName>
    <definedName name="PUBLICO">#REF!</definedName>
    <definedName name="puenteOEC">#REF!</definedName>
    <definedName name="pyd">'[19]P+D ingresos'!$C$1:$U$111</definedName>
    <definedName name="RESMEING">#REF!</definedName>
    <definedName name="RESTO">#REF!</definedName>
    <definedName name="rhjr" hidden="1">{"INGRESOS DOLARES",#N/A,FALSE,"informes"}</definedName>
    <definedName name="RM">[7]Supuestos!$C$7</definedName>
    <definedName name="rr" hidden="1">{"PAGOS DOLARES",#N/A,FALSE,"informes"}</definedName>
    <definedName name="Rwvu.ComparEneMar9697." hidden="1">'[13]Seguimiento CSF'!$L:$N,'[13]Seguimiento CSF'!$R:$BU</definedName>
    <definedName name="Rwvu.EneFeb." hidden="1">'[13]Seguimiento CSF'!$L:$N,'[13]Seguimiento CSF'!$Q:$AD</definedName>
    <definedName name="Rwvu.Formato._.Corto." hidden="1">'[13]Seguimiento CSF'!$L:$N,'[13]Seguimiento CSF'!$R:$AD,'[13]Seguimiento CSF'!$AH:$AY,'[13]Seguimiento CSF'!$BA:$BH,'[13]Seguimiento CSF'!$BJ:$BQ,'[13]Seguimiento CSF'!$BS:$CF</definedName>
    <definedName name="Rwvu.OPEF._.96." hidden="1">'[13]Resumen OPEF'!$E:$J,'[13]Resumen OPEF'!$M:$Q</definedName>
    <definedName name="Rwvu.OPEF._.97." hidden="1">'[13]Resumen OPEF'!$C:$C,'[13]Resumen OPEF'!#REF!,'[13]Resumen OPEF'!$K:$Q</definedName>
    <definedName name="S" localSheetId="4">#REF!</definedName>
    <definedName name="S">#REF!</definedName>
    <definedName name="Saldo">'[3]Tabla Saldo 99'!#REF!</definedName>
    <definedName name="salud">#REF!</definedName>
    <definedName name="salud2">#REF!</definedName>
    <definedName name="SCPD">#REF!</definedName>
    <definedName name="SEK">#REF!</definedName>
    <definedName name="skghafdn" hidden="1">{"PAGOS DOLARES",#N/A,FALSE,"informes"}</definedName>
    <definedName name="SOR" localSheetId="4">#REF!</definedName>
    <definedName name="SOR">#REF!</definedName>
    <definedName name="SS" hidden="1">{"PAGOS DOLARES",#N/A,FALSE,"informes"}</definedName>
    <definedName name="T" localSheetId="4">#REF!</definedName>
    <definedName name="T">#REF!</definedName>
    <definedName name="TABLA1" localSheetId="4">#REF!</definedName>
    <definedName name="TABLA1">#REF!</definedName>
    <definedName name="TASABR">#REF!</definedName>
    <definedName name="TASAGO">#REF!</definedName>
    <definedName name="TASAS">#REF!</definedName>
    <definedName name="TASDIC">#REF!</definedName>
    <definedName name="TASENE">#REF!</definedName>
    <definedName name="TASJUL">#REF!</definedName>
    <definedName name="TASJUN">#REF!</definedName>
    <definedName name="TASMAY">#REF!</definedName>
    <definedName name="TASNOV">#REF!</definedName>
    <definedName name="TASOCT">#REF!</definedName>
    <definedName name="TASSEP">#REF!</definedName>
    <definedName name="TES">#REF!</definedName>
    <definedName name="TRANS">#REF!</definedName>
    <definedName name="TRM">[7]Supuestos!$C$4</definedName>
    <definedName name="TT" hidden="1">{"PAGOS DOLARES",#N/A,FALSE,"informes"}</definedName>
    <definedName name="ttt" hidden="1">{"INGRESOS DOLARES",#N/A,FALSE,"informes"}</definedName>
    <definedName name="tyhjuopiwhsonjjy" hidden="1">{#N/A,#N/A,FALSE,"informes"}</definedName>
    <definedName name="UA">#REF!</definedName>
    <definedName name="uno">#REF!</definedName>
    <definedName name="USD">#REF!</definedName>
    <definedName name="usrg" hidden="1">{#N/A,#N/A,FALSE,"informes"}</definedName>
    <definedName name="UU" hidden="1">{#N/A,#N/A,FALSE,"informes"}</definedName>
    <definedName name="UVR">[7]Supuestos!$C$5</definedName>
    <definedName name="uyuy" hidden="1">{"PAGOS DOLARES",#N/A,FALSE,"informes"}</definedName>
    <definedName name="valida">#REF!</definedName>
    <definedName name="VAR" localSheetId="4">#REF!</definedName>
    <definedName name="VAR">#REF!</definedName>
    <definedName name="VARACORR" localSheetId="4">#REF!</definedName>
    <definedName name="VARACORR">#REF!</definedName>
    <definedName name="VARAÑO2">#REF!</definedName>
    <definedName name="VARAÑO3">#REF!</definedName>
    <definedName name="VARIACION">#REF!</definedName>
    <definedName name="VARIACIONES">#REF!</definedName>
    <definedName name="VARMES2">#REF!</definedName>
    <definedName name="VARMES3">#REF!</definedName>
    <definedName name="VEB">#REF!</definedName>
    <definedName name="vknmryspo" hidden="1">{#N/A,#N/A,FALSE,"informes"}</definedName>
    <definedName name="VKNRSKNLRSJYÑKLNHJ" hidden="1">{"PAGOS DOLARES",#N/A,FALSE,"informes"}</definedName>
    <definedName name="VV" hidden="1">{#N/A,#N/A,FALSE,"informes"}</definedName>
    <definedName name="WILLI" localSheetId="4">#REF!</definedName>
    <definedName name="WILLI">#REF!</definedName>
    <definedName name="wrn.eaab." hidden="1">{"eaab",#N/A,FALSE,"EAAB"}</definedName>
    <definedName name="wrn.emca." hidden="1">{"emca",#N/A,FALSE,"EMCA"}</definedName>
    <definedName name="wrn.epma." hidden="1">{"epma",#N/A,FALSE,"EPMA"}</definedName>
    <definedName name="wrn.INGRESOS._.DOLARES." hidden="1">{"INGRESOS DOLARES",#N/A,FALSE,"informes"}</definedName>
    <definedName name="wrn.INGRESOS._.PESOS." hidden="1">{#N/A,#N/A,FALSE,"informes"}</definedName>
    <definedName name="wrn.PAGOS._.DOLARES." hidden="1">{"PAGOS DOLARES",#N/A,FALSE,"informes"}</definedName>
    <definedName name="wrn.PAGOS._.PESOS." hidden="1">{#N/A,#N/A,FALSE,"informes"}</definedName>
    <definedName name="wrn.TODOS." hidden="1">{"trimestre",#N/A,FALSE,"TRIMESTRE";"empresa",#N/A,FALSE,"xEMPRESA";"eaab",#N/A,FALSE,"EAAB";"epma",#N/A,FALSE,"EPMA";"emca",#N/A,FALSE,"EMCA"}</definedName>
    <definedName name="wrn.trimestre." hidden="1">{"trimestre",#N/A,FALSE,"TRIMESTRE"}</definedName>
    <definedName name="wrn.xempresa." hidden="1">{"empresa",#N/A,FALSE,"xEMPRESA"}</definedName>
    <definedName name="wvu.ComparEneMar9697." hidden="1">{TRUE,TRUE,-2.75,-17.75,483,255,FALSE,TRUE,TRUE,TRUE,0,43,#N/A,1,#N/A,9.08333333333333,25.6923076923077,1,FALSE,FALSE,3,TRUE,1,FALSE,75,"Swvu.ComparEneMar9697.","ACwvu.ComparEneMar9697.",#N/A,FALSE,FALSE,1.78,0.787401575,0.74,0.984251969,2,"","",FALSE,FALSE,FALSE,FALSE,1,#N/A,1,1,"=R3C3:R96C47",FALSE,"Rwvu.ComparEneMar9697.","Cwvu.ComparEneMar9697.",FALSE,FALSE,FALSE,1,300,300,FALSE,FALSE,TRUE,TRUE,TRUE}</definedName>
    <definedName name="wvu.EneFeb." hidden="1">{TRUE,TRUE,-2.75,-17.75,483,276.75,FALSE,TRUE,TRUE,TRUE,0,3,15,1,110,11,8,4,TRUE,TRUE,3,TRUE,1,TRUE,75,"Swvu.EneFeb.","ACwvu.EneFeb.",#N/A,FALSE,FALSE,1.24,0.787401575,0.74,0.984251969,1,"","",FALSE,FALSE,FALSE,FALSE,1,#N/A,1,1,#DIV/0!,FALSE,"Rwvu.EneFeb.","Cwvu.EneFeb.",FALSE,FALSE,FALSE,1,300,300,FALSE,FALSE,TRUE,TRUE,TRUE}</definedName>
    <definedName name="wvu.Formato._.Corto."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wvu.Formato._.Total." hidden="1">{TRUE,TRUE,-2.75,-17,483,276.75,FALSE,TRUE,TRUE,TRUE,0,2,#N/A,1,#N/A,12.5875,23.9230769230769,1,FALSE,FALSE,3,TRUE,1,FALSE,75,"Swvu.Formato._.Total.","ACwvu.Formato._.Total.",#N/A,FALSE,FALSE,1.78,0.787401575,0.74,0.984251969,1,"","",FALSE,FALSE,FALSE,FALSE,1,#N/A,1,1,"=R3C3:R149C30",FALSE,"Rwvu.Formato._.Total.","Cwvu.Formato._.Total.",FALSE,FALSE,FALSE,5,300,300,FALSE,FALSE,TRUE,TRUE,TRUE}</definedName>
    <definedName name="wvu.OPEF._.96." hidden="1">{TRUE,TRUE,-2.75,-17.75,483,276.75,FALSE,TRUE,TRUE,TRUE,0,1,#N/A,4,#N/A,8.57142857142857,19.625,1,FALSE,FALSE,3,TRUE,1,FALSE,75,"Swvu.OPEF._.96.","ACwvu.OPEF._.96.",#N/A,FALSE,FALSE,1.88,0.787401575,0.39,0.6,1,"","",FALSE,FALSE,FALSE,FALSE,1,#N/A,1,1,"=R4C2:R117C13",FALSE,"Rwvu.OPEF._.96.",#N/A,FALSE,FALSE,FALSE,5,300,300,FALSE,FALSE,TRUE,TRUE,TRUE}</definedName>
    <definedName name="wvu.OPEF._.97." hidden="1">{TRUE,TRUE,-2.75,-17.75,483,276.75,FALSE,TRUE,TRUE,TRUE,0,2,#N/A,1,#N/A,6.24489795918367,20,1,FALSE,FALSE,3,TRUE,1,FALSE,75,"Swvu.OPEF._.97.","ACwvu.OPEF._.97.",#N/A,FALSE,FALSE,1.88,0.787401575,0.39,1.56,1,"","",FALSE,FALSE,FALSE,FALSE,1,#N/A,1,1,"=R4C2:R117C9",FALSE,"Rwvu.OPEF._.97.",#N/A,FALSE,FALSE,FALSE,5,300,300,FALSE,FALSE,TRUE,TRUE,TRUE}</definedName>
    <definedName name="yjwi4ojonpiyjioha" hidden="1">{#N/A,#N/A,FALSE,"informes"}</definedName>
    <definedName name="YUD">#REF!</definedName>
    <definedName name="yy" hidden="1">{"INGRESOS DOLARES",#N/A,FALSE,"informes"}</definedName>
    <definedName name="Z" localSheetId="4">[1]Indices!#REF!</definedName>
    <definedName name="Z">[1]Indices!#REF!</definedName>
    <definedName name="Z_91E95AE5_DCC2_11D0_8DF1_00805F2A002D_.wvu.Cols" hidden="1">'[13]Seguimiento CSF'!$L:$N,'[13]Seguimiento CSF'!$R:$BU</definedName>
    <definedName name="Z_91E95AE6_DCC2_11D0_8DF1_00805F2A002D_.wvu.Cols" hidden="1">'[13]Seguimiento CSF'!$L:$N,'[13]Seguimiento CSF'!$Q:$AD</definedName>
    <definedName name="Z_91E95AE6_DCC2_11D0_8DF1_00805F2A002D_.wvu.Rows" hidden="1">'[13]Seguimiento CSF'!#REF!,'[13]Seguimiento CSF'!#REF!</definedName>
    <definedName name="Z_91E95AE7_DCC2_11D0_8DF1_00805F2A002D_.wvu.Cols" hidden="1">'[13]Resumen MES OPEF'!$C:$C,'[13]Resumen MES OPEF'!$N:$N,'[13]Resumen MES OPEF'!$Y:$Y,'[13]Resumen MES OPEF'!$AL:$AL,'[13]Resumen MES OPEF'!$AV:$AV,'[13]Resumen MES OPEF'!$BG:$BG,'[13]Resumen MES OPEF'!$BR:$BR,'[13]Resumen MES OPEF'!$CC:$CC</definedName>
    <definedName name="Z_91E95AE8_DCC2_11D0_8DF1_00805F2A002D_.wvu.Cols" hidden="1">'[13]Seguimiento CSF'!$L:$N,'[13]Seguimiento CSF'!$R:$AD,'[13]Seguimiento CSF'!$AY:$AY,'[13]Seguimiento CSF'!$BH:$BH,'[13]Seguimiento CSF'!$BQ:$BQ</definedName>
    <definedName name="Z_91E95AE9_DCC2_11D0_8DF1_00805F2A002D_.wvu.Cols" hidden="1">'[13]Seguimiento CSF'!$L:$N,'[13]Seguimiento CSF'!$R:$AD,'[13]Seguimiento CSF'!$AH:$AY,'[13]Seguimiento CSF'!$BA:$BH,'[13]Seguimiento CSF'!$BJ:$BQ,'[13]Seguimiento CSF'!$BS:$CF</definedName>
    <definedName name="Z_91E95AEB_DCC2_11D0_8DF1_00805F2A002D_.wvu.Cols" hidden="1">'[13]Resumen OPEF'!$E:$J,'[13]Resumen OPEF'!$M:$Q</definedName>
    <definedName name="Z_91E95AEC_DCC2_11D0_8DF1_00805F2A002D_.wvu.Cols" hidden="1">'[13]Resumen OPEF'!$C:$C,'[13]Resumen OPEF'!$E:$E,'[13]Resumen OPEF'!$H:$I,'[13]Resumen OPEF'!$K:$L,'[13]Resumen OPEF'!$O:$O</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18" i="37" l="1"/>
  <c r="C118" i="37"/>
  <c r="G118" i="37"/>
  <c r="H118" i="37"/>
  <c r="I118" i="37"/>
  <c r="J118" i="37"/>
  <c r="K118" i="37"/>
  <c r="L118" i="37"/>
  <c r="M118" i="37"/>
  <c r="N118" i="37"/>
  <c r="O118" i="37"/>
  <c r="P118" i="37"/>
  <c r="Q118" i="37"/>
  <c r="R118" i="37"/>
  <c r="S118" i="37"/>
  <c r="T118" i="37"/>
  <c r="U118" i="37"/>
  <c r="W118" i="37"/>
  <c r="X118" i="37"/>
  <c r="Y118" i="37"/>
  <c r="Z118" i="37"/>
  <c r="AA118" i="37"/>
  <c r="AB118" i="37"/>
  <c r="AC118" i="37"/>
  <c r="AD118" i="37"/>
  <c r="AE118" i="37"/>
  <c r="AF118" i="37"/>
  <c r="AG118" i="37"/>
  <c r="AH118" i="37"/>
  <c r="AI118" i="37"/>
  <c r="AJ118" i="37"/>
  <c r="AK118" i="37"/>
  <c r="AL118" i="37"/>
  <c r="AM118" i="37"/>
  <c r="AN118" i="37"/>
  <c r="AO118" i="37"/>
  <c r="AP118" i="37"/>
  <c r="AQ118" i="37"/>
  <c r="AR118" i="37"/>
  <c r="AS118" i="37"/>
  <c r="AT118" i="37"/>
  <c r="AU118" i="37"/>
  <c r="AV118" i="37"/>
  <c r="BC118" i="37"/>
  <c r="BD118" i="37"/>
  <c r="C119" i="37"/>
  <c r="E119" i="37"/>
  <c r="G119" i="37"/>
  <c r="H119" i="37"/>
  <c r="I119" i="37"/>
  <c r="J119" i="37"/>
  <c r="K119" i="37"/>
  <c r="L119" i="37"/>
  <c r="M119" i="37"/>
  <c r="N119" i="37"/>
  <c r="O119" i="37"/>
  <c r="P119" i="37"/>
  <c r="Q119" i="37"/>
  <c r="R119" i="37"/>
  <c r="S119" i="37"/>
  <c r="T119" i="37"/>
  <c r="U119" i="37"/>
  <c r="Y119" i="37"/>
  <c r="Z119" i="37"/>
  <c r="AA119" i="37"/>
  <c r="AB119" i="37"/>
  <c r="AC119" i="37"/>
  <c r="AD119" i="37"/>
  <c r="AE119" i="37"/>
  <c r="AF119" i="37"/>
  <c r="AG119" i="37"/>
  <c r="AH119" i="37"/>
  <c r="AI119" i="37"/>
  <c r="AJ119" i="37"/>
  <c r="AK119" i="37"/>
  <c r="AL119" i="37"/>
  <c r="AM119" i="37"/>
  <c r="AN119" i="37"/>
  <c r="AO119" i="37"/>
  <c r="AP119" i="37"/>
  <c r="AQ119" i="37"/>
  <c r="AR119" i="37"/>
  <c r="AS119" i="37"/>
  <c r="AT119" i="37"/>
  <c r="BC119" i="37"/>
  <c r="BD119" i="37"/>
  <c r="B118" i="31"/>
  <c r="C118" i="31"/>
  <c r="D118" i="31"/>
  <c r="D118" i="37" s="1"/>
  <c r="E118" i="31"/>
  <c r="E118" i="37" s="1"/>
  <c r="G118" i="31"/>
  <c r="H118" i="31"/>
  <c r="I118" i="31"/>
  <c r="J118" i="31"/>
  <c r="K118" i="31"/>
  <c r="L118" i="31"/>
  <c r="M118" i="31"/>
  <c r="N118" i="31"/>
  <c r="O118" i="31"/>
  <c r="P118" i="31"/>
  <c r="Q118" i="31"/>
  <c r="R118" i="31"/>
  <c r="S118" i="31"/>
  <c r="T118" i="31"/>
  <c r="U118" i="31"/>
  <c r="V118" i="31"/>
  <c r="V118" i="37" s="1"/>
  <c r="W118" i="31"/>
  <c r="X118" i="31"/>
  <c r="Y118" i="31"/>
  <c r="Z118" i="31"/>
  <c r="AA118" i="31"/>
  <c r="AB118" i="31"/>
  <c r="AC118" i="31"/>
  <c r="AD118" i="31"/>
  <c r="AE118" i="31"/>
  <c r="AF118" i="31"/>
  <c r="AG118" i="31"/>
  <c r="AH118" i="31"/>
  <c r="AI118" i="31"/>
  <c r="AJ118" i="31"/>
  <c r="AK118" i="31"/>
  <c r="AL118" i="31"/>
  <c r="AM118" i="31"/>
  <c r="AN118" i="31"/>
  <c r="AO118" i="31"/>
  <c r="AP118" i="31"/>
  <c r="AQ118" i="31"/>
  <c r="AR118" i="31"/>
  <c r="AS118" i="31"/>
  <c r="AT118" i="31"/>
  <c r="AU118" i="31"/>
  <c r="AV118" i="31"/>
  <c r="AW118" i="31"/>
  <c r="AW118" i="37" s="1"/>
  <c r="AX118" i="31"/>
  <c r="AX118" i="37" s="1"/>
  <c r="AY118" i="31"/>
  <c r="AY118" i="37" s="1"/>
  <c r="AZ118" i="31"/>
  <c r="AZ118" i="37" s="1"/>
  <c r="BA118" i="31"/>
  <c r="BA118" i="37" s="1"/>
  <c r="BB118" i="31"/>
  <c r="BB118" i="37" s="1"/>
  <c r="BC118" i="31"/>
  <c r="BD118" i="31"/>
  <c r="B119" i="31"/>
  <c r="B119" i="37" s="1"/>
  <c r="C119" i="31"/>
  <c r="D119" i="31"/>
  <c r="D119" i="37" s="1"/>
  <c r="E119" i="31"/>
  <c r="G119" i="31"/>
  <c r="H119" i="31"/>
  <c r="I119" i="31"/>
  <c r="J119" i="31"/>
  <c r="K119" i="31"/>
  <c r="L119" i="31"/>
  <c r="M119" i="31"/>
  <c r="N119" i="31"/>
  <c r="O119" i="31"/>
  <c r="P119" i="31"/>
  <c r="Q119" i="31"/>
  <c r="R119" i="31"/>
  <c r="S119" i="31"/>
  <c r="T119" i="31"/>
  <c r="U119" i="31"/>
  <c r="V119" i="31"/>
  <c r="V119" i="37" s="1"/>
  <c r="W119" i="31"/>
  <c r="W119" i="37" s="1"/>
  <c r="X119" i="31"/>
  <c r="X119" i="37" s="1"/>
  <c r="Y119" i="31"/>
  <c r="Z119" i="31"/>
  <c r="AA119" i="31"/>
  <c r="AB119" i="31"/>
  <c r="AC119" i="31"/>
  <c r="AD119" i="31"/>
  <c r="AE119" i="31"/>
  <c r="AF119" i="31"/>
  <c r="AG119" i="31"/>
  <c r="AH119" i="31"/>
  <c r="AI119" i="31"/>
  <c r="AJ119" i="31"/>
  <c r="AK119" i="31"/>
  <c r="AL119" i="31"/>
  <c r="AM119" i="31"/>
  <c r="AN119" i="31"/>
  <c r="AO119" i="31"/>
  <c r="AP119" i="31"/>
  <c r="AQ119" i="31"/>
  <c r="AR119" i="31"/>
  <c r="AS119" i="31"/>
  <c r="AT119" i="31"/>
  <c r="AU119" i="31"/>
  <c r="AU119" i="37" s="1"/>
  <c r="AV119" i="31"/>
  <c r="AV119" i="37" s="1"/>
  <c r="AW119" i="31"/>
  <c r="AW119" i="37" s="1"/>
  <c r="AX119" i="31"/>
  <c r="AX119" i="37" s="1"/>
  <c r="AY119" i="31"/>
  <c r="AY119" i="37" s="1"/>
  <c r="AZ119" i="31"/>
  <c r="AZ119" i="37" s="1"/>
  <c r="BA119" i="31"/>
  <c r="BA119" i="37" s="1"/>
  <c r="BB119" i="31"/>
  <c r="BB119" i="37" s="1"/>
  <c r="BC119" i="31"/>
  <c r="BD119" i="31"/>
  <c r="AS117" i="31"/>
  <c r="AR117" i="31"/>
  <c r="AS116" i="31"/>
  <c r="AR116" i="31"/>
  <c r="AS115" i="31"/>
  <c r="AR115" i="31"/>
  <c r="AS114" i="31"/>
  <c r="AR114" i="31"/>
  <c r="AS113" i="31"/>
  <c r="AR113" i="31"/>
  <c r="AS112" i="31"/>
  <c r="AR112" i="31"/>
  <c r="AS111" i="31"/>
  <c r="AR111" i="31"/>
  <c r="AS110" i="31"/>
  <c r="AR110" i="31"/>
  <c r="AS109" i="31"/>
  <c r="AR109" i="31"/>
  <c r="AS108" i="31"/>
  <c r="AR108" i="31"/>
  <c r="AS107" i="31"/>
  <c r="AR107" i="31"/>
  <c r="AS106" i="31"/>
  <c r="AR106" i="31"/>
  <c r="AS105" i="31"/>
  <c r="AR105" i="31"/>
  <c r="AS104" i="31"/>
  <c r="AR104" i="31"/>
  <c r="AS103" i="31"/>
  <c r="AR103" i="31"/>
  <c r="AS102" i="31"/>
  <c r="AR102" i="31"/>
  <c r="AS101" i="31"/>
  <c r="AR101" i="31"/>
  <c r="AS100" i="31"/>
  <c r="AR100" i="31"/>
  <c r="AS99" i="31"/>
  <c r="AR99" i="31"/>
  <c r="AS98" i="31"/>
  <c r="AR98" i="31"/>
  <c r="AS97" i="31"/>
  <c r="AR97" i="31"/>
  <c r="AS96" i="31"/>
  <c r="AR96" i="31"/>
  <c r="AS95" i="31"/>
  <c r="AR95" i="31"/>
  <c r="AS94" i="31"/>
  <c r="AR94" i="31"/>
  <c r="AS93" i="31"/>
  <c r="AR93" i="31"/>
  <c r="AS92" i="31"/>
  <c r="AR92" i="31"/>
  <c r="AS91" i="31"/>
  <c r="AR91" i="31"/>
  <c r="AS90" i="31"/>
  <c r="AR90" i="31"/>
  <c r="AS89" i="31"/>
  <c r="AR89" i="31"/>
  <c r="AS88" i="31"/>
  <c r="AR88" i="31"/>
  <c r="AS87" i="31"/>
  <c r="AR87" i="31"/>
  <c r="AS86" i="31"/>
  <c r="AR86" i="31"/>
  <c r="AS85" i="31"/>
  <c r="AR85" i="31"/>
  <c r="AS84" i="31"/>
  <c r="AR84" i="31"/>
  <c r="AS83" i="31"/>
  <c r="AR83" i="31"/>
  <c r="AS82" i="31"/>
  <c r="AR82" i="31"/>
  <c r="AS81" i="31"/>
  <c r="AR81" i="31"/>
  <c r="AS80" i="31"/>
  <c r="AR80" i="31"/>
  <c r="AS79" i="31"/>
  <c r="AR79" i="31"/>
  <c r="AS78" i="31"/>
  <c r="AR78" i="31"/>
  <c r="AS77" i="31"/>
  <c r="AR77" i="31"/>
  <c r="AS76" i="31"/>
  <c r="AR76" i="31"/>
  <c r="AS75" i="31"/>
  <c r="AR75" i="31"/>
  <c r="AS74" i="31"/>
  <c r="AR74" i="31"/>
  <c r="AS73" i="31"/>
  <c r="AR73" i="31"/>
  <c r="AS72" i="31"/>
  <c r="AR72" i="31"/>
  <c r="AS71" i="31"/>
  <c r="AR71" i="31"/>
  <c r="AS70" i="31"/>
  <c r="AR70" i="31"/>
  <c r="AS69" i="31"/>
  <c r="AR69" i="31"/>
  <c r="AS68" i="31"/>
  <c r="AR68" i="31"/>
  <c r="AS67" i="31"/>
  <c r="AR67" i="31"/>
  <c r="AS66" i="31"/>
  <c r="AR66" i="31"/>
  <c r="AS65" i="31"/>
  <c r="AR65" i="31"/>
  <c r="AS64" i="31"/>
  <c r="AR64" i="31"/>
  <c r="AS63" i="31"/>
  <c r="AR63" i="31"/>
  <c r="AS62" i="31"/>
  <c r="AR62" i="31"/>
  <c r="AS61" i="31"/>
  <c r="AR61" i="31"/>
  <c r="AS60" i="31"/>
  <c r="AR60" i="31"/>
  <c r="AS59" i="31"/>
  <c r="AR59" i="31"/>
  <c r="AS58" i="31"/>
  <c r="AR58" i="31"/>
  <c r="AS57" i="31"/>
  <c r="AR57" i="31"/>
  <c r="AS56" i="31"/>
  <c r="AR56" i="31"/>
  <c r="AS55" i="31"/>
  <c r="AR55" i="31"/>
  <c r="AS54" i="31"/>
  <c r="AR54" i="31"/>
  <c r="AS53" i="31"/>
  <c r="AR53" i="31"/>
  <c r="AS52" i="31"/>
  <c r="AR52" i="31"/>
  <c r="AS51" i="31"/>
  <c r="AR51" i="31"/>
  <c r="AS50" i="31"/>
  <c r="AR50" i="31"/>
  <c r="AS49" i="31"/>
  <c r="AR49" i="31"/>
  <c r="AS48" i="31"/>
  <c r="AR48" i="31"/>
  <c r="AS47" i="31"/>
  <c r="AR47" i="31"/>
  <c r="AS46" i="31"/>
  <c r="AR46" i="31"/>
  <c r="AS45" i="31"/>
  <c r="AR45" i="31"/>
  <c r="AS44" i="31"/>
  <c r="AR44" i="31"/>
  <c r="AS43" i="31"/>
  <c r="AR43" i="31"/>
  <c r="AS42" i="31"/>
  <c r="AR42" i="31"/>
  <c r="AS41" i="31"/>
  <c r="AR41" i="31"/>
  <c r="AS40" i="31"/>
  <c r="AR40" i="31"/>
  <c r="AS39" i="31"/>
  <c r="AR39" i="31"/>
  <c r="AS38" i="31"/>
  <c r="AR38" i="31"/>
  <c r="AS37" i="31"/>
  <c r="AR37" i="31"/>
  <c r="AS36" i="31"/>
  <c r="AR36" i="31"/>
  <c r="AS35" i="31"/>
  <c r="AR35" i="31"/>
  <c r="AS34" i="31"/>
  <c r="AR34" i="31"/>
  <c r="AS33" i="31"/>
  <c r="AR33" i="31"/>
  <c r="AS32" i="31"/>
  <c r="AR32" i="31"/>
  <c r="AS31" i="31"/>
  <c r="AR31" i="31"/>
  <c r="AS30" i="31"/>
  <c r="AR30" i="31"/>
  <c r="AS29" i="31"/>
  <c r="AR29" i="31"/>
  <c r="AS28" i="31"/>
  <c r="AR28" i="31"/>
  <c r="AS27" i="31"/>
  <c r="AR27" i="31"/>
  <c r="AS26" i="31"/>
  <c r="AR26" i="31"/>
  <c r="AS25" i="31"/>
  <c r="AR25" i="31"/>
  <c r="AS24" i="31"/>
  <c r="AR24" i="31"/>
  <c r="AS23" i="31"/>
  <c r="AR23" i="31"/>
  <c r="AS22" i="31"/>
  <c r="AR22" i="31"/>
  <c r="AS21" i="31"/>
  <c r="AR21" i="31"/>
  <c r="AS20" i="31"/>
  <c r="AR20" i="31"/>
  <c r="AS19" i="31"/>
  <c r="AR19" i="31"/>
  <c r="AS18" i="31"/>
  <c r="AR18" i="31"/>
  <c r="AS17" i="31"/>
  <c r="AR17" i="31"/>
  <c r="AS16" i="31"/>
  <c r="AR16" i="31"/>
  <c r="AS15" i="31"/>
  <c r="AR15" i="31"/>
  <c r="AS14" i="31"/>
  <c r="AR14" i="31"/>
  <c r="AS13" i="31"/>
  <c r="AR13" i="31"/>
  <c r="AS12" i="31"/>
  <c r="AR12" i="31"/>
  <c r="AS11" i="31"/>
  <c r="AR11" i="31"/>
  <c r="AS10" i="31"/>
  <c r="AR10" i="31"/>
  <c r="AS9" i="31"/>
  <c r="AR9" i="31"/>
  <c r="AS8" i="31"/>
  <c r="AR8" i="31"/>
  <c r="AS7" i="31"/>
  <c r="AR7" i="31"/>
  <c r="AS6" i="31"/>
  <c r="AR6" i="31"/>
  <c r="AS5" i="31"/>
  <c r="AR5" i="31"/>
  <c r="AS4" i="31"/>
  <c r="AR4" i="31"/>
  <c r="AS3" i="31"/>
  <c r="AR3" i="31"/>
  <c r="AS2" i="31"/>
  <c r="AR2" i="31"/>
  <c r="AN117" i="31"/>
  <c r="AM117" i="31"/>
  <c r="AL117" i="31"/>
  <c r="AN116" i="31"/>
  <c r="AM116" i="31"/>
  <c r="AL116" i="31"/>
  <c r="AN115" i="31"/>
  <c r="AM115" i="31"/>
  <c r="AL115" i="31"/>
  <c r="AN114" i="31"/>
  <c r="AM114" i="31"/>
  <c r="AL114" i="31"/>
  <c r="AN113" i="31"/>
  <c r="AM113" i="31"/>
  <c r="AL113" i="31"/>
  <c r="AN112" i="31"/>
  <c r="AM112" i="31"/>
  <c r="AL112" i="31"/>
  <c r="AN111" i="31"/>
  <c r="AM111" i="31"/>
  <c r="AL111" i="31"/>
  <c r="AN110" i="31"/>
  <c r="AM110" i="31"/>
  <c r="AL110" i="31"/>
  <c r="AN109" i="31"/>
  <c r="AM109" i="31"/>
  <c r="AL109" i="31"/>
  <c r="AN108" i="31"/>
  <c r="AM108" i="31"/>
  <c r="AL108" i="31"/>
  <c r="AN107" i="31"/>
  <c r="AM107" i="31"/>
  <c r="AL107" i="31"/>
  <c r="AN106" i="31"/>
  <c r="AM106" i="31"/>
  <c r="AL106" i="31"/>
  <c r="AN105" i="31"/>
  <c r="AM105" i="31"/>
  <c r="AL105" i="31"/>
  <c r="AN104" i="31"/>
  <c r="AM104" i="31"/>
  <c r="AL104" i="31"/>
  <c r="AN103" i="31"/>
  <c r="AM103" i="31"/>
  <c r="AL103" i="31"/>
  <c r="AN102" i="31"/>
  <c r="AM102" i="31"/>
  <c r="AL102" i="31"/>
  <c r="AN101" i="31"/>
  <c r="AM101" i="31"/>
  <c r="AL101" i="31"/>
  <c r="AN100" i="31"/>
  <c r="AM100" i="31"/>
  <c r="AL100" i="31"/>
  <c r="AN99" i="31"/>
  <c r="AM99" i="31"/>
  <c r="AL99" i="31"/>
  <c r="AN98" i="31"/>
  <c r="AM98" i="31"/>
  <c r="AL98" i="31"/>
  <c r="AN97" i="31"/>
  <c r="AM97" i="31"/>
  <c r="AL97" i="31"/>
  <c r="AN96" i="31"/>
  <c r="AM96" i="31"/>
  <c r="AL96" i="31"/>
  <c r="AN95" i="31"/>
  <c r="AM95" i="31"/>
  <c r="AL95" i="31"/>
  <c r="AN94" i="31"/>
  <c r="AM94" i="31"/>
  <c r="AL94" i="31"/>
  <c r="AN93" i="31"/>
  <c r="AM93" i="31"/>
  <c r="AL93" i="31"/>
  <c r="AN92" i="31"/>
  <c r="AM92" i="31"/>
  <c r="AL92" i="31"/>
  <c r="AN91" i="31"/>
  <c r="AM91" i="31"/>
  <c r="AL91" i="31"/>
  <c r="AN90" i="31"/>
  <c r="AM90" i="31"/>
  <c r="AL90" i="31"/>
  <c r="AN89" i="31"/>
  <c r="AM89" i="31"/>
  <c r="AL89" i="31"/>
  <c r="AN88" i="31"/>
  <c r="AM88" i="31"/>
  <c r="AL88" i="31"/>
  <c r="AN87" i="31"/>
  <c r="AM87" i="31"/>
  <c r="AL87" i="31"/>
  <c r="AN86" i="31"/>
  <c r="AM86" i="31"/>
  <c r="AL86" i="31"/>
  <c r="AN85" i="31"/>
  <c r="AM85" i="31"/>
  <c r="AL85" i="31"/>
  <c r="AN84" i="31"/>
  <c r="AM84" i="31"/>
  <c r="AL84" i="31"/>
  <c r="AN83" i="31"/>
  <c r="AM83" i="31"/>
  <c r="AL83" i="31"/>
  <c r="AN82" i="31"/>
  <c r="AM82" i="31"/>
  <c r="AL82" i="31"/>
  <c r="AN81" i="31"/>
  <c r="AM81" i="31"/>
  <c r="AL81" i="31"/>
  <c r="AN80" i="31"/>
  <c r="AM80" i="31"/>
  <c r="AL80" i="31"/>
  <c r="AN79" i="31"/>
  <c r="AM79" i="31"/>
  <c r="AL79" i="31"/>
  <c r="AN78" i="31"/>
  <c r="AM78" i="31"/>
  <c r="AL78" i="31"/>
  <c r="AN77" i="31"/>
  <c r="AM77" i="31"/>
  <c r="AL77" i="31"/>
  <c r="AN76" i="31"/>
  <c r="AM76" i="31"/>
  <c r="AL76" i="31"/>
  <c r="AN75" i="31"/>
  <c r="AM75" i="31"/>
  <c r="AL75" i="31"/>
  <c r="AN74" i="31"/>
  <c r="AM74" i="31"/>
  <c r="AL74" i="31"/>
  <c r="AN73" i="31"/>
  <c r="AM73" i="31"/>
  <c r="AL73" i="31"/>
  <c r="AN72" i="31"/>
  <c r="AM72" i="31"/>
  <c r="AL72" i="31"/>
  <c r="AN71" i="31"/>
  <c r="AM71" i="31"/>
  <c r="AL71" i="31"/>
  <c r="AN70" i="31"/>
  <c r="AM70" i="31"/>
  <c r="AL70" i="31"/>
  <c r="AN69" i="31"/>
  <c r="AM69" i="31"/>
  <c r="AL69" i="31"/>
  <c r="AN68" i="31"/>
  <c r="AM68" i="31"/>
  <c r="AL68" i="31"/>
  <c r="AN67" i="31"/>
  <c r="AM67" i="31"/>
  <c r="AL67" i="31"/>
  <c r="AN66" i="31"/>
  <c r="AM66" i="31"/>
  <c r="AL66" i="31"/>
  <c r="AN65" i="31"/>
  <c r="AM65" i="31"/>
  <c r="AL65" i="31"/>
  <c r="AN64" i="31"/>
  <c r="AM64" i="31"/>
  <c r="AL64" i="31"/>
  <c r="AN63" i="31"/>
  <c r="AM63" i="31"/>
  <c r="AL63" i="31"/>
  <c r="AN62" i="31"/>
  <c r="AM62" i="31"/>
  <c r="AL62" i="31"/>
  <c r="AN61" i="31"/>
  <c r="AM61" i="31"/>
  <c r="AL61" i="31"/>
  <c r="AN60" i="31"/>
  <c r="AM60" i="31"/>
  <c r="AL60" i="31"/>
  <c r="AN59" i="31"/>
  <c r="AM59" i="31"/>
  <c r="AL59" i="31"/>
  <c r="AN58" i="31"/>
  <c r="AM58" i="31"/>
  <c r="AL58" i="31"/>
  <c r="AN57" i="31"/>
  <c r="AM57" i="31"/>
  <c r="AL57" i="31"/>
  <c r="AN56" i="31"/>
  <c r="AM56" i="31"/>
  <c r="AL56" i="31"/>
  <c r="AN55" i="31"/>
  <c r="AM55" i="31"/>
  <c r="AL55" i="31"/>
  <c r="AN54" i="31"/>
  <c r="AM54" i="31"/>
  <c r="AL54" i="31"/>
  <c r="AN53" i="31"/>
  <c r="AM53" i="31"/>
  <c r="AL53" i="31"/>
  <c r="AN52" i="31"/>
  <c r="AM52" i="31"/>
  <c r="AL52" i="31"/>
  <c r="AN51" i="31"/>
  <c r="AM51" i="31"/>
  <c r="AL51" i="31"/>
  <c r="AN50" i="31"/>
  <c r="AM50" i="31"/>
  <c r="AL50" i="31"/>
  <c r="AN49" i="31"/>
  <c r="AM49" i="31"/>
  <c r="AL49" i="31"/>
  <c r="AN48" i="31"/>
  <c r="AM48" i="31"/>
  <c r="AL48" i="31"/>
  <c r="AN47" i="31"/>
  <c r="AM47" i="31"/>
  <c r="AL47" i="31"/>
  <c r="AN46" i="31"/>
  <c r="AM46" i="31"/>
  <c r="AL46" i="31"/>
  <c r="AN45" i="31"/>
  <c r="AM45" i="31"/>
  <c r="AL45" i="31"/>
  <c r="AN44" i="31"/>
  <c r="AM44" i="31"/>
  <c r="AL44" i="31"/>
  <c r="AN43" i="31"/>
  <c r="AM43" i="31"/>
  <c r="AL43" i="31"/>
  <c r="AN42" i="31"/>
  <c r="AM42" i="31"/>
  <c r="AL42" i="31"/>
  <c r="AN41" i="31"/>
  <c r="AM41" i="31"/>
  <c r="AL41" i="31"/>
  <c r="AN40" i="31"/>
  <c r="AM40" i="31"/>
  <c r="AL40" i="31"/>
  <c r="AN39" i="31"/>
  <c r="AM39" i="31"/>
  <c r="AL39" i="31"/>
  <c r="AN38" i="31"/>
  <c r="AM38" i="31"/>
  <c r="AL38" i="31"/>
  <c r="AN37" i="31"/>
  <c r="AM37" i="31"/>
  <c r="AL37" i="31"/>
  <c r="AN36" i="31"/>
  <c r="AM36" i="31"/>
  <c r="AL36" i="31"/>
  <c r="AN35" i="31"/>
  <c r="AM35" i="31"/>
  <c r="AL35" i="31"/>
  <c r="AN34" i="31"/>
  <c r="AM34" i="31"/>
  <c r="AL34" i="31"/>
  <c r="AN33" i="31"/>
  <c r="AM33" i="31"/>
  <c r="AL33" i="31"/>
  <c r="AN32" i="31"/>
  <c r="AM32" i="31"/>
  <c r="AL32" i="31"/>
  <c r="AN31" i="31"/>
  <c r="AM31" i="31"/>
  <c r="AL31" i="31"/>
  <c r="AN30" i="31"/>
  <c r="AM30" i="31"/>
  <c r="AL30" i="31"/>
  <c r="AN29" i="31"/>
  <c r="AM29" i="31"/>
  <c r="AL29" i="31"/>
  <c r="AN28" i="31"/>
  <c r="AM28" i="31"/>
  <c r="AL28" i="31"/>
  <c r="AN27" i="31"/>
  <c r="AM27" i="31"/>
  <c r="AL27" i="31"/>
  <c r="AN26" i="31"/>
  <c r="AM26" i="31"/>
  <c r="AL26" i="31"/>
  <c r="AN25" i="31"/>
  <c r="AM25" i="31"/>
  <c r="AL25" i="31"/>
  <c r="AN24" i="31"/>
  <c r="AM24" i="31"/>
  <c r="AL24" i="31"/>
  <c r="AN23" i="31"/>
  <c r="AM23" i="31"/>
  <c r="AL23" i="31"/>
  <c r="AN22" i="31"/>
  <c r="AM22" i="31"/>
  <c r="AL22" i="31"/>
  <c r="AN21" i="31"/>
  <c r="AM21" i="31"/>
  <c r="AL21" i="31"/>
  <c r="AN20" i="31"/>
  <c r="AM20" i="31"/>
  <c r="AL20" i="31"/>
  <c r="AN19" i="31"/>
  <c r="AM19" i="31"/>
  <c r="AL19" i="31"/>
  <c r="AN18" i="31"/>
  <c r="AM18" i="31"/>
  <c r="AL18" i="31"/>
  <c r="AN17" i="31"/>
  <c r="AM17" i="31"/>
  <c r="AL17" i="31"/>
  <c r="AN16" i="31"/>
  <c r="AM16" i="31"/>
  <c r="AL16" i="31"/>
  <c r="AN15" i="31"/>
  <c r="AM15" i="31"/>
  <c r="AL15" i="31"/>
  <c r="AN14" i="31"/>
  <c r="AM14" i="31"/>
  <c r="AL14" i="31"/>
  <c r="AN13" i="31"/>
  <c r="AM13" i="31"/>
  <c r="AL13" i="31"/>
  <c r="AN12" i="31"/>
  <c r="AM12" i="31"/>
  <c r="AL12" i="31"/>
  <c r="AN11" i="31"/>
  <c r="AM11" i="31"/>
  <c r="AL11" i="31"/>
  <c r="AN10" i="31"/>
  <c r="AM10" i="31"/>
  <c r="AL10" i="31"/>
  <c r="AN9" i="31"/>
  <c r="AM9" i="31"/>
  <c r="AL9" i="31"/>
  <c r="AN8" i="31"/>
  <c r="AM8" i="31"/>
  <c r="AL8" i="31"/>
  <c r="AN7" i="31"/>
  <c r="AM7" i="31"/>
  <c r="AL7" i="31"/>
  <c r="AN6" i="31"/>
  <c r="AM6" i="31"/>
  <c r="AL6" i="31"/>
  <c r="AN5" i="31"/>
  <c r="AM5" i="31"/>
  <c r="AL5" i="31"/>
  <c r="AN4" i="31"/>
  <c r="AM4" i="31"/>
  <c r="AL4" i="31"/>
  <c r="AN3" i="31"/>
  <c r="AM3" i="31"/>
  <c r="AL3" i="31"/>
  <c r="AN2" i="31"/>
  <c r="AM2" i="31"/>
  <c r="AL2" i="31"/>
  <c r="AC117" i="31"/>
  <c r="AB117" i="31"/>
  <c r="AC116" i="31"/>
  <c r="AB116" i="31"/>
  <c r="AC115" i="31"/>
  <c r="AB115" i="31"/>
  <c r="AC114" i="31"/>
  <c r="AB114" i="31"/>
  <c r="AC113" i="31"/>
  <c r="AB113" i="31"/>
  <c r="AC112" i="31"/>
  <c r="AB112" i="31"/>
  <c r="AC111" i="31"/>
  <c r="AB111" i="31"/>
  <c r="AC110" i="31"/>
  <c r="AB110" i="31"/>
  <c r="AC109" i="31"/>
  <c r="AB109" i="31"/>
  <c r="AC108" i="31"/>
  <c r="AB108" i="31"/>
  <c r="AC107" i="31"/>
  <c r="AB107" i="31"/>
  <c r="AC106" i="31"/>
  <c r="AB106" i="31"/>
  <c r="AC105" i="31"/>
  <c r="AB105" i="31"/>
  <c r="AC104" i="31"/>
  <c r="AB104" i="31"/>
  <c r="AC103" i="31"/>
  <c r="AB103" i="31"/>
  <c r="AC102" i="31"/>
  <c r="AB102" i="31"/>
  <c r="AC101" i="31"/>
  <c r="AB101" i="31"/>
  <c r="AC100" i="31"/>
  <c r="AB100" i="31"/>
  <c r="AC99" i="31"/>
  <c r="AB99" i="31"/>
  <c r="AC98" i="31"/>
  <c r="AB98" i="31"/>
  <c r="AC97" i="31"/>
  <c r="AB97" i="31"/>
  <c r="AC96" i="31"/>
  <c r="AB96" i="31"/>
  <c r="AC95" i="31"/>
  <c r="AB95" i="31"/>
  <c r="AC94" i="31"/>
  <c r="AB94" i="31"/>
  <c r="AC93" i="31"/>
  <c r="AB93" i="31"/>
  <c r="AC92" i="31"/>
  <c r="AB92" i="31"/>
  <c r="AC91" i="31"/>
  <c r="AB91" i="31"/>
  <c r="AC90" i="31"/>
  <c r="AB90" i="31"/>
  <c r="AC89" i="31"/>
  <c r="AB89" i="31"/>
  <c r="AC88" i="31"/>
  <c r="AB88" i="31"/>
  <c r="AC87" i="31"/>
  <c r="AB87" i="31"/>
  <c r="AC86" i="31"/>
  <c r="AB86" i="31"/>
  <c r="AC85" i="31"/>
  <c r="AB85" i="31"/>
  <c r="AC84" i="31"/>
  <c r="AB84" i="31"/>
  <c r="AC83" i="31"/>
  <c r="AB83" i="31"/>
  <c r="AC82" i="31"/>
  <c r="AB82" i="31"/>
  <c r="AC81" i="31"/>
  <c r="AB81" i="31"/>
  <c r="AC80" i="31"/>
  <c r="AB80" i="31"/>
  <c r="AC79" i="31"/>
  <c r="AB79" i="31"/>
  <c r="AC78" i="31"/>
  <c r="AB78" i="31"/>
  <c r="AC77" i="31"/>
  <c r="AB77" i="31"/>
  <c r="AC76" i="31"/>
  <c r="AB76" i="31"/>
  <c r="AC75" i="31"/>
  <c r="AB75" i="31"/>
  <c r="AC74" i="31"/>
  <c r="AB74" i="31"/>
  <c r="AC73" i="31"/>
  <c r="AB73" i="31"/>
  <c r="AC72" i="31"/>
  <c r="AB72" i="31"/>
  <c r="AC71" i="31"/>
  <c r="AB71" i="31"/>
  <c r="AC70" i="31"/>
  <c r="AB70" i="31"/>
  <c r="AC69" i="31"/>
  <c r="AB69" i="31"/>
  <c r="AC68" i="31"/>
  <c r="AB68" i="31"/>
  <c r="AC67" i="31"/>
  <c r="AB67" i="31"/>
  <c r="AC66" i="31"/>
  <c r="AB66" i="31"/>
  <c r="AC65" i="31"/>
  <c r="AB65" i="31"/>
  <c r="AC64" i="31"/>
  <c r="AB64" i="31"/>
  <c r="AC63" i="31"/>
  <c r="AB63" i="31"/>
  <c r="AC62" i="31"/>
  <c r="AB62" i="31"/>
  <c r="AC61" i="31"/>
  <c r="AB61" i="31"/>
  <c r="AC60" i="31"/>
  <c r="AB60" i="31"/>
  <c r="AC59" i="31"/>
  <c r="AB59" i="31"/>
  <c r="AC58" i="31"/>
  <c r="AB58" i="31"/>
  <c r="AC57" i="31"/>
  <c r="AB57" i="31"/>
  <c r="AC56" i="31"/>
  <c r="AB56" i="31"/>
  <c r="AC55" i="31"/>
  <c r="AB55" i="31"/>
  <c r="AC54" i="31"/>
  <c r="AB54" i="31"/>
  <c r="AC53" i="31"/>
  <c r="AB53" i="31"/>
  <c r="AC52" i="31"/>
  <c r="AB52" i="31"/>
  <c r="AC51" i="31"/>
  <c r="AB51" i="31"/>
  <c r="AC50" i="31"/>
  <c r="AB50" i="31"/>
  <c r="AC49" i="31"/>
  <c r="AB49" i="31"/>
  <c r="AC48" i="31"/>
  <c r="AB48" i="31"/>
  <c r="AC47" i="31"/>
  <c r="AB47" i="31"/>
  <c r="AC46" i="31"/>
  <c r="AB46" i="31"/>
  <c r="AC45" i="31"/>
  <c r="AB45" i="31"/>
  <c r="AC44" i="31"/>
  <c r="AB44" i="31"/>
  <c r="AC43" i="31"/>
  <c r="AB43" i="31"/>
  <c r="AC42" i="31"/>
  <c r="AB42" i="31"/>
  <c r="AC41" i="31"/>
  <c r="AB41" i="31"/>
  <c r="AC40" i="31"/>
  <c r="AB40" i="31"/>
  <c r="AC39" i="31"/>
  <c r="AB39" i="31"/>
  <c r="AC38" i="31"/>
  <c r="AB38" i="31"/>
  <c r="AC37" i="31"/>
  <c r="AB37" i="31"/>
  <c r="AC36" i="31"/>
  <c r="AB36" i="31"/>
  <c r="AC35" i="31"/>
  <c r="AB35" i="31"/>
  <c r="AC34" i="31"/>
  <c r="AB34" i="31"/>
  <c r="AC33" i="31"/>
  <c r="AB33" i="31"/>
  <c r="AC32" i="31"/>
  <c r="AB32" i="31"/>
  <c r="AC31" i="31"/>
  <c r="AB31" i="31"/>
  <c r="AC30" i="31"/>
  <c r="AB30" i="31"/>
  <c r="AC29" i="31"/>
  <c r="AB29" i="31"/>
  <c r="AC28" i="31"/>
  <c r="AB28" i="31"/>
  <c r="AC27" i="31"/>
  <c r="AB27" i="31"/>
  <c r="AC26" i="31"/>
  <c r="AB26" i="31"/>
  <c r="AC25" i="31"/>
  <c r="AB25" i="31"/>
  <c r="AC24" i="31"/>
  <c r="AB24" i="31"/>
  <c r="AC23" i="31"/>
  <c r="AB23" i="31"/>
  <c r="AC22" i="31"/>
  <c r="AB22" i="31"/>
  <c r="AC21" i="31"/>
  <c r="AB21" i="31"/>
  <c r="AC20" i="31"/>
  <c r="AB20" i="31"/>
  <c r="AC19" i="31"/>
  <c r="AB19" i="31"/>
  <c r="AC18" i="31"/>
  <c r="AB18" i="31"/>
  <c r="AC17" i="31"/>
  <c r="AB17" i="31"/>
  <c r="AC16" i="31"/>
  <c r="AB16" i="31"/>
  <c r="AC15" i="31"/>
  <c r="AB15" i="31"/>
  <c r="AC14" i="31"/>
  <c r="AB14" i="31"/>
  <c r="AC13" i="31"/>
  <c r="AB13" i="31"/>
  <c r="AC12" i="31"/>
  <c r="AB12" i="31"/>
  <c r="AC11" i="31"/>
  <c r="AB11" i="31"/>
  <c r="AC10" i="31"/>
  <c r="AB10" i="31"/>
  <c r="AC9" i="31"/>
  <c r="AB9" i="31"/>
  <c r="AC8" i="31"/>
  <c r="AB8" i="31"/>
  <c r="AC7" i="31"/>
  <c r="AB7" i="31"/>
  <c r="AC6" i="31"/>
  <c r="AB6" i="31"/>
  <c r="AC5" i="31"/>
  <c r="AB5" i="31"/>
  <c r="AC4" i="31"/>
  <c r="AB4" i="31"/>
  <c r="AC3" i="31"/>
  <c r="AB3" i="31"/>
  <c r="AC2" i="31"/>
  <c r="AB2" i="31"/>
  <c r="U117" i="31"/>
  <c r="U116" i="31"/>
  <c r="U115" i="31"/>
  <c r="U114" i="31"/>
  <c r="U113" i="31"/>
  <c r="U112" i="31"/>
  <c r="U111" i="31"/>
  <c r="U110" i="31"/>
  <c r="U109" i="31"/>
  <c r="U108" i="31"/>
  <c r="U107" i="31"/>
  <c r="U106" i="31"/>
  <c r="U105" i="31"/>
  <c r="U104" i="31"/>
  <c r="U103" i="31"/>
  <c r="U102" i="31"/>
  <c r="U101" i="31"/>
  <c r="U100" i="31"/>
  <c r="U99" i="31"/>
  <c r="U98" i="31"/>
  <c r="U97" i="31"/>
  <c r="U96" i="31"/>
  <c r="U95" i="31"/>
  <c r="U94" i="31"/>
  <c r="U93" i="31"/>
  <c r="U92" i="31"/>
  <c r="U91" i="31"/>
  <c r="U90" i="31"/>
  <c r="U89" i="31"/>
  <c r="U88" i="31"/>
  <c r="U87" i="31"/>
  <c r="U86" i="31"/>
  <c r="U85" i="31"/>
  <c r="U84" i="31"/>
  <c r="U83" i="31"/>
  <c r="U82" i="31"/>
  <c r="U81" i="31"/>
  <c r="U80" i="31"/>
  <c r="U79" i="31"/>
  <c r="U78" i="31"/>
  <c r="U77" i="31"/>
  <c r="U76" i="31"/>
  <c r="U75" i="31"/>
  <c r="U74" i="31"/>
  <c r="U73" i="31"/>
  <c r="U72" i="31"/>
  <c r="U71" i="31"/>
  <c r="U70" i="31"/>
  <c r="U69" i="31"/>
  <c r="U68" i="31"/>
  <c r="U67" i="31"/>
  <c r="U66" i="31"/>
  <c r="U65" i="31"/>
  <c r="U64" i="31"/>
  <c r="U63" i="31"/>
  <c r="U62" i="31"/>
  <c r="U61" i="31"/>
  <c r="U60" i="31"/>
  <c r="U59" i="31"/>
  <c r="U58" i="31"/>
  <c r="U57" i="31"/>
  <c r="U56" i="31"/>
  <c r="U55" i="31"/>
  <c r="U54" i="31"/>
  <c r="U53" i="31"/>
  <c r="U52" i="31"/>
  <c r="U51" i="31"/>
  <c r="U50" i="31"/>
  <c r="U49" i="31"/>
  <c r="U48" i="31"/>
  <c r="U47" i="31"/>
  <c r="U46" i="31"/>
  <c r="U45" i="31"/>
  <c r="U44" i="31"/>
  <c r="U43" i="31"/>
  <c r="U42" i="31"/>
  <c r="U41" i="31"/>
  <c r="U40" i="31"/>
  <c r="U39" i="31"/>
  <c r="U38" i="31"/>
  <c r="U37" i="31"/>
  <c r="U36" i="31"/>
  <c r="U35" i="31"/>
  <c r="U34" i="31"/>
  <c r="U33" i="31"/>
  <c r="U32" i="31"/>
  <c r="U31" i="31"/>
  <c r="U30" i="31"/>
  <c r="U29" i="31"/>
  <c r="U28" i="31"/>
  <c r="U27" i="31"/>
  <c r="U26" i="31"/>
  <c r="U25" i="31"/>
  <c r="U24" i="31"/>
  <c r="U23" i="31"/>
  <c r="U22" i="31"/>
  <c r="U21" i="31"/>
  <c r="U20" i="31"/>
  <c r="U19" i="31"/>
  <c r="U18" i="31"/>
  <c r="U17" i="31"/>
  <c r="U16" i="31"/>
  <c r="U15" i="31"/>
  <c r="U14" i="31"/>
  <c r="U13" i="31"/>
  <c r="U12" i="31"/>
  <c r="U11" i="31"/>
  <c r="U10" i="31"/>
  <c r="U9" i="31"/>
  <c r="U8" i="31"/>
  <c r="U7" i="31"/>
  <c r="U6" i="31"/>
  <c r="U5" i="31"/>
  <c r="U4" i="31"/>
  <c r="U3" i="31"/>
  <c r="U2" i="31"/>
  <c r="G117" i="31"/>
  <c r="G116" i="31"/>
  <c r="G115" i="31"/>
  <c r="G114" i="31"/>
  <c r="G113" i="31"/>
  <c r="G112" i="31"/>
  <c r="G111" i="31"/>
  <c r="G110" i="31"/>
  <c r="G109" i="31"/>
  <c r="G108" i="31"/>
  <c r="G107" i="31"/>
  <c r="G106" i="31"/>
  <c r="G105" i="31"/>
  <c r="G104" i="31"/>
  <c r="G103" i="31"/>
  <c r="G102" i="31"/>
  <c r="G101" i="31"/>
  <c r="G100" i="31"/>
  <c r="G99" i="31"/>
  <c r="G98" i="31"/>
  <c r="G97" i="31"/>
  <c r="G96" i="31"/>
  <c r="G95" i="31"/>
  <c r="G94" i="31"/>
  <c r="G93" i="31"/>
  <c r="G92" i="31"/>
  <c r="G91" i="31"/>
  <c r="G90" i="31"/>
  <c r="G89" i="31"/>
  <c r="G88" i="31"/>
  <c r="G87" i="31"/>
  <c r="G86" i="31"/>
  <c r="G85" i="31"/>
  <c r="G84" i="31"/>
  <c r="G83" i="31"/>
  <c r="G82" i="31"/>
  <c r="G81" i="31"/>
  <c r="G80" i="31"/>
  <c r="G79" i="31"/>
  <c r="G78" i="31"/>
  <c r="G77" i="31"/>
  <c r="G76" i="31"/>
  <c r="G75" i="31"/>
  <c r="G74" i="31"/>
  <c r="G73" i="31"/>
  <c r="G72" i="31"/>
  <c r="G71" i="31"/>
  <c r="G70" i="31"/>
  <c r="G69" i="31"/>
  <c r="G68" i="31"/>
  <c r="G67" i="31"/>
  <c r="G66" i="31"/>
  <c r="G65" i="31"/>
  <c r="G64" i="31"/>
  <c r="G63" i="31"/>
  <c r="G62" i="31"/>
  <c r="G61" i="31"/>
  <c r="G60" i="31"/>
  <c r="G59" i="31"/>
  <c r="G58" i="31"/>
  <c r="G57" i="31"/>
  <c r="G56" i="31"/>
  <c r="G55" i="31"/>
  <c r="G54" i="31"/>
  <c r="G53" i="31"/>
  <c r="G52" i="31"/>
  <c r="G51" i="31"/>
  <c r="G50" i="31"/>
  <c r="G49" i="31"/>
  <c r="G48" i="31"/>
  <c r="G47" i="31"/>
  <c r="G46" i="31"/>
  <c r="G45" i="31"/>
  <c r="G44" i="31"/>
  <c r="G43" i="31"/>
  <c r="G42" i="31"/>
  <c r="G41" i="31"/>
  <c r="G40" i="31"/>
  <c r="G39" i="31"/>
  <c r="G38" i="31"/>
  <c r="G37" i="31"/>
  <c r="G36" i="31"/>
  <c r="G35" i="31"/>
  <c r="G34" i="31"/>
  <c r="G33" i="31"/>
  <c r="G32" i="31"/>
  <c r="G31" i="31"/>
  <c r="G30" i="31"/>
  <c r="G29" i="31"/>
  <c r="G28" i="31"/>
  <c r="G27" i="31"/>
  <c r="G26" i="31"/>
  <c r="G25" i="31"/>
  <c r="G24" i="31"/>
  <c r="G23" i="31"/>
  <c r="G22" i="31"/>
  <c r="G21" i="31"/>
  <c r="G20" i="31"/>
  <c r="G19" i="31"/>
  <c r="G18" i="31"/>
  <c r="G17" i="31"/>
  <c r="G16" i="31"/>
  <c r="G15" i="31"/>
  <c r="G14" i="31"/>
  <c r="G13" i="31"/>
  <c r="G12" i="31"/>
  <c r="G11" i="31"/>
  <c r="G10" i="31"/>
  <c r="G9" i="31"/>
  <c r="G8" i="31"/>
  <c r="G7" i="31"/>
  <c r="G6" i="31"/>
  <c r="G5" i="31"/>
  <c r="G4" i="31"/>
  <c r="G3" i="31"/>
  <c r="G2" i="31"/>
  <c r="B7" i="92"/>
  <c r="BD115" i="31"/>
  <c r="BD113" i="31"/>
  <c r="BD112" i="31"/>
  <c r="BD111" i="31"/>
  <c r="BD110" i="31"/>
  <c r="BD109" i="31"/>
  <c r="BD108" i="31"/>
  <c r="BD107" i="31"/>
  <c r="BD106" i="31"/>
  <c r="BD105" i="31"/>
  <c r="BD104" i="31"/>
  <c r="BD103" i="31"/>
  <c r="BD102" i="31"/>
  <c r="BD101" i="31"/>
  <c r="BD100" i="31"/>
  <c r="BD99" i="31"/>
  <c r="BD98" i="31"/>
  <c r="BD97" i="31"/>
  <c r="BD96" i="31"/>
  <c r="BD95" i="31"/>
  <c r="BD94" i="31"/>
  <c r="BD93" i="31"/>
  <c r="BD92" i="31"/>
  <c r="BD91" i="31"/>
  <c r="BD90" i="31"/>
  <c r="BD89" i="31"/>
  <c r="BD88" i="31"/>
  <c r="BD87" i="31"/>
  <c r="BD86" i="31"/>
  <c r="BD85" i="31"/>
  <c r="BD84" i="31"/>
  <c r="BD83" i="31"/>
  <c r="BD82" i="31"/>
  <c r="BD81" i="31"/>
  <c r="BD80" i="31"/>
  <c r="BD79" i="31"/>
  <c r="BD78" i="31"/>
  <c r="BD77" i="31"/>
  <c r="BD76" i="31"/>
  <c r="BD75" i="31"/>
  <c r="BD74" i="31"/>
  <c r="BD73" i="31"/>
  <c r="BD72" i="31"/>
  <c r="BD71" i="31"/>
  <c r="BD70" i="31"/>
  <c r="BD69" i="31"/>
  <c r="BD68" i="31"/>
  <c r="BD67" i="31"/>
  <c r="BD66" i="31"/>
  <c r="BD65" i="31"/>
  <c r="BD64" i="31"/>
  <c r="BD63" i="31"/>
  <c r="BD62" i="31"/>
  <c r="BD61" i="31"/>
  <c r="BD60" i="31"/>
  <c r="BD59" i="31"/>
  <c r="BD58" i="31"/>
  <c r="BD57" i="31"/>
  <c r="BD56" i="31"/>
  <c r="BD55" i="31"/>
  <c r="BD54" i="31"/>
  <c r="BD53" i="31"/>
  <c r="BD52" i="31"/>
  <c r="BD51" i="31"/>
  <c r="BD50" i="31"/>
  <c r="BD49" i="31"/>
  <c r="BD48" i="31"/>
  <c r="BD47" i="31"/>
  <c r="BD46" i="31"/>
  <c r="BD45" i="31"/>
  <c r="BD44" i="31"/>
  <c r="BD43" i="31"/>
  <c r="BD42" i="31"/>
  <c r="BD41" i="31"/>
  <c r="BD40" i="31"/>
  <c r="BD39" i="31"/>
  <c r="BD38" i="31"/>
  <c r="BD37" i="31"/>
  <c r="BD36" i="31"/>
  <c r="BD35" i="31"/>
  <c r="BD34" i="31"/>
  <c r="BD33" i="31"/>
  <c r="BD32" i="31"/>
  <c r="BD31" i="31"/>
  <c r="BD30" i="31"/>
  <c r="BD29" i="31"/>
  <c r="BD28" i="31"/>
  <c r="BD27" i="31"/>
  <c r="BD26" i="31"/>
  <c r="BD25" i="31"/>
  <c r="BD24" i="31"/>
  <c r="BD23" i="31"/>
  <c r="BD22" i="31"/>
  <c r="BD21" i="31"/>
  <c r="BD20" i="31"/>
  <c r="BD19" i="31"/>
  <c r="BD18" i="31"/>
  <c r="BD17" i="31"/>
  <c r="BD16" i="31"/>
  <c r="BD15" i="31"/>
  <c r="BD14" i="31"/>
  <c r="BD13" i="31"/>
  <c r="BD12" i="31"/>
  <c r="BD11" i="31"/>
  <c r="BD10" i="31"/>
  <c r="BD9" i="31"/>
  <c r="BD8" i="31"/>
  <c r="BD7" i="31"/>
  <c r="BD6" i="31"/>
  <c r="BD5" i="31"/>
  <c r="BD4" i="31"/>
  <c r="BD3" i="31"/>
  <c r="BD2" i="31"/>
  <c r="AJ117" i="31"/>
  <c r="AJ116" i="31"/>
  <c r="AJ115" i="31"/>
  <c r="AJ114" i="31"/>
  <c r="AJ113" i="31"/>
  <c r="AJ112" i="31"/>
  <c r="AJ111" i="31"/>
  <c r="AJ110" i="31"/>
  <c r="AJ109" i="31"/>
  <c r="AJ108" i="31"/>
  <c r="AJ107" i="31"/>
  <c r="AJ106" i="31"/>
  <c r="AJ105" i="31"/>
  <c r="AJ104" i="31"/>
  <c r="AJ103" i="31"/>
  <c r="AJ102" i="31"/>
  <c r="AJ101" i="31"/>
  <c r="AJ100" i="31"/>
  <c r="AJ99" i="31"/>
  <c r="AJ98" i="31"/>
  <c r="AJ97" i="31"/>
  <c r="AJ96" i="31"/>
  <c r="AJ95" i="31"/>
  <c r="AJ94" i="31"/>
  <c r="AJ93" i="31"/>
  <c r="AJ92" i="31"/>
  <c r="AJ91" i="31"/>
  <c r="AJ90" i="31"/>
  <c r="AJ89" i="31"/>
  <c r="AJ88" i="31"/>
  <c r="AJ87" i="31"/>
  <c r="AJ86" i="31"/>
  <c r="AJ85" i="31"/>
  <c r="AJ84" i="31"/>
  <c r="AJ83" i="31"/>
  <c r="AJ82" i="31"/>
  <c r="AJ81" i="31"/>
  <c r="AJ80" i="31"/>
  <c r="AJ79" i="31"/>
  <c r="AJ78" i="31"/>
  <c r="AJ77" i="31"/>
  <c r="AJ76" i="31"/>
  <c r="AJ75" i="31"/>
  <c r="AJ74" i="31"/>
  <c r="AJ73" i="31"/>
  <c r="AJ72" i="31"/>
  <c r="AJ71" i="31"/>
  <c r="AJ70" i="31"/>
  <c r="AJ69" i="31"/>
  <c r="AJ68" i="31"/>
  <c r="AJ67" i="31"/>
  <c r="AJ66" i="31"/>
  <c r="AJ65" i="31"/>
  <c r="AJ64" i="31"/>
  <c r="AJ63" i="31"/>
  <c r="AJ62" i="31"/>
  <c r="AJ61" i="31"/>
  <c r="AJ60" i="31"/>
  <c r="AJ59" i="31"/>
  <c r="AJ58" i="31"/>
  <c r="AJ57" i="31"/>
  <c r="AJ56" i="31"/>
  <c r="AJ55" i="31"/>
  <c r="AJ54" i="31"/>
  <c r="AJ53" i="31"/>
  <c r="AJ52" i="31"/>
  <c r="AJ51" i="31"/>
  <c r="AJ50" i="31"/>
  <c r="AJ49" i="31"/>
  <c r="AJ48" i="31"/>
  <c r="AJ47" i="31"/>
  <c r="AJ46" i="31"/>
  <c r="AJ45" i="31"/>
  <c r="AJ44" i="31"/>
  <c r="AJ43" i="31"/>
  <c r="AJ42" i="31"/>
  <c r="AJ41" i="31"/>
  <c r="AJ40" i="31"/>
  <c r="AJ39" i="31"/>
  <c r="AJ38" i="31"/>
  <c r="AJ37" i="31"/>
  <c r="AJ36" i="31"/>
  <c r="AJ35" i="31"/>
  <c r="AJ34" i="31"/>
  <c r="AJ33" i="31"/>
  <c r="AJ32" i="31"/>
  <c r="AJ31" i="31"/>
  <c r="AJ30" i="31"/>
  <c r="AJ29" i="31"/>
  <c r="AJ28" i="31"/>
  <c r="AJ27" i="31"/>
  <c r="AJ26" i="31"/>
  <c r="AJ25" i="31"/>
  <c r="AJ24" i="31"/>
  <c r="AJ23" i="31"/>
  <c r="AJ22" i="31"/>
  <c r="AJ21" i="31"/>
  <c r="AJ20" i="31"/>
  <c r="AJ19" i="31"/>
  <c r="AJ18" i="31"/>
  <c r="AJ17" i="31"/>
  <c r="AJ16" i="31"/>
  <c r="AJ15" i="31"/>
  <c r="AJ14" i="31"/>
  <c r="AJ13" i="31"/>
  <c r="AJ12" i="31"/>
  <c r="AJ11" i="31"/>
  <c r="AJ10" i="31"/>
  <c r="AJ9" i="31"/>
  <c r="AJ8" i="31"/>
  <c r="AJ7" i="31"/>
  <c r="AJ6" i="31"/>
  <c r="AJ5" i="31"/>
  <c r="AJ4" i="31"/>
  <c r="AJ3" i="31"/>
  <c r="AJ2" i="31"/>
  <c r="AE117" i="31"/>
  <c r="AD117" i="31"/>
  <c r="AE116" i="31"/>
  <c r="AD116" i="31"/>
  <c r="AE115" i="31"/>
  <c r="AD115" i="31"/>
  <c r="AE114" i="31"/>
  <c r="AD114" i="31"/>
  <c r="AE113" i="31"/>
  <c r="AD113" i="31"/>
  <c r="AE112" i="31"/>
  <c r="AD112" i="31"/>
  <c r="AE111" i="31"/>
  <c r="AD111" i="31"/>
  <c r="AE110" i="31"/>
  <c r="AD110" i="31"/>
  <c r="AE109" i="31"/>
  <c r="AD109" i="31"/>
  <c r="AE108" i="31"/>
  <c r="AD108" i="31"/>
  <c r="AE107" i="31"/>
  <c r="AD107" i="31"/>
  <c r="AE106" i="31"/>
  <c r="AD106" i="31"/>
  <c r="AE105" i="31"/>
  <c r="AD105" i="31"/>
  <c r="AE104" i="31"/>
  <c r="AD104" i="31"/>
  <c r="AE103" i="31"/>
  <c r="AD103" i="31"/>
  <c r="AE102" i="31"/>
  <c r="AD102" i="31"/>
  <c r="AE101" i="31"/>
  <c r="AD101" i="31"/>
  <c r="AE100" i="31"/>
  <c r="AD100" i="31"/>
  <c r="AE99" i="31"/>
  <c r="AD99" i="31"/>
  <c r="AE98" i="31"/>
  <c r="AD98" i="31"/>
  <c r="AE97" i="31"/>
  <c r="AD97" i="31"/>
  <c r="AE96" i="31"/>
  <c r="AD96" i="31"/>
  <c r="AE95" i="31"/>
  <c r="AD95" i="31"/>
  <c r="AE94" i="31"/>
  <c r="AD94" i="31"/>
  <c r="AE93" i="31"/>
  <c r="AD93" i="31"/>
  <c r="AE92" i="31"/>
  <c r="AD92" i="31"/>
  <c r="AE91" i="31"/>
  <c r="AD91" i="31"/>
  <c r="AE90" i="31"/>
  <c r="AD90" i="31"/>
  <c r="AE89" i="31"/>
  <c r="AD89" i="31"/>
  <c r="AE88" i="31"/>
  <c r="AD88" i="31"/>
  <c r="AE87" i="31"/>
  <c r="AD87" i="31"/>
  <c r="AE86" i="31"/>
  <c r="AD86" i="31"/>
  <c r="AE85" i="31"/>
  <c r="AD85" i="31"/>
  <c r="AE84" i="31"/>
  <c r="AD84" i="31"/>
  <c r="AE83" i="31"/>
  <c r="AD83" i="31"/>
  <c r="AE82" i="31"/>
  <c r="AD82" i="31"/>
  <c r="AE81" i="31"/>
  <c r="AD81" i="31"/>
  <c r="AE80" i="31"/>
  <c r="AD80" i="31"/>
  <c r="AE79" i="31"/>
  <c r="AD79" i="31"/>
  <c r="AE78" i="31"/>
  <c r="AD78" i="31"/>
  <c r="AE77" i="31"/>
  <c r="AD77" i="31"/>
  <c r="AE76" i="31"/>
  <c r="AD76" i="31"/>
  <c r="AE75" i="31"/>
  <c r="AD75" i="31"/>
  <c r="AE74" i="31"/>
  <c r="AD74" i="31"/>
  <c r="AE73" i="31"/>
  <c r="AD73" i="31"/>
  <c r="AE72" i="31"/>
  <c r="AD72" i="31"/>
  <c r="AE71" i="31"/>
  <c r="AD71" i="31"/>
  <c r="AE70" i="31"/>
  <c r="AD70" i="31"/>
  <c r="AE69" i="31"/>
  <c r="AD69" i="31"/>
  <c r="AE68" i="31"/>
  <c r="AD68" i="31"/>
  <c r="AE67" i="31"/>
  <c r="AD67" i="31"/>
  <c r="AE66" i="31"/>
  <c r="AD66" i="31"/>
  <c r="AE65" i="31"/>
  <c r="AD65" i="31"/>
  <c r="AE64" i="31"/>
  <c r="AD64" i="31"/>
  <c r="AE63" i="31"/>
  <c r="AD63" i="31"/>
  <c r="AE62" i="31"/>
  <c r="AD62" i="31"/>
  <c r="AE61" i="31"/>
  <c r="AD61" i="31"/>
  <c r="AE60" i="31"/>
  <c r="AD60" i="31"/>
  <c r="AE59" i="31"/>
  <c r="AD59" i="31"/>
  <c r="AE58" i="31"/>
  <c r="AD58" i="31"/>
  <c r="AE57" i="31"/>
  <c r="AD57" i="31"/>
  <c r="AE56" i="31"/>
  <c r="AD56" i="31"/>
  <c r="AE55" i="31"/>
  <c r="AD55" i="31"/>
  <c r="AE54" i="31"/>
  <c r="AD54" i="31"/>
  <c r="AE53" i="31"/>
  <c r="AD53" i="31"/>
  <c r="AE52" i="31"/>
  <c r="AD52" i="31"/>
  <c r="AE51" i="31"/>
  <c r="AD51" i="31"/>
  <c r="AE50" i="31"/>
  <c r="AD50" i="31"/>
  <c r="AE49" i="31"/>
  <c r="AD49" i="31"/>
  <c r="AE48" i="31"/>
  <c r="AD48" i="31"/>
  <c r="AE47" i="31"/>
  <c r="AD47" i="31"/>
  <c r="AE46" i="31"/>
  <c r="AD46" i="31"/>
  <c r="AE45" i="31"/>
  <c r="AD45" i="31"/>
  <c r="AE44" i="31"/>
  <c r="AD44" i="31"/>
  <c r="AE43" i="31"/>
  <c r="AD43" i="31"/>
  <c r="AE42" i="31"/>
  <c r="AD42" i="31"/>
  <c r="AE41" i="31"/>
  <c r="AD41" i="31"/>
  <c r="AE40" i="31"/>
  <c r="AD40" i="31"/>
  <c r="AE39" i="31"/>
  <c r="AD39" i="31"/>
  <c r="AE38" i="31"/>
  <c r="AD38" i="31"/>
  <c r="AE37" i="31"/>
  <c r="AD37" i="31"/>
  <c r="AE36" i="31"/>
  <c r="AD36" i="31"/>
  <c r="AE35" i="31"/>
  <c r="AD35" i="31"/>
  <c r="AE34" i="31"/>
  <c r="AD34" i="31"/>
  <c r="AE33" i="31"/>
  <c r="AD33" i="31"/>
  <c r="AE32" i="31"/>
  <c r="AD32" i="31"/>
  <c r="AE31" i="31"/>
  <c r="AD31" i="31"/>
  <c r="AE30" i="31"/>
  <c r="AD30" i="31"/>
  <c r="AE29" i="31"/>
  <c r="AD29" i="31"/>
  <c r="AE28" i="31"/>
  <c r="AD28" i="31"/>
  <c r="AE27" i="31"/>
  <c r="AD27" i="31"/>
  <c r="AE26" i="31"/>
  <c r="AD26" i="31"/>
  <c r="AE25" i="31"/>
  <c r="AD25" i="31"/>
  <c r="AE24" i="31"/>
  <c r="AD24" i="31"/>
  <c r="AE23" i="31"/>
  <c r="AD23" i="31"/>
  <c r="AE22" i="31"/>
  <c r="AD22" i="31"/>
  <c r="AE21" i="31"/>
  <c r="AD21" i="31"/>
  <c r="AE20" i="31"/>
  <c r="AD20" i="31"/>
  <c r="AE19" i="31"/>
  <c r="AD19" i="31"/>
  <c r="AE18" i="31"/>
  <c r="AD18" i="31"/>
  <c r="AE17" i="31"/>
  <c r="AD17" i="31"/>
  <c r="AE16" i="31"/>
  <c r="AD16" i="31"/>
  <c r="AE15" i="31"/>
  <c r="AD15" i="31"/>
  <c r="AE14" i="31"/>
  <c r="AD14" i="31"/>
  <c r="AE13" i="31"/>
  <c r="AD13" i="31"/>
  <c r="AE12" i="31"/>
  <c r="AD12" i="31"/>
  <c r="AE11" i="31"/>
  <c r="AD11" i="31"/>
  <c r="AE10" i="31"/>
  <c r="AD10" i="31"/>
  <c r="AE9" i="31"/>
  <c r="AD9" i="31"/>
  <c r="AE8" i="31"/>
  <c r="AD8" i="31"/>
  <c r="AE7" i="31"/>
  <c r="AD7" i="31"/>
  <c r="AE6" i="31"/>
  <c r="AD6" i="31"/>
  <c r="AE5" i="31"/>
  <c r="AD5" i="31"/>
  <c r="AE4" i="31"/>
  <c r="AD4" i="31"/>
  <c r="AE3" i="31"/>
  <c r="AD3" i="31"/>
  <c r="AE2" i="31"/>
  <c r="AD2" i="31"/>
  <c r="J117" i="31"/>
  <c r="I117" i="31"/>
  <c r="H117" i="31"/>
  <c r="J116" i="31"/>
  <c r="I116" i="31"/>
  <c r="H116" i="31"/>
  <c r="J115" i="31"/>
  <c r="I115" i="31"/>
  <c r="H115" i="31"/>
  <c r="J114" i="31"/>
  <c r="I114" i="31"/>
  <c r="H114" i="31"/>
  <c r="J113" i="31"/>
  <c r="I113" i="31"/>
  <c r="H113" i="31"/>
  <c r="J112" i="31"/>
  <c r="I112" i="31"/>
  <c r="H112" i="31"/>
  <c r="J111" i="31"/>
  <c r="I111" i="31"/>
  <c r="H111" i="31"/>
  <c r="J110" i="31"/>
  <c r="I110" i="31"/>
  <c r="H110" i="31"/>
  <c r="J109" i="31"/>
  <c r="I109" i="31"/>
  <c r="H109" i="31"/>
  <c r="J108" i="31"/>
  <c r="I108" i="31"/>
  <c r="H108" i="31"/>
  <c r="J107" i="31"/>
  <c r="I107" i="31"/>
  <c r="H107" i="31"/>
  <c r="J106" i="31"/>
  <c r="I106" i="31"/>
  <c r="H106" i="31"/>
  <c r="J105" i="31"/>
  <c r="I105" i="31"/>
  <c r="H105" i="31"/>
  <c r="J104" i="31"/>
  <c r="I104" i="31"/>
  <c r="H104" i="31"/>
  <c r="J103" i="31"/>
  <c r="I103" i="31"/>
  <c r="H103" i="31"/>
  <c r="J102" i="31"/>
  <c r="I102" i="31"/>
  <c r="H102" i="31"/>
  <c r="J101" i="31"/>
  <c r="I101" i="31"/>
  <c r="H101" i="31"/>
  <c r="J100" i="31"/>
  <c r="I100" i="31"/>
  <c r="H100" i="31"/>
  <c r="J99" i="31"/>
  <c r="I99" i="31"/>
  <c r="H99" i="31"/>
  <c r="J98" i="31"/>
  <c r="I98" i="31"/>
  <c r="H98" i="31"/>
  <c r="J97" i="31"/>
  <c r="I97" i="31"/>
  <c r="H97" i="31"/>
  <c r="J96" i="31"/>
  <c r="I96" i="31"/>
  <c r="H96" i="31"/>
  <c r="J95" i="31"/>
  <c r="I95" i="31"/>
  <c r="H95" i="31"/>
  <c r="J94" i="31"/>
  <c r="I94" i="31"/>
  <c r="H94" i="31"/>
  <c r="J93" i="31"/>
  <c r="I93" i="31"/>
  <c r="H93" i="31"/>
  <c r="J92" i="31"/>
  <c r="I92" i="31"/>
  <c r="H92" i="31"/>
  <c r="J91" i="31"/>
  <c r="I91" i="31"/>
  <c r="H91" i="31"/>
  <c r="J90" i="31"/>
  <c r="I90" i="31"/>
  <c r="H90" i="31"/>
  <c r="J89" i="31"/>
  <c r="I89" i="31"/>
  <c r="H89" i="31"/>
  <c r="J88" i="31"/>
  <c r="I88" i="31"/>
  <c r="H88" i="31"/>
  <c r="J87" i="31"/>
  <c r="I87" i="31"/>
  <c r="H87" i="31"/>
  <c r="J86" i="31"/>
  <c r="I86" i="31"/>
  <c r="H86" i="31"/>
  <c r="J85" i="31"/>
  <c r="I85" i="31"/>
  <c r="H85" i="31"/>
  <c r="J84" i="31"/>
  <c r="I84" i="31"/>
  <c r="H84" i="31"/>
  <c r="J83" i="31"/>
  <c r="I83" i="31"/>
  <c r="H83" i="31"/>
  <c r="J82" i="31"/>
  <c r="I82" i="31"/>
  <c r="H82" i="31"/>
  <c r="J81" i="31"/>
  <c r="I81" i="31"/>
  <c r="H81" i="31"/>
  <c r="J80" i="31"/>
  <c r="I80" i="31"/>
  <c r="H80" i="31"/>
  <c r="J79" i="31"/>
  <c r="I79" i="31"/>
  <c r="H79" i="31"/>
  <c r="J78" i="31"/>
  <c r="I78" i="31"/>
  <c r="H78" i="31"/>
  <c r="J77" i="31"/>
  <c r="I77" i="31"/>
  <c r="H77" i="31"/>
  <c r="J76" i="31"/>
  <c r="I76" i="31"/>
  <c r="H76" i="31"/>
  <c r="J75" i="31"/>
  <c r="I75" i="31"/>
  <c r="H75" i="31"/>
  <c r="J74" i="31"/>
  <c r="I74" i="31"/>
  <c r="H74" i="31"/>
  <c r="J73" i="31"/>
  <c r="I73" i="31"/>
  <c r="H73" i="31"/>
  <c r="J72" i="31"/>
  <c r="I72" i="31"/>
  <c r="H72" i="31"/>
  <c r="J71" i="31"/>
  <c r="I71" i="31"/>
  <c r="H71" i="31"/>
  <c r="J70" i="31"/>
  <c r="I70" i="31"/>
  <c r="H70" i="31"/>
  <c r="J69" i="31"/>
  <c r="I69" i="31"/>
  <c r="H69" i="31"/>
  <c r="J68" i="31"/>
  <c r="I68" i="31"/>
  <c r="H68" i="31"/>
  <c r="J67" i="31"/>
  <c r="I67" i="31"/>
  <c r="H67" i="31"/>
  <c r="J66" i="31"/>
  <c r="I66" i="31"/>
  <c r="H66" i="31"/>
  <c r="J65" i="31"/>
  <c r="I65" i="31"/>
  <c r="H65" i="31"/>
  <c r="J64" i="31"/>
  <c r="I64" i="31"/>
  <c r="H64" i="31"/>
  <c r="J63" i="31"/>
  <c r="I63" i="31"/>
  <c r="H63" i="31"/>
  <c r="J62" i="31"/>
  <c r="I62" i="31"/>
  <c r="H62" i="31"/>
  <c r="J61" i="31"/>
  <c r="I61" i="31"/>
  <c r="H61" i="31"/>
  <c r="J60" i="31"/>
  <c r="I60" i="31"/>
  <c r="H60" i="31"/>
  <c r="J59" i="31"/>
  <c r="I59" i="31"/>
  <c r="H59" i="31"/>
  <c r="J58" i="31"/>
  <c r="I58" i="31"/>
  <c r="H58" i="31"/>
  <c r="J57" i="31"/>
  <c r="I57" i="31"/>
  <c r="H57" i="31"/>
  <c r="J56" i="31"/>
  <c r="I56" i="31"/>
  <c r="H56" i="31"/>
  <c r="J55" i="31"/>
  <c r="I55" i="31"/>
  <c r="H55" i="31"/>
  <c r="J54" i="31"/>
  <c r="I54" i="31"/>
  <c r="H54" i="31"/>
  <c r="J53" i="31"/>
  <c r="I53" i="31"/>
  <c r="H53" i="31"/>
  <c r="J52" i="31"/>
  <c r="I52" i="31"/>
  <c r="H52" i="31"/>
  <c r="J51" i="31"/>
  <c r="I51" i="31"/>
  <c r="H51" i="31"/>
  <c r="J50" i="31"/>
  <c r="I50" i="31"/>
  <c r="H50" i="31"/>
  <c r="J49" i="31"/>
  <c r="I49" i="31"/>
  <c r="H49" i="31"/>
  <c r="J48" i="31"/>
  <c r="I48" i="31"/>
  <c r="H48" i="31"/>
  <c r="J47" i="31"/>
  <c r="I47" i="31"/>
  <c r="H47" i="31"/>
  <c r="J46" i="31"/>
  <c r="I46" i="31"/>
  <c r="H46" i="31"/>
  <c r="J45" i="31"/>
  <c r="I45" i="31"/>
  <c r="H45" i="31"/>
  <c r="J44" i="31"/>
  <c r="I44" i="31"/>
  <c r="H44" i="31"/>
  <c r="J43" i="31"/>
  <c r="I43" i="31"/>
  <c r="H43" i="31"/>
  <c r="J42" i="31"/>
  <c r="I42" i="31"/>
  <c r="H42" i="31"/>
  <c r="J41" i="31"/>
  <c r="I41" i="31"/>
  <c r="H41" i="31"/>
  <c r="J40" i="31"/>
  <c r="I40" i="31"/>
  <c r="H40" i="31"/>
  <c r="J39" i="31"/>
  <c r="I39" i="31"/>
  <c r="H39" i="31"/>
  <c r="J38" i="31"/>
  <c r="I38" i="31"/>
  <c r="H38" i="31"/>
  <c r="J37" i="31"/>
  <c r="I37" i="31"/>
  <c r="H37" i="31"/>
  <c r="J36" i="31"/>
  <c r="I36" i="31"/>
  <c r="H36" i="31"/>
  <c r="J35" i="31"/>
  <c r="I35" i="31"/>
  <c r="H35" i="31"/>
  <c r="J34" i="31"/>
  <c r="I34" i="31"/>
  <c r="H34" i="31"/>
  <c r="J33" i="31"/>
  <c r="I33" i="31"/>
  <c r="H33" i="31"/>
  <c r="J32" i="31"/>
  <c r="I32" i="31"/>
  <c r="H32" i="31"/>
  <c r="J31" i="31"/>
  <c r="I31" i="31"/>
  <c r="H31" i="31"/>
  <c r="J30" i="31"/>
  <c r="I30" i="31"/>
  <c r="H30" i="31"/>
  <c r="J29" i="31"/>
  <c r="I29" i="31"/>
  <c r="H29" i="31"/>
  <c r="J28" i="31"/>
  <c r="I28" i="31"/>
  <c r="H28" i="31"/>
  <c r="J27" i="31"/>
  <c r="I27" i="31"/>
  <c r="H27" i="31"/>
  <c r="J26" i="31"/>
  <c r="I26" i="31"/>
  <c r="H26" i="31"/>
  <c r="J25" i="31"/>
  <c r="I25" i="31"/>
  <c r="H25" i="31"/>
  <c r="J24" i="31"/>
  <c r="I24" i="31"/>
  <c r="H24" i="31"/>
  <c r="J23" i="31"/>
  <c r="I23" i="31"/>
  <c r="H23" i="31"/>
  <c r="J22" i="31"/>
  <c r="I22" i="31"/>
  <c r="H22" i="31"/>
  <c r="J21" i="31"/>
  <c r="I21" i="31"/>
  <c r="H21" i="31"/>
  <c r="J20" i="31"/>
  <c r="I20" i="31"/>
  <c r="H20" i="31"/>
  <c r="J19" i="31"/>
  <c r="I19" i="31"/>
  <c r="H19" i="31"/>
  <c r="J18" i="31"/>
  <c r="I18" i="31"/>
  <c r="H18" i="31"/>
  <c r="J17" i="31"/>
  <c r="I17" i="31"/>
  <c r="H17" i="31"/>
  <c r="J16" i="31"/>
  <c r="I16" i="31"/>
  <c r="H16" i="31"/>
  <c r="J15" i="31"/>
  <c r="I15" i="31"/>
  <c r="H15" i="31"/>
  <c r="J14" i="31"/>
  <c r="I14" i="31"/>
  <c r="H14" i="31"/>
  <c r="J13" i="31"/>
  <c r="I13" i="31"/>
  <c r="H13" i="31"/>
  <c r="J12" i="31"/>
  <c r="I12" i="31"/>
  <c r="H12" i="31"/>
  <c r="J11" i="31"/>
  <c r="I11" i="31"/>
  <c r="H11" i="31"/>
  <c r="J10" i="31"/>
  <c r="I10" i="31"/>
  <c r="H10" i="31"/>
  <c r="J9" i="31"/>
  <c r="I9" i="31"/>
  <c r="H9" i="31"/>
  <c r="J8" i="31"/>
  <c r="I8" i="31"/>
  <c r="H8" i="31"/>
  <c r="J7" i="31"/>
  <c r="I7" i="31"/>
  <c r="H7" i="31"/>
  <c r="J6" i="31"/>
  <c r="I6" i="31"/>
  <c r="H6" i="31"/>
  <c r="J5" i="31"/>
  <c r="I5" i="31"/>
  <c r="H5" i="31"/>
  <c r="J4" i="31"/>
  <c r="I4" i="31"/>
  <c r="H4" i="31"/>
  <c r="J3" i="31"/>
  <c r="I3" i="31"/>
  <c r="H3" i="31"/>
  <c r="J2" i="31"/>
  <c r="I2" i="31"/>
  <c r="H2"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C2"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T2"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8" i="31"/>
  <c r="AA87" i="31"/>
  <c r="AA86" i="31"/>
  <c r="AA85" i="31"/>
  <c r="AA84" i="31"/>
  <c r="AA83" i="31"/>
  <c r="AA82"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AA26" i="31"/>
  <c r="AA25" i="31"/>
  <c r="AA24" i="31"/>
  <c r="AA23" i="31"/>
  <c r="AA22" i="31"/>
  <c r="AA21" i="31"/>
  <c r="AA20" i="31"/>
  <c r="AA19" i="31"/>
  <c r="AA18" i="31"/>
  <c r="AA17" i="31"/>
  <c r="AA16" i="31"/>
  <c r="AA15" i="31"/>
  <c r="AA14" i="31"/>
  <c r="AA13" i="31"/>
  <c r="AA12" i="31"/>
  <c r="AA11" i="31"/>
  <c r="AA10" i="31"/>
  <c r="AA9" i="31"/>
  <c r="AA8" i="31"/>
  <c r="AA7" i="31"/>
  <c r="AA6" i="31"/>
  <c r="AA5" i="31"/>
  <c r="AA4" i="31"/>
  <c r="AA3" i="31"/>
  <c r="AA2"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4" i="31"/>
  <c r="K93" i="31"/>
  <c r="K92" i="31"/>
  <c r="K91" i="31"/>
  <c r="K90" i="31"/>
  <c r="K89" i="31"/>
  <c r="K88" i="31"/>
  <c r="K87" i="31"/>
  <c r="K86" i="31"/>
  <c r="K85" i="31"/>
  <c r="K84" i="31"/>
  <c r="K83" i="31"/>
  <c r="K82" i="31"/>
  <c r="K81" i="31"/>
  <c r="K80" i="31"/>
  <c r="K79" i="31"/>
  <c r="K78" i="31"/>
  <c r="K77" i="31"/>
  <c r="K76" i="31"/>
  <c r="K75" i="31"/>
  <c r="K74" i="31"/>
  <c r="K73" i="31"/>
  <c r="K72" i="31"/>
  <c r="K71" i="31"/>
  <c r="K70" i="31"/>
  <c r="K69" i="31"/>
  <c r="K68" i="31"/>
  <c r="K67" i="31"/>
  <c r="K66" i="31"/>
  <c r="K65" i="31"/>
  <c r="K64" i="31"/>
  <c r="K63" i="31"/>
  <c r="K62" i="31"/>
  <c r="K61" i="31"/>
  <c r="K60" i="31"/>
  <c r="K59" i="31"/>
  <c r="K58" i="31"/>
  <c r="K57" i="31"/>
  <c r="K56" i="31"/>
  <c r="K55" i="31"/>
  <c r="K54" i="31"/>
  <c r="K53" i="31"/>
  <c r="K52" i="31"/>
  <c r="K51" i="31"/>
  <c r="K50" i="31"/>
  <c r="K49" i="31"/>
  <c r="K48" i="31"/>
  <c r="K47" i="31"/>
  <c r="K46" i="31"/>
  <c r="K45" i="31"/>
  <c r="K44" i="31"/>
  <c r="K43" i="31"/>
  <c r="K42" i="31"/>
  <c r="K41" i="31"/>
  <c r="K40" i="31"/>
  <c r="K39" i="31"/>
  <c r="K38" i="31"/>
  <c r="K37" i="31"/>
  <c r="K36" i="31"/>
  <c r="K35" i="31"/>
  <c r="K34" i="31"/>
  <c r="K33" i="31"/>
  <c r="K32" i="31"/>
  <c r="K31" i="31"/>
  <c r="K30" i="31"/>
  <c r="K29" i="31"/>
  <c r="K28" i="31"/>
  <c r="K27" i="31"/>
  <c r="K26" i="31"/>
  <c r="K25" i="31"/>
  <c r="K24" i="31"/>
  <c r="K23" i="31"/>
  <c r="K22" i="31"/>
  <c r="K21" i="31"/>
  <c r="K20" i="31"/>
  <c r="K19" i="31"/>
  <c r="K18" i="31"/>
  <c r="K17" i="31"/>
  <c r="K16" i="31"/>
  <c r="K15" i="31"/>
  <c r="K14" i="31"/>
  <c r="K13" i="31"/>
  <c r="K12" i="31"/>
  <c r="K11" i="31"/>
  <c r="K10" i="31"/>
  <c r="K9" i="31"/>
  <c r="K8" i="31"/>
  <c r="K7" i="31"/>
  <c r="K6" i="31"/>
  <c r="K5" i="31"/>
  <c r="K4" i="31"/>
  <c r="K3" i="31"/>
  <c r="K2" i="31"/>
  <c r="S117" i="31"/>
  <c r="R117" i="31"/>
  <c r="Q117" i="31"/>
  <c r="S116" i="31"/>
  <c r="R116" i="31"/>
  <c r="Q116" i="31"/>
  <c r="S115" i="31"/>
  <c r="R115" i="31"/>
  <c r="Q115" i="31"/>
  <c r="S114" i="31"/>
  <c r="R114" i="31"/>
  <c r="Q114" i="31"/>
  <c r="S113" i="31"/>
  <c r="R113" i="31"/>
  <c r="Q113" i="31"/>
  <c r="S112" i="31"/>
  <c r="R112" i="31"/>
  <c r="Q112" i="31"/>
  <c r="S111" i="31"/>
  <c r="R111" i="31"/>
  <c r="Q111" i="31"/>
  <c r="S110" i="31"/>
  <c r="R110" i="31"/>
  <c r="Q110" i="31"/>
  <c r="S109" i="31"/>
  <c r="R109" i="31"/>
  <c r="Q109" i="31"/>
  <c r="S108" i="31"/>
  <c r="R108" i="31"/>
  <c r="Q108" i="31"/>
  <c r="S107" i="31"/>
  <c r="R107" i="31"/>
  <c r="Q107" i="31"/>
  <c r="S106" i="31"/>
  <c r="R106" i="31"/>
  <c r="Q106" i="31"/>
  <c r="S105" i="31"/>
  <c r="R105" i="31"/>
  <c r="Q105" i="31"/>
  <c r="S104" i="31"/>
  <c r="R104" i="31"/>
  <c r="Q104" i="31"/>
  <c r="S103" i="31"/>
  <c r="R103" i="31"/>
  <c r="Q103" i="31"/>
  <c r="S102" i="31"/>
  <c r="R102" i="31"/>
  <c r="Q102" i="31"/>
  <c r="S101" i="31"/>
  <c r="R101" i="31"/>
  <c r="Q101" i="31"/>
  <c r="S100" i="31"/>
  <c r="R100" i="31"/>
  <c r="Q100" i="31"/>
  <c r="S99" i="31"/>
  <c r="R99" i="31"/>
  <c r="Q99" i="31"/>
  <c r="S98" i="31"/>
  <c r="R98" i="31"/>
  <c r="Q98" i="31"/>
  <c r="S97" i="31"/>
  <c r="R97" i="31"/>
  <c r="Q97" i="31"/>
  <c r="S96" i="31"/>
  <c r="R96" i="31"/>
  <c r="Q96" i="31"/>
  <c r="S95" i="31"/>
  <c r="R95" i="31"/>
  <c r="Q95" i="31"/>
  <c r="S94" i="31"/>
  <c r="R94" i="31"/>
  <c r="Q94" i="31"/>
  <c r="S93" i="31"/>
  <c r="R93" i="31"/>
  <c r="Q93" i="31"/>
  <c r="S92" i="31"/>
  <c r="R92" i="31"/>
  <c r="Q92" i="31"/>
  <c r="S91" i="31"/>
  <c r="R91" i="31"/>
  <c r="Q91" i="31"/>
  <c r="S90" i="31"/>
  <c r="R90" i="31"/>
  <c r="Q90" i="31"/>
  <c r="S89" i="31"/>
  <c r="R89" i="31"/>
  <c r="Q89" i="31"/>
  <c r="S88" i="31"/>
  <c r="R88" i="31"/>
  <c r="Q88" i="31"/>
  <c r="S87" i="31"/>
  <c r="R87" i="31"/>
  <c r="Q87" i="31"/>
  <c r="S86" i="31"/>
  <c r="R86" i="31"/>
  <c r="Q86" i="31"/>
  <c r="S85" i="31"/>
  <c r="R85" i="31"/>
  <c r="Q85" i="31"/>
  <c r="S84" i="31"/>
  <c r="R84" i="31"/>
  <c r="Q84" i="31"/>
  <c r="S83" i="31"/>
  <c r="R83" i="31"/>
  <c r="Q83" i="31"/>
  <c r="S82" i="31"/>
  <c r="R82" i="31"/>
  <c r="Q82" i="31"/>
  <c r="S81" i="31"/>
  <c r="R81" i="31"/>
  <c r="Q81" i="31"/>
  <c r="S80" i="31"/>
  <c r="R80" i="31"/>
  <c r="Q80" i="31"/>
  <c r="S79" i="31"/>
  <c r="R79" i="31"/>
  <c r="Q79" i="31"/>
  <c r="S78" i="31"/>
  <c r="R78" i="31"/>
  <c r="Q78" i="31"/>
  <c r="S77" i="31"/>
  <c r="R77" i="31"/>
  <c r="Q77" i="31"/>
  <c r="S76" i="31"/>
  <c r="R76" i="31"/>
  <c r="Q76" i="31"/>
  <c r="S75" i="31"/>
  <c r="R75" i="31"/>
  <c r="Q75" i="31"/>
  <c r="S74" i="31"/>
  <c r="R74" i="31"/>
  <c r="Q74" i="31"/>
  <c r="S73" i="31"/>
  <c r="R73" i="31"/>
  <c r="Q73" i="31"/>
  <c r="S72" i="31"/>
  <c r="R72" i="31"/>
  <c r="Q72" i="31"/>
  <c r="S71" i="31"/>
  <c r="R71" i="31"/>
  <c r="Q71" i="31"/>
  <c r="S70" i="31"/>
  <c r="R70" i="31"/>
  <c r="Q70" i="31"/>
  <c r="S69" i="31"/>
  <c r="R69" i="31"/>
  <c r="Q69" i="31"/>
  <c r="S68" i="31"/>
  <c r="R68" i="31"/>
  <c r="Q68" i="31"/>
  <c r="S67" i="31"/>
  <c r="R67" i="31"/>
  <c r="Q67" i="31"/>
  <c r="S66" i="31"/>
  <c r="R66" i="31"/>
  <c r="Q66" i="31"/>
  <c r="S65" i="31"/>
  <c r="R65" i="31"/>
  <c r="Q65" i="31"/>
  <c r="S64" i="31"/>
  <c r="R64" i="31"/>
  <c r="Q64" i="31"/>
  <c r="S63" i="31"/>
  <c r="R63" i="31"/>
  <c r="Q63" i="31"/>
  <c r="S62" i="31"/>
  <c r="R62" i="31"/>
  <c r="Q62" i="31"/>
  <c r="S61" i="31"/>
  <c r="R61" i="31"/>
  <c r="Q61" i="31"/>
  <c r="S60" i="31"/>
  <c r="R60" i="31"/>
  <c r="Q60" i="31"/>
  <c r="S59" i="31"/>
  <c r="R59" i="31"/>
  <c r="Q59" i="31"/>
  <c r="S58" i="31"/>
  <c r="R58" i="31"/>
  <c r="Q58" i="31"/>
  <c r="S57" i="31"/>
  <c r="R57" i="31"/>
  <c r="Q57" i="31"/>
  <c r="S56" i="31"/>
  <c r="R56" i="31"/>
  <c r="Q56" i="31"/>
  <c r="S55" i="31"/>
  <c r="R55" i="31"/>
  <c r="Q55" i="31"/>
  <c r="S54" i="31"/>
  <c r="R54" i="31"/>
  <c r="Q54" i="31"/>
  <c r="S53" i="31"/>
  <c r="R53" i="31"/>
  <c r="Q53" i="31"/>
  <c r="S52" i="31"/>
  <c r="R52" i="31"/>
  <c r="Q52" i="31"/>
  <c r="S51" i="31"/>
  <c r="R51" i="31"/>
  <c r="Q51" i="31"/>
  <c r="S50" i="31"/>
  <c r="R50" i="31"/>
  <c r="Q50" i="31"/>
  <c r="S49" i="31"/>
  <c r="R49" i="31"/>
  <c r="Q49" i="31"/>
  <c r="S48" i="31"/>
  <c r="R48" i="31"/>
  <c r="Q48" i="31"/>
  <c r="S47" i="31"/>
  <c r="R47" i="31"/>
  <c r="Q47" i="31"/>
  <c r="S46" i="31"/>
  <c r="R46" i="31"/>
  <c r="Q46" i="31"/>
  <c r="S45" i="31"/>
  <c r="R45" i="31"/>
  <c r="Q45" i="31"/>
  <c r="S44" i="31"/>
  <c r="R44" i="31"/>
  <c r="Q44" i="31"/>
  <c r="S43" i="31"/>
  <c r="R43" i="31"/>
  <c r="Q43" i="31"/>
  <c r="S42" i="31"/>
  <c r="R42" i="31"/>
  <c r="Q42" i="31"/>
  <c r="S41" i="31"/>
  <c r="R41" i="31"/>
  <c r="Q41" i="31"/>
  <c r="S40" i="31"/>
  <c r="R40" i="31"/>
  <c r="Q40" i="31"/>
  <c r="S39" i="31"/>
  <c r="R39" i="31"/>
  <c r="Q39" i="31"/>
  <c r="S38" i="31"/>
  <c r="R38" i="31"/>
  <c r="Q38" i="31"/>
  <c r="S37" i="31"/>
  <c r="R37" i="31"/>
  <c r="Q37" i="31"/>
  <c r="S36" i="31"/>
  <c r="R36" i="31"/>
  <c r="Q36" i="31"/>
  <c r="S35" i="31"/>
  <c r="R35" i="31"/>
  <c r="Q35" i="31"/>
  <c r="S34" i="31"/>
  <c r="R34" i="31"/>
  <c r="Q34" i="31"/>
  <c r="S33" i="31"/>
  <c r="R33" i="31"/>
  <c r="Q33" i="31"/>
  <c r="S32" i="31"/>
  <c r="R32" i="31"/>
  <c r="Q32" i="31"/>
  <c r="S31" i="31"/>
  <c r="R31" i="31"/>
  <c r="Q31" i="31"/>
  <c r="S30" i="31"/>
  <c r="R30" i="31"/>
  <c r="Q30" i="31"/>
  <c r="S29" i="31"/>
  <c r="R29" i="31"/>
  <c r="Q29" i="31"/>
  <c r="S28" i="31"/>
  <c r="R28" i="31"/>
  <c r="Q28" i="31"/>
  <c r="S27" i="31"/>
  <c r="R27" i="31"/>
  <c r="Q27" i="31"/>
  <c r="S26" i="31"/>
  <c r="R26" i="31"/>
  <c r="Q26" i="31"/>
  <c r="S25" i="31"/>
  <c r="R25" i="31"/>
  <c r="Q25" i="31"/>
  <c r="S24" i="31"/>
  <c r="R24" i="31"/>
  <c r="Q24" i="31"/>
  <c r="S23" i="31"/>
  <c r="R23" i="31"/>
  <c r="Q23" i="31"/>
  <c r="S22" i="31"/>
  <c r="R22" i="31"/>
  <c r="Q22" i="31"/>
  <c r="S21" i="31"/>
  <c r="R21" i="31"/>
  <c r="Q21" i="31"/>
  <c r="S20" i="31"/>
  <c r="R20" i="31"/>
  <c r="Q20" i="31"/>
  <c r="S19" i="31"/>
  <c r="R19" i="31"/>
  <c r="Q19" i="31"/>
  <c r="S18" i="31"/>
  <c r="R18" i="31"/>
  <c r="Q18" i="31"/>
  <c r="S17" i="31"/>
  <c r="R17" i="31"/>
  <c r="Q17" i="31"/>
  <c r="S16" i="31"/>
  <c r="R16" i="31"/>
  <c r="Q16" i="31"/>
  <c r="S15" i="31"/>
  <c r="R15" i="31"/>
  <c r="Q15" i="31"/>
  <c r="S14" i="31"/>
  <c r="R14" i="31"/>
  <c r="Q14" i="31"/>
  <c r="S13" i="31"/>
  <c r="R13" i="31"/>
  <c r="Q13" i="31"/>
  <c r="S12" i="31"/>
  <c r="R12" i="31"/>
  <c r="Q12" i="31"/>
  <c r="S11" i="31"/>
  <c r="R11" i="31"/>
  <c r="Q11" i="31"/>
  <c r="S10" i="31"/>
  <c r="R10" i="31"/>
  <c r="Q10" i="31"/>
  <c r="S9" i="31"/>
  <c r="R9" i="31"/>
  <c r="Q9" i="31"/>
  <c r="S8" i="31"/>
  <c r="R8" i="31"/>
  <c r="Q8" i="31"/>
  <c r="S7" i="31"/>
  <c r="R7" i="31"/>
  <c r="Q7" i="31"/>
  <c r="S6" i="31"/>
  <c r="R6" i="31"/>
  <c r="Q6" i="31"/>
  <c r="S5" i="31"/>
  <c r="R5" i="31"/>
  <c r="Q5" i="31"/>
  <c r="S4" i="31"/>
  <c r="R4" i="31"/>
  <c r="Q4" i="31"/>
  <c r="S3" i="31"/>
  <c r="R3" i="31"/>
  <c r="Q3" i="31"/>
  <c r="S2" i="31"/>
  <c r="R2" i="31"/>
  <c r="Q2" i="31"/>
  <c r="S1" i="31"/>
  <c r="AO117" i="31"/>
  <c r="AO116" i="31"/>
  <c r="AO115" i="31"/>
  <c r="AO114" i="31"/>
  <c r="AO113" i="31"/>
  <c r="AO112" i="31"/>
  <c r="AO111" i="31"/>
  <c r="AO110" i="31"/>
  <c r="AO109" i="31"/>
  <c r="AO108" i="31"/>
  <c r="AO107" i="31"/>
  <c r="AO106" i="31"/>
  <c r="AO105" i="31"/>
  <c r="AO104" i="31"/>
  <c r="AO103" i="31"/>
  <c r="AO102" i="31"/>
  <c r="AO101" i="31"/>
  <c r="AO100" i="31"/>
  <c r="AO99" i="31"/>
  <c r="AO98" i="31"/>
  <c r="AO97" i="31"/>
  <c r="AO96" i="31"/>
  <c r="AO95" i="31"/>
  <c r="AO94" i="31"/>
  <c r="AO93" i="31"/>
  <c r="AO92" i="31"/>
  <c r="AO91" i="31"/>
  <c r="AO90" i="31"/>
  <c r="AO89" i="31"/>
  <c r="AO88" i="31"/>
  <c r="AO87" i="31"/>
  <c r="AO86" i="31"/>
  <c r="AO85" i="31"/>
  <c r="AO84" i="31"/>
  <c r="AO83" i="31"/>
  <c r="AO82" i="31"/>
  <c r="AO81" i="31"/>
  <c r="AO80" i="31"/>
  <c r="AO79" i="31"/>
  <c r="AO78" i="31"/>
  <c r="AO77" i="31"/>
  <c r="AO76" i="31"/>
  <c r="AO75" i="31"/>
  <c r="AO74" i="31"/>
  <c r="AO73" i="31"/>
  <c r="AO72" i="31"/>
  <c r="AO71" i="31"/>
  <c r="AO70" i="31"/>
  <c r="AO69" i="31"/>
  <c r="AO68" i="31"/>
  <c r="AO67" i="31"/>
  <c r="AO66" i="31"/>
  <c r="AO65" i="31"/>
  <c r="AO64" i="31"/>
  <c r="AO63" i="31"/>
  <c r="AO62" i="31"/>
  <c r="AO61" i="31"/>
  <c r="AO60" i="31"/>
  <c r="AO59" i="31"/>
  <c r="AO58" i="31"/>
  <c r="AO57" i="31"/>
  <c r="AO56" i="31"/>
  <c r="AO55" i="31"/>
  <c r="AO54" i="31"/>
  <c r="AO53" i="31"/>
  <c r="AO52" i="31"/>
  <c r="AO51" i="31"/>
  <c r="AO50" i="31"/>
  <c r="AO49" i="31"/>
  <c r="AO48" i="31"/>
  <c r="AO47" i="31"/>
  <c r="AO46" i="31"/>
  <c r="AO45" i="31"/>
  <c r="AO44" i="31"/>
  <c r="AO43" i="31"/>
  <c r="AO42" i="31"/>
  <c r="AO41" i="31"/>
  <c r="AO40" i="31"/>
  <c r="AO39" i="31"/>
  <c r="AO38" i="31"/>
  <c r="AO37" i="31"/>
  <c r="AO36" i="31"/>
  <c r="AO35" i="31"/>
  <c r="AO34" i="31"/>
  <c r="AO33" i="31"/>
  <c r="AO32" i="31"/>
  <c r="AO31" i="31"/>
  <c r="AO30" i="31"/>
  <c r="AO29" i="31"/>
  <c r="AO28" i="31"/>
  <c r="AO27" i="31"/>
  <c r="AO26" i="31"/>
  <c r="AO25" i="31"/>
  <c r="AO24" i="31"/>
  <c r="AO23" i="31"/>
  <c r="AO22" i="31"/>
  <c r="AO21" i="31"/>
  <c r="AO20" i="31"/>
  <c r="AO19" i="31"/>
  <c r="AO18" i="31"/>
  <c r="AO17" i="31"/>
  <c r="AO16" i="31"/>
  <c r="AO15" i="31"/>
  <c r="AO14" i="31"/>
  <c r="AO13" i="31"/>
  <c r="AO12" i="31"/>
  <c r="AO11" i="31"/>
  <c r="AO10" i="31"/>
  <c r="AO9" i="31"/>
  <c r="AO8" i="31"/>
  <c r="AO7" i="31"/>
  <c r="AO6" i="31"/>
  <c r="AO5" i="31"/>
  <c r="AO4" i="31"/>
  <c r="AO3" i="31"/>
  <c r="AO2" i="31"/>
  <c r="AK117" i="31"/>
  <c r="AI117" i="31"/>
  <c r="AH117" i="31"/>
  <c r="AG117" i="31"/>
  <c r="AF117" i="31"/>
  <c r="AK116" i="31"/>
  <c r="AI116" i="31"/>
  <c r="AH116" i="31"/>
  <c r="AG116" i="31"/>
  <c r="AF116" i="31"/>
  <c r="AK115" i="31"/>
  <c r="AI115" i="31"/>
  <c r="AH115" i="31"/>
  <c r="AG115" i="31"/>
  <c r="AF115" i="31"/>
  <c r="AK114" i="31"/>
  <c r="AI114" i="31"/>
  <c r="AH114" i="31"/>
  <c r="AG114" i="31"/>
  <c r="AF114" i="31"/>
  <c r="AK113" i="31"/>
  <c r="AI113" i="31"/>
  <c r="AH113" i="31"/>
  <c r="AG113" i="31"/>
  <c r="AF113" i="31"/>
  <c r="AK112" i="31"/>
  <c r="AI112" i="31"/>
  <c r="AH112" i="31"/>
  <c r="AG112" i="31"/>
  <c r="AF112" i="31"/>
  <c r="AK111" i="31"/>
  <c r="AI111" i="31"/>
  <c r="AH111" i="31"/>
  <c r="AG111" i="31"/>
  <c r="AF111" i="31"/>
  <c r="AK110" i="31"/>
  <c r="AI110" i="31"/>
  <c r="AH110" i="31"/>
  <c r="AG110" i="31"/>
  <c r="AF110" i="31"/>
  <c r="AK109" i="31"/>
  <c r="AI109" i="31"/>
  <c r="AH109" i="31"/>
  <c r="AG109" i="31"/>
  <c r="AF109" i="31"/>
  <c r="AK108" i="31"/>
  <c r="AI108" i="31"/>
  <c r="AH108" i="31"/>
  <c r="AG108" i="31"/>
  <c r="AF108" i="31"/>
  <c r="AK107" i="31"/>
  <c r="AI107" i="31"/>
  <c r="AH107" i="31"/>
  <c r="AG107" i="31"/>
  <c r="AF107" i="31"/>
  <c r="AK106" i="31"/>
  <c r="AI106" i="31"/>
  <c r="AH106" i="31"/>
  <c r="AG106" i="31"/>
  <c r="AF106" i="31"/>
  <c r="AK105" i="31"/>
  <c r="AI105" i="31"/>
  <c r="AH105" i="31"/>
  <c r="AG105" i="31"/>
  <c r="AF105" i="31"/>
  <c r="AK104" i="31"/>
  <c r="AI104" i="31"/>
  <c r="AH104" i="31"/>
  <c r="AG104" i="31"/>
  <c r="AF104" i="31"/>
  <c r="AK103" i="31"/>
  <c r="AI103" i="31"/>
  <c r="AH103" i="31"/>
  <c r="AG103" i="31"/>
  <c r="AF103" i="31"/>
  <c r="AK102" i="31"/>
  <c r="AI102" i="31"/>
  <c r="AH102" i="31"/>
  <c r="AG102" i="31"/>
  <c r="AF102" i="31"/>
  <c r="AK101" i="31"/>
  <c r="AI101" i="31"/>
  <c r="AH101" i="31"/>
  <c r="AG101" i="31"/>
  <c r="AF101" i="31"/>
  <c r="AK100" i="31"/>
  <c r="AI100" i="31"/>
  <c r="AH100" i="31"/>
  <c r="AG100" i="31"/>
  <c r="AF100" i="31"/>
  <c r="AK99" i="31"/>
  <c r="AI99" i="31"/>
  <c r="AH99" i="31"/>
  <c r="AG99" i="31"/>
  <c r="AF99" i="31"/>
  <c r="AK98" i="31"/>
  <c r="AI98" i="31"/>
  <c r="AH98" i="31"/>
  <c r="AG98" i="31"/>
  <c r="AF98" i="31"/>
  <c r="AK97" i="31"/>
  <c r="AI97" i="31"/>
  <c r="AH97" i="31"/>
  <c r="AG97" i="31"/>
  <c r="AF97" i="31"/>
  <c r="AK96" i="31"/>
  <c r="AI96" i="31"/>
  <c r="AH96" i="31"/>
  <c r="AG96" i="31"/>
  <c r="AF96" i="31"/>
  <c r="AK95" i="31"/>
  <c r="AI95" i="31"/>
  <c r="AH95" i="31"/>
  <c r="AG95" i="31"/>
  <c r="AF95" i="31"/>
  <c r="AK94" i="31"/>
  <c r="AI94" i="31"/>
  <c r="AH94" i="31"/>
  <c r="AG94" i="31"/>
  <c r="AF94" i="31"/>
  <c r="AK93" i="31"/>
  <c r="AI93" i="31"/>
  <c r="AH93" i="31"/>
  <c r="AG93" i="31"/>
  <c r="AF93" i="31"/>
  <c r="AK92" i="31"/>
  <c r="AI92" i="31"/>
  <c r="AH92" i="31"/>
  <c r="AG92" i="31"/>
  <c r="AF92" i="31"/>
  <c r="AK91" i="31"/>
  <c r="AI91" i="31"/>
  <c r="AH91" i="31"/>
  <c r="AG91" i="31"/>
  <c r="AF91" i="31"/>
  <c r="AK90" i="31"/>
  <c r="AI90" i="31"/>
  <c r="AH90" i="31"/>
  <c r="AG90" i="31"/>
  <c r="AF90" i="31"/>
  <c r="AK89" i="31"/>
  <c r="AI89" i="31"/>
  <c r="AH89" i="31"/>
  <c r="AG89" i="31"/>
  <c r="AF89" i="31"/>
  <c r="AK88" i="31"/>
  <c r="AI88" i="31"/>
  <c r="AH88" i="31"/>
  <c r="AG88" i="31"/>
  <c r="AF88" i="31"/>
  <c r="AK87" i="31"/>
  <c r="AI87" i="31"/>
  <c r="AH87" i="31"/>
  <c r="AG87" i="31"/>
  <c r="AF87" i="31"/>
  <c r="AK86" i="31"/>
  <c r="AI86" i="31"/>
  <c r="AH86" i="31"/>
  <c r="AG86" i="31"/>
  <c r="AF86" i="31"/>
  <c r="AK85" i="31"/>
  <c r="AI85" i="31"/>
  <c r="AH85" i="31"/>
  <c r="AG85" i="31"/>
  <c r="AF85" i="31"/>
  <c r="AK84" i="31"/>
  <c r="AI84" i="31"/>
  <c r="AH84" i="31"/>
  <c r="AG84" i="31"/>
  <c r="AF84" i="31"/>
  <c r="AK83" i="31"/>
  <c r="AI83" i="31"/>
  <c r="AH83" i="31"/>
  <c r="AG83" i="31"/>
  <c r="AF83" i="31"/>
  <c r="AK82" i="31"/>
  <c r="AI82" i="31"/>
  <c r="AH82" i="31"/>
  <c r="AG82" i="31"/>
  <c r="AF82" i="31"/>
  <c r="AK81" i="31"/>
  <c r="AI81" i="31"/>
  <c r="AH81" i="31"/>
  <c r="AG81" i="31"/>
  <c r="AF81" i="31"/>
  <c r="AK80" i="31"/>
  <c r="AI80" i="31"/>
  <c r="AH80" i="31"/>
  <c r="AG80" i="31"/>
  <c r="AF80" i="31"/>
  <c r="AK79" i="31"/>
  <c r="AI79" i="31"/>
  <c r="AH79" i="31"/>
  <c r="AG79" i="31"/>
  <c r="AF79" i="31"/>
  <c r="AK78" i="31"/>
  <c r="AI78" i="31"/>
  <c r="AH78" i="31"/>
  <c r="AG78" i="31"/>
  <c r="AF78" i="31"/>
  <c r="AK77" i="31"/>
  <c r="AI77" i="31"/>
  <c r="AH77" i="31"/>
  <c r="AG77" i="31"/>
  <c r="AF77" i="31"/>
  <c r="AK76" i="31"/>
  <c r="AI76" i="31"/>
  <c r="AH76" i="31"/>
  <c r="AG76" i="31"/>
  <c r="AF76" i="31"/>
  <c r="AK75" i="31"/>
  <c r="AI75" i="31"/>
  <c r="AH75" i="31"/>
  <c r="AG75" i="31"/>
  <c r="AF75" i="31"/>
  <c r="AK74" i="31"/>
  <c r="AI74" i="31"/>
  <c r="AH74" i="31"/>
  <c r="AG74" i="31"/>
  <c r="AF74" i="31"/>
  <c r="AK73" i="31"/>
  <c r="AI73" i="31"/>
  <c r="AH73" i="31"/>
  <c r="AG73" i="31"/>
  <c r="AF73" i="31"/>
  <c r="AK72" i="31"/>
  <c r="AI72" i="31"/>
  <c r="AH72" i="31"/>
  <c r="AG72" i="31"/>
  <c r="AF72" i="31"/>
  <c r="AK71" i="31"/>
  <c r="AI71" i="31"/>
  <c r="AH71" i="31"/>
  <c r="AG71" i="31"/>
  <c r="AF71" i="31"/>
  <c r="AK70" i="31"/>
  <c r="AI70" i="31"/>
  <c r="AH70" i="31"/>
  <c r="AG70" i="31"/>
  <c r="AF70" i="31"/>
  <c r="AK69" i="31"/>
  <c r="AI69" i="31"/>
  <c r="AH69" i="31"/>
  <c r="AG69" i="31"/>
  <c r="AF69" i="31"/>
  <c r="AK68" i="31"/>
  <c r="AI68" i="31"/>
  <c r="AH68" i="31"/>
  <c r="AG68" i="31"/>
  <c r="AF68" i="31"/>
  <c r="AK67" i="31"/>
  <c r="AI67" i="31"/>
  <c r="AH67" i="31"/>
  <c r="AG67" i="31"/>
  <c r="AF67" i="31"/>
  <c r="AK66" i="31"/>
  <c r="AI66" i="31"/>
  <c r="AH66" i="31"/>
  <c r="AG66" i="31"/>
  <c r="AF66" i="31"/>
  <c r="AK65" i="31"/>
  <c r="AI65" i="31"/>
  <c r="AH65" i="31"/>
  <c r="AG65" i="31"/>
  <c r="AF65" i="31"/>
  <c r="AK64" i="31"/>
  <c r="AI64" i="31"/>
  <c r="AH64" i="31"/>
  <c r="AG64" i="31"/>
  <c r="AF64" i="31"/>
  <c r="AK63" i="31"/>
  <c r="AI63" i="31"/>
  <c r="AH63" i="31"/>
  <c r="AG63" i="31"/>
  <c r="AF63" i="31"/>
  <c r="AK62" i="31"/>
  <c r="AI62" i="31"/>
  <c r="AH62" i="31"/>
  <c r="AG62" i="31"/>
  <c r="AF62" i="31"/>
  <c r="AK61" i="31"/>
  <c r="AI61" i="31"/>
  <c r="AH61" i="31"/>
  <c r="AG61" i="31"/>
  <c r="AF61" i="31"/>
  <c r="AK60" i="31"/>
  <c r="AI60" i="31"/>
  <c r="AH60" i="31"/>
  <c r="AG60" i="31"/>
  <c r="AF60" i="31"/>
  <c r="AK59" i="31"/>
  <c r="AI59" i="31"/>
  <c r="AH59" i="31"/>
  <c r="AG59" i="31"/>
  <c r="AF59" i="31"/>
  <c r="AK58" i="31"/>
  <c r="AI58" i="31"/>
  <c r="AH58" i="31"/>
  <c r="AG58" i="31"/>
  <c r="AF58" i="31"/>
  <c r="AK57" i="31"/>
  <c r="AI57" i="31"/>
  <c r="AH57" i="31"/>
  <c r="AG57" i="31"/>
  <c r="AF57" i="31"/>
  <c r="AK56" i="31"/>
  <c r="AI56" i="31"/>
  <c r="AH56" i="31"/>
  <c r="AG56" i="31"/>
  <c r="AF56" i="31"/>
  <c r="AK55" i="31"/>
  <c r="AI55" i="31"/>
  <c r="AH55" i="31"/>
  <c r="AG55" i="31"/>
  <c r="AF55" i="31"/>
  <c r="AK54" i="31"/>
  <c r="AI54" i="31"/>
  <c r="AH54" i="31"/>
  <c r="AG54" i="31"/>
  <c r="AF54" i="31"/>
  <c r="AK53" i="31"/>
  <c r="AI53" i="31"/>
  <c r="AH53" i="31"/>
  <c r="AG53" i="31"/>
  <c r="AF53" i="31"/>
  <c r="AK52" i="31"/>
  <c r="AI52" i="31"/>
  <c r="AH52" i="31"/>
  <c r="AG52" i="31"/>
  <c r="AF52" i="31"/>
  <c r="AK51" i="31"/>
  <c r="AI51" i="31"/>
  <c r="AH51" i="31"/>
  <c r="AG51" i="31"/>
  <c r="AF51" i="31"/>
  <c r="AK50" i="31"/>
  <c r="AI50" i="31"/>
  <c r="AH50" i="31"/>
  <c r="AG50" i="31"/>
  <c r="AF50" i="31"/>
  <c r="AK49" i="31"/>
  <c r="AI49" i="31"/>
  <c r="AH49" i="31"/>
  <c r="AG49" i="31"/>
  <c r="AF49" i="31"/>
  <c r="AK48" i="31"/>
  <c r="AI48" i="31"/>
  <c r="AH48" i="31"/>
  <c r="AG48" i="31"/>
  <c r="AF48" i="31"/>
  <c r="AK47" i="31"/>
  <c r="AI47" i="31"/>
  <c r="AH47" i="31"/>
  <c r="AG47" i="31"/>
  <c r="AF47" i="31"/>
  <c r="AK46" i="31"/>
  <c r="AI46" i="31"/>
  <c r="AH46" i="31"/>
  <c r="AG46" i="31"/>
  <c r="AF46" i="31"/>
  <c r="AK45" i="31"/>
  <c r="AI45" i="31"/>
  <c r="AH45" i="31"/>
  <c r="AG45" i="31"/>
  <c r="AF45" i="31"/>
  <c r="AK44" i="31"/>
  <c r="AI44" i="31"/>
  <c r="AH44" i="31"/>
  <c r="AG44" i="31"/>
  <c r="AF44" i="31"/>
  <c r="AK43" i="31"/>
  <c r="AI43" i="31"/>
  <c r="AH43" i="31"/>
  <c r="AG43" i="31"/>
  <c r="AF43" i="31"/>
  <c r="AK42" i="31"/>
  <c r="AI42" i="31"/>
  <c r="AH42" i="31"/>
  <c r="AG42" i="31"/>
  <c r="AF42" i="31"/>
  <c r="AK41" i="31"/>
  <c r="AI41" i="31"/>
  <c r="AH41" i="31"/>
  <c r="AG41" i="31"/>
  <c r="AF41" i="31"/>
  <c r="AK40" i="31"/>
  <c r="AI40" i="31"/>
  <c r="AH40" i="31"/>
  <c r="AG40" i="31"/>
  <c r="AF40" i="31"/>
  <c r="AK39" i="31"/>
  <c r="AI39" i="31"/>
  <c r="AH39" i="31"/>
  <c r="AG39" i="31"/>
  <c r="AF39" i="31"/>
  <c r="AK38" i="31"/>
  <c r="AI38" i="31"/>
  <c r="AH38" i="31"/>
  <c r="AG38" i="31"/>
  <c r="AF38" i="31"/>
  <c r="AK37" i="31"/>
  <c r="AI37" i="31"/>
  <c r="AH37" i="31"/>
  <c r="AG37" i="31"/>
  <c r="AF37" i="31"/>
  <c r="AK36" i="31"/>
  <c r="AI36" i="31"/>
  <c r="AH36" i="31"/>
  <c r="AG36" i="31"/>
  <c r="AF36" i="31"/>
  <c r="AK35" i="31"/>
  <c r="AI35" i="31"/>
  <c r="AH35" i="31"/>
  <c r="AG35" i="31"/>
  <c r="AF35" i="31"/>
  <c r="AK34" i="31"/>
  <c r="AI34" i="31"/>
  <c r="AH34" i="31"/>
  <c r="AG34" i="31"/>
  <c r="AF34" i="31"/>
  <c r="AK33" i="31"/>
  <c r="AI33" i="31"/>
  <c r="AH33" i="31"/>
  <c r="AG33" i="31"/>
  <c r="AF33" i="31"/>
  <c r="AK32" i="31"/>
  <c r="AI32" i="31"/>
  <c r="AH32" i="31"/>
  <c r="AG32" i="31"/>
  <c r="AF32" i="31"/>
  <c r="AK31" i="31"/>
  <c r="AI31" i="31"/>
  <c r="AH31" i="31"/>
  <c r="AG31" i="31"/>
  <c r="AF31" i="31"/>
  <c r="AK30" i="31"/>
  <c r="AI30" i="31"/>
  <c r="AH30" i="31"/>
  <c r="AG30" i="31"/>
  <c r="AF30" i="31"/>
  <c r="AK29" i="31"/>
  <c r="AI29" i="31"/>
  <c r="AH29" i="31"/>
  <c r="AG29" i="31"/>
  <c r="AF29" i="31"/>
  <c r="AK28" i="31"/>
  <c r="AI28" i="31"/>
  <c r="AH28" i="31"/>
  <c r="AG28" i="31"/>
  <c r="AF28" i="31"/>
  <c r="AK27" i="31"/>
  <c r="AI27" i="31"/>
  <c r="AH27" i="31"/>
  <c r="AG27" i="31"/>
  <c r="AF27" i="31"/>
  <c r="AK26" i="31"/>
  <c r="AI26" i="31"/>
  <c r="AH26" i="31"/>
  <c r="AG26" i="31"/>
  <c r="AF26" i="31"/>
  <c r="AK25" i="31"/>
  <c r="AI25" i="31"/>
  <c r="AH25" i="31"/>
  <c r="AG25" i="31"/>
  <c r="AF25" i="31"/>
  <c r="AK24" i="31"/>
  <c r="AI24" i="31"/>
  <c r="AH24" i="31"/>
  <c r="AG24" i="31"/>
  <c r="AF24" i="31"/>
  <c r="AK23" i="31"/>
  <c r="AI23" i="31"/>
  <c r="AH23" i="31"/>
  <c r="AG23" i="31"/>
  <c r="AF23" i="31"/>
  <c r="AK22" i="31"/>
  <c r="AI22" i="31"/>
  <c r="AH22" i="31"/>
  <c r="AG22" i="31"/>
  <c r="AF22" i="31"/>
  <c r="AK21" i="31"/>
  <c r="AI21" i="31"/>
  <c r="AH21" i="31"/>
  <c r="AG21" i="31"/>
  <c r="AF21" i="31"/>
  <c r="AK20" i="31"/>
  <c r="AI20" i="31"/>
  <c r="AH20" i="31"/>
  <c r="AG20" i="31"/>
  <c r="AF20" i="31"/>
  <c r="AK19" i="31"/>
  <c r="AI19" i="31"/>
  <c r="AH19" i="31"/>
  <c r="AG19" i="31"/>
  <c r="AF19" i="31"/>
  <c r="AK18" i="31"/>
  <c r="AI18" i="31"/>
  <c r="AH18" i="31"/>
  <c r="AG18" i="31"/>
  <c r="AF18" i="31"/>
  <c r="AK17" i="31"/>
  <c r="AI17" i="31"/>
  <c r="AH17" i="31"/>
  <c r="AG17" i="31"/>
  <c r="AF17" i="31"/>
  <c r="AK16" i="31"/>
  <c r="AI16" i="31"/>
  <c r="AH16" i="31"/>
  <c r="AG16" i="31"/>
  <c r="AF16" i="31"/>
  <c r="AK15" i="31"/>
  <c r="AI15" i="31"/>
  <c r="AH15" i="31"/>
  <c r="AG15" i="31"/>
  <c r="AF15" i="31"/>
  <c r="AK14" i="31"/>
  <c r="AI14" i="31"/>
  <c r="AH14" i="31"/>
  <c r="AG14" i="31"/>
  <c r="AF14" i="31"/>
  <c r="AK13" i="31"/>
  <c r="AI13" i="31"/>
  <c r="AH13" i="31"/>
  <c r="AG13" i="31"/>
  <c r="AF13" i="31"/>
  <c r="AK12" i="31"/>
  <c r="AI12" i="31"/>
  <c r="AH12" i="31"/>
  <c r="AG12" i="31"/>
  <c r="AF12" i="31"/>
  <c r="AK11" i="31"/>
  <c r="AI11" i="31"/>
  <c r="AH11" i="31"/>
  <c r="AG11" i="31"/>
  <c r="AF11" i="31"/>
  <c r="AK10" i="31"/>
  <c r="AI10" i="31"/>
  <c r="AH10" i="31"/>
  <c r="AG10" i="31"/>
  <c r="AF10" i="31"/>
  <c r="AK9" i="31"/>
  <c r="AI9" i="31"/>
  <c r="AH9" i="31"/>
  <c r="AG9" i="31"/>
  <c r="AF9" i="31"/>
  <c r="AK8" i="31"/>
  <c r="AI8" i="31"/>
  <c r="AH8" i="31"/>
  <c r="AG8" i="31"/>
  <c r="AF8" i="31"/>
  <c r="AK7" i="31"/>
  <c r="AI7" i="31"/>
  <c r="AH7" i="31"/>
  <c r="AG7" i="31"/>
  <c r="AF7" i="31"/>
  <c r="AK6" i="31"/>
  <c r="AI6" i="31"/>
  <c r="AH6" i="31"/>
  <c r="AG6" i="31"/>
  <c r="AF6" i="31"/>
  <c r="AK5" i="31"/>
  <c r="AI5" i="31"/>
  <c r="AH5" i="31"/>
  <c r="AG5" i="31"/>
  <c r="AF5" i="31"/>
  <c r="AK4" i="31"/>
  <c r="AI4" i="31"/>
  <c r="AH4" i="31"/>
  <c r="AG4" i="31"/>
  <c r="AF4" i="31"/>
  <c r="AK3" i="31"/>
  <c r="AI3" i="31"/>
  <c r="AH3" i="31"/>
  <c r="AG3" i="31"/>
  <c r="AF3" i="31"/>
  <c r="AK2" i="31"/>
  <c r="AI2" i="31"/>
  <c r="AH2" i="31"/>
  <c r="AG2" i="31"/>
  <c r="AF2" i="31"/>
  <c r="Z117" i="31"/>
  <c r="Y117" i="31"/>
  <c r="Z116" i="31"/>
  <c r="Y116" i="31"/>
  <c r="Z115" i="31"/>
  <c r="Y115" i="31"/>
  <c r="Z114" i="31"/>
  <c r="Y114" i="31"/>
  <c r="Z113" i="31"/>
  <c r="Y113" i="31"/>
  <c r="Z112" i="31"/>
  <c r="Y112" i="31"/>
  <c r="Z111" i="31"/>
  <c r="Y111" i="31"/>
  <c r="Z110" i="31"/>
  <c r="Y110" i="31"/>
  <c r="Z109" i="31"/>
  <c r="Y109" i="31"/>
  <c r="Z108" i="31"/>
  <c r="Y108" i="31"/>
  <c r="Z107" i="31"/>
  <c r="Y107" i="31"/>
  <c r="Z106" i="31"/>
  <c r="Y106" i="31"/>
  <c r="Z105" i="31"/>
  <c r="Y105" i="31"/>
  <c r="Z104" i="31"/>
  <c r="Y104" i="31"/>
  <c r="Z103" i="31"/>
  <c r="Y103" i="31"/>
  <c r="Z102" i="31"/>
  <c r="Y102" i="31"/>
  <c r="Z101" i="31"/>
  <c r="Y101" i="31"/>
  <c r="Z100" i="31"/>
  <c r="Y100" i="31"/>
  <c r="Z99" i="31"/>
  <c r="Y99" i="31"/>
  <c r="Z98" i="31"/>
  <c r="Y98" i="31"/>
  <c r="Z97" i="31"/>
  <c r="Y97" i="31"/>
  <c r="Z96" i="31"/>
  <c r="Y96" i="31"/>
  <c r="Z95" i="31"/>
  <c r="Y95" i="31"/>
  <c r="Z94" i="31"/>
  <c r="Y94" i="31"/>
  <c r="Z93" i="31"/>
  <c r="Y93" i="31"/>
  <c r="Z92" i="31"/>
  <c r="Y92" i="31"/>
  <c r="Z91" i="31"/>
  <c r="Y91" i="31"/>
  <c r="Z90" i="31"/>
  <c r="Y90" i="31"/>
  <c r="Z89" i="31"/>
  <c r="Y89" i="31"/>
  <c r="Z88" i="31"/>
  <c r="Y88" i="31"/>
  <c r="Z87" i="31"/>
  <c r="Y87" i="31"/>
  <c r="Z86" i="31"/>
  <c r="Y86" i="31"/>
  <c r="Z85" i="31"/>
  <c r="Y85" i="31"/>
  <c r="Z84" i="31"/>
  <c r="Y84" i="31"/>
  <c r="Z83" i="31"/>
  <c r="Y83" i="31"/>
  <c r="Z82" i="31"/>
  <c r="Y82" i="31"/>
  <c r="Z81" i="31"/>
  <c r="Y81" i="31"/>
  <c r="Z80" i="31"/>
  <c r="Y80" i="31"/>
  <c r="Z79" i="31"/>
  <c r="Y79" i="31"/>
  <c r="Z78" i="31"/>
  <c r="Y78" i="31"/>
  <c r="Z77" i="31"/>
  <c r="Y77" i="31"/>
  <c r="Z76" i="31"/>
  <c r="Y76" i="31"/>
  <c r="Z75" i="31"/>
  <c r="Y75" i="31"/>
  <c r="Z74" i="31"/>
  <c r="Y74" i="31"/>
  <c r="Z73" i="31"/>
  <c r="Y73" i="31"/>
  <c r="Z72" i="31"/>
  <c r="Y72" i="31"/>
  <c r="Z71" i="31"/>
  <c r="Y71" i="31"/>
  <c r="Z70" i="31"/>
  <c r="Y70" i="31"/>
  <c r="Z69" i="31"/>
  <c r="Y69" i="31"/>
  <c r="Z68" i="31"/>
  <c r="Y68" i="31"/>
  <c r="Z67" i="31"/>
  <c r="Y67" i="31"/>
  <c r="Z66" i="31"/>
  <c r="Y66" i="31"/>
  <c r="Z65" i="31"/>
  <c r="Y65" i="31"/>
  <c r="Z64" i="31"/>
  <c r="Y64" i="31"/>
  <c r="Z63" i="31"/>
  <c r="Y63" i="31"/>
  <c r="Z62" i="31"/>
  <c r="Y62" i="31"/>
  <c r="Z61" i="31"/>
  <c r="Y61" i="31"/>
  <c r="Z60" i="31"/>
  <c r="Y60" i="31"/>
  <c r="Z59" i="31"/>
  <c r="Y59" i="31"/>
  <c r="Z58" i="31"/>
  <c r="Y58" i="31"/>
  <c r="Z57" i="31"/>
  <c r="Y57" i="31"/>
  <c r="Z56" i="31"/>
  <c r="Y56" i="31"/>
  <c r="Z55" i="31"/>
  <c r="Y55" i="31"/>
  <c r="Z54" i="31"/>
  <c r="Y54" i="31"/>
  <c r="Z53" i="31"/>
  <c r="Y53" i="31"/>
  <c r="Z52" i="31"/>
  <c r="Y52" i="31"/>
  <c r="Z51" i="31"/>
  <c r="Y51" i="31"/>
  <c r="Z50" i="31"/>
  <c r="Y50" i="31"/>
  <c r="Z49" i="31"/>
  <c r="Y49" i="31"/>
  <c r="Z48" i="31"/>
  <c r="Y48" i="31"/>
  <c r="Z47" i="31"/>
  <c r="Y47" i="31"/>
  <c r="Z46" i="31"/>
  <c r="Y46" i="31"/>
  <c r="Z45" i="31"/>
  <c r="Y45" i="31"/>
  <c r="Z44" i="31"/>
  <c r="Y44" i="31"/>
  <c r="Z43" i="31"/>
  <c r="Y43" i="31"/>
  <c r="Z42" i="31"/>
  <c r="Y42" i="31"/>
  <c r="Z41" i="31"/>
  <c r="Y41" i="31"/>
  <c r="Z40" i="31"/>
  <c r="Y40" i="31"/>
  <c r="Z39" i="31"/>
  <c r="Y39" i="31"/>
  <c r="Z38" i="31"/>
  <c r="Y38" i="31"/>
  <c r="Z37" i="31"/>
  <c r="Y37" i="31"/>
  <c r="Z36" i="31"/>
  <c r="Y36" i="31"/>
  <c r="Z35" i="31"/>
  <c r="Y35" i="31"/>
  <c r="Z34" i="31"/>
  <c r="Y34" i="31"/>
  <c r="Z33" i="31"/>
  <c r="Y33" i="31"/>
  <c r="Z32" i="31"/>
  <c r="Y32" i="31"/>
  <c r="Z31" i="31"/>
  <c r="Y31" i="31"/>
  <c r="Z30" i="31"/>
  <c r="Y30" i="31"/>
  <c r="Z29" i="31"/>
  <c r="Y29" i="31"/>
  <c r="Z28" i="31"/>
  <c r="Y28" i="31"/>
  <c r="Z27" i="31"/>
  <c r="Y27" i="31"/>
  <c r="Z26" i="31"/>
  <c r="Y26" i="31"/>
  <c r="Z25" i="31"/>
  <c r="Y25" i="31"/>
  <c r="Z24" i="31"/>
  <c r="Y24" i="31"/>
  <c r="Z23" i="31"/>
  <c r="Y23" i="31"/>
  <c r="Z22" i="31"/>
  <c r="Y22" i="31"/>
  <c r="Z21" i="31"/>
  <c r="Y21" i="31"/>
  <c r="Z20" i="31"/>
  <c r="Y20" i="31"/>
  <c r="Z19" i="31"/>
  <c r="Y19" i="31"/>
  <c r="Z18" i="31"/>
  <c r="Y18" i="31"/>
  <c r="Z17" i="31"/>
  <c r="Y17" i="31"/>
  <c r="Z16" i="31"/>
  <c r="Y16" i="31"/>
  <c r="Z15" i="31"/>
  <c r="Y15" i="31"/>
  <c r="Z14" i="31"/>
  <c r="Y14" i="31"/>
  <c r="Z13" i="31"/>
  <c r="Y13" i="31"/>
  <c r="Z12" i="31"/>
  <c r="Y12" i="31"/>
  <c r="Z11" i="31"/>
  <c r="Y11" i="31"/>
  <c r="Z10" i="31"/>
  <c r="Y10" i="31"/>
  <c r="Z9" i="31"/>
  <c r="Y9" i="31"/>
  <c r="Z8" i="31"/>
  <c r="Y8" i="31"/>
  <c r="Z7" i="31"/>
  <c r="Y7" i="31"/>
  <c r="Z6" i="31"/>
  <c r="Y6" i="31"/>
  <c r="Z5" i="31"/>
  <c r="Y5" i="31"/>
  <c r="Z4" i="31"/>
  <c r="Y4" i="31"/>
  <c r="Z3" i="31"/>
  <c r="Y3" i="31"/>
  <c r="Z2" i="31"/>
  <c r="Y2" i="31"/>
  <c r="AX117" i="31"/>
  <c r="AW117" i="31"/>
  <c r="AX116" i="31"/>
  <c r="AW116" i="31"/>
  <c r="AX115" i="31"/>
  <c r="AW115" i="31"/>
  <c r="AX114" i="31"/>
  <c r="AW114" i="31"/>
  <c r="AX113" i="31"/>
  <c r="AW113" i="31"/>
  <c r="AX112" i="31"/>
  <c r="AW112" i="31"/>
  <c r="AX111" i="31"/>
  <c r="AW111" i="31"/>
  <c r="AX110" i="31"/>
  <c r="AW110" i="31"/>
  <c r="AX109" i="31"/>
  <c r="AW109" i="31"/>
  <c r="AX108" i="31"/>
  <c r="AW108" i="31"/>
  <c r="AX107" i="31"/>
  <c r="AW107" i="31"/>
  <c r="AX106" i="31"/>
  <c r="AW106" i="31"/>
  <c r="AX105" i="31"/>
  <c r="AW105" i="31"/>
  <c r="AX104" i="31"/>
  <c r="AW104" i="31"/>
  <c r="AX103" i="31"/>
  <c r="AW103" i="31"/>
  <c r="AX102" i="31"/>
  <c r="AW102" i="31"/>
  <c r="AX101" i="31"/>
  <c r="AW101" i="31"/>
  <c r="AX100" i="31"/>
  <c r="AW100" i="31"/>
  <c r="AX99" i="31"/>
  <c r="AW99" i="31"/>
  <c r="AX98" i="31"/>
  <c r="AW98" i="31"/>
  <c r="AX97" i="31"/>
  <c r="AW97" i="31"/>
  <c r="AX96" i="31"/>
  <c r="AW96" i="31"/>
  <c r="AX95" i="31"/>
  <c r="AW95" i="31"/>
  <c r="AX94" i="31"/>
  <c r="AW94" i="31"/>
  <c r="AX93" i="31"/>
  <c r="AW93" i="31"/>
  <c r="AX92" i="31"/>
  <c r="AW92" i="31"/>
  <c r="AX91" i="31"/>
  <c r="AW91" i="31"/>
  <c r="AX90" i="31"/>
  <c r="AW90" i="31"/>
  <c r="AX89" i="31"/>
  <c r="AW89" i="31"/>
  <c r="AX88" i="31"/>
  <c r="AW88" i="31"/>
  <c r="AX87" i="31"/>
  <c r="AW87" i="31"/>
  <c r="AX86" i="31"/>
  <c r="AW86" i="31"/>
  <c r="AX85" i="31"/>
  <c r="AW85" i="31"/>
  <c r="AX84" i="31"/>
  <c r="AW84" i="31"/>
  <c r="AX83" i="31"/>
  <c r="AW83" i="31"/>
  <c r="AX82" i="31"/>
  <c r="AW82" i="31"/>
  <c r="AX81" i="31"/>
  <c r="AW81" i="31"/>
  <c r="AX80" i="31"/>
  <c r="AW80" i="31"/>
  <c r="AX79" i="31"/>
  <c r="AW79" i="31"/>
  <c r="AX78" i="31"/>
  <c r="AW78" i="31"/>
  <c r="AX77" i="31"/>
  <c r="AW77" i="31"/>
  <c r="AX76" i="31"/>
  <c r="AW76" i="31"/>
  <c r="AX75" i="31"/>
  <c r="AW75" i="31"/>
  <c r="AX74" i="31"/>
  <c r="AW74" i="31"/>
  <c r="AX73" i="31"/>
  <c r="AW73" i="31"/>
  <c r="AX72" i="31"/>
  <c r="AW72" i="31"/>
  <c r="AX71" i="31"/>
  <c r="AW71" i="31"/>
  <c r="AX70" i="31"/>
  <c r="AW70" i="31"/>
  <c r="AX69" i="31"/>
  <c r="AW69" i="31"/>
  <c r="AX68" i="31"/>
  <c r="AW68" i="31"/>
  <c r="AX67" i="31"/>
  <c r="AW67" i="31"/>
  <c r="AX66" i="31"/>
  <c r="AW66" i="31"/>
  <c r="AX65" i="31"/>
  <c r="AW65" i="31"/>
  <c r="AX64" i="31"/>
  <c r="AW64" i="31"/>
  <c r="AX63" i="31"/>
  <c r="AW63" i="31"/>
  <c r="AX62" i="31"/>
  <c r="AW62" i="31"/>
  <c r="AX61" i="31"/>
  <c r="AW61" i="31"/>
  <c r="AX60" i="31"/>
  <c r="AW60" i="31"/>
  <c r="AX59" i="31"/>
  <c r="AW59" i="31"/>
  <c r="AX58" i="31"/>
  <c r="AW58" i="31"/>
  <c r="AX57" i="31"/>
  <c r="AW57" i="31"/>
  <c r="AX56" i="31"/>
  <c r="AW56" i="31"/>
  <c r="AX55" i="31"/>
  <c r="AW55" i="31"/>
  <c r="AX54" i="31"/>
  <c r="AW54" i="31"/>
  <c r="AX53" i="31"/>
  <c r="AW53" i="31"/>
  <c r="AX52" i="31"/>
  <c r="AW52" i="31"/>
  <c r="AX51" i="31"/>
  <c r="AW51" i="31"/>
  <c r="AX50" i="31"/>
  <c r="AW50" i="31"/>
  <c r="AX49" i="31"/>
  <c r="AW49" i="31"/>
  <c r="AX48" i="31"/>
  <c r="AW48" i="31"/>
  <c r="AX47" i="31"/>
  <c r="AW47" i="31"/>
  <c r="AX46" i="31"/>
  <c r="AW46" i="31"/>
  <c r="AX45" i="31"/>
  <c r="AW45" i="31"/>
  <c r="AX44" i="31"/>
  <c r="AW44" i="31"/>
  <c r="AX43" i="31"/>
  <c r="AW43" i="31"/>
  <c r="AX42" i="31"/>
  <c r="AW42" i="31"/>
  <c r="AX41" i="31"/>
  <c r="AW41" i="31"/>
  <c r="AX40" i="31"/>
  <c r="AW40" i="31"/>
  <c r="AX39" i="31"/>
  <c r="AW39" i="31"/>
  <c r="AX38" i="31"/>
  <c r="AW38" i="31"/>
  <c r="AX37" i="31"/>
  <c r="AW37" i="31"/>
  <c r="AX36" i="31"/>
  <c r="AW36" i="31"/>
  <c r="AX35" i="31"/>
  <c r="AW35" i="31"/>
  <c r="AX34" i="31"/>
  <c r="AW34" i="31"/>
  <c r="AX33" i="31"/>
  <c r="AW33" i="31"/>
  <c r="AX32" i="31"/>
  <c r="AW32" i="31"/>
  <c r="AX31" i="31"/>
  <c r="AW31" i="31"/>
  <c r="AX30" i="31"/>
  <c r="AW30" i="31"/>
  <c r="AX29" i="31"/>
  <c r="AW29" i="31"/>
  <c r="AX28" i="31"/>
  <c r="AW28" i="31"/>
  <c r="AX27" i="31"/>
  <c r="AW27" i="31"/>
  <c r="AX26" i="31"/>
  <c r="AW26" i="31"/>
  <c r="AX25" i="31"/>
  <c r="AW25" i="31"/>
  <c r="AX24" i="31"/>
  <c r="AW24" i="31"/>
  <c r="AX23" i="31"/>
  <c r="AW23" i="31"/>
  <c r="AX22" i="31"/>
  <c r="AW22" i="31"/>
  <c r="AX21" i="31"/>
  <c r="AW21" i="31"/>
  <c r="AX20" i="31"/>
  <c r="AW20" i="31"/>
  <c r="AX19" i="31"/>
  <c r="AW19" i="31"/>
  <c r="AX18" i="31"/>
  <c r="AW18" i="31"/>
  <c r="AX17" i="31"/>
  <c r="AW17" i="31"/>
  <c r="AX16" i="31"/>
  <c r="AW16" i="31"/>
  <c r="AX15" i="31"/>
  <c r="AW15" i="31"/>
  <c r="AX14" i="31"/>
  <c r="AW14" i="31"/>
  <c r="AX13" i="31"/>
  <c r="AW13" i="31"/>
  <c r="AX12" i="31"/>
  <c r="AW12" i="31"/>
  <c r="AX11" i="31"/>
  <c r="AW11" i="31"/>
  <c r="AX10" i="31"/>
  <c r="AW10" i="31"/>
  <c r="AX9" i="31"/>
  <c r="AW9" i="31"/>
  <c r="AX8" i="31"/>
  <c r="AW8" i="31"/>
  <c r="AX7" i="31"/>
  <c r="AW7" i="31"/>
  <c r="AX6" i="31"/>
  <c r="AW6" i="31"/>
  <c r="AX5" i="31"/>
  <c r="AW5" i="31"/>
  <c r="AX4" i="31"/>
  <c r="AW4" i="31"/>
  <c r="AX3" i="31"/>
  <c r="AW3" i="31"/>
  <c r="AX2" i="31"/>
  <c r="AW2" i="31"/>
  <c r="AQ117" i="31"/>
  <c r="AP117" i="31"/>
  <c r="AQ116" i="31"/>
  <c r="AP116" i="31"/>
  <c r="AQ115" i="31"/>
  <c r="AP115" i="31"/>
  <c r="AQ114" i="31"/>
  <c r="AP114" i="31"/>
  <c r="AQ113" i="31"/>
  <c r="AP113" i="31"/>
  <c r="AQ112" i="31"/>
  <c r="AP112" i="31"/>
  <c r="AQ111" i="31"/>
  <c r="AP111" i="31"/>
  <c r="AQ110" i="31"/>
  <c r="AP110" i="31"/>
  <c r="AQ109" i="31"/>
  <c r="AP109" i="31"/>
  <c r="AQ108" i="31"/>
  <c r="AP108" i="31"/>
  <c r="AQ107" i="31"/>
  <c r="AP107" i="31"/>
  <c r="AQ106" i="31"/>
  <c r="AP106" i="31"/>
  <c r="AQ105" i="31"/>
  <c r="AP105" i="31"/>
  <c r="AQ104" i="31"/>
  <c r="AP104" i="31"/>
  <c r="AQ103" i="31"/>
  <c r="AP103" i="31"/>
  <c r="AQ102" i="31"/>
  <c r="AP102" i="31"/>
  <c r="AQ101" i="31"/>
  <c r="AP101" i="31"/>
  <c r="AQ100" i="31"/>
  <c r="AP100" i="31"/>
  <c r="AQ99" i="31"/>
  <c r="AP99" i="31"/>
  <c r="AQ98" i="31"/>
  <c r="AP98" i="31"/>
  <c r="AQ97" i="31"/>
  <c r="AP97" i="31"/>
  <c r="AQ96" i="31"/>
  <c r="AP96" i="31"/>
  <c r="AQ95" i="31"/>
  <c r="AP95" i="31"/>
  <c r="AQ94" i="31"/>
  <c r="AP94" i="31"/>
  <c r="AQ93" i="31"/>
  <c r="AP93" i="31"/>
  <c r="AQ92" i="31"/>
  <c r="AP92" i="31"/>
  <c r="AQ91" i="31"/>
  <c r="AP91" i="31"/>
  <c r="AQ90" i="31"/>
  <c r="AP90" i="31"/>
  <c r="AQ89" i="31"/>
  <c r="AP89" i="31"/>
  <c r="AQ88" i="31"/>
  <c r="AP88" i="31"/>
  <c r="AQ87" i="31"/>
  <c r="AP87" i="31"/>
  <c r="AQ86" i="31"/>
  <c r="AP86" i="31"/>
  <c r="AQ85" i="31"/>
  <c r="AP85" i="31"/>
  <c r="AQ84" i="31"/>
  <c r="AP84" i="31"/>
  <c r="AQ83" i="31"/>
  <c r="AP83" i="31"/>
  <c r="AQ82" i="31"/>
  <c r="AP82" i="31"/>
  <c r="AQ81" i="31"/>
  <c r="AP81" i="31"/>
  <c r="AQ80" i="31"/>
  <c r="AP80" i="31"/>
  <c r="AQ79" i="31"/>
  <c r="AP79" i="31"/>
  <c r="AQ78" i="31"/>
  <c r="AP78" i="31"/>
  <c r="AQ77" i="31"/>
  <c r="AP77" i="31"/>
  <c r="AQ76" i="31"/>
  <c r="AP76" i="31"/>
  <c r="AQ75" i="31"/>
  <c r="AP75" i="31"/>
  <c r="AQ74" i="31"/>
  <c r="AP74" i="31"/>
  <c r="AQ73" i="31"/>
  <c r="AP73" i="31"/>
  <c r="AQ72" i="31"/>
  <c r="AP72" i="31"/>
  <c r="AQ71" i="31"/>
  <c r="AP71" i="31"/>
  <c r="AQ70" i="31"/>
  <c r="AP70" i="31"/>
  <c r="AQ69" i="31"/>
  <c r="AP69" i="31"/>
  <c r="AQ68" i="31"/>
  <c r="AP68" i="31"/>
  <c r="AQ67" i="31"/>
  <c r="AP67" i="31"/>
  <c r="AQ66" i="31"/>
  <c r="AP66" i="31"/>
  <c r="AQ65" i="31"/>
  <c r="AP65" i="31"/>
  <c r="AQ64" i="31"/>
  <c r="AP64" i="31"/>
  <c r="AQ63" i="31"/>
  <c r="AP63" i="31"/>
  <c r="AQ62" i="31"/>
  <c r="AP62" i="31"/>
  <c r="AQ61" i="31"/>
  <c r="AP61" i="31"/>
  <c r="AQ60" i="31"/>
  <c r="AP60" i="31"/>
  <c r="AQ59" i="31"/>
  <c r="AP59" i="31"/>
  <c r="AQ58" i="31"/>
  <c r="AP58" i="31"/>
  <c r="AQ57" i="31"/>
  <c r="AP57" i="31"/>
  <c r="AQ56" i="31"/>
  <c r="AP56" i="31"/>
  <c r="AQ55" i="31"/>
  <c r="AP55" i="31"/>
  <c r="AQ54" i="31"/>
  <c r="AP54" i="31"/>
  <c r="AQ53" i="31"/>
  <c r="AP53" i="31"/>
  <c r="AQ52" i="31"/>
  <c r="AP52" i="31"/>
  <c r="AQ51" i="31"/>
  <c r="AP51" i="31"/>
  <c r="AQ50" i="31"/>
  <c r="AP50" i="31"/>
  <c r="AQ49" i="31"/>
  <c r="AP49" i="31"/>
  <c r="AQ48" i="31"/>
  <c r="AP48" i="31"/>
  <c r="AQ47" i="31"/>
  <c r="AP47" i="31"/>
  <c r="AQ46" i="31"/>
  <c r="AP46" i="31"/>
  <c r="AQ45" i="31"/>
  <c r="AP45" i="31"/>
  <c r="AQ44" i="31"/>
  <c r="AP44" i="31"/>
  <c r="AQ43" i="31"/>
  <c r="AP43" i="31"/>
  <c r="AQ42" i="31"/>
  <c r="AP42" i="31"/>
  <c r="AQ41" i="31"/>
  <c r="AP41" i="31"/>
  <c r="AQ40" i="31"/>
  <c r="AP40" i="31"/>
  <c r="AQ39" i="31"/>
  <c r="AP39" i="31"/>
  <c r="AQ38" i="31"/>
  <c r="AP38" i="31"/>
  <c r="AQ37" i="31"/>
  <c r="AP37" i="31"/>
  <c r="AQ36" i="31"/>
  <c r="AP36" i="31"/>
  <c r="AQ35" i="31"/>
  <c r="AP35" i="31"/>
  <c r="AQ34" i="31"/>
  <c r="AP34" i="31"/>
  <c r="AQ33" i="31"/>
  <c r="AP33" i="31"/>
  <c r="AQ32" i="31"/>
  <c r="AP32" i="31"/>
  <c r="AQ31" i="31"/>
  <c r="AP31" i="31"/>
  <c r="AQ30" i="31"/>
  <c r="AP30" i="31"/>
  <c r="AQ29" i="31"/>
  <c r="AP29" i="31"/>
  <c r="AQ28" i="31"/>
  <c r="AP28" i="31"/>
  <c r="AQ27" i="31"/>
  <c r="AP27" i="31"/>
  <c r="AQ26" i="31"/>
  <c r="AP26" i="31"/>
  <c r="AQ25" i="31"/>
  <c r="AP25" i="31"/>
  <c r="AQ24" i="31"/>
  <c r="AP24" i="31"/>
  <c r="AQ23" i="31"/>
  <c r="AP23" i="31"/>
  <c r="AQ22" i="31"/>
  <c r="AP22" i="31"/>
  <c r="AQ21" i="31"/>
  <c r="AP21" i="31"/>
  <c r="AQ20" i="31"/>
  <c r="AP20" i="31"/>
  <c r="AQ19" i="31"/>
  <c r="AP19" i="31"/>
  <c r="AQ18" i="31"/>
  <c r="AP18" i="31"/>
  <c r="AQ17" i="31"/>
  <c r="AP17" i="31"/>
  <c r="AQ16" i="31"/>
  <c r="AP16" i="31"/>
  <c r="AQ15" i="31"/>
  <c r="AP15" i="31"/>
  <c r="AQ14" i="31"/>
  <c r="AP14" i="31"/>
  <c r="AQ13" i="31"/>
  <c r="AP13" i="31"/>
  <c r="AQ12" i="31"/>
  <c r="AP12" i="31"/>
  <c r="AQ11" i="31"/>
  <c r="AP11" i="31"/>
  <c r="AQ10" i="31"/>
  <c r="AP10" i="31"/>
  <c r="AQ9" i="31"/>
  <c r="AP9" i="31"/>
  <c r="AQ8" i="31"/>
  <c r="AP8" i="31"/>
  <c r="AQ7" i="31"/>
  <c r="AP7" i="31"/>
  <c r="AQ6" i="31"/>
  <c r="AP6" i="31"/>
  <c r="AQ5" i="31"/>
  <c r="AP5" i="31"/>
  <c r="AQ4" i="31"/>
  <c r="AP4" i="31"/>
  <c r="AQ3" i="31"/>
  <c r="AP3" i="31"/>
  <c r="AQ2" i="31"/>
  <c r="AP2" i="31"/>
  <c r="T117" i="31"/>
  <c r="T116" i="31"/>
  <c r="T115" i="31"/>
  <c r="T114" i="31"/>
  <c r="T113" i="31"/>
  <c r="T112" i="31"/>
  <c r="T111" i="31"/>
  <c r="T110" i="31"/>
  <c r="T109" i="31"/>
  <c r="T108" i="31"/>
  <c r="T107" i="31"/>
  <c r="T106" i="31"/>
  <c r="T105" i="31"/>
  <c r="T104" i="31"/>
  <c r="T103" i="31"/>
  <c r="T102" i="31"/>
  <c r="T101" i="31"/>
  <c r="T100" i="31"/>
  <c r="T99" i="31"/>
  <c r="T98" i="31"/>
  <c r="T97" i="31"/>
  <c r="T96" i="31"/>
  <c r="T95" i="31"/>
  <c r="T94" i="31"/>
  <c r="T93" i="31"/>
  <c r="T92" i="31"/>
  <c r="T91" i="31"/>
  <c r="T90" i="31"/>
  <c r="T89" i="31"/>
  <c r="T88" i="31"/>
  <c r="T87" i="31"/>
  <c r="T86" i="31"/>
  <c r="T85" i="31"/>
  <c r="T84" i="31"/>
  <c r="T83" i="31"/>
  <c r="T82" i="31"/>
  <c r="T81" i="31"/>
  <c r="T80" i="31"/>
  <c r="T79" i="31"/>
  <c r="T78" i="31"/>
  <c r="T77" i="31"/>
  <c r="T76" i="31"/>
  <c r="T75" i="31"/>
  <c r="T74" i="31"/>
  <c r="T73" i="31"/>
  <c r="T72" i="31"/>
  <c r="T71" i="31"/>
  <c r="T70" i="31"/>
  <c r="T69" i="31"/>
  <c r="T68" i="31"/>
  <c r="T67" i="31"/>
  <c r="T66" i="31"/>
  <c r="T65" i="31"/>
  <c r="T64" i="31"/>
  <c r="T63" i="31"/>
  <c r="T62" i="31"/>
  <c r="T61" i="31"/>
  <c r="T60" i="31"/>
  <c r="T59" i="31"/>
  <c r="T58" i="31"/>
  <c r="T57" i="31"/>
  <c r="T56" i="31"/>
  <c r="T55" i="31"/>
  <c r="T54" i="31"/>
  <c r="T53" i="31"/>
  <c r="T52" i="31"/>
  <c r="T51" i="31"/>
  <c r="T50" i="31"/>
  <c r="T49" i="31"/>
  <c r="T48" i="31"/>
  <c r="T47" i="31"/>
  <c r="T46" i="31"/>
  <c r="T45" i="31"/>
  <c r="T44" i="31"/>
  <c r="T43" i="31"/>
  <c r="T42" i="31"/>
  <c r="T41" i="31"/>
  <c r="T40" i="31"/>
  <c r="T39" i="31"/>
  <c r="T38" i="31"/>
  <c r="T37" i="31"/>
  <c r="T36" i="31"/>
  <c r="T35" i="31"/>
  <c r="T34" i="31"/>
  <c r="T33" i="31"/>
  <c r="T32" i="31"/>
  <c r="T31" i="31"/>
  <c r="T30" i="31"/>
  <c r="T29" i="31"/>
  <c r="T28" i="31"/>
  <c r="T27" i="31"/>
  <c r="T26" i="31"/>
  <c r="T25" i="31"/>
  <c r="T24" i="31"/>
  <c r="T23" i="31"/>
  <c r="T22" i="31"/>
  <c r="T21" i="31"/>
  <c r="T20" i="31"/>
  <c r="T19" i="31"/>
  <c r="T18" i="31"/>
  <c r="T17" i="31"/>
  <c r="T16" i="31"/>
  <c r="T15" i="31"/>
  <c r="T14" i="31"/>
  <c r="T13" i="31"/>
  <c r="T12" i="31"/>
  <c r="T11" i="31"/>
  <c r="T10" i="31"/>
  <c r="T9" i="31"/>
  <c r="T8" i="31"/>
  <c r="T7" i="31"/>
  <c r="T6" i="31"/>
  <c r="T5" i="31"/>
  <c r="T4" i="31"/>
  <c r="T3" i="31"/>
  <c r="T2" i="31"/>
  <c r="P117" i="31"/>
  <c r="O117" i="31"/>
  <c r="N117" i="31"/>
  <c r="M117" i="31"/>
  <c r="L117" i="31"/>
  <c r="P116" i="31"/>
  <c r="O116" i="31"/>
  <c r="N116" i="31"/>
  <c r="M116" i="31"/>
  <c r="L116" i="31"/>
  <c r="P115" i="31"/>
  <c r="O115" i="31"/>
  <c r="N115" i="31"/>
  <c r="M115" i="31"/>
  <c r="L115" i="31"/>
  <c r="P114" i="31"/>
  <c r="O114" i="31"/>
  <c r="N114" i="31"/>
  <c r="M114" i="31"/>
  <c r="L114" i="31"/>
  <c r="P113" i="31"/>
  <c r="O113" i="31"/>
  <c r="N113" i="31"/>
  <c r="M113" i="31"/>
  <c r="L113" i="31"/>
  <c r="P112" i="31"/>
  <c r="O112" i="31"/>
  <c r="N112" i="31"/>
  <c r="M112" i="31"/>
  <c r="L112" i="31"/>
  <c r="P111" i="31"/>
  <c r="O111" i="31"/>
  <c r="N111" i="31"/>
  <c r="M111" i="31"/>
  <c r="L111" i="31"/>
  <c r="P110" i="31"/>
  <c r="O110" i="31"/>
  <c r="N110" i="31"/>
  <c r="M110" i="31"/>
  <c r="L110" i="31"/>
  <c r="P109" i="31"/>
  <c r="O109" i="31"/>
  <c r="N109" i="31"/>
  <c r="M109" i="31"/>
  <c r="L109" i="31"/>
  <c r="P108" i="31"/>
  <c r="O108" i="31"/>
  <c r="N108" i="31"/>
  <c r="M108" i="31"/>
  <c r="L108" i="31"/>
  <c r="P107" i="31"/>
  <c r="O107" i="31"/>
  <c r="N107" i="31"/>
  <c r="M107" i="31"/>
  <c r="L107" i="31"/>
  <c r="P106" i="31"/>
  <c r="O106" i="31"/>
  <c r="N106" i="31"/>
  <c r="M106" i="31"/>
  <c r="L106" i="31"/>
  <c r="P105" i="31"/>
  <c r="O105" i="31"/>
  <c r="N105" i="31"/>
  <c r="M105" i="31"/>
  <c r="L105" i="31"/>
  <c r="P104" i="31"/>
  <c r="O104" i="31"/>
  <c r="N104" i="31"/>
  <c r="M104" i="31"/>
  <c r="L104" i="31"/>
  <c r="P103" i="31"/>
  <c r="O103" i="31"/>
  <c r="N103" i="31"/>
  <c r="M103" i="31"/>
  <c r="L103" i="31"/>
  <c r="P102" i="31"/>
  <c r="O102" i="31"/>
  <c r="N102" i="31"/>
  <c r="M102" i="31"/>
  <c r="L102" i="31"/>
  <c r="P101" i="31"/>
  <c r="O101" i="31"/>
  <c r="N101" i="31"/>
  <c r="M101" i="31"/>
  <c r="L101" i="31"/>
  <c r="P100" i="31"/>
  <c r="O100" i="31"/>
  <c r="N100" i="31"/>
  <c r="M100" i="31"/>
  <c r="L100" i="31"/>
  <c r="P99" i="31"/>
  <c r="O99" i="31"/>
  <c r="N99" i="31"/>
  <c r="M99" i="31"/>
  <c r="L99" i="31"/>
  <c r="P98" i="31"/>
  <c r="O98" i="31"/>
  <c r="N98" i="31"/>
  <c r="M98" i="31"/>
  <c r="L98" i="31"/>
  <c r="P97" i="31"/>
  <c r="O97" i="31"/>
  <c r="N97" i="31"/>
  <c r="M97" i="31"/>
  <c r="L97" i="31"/>
  <c r="P96" i="31"/>
  <c r="O96" i="31"/>
  <c r="N96" i="31"/>
  <c r="M96" i="31"/>
  <c r="L96" i="31"/>
  <c r="P95" i="31"/>
  <c r="O95" i="31"/>
  <c r="N95" i="31"/>
  <c r="M95" i="31"/>
  <c r="L95" i="31"/>
  <c r="P94" i="31"/>
  <c r="O94" i="31"/>
  <c r="N94" i="31"/>
  <c r="M94" i="31"/>
  <c r="L94" i="31"/>
  <c r="P93" i="31"/>
  <c r="O93" i="31"/>
  <c r="N93" i="31"/>
  <c r="M93" i="31"/>
  <c r="L93" i="31"/>
  <c r="P92" i="31"/>
  <c r="O92" i="31"/>
  <c r="N92" i="31"/>
  <c r="M92" i="31"/>
  <c r="L92" i="31"/>
  <c r="P91" i="31"/>
  <c r="O91" i="31"/>
  <c r="N91" i="31"/>
  <c r="M91" i="31"/>
  <c r="L91" i="31"/>
  <c r="P90" i="31"/>
  <c r="O90" i="31"/>
  <c r="N90" i="31"/>
  <c r="M90" i="31"/>
  <c r="L90" i="31"/>
  <c r="P89" i="31"/>
  <c r="O89" i="31"/>
  <c r="N89" i="31"/>
  <c r="M89" i="31"/>
  <c r="L89" i="31"/>
  <c r="P88" i="31"/>
  <c r="O88" i="31"/>
  <c r="N88" i="31"/>
  <c r="M88" i="31"/>
  <c r="L88" i="31"/>
  <c r="P87" i="31"/>
  <c r="O87" i="31"/>
  <c r="N87" i="31"/>
  <c r="M87" i="31"/>
  <c r="L87" i="31"/>
  <c r="P86" i="31"/>
  <c r="O86" i="31"/>
  <c r="N86" i="31"/>
  <c r="M86" i="31"/>
  <c r="L86" i="31"/>
  <c r="P85" i="31"/>
  <c r="O85" i="31"/>
  <c r="N85" i="31"/>
  <c r="M85" i="31"/>
  <c r="L85" i="31"/>
  <c r="P84" i="31"/>
  <c r="O84" i="31"/>
  <c r="N84" i="31"/>
  <c r="M84" i="31"/>
  <c r="L84" i="31"/>
  <c r="P83" i="31"/>
  <c r="O83" i="31"/>
  <c r="N83" i="31"/>
  <c r="M83" i="31"/>
  <c r="L83" i="31"/>
  <c r="P82" i="31"/>
  <c r="O82" i="31"/>
  <c r="N82" i="31"/>
  <c r="M82" i="31"/>
  <c r="L82" i="31"/>
  <c r="P81" i="31"/>
  <c r="O81" i="31"/>
  <c r="N81" i="31"/>
  <c r="M81" i="31"/>
  <c r="L81" i="31"/>
  <c r="P80" i="31"/>
  <c r="O80" i="31"/>
  <c r="N80" i="31"/>
  <c r="M80" i="31"/>
  <c r="L80" i="31"/>
  <c r="P79" i="31"/>
  <c r="O79" i="31"/>
  <c r="N79" i="31"/>
  <c r="M79" i="31"/>
  <c r="L79" i="31"/>
  <c r="P78" i="31"/>
  <c r="O78" i="31"/>
  <c r="N78" i="31"/>
  <c r="M78" i="31"/>
  <c r="L78" i="31"/>
  <c r="P77" i="31"/>
  <c r="O77" i="31"/>
  <c r="N77" i="31"/>
  <c r="M77" i="31"/>
  <c r="L77" i="31"/>
  <c r="P76" i="31"/>
  <c r="O76" i="31"/>
  <c r="N76" i="31"/>
  <c r="M76" i="31"/>
  <c r="L76" i="31"/>
  <c r="P75" i="31"/>
  <c r="O75" i="31"/>
  <c r="N75" i="31"/>
  <c r="M75" i="31"/>
  <c r="L75" i="31"/>
  <c r="P74" i="31"/>
  <c r="O74" i="31"/>
  <c r="N74" i="31"/>
  <c r="M74" i="31"/>
  <c r="L74" i="31"/>
  <c r="P73" i="31"/>
  <c r="O73" i="31"/>
  <c r="N73" i="31"/>
  <c r="M73" i="31"/>
  <c r="L73" i="31"/>
  <c r="P72" i="31"/>
  <c r="O72" i="31"/>
  <c r="N72" i="31"/>
  <c r="M72" i="31"/>
  <c r="L72" i="31"/>
  <c r="P71" i="31"/>
  <c r="O71" i="31"/>
  <c r="N71" i="31"/>
  <c r="M71" i="31"/>
  <c r="L71" i="31"/>
  <c r="P70" i="31"/>
  <c r="O70" i="31"/>
  <c r="N70" i="31"/>
  <c r="M70" i="31"/>
  <c r="L70" i="31"/>
  <c r="P69" i="31"/>
  <c r="O69" i="31"/>
  <c r="N69" i="31"/>
  <c r="M69" i="31"/>
  <c r="L69" i="31"/>
  <c r="P68" i="31"/>
  <c r="O68" i="31"/>
  <c r="N68" i="31"/>
  <c r="M68" i="31"/>
  <c r="L68" i="31"/>
  <c r="P67" i="31"/>
  <c r="O67" i="31"/>
  <c r="N67" i="31"/>
  <c r="M67" i="31"/>
  <c r="L67" i="31"/>
  <c r="P66" i="31"/>
  <c r="O66" i="31"/>
  <c r="N66" i="31"/>
  <c r="M66" i="31"/>
  <c r="L66" i="31"/>
  <c r="P65" i="31"/>
  <c r="O65" i="31"/>
  <c r="N65" i="31"/>
  <c r="M65" i="31"/>
  <c r="L65" i="31"/>
  <c r="P64" i="31"/>
  <c r="O64" i="31"/>
  <c r="N64" i="31"/>
  <c r="M64" i="31"/>
  <c r="L64" i="31"/>
  <c r="P63" i="31"/>
  <c r="O63" i="31"/>
  <c r="N63" i="31"/>
  <c r="M63" i="31"/>
  <c r="L63" i="31"/>
  <c r="P62" i="31"/>
  <c r="O62" i="31"/>
  <c r="N62" i="31"/>
  <c r="M62" i="31"/>
  <c r="L62" i="31"/>
  <c r="P61" i="31"/>
  <c r="O61" i="31"/>
  <c r="N61" i="31"/>
  <c r="M61" i="31"/>
  <c r="L61" i="31"/>
  <c r="P60" i="31"/>
  <c r="O60" i="31"/>
  <c r="N60" i="31"/>
  <c r="M60" i="31"/>
  <c r="L60" i="31"/>
  <c r="P59" i="31"/>
  <c r="O59" i="31"/>
  <c r="N59" i="31"/>
  <c r="M59" i="31"/>
  <c r="L59" i="31"/>
  <c r="P58" i="31"/>
  <c r="O58" i="31"/>
  <c r="N58" i="31"/>
  <c r="M58" i="31"/>
  <c r="L58" i="31"/>
  <c r="P57" i="31"/>
  <c r="O57" i="31"/>
  <c r="N57" i="31"/>
  <c r="M57" i="31"/>
  <c r="L57" i="31"/>
  <c r="P56" i="31"/>
  <c r="O56" i="31"/>
  <c r="N56" i="31"/>
  <c r="M56" i="31"/>
  <c r="L56" i="31"/>
  <c r="P55" i="31"/>
  <c r="O55" i="31"/>
  <c r="N55" i="31"/>
  <c r="M55" i="31"/>
  <c r="L55" i="31"/>
  <c r="P54" i="31"/>
  <c r="O54" i="31"/>
  <c r="N54" i="31"/>
  <c r="M54" i="31"/>
  <c r="L54" i="31"/>
  <c r="P53" i="31"/>
  <c r="O53" i="31"/>
  <c r="N53" i="31"/>
  <c r="M53" i="31"/>
  <c r="L53" i="31"/>
  <c r="P52" i="31"/>
  <c r="O52" i="31"/>
  <c r="N52" i="31"/>
  <c r="M52" i="31"/>
  <c r="L52" i="31"/>
  <c r="P51" i="31"/>
  <c r="O51" i="31"/>
  <c r="N51" i="31"/>
  <c r="M51" i="31"/>
  <c r="L51" i="31"/>
  <c r="P50" i="31"/>
  <c r="O50" i="31"/>
  <c r="N50" i="31"/>
  <c r="M50" i="31"/>
  <c r="L50" i="31"/>
  <c r="P49" i="31"/>
  <c r="O49" i="31"/>
  <c r="N49" i="31"/>
  <c r="M49" i="31"/>
  <c r="L49" i="31"/>
  <c r="P48" i="31"/>
  <c r="O48" i="31"/>
  <c r="N48" i="31"/>
  <c r="M48" i="31"/>
  <c r="L48" i="31"/>
  <c r="P47" i="31"/>
  <c r="O47" i="31"/>
  <c r="N47" i="31"/>
  <c r="M47" i="31"/>
  <c r="L47" i="31"/>
  <c r="P46" i="31"/>
  <c r="O46" i="31"/>
  <c r="N46" i="31"/>
  <c r="M46" i="31"/>
  <c r="L46" i="31"/>
  <c r="P45" i="31"/>
  <c r="O45" i="31"/>
  <c r="N45" i="31"/>
  <c r="M45" i="31"/>
  <c r="L45" i="31"/>
  <c r="P44" i="31"/>
  <c r="O44" i="31"/>
  <c r="N44" i="31"/>
  <c r="M44" i="31"/>
  <c r="L44" i="31"/>
  <c r="P43" i="31"/>
  <c r="O43" i="31"/>
  <c r="N43" i="31"/>
  <c r="M43" i="31"/>
  <c r="L43" i="31"/>
  <c r="P42" i="31"/>
  <c r="O42" i="31"/>
  <c r="N42" i="31"/>
  <c r="M42" i="31"/>
  <c r="L42" i="31"/>
  <c r="P41" i="31"/>
  <c r="O41" i="31"/>
  <c r="N41" i="31"/>
  <c r="M41" i="31"/>
  <c r="L41" i="31"/>
  <c r="P40" i="31"/>
  <c r="O40" i="31"/>
  <c r="N40" i="31"/>
  <c r="M40" i="31"/>
  <c r="L40" i="31"/>
  <c r="P39" i="31"/>
  <c r="O39" i="31"/>
  <c r="N39" i="31"/>
  <c r="M39" i="31"/>
  <c r="L39" i="31"/>
  <c r="P38" i="31"/>
  <c r="O38" i="31"/>
  <c r="N38" i="31"/>
  <c r="M38" i="31"/>
  <c r="L38" i="31"/>
  <c r="P37" i="31"/>
  <c r="O37" i="31"/>
  <c r="N37" i="31"/>
  <c r="M37" i="31"/>
  <c r="L37" i="31"/>
  <c r="P36" i="31"/>
  <c r="O36" i="31"/>
  <c r="N36" i="31"/>
  <c r="M36" i="31"/>
  <c r="L36" i="31"/>
  <c r="P35" i="31"/>
  <c r="O35" i="31"/>
  <c r="N35" i="31"/>
  <c r="M35" i="31"/>
  <c r="L35" i="31"/>
  <c r="P34" i="31"/>
  <c r="O34" i="31"/>
  <c r="N34" i="31"/>
  <c r="M34" i="31"/>
  <c r="L34" i="31"/>
  <c r="P33" i="31"/>
  <c r="O33" i="31"/>
  <c r="N33" i="31"/>
  <c r="M33" i="31"/>
  <c r="L33" i="31"/>
  <c r="P32" i="31"/>
  <c r="O32" i="31"/>
  <c r="N32" i="31"/>
  <c r="M32" i="31"/>
  <c r="L32" i="31"/>
  <c r="P31" i="31"/>
  <c r="O31" i="31"/>
  <c r="N31" i="31"/>
  <c r="M31" i="31"/>
  <c r="L31" i="31"/>
  <c r="P30" i="31"/>
  <c r="O30" i="31"/>
  <c r="N30" i="31"/>
  <c r="M30" i="31"/>
  <c r="L30" i="31"/>
  <c r="P29" i="31"/>
  <c r="O29" i="31"/>
  <c r="N29" i="31"/>
  <c r="M29" i="31"/>
  <c r="L29" i="31"/>
  <c r="P28" i="31"/>
  <c r="O28" i="31"/>
  <c r="N28" i="31"/>
  <c r="M28" i="31"/>
  <c r="L28" i="31"/>
  <c r="P27" i="31"/>
  <c r="O27" i="31"/>
  <c r="N27" i="31"/>
  <c r="M27" i="31"/>
  <c r="L27" i="31"/>
  <c r="P26" i="31"/>
  <c r="O26" i="31"/>
  <c r="N26" i="31"/>
  <c r="M26" i="31"/>
  <c r="L26" i="31"/>
  <c r="P25" i="31"/>
  <c r="O25" i="31"/>
  <c r="N25" i="31"/>
  <c r="M25" i="31"/>
  <c r="L25" i="31"/>
  <c r="P24" i="31"/>
  <c r="O24" i="31"/>
  <c r="N24" i="31"/>
  <c r="M24" i="31"/>
  <c r="L24" i="31"/>
  <c r="P23" i="31"/>
  <c r="O23" i="31"/>
  <c r="N23" i="31"/>
  <c r="M23" i="31"/>
  <c r="L23" i="31"/>
  <c r="P22" i="31"/>
  <c r="O22" i="31"/>
  <c r="N22" i="31"/>
  <c r="M22" i="31"/>
  <c r="L22" i="31"/>
  <c r="P21" i="31"/>
  <c r="O21" i="31"/>
  <c r="N21" i="31"/>
  <c r="M21" i="31"/>
  <c r="L21" i="31"/>
  <c r="P20" i="31"/>
  <c r="O20" i="31"/>
  <c r="N20" i="31"/>
  <c r="M20" i="31"/>
  <c r="L20" i="31"/>
  <c r="P19" i="31"/>
  <c r="O19" i="31"/>
  <c r="N19" i="31"/>
  <c r="M19" i="31"/>
  <c r="L19" i="31"/>
  <c r="P18" i="31"/>
  <c r="O18" i="31"/>
  <c r="N18" i="31"/>
  <c r="M18" i="31"/>
  <c r="L18" i="31"/>
  <c r="P17" i="31"/>
  <c r="O17" i="31"/>
  <c r="N17" i="31"/>
  <c r="M17" i="31"/>
  <c r="L17" i="31"/>
  <c r="P16" i="31"/>
  <c r="O16" i="31"/>
  <c r="N16" i="31"/>
  <c r="M16" i="31"/>
  <c r="L16" i="31"/>
  <c r="P15" i="31"/>
  <c r="O15" i="31"/>
  <c r="N15" i="31"/>
  <c r="M15" i="31"/>
  <c r="L15" i="31"/>
  <c r="P14" i="31"/>
  <c r="O14" i="31"/>
  <c r="N14" i="31"/>
  <c r="M14" i="31"/>
  <c r="L14" i="31"/>
  <c r="P13" i="31"/>
  <c r="O13" i="31"/>
  <c r="N13" i="31"/>
  <c r="M13" i="31"/>
  <c r="L13" i="31"/>
  <c r="P12" i="31"/>
  <c r="O12" i="31"/>
  <c r="N12" i="31"/>
  <c r="M12" i="31"/>
  <c r="L12" i="31"/>
  <c r="P11" i="31"/>
  <c r="O11" i="31"/>
  <c r="N11" i="31"/>
  <c r="M11" i="31"/>
  <c r="L11" i="31"/>
  <c r="P10" i="31"/>
  <c r="O10" i="31"/>
  <c r="N10" i="31"/>
  <c r="M10" i="31"/>
  <c r="L10" i="31"/>
  <c r="P9" i="31"/>
  <c r="O9" i="31"/>
  <c r="N9" i="31"/>
  <c r="M9" i="31"/>
  <c r="L9" i="31"/>
  <c r="P8" i="31"/>
  <c r="O8" i="31"/>
  <c r="N8" i="31"/>
  <c r="M8" i="31"/>
  <c r="L8" i="31"/>
  <c r="P7" i="31"/>
  <c r="O7" i="31"/>
  <c r="N7" i="31"/>
  <c r="M7" i="31"/>
  <c r="L7" i="31"/>
  <c r="P6" i="31"/>
  <c r="O6" i="31"/>
  <c r="N6" i="31"/>
  <c r="M6" i="31"/>
  <c r="L6" i="31"/>
  <c r="P5" i="31"/>
  <c r="O5" i="31"/>
  <c r="N5" i="31"/>
  <c r="M5" i="31"/>
  <c r="L5" i="31"/>
  <c r="P4" i="31"/>
  <c r="O4" i="31"/>
  <c r="N4" i="31"/>
  <c r="M4" i="31"/>
  <c r="L4" i="31"/>
  <c r="P3" i="31"/>
  <c r="O3" i="31"/>
  <c r="N3" i="31"/>
  <c r="M3" i="31"/>
  <c r="L3" i="31"/>
  <c r="P2" i="31"/>
  <c r="O2" i="31"/>
  <c r="N2" i="31"/>
  <c r="M2" i="31"/>
  <c r="L2" i="31"/>
  <c r="BB117" i="31" l="1"/>
  <c r="BA117" i="31"/>
  <c r="AZ117" i="31"/>
  <c r="AY117" i="31"/>
  <c r="AV117" i="31"/>
  <c r="AU117" i="31"/>
  <c r="BB116" i="31"/>
  <c r="BA116" i="31"/>
  <c r="AZ116" i="31"/>
  <c r="AY116" i="31"/>
  <c r="AV116" i="31"/>
  <c r="AU116" i="31"/>
  <c r="BB115" i="31"/>
  <c r="BA115" i="31"/>
  <c r="AZ115" i="31"/>
  <c r="AY115" i="31"/>
  <c r="AV115" i="31"/>
  <c r="AU115" i="31"/>
  <c r="BB114" i="31"/>
  <c r="BA114" i="31"/>
  <c r="AZ114" i="31"/>
  <c r="AY114" i="31"/>
  <c r="AV114" i="31"/>
  <c r="AU114" i="31"/>
  <c r="BB113" i="31"/>
  <c r="BA113" i="31"/>
  <c r="AZ113" i="31"/>
  <c r="AY113" i="31"/>
  <c r="AV113" i="31"/>
  <c r="AU113" i="31"/>
  <c r="BB112" i="31"/>
  <c r="BA112" i="31"/>
  <c r="AZ112" i="31"/>
  <c r="AY112" i="31"/>
  <c r="AV112" i="31"/>
  <c r="AU112" i="31"/>
  <c r="BB111" i="31"/>
  <c r="BA111" i="31"/>
  <c r="AZ111" i="31"/>
  <c r="AY111" i="31"/>
  <c r="AV111" i="31"/>
  <c r="AU111" i="31"/>
  <c r="BB110" i="31"/>
  <c r="BA110" i="31"/>
  <c r="AZ110" i="31"/>
  <c r="AY110" i="31"/>
  <c r="AV110" i="31"/>
  <c r="AU110" i="31"/>
  <c r="BB109" i="31"/>
  <c r="BA109" i="31"/>
  <c r="AZ109" i="31"/>
  <c r="AY109" i="31"/>
  <c r="AV109" i="31"/>
  <c r="AU109" i="31"/>
  <c r="BB108" i="31"/>
  <c r="BA108" i="31"/>
  <c r="AZ108" i="31"/>
  <c r="AY108" i="31"/>
  <c r="AV108" i="31"/>
  <c r="AU108" i="31"/>
  <c r="BB107" i="31"/>
  <c r="BA107" i="31"/>
  <c r="AZ107" i="31"/>
  <c r="AY107" i="31"/>
  <c r="AV107" i="31"/>
  <c r="AU107" i="31"/>
  <c r="BB106" i="31"/>
  <c r="BA106" i="31"/>
  <c r="AZ106" i="31"/>
  <c r="AY106" i="31"/>
  <c r="AV106" i="31"/>
  <c r="AU106" i="31"/>
  <c r="BB105" i="31"/>
  <c r="BA105" i="31"/>
  <c r="AZ105" i="31"/>
  <c r="AY105" i="31"/>
  <c r="AV105" i="31"/>
  <c r="AU105" i="31"/>
  <c r="BB104" i="31"/>
  <c r="BA104" i="31"/>
  <c r="AZ104" i="31"/>
  <c r="AY104" i="31"/>
  <c r="AV104" i="31"/>
  <c r="AU104" i="31"/>
  <c r="BB103" i="31"/>
  <c r="BA103" i="31"/>
  <c r="AZ103" i="31"/>
  <c r="AY103" i="31"/>
  <c r="AV103" i="31"/>
  <c r="AU103" i="31"/>
  <c r="BB102" i="31"/>
  <c r="BA102" i="31"/>
  <c r="AZ102" i="31"/>
  <c r="AY102" i="31"/>
  <c r="AV102" i="31"/>
  <c r="AU102" i="31"/>
  <c r="BB101" i="31"/>
  <c r="BA101" i="31"/>
  <c r="AZ101" i="31"/>
  <c r="AY101" i="31"/>
  <c r="AV101" i="31"/>
  <c r="AU101" i="31"/>
  <c r="BB100" i="31"/>
  <c r="BA100" i="31"/>
  <c r="AZ100" i="31"/>
  <c r="AY100" i="31"/>
  <c r="AV100" i="31"/>
  <c r="AU100" i="31"/>
  <c r="BB99" i="31"/>
  <c r="BA99" i="31"/>
  <c r="AZ99" i="31"/>
  <c r="AY99" i="31"/>
  <c r="AV99" i="31"/>
  <c r="AU99" i="31"/>
  <c r="BB98" i="31"/>
  <c r="BA98" i="31"/>
  <c r="AZ98" i="31"/>
  <c r="AY98" i="31"/>
  <c r="AV98" i="31"/>
  <c r="AU98" i="31"/>
  <c r="BB97" i="31"/>
  <c r="BA97" i="31"/>
  <c r="AZ97" i="31"/>
  <c r="AY97" i="31"/>
  <c r="AV97" i="31"/>
  <c r="AU97" i="31"/>
  <c r="BB96" i="31"/>
  <c r="BA96" i="31"/>
  <c r="AZ96" i="31"/>
  <c r="AY96" i="31"/>
  <c r="AV96" i="31"/>
  <c r="AU96" i="31"/>
  <c r="BB95" i="31"/>
  <c r="BA95" i="31"/>
  <c r="AZ95" i="31"/>
  <c r="AY95" i="31"/>
  <c r="AV95" i="31"/>
  <c r="AU95" i="31"/>
  <c r="BB94" i="31"/>
  <c r="BA94" i="31"/>
  <c r="AZ94" i="31"/>
  <c r="AY94" i="31"/>
  <c r="AV94" i="31"/>
  <c r="AU94" i="31"/>
  <c r="BB93" i="31"/>
  <c r="BA93" i="31"/>
  <c r="AZ93" i="31"/>
  <c r="AY93" i="31"/>
  <c r="AV93" i="31"/>
  <c r="AU93" i="31"/>
  <c r="BB92" i="31"/>
  <c r="BA92" i="31"/>
  <c r="AZ92" i="31"/>
  <c r="AY92" i="31"/>
  <c r="AV92" i="31"/>
  <c r="AU92" i="31"/>
  <c r="BB91" i="31"/>
  <c r="BA91" i="31"/>
  <c r="AZ91" i="31"/>
  <c r="AY91" i="31"/>
  <c r="AV91" i="31"/>
  <c r="AU91" i="31"/>
  <c r="BB90" i="31"/>
  <c r="BA90" i="31"/>
  <c r="AZ90" i="31"/>
  <c r="AY90" i="31"/>
  <c r="AV90" i="31"/>
  <c r="AU90" i="31"/>
  <c r="BB89" i="31"/>
  <c r="BA89" i="31"/>
  <c r="AZ89" i="31"/>
  <c r="AY89" i="31"/>
  <c r="AV89" i="31"/>
  <c r="AU89" i="31"/>
  <c r="BB88" i="31"/>
  <c r="BA88" i="31"/>
  <c r="AZ88" i="31"/>
  <c r="AY88" i="31"/>
  <c r="AV88" i="31"/>
  <c r="AU88" i="31"/>
  <c r="BB87" i="31"/>
  <c r="BA87" i="31"/>
  <c r="AZ87" i="31"/>
  <c r="AY87" i="31"/>
  <c r="AV87" i="31"/>
  <c r="AU87" i="31"/>
  <c r="BB86" i="31"/>
  <c r="BA86" i="31"/>
  <c r="AZ86" i="31"/>
  <c r="AY86" i="31"/>
  <c r="AV86" i="31"/>
  <c r="AU86" i="31"/>
  <c r="BB85" i="31"/>
  <c r="BA85" i="31"/>
  <c r="AZ85" i="31"/>
  <c r="AY85" i="31"/>
  <c r="AV85" i="31"/>
  <c r="AU85" i="31"/>
  <c r="BB84" i="31"/>
  <c r="BA84" i="31"/>
  <c r="AZ84" i="31"/>
  <c r="AY84" i="31"/>
  <c r="AV84" i="31"/>
  <c r="AU84" i="31"/>
  <c r="BB83" i="31"/>
  <c r="BA83" i="31"/>
  <c r="AZ83" i="31"/>
  <c r="AY83" i="31"/>
  <c r="AV83" i="31"/>
  <c r="AU83" i="31"/>
  <c r="BB82" i="31"/>
  <c r="BA82" i="31"/>
  <c r="AZ82" i="31"/>
  <c r="AY82" i="31"/>
  <c r="AV82" i="31"/>
  <c r="AU82" i="31"/>
  <c r="BB81" i="31"/>
  <c r="BA81" i="31"/>
  <c r="AZ81" i="31"/>
  <c r="AY81" i="31"/>
  <c r="AV81" i="31"/>
  <c r="AU81" i="31"/>
  <c r="BB80" i="31"/>
  <c r="BA80" i="31"/>
  <c r="AZ80" i="31"/>
  <c r="AY80" i="31"/>
  <c r="AV80" i="31"/>
  <c r="AU80" i="31"/>
  <c r="BB79" i="31"/>
  <c r="BA79" i="31"/>
  <c r="AZ79" i="31"/>
  <c r="AY79" i="31"/>
  <c r="AV79" i="31"/>
  <c r="AU79" i="31"/>
  <c r="BB78" i="31"/>
  <c r="BA78" i="31"/>
  <c r="AZ78" i="31"/>
  <c r="AY78" i="31"/>
  <c r="AV78" i="31"/>
  <c r="AU78" i="31"/>
  <c r="BB77" i="31"/>
  <c r="BA77" i="31"/>
  <c r="AZ77" i="31"/>
  <c r="AY77" i="31"/>
  <c r="AV77" i="31"/>
  <c r="AU77" i="31"/>
  <c r="BB76" i="31"/>
  <c r="BA76" i="31"/>
  <c r="AZ76" i="31"/>
  <c r="AY76" i="31"/>
  <c r="AV76" i="31"/>
  <c r="AU76" i="31"/>
  <c r="BB75" i="31"/>
  <c r="BA75" i="31"/>
  <c r="AZ75" i="31"/>
  <c r="AY75" i="31"/>
  <c r="AV75" i="31"/>
  <c r="AU75" i="31"/>
  <c r="BB74" i="31"/>
  <c r="BA74" i="31"/>
  <c r="AZ74" i="31"/>
  <c r="AY74" i="31"/>
  <c r="AV74" i="31"/>
  <c r="AU74" i="31"/>
  <c r="BB73" i="31"/>
  <c r="BA73" i="31"/>
  <c r="AZ73" i="31"/>
  <c r="AY73" i="31"/>
  <c r="AV73" i="31"/>
  <c r="AU73" i="31"/>
  <c r="BB72" i="31"/>
  <c r="BA72" i="31"/>
  <c r="AZ72" i="31"/>
  <c r="AY72" i="31"/>
  <c r="AV72" i="31"/>
  <c r="AU72" i="31"/>
  <c r="BB71" i="31"/>
  <c r="BA71" i="31"/>
  <c r="AZ71" i="31"/>
  <c r="AY71" i="31"/>
  <c r="AV71" i="31"/>
  <c r="AU71" i="31"/>
  <c r="BB70" i="31"/>
  <c r="BA70" i="31"/>
  <c r="AZ70" i="31"/>
  <c r="AY70" i="31"/>
  <c r="AV70" i="31"/>
  <c r="AU70" i="31"/>
  <c r="BB69" i="31"/>
  <c r="BA69" i="31"/>
  <c r="AZ69" i="31"/>
  <c r="AY69" i="31"/>
  <c r="AV69" i="31"/>
  <c r="AU69" i="31"/>
  <c r="BB68" i="31"/>
  <c r="BA68" i="31"/>
  <c r="AZ68" i="31"/>
  <c r="AY68" i="31"/>
  <c r="AV68" i="31"/>
  <c r="AU68" i="31"/>
  <c r="BB67" i="31"/>
  <c r="BA67" i="31"/>
  <c r="AZ67" i="31"/>
  <c r="AY67" i="31"/>
  <c r="AV67" i="31"/>
  <c r="AU67" i="31"/>
  <c r="BB66" i="31"/>
  <c r="BA66" i="31"/>
  <c r="AZ66" i="31"/>
  <c r="AY66" i="31"/>
  <c r="AV66" i="31"/>
  <c r="AU66" i="31"/>
  <c r="BB65" i="31"/>
  <c r="BA65" i="31"/>
  <c r="AZ65" i="31"/>
  <c r="AY65" i="31"/>
  <c r="AV65" i="31"/>
  <c r="AU65" i="31"/>
  <c r="BB64" i="31"/>
  <c r="BA64" i="31"/>
  <c r="AZ64" i="31"/>
  <c r="AY64" i="31"/>
  <c r="AV64" i="31"/>
  <c r="AU64" i="31"/>
  <c r="BB63" i="31"/>
  <c r="BA63" i="31"/>
  <c r="AZ63" i="31"/>
  <c r="AY63" i="31"/>
  <c r="AV63" i="31"/>
  <c r="AU63" i="31"/>
  <c r="BB62" i="31"/>
  <c r="BA62" i="31"/>
  <c r="AZ62" i="31"/>
  <c r="AY62" i="31"/>
  <c r="AV62" i="31"/>
  <c r="AU62" i="31"/>
  <c r="BB61" i="31"/>
  <c r="BA61" i="31"/>
  <c r="AZ61" i="31"/>
  <c r="AY61" i="31"/>
  <c r="AV61" i="31"/>
  <c r="AU61" i="31"/>
  <c r="BB60" i="31"/>
  <c r="BA60" i="31"/>
  <c r="AZ60" i="31"/>
  <c r="AY60" i="31"/>
  <c r="AV60" i="31"/>
  <c r="AU60" i="31"/>
  <c r="BB59" i="31"/>
  <c r="BA59" i="31"/>
  <c r="AZ59" i="31"/>
  <c r="AY59" i="31"/>
  <c r="AV59" i="31"/>
  <c r="AU59" i="31"/>
  <c r="BB58" i="31"/>
  <c r="BA58" i="31"/>
  <c r="AZ58" i="31"/>
  <c r="AY58" i="31"/>
  <c r="AV58" i="31"/>
  <c r="AU58" i="31"/>
  <c r="BB57" i="31"/>
  <c r="BA57" i="31"/>
  <c r="AZ57" i="31"/>
  <c r="AY57" i="31"/>
  <c r="AV57" i="31"/>
  <c r="AU57" i="31"/>
  <c r="BB56" i="31"/>
  <c r="BA56" i="31"/>
  <c r="AZ56" i="31"/>
  <c r="AY56" i="31"/>
  <c r="AV56" i="31"/>
  <c r="AU56" i="31"/>
  <c r="BB55" i="31"/>
  <c r="BA55" i="31"/>
  <c r="AZ55" i="31"/>
  <c r="AY55" i="31"/>
  <c r="AV55" i="31"/>
  <c r="AU55" i="31"/>
  <c r="BB54" i="31"/>
  <c r="BA54" i="31"/>
  <c r="AZ54" i="31"/>
  <c r="AY54" i="31"/>
  <c r="AV54" i="31"/>
  <c r="AU54" i="31"/>
  <c r="BB53" i="31"/>
  <c r="BA53" i="31"/>
  <c r="AZ53" i="31"/>
  <c r="AY53" i="31"/>
  <c r="AV53" i="31"/>
  <c r="AU53" i="31"/>
  <c r="BB52" i="31"/>
  <c r="BA52" i="31"/>
  <c r="AZ52" i="31"/>
  <c r="AY52" i="31"/>
  <c r="AV52" i="31"/>
  <c r="AU52" i="31"/>
  <c r="BB51" i="31"/>
  <c r="BA51" i="31"/>
  <c r="AZ51" i="31"/>
  <c r="AY51" i="31"/>
  <c r="AV51" i="31"/>
  <c r="AU51" i="31"/>
  <c r="BB50" i="31"/>
  <c r="BA50" i="31"/>
  <c r="AZ50" i="31"/>
  <c r="AY50" i="31"/>
  <c r="AV50" i="31"/>
  <c r="AU50" i="31"/>
  <c r="BB49" i="31"/>
  <c r="BA49" i="31"/>
  <c r="AZ49" i="31"/>
  <c r="AY49" i="31"/>
  <c r="AV49" i="31"/>
  <c r="AU49" i="31"/>
  <c r="BB48" i="31"/>
  <c r="BA48" i="31"/>
  <c r="AZ48" i="31"/>
  <c r="AY48" i="31"/>
  <c r="AV48" i="31"/>
  <c r="AU48" i="31"/>
  <c r="BB47" i="31"/>
  <c r="BA47" i="31"/>
  <c r="AZ47" i="31"/>
  <c r="AY47" i="31"/>
  <c r="AV47" i="31"/>
  <c r="AU47" i="31"/>
  <c r="BB46" i="31"/>
  <c r="BA46" i="31"/>
  <c r="AZ46" i="31"/>
  <c r="AY46" i="31"/>
  <c r="AV46" i="31"/>
  <c r="AU46" i="31"/>
  <c r="BB45" i="31"/>
  <c r="BA45" i="31"/>
  <c r="AZ45" i="31"/>
  <c r="AY45" i="31"/>
  <c r="AV45" i="31"/>
  <c r="AU45" i="31"/>
  <c r="BB44" i="31"/>
  <c r="BA44" i="31"/>
  <c r="AZ44" i="31"/>
  <c r="AY44" i="31"/>
  <c r="AV44" i="31"/>
  <c r="AU44" i="31"/>
  <c r="BB43" i="31"/>
  <c r="BA43" i="31"/>
  <c r="AZ43" i="31"/>
  <c r="AY43" i="31"/>
  <c r="AV43" i="31"/>
  <c r="AU43" i="31"/>
  <c r="BB42" i="31"/>
  <c r="BA42" i="31"/>
  <c r="AZ42" i="31"/>
  <c r="AY42" i="31"/>
  <c r="AV42" i="31"/>
  <c r="AU42" i="31"/>
  <c r="BB41" i="31"/>
  <c r="BA41" i="31"/>
  <c r="AZ41" i="31"/>
  <c r="AY41" i="31"/>
  <c r="AV41" i="31"/>
  <c r="AU41" i="31"/>
  <c r="BB40" i="31"/>
  <c r="BA40" i="31"/>
  <c r="AZ40" i="31"/>
  <c r="AY40" i="31"/>
  <c r="AV40" i="31"/>
  <c r="AU40" i="31"/>
  <c r="BB39" i="31"/>
  <c r="BA39" i="31"/>
  <c r="AZ39" i="31"/>
  <c r="AY39" i="31"/>
  <c r="AV39" i="31"/>
  <c r="AU39" i="31"/>
  <c r="BB38" i="31"/>
  <c r="BA38" i="31"/>
  <c r="AZ38" i="31"/>
  <c r="AY38" i="31"/>
  <c r="AV38" i="31"/>
  <c r="AU38" i="31"/>
  <c r="BB37" i="31"/>
  <c r="BA37" i="31"/>
  <c r="AZ37" i="31"/>
  <c r="AY37" i="31"/>
  <c r="AV37" i="31"/>
  <c r="AU37" i="31"/>
  <c r="BB36" i="31"/>
  <c r="BA36" i="31"/>
  <c r="AZ36" i="31"/>
  <c r="AY36" i="31"/>
  <c r="AV36" i="31"/>
  <c r="AU36" i="31"/>
  <c r="BB35" i="31"/>
  <c r="BA35" i="31"/>
  <c r="AZ35" i="31"/>
  <c r="AY35" i="31"/>
  <c r="AV35" i="31"/>
  <c r="AU35" i="31"/>
  <c r="BB34" i="31"/>
  <c r="BA34" i="31"/>
  <c r="AZ34" i="31"/>
  <c r="AY34" i="31"/>
  <c r="AV34" i="31"/>
  <c r="AU34" i="31"/>
  <c r="BB33" i="31"/>
  <c r="BA33" i="31"/>
  <c r="AZ33" i="31"/>
  <c r="AY33" i="31"/>
  <c r="AV33" i="31"/>
  <c r="AU33" i="31"/>
  <c r="BB32" i="31"/>
  <c r="BA32" i="31"/>
  <c r="AZ32" i="31"/>
  <c r="AY32" i="31"/>
  <c r="AV32" i="31"/>
  <c r="AU32" i="31"/>
  <c r="BB31" i="31"/>
  <c r="BA31" i="31"/>
  <c r="AZ31" i="31"/>
  <c r="AY31" i="31"/>
  <c r="AV31" i="31"/>
  <c r="AU31" i="31"/>
  <c r="BB30" i="31"/>
  <c r="BA30" i="31"/>
  <c r="AZ30" i="31"/>
  <c r="AY30" i="31"/>
  <c r="AV30" i="31"/>
  <c r="AU30" i="31"/>
  <c r="BB29" i="31"/>
  <c r="BA29" i="31"/>
  <c r="AZ29" i="31"/>
  <c r="AY29" i="31"/>
  <c r="AV29" i="31"/>
  <c r="AU29" i="31"/>
  <c r="BB28" i="31"/>
  <c r="BA28" i="31"/>
  <c r="AZ28" i="31"/>
  <c r="AY28" i="31"/>
  <c r="AV28" i="31"/>
  <c r="AU28" i="31"/>
  <c r="BB27" i="31"/>
  <c r="BA27" i="31"/>
  <c r="AZ27" i="31"/>
  <c r="AY27" i="31"/>
  <c r="AV27" i="31"/>
  <c r="AU27" i="31"/>
  <c r="BB26" i="31"/>
  <c r="BA26" i="31"/>
  <c r="AZ26" i="31"/>
  <c r="AY26" i="31"/>
  <c r="AV26" i="31"/>
  <c r="AU26" i="31"/>
  <c r="BB25" i="31"/>
  <c r="BA25" i="31"/>
  <c r="AZ25" i="31"/>
  <c r="AY25" i="31"/>
  <c r="AV25" i="31"/>
  <c r="AU25" i="31"/>
  <c r="BB24" i="31"/>
  <c r="BA24" i="31"/>
  <c r="AZ24" i="31"/>
  <c r="AY24" i="31"/>
  <c r="AV24" i="31"/>
  <c r="AU24" i="31"/>
  <c r="BB23" i="31"/>
  <c r="BA23" i="31"/>
  <c r="AZ23" i="31"/>
  <c r="AY23" i="31"/>
  <c r="AV23" i="31"/>
  <c r="AU23" i="31"/>
  <c r="BB22" i="31"/>
  <c r="BA22" i="31"/>
  <c r="AZ22" i="31"/>
  <c r="AY22" i="31"/>
  <c r="AV22" i="31"/>
  <c r="AU22" i="31"/>
  <c r="BB21" i="31"/>
  <c r="BA21" i="31"/>
  <c r="AZ21" i="31"/>
  <c r="AY21" i="31"/>
  <c r="AV21" i="31"/>
  <c r="AU21" i="31"/>
  <c r="BB20" i="31"/>
  <c r="BA20" i="31"/>
  <c r="AZ20" i="31"/>
  <c r="AY20" i="31"/>
  <c r="AV20" i="31"/>
  <c r="AU20" i="31"/>
  <c r="BB19" i="31"/>
  <c r="BA19" i="31"/>
  <c r="AZ19" i="31"/>
  <c r="AY19" i="31"/>
  <c r="AV19" i="31"/>
  <c r="AU19" i="31"/>
  <c r="BB18" i="31"/>
  <c r="BA18" i="31"/>
  <c r="AZ18" i="31"/>
  <c r="AY18" i="31"/>
  <c r="AV18" i="31"/>
  <c r="AU18" i="31"/>
  <c r="BB17" i="31"/>
  <c r="BA17" i="31"/>
  <c r="AZ17" i="31"/>
  <c r="AY17" i="31"/>
  <c r="AV17" i="31"/>
  <c r="AU17" i="31"/>
  <c r="BB16" i="31"/>
  <c r="BA16" i="31"/>
  <c r="AZ16" i="31"/>
  <c r="AY16" i="31"/>
  <c r="AV16" i="31"/>
  <c r="AU16" i="31"/>
  <c r="BB15" i="31"/>
  <c r="BA15" i="31"/>
  <c r="AZ15" i="31"/>
  <c r="AY15" i="31"/>
  <c r="AV15" i="31"/>
  <c r="AU15" i="31"/>
  <c r="BB14" i="31"/>
  <c r="BA14" i="31"/>
  <c r="AZ14" i="31"/>
  <c r="AY14" i="31"/>
  <c r="AV14" i="31"/>
  <c r="AU14" i="31"/>
  <c r="BB13" i="31"/>
  <c r="BA13" i="31"/>
  <c r="AZ13" i="31"/>
  <c r="AY13" i="31"/>
  <c r="AV13" i="31"/>
  <c r="AU13" i="31"/>
  <c r="BB12" i="31"/>
  <c r="BA12" i="31"/>
  <c r="AZ12" i="31"/>
  <c r="AY12" i="31"/>
  <c r="AV12" i="31"/>
  <c r="AU12" i="31"/>
  <c r="BB11" i="31"/>
  <c r="BA11" i="31"/>
  <c r="AZ11" i="31"/>
  <c r="AY11" i="31"/>
  <c r="AV11" i="31"/>
  <c r="AU11" i="31"/>
  <c r="BB10" i="31"/>
  <c r="BA10" i="31"/>
  <c r="AZ10" i="31"/>
  <c r="AY10" i="31"/>
  <c r="AV10" i="31"/>
  <c r="AU10" i="31"/>
  <c r="BB9" i="31"/>
  <c r="BA9" i="31"/>
  <c r="AZ9" i="31"/>
  <c r="AY9" i="31"/>
  <c r="AV9" i="31"/>
  <c r="AU9" i="31"/>
  <c r="BB8" i="31"/>
  <c r="BA8" i="31"/>
  <c r="AZ8" i="31"/>
  <c r="AY8" i="31"/>
  <c r="AV8" i="31"/>
  <c r="AU8" i="31"/>
  <c r="BB7" i="31"/>
  <c r="BA7" i="31"/>
  <c r="AZ7" i="31"/>
  <c r="AY7" i="31"/>
  <c r="AV7" i="31"/>
  <c r="AU7" i="31"/>
  <c r="BB6" i="31"/>
  <c r="BA6" i="31"/>
  <c r="AZ6" i="31"/>
  <c r="AY6" i="31"/>
  <c r="AV6" i="31"/>
  <c r="AU6" i="31"/>
  <c r="BB5" i="31"/>
  <c r="BA5" i="31"/>
  <c r="AZ5" i="31"/>
  <c r="AY5" i="31"/>
  <c r="AV5" i="31"/>
  <c r="AU5" i="31"/>
  <c r="BB4" i="31"/>
  <c r="BA4" i="31"/>
  <c r="AZ4" i="31"/>
  <c r="AY4" i="31"/>
  <c r="AV4" i="31"/>
  <c r="AU4" i="31"/>
  <c r="BB3" i="31"/>
  <c r="BA3" i="31"/>
  <c r="AZ3" i="31"/>
  <c r="AY3" i="31"/>
  <c r="AV3" i="31"/>
  <c r="AU3" i="31"/>
  <c r="BB2" i="31"/>
  <c r="BA2" i="31"/>
  <c r="AZ2" i="31"/>
  <c r="AY2" i="31"/>
  <c r="AV2" i="31"/>
  <c r="AU2" i="31"/>
  <c r="X117" i="31"/>
  <c r="W117" i="31"/>
  <c r="V117" i="31"/>
  <c r="X116" i="31"/>
  <c r="W116" i="31"/>
  <c r="V116" i="31"/>
  <c r="X115" i="31"/>
  <c r="W115" i="31"/>
  <c r="V115" i="31"/>
  <c r="X114" i="31"/>
  <c r="W114" i="31"/>
  <c r="V114" i="31"/>
  <c r="X113" i="31"/>
  <c r="W113" i="31"/>
  <c r="V113" i="31"/>
  <c r="X112" i="31"/>
  <c r="W112" i="31"/>
  <c r="V112" i="31"/>
  <c r="X111" i="31"/>
  <c r="W111" i="31"/>
  <c r="V111" i="31"/>
  <c r="X110" i="31"/>
  <c r="W110" i="31"/>
  <c r="V110" i="31"/>
  <c r="X109" i="31"/>
  <c r="W109" i="31"/>
  <c r="V109" i="31"/>
  <c r="X108" i="31"/>
  <c r="W108" i="31"/>
  <c r="V108" i="31"/>
  <c r="X107" i="31"/>
  <c r="W107" i="31"/>
  <c r="V107" i="31"/>
  <c r="X106" i="31"/>
  <c r="W106" i="31"/>
  <c r="V106" i="31"/>
  <c r="X105" i="31"/>
  <c r="W105" i="31"/>
  <c r="V105" i="31"/>
  <c r="X104" i="31"/>
  <c r="W104" i="31"/>
  <c r="V104" i="31"/>
  <c r="X103" i="31"/>
  <c r="W103" i="31"/>
  <c r="V103" i="31"/>
  <c r="X102" i="31"/>
  <c r="W102" i="31"/>
  <c r="V102" i="31"/>
  <c r="X101" i="31"/>
  <c r="W101" i="31"/>
  <c r="V101" i="31"/>
  <c r="X100" i="31"/>
  <c r="W100" i="31"/>
  <c r="V100" i="31"/>
  <c r="X99" i="31"/>
  <c r="W99" i="31"/>
  <c r="V99" i="31"/>
  <c r="X98" i="31"/>
  <c r="W98" i="31"/>
  <c r="V98" i="31"/>
  <c r="X97" i="31"/>
  <c r="W97" i="31"/>
  <c r="V97" i="31"/>
  <c r="X96" i="31"/>
  <c r="W96" i="31"/>
  <c r="V96" i="31"/>
  <c r="X95" i="31"/>
  <c r="W95" i="31"/>
  <c r="V95" i="31"/>
  <c r="X94" i="31"/>
  <c r="W94" i="31"/>
  <c r="V94" i="31"/>
  <c r="X93" i="31"/>
  <c r="W93" i="31"/>
  <c r="V93" i="31"/>
  <c r="X92" i="31"/>
  <c r="W92" i="31"/>
  <c r="V92" i="31"/>
  <c r="X91" i="31"/>
  <c r="W91" i="31"/>
  <c r="V91" i="31"/>
  <c r="X90" i="31"/>
  <c r="W90" i="31"/>
  <c r="V90" i="31"/>
  <c r="X89" i="31"/>
  <c r="W89" i="31"/>
  <c r="V89" i="31"/>
  <c r="X88" i="31"/>
  <c r="W88" i="31"/>
  <c r="V88" i="31"/>
  <c r="X87" i="31"/>
  <c r="W87" i="31"/>
  <c r="V87" i="31"/>
  <c r="X86" i="31"/>
  <c r="W86" i="31"/>
  <c r="V86" i="31"/>
  <c r="X85" i="31"/>
  <c r="W85" i="31"/>
  <c r="V85" i="31"/>
  <c r="X84" i="31"/>
  <c r="W84" i="31"/>
  <c r="V84" i="31"/>
  <c r="X83" i="31"/>
  <c r="W83" i="31"/>
  <c r="V83" i="31"/>
  <c r="X82" i="31"/>
  <c r="W82" i="31"/>
  <c r="V82" i="31"/>
  <c r="X81" i="31"/>
  <c r="W81" i="31"/>
  <c r="V81" i="31"/>
  <c r="X80" i="31"/>
  <c r="W80" i="31"/>
  <c r="V80" i="31"/>
  <c r="X79" i="31"/>
  <c r="W79" i="31"/>
  <c r="V79" i="31"/>
  <c r="X78" i="31"/>
  <c r="W78" i="31"/>
  <c r="V78" i="31"/>
  <c r="X77" i="31"/>
  <c r="W77" i="31"/>
  <c r="V77" i="31"/>
  <c r="X76" i="31"/>
  <c r="W76" i="31"/>
  <c r="V76" i="31"/>
  <c r="X75" i="31"/>
  <c r="W75" i="31"/>
  <c r="V75" i="31"/>
  <c r="X74" i="31"/>
  <c r="W74" i="31"/>
  <c r="V74" i="31"/>
  <c r="X73" i="31"/>
  <c r="W73" i="31"/>
  <c r="V73" i="31"/>
  <c r="X72" i="31"/>
  <c r="W72" i="31"/>
  <c r="V72" i="31"/>
  <c r="X71" i="31"/>
  <c r="W71" i="31"/>
  <c r="V71" i="31"/>
  <c r="X70" i="31"/>
  <c r="W70" i="31"/>
  <c r="V70" i="31"/>
  <c r="X69" i="31"/>
  <c r="W69" i="31"/>
  <c r="V69" i="31"/>
  <c r="X68" i="31"/>
  <c r="W68" i="31"/>
  <c r="V68" i="31"/>
  <c r="X67" i="31"/>
  <c r="W67" i="31"/>
  <c r="V67" i="31"/>
  <c r="X66" i="31"/>
  <c r="W66" i="31"/>
  <c r="V66" i="31"/>
  <c r="X65" i="31"/>
  <c r="W65" i="31"/>
  <c r="V65" i="31"/>
  <c r="X64" i="31"/>
  <c r="W64" i="31"/>
  <c r="V64" i="31"/>
  <c r="X63" i="31"/>
  <c r="W63" i="31"/>
  <c r="V63" i="31"/>
  <c r="X62" i="31"/>
  <c r="W62" i="31"/>
  <c r="V62" i="31"/>
  <c r="X61" i="31"/>
  <c r="W61" i="31"/>
  <c r="V61" i="31"/>
  <c r="X60" i="31"/>
  <c r="W60" i="31"/>
  <c r="V60" i="31"/>
  <c r="X59" i="31"/>
  <c r="W59" i="31"/>
  <c r="V59" i="31"/>
  <c r="X58" i="31"/>
  <c r="W58" i="31"/>
  <c r="V58" i="31"/>
  <c r="X57" i="31"/>
  <c r="W57" i="31"/>
  <c r="V57" i="31"/>
  <c r="X56" i="31"/>
  <c r="W56" i="31"/>
  <c r="V56" i="31"/>
  <c r="X55" i="31"/>
  <c r="W55" i="31"/>
  <c r="V55" i="31"/>
  <c r="X54" i="31"/>
  <c r="W54" i="31"/>
  <c r="V54" i="31"/>
  <c r="X53" i="31"/>
  <c r="W53" i="31"/>
  <c r="V53" i="31"/>
  <c r="X52" i="31"/>
  <c r="W52" i="31"/>
  <c r="V52" i="31"/>
  <c r="X51" i="31"/>
  <c r="W51" i="31"/>
  <c r="V51" i="31"/>
  <c r="X50" i="31"/>
  <c r="W50" i="31"/>
  <c r="V50" i="31"/>
  <c r="X49" i="31"/>
  <c r="W49" i="31"/>
  <c r="V49" i="31"/>
  <c r="X48" i="31"/>
  <c r="W48" i="31"/>
  <c r="V48" i="31"/>
  <c r="X47" i="31"/>
  <c r="W47" i="31"/>
  <c r="V47" i="31"/>
  <c r="X46" i="31"/>
  <c r="W46" i="31"/>
  <c r="V46" i="31"/>
  <c r="X45" i="31"/>
  <c r="W45" i="31"/>
  <c r="V45" i="31"/>
  <c r="X44" i="31"/>
  <c r="W44" i="31"/>
  <c r="V44" i="31"/>
  <c r="X43" i="31"/>
  <c r="W43" i="31"/>
  <c r="V43" i="31"/>
  <c r="X42" i="31"/>
  <c r="W42" i="31"/>
  <c r="V42" i="31"/>
  <c r="X41" i="31"/>
  <c r="W41" i="31"/>
  <c r="V41" i="31"/>
  <c r="X40" i="31"/>
  <c r="W40" i="31"/>
  <c r="V40" i="31"/>
  <c r="X39" i="31"/>
  <c r="W39" i="31"/>
  <c r="V39" i="31"/>
  <c r="X38" i="31"/>
  <c r="W38" i="31"/>
  <c r="V38" i="31"/>
  <c r="X37" i="31"/>
  <c r="W37" i="31"/>
  <c r="V37" i="31"/>
  <c r="X36" i="31"/>
  <c r="W36" i="31"/>
  <c r="V36" i="31"/>
  <c r="X35" i="31"/>
  <c r="W35" i="31"/>
  <c r="V35" i="31"/>
  <c r="X34" i="31"/>
  <c r="W34" i="31"/>
  <c r="V34" i="31"/>
  <c r="X33" i="31"/>
  <c r="W33" i="31"/>
  <c r="V33" i="31"/>
  <c r="X32" i="31"/>
  <c r="W32" i="31"/>
  <c r="V32" i="31"/>
  <c r="X31" i="31"/>
  <c r="W31" i="31"/>
  <c r="V31" i="31"/>
  <c r="X30" i="31"/>
  <c r="W30" i="31"/>
  <c r="V30" i="31"/>
  <c r="X29" i="31"/>
  <c r="W29" i="31"/>
  <c r="V29" i="31"/>
  <c r="X28" i="31"/>
  <c r="W28" i="31"/>
  <c r="V28" i="31"/>
  <c r="X27" i="31"/>
  <c r="W27" i="31"/>
  <c r="V27" i="31"/>
  <c r="X26" i="31"/>
  <c r="W26" i="31"/>
  <c r="V26" i="31"/>
  <c r="X25" i="31"/>
  <c r="W25" i="31"/>
  <c r="V25" i="31"/>
  <c r="X24" i="31"/>
  <c r="W24" i="31"/>
  <c r="V24" i="31"/>
  <c r="X23" i="31"/>
  <c r="W23" i="31"/>
  <c r="V23" i="31"/>
  <c r="X22" i="31"/>
  <c r="W22" i="31"/>
  <c r="V22" i="31"/>
  <c r="X21" i="31"/>
  <c r="W21" i="31"/>
  <c r="V21" i="31"/>
  <c r="X20" i="31"/>
  <c r="W20" i="31"/>
  <c r="V20" i="31"/>
  <c r="X19" i="31"/>
  <c r="W19" i="31"/>
  <c r="V19" i="31"/>
  <c r="X18" i="31"/>
  <c r="W18" i="31"/>
  <c r="V18" i="31"/>
  <c r="X17" i="31"/>
  <c r="W17" i="31"/>
  <c r="V17" i="31"/>
  <c r="X16" i="31"/>
  <c r="W16" i="31"/>
  <c r="V16" i="31"/>
  <c r="X15" i="31"/>
  <c r="W15" i="31"/>
  <c r="V15" i="31"/>
  <c r="X14" i="31"/>
  <c r="W14" i="31"/>
  <c r="V14" i="31"/>
  <c r="X13" i="31"/>
  <c r="W13" i="31"/>
  <c r="V13" i="31"/>
  <c r="X12" i="31"/>
  <c r="W12" i="31"/>
  <c r="V12" i="31"/>
  <c r="X11" i="31"/>
  <c r="W11" i="31"/>
  <c r="V11" i="31"/>
  <c r="X10" i="31"/>
  <c r="W10" i="31"/>
  <c r="V10" i="31"/>
  <c r="X9" i="31"/>
  <c r="W9" i="31"/>
  <c r="V9" i="31"/>
  <c r="X8" i="31"/>
  <c r="W8" i="31"/>
  <c r="V8" i="31"/>
  <c r="X7" i="31"/>
  <c r="W7" i="31"/>
  <c r="V7" i="31"/>
  <c r="X6" i="31"/>
  <c r="W6" i="31"/>
  <c r="V6" i="31"/>
  <c r="X5" i="31"/>
  <c r="W5" i="31"/>
  <c r="V5" i="31"/>
  <c r="X4" i="31"/>
  <c r="W4" i="31"/>
  <c r="V4" i="31"/>
  <c r="X3" i="31"/>
  <c r="W3" i="31"/>
  <c r="V3" i="31"/>
  <c r="X2" i="31"/>
  <c r="W2" i="31"/>
  <c r="V2" i="31"/>
  <c r="E117" i="31"/>
  <c r="D117" i="31"/>
  <c r="E116" i="31"/>
  <c r="D116" i="31"/>
  <c r="E115" i="31"/>
  <c r="D115" i="31"/>
  <c r="E114" i="31"/>
  <c r="D114" i="31"/>
  <c r="E113" i="31"/>
  <c r="D113" i="31"/>
  <c r="E112" i="31"/>
  <c r="D112" i="31"/>
  <c r="E111" i="31"/>
  <c r="D111" i="31"/>
  <c r="E110" i="31"/>
  <c r="D110" i="31"/>
  <c r="E109" i="31"/>
  <c r="D109" i="31"/>
  <c r="E108" i="31"/>
  <c r="D108" i="31"/>
  <c r="E107" i="31"/>
  <c r="D107" i="31"/>
  <c r="F106" i="31"/>
  <c r="E106" i="31"/>
  <c r="D106" i="31"/>
  <c r="F105" i="31"/>
  <c r="E105" i="31"/>
  <c r="D105" i="31"/>
  <c r="F104" i="31"/>
  <c r="E104" i="31"/>
  <c r="D104" i="31"/>
  <c r="F103" i="31"/>
  <c r="E103" i="31"/>
  <c r="D103" i="31"/>
  <c r="F102" i="31"/>
  <c r="E102" i="31"/>
  <c r="D102" i="31"/>
  <c r="F101" i="31"/>
  <c r="E101" i="31"/>
  <c r="D101" i="31"/>
  <c r="F100" i="31"/>
  <c r="E100" i="31"/>
  <c r="D100" i="31"/>
  <c r="F99" i="31"/>
  <c r="E99" i="31"/>
  <c r="D99" i="31"/>
  <c r="F98" i="31"/>
  <c r="E98" i="31"/>
  <c r="D98" i="31"/>
  <c r="F97" i="31"/>
  <c r="E97" i="31"/>
  <c r="D97" i="31"/>
  <c r="F96" i="31"/>
  <c r="E96" i="31"/>
  <c r="D96" i="31"/>
  <c r="F95" i="31"/>
  <c r="E95" i="31"/>
  <c r="D95" i="31"/>
  <c r="F94" i="31"/>
  <c r="E94" i="31"/>
  <c r="D94" i="31"/>
  <c r="F93" i="31"/>
  <c r="E93" i="31"/>
  <c r="D93" i="31"/>
  <c r="F92" i="31"/>
  <c r="E92" i="31"/>
  <c r="D92" i="31"/>
  <c r="F91" i="31"/>
  <c r="E91" i="31"/>
  <c r="D91" i="31"/>
  <c r="F90" i="31"/>
  <c r="E90" i="31"/>
  <c r="D90" i="31"/>
  <c r="F89" i="31"/>
  <c r="E89" i="31"/>
  <c r="D89" i="31"/>
  <c r="F88" i="31"/>
  <c r="E88" i="31"/>
  <c r="D88" i="31"/>
  <c r="F87" i="31"/>
  <c r="E87" i="31"/>
  <c r="D87" i="31"/>
  <c r="F86" i="31"/>
  <c r="E86" i="31"/>
  <c r="D86" i="31"/>
  <c r="F85" i="31"/>
  <c r="E85" i="31"/>
  <c r="D85" i="31"/>
  <c r="F84" i="31"/>
  <c r="E84" i="31"/>
  <c r="D84" i="31"/>
  <c r="F83" i="31"/>
  <c r="E83" i="31"/>
  <c r="D83" i="31"/>
  <c r="F82" i="31"/>
  <c r="E82" i="31"/>
  <c r="D82" i="31"/>
  <c r="F81" i="31"/>
  <c r="E81" i="31"/>
  <c r="D81" i="31"/>
  <c r="F80" i="31"/>
  <c r="E80" i="31"/>
  <c r="D80" i="31"/>
  <c r="F79" i="31"/>
  <c r="E79" i="31"/>
  <c r="D79" i="31"/>
  <c r="F78" i="31"/>
  <c r="E78" i="31"/>
  <c r="D78" i="31"/>
  <c r="F77" i="31"/>
  <c r="E77" i="31"/>
  <c r="D77" i="31"/>
  <c r="F76" i="31"/>
  <c r="E76" i="31"/>
  <c r="D76" i="31"/>
  <c r="F75" i="31"/>
  <c r="E75" i="31"/>
  <c r="D75" i="31"/>
  <c r="F74" i="31"/>
  <c r="E74" i="31"/>
  <c r="D74" i="31"/>
  <c r="F73" i="31"/>
  <c r="E73" i="31"/>
  <c r="D73" i="31"/>
  <c r="F72" i="31"/>
  <c r="E72" i="31"/>
  <c r="D72" i="31"/>
  <c r="F71" i="31"/>
  <c r="E71" i="31"/>
  <c r="D71" i="31"/>
  <c r="F70" i="31"/>
  <c r="E70" i="31"/>
  <c r="D70" i="31"/>
  <c r="F69" i="31"/>
  <c r="E69" i="31"/>
  <c r="D69" i="31"/>
  <c r="F68" i="31"/>
  <c r="E68" i="31"/>
  <c r="D68" i="31"/>
  <c r="F67" i="31"/>
  <c r="E67" i="31"/>
  <c r="D67" i="31"/>
  <c r="F66" i="31"/>
  <c r="E66" i="31"/>
  <c r="D66" i="31"/>
  <c r="F65" i="31"/>
  <c r="E65" i="31"/>
  <c r="D65" i="31"/>
  <c r="F64" i="31"/>
  <c r="E64" i="31"/>
  <c r="D64" i="31"/>
  <c r="F63" i="31"/>
  <c r="E63" i="31"/>
  <c r="D63" i="31"/>
  <c r="F62" i="31"/>
  <c r="E62" i="31"/>
  <c r="D62" i="31"/>
  <c r="F61" i="31"/>
  <c r="E61" i="31"/>
  <c r="D61" i="31"/>
  <c r="F60" i="31"/>
  <c r="E60" i="31"/>
  <c r="D60" i="31"/>
  <c r="F59" i="31"/>
  <c r="E59" i="31"/>
  <c r="D59" i="31"/>
  <c r="F58" i="31"/>
  <c r="E58" i="31"/>
  <c r="D58" i="31"/>
  <c r="F57" i="31"/>
  <c r="E57" i="31"/>
  <c r="D57" i="31"/>
  <c r="F56" i="31"/>
  <c r="E56" i="31"/>
  <c r="D56" i="31"/>
  <c r="F55" i="31"/>
  <c r="E55" i="31"/>
  <c r="D55" i="31"/>
  <c r="F54" i="31"/>
  <c r="E54" i="31"/>
  <c r="D54" i="31"/>
  <c r="F53" i="31"/>
  <c r="E53" i="31"/>
  <c r="D53" i="31"/>
  <c r="F52" i="31"/>
  <c r="E52" i="31"/>
  <c r="D52" i="31"/>
  <c r="F51" i="31"/>
  <c r="E51" i="31"/>
  <c r="D51" i="31"/>
  <c r="F50" i="31"/>
  <c r="E50" i="31"/>
  <c r="D50" i="31"/>
  <c r="F49" i="31"/>
  <c r="E49" i="31"/>
  <c r="D49" i="31"/>
  <c r="F48" i="31"/>
  <c r="E48" i="31"/>
  <c r="D48" i="31"/>
  <c r="F47" i="31"/>
  <c r="E47" i="31"/>
  <c r="D47" i="31"/>
  <c r="F46" i="31"/>
  <c r="E46" i="31"/>
  <c r="D46" i="31"/>
  <c r="F45" i="31"/>
  <c r="E45" i="31"/>
  <c r="D45" i="31"/>
  <c r="F44" i="31"/>
  <c r="E44" i="31"/>
  <c r="D44" i="31"/>
  <c r="F43" i="31"/>
  <c r="E43" i="31"/>
  <c r="D43" i="31"/>
  <c r="F42" i="31"/>
  <c r="E42" i="31"/>
  <c r="D42" i="31"/>
  <c r="F41" i="31"/>
  <c r="E41" i="31"/>
  <c r="D41" i="31"/>
  <c r="F40" i="31"/>
  <c r="E40" i="31"/>
  <c r="D40" i="31"/>
  <c r="F39" i="31"/>
  <c r="E39" i="31"/>
  <c r="D39" i="31"/>
  <c r="F38" i="31"/>
  <c r="E38" i="31"/>
  <c r="D38" i="31"/>
  <c r="F37" i="31"/>
  <c r="E37" i="31"/>
  <c r="D37" i="31"/>
  <c r="F36" i="31"/>
  <c r="E36" i="31"/>
  <c r="D36" i="31"/>
  <c r="F35" i="31"/>
  <c r="E35" i="31"/>
  <c r="D35" i="31"/>
  <c r="F34" i="31"/>
  <c r="E34" i="31"/>
  <c r="D34" i="31"/>
  <c r="F33" i="31"/>
  <c r="E33" i="31"/>
  <c r="D33" i="31"/>
  <c r="F32" i="31"/>
  <c r="E32" i="31"/>
  <c r="D32" i="31"/>
  <c r="F31" i="31"/>
  <c r="E31" i="31"/>
  <c r="D31" i="31"/>
  <c r="F30" i="31"/>
  <c r="E30" i="31"/>
  <c r="D30" i="31"/>
  <c r="F29" i="31"/>
  <c r="E29" i="31"/>
  <c r="D29" i="31"/>
  <c r="F28" i="31"/>
  <c r="E28" i="31"/>
  <c r="D28" i="31"/>
  <c r="F27" i="31"/>
  <c r="E27" i="31"/>
  <c r="D27" i="31"/>
  <c r="F26" i="31"/>
  <c r="E26" i="31"/>
  <c r="D26" i="31"/>
  <c r="F25" i="31"/>
  <c r="E25" i="31"/>
  <c r="D25" i="31"/>
  <c r="F24" i="31"/>
  <c r="E24" i="31"/>
  <c r="D24" i="31"/>
  <c r="F23" i="31"/>
  <c r="E23" i="31"/>
  <c r="D23" i="31"/>
  <c r="F22" i="31"/>
  <c r="E22" i="31"/>
  <c r="D22" i="31"/>
  <c r="F21" i="31"/>
  <c r="E21" i="31"/>
  <c r="D21" i="31"/>
  <c r="F20" i="31"/>
  <c r="E20" i="31"/>
  <c r="D20" i="31"/>
  <c r="F19" i="31"/>
  <c r="E19" i="31"/>
  <c r="D19" i="31"/>
  <c r="F18" i="31"/>
  <c r="E18" i="31"/>
  <c r="D18" i="31"/>
  <c r="F17" i="31"/>
  <c r="E17" i="31"/>
  <c r="D17" i="31"/>
  <c r="F16" i="31"/>
  <c r="E16" i="31"/>
  <c r="D16" i="31"/>
  <c r="F15" i="31"/>
  <c r="E15" i="31"/>
  <c r="D15" i="31"/>
  <c r="F14" i="31"/>
  <c r="E14" i="31"/>
  <c r="D14" i="31"/>
  <c r="F13" i="31"/>
  <c r="E13" i="31"/>
  <c r="D13" i="31"/>
  <c r="F12" i="31"/>
  <c r="E12" i="31"/>
  <c r="D12" i="31"/>
  <c r="F11" i="31"/>
  <c r="E11" i="31"/>
  <c r="D11" i="31"/>
  <c r="F10" i="31"/>
  <c r="E10" i="31"/>
  <c r="D10" i="31"/>
  <c r="F9" i="31"/>
  <c r="E9" i="31"/>
  <c r="D9" i="31"/>
  <c r="F8" i="31"/>
  <c r="E8" i="31"/>
  <c r="D8" i="31"/>
  <c r="F7" i="31"/>
  <c r="E7" i="31"/>
  <c r="D7" i="31"/>
  <c r="F6" i="31"/>
  <c r="E6" i="31"/>
  <c r="D6" i="31"/>
  <c r="F5" i="31"/>
  <c r="E5" i="31"/>
  <c r="D5" i="31"/>
  <c r="F4" i="31"/>
  <c r="E4" i="31"/>
  <c r="D4" i="31"/>
  <c r="F3" i="31"/>
  <c r="E3" i="31"/>
  <c r="D3" i="31"/>
  <c r="F2" i="31"/>
  <c r="E2" i="31"/>
  <c r="D2" i="31"/>
  <c r="B6" i="92"/>
  <c r="C117" i="31"/>
  <c r="B117" i="31"/>
  <c r="C116" i="31"/>
  <c r="B116" i="31"/>
  <c r="C115" i="31"/>
  <c r="B115" i="31"/>
  <c r="C114" i="31"/>
  <c r="B114" i="31"/>
  <c r="C113" i="31"/>
  <c r="B113" i="31"/>
  <c r="C112" i="31"/>
  <c r="B112" i="31"/>
  <c r="C111" i="31"/>
  <c r="B111" i="31"/>
  <c r="C110" i="31"/>
  <c r="B110" i="31"/>
  <c r="C109" i="31"/>
  <c r="B109" i="31"/>
  <c r="C108" i="31"/>
  <c r="B108" i="31"/>
  <c r="C107" i="31"/>
  <c r="B107" i="31"/>
  <c r="C106" i="31"/>
  <c r="B106" i="31"/>
  <c r="C105" i="31"/>
  <c r="B105" i="31"/>
  <c r="C104" i="31"/>
  <c r="B104" i="31"/>
  <c r="C103" i="31"/>
  <c r="B103" i="31"/>
  <c r="C102" i="31"/>
  <c r="B102" i="31"/>
  <c r="C101" i="31"/>
  <c r="B101" i="31"/>
  <c r="C100" i="31"/>
  <c r="B100" i="31"/>
  <c r="C99" i="31"/>
  <c r="B99" i="31"/>
  <c r="C98" i="31"/>
  <c r="B98" i="31"/>
  <c r="C97" i="31"/>
  <c r="B97" i="31"/>
  <c r="C96" i="31"/>
  <c r="B96" i="31"/>
  <c r="C95" i="31"/>
  <c r="B95" i="31"/>
  <c r="C94" i="31"/>
  <c r="B94" i="31"/>
  <c r="C93" i="31"/>
  <c r="B93" i="31"/>
  <c r="C92" i="31"/>
  <c r="B92" i="31"/>
  <c r="C91" i="31"/>
  <c r="B91" i="31"/>
  <c r="C90" i="31"/>
  <c r="B90" i="31"/>
  <c r="C89" i="31"/>
  <c r="B89" i="31"/>
  <c r="C88" i="31"/>
  <c r="B88" i="31"/>
  <c r="C87" i="31"/>
  <c r="B87" i="31"/>
  <c r="C86" i="31"/>
  <c r="B86" i="31"/>
  <c r="C85" i="31"/>
  <c r="B85" i="31"/>
  <c r="C84" i="31"/>
  <c r="B84" i="31"/>
  <c r="C83" i="31"/>
  <c r="B83" i="31"/>
  <c r="C82" i="31"/>
  <c r="B82" i="31"/>
  <c r="C81" i="31"/>
  <c r="B81" i="31"/>
  <c r="C80" i="31"/>
  <c r="B80" i="31"/>
  <c r="C79" i="31"/>
  <c r="B79" i="31"/>
  <c r="C78" i="31"/>
  <c r="B78" i="31"/>
  <c r="C77" i="31"/>
  <c r="B77" i="31"/>
  <c r="C76" i="31"/>
  <c r="B76" i="31"/>
  <c r="C75" i="31"/>
  <c r="B75" i="31"/>
  <c r="C74" i="31"/>
  <c r="B74" i="31"/>
  <c r="C73" i="31"/>
  <c r="B73" i="31"/>
  <c r="C72" i="31"/>
  <c r="B72" i="31"/>
  <c r="C71" i="31"/>
  <c r="B71" i="31"/>
  <c r="C70" i="31"/>
  <c r="B70" i="31"/>
  <c r="C69" i="31"/>
  <c r="B69" i="31"/>
  <c r="C68" i="31"/>
  <c r="B68" i="31"/>
  <c r="C67" i="31"/>
  <c r="B67" i="31"/>
  <c r="C66" i="31"/>
  <c r="B66" i="31"/>
  <c r="C65" i="31"/>
  <c r="B65" i="31"/>
  <c r="C64" i="31"/>
  <c r="B64" i="31"/>
  <c r="C63" i="31"/>
  <c r="B63" i="31"/>
  <c r="C62" i="31"/>
  <c r="B62" i="31"/>
  <c r="C61" i="31"/>
  <c r="B61" i="31"/>
  <c r="C60" i="31"/>
  <c r="B60" i="31"/>
  <c r="C59" i="31"/>
  <c r="B59" i="31"/>
  <c r="C58" i="31"/>
  <c r="B58" i="31"/>
  <c r="C57" i="31"/>
  <c r="B57" i="31"/>
  <c r="C56" i="31"/>
  <c r="B56" i="31"/>
  <c r="C55" i="31"/>
  <c r="B55" i="31"/>
  <c r="C54" i="31"/>
  <c r="B54" i="31"/>
  <c r="C53" i="31"/>
  <c r="B53" i="31"/>
  <c r="C52" i="31"/>
  <c r="B52" i="31"/>
  <c r="C51" i="31"/>
  <c r="B51" i="31"/>
  <c r="C50" i="31"/>
  <c r="B50" i="31"/>
  <c r="C49" i="31"/>
  <c r="B49" i="31"/>
  <c r="C48" i="31"/>
  <c r="B48" i="31"/>
  <c r="C47" i="31"/>
  <c r="B47" i="31"/>
  <c r="C46" i="31"/>
  <c r="B46" i="31"/>
  <c r="C45" i="31"/>
  <c r="B45" i="31"/>
  <c r="C44" i="31"/>
  <c r="B44" i="31"/>
  <c r="C43" i="31"/>
  <c r="B43" i="31"/>
  <c r="C42" i="31"/>
  <c r="B42" i="31"/>
  <c r="C41" i="31"/>
  <c r="B41" i="31"/>
  <c r="C40" i="31"/>
  <c r="B40" i="31"/>
  <c r="C39" i="31"/>
  <c r="B39" i="31"/>
  <c r="C38" i="31"/>
  <c r="B38" i="31"/>
  <c r="C37" i="31"/>
  <c r="B37" i="31"/>
  <c r="C36" i="31"/>
  <c r="B36" i="31"/>
  <c r="C35" i="31"/>
  <c r="B35" i="31"/>
  <c r="C34" i="31"/>
  <c r="B34" i="31"/>
  <c r="C33" i="31"/>
  <c r="B33" i="31"/>
  <c r="C32" i="31"/>
  <c r="B32" i="31"/>
  <c r="C31" i="31"/>
  <c r="B31" i="31"/>
  <c r="C30" i="31"/>
  <c r="B30" i="31"/>
  <c r="C29" i="31"/>
  <c r="B29" i="31"/>
  <c r="C28" i="31"/>
  <c r="B28" i="31"/>
  <c r="C27" i="31"/>
  <c r="B27" i="31"/>
  <c r="C26" i="31"/>
  <c r="B26" i="31"/>
  <c r="C25" i="31"/>
  <c r="B25" i="31"/>
  <c r="C24" i="31"/>
  <c r="B24" i="31"/>
  <c r="C23" i="31"/>
  <c r="B23" i="31"/>
  <c r="C22" i="31"/>
  <c r="B22" i="31"/>
  <c r="C21" i="31"/>
  <c r="B21" i="31"/>
  <c r="C20" i="31"/>
  <c r="B20" i="31"/>
  <c r="C19" i="31"/>
  <c r="B19" i="31"/>
  <c r="C18" i="31"/>
  <c r="B18" i="31"/>
  <c r="C17" i="31"/>
  <c r="B17" i="31"/>
  <c r="C16" i="31"/>
  <c r="B16" i="31"/>
  <c r="C15" i="31"/>
  <c r="B15" i="31"/>
  <c r="C14" i="31"/>
  <c r="B14" i="31"/>
  <c r="C13" i="31"/>
  <c r="B13" i="31"/>
  <c r="C12" i="31"/>
  <c r="B12" i="31"/>
  <c r="C11" i="31"/>
  <c r="B11" i="31"/>
  <c r="C10" i="31"/>
  <c r="B10" i="31"/>
  <c r="C9" i="31"/>
  <c r="B9" i="31"/>
  <c r="C8" i="31"/>
  <c r="B8" i="31"/>
  <c r="C7" i="31"/>
  <c r="B7" i="31"/>
  <c r="C6" i="31"/>
  <c r="B6" i="31"/>
  <c r="C5" i="31"/>
  <c r="B5" i="31"/>
  <c r="C4" i="31"/>
  <c r="B4" i="31"/>
  <c r="C3" i="31"/>
  <c r="B3" i="31"/>
  <c r="C2" i="31"/>
  <c r="B2" i="31"/>
  <c r="C1" i="31"/>
  <c r="B1" i="31"/>
  <c r="B3" i="92"/>
  <c r="T122" i="97" l="1"/>
  <c r="S122" i="97"/>
  <c r="O358" i="97" l="1"/>
  <c r="Q122" i="97"/>
  <c r="O356" i="97" l="1"/>
  <c r="O357" i="97"/>
  <c r="I369" i="97"/>
  <c r="I370" i="97"/>
  <c r="I355" i="97"/>
  <c r="I356" i="97"/>
  <c r="I357" i="97"/>
  <c r="I358" i="97"/>
  <c r="I359" i="97"/>
  <c r="I360" i="97"/>
  <c r="I361" i="97"/>
  <c r="I362" i="97"/>
  <c r="I363" i="97"/>
  <c r="I364" i="97"/>
  <c r="I365" i="97"/>
  <c r="I366" i="97"/>
  <c r="I367" i="97"/>
  <c r="I368" i="97"/>
  <c r="H369" i="97"/>
  <c r="H370" i="97"/>
  <c r="H353" i="97"/>
  <c r="H354" i="97"/>
  <c r="H355" i="97"/>
  <c r="H356" i="97"/>
  <c r="H357" i="97"/>
  <c r="H358" i="97"/>
  <c r="H359" i="97"/>
  <c r="H360" i="97"/>
  <c r="H361" i="97"/>
  <c r="H362" i="97"/>
  <c r="H363" i="97"/>
  <c r="H364" i="97"/>
  <c r="H365" i="97"/>
  <c r="H366" i="97"/>
  <c r="H367" i="97"/>
  <c r="H368" i="97"/>
  <c r="H352" i="97"/>
  <c r="G370" i="97"/>
  <c r="D126" i="97"/>
  <c r="D137" i="97"/>
  <c r="D135" i="97" l="1"/>
  <c r="C110" i="97"/>
  <c r="C111" i="97"/>
  <c r="C112" i="97"/>
  <c r="C113" i="97"/>
  <c r="C114" i="97"/>
  <c r="C115" i="97"/>
  <c r="C116" i="97"/>
  <c r="C117" i="97"/>
  <c r="C118" i="97"/>
  <c r="C119" i="97"/>
  <c r="C120" i="97"/>
  <c r="C121" i="97"/>
  <c r="C122" i="97"/>
  <c r="C123" i="97"/>
  <c r="C124" i="97"/>
  <c r="C125" i="97"/>
  <c r="C126" i="97"/>
  <c r="B126" i="97" l="1"/>
  <c r="K126" i="97" l="1"/>
  <c r="AO69" i="37"/>
  <c r="AH75" i="37"/>
  <c r="AO85" i="37"/>
  <c r="AG104" i="37"/>
  <c r="AO106" i="37"/>
  <c r="N111" i="37"/>
  <c r="AG113" i="37"/>
  <c r="AH115" i="37"/>
  <c r="AI115" i="37"/>
  <c r="AO117" i="37"/>
  <c r="AO116" i="37"/>
  <c r="AO115" i="37"/>
  <c r="AO114" i="37"/>
  <c r="AO113" i="37"/>
  <c r="AO112" i="37"/>
  <c r="AO111" i="37"/>
  <c r="AO110" i="37"/>
  <c r="AO109" i="37"/>
  <c r="AO108" i="37"/>
  <c r="AO107" i="37"/>
  <c r="AO105" i="37"/>
  <c r="AO104" i="37"/>
  <c r="AO103" i="37"/>
  <c r="AO102" i="37"/>
  <c r="AO101" i="37"/>
  <c r="AO100" i="37"/>
  <c r="AO99" i="37"/>
  <c r="AO98" i="37"/>
  <c r="AO97" i="37"/>
  <c r="AO96" i="37"/>
  <c r="AO95" i="37"/>
  <c r="AO94" i="37"/>
  <c r="AO93" i="37"/>
  <c r="AO92" i="37"/>
  <c r="AO91" i="37"/>
  <c r="AO90" i="37"/>
  <c r="AO89" i="37"/>
  <c r="AO88" i="37"/>
  <c r="AO87" i="37"/>
  <c r="AO86" i="37"/>
  <c r="AO84" i="37"/>
  <c r="AO83" i="37"/>
  <c r="AO82" i="37"/>
  <c r="AO81" i="37"/>
  <c r="AO80" i="37"/>
  <c r="AO79" i="37"/>
  <c r="AO78" i="37"/>
  <c r="AO77" i="37"/>
  <c r="AO76" i="37"/>
  <c r="AO75" i="37"/>
  <c r="AO74" i="37"/>
  <c r="AO73" i="37"/>
  <c r="AO72" i="37"/>
  <c r="AO71" i="37"/>
  <c r="AO70" i="37"/>
  <c r="AO68" i="37"/>
  <c r="AO67" i="37"/>
  <c r="AO66" i="37"/>
  <c r="AO65" i="37"/>
  <c r="AO64" i="37"/>
  <c r="AO63" i="37"/>
  <c r="AO62" i="37"/>
  <c r="AO61" i="37"/>
  <c r="AO60" i="37"/>
  <c r="AO59" i="37"/>
  <c r="AO58" i="37"/>
  <c r="AO57" i="37"/>
  <c r="AO56" i="37"/>
  <c r="AO55" i="37"/>
  <c r="AO54" i="37"/>
  <c r="AO53" i="37"/>
  <c r="AO52" i="37"/>
  <c r="AO51" i="37"/>
  <c r="AO50" i="37"/>
  <c r="AO49" i="37"/>
  <c r="AO48" i="37"/>
  <c r="AO47" i="37"/>
  <c r="AO46" i="37"/>
  <c r="AO45" i="37"/>
  <c r="AO44" i="37"/>
  <c r="AO43" i="37"/>
  <c r="AO42" i="37"/>
  <c r="AO41" i="37"/>
  <c r="AO40" i="37"/>
  <c r="AO39" i="37"/>
  <c r="AO38" i="37"/>
  <c r="AO37" i="37"/>
  <c r="AO36" i="37"/>
  <c r="AO35" i="37"/>
  <c r="AO34" i="37"/>
  <c r="AO33" i="37"/>
  <c r="AO32" i="37"/>
  <c r="AO31" i="37"/>
  <c r="AO30" i="37"/>
  <c r="AO29" i="37"/>
  <c r="AO28" i="37"/>
  <c r="AO27" i="37"/>
  <c r="AO26" i="37"/>
  <c r="AO25" i="37"/>
  <c r="AO24" i="37"/>
  <c r="AO23" i="37"/>
  <c r="AO22" i="37"/>
  <c r="AK117" i="37"/>
  <c r="AI117" i="37"/>
  <c r="AH117" i="37"/>
  <c r="AG117" i="37"/>
  <c r="AF117" i="37"/>
  <c r="AK116" i="37"/>
  <c r="AI116" i="37"/>
  <c r="AH116" i="37"/>
  <c r="AG116" i="37"/>
  <c r="AF116" i="37"/>
  <c r="AK115" i="37"/>
  <c r="AG115" i="37"/>
  <c r="AF115" i="37"/>
  <c r="AK114" i="37"/>
  <c r="AI114" i="37"/>
  <c r="AH114" i="37"/>
  <c r="AG114" i="37"/>
  <c r="AF114" i="37"/>
  <c r="AK113" i="37"/>
  <c r="AI113" i="37"/>
  <c r="AH113" i="37"/>
  <c r="AF113" i="37"/>
  <c r="AK112" i="37"/>
  <c r="AI112" i="37"/>
  <c r="AH112" i="37"/>
  <c r="AG112" i="37"/>
  <c r="AF112" i="37"/>
  <c r="AK111" i="37"/>
  <c r="AI111" i="37"/>
  <c r="AH111" i="37"/>
  <c r="AG111" i="37"/>
  <c r="AF111" i="37"/>
  <c r="AK110" i="37"/>
  <c r="AI110" i="37"/>
  <c r="AH110" i="37"/>
  <c r="AG110" i="37"/>
  <c r="AF110" i="37"/>
  <c r="AK109" i="37"/>
  <c r="AI109" i="37"/>
  <c r="AH109" i="37"/>
  <c r="AG109" i="37"/>
  <c r="AF109" i="37"/>
  <c r="AK108" i="37"/>
  <c r="AI108" i="37"/>
  <c r="AH108" i="37"/>
  <c r="AG108" i="37"/>
  <c r="AF108" i="37"/>
  <c r="AK107" i="37"/>
  <c r="AI107" i="37"/>
  <c r="AH107" i="37"/>
  <c r="AG107" i="37"/>
  <c r="AF107" i="37"/>
  <c r="AK106" i="37"/>
  <c r="AI106" i="37"/>
  <c r="AH106" i="37"/>
  <c r="AG106" i="37"/>
  <c r="AF106" i="37"/>
  <c r="AK105" i="37"/>
  <c r="AI105" i="37"/>
  <c r="AH105" i="37"/>
  <c r="AG105" i="37"/>
  <c r="AF105" i="37"/>
  <c r="AK104" i="37"/>
  <c r="AI104" i="37"/>
  <c r="AH104" i="37"/>
  <c r="AF104" i="37"/>
  <c r="AK103" i="37"/>
  <c r="AI103" i="37"/>
  <c r="AH103" i="37"/>
  <c r="AG103" i="37"/>
  <c r="AF103" i="37"/>
  <c r="AK102" i="37"/>
  <c r="AI102" i="37"/>
  <c r="AH102" i="37"/>
  <c r="AG102" i="37"/>
  <c r="AF102" i="37"/>
  <c r="AK101" i="37"/>
  <c r="AI101" i="37"/>
  <c r="AH101" i="37"/>
  <c r="AG101" i="37"/>
  <c r="AF101" i="37"/>
  <c r="AK100" i="37"/>
  <c r="AI100" i="37"/>
  <c r="AH100" i="37"/>
  <c r="AG100" i="37"/>
  <c r="AF100" i="37"/>
  <c r="AK99" i="37"/>
  <c r="AI99" i="37"/>
  <c r="AH99" i="37"/>
  <c r="AG99" i="37"/>
  <c r="AF99" i="37"/>
  <c r="AK98" i="37"/>
  <c r="AI98" i="37"/>
  <c r="AH98" i="37"/>
  <c r="AG98" i="37"/>
  <c r="AF98" i="37"/>
  <c r="AK97" i="37"/>
  <c r="AI97" i="37"/>
  <c r="AH97" i="37"/>
  <c r="AG97" i="37"/>
  <c r="AF97" i="37"/>
  <c r="AK96" i="37"/>
  <c r="AI96" i="37"/>
  <c r="AH96" i="37"/>
  <c r="AG96" i="37"/>
  <c r="AF96" i="37"/>
  <c r="AK95" i="37"/>
  <c r="AI95" i="37"/>
  <c r="AH95" i="37"/>
  <c r="AG95" i="37"/>
  <c r="AF95" i="37"/>
  <c r="AK94" i="37"/>
  <c r="AI94" i="37"/>
  <c r="AH94" i="37"/>
  <c r="AG94" i="37"/>
  <c r="AF94" i="37"/>
  <c r="AK93" i="37"/>
  <c r="AI93" i="37"/>
  <c r="AH93" i="37"/>
  <c r="AG93" i="37"/>
  <c r="AF93" i="37"/>
  <c r="AK92" i="37"/>
  <c r="AI92" i="37"/>
  <c r="AH92" i="37"/>
  <c r="AG92" i="37"/>
  <c r="AF92" i="37"/>
  <c r="AK91" i="37"/>
  <c r="AI91" i="37"/>
  <c r="AH91" i="37"/>
  <c r="AG91" i="37"/>
  <c r="AF91" i="37"/>
  <c r="AK90" i="37"/>
  <c r="AI90" i="37"/>
  <c r="AH90" i="37"/>
  <c r="AG90" i="37"/>
  <c r="AF90" i="37"/>
  <c r="AK89" i="37"/>
  <c r="AI89" i="37"/>
  <c r="AH89" i="37"/>
  <c r="AG89" i="37"/>
  <c r="AF89" i="37"/>
  <c r="AK88" i="37"/>
  <c r="AI88" i="37"/>
  <c r="AH88" i="37"/>
  <c r="AG88" i="37"/>
  <c r="AF88" i="37"/>
  <c r="AK87" i="37"/>
  <c r="AI87" i="37"/>
  <c r="AH87" i="37"/>
  <c r="AG87" i="37"/>
  <c r="AF87" i="37"/>
  <c r="AK86" i="37"/>
  <c r="AI86" i="37"/>
  <c r="AH86" i="37"/>
  <c r="AG86" i="37"/>
  <c r="AF86" i="37"/>
  <c r="AK85" i="37"/>
  <c r="AI85" i="37"/>
  <c r="AH85" i="37"/>
  <c r="AG85" i="37"/>
  <c r="AF85" i="37"/>
  <c r="AK84" i="37"/>
  <c r="AI84" i="37"/>
  <c r="AH84" i="37"/>
  <c r="AG84" i="37"/>
  <c r="AF84" i="37"/>
  <c r="AK83" i="37"/>
  <c r="AI83" i="37"/>
  <c r="AH83" i="37"/>
  <c r="AG83" i="37"/>
  <c r="AF83" i="37"/>
  <c r="AK82" i="37"/>
  <c r="AI82" i="37"/>
  <c r="AH82" i="37"/>
  <c r="AG82" i="37"/>
  <c r="AF82" i="37"/>
  <c r="AK81" i="37"/>
  <c r="AI81" i="37"/>
  <c r="AH81" i="37"/>
  <c r="AG81" i="37"/>
  <c r="AF81" i="37"/>
  <c r="AK80" i="37"/>
  <c r="AI80" i="37"/>
  <c r="AH80" i="37"/>
  <c r="AG80" i="37"/>
  <c r="AF80" i="37"/>
  <c r="AK79" i="37"/>
  <c r="AI79" i="37"/>
  <c r="AH79" i="37"/>
  <c r="AG79" i="37"/>
  <c r="AF79" i="37"/>
  <c r="AK78" i="37"/>
  <c r="AI78" i="37"/>
  <c r="AH78" i="37"/>
  <c r="AG78" i="37"/>
  <c r="AF78" i="37"/>
  <c r="AK77" i="37"/>
  <c r="AI77" i="37"/>
  <c r="AH77" i="37"/>
  <c r="AG77" i="37"/>
  <c r="AF77" i="37"/>
  <c r="AK76" i="37"/>
  <c r="AI76" i="37"/>
  <c r="AH76" i="37"/>
  <c r="AG76" i="37"/>
  <c r="AF76" i="37"/>
  <c r="AK75" i="37"/>
  <c r="AI75" i="37"/>
  <c r="AG75" i="37"/>
  <c r="AF75" i="37"/>
  <c r="AK74" i="37"/>
  <c r="AI74" i="37"/>
  <c r="AH74" i="37"/>
  <c r="AG74" i="37"/>
  <c r="AF74" i="37"/>
  <c r="AK73" i="37"/>
  <c r="AI73" i="37"/>
  <c r="AH73" i="37"/>
  <c r="AG73" i="37"/>
  <c r="AF73" i="37"/>
  <c r="AK72" i="37"/>
  <c r="AI72" i="37"/>
  <c r="AH72" i="37"/>
  <c r="AG72" i="37"/>
  <c r="AF72" i="37"/>
  <c r="AK71" i="37"/>
  <c r="AI71" i="37"/>
  <c r="AH71" i="37"/>
  <c r="AG71" i="37"/>
  <c r="AF71" i="37"/>
  <c r="AK70" i="37"/>
  <c r="AI70" i="37"/>
  <c r="AH70" i="37"/>
  <c r="AG70" i="37"/>
  <c r="AF70" i="37"/>
  <c r="AK69" i="37"/>
  <c r="AI69" i="37"/>
  <c r="AH69" i="37"/>
  <c r="AG69" i="37"/>
  <c r="AF69" i="37"/>
  <c r="AK68" i="37"/>
  <c r="AI68" i="37"/>
  <c r="AH68" i="37"/>
  <c r="AG68" i="37"/>
  <c r="AF68" i="37"/>
  <c r="AK67" i="37"/>
  <c r="AI67" i="37"/>
  <c r="AH67" i="37"/>
  <c r="AG67" i="37"/>
  <c r="AF67" i="37"/>
  <c r="AK66" i="37"/>
  <c r="AI66" i="37"/>
  <c r="AH66" i="37"/>
  <c r="AG66" i="37"/>
  <c r="AF66" i="37"/>
  <c r="AK65" i="37"/>
  <c r="AI65" i="37"/>
  <c r="AH65" i="37"/>
  <c r="AG65" i="37"/>
  <c r="AF65" i="37"/>
  <c r="AK64" i="37"/>
  <c r="AI64" i="37"/>
  <c r="AH64" i="37"/>
  <c r="AG64" i="37"/>
  <c r="AF64" i="37"/>
  <c r="AK63" i="37"/>
  <c r="AI63" i="37"/>
  <c r="AH63" i="37"/>
  <c r="AG63" i="37"/>
  <c r="AF63" i="37"/>
  <c r="AK62" i="37"/>
  <c r="AI62" i="37"/>
  <c r="AH62" i="37"/>
  <c r="AG62" i="37"/>
  <c r="AF62" i="37"/>
  <c r="AK61" i="37"/>
  <c r="AI61" i="37"/>
  <c r="AH61" i="37"/>
  <c r="AG61" i="37"/>
  <c r="AF61" i="37"/>
  <c r="AK60" i="37"/>
  <c r="AI60" i="37"/>
  <c r="AH60" i="37"/>
  <c r="AG60" i="37"/>
  <c r="AF60" i="37"/>
  <c r="AK59" i="37"/>
  <c r="AI59" i="37"/>
  <c r="AH59" i="37"/>
  <c r="AG59" i="37"/>
  <c r="AF59" i="37"/>
  <c r="AK58" i="37"/>
  <c r="AI58" i="37"/>
  <c r="AH58" i="37"/>
  <c r="AG58" i="37"/>
  <c r="AF58" i="37"/>
  <c r="AK57" i="37"/>
  <c r="AI57" i="37"/>
  <c r="AH57" i="37"/>
  <c r="AG57" i="37"/>
  <c r="AF57" i="37"/>
  <c r="AK56" i="37"/>
  <c r="AI56" i="37"/>
  <c r="AH56" i="37"/>
  <c r="AG56" i="37"/>
  <c r="AF56" i="37"/>
  <c r="AK55" i="37"/>
  <c r="AI55" i="37"/>
  <c r="AH55" i="37"/>
  <c r="AG55" i="37"/>
  <c r="AF55" i="37"/>
  <c r="AK54" i="37"/>
  <c r="AI54" i="37"/>
  <c r="AH54" i="37"/>
  <c r="AG54" i="37"/>
  <c r="AF54" i="37"/>
  <c r="AK53" i="37"/>
  <c r="AI53" i="37"/>
  <c r="AH53" i="37"/>
  <c r="AG53" i="37"/>
  <c r="AF53" i="37"/>
  <c r="AK52" i="37"/>
  <c r="AI52" i="37"/>
  <c r="AH52" i="37"/>
  <c r="AG52" i="37"/>
  <c r="AF52" i="37"/>
  <c r="AK51" i="37"/>
  <c r="AI51" i="37"/>
  <c r="AH51" i="37"/>
  <c r="AG51" i="37"/>
  <c r="AF51" i="37"/>
  <c r="AK50" i="37"/>
  <c r="AI50" i="37"/>
  <c r="AH50" i="37"/>
  <c r="AG50" i="37"/>
  <c r="AF50" i="37"/>
  <c r="AK49" i="37"/>
  <c r="AI49" i="37"/>
  <c r="AH49" i="37"/>
  <c r="AG49" i="37"/>
  <c r="AF49" i="37"/>
  <c r="AK48" i="37"/>
  <c r="AI48" i="37"/>
  <c r="AH48" i="37"/>
  <c r="AG48" i="37"/>
  <c r="AF48" i="37"/>
  <c r="AK47" i="37"/>
  <c r="AI47" i="37"/>
  <c r="AH47" i="37"/>
  <c r="AG47" i="37"/>
  <c r="AF47" i="37"/>
  <c r="AK46" i="37"/>
  <c r="AI46" i="37"/>
  <c r="AH46" i="37"/>
  <c r="AG46" i="37"/>
  <c r="AF46" i="37"/>
  <c r="AK45" i="37"/>
  <c r="AI45" i="37"/>
  <c r="AH45" i="37"/>
  <c r="AG45" i="37"/>
  <c r="AF45" i="37"/>
  <c r="AK44" i="37"/>
  <c r="AI44" i="37"/>
  <c r="AH44" i="37"/>
  <c r="AG44" i="37"/>
  <c r="AF44" i="37"/>
  <c r="AK43" i="37"/>
  <c r="AI43" i="37"/>
  <c r="AH43" i="37"/>
  <c r="AG43" i="37"/>
  <c r="AF43" i="37"/>
  <c r="AK42" i="37"/>
  <c r="AI42" i="37"/>
  <c r="AH42" i="37"/>
  <c r="AG42" i="37"/>
  <c r="AF42" i="37"/>
  <c r="AK41" i="37"/>
  <c r="AI41" i="37"/>
  <c r="AH41" i="37"/>
  <c r="AG41" i="37"/>
  <c r="AF41" i="37"/>
  <c r="AK40" i="37"/>
  <c r="AI40" i="37"/>
  <c r="AH40" i="37"/>
  <c r="AG40" i="37"/>
  <c r="AF40" i="37"/>
  <c r="AK39" i="37"/>
  <c r="AI39" i="37"/>
  <c r="AH39" i="37"/>
  <c r="AG39" i="37"/>
  <c r="AF39" i="37"/>
  <c r="AK38" i="37"/>
  <c r="AI38" i="37"/>
  <c r="AH38" i="37"/>
  <c r="AG38" i="37"/>
  <c r="AF38" i="37"/>
  <c r="AK37" i="37"/>
  <c r="AI37" i="37"/>
  <c r="AH37" i="37"/>
  <c r="AG37" i="37"/>
  <c r="AF37" i="37"/>
  <c r="AK36" i="37"/>
  <c r="AI36" i="37"/>
  <c r="AH36" i="37"/>
  <c r="AG36" i="37"/>
  <c r="AF36" i="37"/>
  <c r="AK35" i="37"/>
  <c r="AI35" i="37"/>
  <c r="AH35" i="37"/>
  <c r="AG35" i="37"/>
  <c r="AF35" i="37"/>
  <c r="AK34" i="37"/>
  <c r="AI34" i="37"/>
  <c r="AH34" i="37"/>
  <c r="AG34" i="37"/>
  <c r="AF34" i="37"/>
  <c r="AK33" i="37"/>
  <c r="AI33" i="37"/>
  <c r="AH33" i="37"/>
  <c r="AG33" i="37"/>
  <c r="AF33" i="37"/>
  <c r="AK32" i="37"/>
  <c r="AI32" i="37"/>
  <c r="AH32" i="37"/>
  <c r="AG32" i="37"/>
  <c r="AF32" i="37"/>
  <c r="AK31" i="37"/>
  <c r="AI31" i="37"/>
  <c r="AH31" i="37"/>
  <c r="AG31" i="37"/>
  <c r="AF31" i="37"/>
  <c r="AK30" i="37"/>
  <c r="AI30" i="37"/>
  <c r="AH30" i="37"/>
  <c r="AG30" i="37"/>
  <c r="AF30" i="37"/>
  <c r="AK29" i="37"/>
  <c r="AI29" i="37"/>
  <c r="AH29" i="37"/>
  <c r="AG29" i="37"/>
  <c r="AF29" i="37"/>
  <c r="AK28" i="37"/>
  <c r="AI28" i="37"/>
  <c r="AH28" i="37"/>
  <c r="AG28" i="37"/>
  <c r="AF28" i="37"/>
  <c r="AK27" i="37"/>
  <c r="AI27" i="37"/>
  <c r="AH27" i="37"/>
  <c r="AG27" i="37"/>
  <c r="AF27" i="37"/>
  <c r="AK26" i="37"/>
  <c r="AI26" i="37"/>
  <c r="AH26" i="37"/>
  <c r="AG26" i="37"/>
  <c r="AF26" i="37"/>
  <c r="AK25" i="37"/>
  <c r="AI25" i="37"/>
  <c r="AH25" i="37"/>
  <c r="AG25" i="37"/>
  <c r="AF25" i="37"/>
  <c r="AK24" i="37"/>
  <c r="AI24" i="37"/>
  <c r="AH24" i="37"/>
  <c r="AG24" i="37"/>
  <c r="AF24" i="37"/>
  <c r="AK23" i="37"/>
  <c r="AI23" i="37"/>
  <c r="AH23" i="37"/>
  <c r="AG23" i="37"/>
  <c r="AF23" i="37"/>
  <c r="AK22" i="37"/>
  <c r="AI22" i="37"/>
  <c r="AH22" i="37"/>
  <c r="AG22" i="37"/>
  <c r="AF22" i="37"/>
  <c r="AG21" i="37"/>
  <c r="AF21" i="37"/>
  <c r="AG20" i="37"/>
  <c r="AF20" i="37"/>
  <c r="AG19" i="37"/>
  <c r="AF19" i="37"/>
  <c r="AG18" i="37"/>
  <c r="AF18" i="37"/>
  <c r="AG17" i="37"/>
  <c r="AF17" i="37"/>
  <c r="AG16" i="37"/>
  <c r="AF16" i="37"/>
  <c r="AG15" i="37"/>
  <c r="AF15" i="37"/>
  <c r="AG14" i="37"/>
  <c r="AF14" i="37"/>
  <c r="AG13" i="37"/>
  <c r="AF13" i="37"/>
  <c r="AG12" i="37"/>
  <c r="AF12" i="37"/>
  <c r="AG11" i="37"/>
  <c r="AF11" i="37"/>
  <c r="AG10" i="37"/>
  <c r="AF10" i="37"/>
  <c r="AG9" i="37"/>
  <c r="AF9" i="37"/>
  <c r="AG8" i="37"/>
  <c r="AF8" i="37"/>
  <c r="AG7" i="37"/>
  <c r="AF7" i="37"/>
  <c r="AG6" i="37"/>
  <c r="AF6" i="37"/>
  <c r="AG5" i="37"/>
  <c r="AF5" i="37"/>
  <c r="AG4" i="37"/>
  <c r="AF4" i="37"/>
  <c r="AG3" i="37"/>
  <c r="AF3" i="37"/>
  <c r="AG2" i="37"/>
  <c r="AF2" i="37"/>
  <c r="Z117" i="37"/>
  <c r="Y117" i="37"/>
  <c r="Z116" i="37"/>
  <c r="Y116" i="37"/>
  <c r="Z115" i="37"/>
  <c r="Y115" i="37"/>
  <c r="Z114" i="37"/>
  <c r="Y114" i="37"/>
  <c r="Z113" i="37"/>
  <c r="Y113" i="37"/>
  <c r="Z112" i="37"/>
  <c r="Y112" i="37"/>
  <c r="Z111" i="37"/>
  <c r="Y111" i="37"/>
  <c r="Z110" i="37"/>
  <c r="Y110" i="37"/>
  <c r="Z109" i="37"/>
  <c r="Y109" i="37"/>
  <c r="Z108" i="37"/>
  <c r="Y108" i="37"/>
  <c r="Z107" i="37"/>
  <c r="Y107" i="37"/>
  <c r="Z106" i="37"/>
  <c r="Y106" i="37"/>
  <c r="Z105" i="37"/>
  <c r="Y105" i="37"/>
  <c r="Z104" i="37"/>
  <c r="Y104" i="37"/>
  <c r="Z103" i="37"/>
  <c r="Y103" i="37"/>
  <c r="Z102" i="37"/>
  <c r="Y102" i="37"/>
  <c r="Z101" i="37"/>
  <c r="Y101" i="37"/>
  <c r="Z100" i="37"/>
  <c r="Y100" i="37"/>
  <c r="Z99" i="37"/>
  <c r="Y99" i="37"/>
  <c r="Z98" i="37"/>
  <c r="Y98" i="37"/>
  <c r="Z97" i="37"/>
  <c r="Y97" i="37"/>
  <c r="Z96" i="37"/>
  <c r="Y96" i="37"/>
  <c r="Z95" i="37"/>
  <c r="Y95" i="37"/>
  <c r="Z94" i="37"/>
  <c r="Y94" i="37"/>
  <c r="Z93" i="37"/>
  <c r="Y93" i="37"/>
  <c r="Z92" i="37"/>
  <c r="Y92" i="37"/>
  <c r="Z91" i="37"/>
  <c r="Y91" i="37"/>
  <c r="Z90" i="37"/>
  <c r="Y90" i="37"/>
  <c r="Z89" i="37"/>
  <c r="Y89" i="37"/>
  <c r="Z88" i="37"/>
  <c r="Y88" i="37"/>
  <c r="Z87" i="37"/>
  <c r="Y87" i="37"/>
  <c r="Z86" i="37"/>
  <c r="Y86" i="37"/>
  <c r="Z85" i="37"/>
  <c r="Y85" i="37"/>
  <c r="Z84" i="37"/>
  <c r="Y84" i="37"/>
  <c r="Z83" i="37"/>
  <c r="Y83" i="37"/>
  <c r="Z82" i="37"/>
  <c r="Y82" i="37"/>
  <c r="Z81" i="37"/>
  <c r="Y81" i="37"/>
  <c r="Z80" i="37"/>
  <c r="Y80" i="37"/>
  <c r="Z79" i="37"/>
  <c r="Y79" i="37"/>
  <c r="Z78" i="37"/>
  <c r="Y78" i="37"/>
  <c r="Z77" i="37"/>
  <c r="Y77" i="37"/>
  <c r="Z76" i="37"/>
  <c r="Y76" i="37"/>
  <c r="Z75" i="37"/>
  <c r="Y75" i="37"/>
  <c r="Z74" i="37"/>
  <c r="Y74" i="37"/>
  <c r="Z73" i="37"/>
  <c r="Y73" i="37"/>
  <c r="Z72" i="37"/>
  <c r="Y72" i="37"/>
  <c r="Z71" i="37"/>
  <c r="Y71" i="37"/>
  <c r="Z70" i="37"/>
  <c r="Y70" i="37"/>
  <c r="Z69" i="37"/>
  <c r="Y69" i="37"/>
  <c r="Z68" i="37"/>
  <c r="Y68" i="37"/>
  <c r="Z67" i="37"/>
  <c r="Y67" i="37"/>
  <c r="Z66" i="37"/>
  <c r="Y66" i="37"/>
  <c r="Z65" i="37"/>
  <c r="Y65" i="37"/>
  <c r="Z64" i="37"/>
  <c r="Y64" i="37"/>
  <c r="Z63" i="37"/>
  <c r="Y63" i="37"/>
  <c r="Z62" i="37"/>
  <c r="Y62" i="37"/>
  <c r="Z61" i="37"/>
  <c r="Y61" i="37"/>
  <c r="Z60" i="37"/>
  <c r="Y60" i="37"/>
  <c r="Z59" i="37"/>
  <c r="Y59" i="37"/>
  <c r="Z58" i="37"/>
  <c r="Y58" i="37"/>
  <c r="Z57" i="37"/>
  <c r="Y57" i="37"/>
  <c r="Z56" i="37"/>
  <c r="Y56" i="37"/>
  <c r="Z55" i="37"/>
  <c r="Y55" i="37"/>
  <c r="Z54" i="37"/>
  <c r="Y54" i="37"/>
  <c r="Z53" i="37"/>
  <c r="Y53" i="37"/>
  <c r="Z52" i="37"/>
  <c r="Y52" i="37"/>
  <c r="Z51" i="37"/>
  <c r="Y51" i="37"/>
  <c r="Z50" i="37"/>
  <c r="Y50" i="37"/>
  <c r="Z49" i="37"/>
  <c r="Y49" i="37"/>
  <c r="Z48" i="37"/>
  <c r="Y48" i="37"/>
  <c r="Z47" i="37"/>
  <c r="Y47" i="37"/>
  <c r="Z46" i="37"/>
  <c r="Y46" i="37"/>
  <c r="Z45" i="37"/>
  <c r="Y45" i="37"/>
  <c r="Z44" i="37"/>
  <c r="Y44" i="37"/>
  <c r="Z43" i="37"/>
  <c r="Y43" i="37"/>
  <c r="Z42" i="37"/>
  <c r="Y42" i="37"/>
  <c r="Z41" i="37"/>
  <c r="Y41" i="37"/>
  <c r="Z40" i="37"/>
  <c r="Y40" i="37"/>
  <c r="Z39" i="37"/>
  <c r="Y39" i="37"/>
  <c r="Z38" i="37"/>
  <c r="Y38" i="37"/>
  <c r="Z37" i="37"/>
  <c r="Y37" i="37"/>
  <c r="Z36" i="37"/>
  <c r="Y36" i="37"/>
  <c r="Z35" i="37"/>
  <c r="Y35" i="37"/>
  <c r="Z34" i="37"/>
  <c r="Y34" i="37"/>
  <c r="Z33" i="37"/>
  <c r="Y33" i="37"/>
  <c r="Z32" i="37"/>
  <c r="Y32" i="37"/>
  <c r="Z31" i="37"/>
  <c r="Y31" i="37"/>
  <c r="Z30" i="37"/>
  <c r="Y30" i="37"/>
  <c r="Z29" i="37"/>
  <c r="Y29" i="37"/>
  <c r="Z28" i="37"/>
  <c r="Y28" i="37"/>
  <c r="Z27" i="37"/>
  <c r="Y27" i="37"/>
  <c r="Z26" i="37"/>
  <c r="Y26" i="37"/>
  <c r="Z25" i="37"/>
  <c r="Y25" i="37"/>
  <c r="Z24" i="37"/>
  <c r="Y24" i="37"/>
  <c r="Z23" i="37"/>
  <c r="Y23" i="37"/>
  <c r="Z22" i="37"/>
  <c r="Y22" i="37"/>
  <c r="Z21" i="37"/>
  <c r="Y21" i="37"/>
  <c r="Z20" i="37"/>
  <c r="Y20" i="37"/>
  <c r="Z19" i="37"/>
  <c r="Y19" i="37"/>
  <c r="Z18" i="37"/>
  <c r="Y18" i="37"/>
  <c r="Z17" i="37"/>
  <c r="Y17" i="37"/>
  <c r="Z16" i="37"/>
  <c r="Y16" i="37"/>
  <c r="Z15" i="37"/>
  <c r="Y15" i="37"/>
  <c r="Z14" i="37"/>
  <c r="Y14" i="37"/>
  <c r="Z13" i="37"/>
  <c r="Z12" i="37"/>
  <c r="Y12" i="37"/>
  <c r="Z11" i="37"/>
  <c r="Y11" i="37"/>
  <c r="Z10" i="37"/>
  <c r="Y10" i="37"/>
  <c r="Z9" i="37"/>
  <c r="Y9" i="37"/>
  <c r="Z8" i="37"/>
  <c r="Y8" i="37"/>
  <c r="Z7" i="37"/>
  <c r="Y7" i="37"/>
  <c r="Z6" i="37"/>
  <c r="Y6" i="37"/>
  <c r="Z5" i="37"/>
  <c r="Y5" i="37"/>
  <c r="Z4" i="37"/>
  <c r="Y4" i="37"/>
  <c r="Z3" i="37"/>
  <c r="Y3" i="37"/>
  <c r="Z2" i="37"/>
  <c r="Y2" i="37"/>
  <c r="AX117" i="37"/>
  <c r="AW117" i="37"/>
  <c r="AX116" i="37"/>
  <c r="AW116" i="37"/>
  <c r="AX115" i="37"/>
  <c r="AW115" i="37"/>
  <c r="AX114" i="37"/>
  <c r="AW114" i="37"/>
  <c r="AX113" i="37"/>
  <c r="AW113" i="37"/>
  <c r="AX112" i="37"/>
  <c r="AW112" i="37"/>
  <c r="AX111" i="37"/>
  <c r="AW111" i="37"/>
  <c r="AX110" i="37"/>
  <c r="AW110" i="37"/>
  <c r="AX109" i="37"/>
  <c r="AW109" i="37"/>
  <c r="AX108" i="37"/>
  <c r="AW108" i="37"/>
  <c r="AX107" i="37"/>
  <c r="AW107" i="37"/>
  <c r="AX106" i="37"/>
  <c r="AW106" i="37"/>
  <c r="AX105" i="37"/>
  <c r="AW105" i="37"/>
  <c r="AX104" i="37"/>
  <c r="AW104" i="37"/>
  <c r="AX103" i="37"/>
  <c r="AW103" i="37"/>
  <c r="AX102" i="37"/>
  <c r="AW102" i="37"/>
  <c r="AX101" i="37"/>
  <c r="AW101" i="37"/>
  <c r="AX100" i="37"/>
  <c r="AW100" i="37"/>
  <c r="AX99" i="37"/>
  <c r="AW99" i="37"/>
  <c r="AX98" i="37"/>
  <c r="AW98" i="37"/>
  <c r="AX97" i="37"/>
  <c r="AW97" i="37"/>
  <c r="AX96" i="37"/>
  <c r="AW96" i="37"/>
  <c r="AX95" i="37"/>
  <c r="AW95" i="37"/>
  <c r="AX94" i="37"/>
  <c r="AW94" i="37"/>
  <c r="AX93" i="37"/>
  <c r="AW93" i="37"/>
  <c r="AX92" i="37"/>
  <c r="AW92" i="37"/>
  <c r="AX91" i="37"/>
  <c r="AW91" i="37"/>
  <c r="AX90" i="37"/>
  <c r="AW90" i="37"/>
  <c r="AX89" i="37"/>
  <c r="AW89" i="37"/>
  <c r="AX88" i="37"/>
  <c r="AW88" i="37"/>
  <c r="AX87" i="37"/>
  <c r="AW87" i="37"/>
  <c r="AX86" i="37"/>
  <c r="AW86" i="37"/>
  <c r="AX85" i="37"/>
  <c r="AW85" i="37"/>
  <c r="AX84" i="37"/>
  <c r="AW84" i="37"/>
  <c r="AX83" i="37"/>
  <c r="AW83" i="37"/>
  <c r="AX82" i="37"/>
  <c r="AW82" i="37"/>
  <c r="AX81" i="37"/>
  <c r="AW81" i="37"/>
  <c r="AX80" i="37"/>
  <c r="AW80" i="37"/>
  <c r="AX79" i="37"/>
  <c r="AW79" i="37"/>
  <c r="AX78" i="37"/>
  <c r="AW78" i="37"/>
  <c r="AX77" i="37"/>
  <c r="AW77" i="37"/>
  <c r="AX76" i="37"/>
  <c r="AW76" i="37"/>
  <c r="AX75" i="37"/>
  <c r="AW75" i="37"/>
  <c r="AX74" i="37"/>
  <c r="AW74" i="37"/>
  <c r="AX73" i="37"/>
  <c r="AW73" i="37"/>
  <c r="AX72" i="37"/>
  <c r="AW72" i="37"/>
  <c r="AX71" i="37"/>
  <c r="AW71" i="37"/>
  <c r="AX70" i="37"/>
  <c r="AW70" i="37"/>
  <c r="AX69" i="37"/>
  <c r="AW69" i="37"/>
  <c r="AX68" i="37"/>
  <c r="AW68" i="37"/>
  <c r="AX67" i="37"/>
  <c r="AW67" i="37"/>
  <c r="AX66" i="37"/>
  <c r="AW66" i="37"/>
  <c r="AX65" i="37"/>
  <c r="AW65" i="37"/>
  <c r="AX64" i="37"/>
  <c r="AW64" i="37"/>
  <c r="AX63" i="37"/>
  <c r="AW63" i="37"/>
  <c r="AX62" i="37"/>
  <c r="AW62" i="37"/>
  <c r="AX61" i="37"/>
  <c r="AW61" i="37"/>
  <c r="AX60" i="37"/>
  <c r="AW60" i="37"/>
  <c r="AX59" i="37"/>
  <c r="AW59" i="37"/>
  <c r="AX58" i="37"/>
  <c r="AW58" i="37"/>
  <c r="AX57" i="37"/>
  <c r="AW57" i="37"/>
  <c r="AX56" i="37"/>
  <c r="AW56" i="37"/>
  <c r="AX55" i="37"/>
  <c r="AW55" i="37"/>
  <c r="AX54" i="37"/>
  <c r="AW54" i="37"/>
  <c r="AX53" i="37"/>
  <c r="AW53" i="37"/>
  <c r="AX52" i="37"/>
  <c r="AW52" i="37"/>
  <c r="AX51" i="37"/>
  <c r="AW51" i="37"/>
  <c r="AX50" i="37"/>
  <c r="AW50" i="37"/>
  <c r="AX49" i="37"/>
  <c r="AW49" i="37"/>
  <c r="AX48" i="37"/>
  <c r="AW48" i="37"/>
  <c r="AX47" i="37"/>
  <c r="AW47" i="37"/>
  <c r="AX46" i="37"/>
  <c r="AW46" i="37"/>
  <c r="AX45" i="37"/>
  <c r="AW45" i="37"/>
  <c r="AX44" i="37"/>
  <c r="AW44" i="37"/>
  <c r="AX43" i="37"/>
  <c r="AW43" i="37"/>
  <c r="AX42" i="37"/>
  <c r="AW42" i="37"/>
  <c r="AX41" i="37"/>
  <c r="AW41" i="37"/>
  <c r="AX40" i="37"/>
  <c r="AW40" i="37"/>
  <c r="AX39" i="37"/>
  <c r="AW39" i="37"/>
  <c r="AX38" i="37"/>
  <c r="AW38" i="37"/>
  <c r="AX37" i="37"/>
  <c r="AW37" i="37"/>
  <c r="AX36" i="37"/>
  <c r="AW36" i="37"/>
  <c r="AX35" i="37"/>
  <c r="AW35" i="37"/>
  <c r="AX34" i="37"/>
  <c r="AW34" i="37"/>
  <c r="AX33" i="37"/>
  <c r="AW33" i="37"/>
  <c r="AX32" i="37"/>
  <c r="AW32" i="37"/>
  <c r="AX31" i="37"/>
  <c r="AW31" i="37"/>
  <c r="AX30" i="37"/>
  <c r="AW30" i="37"/>
  <c r="AX29" i="37"/>
  <c r="AW29" i="37"/>
  <c r="AX28" i="37"/>
  <c r="AW28" i="37"/>
  <c r="AX27" i="37"/>
  <c r="AW27" i="37"/>
  <c r="AX26" i="37"/>
  <c r="AW26" i="37"/>
  <c r="AX25" i="37"/>
  <c r="AW25" i="37"/>
  <c r="AX24" i="37"/>
  <c r="AW24" i="37"/>
  <c r="AX23" i="37"/>
  <c r="AW23" i="37"/>
  <c r="AX22" i="37"/>
  <c r="AW22" i="37"/>
  <c r="AX21" i="37"/>
  <c r="AW21" i="37"/>
  <c r="AX20" i="37"/>
  <c r="AW20" i="37"/>
  <c r="AX19" i="37"/>
  <c r="AW19" i="37"/>
  <c r="AX18" i="37"/>
  <c r="AW18" i="37"/>
  <c r="AX17" i="37"/>
  <c r="AW17" i="37"/>
  <c r="AX16" i="37"/>
  <c r="AW16" i="37"/>
  <c r="AX15" i="37"/>
  <c r="AW15" i="37"/>
  <c r="AX14" i="37"/>
  <c r="AW14" i="37"/>
  <c r="AX13" i="37"/>
  <c r="AW13" i="37"/>
  <c r="AX12" i="37"/>
  <c r="AW12" i="37"/>
  <c r="AX11" i="37"/>
  <c r="AW11" i="37"/>
  <c r="AX10" i="37"/>
  <c r="AW10" i="37"/>
  <c r="AX9" i="37"/>
  <c r="AW9" i="37"/>
  <c r="AX8" i="37"/>
  <c r="AW8" i="37"/>
  <c r="AX7" i="37"/>
  <c r="AW7" i="37"/>
  <c r="AX6" i="37"/>
  <c r="AW6" i="37"/>
  <c r="AX5" i="37"/>
  <c r="AW5" i="37"/>
  <c r="AX4" i="37"/>
  <c r="AW4" i="37"/>
  <c r="AX3" i="37"/>
  <c r="AW3" i="37"/>
  <c r="AX2" i="37"/>
  <c r="AW2" i="37"/>
  <c r="AQ117" i="37"/>
  <c r="AP117" i="37"/>
  <c r="AQ116" i="37"/>
  <c r="AP116" i="37"/>
  <c r="AQ115" i="37"/>
  <c r="AP115" i="37"/>
  <c r="AQ114" i="37"/>
  <c r="AP114" i="37"/>
  <c r="AQ113" i="37"/>
  <c r="AP113" i="37"/>
  <c r="AQ112" i="37"/>
  <c r="AP112" i="37"/>
  <c r="AQ111" i="37"/>
  <c r="AP111" i="37"/>
  <c r="AQ110" i="37"/>
  <c r="AP110" i="37"/>
  <c r="AQ109" i="37"/>
  <c r="AP109" i="37"/>
  <c r="AQ108" i="37"/>
  <c r="AP108" i="37"/>
  <c r="AQ107" i="37"/>
  <c r="AP107" i="37"/>
  <c r="AQ106" i="37"/>
  <c r="AP106" i="37"/>
  <c r="AQ105" i="37"/>
  <c r="AP105" i="37"/>
  <c r="AQ104" i="37"/>
  <c r="AP104" i="37"/>
  <c r="AQ103" i="37"/>
  <c r="AP103" i="37"/>
  <c r="AQ102" i="37"/>
  <c r="AP102" i="37"/>
  <c r="AQ101" i="37"/>
  <c r="AP101" i="37"/>
  <c r="AQ100" i="37"/>
  <c r="AP100" i="37"/>
  <c r="AQ99" i="37"/>
  <c r="AP99" i="37"/>
  <c r="AQ98" i="37"/>
  <c r="AP98" i="37"/>
  <c r="AQ97" i="37"/>
  <c r="AP97" i="37"/>
  <c r="AQ96" i="37"/>
  <c r="AP96" i="37"/>
  <c r="AQ95" i="37"/>
  <c r="AP95" i="37"/>
  <c r="AQ94" i="37"/>
  <c r="AP94" i="37"/>
  <c r="AQ93" i="37"/>
  <c r="AP93" i="37"/>
  <c r="AQ92" i="37"/>
  <c r="AP92" i="37"/>
  <c r="AQ91" i="37"/>
  <c r="AP91" i="37"/>
  <c r="AQ90" i="37"/>
  <c r="AP90" i="37"/>
  <c r="AQ89" i="37"/>
  <c r="AP89" i="37"/>
  <c r="AQ88" i="37"/>
  <c r="AP88" i="37"/>
  <c r="AQ87" i="37"/>
  <c r="AP87" i="37"/>
  <c r="AQ86" i="37"/>
  <c r="AP86" i="37"/>
  <c r="AQ85" i="37"/>
  <c r="AP85" i="37"/>
  <c r="AQ84" i="37"/>
  <c r="AP84" i="37"/>
  <c r="AQ83" i="37"/>
  <c r="AP83" i="37"/>
  <c r="AQ82" i="37"/>
  <c r="AP82" i="37"/>
  <c r="AQ81" i="37"/>
  <c r="AP81" i="37"/>
  <c r="AQ80" i="37"/>
  <c r="AP80" i="37"/>
  <c r="AQ79" i="37"/>
  <c r="AP79" i="37"/>
  <c r="AQ78" i="37"/>
  <c r="AP78" i="37"/>
  <c r="AQ77" i="37"/>
  <c r="AP77" i="37"/>
  <c r="AQ76" i="37"/>
  <c r="AP76" i="37"/>
  <c r="AQ75" i="37"/>
  <c r="AP75" i="37"/>
  <c r="AQ74" i="37"/>
  <c r="AP74" i="37"/>
  <c r="AQ73" i="37"/>
  <c r="AP73" i="37"/>
  <c r="AQ72" i="37"/>
  <c r="AP72" i="37"/>
  <c r="AQ71" i="37"/>
  <c r="AP71" i="37"/>
  <c r="AQ70" i="37"/>
  <c r="AP70" i="37"/>
  <c r="AQ69" i="37"/>
  <c r="AP69" i="37"/>
  <c r="AQ68" i="37"/>
  <c r="AP68" i="37"/>
  <c r="AQ67" i="37"/>
  <c r="AP67" i="37"/>
  <c r="AQ66" i="37"/>
  <c r="AP66" i="37"/>
  <c r="AQ65" i="37"/>
  <c r="AP65" i="37"/>
  <c r="AQ64" i="37"/>
  <c r="AP64" i="37"/>
  <c r="AQ63" i="37"/>
  <c r="AP63" i="37"/>
  <c r="AQ62" i="37"/>
  <c r="AP62" i="37"/>
  <c r="AQ61" i="37"/>
  <c r="AP61" i="37"/>
  <c r="AQ60" i="37"/>
  <c r="AP60" i="37"/>
  <c r="AQ59" i="37"/>
  <c r="AP59" i="37"/>
  <c r="AQ58" i="37"/>
  <c r="AP58" i="37"/>
  <c r="AQ57" i="37"/>
  <c r="AP57" i="37"/>
  <c r="AQ56" i="37"/>
  <c r="AP56" i="37"/>
  <c r="AQ55" i="37"/>
  <c r="AP55" i="37"/>
  <c r="AQ54" i="37"/>
  <c r="AP54" i="37"/>
  <c r="AQ53" i="37"/>
  <c r="AP53" i="37"/>
  <c r="AQ52" i="37"/>
  <c r="AP52" i="37"/>
  <c r="AQ51" i="37"/>
  <c r="AP51" i="37"/>
  <c r="AQ50" i="37"/>
  <c r="AP50" i="37"/>
  <c r="AQ49" i="37"/>
  <c r="AP49" i="37"/>
  <c r="AQ48" i="37"/>
  <c r="AP48" i="37"/>
  <c r="AQ47" i="37"/>
  <c r="AP47" i="37"/>
  <c r="AQ46" i="37"/>
  <c r="AP46" i="37"/>
  <c r="AQ45" i="37"/>
  <c r="AP45" i="37"/>
  <c r="AQ44" i="37"/>
  <c r="AP44" i="37"/>
  <c r="AQ43" i="37"/>
  <c r="AP43" i="37"/>
  <c r="AQ42" i="37"/>
  <c r="AP42" i="37"/>
  <c r="AQ41" i="37"/>
  <c r="AP41" i="37"/>
  <c r="AQ40" i="37"/>
  <c r="AP40" i="37"/>
  <c r="AQ39" i="37"/>
  <c r="AP39" i="37"/>
  <c r="AQ38" i="37"/>
  <c r="AP38" i="37"/>
  <c r="AQ37" i="37"/>
  <c r="AP37" i="37"/>
  <c r="AQ36" i="37"/>
  <c r="AP36" i="37"/>
  <c r="AQ35" i="37"/>
  <c r="AP35" i="37"/>
  <c r="AQ34" i="37"/>
  <c r="AP34" i="37"/>
  <c r="AQ33" i="37"/>
  <c r="AP33" i="37"/>
  <c r="AQ32" i="37"/>
  <c r="AP32" i="37"/>
  <c r="AQ31" i="37"/>
  <c r="AP31" i="37"/>
  <c r="AQ30" i="37"/>
  <c r="AP30" i="37"/>
  <c r="AQ29" i="37"/>
  <c r="AP29" i="37"/>
  <c r="AQ28" i="37"/>
  <c r="AP28" i="37"/>
  <c r="AQ27" i="37"/>
  <c r="AP27" i="37"/>
  <c r="AQ26" i="37"/>
  <c r="AP26" i="37"/>
  <c r="AQ25" i="37"/>
  <c r="AP25" i="37"/>
  <c r="AQ24" i="37"/>
  <c r="AP24" i="37"/>
  <c r="AQ23" i="37"/>
  <c r="AP23" i="37"/>
  <c r="AQ22" i="37"/>
  <c r="AP22" i="37"/>
  <c r="AQ21" i="37"/>
  <c r="AP21" i="37"/>
  <c r="AQ20" i="37"/>
  <c r="AP20" i="37"/>
  <c r="AQ19" i="37"/>
  <c r="AP19" i="37"/>
  <c r="AQ18" i="37"/>
  <c r="AP18" i="37"/>
  <c r="AQ17" i="37"/>
  <c r="AP17" i="37"/>
  <c r="AQ16" i="37"/>
  <c r="AP16" i="37"/>
  <c r="AQ15" i="37"/>
  <c r="AP15" i="37"/>
  <c r="AQ14" i="37"/>
  <c r="AP14" i="37"/>
  <c r="AQ13" i="37"/>
  <c r="AP13" i="37"/>
  <c r="AQ12" i="37"/>
  <c r="AP12" i="37"/>
  <c r="AQ11" i="37"/>
  <c r="AP11" i="37"/>
  <c r="AQ10" i="37"/>
  <c r="AP10" i="37"/>
  <c r="AQ9" i="37"/>
  <c r="AP9" i="37"/>
  <c r="AQ8" i="37"/>
  <c r="AP8" i="37"/>
  <c r="AQ7" i="37"/>
  <c r="AP7" i="37"/>
  <c r="AQ6" i="37"/>
  <c r="AP6" i="37"/>
  <c r="AQ5" i="37"/>
  <c r="AP5" i="37"/>
  <c r="AQ4" i="37"/>
  <c r="AP4" i="37"/>
  <c r="AQ3" i="37"/>
  <c r="AP3" i="37"/>
  <c r="AQ2" i="37"/>
  <c r="AP2" i="37"/>
  <c r="T117" i="37"/>
  <c r="T116" i="37"/>
  <c r="T115" i="37"/>
  <c r="T114" i="37"/>
  <c r="T113" i="37"/>
  <c r="T112" i="37"/>
  <c r="T111" i="37"/>
  <c r="T110" i="37"/>
  <c r="T109" i="37"/>
  <c r="T108" i="37"/>
  <c r="T107" i="37"/>
  <c r="T106" i="37"/>
  <c r="T105" i="37"/>
  <c r="T104" i="37"/>
  <c r="T103" i="37"/>
  <c r="T102" i="37"/>
  <c r="T101" i="37"/>
  <c r="T100" i="37"/>
  <c r="T99" i="37"/>
  <c r="T98" i="37"/>
  <c r="T97" i="37"/>
  <c r="T96" i="37"/>
  <c r="T95" i="37"/>
  <c r="T94" i="37"/>
  <c r="T93" i="37"/>
  <c r="T92" i="37"/>
  <c r="T91" i="37"/>
  <c r="T90" i="37"/>
  <c r="T89" i="37"/>
  <c r="T88" i="37"/>
  <c r="T87" i="37"/>
  <c r="T86" i="37"/>
  <c r="T85" i="37"/>
  <c r="T84" i="37"/>
  <c r="T83" i="37"/>
  <c r="T82" i="37"/>
  <c r="T81" i="37"/>
  <c r="T80" i="37"/>
  <c r="T79" i="37"/>
  <c r="T78" i="37"/>
  <c r="T77" i="37"/>
  <c r="T76" i="37"/>
  <c r="T75" i="37"/>
  <c r="T74" i="37"/>
  <c r="T73" i="37"/>
  <c r="T72" i="37"/>
  <c r="T71" i="37"/>
  <c r="T70" i="37"/>
  <c r="T69" i="37"/>
  <c r="T68" i="37"/>
  <c r="T67" i="37"/>
  <c r="T66" i="37"/>
  <c r="T65" i="37"/>
  <c r="T64" i="37"/>
  <c r="T63" i="37"/>
  <c r="T62" i="37"/>
  <c r="T61" i="37"/>
  <c r="T60" i="37"/>
  <c r="T59" i="37"/>
  <c r="T58" i="37"/>
  <c r="T57" i="37"/>
  <c r="T56" i="37"/>
  <c r="T55" i="37"/>
  <c r="T54" i="37"/>
  <c r="T53" i="37"/>
  <c r="T52" i="37"/>
  <c r="T51" i="37"/>
  <c r="T50" i="37"/>
  <c r="T49" i="37"/>
  <c r="T48" i="37"/>
  <c r="T47" i="37"/>
  <c r="T46" i="37"/>
  <c r="T45" i="37"/>
  <c r="T44" i="37"/>
  <c r="T43" i="37"/>
  <c r="T42" i="37"/>
  <c r="T41" i="37"/>
  <c r="T40" i="37"/>
  <c r="T39" i="37"/>
  <c r="T38" i="37"/>
  <c r="T37" i="37"/>
  <c r="T36" i="37"/>
  <c r="T35" i="37"/>
  <c r="T34" i="37"/>
  <c r="T33" i="37"/>
  <c r="T32" i="37"/>
  <c r="T31" i="37"/>
  <c r="T30" i="37"/>
  <c r="T29" i="37"/>
  <c r="T28" i="37"/>
  <c r="T27" i="37"/>
  <c r="T26" i="37"/>
  <c r="T25" i="37"/>
  <c r="T24" i="37"/>
  <c r="T23" i="37"/>
  <c r="T22" i="37"/>
  <c r="T21" i="37"/>
  <c r="T20" i="37"/>
  <c r="T19" i="37"/>
  <c r="T18" i="37"/>
  <c r="T17" i="37"/>
  <c r="T16" i="37"/>
  <c r="T15" i="37"/>
  <c r="T14" i="37"/>
  <c r="T13" i="37"/>
  <c r="T12" i="37"/>
  <c r="T11" i="37"/>
  <c r="T10" i="37"/>
  <c r="T9" i="37"/>
  <c r="T8" i="37"/>
  <c r="T7" i="37"/>
  <c r="T6" i="37"/>
  <c r="T5" i="37"/>
  <c r="T4" i="37"/>
  <c r="T3" i="37"/>
  <c r="T2" i="37"/>
  <c r="P117" i="37"/>
  <c r="O117" i="37"/>
  <c r="N117" i="37"/>
  <c r="M117" i="37"/>
  <c r="L117" i="37"/>
  <c r="P116" i="37"/>
  <c r="O116" i="37"/>
  <c r="N116" i="37"/>
  <c r="M116" i="37"/>
  <c r="L116" i="37"/>
  <c r="P115" i="37"/>
  <c r="O115" i="37"/>
  <c r="N115" i="37"/>
  <c r="M115" i="37"/>
  <c r="L115" i="37"/>
  <c r="P114" i="37"/>
  <c r="O114" i="37"/>
  <c r="N114" i="37"/>
  <c r="M114" i="37"/>
  <c r="L114" i="37"/>
  <c r="P113" i="37"/>
  <c r="O113" i="37"/>
  <c r="N113" i="37"/>
  <c r="M113" i="37"/>
  <c r="L113" i="37"/>
  <c r="P112" i="37"/>
  <c r="O112" i="37"/>
  <c r="N112" i="37"/>
  <c r="M112" i="37"/>
  <c r="L112" i="37"/>
  <c r="P111" i="37"/>
  <c r="O111" i="37"/>
  <c r="M111" i="37"/>
  <c r="L111" i="37"/>
  <c r="P110" i="37"/>
  <c r="O110" i="37"/>
  <c r="N110" i="37"/>
  <c r="M110" i="37"/>
  <c r="L110" i="37"/>
  <c r="P109" i="37"/>
  <c r="O109" i="37"/>
  <c r="N109" i="37"/>
  <c r="M109" i="37"/>
  <c r="L109" i="37"/>
  <c r="P108" i="37"/>
  <c r="O108" i="37"/>
  <c r="N108" i="37"/>
  <c r="M108" i="37"/>
  <c r="L108" i="37"/>
  <c r="P107" i="37"/>
  <c r="O107" i="37"/>
  <c r="N107" i="37"/>
  <c r="M107" i="37"/>
  <c r="L107" i="37"/>
  <c r="P106" i="37"/>
  <c r="O106" i="37"/>
  <c r="N106" i="37"/>
  <c r="M106" i="37"/>
  <c r="L106" i="37"/>
  <c r="P105" i="37"/>
  <c r="O105" i="37"/>
  <c r="N105" i="37"/>
  <c r="M105" i="37"/>
  <c r="L105" i="37"/>
  <c r="P104" i="37"/>
  <c r="O104" i="37"/>
  <c r="N104" i="37"/>
  <c r="M104" i="37"/>
  <c r="L104" i="37"/>
  <c r="P103" i="37"/>
  <c r="O103" i="37"/>
  <c r="N103" i="37"/>
  <c r="M103" i="37"/>
  <c r="L103" i="37"/>
  <c r="P102" i="37"/>
  <c r="O102" i="37"/>
  <c r="N102" i="37"/>
  <c r="M102" i="37"/>
  <c r="L102" i="37"/>
  <c r="P101" i="37"/>
  <c r="O101" i="37"/>
  <c r="N101" i="37"/>
  <c r="M101" i="37"/>
  <c r="L101" i="37"/>
  <c r="P100" i="37"/>
  <c r="O100" i="37"/>
  <c r="N100" i="37"/>
  <c r="M100" i="37"/>
  <c r="L100" i="37"/>
  <c r="P99" i="37"/>
  <c r="O99" i="37"/>
  <c r="N99" i="37"/>
  <c r="M99" i="37"/>
  <c r="L99" i="37"/>
  <c r="P98" i="37"/>
  <c r="O98" i="37"/>
  <c r="N98" i="37"/>
  <c r="M98" i="37"/>
  <c r="L98" i="37"/>
  <c r="P97" i="37"/>
  <c r="O97" i="37"/>
  <c r="N97" i="37"/>
  <c r="M97" i="37"/>
  <c r="L97" i="37"/>
  <c r="P96" i="37"/>
  <c r="O96" i="37"/>
  <c r="N96" i="37"/>
  <c r="M96" i="37"/>
  <c r="L96" i="37"/>
  <c r="P95" i="37"/>
  <c r="O95" i="37"/>
  <c r="N95" i="37"/>
  <c r="M95" i="37"/>
  <c r="L95" i="37"/>
  <c r="P94" i="37"/>
  <c r="O94" i="37"/>
  <c r="N94" i="37"/>
  <c r="M94" i="37"/>
  <c r="L94" i="37"/>
  <c r="P93" i="37"/>
  <c r="O93" i="37"/>
  <c r="N93" i="37"/>
  <c r="M93" i="37"/>
  <c r="L93" i="37"/>
  <c r="P92" i="37"/>
  <c r="O92" i="37"/>
  <c r="N92" i="37"/>
  <c r="M92" i="37"/>
  <c r="L92" i="37"/>
  <c r="P91" i="37"/>
  <c r="O91" i="37"/>
  <c r="N91" i="37"/>
  <c r="M91" i="37"/>
  <c r="L91" i="37"/>
  <c r="P90" i="37"/>
  <c r="O90" i="37"/>
  <c r="N90" i="37"/>
  <c r="M90" i="37"/>
  <c r="L90" i="37"/>
  <c r="P89" i="37"/>
  <c r="O89" i="37"/>
  <c r="N89" i="37"/>
  <c r="M89" i="37"/>
  <c r="L89" i="37"/>
  <c r="P88" i="37"/>
  <c r="O88" i="37"/>
  <c r="N88" i="37"/>
  <c r="M88" i="37"/>
  <c r="L88" i="37"/>
  <c r="P87" i="37"/>
  <c r="O87" i="37"/>
  <c r="N87" i="37"/>
  <c r="M87" i="37"/>
  <c r="L87" i="37"/>
  <c r="P86" i="37"/>
  <c r="O86" i="37"/>
  <c r="N86" i="37"/>
  <c r="M86" i="37"/>
  <c r="L86" i="37"/>
  <c r="P85" i="37"/>
  <c r="O85" i="37"/>
  <c r="N85" i="37"/>
  <c r="M85" i="37"/>
  <c r="L85" i="37"/>
  <c r="P84" i="37"/>
  <c r="O84" i="37"/>
  <c r="N84" i="37"/>
  <c r="M84" i="37"/>
  <c r="L84" i="37"/>
  <c r="P83" i="37"/>
  <c r="O83" i="37"/>
  <c r="N83" i="37"/>
  <c r="M83" i="37"/>
  <c r="L83" i="37"/>
  <c r="P82" i="37"/>
  <c r="O82" i="37"/>
  <c r="N82" i="37"/>
  <c r="M82" i="37"/>
  <c r="L82" i="37"/>
  <c r="P81" i="37"/>
  <c r="O81" i="37"/>
  <c r="N81" i="37"/>
  <c r="M81" i="37"/>
  <c r="L81" i="37"/>
  <c r="P80" i="37"/>
  <c r="O80" i="37"/>
  <c r="N80" i="37"/>
  <c r="M80" i="37"/>
  <c r="L80" i="37"/>
  <c r="P79" i="37"/>
  <c r="O79" i="37"/>
  <c r="N79" i="37"/>
  <c r="M79" i="37"/>
  <c r="L79" i="37"/>
  <c r="P78" i="37"/>
  <c r="O78" i="37"/>
  <c r="N78" i="37"/>
  <c r="M78" i="37"/>
  <c r="L78" i="37"/>
  <c r="P77" i="37"/>
  <c r="O77" i="37"/>
  <c r="N77" i="37"/>
  <c r="M77" i="37"/>
  <c r="L77" i="37"/>
  <c r="P76" i="37"/>
  <c r="O76" i="37"/>
  <c r="N76" i="37"/>
  <c r="M76" i="37"/>
  <c r="L76" i="37"/>
  <c r="P75" i="37"/>
  <c r="O75" i="37"/>
  <c r="N75" i="37"/>
  <c r="M75" i="37"/>
  <c r="L75" i="37"/>
  <c r="P74" i="37"/>
  <c r="O74" i="37"/>
  <c r="N74" i="37"/>
  <c r="M74" i="37"/>
  <c r="L74" i="37"/>
  <c r="P73" i="37"/>
  <c r="O73" i="37"/>
  <c r="N73" i="37"/>
  <c r="M73" i="37"/>
  <c r="L73" i="37"/>
  <c r="P72" i="37"/>
  <c r="O72" i="37"/>
  <c r="N72" i="37"/>
  <c r="M72" i="37"/>
  <c r="L72" i="37"/>
  <c r="P71" i="37"/>
  <c r="O71" i="37"/>
  <c r="N71" i="37"/>
  <c r="M71" i="37"/>
  <c r="L71" i="37"/>
  <c r="P70" i="37"/>
  <c r="O70" i="37"/>
  <c r="N70" i="37"/>
  <c r="M70" i="37"/>
  <c r="L70" i="37"/>
  <c r="P69" i="37"/>
  <c r="O69" i="37"/>
  <c r="N69" i="37"/>
  <c r="M69" i="37"/>
  <c r="L69" i="37"/>
  <c r="P68" i="37"/>
  <c r="O68" i="37"/>
  <c r="N68" i="37"/>
  <c r="M68" i="37"/>
  <c r="L68" i="37"/>
  <c r="P67" i="37"/>
  <c r="O67" i="37"/>
  <c r="N67" i="37"/>
  <c r="M67" i="37"/>
  <c r="L67" i="37"/>
  <c r="P66" i="37"/>
  <c r="O66" i="37"/>
  <c r="N66" i="37"/>
  <c r="M66" i="37"/>
  <c r="L66" i="37"/>
  <c r="P65" i="37"/>
  <c r="O65" i="37"/>
  <c r="N65" i="37"/>
  <c r="M65" i="37"/>
  <c r="L65" i="37"/>
  <c r="P64" i="37"/>
  <c r="O64" i="37"/>
  <c r="N64" i="37"/>
  <c r="M64" i="37"/>
  <c r="L64" i="37"/>
  <c r="P63" i="37"/>
  <c r="O63" i="37"/>
  <c r="N63" i="37"/>
  <c r="M63" i="37"/>
  <c r="L63" i="37"/>
  <c r="P62" i="37"/>
  <c r="O62" i="37"/>
  <c r="N62" i="37"/>
  <c r="M62" i="37"/>
  <c r="L62" i="37"/>
  <c r="P61" i="37"/>
  <c r="O61" i="37"/>
  <c r="N61" i="37"/>
  <c r="M61" i="37"/>
  <c r="L61" i="37"/>
  <c r="P60" i="37"/>
  <c r="O60" i="37"/>
  <c r="N60" i="37"/>
  <c r="M60" i="37"/>
  <c r="L60" i="37"/>
  <c r="P59" i="37"/>
  <c r="O59" i="37"/>
  <c r="N59" i="37"/>
  <c r="M59" i="37"/>
  <c r="L59" i="37"/>
  <c r="P58" i="37"/>
  <c r="O58" i="37"/>
  <c r="N58" i="37"/>
  <c r="M58" i="37"/>
  <c r="L58" i="37"/>
  <c r="P57" i="37"/>
  <c r="O57" i="37"/>
  <c r="N57" i="37"/>
  <c r="M57" i="37"/>
  <c r="L57" i="37"/>
  <c r="P56" i="37"/>
  <c r="O56" i="37"/>
  <c r="N56" i="37"/>
  <c r="M56" i="37"/>
  <c r="L56" i="37"/>
  <c r="P55" i="37"/>
  <c r="O55" i="37"/>
  <c r="N55" i="37"/>
  <c r="M55" i="37"/>
  <c r="L55" i="37"/>
  <c r="P54" i="37"/>
  <c r="O54" i="37"/>
  <c r="N54" i="37"/>
  <c r="M54" i="37"/>
  <c r="L54" i="37"/>
  <c r="P53" i="37"/>
  <c r="O53" i="37"/>
  <c r="N53" i="37"/>
  <c r="M53" i="37"/>
  <c r="L53" i="37"/>
  <c r="P52" i="37"/>
  <c r="O52" i="37"/>
  <c r="N52" i="37"/>
  <c r="M52" i="37"/>
  <c r="L52" i="37"/>
  <c r="P51" i="37"/>
  <c r="O51" i="37"/>
  <c r="N51" i="37"/>
  <c r="M51" i="37"/>
  <c r="L51" i="37"/>
  <c r="P50" i="37"/>
  <c r="O50" i="37"/>
  <c r="N50" i="37"/>
  <c r="M50" i="37"/>
  <c r="L50" i="37"/>
  <c r="P49" i="37"/>
  <c r="O49" i="37"/>
  <c r="N49" i="37"/>
  <c r="M49" i="37"/>
  <c r="L49" i="37"/>
  <c r="P48" i="37"/>
  <c r="O48" i="37"/>
  <c r="N48" i="37"/>
  <c r="M48" i="37"/>
  <c r="L48" i="37"/>
  <c r="P47" i="37"/>
  <c r="O47" i="37"/>
  <c r="N47" i="37"/>
  <c r="M47" i="37"/>
  <c r="L47" i="37"/>
  <c r="P46" i="37"/>
  <c r="O46" i="37"/>
  <c r="N46" i="37"/>
  <c r="M46" i="37"/>
  <c r="L46" i="37"/>
  <c r="P45" i="37"/>
  <c r="O45" i="37"/>
  <c r="N45" i="37"/>
  <c r="M45" i="37"/>
  <c r="L45" i="37"/>
  <c r="P44" i="37"/>
  <c r="O44" i="37"/>
  <c r="N44" i="37"/>
  <c r="M44" i="37"/>
  <c r="L44" i="37"/>
  <c r="P43" i="37"/>
  <c r="O43" i="37"/>
  <c r="N43" i="37"/>
  <c r="M43" i="37"/>
  <c r="L43" i="37"/>
  <c r="P42" i="37"/>
  <c r="O42" i="37"/>
  <c r="N42" i="37"/>
  <c r="M42" i="37"/>
  <c r="L42" i="37"/>
  <c r="P41" i="37"/>
  <c r="O41" i="37"/>
  <c r="N41" i="37"/>
  <c r="M41" i="37"/>
  <c r="L41" i="37"/>
  <c r="P40" i="37"/>
  <c r="O40" i="37"/>
  <c r="N40" i="37"/>
  <c r="M40" i="37"/>
  <c r="L40" i="37"/>
  <c r="P39" i="37"/>
  <c r="O39" i="37"/>
  <c r="N39" i="37"/>
  <c r="M39" i="37"/>
  <c r="L39" i="37"/>
  <c r="P38" i="37"/>
  <c r="O38" i="37"/>
  <c r="N38" i="37"/>
  <c r="M38" i="37"/>
  <c r="L38" i="37"/>
  <c r="P37" i="37"/>
  <c r="O37" i="37"/>
  <c r="N37" i="37"/>
  <c r="M37" i="37"/>
  <c r="L37" i="37"/>
  <c r="P36" i="37"/>
  <c r="O36" i="37"/>
  <c r="N36" i="37"/>
  <c r="M36" i="37"/>
  <c r="L36" i="37"/>
  <c r="P35" i="37"/>
  <c r="O35" i="37"/>
  <c r="N35" i="37"/>
  <c r="M35" i="37"/>
  <c r="L35" i="37"/>
  <c r="P34" i="37"/>
  <c r="O34" i="37"/>
  <c r="N34" i="37"/>
  <c r="M34" i="37"/>
  <c r="L34" i="37"/>
  <c r="P33" i="37"/>
  <c r="O33" i="37"/>
  <c r="N33" i="37"/>
  <c r="M33" i="37"/>
  <c r="L33" i="37"/>
  <c r="P32" i="37"/>
  <c r="O32" i="37"/>
  <c r="N32" i="37"/>
  <c r="M32" i="37"/>
  <c r="L32" i="37"/>
  <c r="P31" i="37"/>
  <c r="O31" i="37"/>
  <c r="N31" i="37"/>
  <c r="M31" i="37"/>
  <c r="L31" i="37"/>
  <c r="P30" i="37"/>
  <c r="O30" i="37"/>
  <c r="N30" i="37"/>
  <c r="M30" i="37"/>
  <c r="L30" i="37"/>
  <c r="P29" i="37"/>
  <c r="O29" i="37"/>
  <c r="N29" i="37"/>
  <c r="M29" i="37"/>
  <c r="L29" i="37"/>
  <c r="P28" i="37"/>
  <c r="O28" i="37"/>
  <c r="N28" i="37"/>
  <c r="M28" i="37"/>
  <c r="L28" i="37"/>
  <c r="P27" i="37"/>
  <c r="O27" i="37"/>
  <c r="N27" i="37"/>
  <c r="M27" i="37"/>
  <c r="L27" i="37"/>
  <c r="P26" i="37"/>
  <c r="O26" i="37"/>
  <c r="N26" i="37"/>
  <c r="M26" i="37"/>
  <c r="L26" i="37"/>
  <c r="P25" i="37"/>
  <c r="O25" i="37"/>
  <c r="N25" i="37"/>
  <c r="M25" i="37"/>
  <c r="L25" i="37"/>
  <c r="P24" i="37"/>
  <c r="O24" i="37"/>
  <c r="N24" i="37"/>
  <c r="M24" i="37"/>
  <c r="L24" i="37"/>
  <c r="P23" i="37"/>
  <c r="O23" i="37"/>
  <c r="N23" i="37"/>
  <c r="M23" i="37"/>
  <c r="L23" i="37"/>
  <c r="P22" i="37"/>
  <c r="O22" i="37"/>
  <c r="N22" i="37"/>
  <c r="M22" i="37"/>
  <c r="L22" i="37"/>
  <c r="P21" i="37"/>
  <c r="O21" i="37"/>
  <c r="N21" i="37"/>
  <c r="M21" i="37"/>
  <c r="L21" i="37"/>
  <c r="P20" i="37"/>
  <c r="O20" i="37"/>
  <c r="N20" i="37"/>
  <c r="M20" i="37"/>
  <c r="L20" i="37"/>
  <c r="P19" i="37"/>
  <c r="O19" i="37"/>
  <c r="N19" i="37"/>
  <c r="M19" i="37"/>
  <c r="L19" i="37"/>
  <c r="P18" i="37"/>
  <c r="O18" i="37"/>
  <c r="N18" i="37"/>
  <c r="M18" i="37"/>
  <c r="L18" i="37"/>
  <c r="P17" i="37"/>
  <c r="O17" i="37"/>
  <c r="N17" i="37"/>
  <c r="M17" i="37"/>
  <c r="L17" i="37"/>
  <c r="P16" i="37"/>
  <c r="O16" i="37"/>
  <c r="N16" i="37"/>
  <c r="M16" i="37"/>
  <c r="L16" i="37"/>
  <c r="P15" i="37"/>
  <c r="O15" i="37"/>
  <c r="N15" i="37"/>
  <c r="M15" i="37"/>
  <c r="L15" i="37"/>
  <c r="P14" i="37"/>
  <c r="O14" i="37"/>
  <c r="N14" i="37"/>
  <c r="M14" i="37"/>
  <c r="L14" i="37"/>
  <c r="P13" i="37"/>
  <c r="O13" i="37"/>
  <c r="N13" i="37"/>
  <c r="M13" i="37"/>
  <c r="L13" i="37"/>
  <c r="P12" i="37"/>
  <c r="O12" i="37"/>
  <c r="N12" i="37"/>
  <c r="M12" i="37"/>
  <c r="L12" i="37"/>
  <c r="P11" i="37"/>
  <c r="O11" i="37"/>
  <c r="N11" i="37"/>
  <c r="M11" i="37"/>
  <c r="L11" i="37"/>
  <c r="P10" i="37"/>
  <c r="O10" i="37"/>
  <c r="N10" i="37"/>
  <c r="M10" i="37"/>
  <c r="L10" i="37"/>
  <c r="P9" i="37"/>
  <c r="O9" i="37"/>
  <c r="N9" i="37"/>
  <c r="M9" i="37"/>
  <c r="L9" i="37"/>
  <c r="P8" i="37"/>
  <c r="O8" i="37"/>
  <c r="N8" i="37"/>
  <c r="M8" i="37"/>
  <c r="L8" i="37"/>
  <c r="P7" i="37"/>
  <c r="O7" i="37"/>
  <c r="N7" i="37"/>
  <c r="M7" i="37"/>
  <c r="L7" i="37"/>
  <c r="P6" i="37"/>
  <c r="O6" i="37"/>
  <c r="N6" i="37"/>
  <c r="M6" i="37"/>
  <c r="L6" i="37"/>
  <c r="P5" i="37"/>
  <c r="O5" i="37"/>
  <c r="N5" i="37"/>
  <c r="M5" i="37"/>
  <c r="L5" i="37"/>
  <c r="P4" i="37"/>
  <c r="O4" i="37"/>
  <c r="N4" i="37"/>
  <c r="M4" i="37"/>
  <c r="L4" i="37"/>
  <c r="P3" i="37"/>
  <c r="O3" i="37"/>
  <c r="N3" i="37"/>
  <c r="M3" i="37"/>
  <c r="L3" i="37"/>
  <c r="P2" i="37"/>
  <c r="O2" i="37"/>
  <c r="N2" i="37"/>
  <c r="M2" i="37"/>
  <c r="L2" i="37"/>
  <c r="BD113" i="37"/>
  <c r="BD112" i="37"/>
  <c r="BD111" i="37"/>
  <c r="BD110" i="37"/>
  <c r="BD109" i="37"/>
  <c r="BD108" i="37"/>
  <c r="BD107" i="37"/>
  <c r="BD106" i="37"/>
  <c r="BD105" i="37"/>
  <c r="BD104" i="37"/>
  <c r="BD103" i="37"/>
  <c r="BD102" i="37"/>
  <c r="BD101" i="37"/>
  <c r="BD100" i="37"/>
  <c r="BD99" i="37"/>
  <c r="BD98" i="37"/>
  <c r="BD97" i="37"/>
  <c r="BD96" i="37"/>
  <c r="BD95" i="37"/>
  <c r="BD94" i="37"/>
  <c r="BD93" i="37"/>
  <c r="BD92" i="37"/>
  <c r="BD91" i="37"/>
  <c r="BD90" i="37"/>
  <c r="BD89" i="37"/>
  <c r="BD88" i="37"/>
  <c r="BD87" i="37"/>
  <c r="BD86" i="37"/>
  <c r="BD85" i="37"/>
  <c r="BD84" i="37"/>
  <c r="BD83" i="37"/>
  <c r="BD82" i="37"/>
  <c r="BD81" i="37"/>
  <c r="BD80" i="37"/>
  <c r="BD79" i="37"/>
  <c r="BD78" i="37"/>
  <c r="BD77" i="37"/>
  <c r="BD76" i="37"/>
  <c r="BD75" i="37"/>
  <c r="BD74" i="37"/>
  <c r="BD73" i="37"/>
  <c r="BD72" i="37"/>
  <c r="BD71" i="37"/>
  <c r="BD70" i="37"/>
  <c r="BD69" i="37"/>
  <c r="BD68" i="37"/>
  <c r="BD67" i="37"/>
  <c r="BD66" i="37"/>
  <c r="BD65" i="37"/>
  <c r="BD64" i="37"/>
  <c r="BD63" i="37"/>
  <c r="BD62" i="37"/>
  <c r="BD61" i="37"/>
  <c r="BD60" i="37"/>
  <c r="BD59" i="37"/>
  <c r="BD58" i="37"/>
  <c r="BD57" i="37"/>
  <c r="BD56" i="37"/>
  <c r="BD55" i="37"/>
  <c r="BD54" i="37"/>
  <c r="BD53" i="37"/>
  <c r="BD52" i="37"/>
  <c r="BD51" i="37"/>
  <c r="BD50" i="37"/>
  <c r="BD49" i="37"/>
  <c r="BD48" i="37"/>
  <c r="BD47" i="37"/>
  <c r="BD46" i="37"/>
  <c r="BD45" i="37"/>
  <c r="BD44" i="37"/>
  <c r="BD43" i="37"/>
  <c r="BD42" i="37"/>
  <c r="BD41" i="37"/>
  <c r="BD40" i="37"/>
  <c r="BD39" i="37"/>
  <c r="BD38" i="37"/>
  <c r="BD37" i="37"/>
  <c r="BD36" i="37"/>
  <c r="BD35" i="37"/>
  <c r="BD34" i="37"/>
  <c r="BD33" i="37"/>
  <c r="BD32" i="37"/>
  <c r="BD31" i="37"/>
  <c r="BD30" i="37"/>
  <c r="BD29" i="37"/>
  <c r="BD28" i="37"/>
  <c r="BD27" i="37"/>
  <c r="BD26" i="37"/>
  <c r="BD25" i="37"/>
  <c r="BD24" i="37"/>
  <c r="BD23" i="37"/>
  <c r="BD22" i="37"/>
  <c r="AJ117" i="37"/>
  <c r="AJ116" i="37"/>
  <c r="AJ115" i="37"/>
  <c r="AJ114" i="37"/>
  <c r="AJ113" i="37"/>
  <c r="AJ112" i="37"/>
  <c r="AJ111" i="37"/>
  <c r="AJ110" i="37"/>
  <c r="AJ109" i="37"/>
  <c r="AJ108" i="37"/>
  <c r="AJ107" i="37"/>
  <c r="AJ106" i="37"/>
  <c r="AJ105" i="37"/>
  <c r="AJ104" i="37"/>
  <c r="AJ103" i="37"/>
  <c r="AJ102" i="37"/>
  <c r="AJ101" i="37"/>
  <c r="AJ100" i="37"/>
  <c r="AJ99" i="37"/>
  <c r="AJ98" i="37"/>
  <c r="AJ97" i="37"/>
  <c r="AJ96" i="37"/>
  <c r="AJ95" i="37"/>
  <c r="AJ94" i="37"/>
  <c r="AJ93" i="37"/>
  <c r="AJ92" i="37"/>
  <c r="AJ91" i="37"/>
  <c r="AJ90" i="37"/>
  <c r="AJ89" i="37"/>
  <c r="AJ88" i="37"/>
  <c r="AJ87" i="37"/>
  <c r="AJ86" i="37"/>
  <c r="AJ85" i="37"/>
  <c r="AJ84" i="37"/>
  <c r="AJ83" i="37"/>
  <c r="AJ82" i="37"/>
  <c r="AJ81" i="37"/>
  <c r="AJ80" i="37"/>
  <c r="AJ79" i="37"/>
  <c r="AJ78" i="37"/>
  <c r="AJ77" i="37"/>
  <c r="AJ76" i="37"/>
  <c r="AJ75" i="37"/>
  <c r="AJ74" i="37"/>
  <c r="AJ73" i="37"/>
  <c r="AJ72" i="37"/>
  <c r="AJ71" i="37"/>
  <c r="AJ70" i="37"/>
  <c r="AJ69" i="37"/>
  <c r="AJ68" i="37"/>
  <c r="AJ67" i="37"/>
  <c r="AJ66" i="37"/>
  <c r="AJ65" i="37"/>
  <c r="AJ64" i="37"/>
  <c r="AJ63" i="37"/>
  <c r="AJ62" i="37"/>
  <c r="AJ61" i="37"/>
  <c r="AJ60" i="37"/>
  <c r="AJ59" i="37"/>
  <c r="AJ58" i="37"/>
  <c r="AJ57" i="37"/>
  <c r="AJ56" i="37"/>
  <c r="AJ55" i="37"/>
  <c r="AJ54" i="37"/>
  <c r="AJ53" i="37"/>
  <c r="AJ52" i="37"/>
  <c r="AJ51" i="37"/>
  <c r="AJ50" i="37"/>
  <c r="AJ49" i="37"/>
  <c r="AJ48" i="37"/>
  <c r="AJ47" i="37"/>
  <c r="AJ46" i="37"/>
  <c r="AJ45" i="37"/>
  <c r="AJ44" i="37"/>
  <c r="AJ43" i="37"/>
  <c r="AJ42" i="37"/>
  <c r="AJ41" i="37"/>
  <c r="AJ40" i="37"/>
  <c r="AJ39" i="37"/>
  <c r="AJ38" i="37"/>
  <c r="AJ37" i="37"/>
  <c r="AJ36" i="37"/>
  <c r="AJ35" i="37"/>
  <c r="AJ34" i="37"/>
  <c r="AJ33" i="37"/>
  <c r="AJ32" i="37"/>
  <c r="AJ31" i="37"/>
  <c r="AJ30" i="37"/>
  <c r="AJ29" i="37"/>
  <c r="AJ28" i="37"/>
  <c r="AJ27" i="37"/>
  <c r="AJ26" i="37"/>
  <c r="AJ25" i="37"/>
  <c r="AJ24" i="37"/>
  <c r="AJ23" i="37"/>
  <c r="AJ22" i="37"/>
  <c r="AE117" i="37"/>
  <c r="AD117" i="37"/>
  <c r="AE116" i="37"/>
  <c r="AD116" i="37"/>
  <c r="AE115" i="37"/>
  <c r="AD115" i="37"/>
  <c r="AE114" i="37"/>
  <c r="AD114" i="37"/>
  <c r="AE113" i="37"/>
  <c r="AD113" i="37"/>
  <c r="AE112" i="37"/>
  <c r="AD112" i="37"/>
  <c r="AE111" i="37"/>
  <c r="AD111" i="37"/>
  <c r="AE110" i="37"/>
  <c r="AD110" i="37"/>
  <c r="AE109" i="37"/>
  <c r="AD109" i="37"/>
  <c r="AE108" i="37"/>
  <c r="AD108" i="37"/>
  <c r="AE107" i="37"/>
  <c r="AD107" i="37"/>
  <c r="AE106" i="37"/>
  <c r="AD106" i="37"/>
  <c r="AE105" i="37"/>
  <c r="AD105" i="37"/>
  <c r="AE104" i="37"/>
  <c r="AD104" i="37"/>
  <c r="AE103" i="37"/>
  <c r="AD103" i="37"/>
  <c r="AE102" i="37"/>
  <c r="AD102" i="37"/>
  <c r="AE101" i="37"/>
  <c r="AD101" i="37"/>
  <c r="AE100" i="37"/>
  <c r="AD100" i="37"/>
  <c r="AE99" i="37"/>
  <c r="AD99" i="37"/>
  <c r="AE98" i="37"/>
  <c r="AD98" i="37"/>
  <c r="AE97" i="37"/>
  <c r="AD97" i="37"/>
  <c r="AE96" i="37"/>
  <c r="AD96" i="37"/>
  <c r="AE95" i="37"/>
  <c r="AD95" i="37"/>
  <c r="AE94" i="37"/>
  <c r="AD94" i="37"/>
  <c r="AE93" i="37"/>
  <c r="AD93" i="37"/>
  <c r="AE92" i="37"/>
  <c r="AD92" i="37"/>
  <c r="AE91" i="37"/>
  <c r="AD91" i="37"/>
  <c r="AE90" i="37"/>
  <c r="AD90" i="37"/>
  <c r="AE89" i="37"/>
  <c r="AD89" i="37"/>
  <c r="AE88" i="37"/>
  <c r="AD88" i="37"/>
  <c r="AE87" i="37"/>
  <c r="AD87" i="37"/>
  <c r="AE86" i="37"/>
  <c r="AD86" i="37"/>
  <c r="AE85" i="37"/>
  <c r="AD85" i="37"/>
  <c r="AE84" i="37"/>
  <c r="AD84" i="37"/>
  <c r="AE83" i="37"/>
  <c r="AD83" i="37"/>
  <c r="AE82" i="37"/>
  <c r="AD82" i="37"/>
  <c r="AE81" i="37"/>
  <c r="AD81" i="37"/>
  <c r="AE80" i="37"/>
  <c r="AD80" i="37"/>
  <c r="AE79" i="37"/>
  <c r="AD79" i="37"/>
  <c r="AE78" i="37"/>
  <c r="AD78" i="37"/>
  <c r="AE77" i="37"/>
  <c r="AD77" i="37"/>
  <c r="AE76" i="37"/>
  <c r="AD76" i="37"/>
  <c r="AE75" i="37"/>
  <c r="AD75" i="37"/>
  <c r="AE74" i="37"/>
  <c r="AD74" i="37"/>
  <c r="AE73" i="37"/>
  <c r="AD73" i="37"/>
  <c r="AE72" i="37"/>
  <c r="AD72" i="37"/>
  <c r="AE71" i="37"/>
  <c r="AD71" i="37"/>
  <c r="AE70" i="37"/>
  <c r="AD70" i="37"/>
  <c r="AE69" i="37"/>
  <c r="AD69" i="37"/>
  <c r="AE68" i="37"/>
  <c r="AD68" i="37"/>
  <c r="AE67" i="37"/>
  <c r="AD67" i="37"/>
  <c r="AE66" i="37"/>
  <c r="AD66" i="37"/>
  <c r="AE65" i="37"/>
  <c r="AD65" i="37"/>
  <c r="AE64" i="37"/>
  <c r="AD64" i="37"/>
  <c r="AE63" i="37"/>
  <c r="AD63" i="37"/>
  <c r="AE62" i="37"/>
  <c r="AD62" i="37"/>
  <c r="AE61" i="37"/>
  <c r="AD61" i="37"/>
  <c r="AE60" i="37"/>
  <c r="AD60" i="37"/>
  <c r="AE59" i="37"/>
  <c r="AD59" i="37"/>
  <c r="AE58" i="37"/>
  <c r="AD58" i="37"/>
  <c r="AE57" i="37"/>
  <c r="AD57" i="37"/>
  <c r="AE56" i="37"/>
  <c r="AD56" i="37"/>
  <c r="AE55" i="37"/>
  <c r="AD55" i="37"/>
  <c r="AE54" i="37"/>
  <c r="AD54" i="37"/>
  <c r="AE53" i="37"/>
  <c r="AD53" i="37"/>
  <c r="AE52" i="37"/>
  <c r="AD52" i="37"/>
  <c r="AE51" i="37"/>
  <c r="AD51" i="37"/>
  <c r="AE50" i="37"/>
  <c r="AD50" i="37"/>
  <c r="AE49" i="37"/>
  <c r="AD49" i="37"/>
  <c r="AE48" i="37"/>
  <c r="AD48" i="37"/>
  <c r="AE47" i="37"/>
  <c r="AD47" i="37"/>
  <c r="AE46" i="37"/>
  <c r="AD46" i="37"/>
  <c r="AE45" i="37"/>
  <c r="AD45" i="37"/>
  <c r="AE44" i="37"/>
  <c r="AD44" i="37"/>
  <c r="AE43" i="37"/>
  <c r="AD43" i="37"/>
  <c r="AE42" i="37"/>
  <c r="AD42" i="37"/>
  <c r="AE41" i="37"/>
  <c r="AD41" i="37"/>
  <c r="AE40" i="37"/>
  <c r="AD40" i="37"/>
  <c r="AE39" i="37"/>
  <c r="AD39" i="37"/>
  <c r="AE38" i="37"/>
  <c r="AD38" i="37"/>
  <c r="AE37" i="37"/>
  <c r="AD37" i="37"/>
  <c r="AE36" i="37"/>
  <c r="AD36" i="37"/>
  <c r="AE35" i="37"/>
  <c r="AD35" i="37"/>
  <c r="AE34" i="37"/>
  <c r="AD34" i="37"/>
  <c r="AE33" i="37"/>
  <c r="AD33" i="37"/>
  <c r="AE32" i="37"/>
  <c r="AD32" i="37"/>
  <c r="AE31" i="37"/>
  <c r="AD31" i="37"/>
  <c r="AE30" i="37"/>
  <c r="AD30" i="37"/>
  <c r="AE29" i="37"/>
  <c r="AD29" i="37"/>
  <c r="AE28" i="37"/>
  <c r="AD28" i="37"/>
  <c r="AE27" i="37"/>
  <c r="AD27" i="37"/>
  <c r="AE26" i="37"/>
  <c r="AD26" i="37"/>
  <c r="AE25" i="37"/>
  <c r="AD25" i="37"/>
  <c r="AE24" i="37"/>
  <c r="AD24" i="37"/>
  <c r="AE23" i="37"/>
  <c r="AD23" i="37"/>
  <c r="AE22" i="37"/>
  <c r="AD22" i="37"/>
  <c r="AE21" i="37"/>
  <c r="AE20" i="37"/>
  <c r="AE19" i="37"/>
  <c r="AE18" i="37"/>
  <c r="AE17" i="37"/>
  <c r="AE16" i="37"/>
  <c r="AE15" i="37"/>
  <c r="AE14" i="37"/>
  <c r="AE13" i="37"/>
  <c r="AE12" i="37"/>
  <c r="AE11" i="37"/>
  <c r="AE10" i="37"/>
  <c r="AE9" i="37"/>
  <c r="AE8" i="37"/>
  <c r="AE7" i="37"/>
  <c r="AE6" i="37"/>
  <c r="AE5" i="37"/>
  <c r="AE4" i="37"/>
  <c r="AE3" i="37"/>
  <c r="AE2" i="37"/>
  <c r="J117" i="37"/>
  <c r="I117" i="37"/>
  <c r="H117" i="37"/>
  <c r="J116" i="37"/>
  <c r="I116" i="37"/>
  <c r="H116" i="37"/>
  <c r="J115" i="37"/>
  <c r="I115" i="37"/>
  <c r="H115" i="37"/>
  <c r="J114" i="37"/>
  <c r="I114" i="37"/>
  <c r="H114" i="37"/>
  <c r="J113" i="37"/>
  <c r="I113" i="37"/>
  <c r="H113" i="37"/>
  <c r="J112" i="37"/>
  <c r="I112" i="37"/>
  <c r="H112" i="37"/>
  <c r="J111" i="37"/>
  <c r="I111" i="37"/>
  <c r="H111" i="37"/>
  <c r="J110" i="37"/>
  <c r="I110" i="37"/>
  <c r="H110" i="37"/>
  <c r="J109" i="37"/>
  <c r="I109" i="37"/>
  <c r="H109" i="37"/>
  <c r="J108" i="37"/>
  <c r="I108" i="37"/>
  <c r="H108" i="37"/>
  <c r="J107" i="37"/>
  <c r="I107" i="37"/>
  <c r="H107" i="37"/>
  <c r="J106" i="37"/>
  <c r="I106" i="37"/>
  <c r="H106" i="37"/>
  <c r="J105" i="37"/>
  <c r="I105" i="37"/>
  <c r="H105" i="37"/>
  <c r="J104" i="37"/>
  <c r="I104" i="37"/>
  <c r="H104" i="37"/>
  <c r="J103" i="37"/>
  <c r="I103" i="37"/>
  <c r="H103" i="37"/>
  <c r="J102" i="37"/>
  <c r="I102" i="37"/>
  <c r="H102" i="37"/>
  <c r="J101" i="37"/>
  <c r="I101" i="37"/>
  <c r="H101" i="37"/>
  <c r="J100" i="37"/>
  <c r="I100" i="37"/>
  <c r="H100" i="37"/>
  <c r="J99" i="37"/>
  <c r="I99" i="37"/>
  <c r="H99" i="37"/>
  <c r="J98" i="37"/>
  <c r="I98" i="37"/>
  <c r="H98" i="37"/>
  <c r="J97" i="37"/>
  <c r="I97" i="37"/>
  <c r="H97" i="37"/>
  <c r="J96" i="37"/>
  <c r="I96" i="37"/>
  <c r="H96" i="37"/>
  <c r="J95" i="37"/>
  <c r="I95" i="37"/>
  <c r="H95" i="37"/>
  <c r="J94" i="37"/>
  <c r="I94" i="37"/>
  <c r="H94" i="37"/>
  <c r="J93" i="37"/>
  <c r="I93" i="37"/>
  <c r="H93" i="37"/>
  <c r="J92" i="37"/>
  <c r="I92" i="37"/>
  <c r="H92" i="37"/>
  <c r="J91" i="37"/>
  <c r="I91" i="37"/>
  <c r="H91" i="37"/>
  <c r="J90" i="37"/>
  <c r="I90" i="37"/>
  <c r="H90" i="37"/>
  <c r="J89" i="37"/>
  <c r="I89" i="37"/>
  <c r="H89" i="37"/>
  <c r="J88" i="37"/>
  <c r="I88" i="37"/>
  <c r="H88" i="37"/>
  <c r="J87" i="37"/>
  <c r="I87" i="37"/>
  <c r="H87" i="37"/>
  <c r="J86" i="37"/>
  <c r="I86" i="37"/>
  <c r="H86" i="37"/>
  <c r="J85" i="37"/>
  <c r="I85" i="37"/>
  <c r="H85" i="37"/>
  <c r="J84" i="37"/>
  <c r="I84" i="37"/>
  <c r="H84" i="37"/>
  <c r="J83" i="37"/>
  <c r="I83" i="37"/>
  <c r="H83" i="37"/>
  <c r="J82" i="37"/>
  <c r="I82" i="37"/>
  <c r="H82" i="37"/>
  <c r="J81" i="37"/>
  <c r="I81" i="37"/>
  <c r="H81" i="37"/>
  <c r="J80" i="37"/>
  <c r="I80" i="37"/>
  <c r="H80" i="37"/>
  <c r="J79" i="37"/>
  <c r="I79" i="37"/>
  <c r="H79" i="37"/>
  <c r="J78" i="37"/>
  <c r="I78" i="37"/>
  <c r="H78" i="37"/>
  <c r="J77" i="37"/>
  <c r="I77" i="37"/>
  <c r="H77" i="37"/>
  <c r="J76" i="37"/>
  <c r="I76" i="37"/>
  <c r="H76" i="37"/>
  <c r="J75" i="37"/>
  <c r="I75" i="37"/>
  <c r="H75" i="37"/>
  <c r="J74" i="37"/>
  <c r="I74" i="37"/>
  <c r="H74" i="37"/>
  <c r="J73" i="37"/>
  <c r="I73" i="37"/>
  <c r="H73" i="37"/>
  <c r="J72" i="37"/>
  <c r="I72" i="37"/>
  <c r="H72" i="37"/>
  <c r="J71" i="37"/>
  <c r="I71" i="37"/>
  <c r="H71" i="37"/>
  <c r="J70" i="37"/>
  <c r="I70" i="37"/>
  <c r="H70" i="37"/>
  <c r="J69" i="37"/>
  <c r="I69" i="37"/>
  <c r="H69" i="37"/>
  <c r="J68" i="37"/>
  <c r="I68" i="37"/>
  <c r="H68" i="37"/>
  <c r="J67" i="37"/>
  <c r="I67" i="37"/>
  <c r="H67" i="37"/>
  <c r="J66" i="37"/>
  <c r="I66" i="37"/>
  <c r="H66" i="37"/>
  <c r="J65" i="37"/>
  <c r="I65" i="37"/>
  <c r="H65" i="37"/>
  <c r="J64" i="37"/>
  <c r="I64" i="37"/>
  <c r="H64" i="37"/>
  <c r="J63" i="37"/>
  <c r="I63" i="37"/>
  <c r="H63" i="37"/>
  <c r="J62" i="37"/>
  <c r="I62" i="37"/>
  <c r="H62" i="37"/>
  <c r="J61" i="37"/>
  <c r="I61" i="37"/>
  <c r="H61" i="37"/>
  <c r="J60" i="37"/>
  <c r="I60" i="37"/>
  <c r="H60" i="37"/>
  <c r="J59" i="37"/>
  <c r="I59" i="37"/>
  <c r="H59" i="37"/>
  <c r="J58" i="37"/>
  <c r="I58" i="37"/>
  <c r="H58" i="37"/>
  <c r="J57" i="37"/>
  <c r="I57" i="37"/>
  <c r="H57" i="37"/>
  <c r="J56" i="37"/>
  <c r="I56" i="37"/>
  <c r="H56" i="37"/>
  <c r="J55" i="37"/>
  <c r="I55" i="37"/>
  <c r="H55" i="37"/>
  <c r="J54" i="37"/>
  <c r="I54" i="37"/>
  <c r="H54" i="37"/>
  <c r="J53" i="37"/>
  <c r="I53" i="37"/>
  <c r="H53" i="37"/>
  <c r="J52" i="37"/>
  <c r="I52" i="37"/>
  <c r="H52" i="37"/>
  <c r="J51" i="37"/>
  <c r="I51" i="37"/>
  <c r="H51" i="37"/>
  <c r="J50" i="37"/>
  <c r="I50" i="37"/>
  <c r="H50" i="37"/>
  <c r="J49" i="37"/>
  <c r="I49" i="37"/>
  <c r="H49" i="37"/>
  <c r="J48" i="37"/>
  <c r="I48" i="37"/>
  <c r="H48" i="37"/>
  <c r="J47" i="37"/>
  <c r="I47" i="37"/>
  <c r="H47" i="37"/>
  <c r="J46" i="37"/>
  <c r="I46" i="37"/>
  <c r="H46" i="37"/>
  <c r="J45" i="37"/>
  <c r="I45" i="37"/>
  <c r="H45" i="37"/>
  <c r="J44" i="37"/>
  <c r="I44" i="37"/>
  <c r="H44" i="37"/>
  <c r="J43" i="37"/>
  <c r="I43" i="37"/>
  <c r="H43" i="37"/>
  <c r="J42" i="37"/>
  <c r="I42" i="37"/>
  <c r="H42" i="37"/>
  <c r="J41" i="37"/>
  <c r="I41" i="37"/>
  <c r="H41" i="37"/>
  <c r="J40" i="37"/>
  <c r="I40" i="37"/>
  <c r="H40" i="37"/>
  <c r="J39" i="37"/>
  <c r="I39" i="37"/>
  <c r="H39" i="37"/>
  <c r="J38" i="37"/>
  <c r="I38" i="37"/>
  <c r="H38" i="37"/>
  <c r="J37" i="37"/>
  <c r="I37" i="37"/>
  <c r="H37" i="37"/>
  <c r="J36" i="37"/>
  <c r="I36" i="37"/>
  <c r="H36" i="37"/>
  <c r="J35" i="37"/>
  <c r="I35" i="37"/>
  <c r="H35" i="37"/>
  <c r="J34" i="37"/>
  <c r="I34" i="37"/>
  <c r="H34" i="37"/>
  <c r="J33" i="37"/>
  <c r="I33" i="37"/>
  <c r="H33" i="37"/>
  <c r="J32" i="37"/>
  <c r="I32" i="37"/>
  <c r="H32" i="37"/>
  <c r="J31" i="37"/>
  <c r="I31" i="37"/>
  <c r="H31" i="37"/>
  <c r="J30" i="37"/>
  <c r="I30" i="37"/>
  <c r="H30" i="37"/>
  <c r="J29" i="37"/>
  <c r="I29" i="37"/>
  <c r="H29" i="37"/>
  <c r="J28" i="37"/>
  <c r="I28" i="37"/>
  <c r="H28" i="37"/>
  <c r="J27" i="37"/>
  <c r="I27" i="37"/>
  <c r="H27" i="37"/>
  <c r="J26" i="37"/>
  <c r="I26" i="37"/>
  <c r="H26" i="37"/>
  <c r="J25" i="37"/>
  <c r="I25" i="37"/>
  <c r="H25" i="37"/>
  <c r="J24" i="37"/>
  <c r="I24" i="37"/>
  <c r="H24" i="37"/>
  <c r="J23" i="37"/>
  <c r="I23" i="37"/>
  <c r="H23" i="37"/>
  <c r="J22" i="37"/>
  <c r="I22" i="37"/>
  <c r="H22" i="37"/>
  <c r="J21" i="37"/>
  <c r="I21" i="37"/>
  <c r="H21" i="37"/>
  <c r="J20" i="37"/>
  <c r="I20" i="37"/>
  <c r="H20" i="37"/>
  <c r="J19" i="37"/>
  <c r="I19" i="37"/>
  <c r="H19" i="37"/>
  <c r="J18" i="37"/>
  <c r="I18" i="37"/>
  <c r="H18" i="37"/>
  <c r="J17" i="37"/>
  <c r="I17" i="37"/>
  <c r="H17" i="37"/>
  <c r="J16" i="37"/>
  <c r="I16" i="37"/>
  <c r="H16" i="37"/>
  <c r="J15" i="37"/>
  <c r="I15" i="37"/>
  <c r="H15" i="37"/>
  <c r="J14" i="37"/>
  <c r="I14" i="37"/>
  <c r="H14" i="37"/>
  <c r="J13" i="37"/>
  <c r="I13" i="37"/>
  <c r="H13" i="37"/>
  <c r="J12" i="37"/>
  <c r="I12" i="37"/>
  <c r="H12" i="37"/>
  <c r="J11" i="37"/>
  <c r="I11" i="37"/>
  <c r="H11" i="37"/>
  <c r="J10" i="37"/>
  <c r="I10" i="37"/>
  <c r="H10" i="37"/>
  <c r="J9" i="37"/>
  <c r="I9" i="37"/>
  <c r="H9" i="37"/>
  <c r="J8" i="37"/>
  <c r="I8" i="37"/>
  <c r="H8" i="37"/>
  <c r="J7" i="37"/>
  <c r="I7" i="37"/>
  <c r="H7" i="37"/>
  <c r="J6" i="37"/>
  <c r="I6" i="37"/>
  <c r="H6" i="37"/>
  <c r="J5" i="37"/>
  <c r="I5" i="37"/>
  <c r="H5" i="37"/>
  <c r="J4" i="37"/>
  <c r="I4" i="37"/>
  <c r="H4" i="37"/>
  <c r="J3" i="37"/>
  <c r="I3" i="37"/>
  <c r="H3" i="37"/>
  <c r="J2" i="37"/>
  <c r="I2" i="37"/>
  <c r="H2" i="37"/>
  <c r="BC117" i="37"/>
  <c r="BC116" i="37"/>
  <c r="BC115" i="37"/>
  <c r="BC114" i="37"/>
  <c r="BC113" i="37"/>
  <c r="BC112" i="37"/>
  <c r="BC111" i="37"/>
  <c r="BC110" i="37"/>
  <c r="BC109" i="37"/>
  <c r="BC108" i="37"/>
  <c r="BC107" i="37"/>
  <c r="BC106" i="37"/>
  <c r="BC105" i="37"/>
  <c r="BC104" i="37"/>
  <c r="BC103" i="37"/>
  <c r="BC102" i="37"/>
  <c r="BC101" i="37"/>
  <c r="BC100" i="37"/>
  <c r="BC99" i="37"/>
  <c r="BC98" i="37"/>
  <c r="BC97" i="37"/>
  <c r="BC96" i="37"/>
  <c r="BC95" i="37"/>
  <c r="BC94" i="37"/>
  <c r="BC93" i="37"/>
  <c r="BC92" i="37"/>
  <c r="BC91" i="37"/>
  <c r="BC90" i="37"/>
  <c r="BC89" i="37"/>
  <c r="BC88" i="37"/>
  <c r="BC87" i="37"/>
  <c r="BC86" i="37"/>
  <c r="BC85" i="37"/>
  <c r="BC84" i="37"/>
  <c r="BC83" i="37"/>
  <c r="BC82" i="37"/>
  <c r="BC81" i="37"/>
  <c r="BC80" i="37"/>
  <c r="BC79" i="37"/>
  <c r="BC78" i="37"/>
  <c r="BC77" i="37"/>
  <c r="BC76" i="37"/>
  <c r="BC75" i="37"/>
  <c r="BC74" i="37"/>
  <c r="BC73" i="37"/>
  <c r="BC72" i="37"/>
  <c r="BC71" i="37"/>
  <c r="BC70" i="37"/>
  <c r="BC69" i="37"/>
  <c r="BC68" i="37"/>
  <c r="BC67" i="37"/>
  <c r="BC66" i="37"/>
  <c r="BC65" i="37"/>
  <c r="BC64" i="37"/>
  <c r="BC63" i="37"/>
  <c r="BC62" i="37"/>
  <c r="BC61" i="37"/>
  <c r="BC60" i="37"/>
  <c r="BC59" i="37"/>
  <c r="BC58" i="37"/>
  <c r="BC57" i="37"/>
  <c r="BC56" i="37"/>
  <c r="BC55" i="37"/>
  <c r="BC54" i="37"/>
  <c r="BC53" i="37"/>
  <c r="BC52" i="37"/>
  <c r="BC51" i="37"/>
  <c r="BC50" i="37"/>
  <c r="BC49" i="37"/>
  <c r="BC48" i="37"/>
  <c r="BC47" i="37"/>
  <c r="BC46" i="37"/>
  <c r="BC45" i="37"/>
  <c r="BC44" i="37"/>
  <c r="BC43" i="37"/>
  <c r="BC42" i="37"/>
  <c r="BC41" i="37"/>
  <c r="BC40" i="37"/>
  <c r="BC39" i="37"/>
  <c r="BC38" i="37"/>
  <c r="BC37" i="37"/>
  <c r="BC36" i="37"/>
  <c r="BC35" i="37"/>
  <c r="BC34" i="37"/>
  <c r="BC33" i="37"/>
  <c r="BC32" i="37"/>
  <c r="BC31" i="37"/>
  <c r="BC30" i="37"/>
  <c r="BC29" i="37"/>
  <c r="BC28" i="37"/>
  <c r="BC27" i="37"/>
  <c r="BC26" i="37"/>
  <c r="BC25" i="37"/>
  <c r="BC24" i="37"/>
  <c r="BC23" i="37"/>
  <c r="BC22" i="37"/>
  <c r="AT117" i="37"/>
  <c r="AT116" i="37"/>
  <c r="AT115" i="37"/>
  <c r="AT114" i="37"/>
  <c r="AT113" i="37"/>
  <c r="AT112" i="37"/>
  <c r="AT111" i="37"/>
  <c r="AT110" i="37"/>
  <c r="AT109" i="37"/>
  <c r="AT108" i="37"/>
  <c r="AT107" i="37"/>
  <c r="AT106" i="37"/>
  <c r="AT105" i="37"/>
  <c r="AT104" i="37"/>
  <c r="AT103" i="37"/>
  <c r="AT102" i="37"/>
  <c r="AT101" i="37"/>
  <c r="AT100" i="37"/>
  <c r="AT99" i="37"/>
  <c r="AT98" i="37"/>
  <c r="AT97" i="37"/>
  <c r="AT96" i="37"/>
  <c r="AT95" i="37"/>
  <c r="AT94" i="37"/>
  <c r="AT93" i="37"/>
  <c r="AT92" i="37"/>
  <c r="AT91" i="37"/>
  <c r="AT90" i="37"/>
  <c r="AT89" i="37"/>
  <c r="AT88" i="37"/>
  <c r="AT87" i="37"/>
  <c r="AT86" i="37"/>
  <c r="AT85" i="37"/>
  <c r="AT84" i="37"/>
  <c r="AT83" i="37"/>
  <c r="AT82" i="37"/>
  <c r="AT81" i="37"/>
  <c r="AT80" i="37"/>
  <c r="AT79" i="37"/>
  <c r="AT78" i="37"/>
  <c r="AT77" i="37"/>
  <c r="AT76" i="37"/>
  <c r="AT75" i="37"/>
  <c r="AT74" i="37"/>
  <c r="AT73" i="37"/>
  <c r="AT72" i="37"/>
  <c r="AT71" i="37"/>
  <c r="AT70" i="37"/>
  <c r="AT69" i="37"/>
  <c r="AT68" i="37"/>
  <c r="AT67" i="37"/>
  <c r="AT66" i="37"/>
  <c r="AT65" i="37"/>
  <c r="AT64" i="37"/>
  <c r="AT63" i="37"/>
  <c r="AT62" i="37"/>
  <c r="AT61" i="37"/>
  <c r="AT60" i="37"/>
  <c r="AT59" i="37"/>
  <c r="AT58" i="37"/>
  <c r="AT57" i="37"/>
  <c r="AT56" i="37"/>
  <c r="AT55" i="37"/>
  <c r="AT54" i="37"/>
  <c r="AT53" i="37"/>
  <c r="AT52" i="37"/>
  <c r="AT51" i="37"/>
  <c r="AT50" i="37"/>
  <c r="AT49" i="37"/>
  <c r="AT48" i="37"/>
  <c r="AT47" i="37"/>
  <c r="AT46" i="37"/>
  <c r="AT45" i="37"/>
  <c r="AT44" i="37"/>
  <c r="AT43" i="37"/>
  <c r="AT42" i="37"/>
  <c r="AT41" i="37"/>
  <c r="AT40" i="37"/>
  <c r="AT39" i="37"/>
  <c r="AT38" i="37"/>
  <c r="AT37" i="37"/>
  <c r="AT36" i="37"/>
  <c r="AT35" i="37"/>
  <c r="AT34" i="37"/>
  <c r="AT33" i="37"/>
  <c r="AT32" i="37"/>
  <c r="AT31" i="37"/>
  <c r="AT30" i="37"/>
  <c r="AT29" i="37"/>
  <c r="AT28" i="37"/>
  <c r="AT27" i="37"/>
  <c r="AT26" i="37"/>
  <c r="AT25" i="37"/>
  <c r="AT24" i="37"/>
  <c r="AT23" i="37"/>
  <c r="AT22" i="37"/>
  <c r="AT21" i="37"/>
  <c r="AT20" i="37"/>
  <c r="AT19" i="37"/>
  <c r="AT18" i="37"/>
  <c r="AT17" i="37"/>
  <c r="AT16" i="37"/>
  <c r="AT15" i="37"/>
  <c r="AT14" i="37"/>
  <c r="AT13" i="37"/>
  <c r="AT12" i="37"/>
  <c r="AT11" i="37"/>
  <c r="AT10" i="37"/>
  <c r="AT9" i="37"/>
  <c r="AT8" i="37"/>
  <c r="AT7" i="37"/>
  <c r="AT6" i="37"/>
  <c r="AT5" i="37"/>
  <c r="AT4" i="37"/>
  <c r="AT3" i="37"/>
  <c r="AT2" i="37"/>
  <c r="AA117" i="37"/>
  <c r="AA116" i="37"/>
  <c r="AA115" i="37"/>
  <c r="AA114" i="37"/>
  <c r="AA113" i="37"/>
  <c r="AA112" i="37"/>
  <c r="AA111" i="37"/>
  <c r="AA110" i="37"/>
  <c r="AA109" i="37"/>
  <c r="AA108" i="37"/>
  <c r="AA107" i="37"/>
  <c r="AA106" i="37"/>
  <c r="AA105" i="37"/>
  <c r="AA104" i="37"/>
  <c r="AA103" i="37"/>
  <c r="AA102" i="37"/>
  <c r="AA101" i="37"/>
  <c r="AA100" i="37"/>
  <c r="AA99" i="37"/>
  <c r="AA98" i="37"/>
  <c r="AA97" i="37"/>
  <c r="AA96" i="37"/>
  <c r="AA95" i="37"/>
  <c r="AA94" i="37"/>
  <c r="AA93" i="37"/>
  <c r="AA92" i="37"/>
  <c r="AA91" i="37"/>
  <c r="AA90" i="37"/>
  <c r="AA89" i="37"/>
  <c r="AA88" i="37"/>
  <c r="AA87" i="37"/>
  <c r="AA86" i="37"/>
  <c r="AA85" i="37"/>
  <c r="AA84" i="37"/>
  <c r="AA83" i="37"/>
  <c r="AA82" i="37"/>
  <c r="AA81" i="37"/>
  <c r="AA80" i="37"/>
  <c r="AA79" i="37"/>
  <c r="AA78" i="37"/>
  <c r="AA77" i="37"/>
  <c r="AA76" i="37"/>
  <c r="AA75" i="37"/>
  <c r="AA74" i="37"/>
  <c r="AA73" i="37"/>
  <c r="AA72" i="37"/>
  <c r="AA71" i="37"/>
  <c r="AA70" i="37"/>
  <c r="AA69" i="37"/>
  <c r="AA68" i="37"/>
  <c r="AA67" i="37"/>
  <c r="AA66" i="37"/>
  <c r="AA65" i="37"/>
  <c r="AA64" i="37"/>
  <c r="AA63" i="37"/>
  <c r="AA62" i="37"/>
  <c r="AA61" i="37"/>
  <c r="AA60" i="37"/>
  <c r="AA59" i="37"/>
  <c r="AA58" i="37"/>
  <c r="AA57" i="37"/>
  <c r="AA56" i="37"/>
  <c r="AA55" i="37"/>
  <c r="AA54" i="37"/>
  <c r="AA53" i="37"/>
  <c r="AA52" i="37"/>
  <c r="AA51" i="37"/>
  <c r="AA50" i="37"/>
  <c r="AA49" i="37"/>
  <c r="AA48" i="37"/>
  <c r="AA47" i="37"/>
  <c r="AA46" i="37"/>
  <c r="AA45" i="37"/>
  <c r="AA44" i="37"/>
  <c r="AA43" i="37"/>
  <c r="AA42" i="37"/>
  <c r="AA41" i="37"/>
  <c r="AA40" i="37"/>
  <c r="AA39" i="37"/>
  <c r="AA38" i="37"/>
  <c r="AA37" i="37"/>
  <c r="AA36" i="37"/>
  <c r="AA35" i="37"/>
  <c r="AA34" i="37"/>
  <c r="AA33" i="37"/>
  <c r="AA32" i="37"/>
  <c r="AA31" i="37"/>
  <c r="AA30" i="37"/>
  <c r="AA29" i="37"/>
  <c r="AA28" i="37"/>
  <c r="AA27" i="37"/>
  <c r="AA26" i="37"/>
  <c r="AA25" i="37"/>
  <c r="AA24" i="37"/>
  <c r="AA23" i="37"/>
  <c r="AA22" i="37"/>
  <c r="AA21" i="37"/>
  <c r="AA20" i="37"/>
  <c r="AA19" i="37"/>
  <c r="AA18" i="37"/>
  <c r="AA17" i="37"/>
  <c r="AA16" i="37"/>
  <c r="AA15" i="37"/>
  <c r="AA14" i="37"/>
  <c r="AA13" i="37"/>
  <c r="AA12" i="37"/>
  <c r="AA11" i="37"/>
  <c r="AA10" i="37"/>
  <c r="AA9" i="37"/>
  <c r="AA8" i="37"/>
  <c r="AA7" i="37"/>
  <c r="AA6" i="37"/>
  <c r="AA5" i="37"/>
  <c r="AA4" i="37"/>
  <c r="AA3" i="37"/>
  <c r="AA2" i="37"/>
  <c r="K117" i="37"/>
  <c r="K116" i="37"/>
  <c r="K115" i="37"/>
  <c r="K114" i="37"/>
  <c r="K113" i="37"/>
  <c r="K112" i="37"/>
  <c r="K111" i="37"/>
  <c r="K110" i="37"/>
  <c r="K109" i="37"/>
  <c r="K108" i="37"/>
  <c r="K107" i="37"/>
  <c r="K106" i="37"/>
  <c r="K105" i="37"/>
  <c r="K104" i="37"/>
  <c r="K103" i="37"/>
  <c r="K102" i="37"/>
  <c r="K101" i="37"/>
  <c r="K100" i="37"/>
  <c r="K99" i="37"/>
  <c r="K98" i="37"/>
  <c r="K97" i="37"/>
  <c r="K96" i="37"/>
  <c r="K95" i="37"/>
  <c r="K94" i="37"/>
  <c r="K93" i="37"/>
  <c r="K92" i="37"/>
  <c r="K91" i="37"/>
  <c r="K90" i="37"/>
  <c r="K89" i="37"/>
  <c r="K88" i="37"/>
  <c r="K87" i="37"/>
  <c r="K86" i="37"/>
  <c r="K85" i="37"/>
  <c r="K84" i="37"/>
  <c r="K83" i="37"/>
  <c r="K82" i="37"/>
  <c r="K81" i="37"/>
  <c r="K80" i="37"/>
  <c r="K79" i="37"/>
  <c r="K78" i="37"/>
  <c r="K77" i="37"/>
  <c r="K76" i="37"/>
  <c r="K75" i="37"/>
  <c r="K74" i="37"/>
  <c r="K73" i="37"/>
  <c r="K72" i="37"/>
  <c r="K71" i="37"/>
  <c r="K70" i="37"/>
  <c r="K69" i="37"/>
  <c r="K68" i="37"/>
  <c r="K67" i="37"/>
  <c r="K66" i="37"/>
  <c r="K65" i="37"/>
  <c r="K64" i="37"/>
  <c r="K63" i="37"/>
  <c r="K62" i="37"/>
  <c r="K61" i="37"/>
  <c r="K60" i="37"/>
  <c r="K59" i="37"/>
  <c r="K58" i="37"/>
  <c r="K57" i="37"/>
  <c r="K56" i="37"/>
  <c r="K55" i="37"/>
  <c r="K54" i="37"/>
  <c r="K53" i="37"/>
  <c r="K52" i="37"/>
  <c r="K51" i="37"/>
  <c r="K50" i="37"/>
  <c r="K49" i="37"/>
  <c r="K48" i="37"/>
  <c r="K47" i="37"/>
  <c r="K46" i="37"/>
  <c r="K45" i="37"/>
  <c r="K44" i="37"/>
  <c r="K43" i="37"/>
  <c r="K42" i="37"/>
  <c r="K41" i="37"/>
  <c r="K40" i="37"/>
  <c r="K39" i="37"/>
  <c r="K38" i="37"/>
  <c r="K37" i="37"/>
  <c r="K36" i="37"/>
  <c r="K35" i="37"/>
  <c r="K34" i="37"/>
  <c r="K33" i="37"/>
  <c r="K32" i="37"/>
  <c r="K31" i="37"/>
  <c r="K30" i="37"/>
  <c r="K29" i="37"/>
  <c r="K28" i="37"/>
  <c r="K27" i="37"/>
  <c r="K26" i="37"/>
  <c r="K25" i="37"/>
  <c r="K24" i="37"/>
  <c r="K23" i="37"/>
  <c r="K22" i="37"/>
  <c r="K21" i="37"/>
  <c r="K20" i="37"/>
  <c r="K19" i="37"/>
  <c r="K18" i="37"/>
  <c r="K17" i="37"/>
  <c r="K16" i="37"/>
  <c r="K15" i="37"/>
  <c r="K14" i="37"/>
  <c r="K13" i="37"/>
  <c r="K12" i="37"/>
  <c r="K11" i="37"/>
  <c r="K10" i="37"/>
  <c r="K9" i="37"/>
  <c r="K8" i="37"/>
  <c r="K7" i="37"/>
  <c r="K6" i="37"/>
  <c r="K5" i="37"/>
  <c r="S117" i="37"/>
  <c r="R117" i="37"/>
  <c r="Q117" i="37"/>
  <c r="S116" i="37"/>
  <c r="R116" i="37"/>
  <c r="Q116" i="37"/>
  <c r="S115" i="37"/>
  <c r="R115" i="37"/>
  <c r="Q115" i="37"/>
  <c r="S114" i="37"/>
  <c r="R114" i="37"/>
  <c r="Q114" i="37"/>
  <c r="S113" i="37"/>
  <c r="R113" i="37"/>
  <c r="Q113" i="37"/>
  <c r="S112" i="37"/>
  <c r="R112" i="37"/>
  <c r="Q112" i="37"/>
  <c r="S111" i="37"/>
  <c r="R111" i="37"/>
  <c r="Q111" i="37"/>
  <c r="S110" i="37"/>
  <c r="R110" i="37"/>
  <c r="Q110" i="37"/>
  <c r="S109" i="37"/>
  <c r="R109" i="37"/>
  <c r="Q109" i="37"/>
  <c r="S108" i="37"/>
  <c r="R108" i="37"/>
  <c r="Q108" i="37"/>
  <c r="S107" i="37"/>
  <c r="R107" i="37"/>
  <c r="Q107" i="37"/>
  <c r="S106" i="37"/>
  <c r="R106" i="37"/>
  <c r="Q106" i="37"/>
  <c r="S105" i="37"/>
  <c r="R105" i="37"/>
  <c r="Q105" i="37"/>
  <c r="S104" i="37"/>
  <c r="R104" i="37"/>
  <c r="Q104" i="37"/>
  <c r="S103" i="37"/>
  <c r="R103" i="37"/>
  <c r="Q103" i="37"/>
  <c r="S102" i="37"/>
  <c r="R102" i="37"/>
  <c r="Q102" i="37"/>
  <c r="S101" i="37"/>
  <c r="R101" i="37"/>
  <c r="Q101" i="37"/>
  <c r="S100" i="37"/>
  <c r="R100" i="37"/>
  <c r="Q100" i="37"/>
  <c r="S99" i="37"/>
  <c r="R99" i="37"/>
  <c r="Q99" i="37"/>
  <c r="S98" i="37"/>
  <c r="R98" i="37"/>
  <c r="Q98" i="37"/>
  <c r="S97" i="37"/>
  <c r="R97" i="37"/>
  <c r="Q97" i="37"/>
  <c r="S96" i="37"/>
  <c r="R96" i="37"/>
  <c r="Q96" i="37"/>
  <c r="S95" i="37"/>
  <c r="R95" i="37"/>
  <c r="Q95" i="37"/>
  <c r="S94" i="37"/>
  <c r="R94" i="37"/>
  <c r="Q94" i="37"/>
  <c r="S93" i="37"/>
  <c r="R93" i="37"/>
  <c r="Q93" i="37"/>
  <c r="S92" i="37"/>
  <c r="R92" i="37"/>
  <c r="Q92" i="37"/>
  <c r="S91" i="37"/>
  <c r="R91" i="37"/>
  <c r="Q91" i="37"/>
  <c r="S90" i="37"/>
  <c r="R90" i="37"/>
  <c r="Q90" i="37"/>
  <c r="S89" i="37"/>
  <c r="R89" i="37"/>
  <c r="Q89" i="37"/>
  <c r="S88" i="37"/>
  <c r="R88" i="37"/>
  <c r="Q88" i="37"/>
  <c r="S87" i="37"/>
  <c r="R87" i="37"/>
  <c r="Q87" i="37"/>
  <c r="S86" i="37"/>
  <c r="R86" i="37"/>
  <c r="Q86" i="37"/>
  <c r="S85" i="37"/>
  <c r="R85" i="37"/>
  <c r="Q85" i="37"/>
  <c r="S84" i="37"/>
  <c r="R84" i="37"/>
  <c r="Q84" i="37"/>
  <c r="S83" i="37"/>
  <c r="R83" i="37"/>
  <c r="Q83" i="37"/>
  <c r="S82" i="37"/>
  <c r="R82" i="37"/>
  <c r="Q82" i="37"/>
  <c r="S81" i="37"/>
  <c r="R81" i="37"/>
  <c r="Q81" i="37"/>
  <c r="S80" i="37"/>
  <c r="R80" i="37"/>
  <c r="Q80" i="37"/>
  <c r="S79" i="37"/>
  <c r="R79" i="37"/>
  <c r="Q79" i="37"/>
  <c r="S78" i="37"/>
  <c r="R78" i="37"/>
  <c r="Q78" i="37"/>
  <c r="S77" i="37"/>
  <c r="R77" i="37"/>
  <c r="Q77" i="37"/>
  <c r="S76" i="37"/>
  <c r="R76" i="37"/>
  <c r="Q76" i="37"/>
  <c r="S75" i="37"/>
  <c r="R75" i="37"/>
  <c r="Q75" i="37"/>
  <c r="S74" i="37"/>
  <c r="R74" i="37"/>
  <c r="Q74" i="37"/>
  <c r="S73" i="37"/>
  <c r="R73" i="37"/>
  <c r="Q73" i="37"/>
  <c r="S72" i="37"/>
  <c r="R72" i="37"/>
  <c r="Q72" i="37"/>
  <c r="S71" i="37"/>
  <c r="R71" i="37"/>
  <c r="Q71" i="37"/>
  <c r="S70" i="37"/>
  <c r="R70" i="37"/>
  <c r="Q70" i="37"/>
  <c r="S69" i="37"/>
  <c r="R69" i="37"/>
  <c r="Q69" i="37"/>
  <c r="S68" i="37"/>
  <c r="R68" i="37"/>
  <c r="Q68" i="37"/>
  <c r="S67" i="37"/>
  <c r="R67" i="37"/>
  <c r="Q67" i="37"/>
  <c r="S66" i="37"/>
  <c r="R66" i="37"/>
  <c r="Q66" i="37"/>
  <c r="S65" i="37"/>
  <c r="R65" i="37"/>
  <c r="Q65" i="37"/>
  <c r="S64" i="37"/>
  <c r="R64" i="37"/>
  <c r="Q64" i="37"/>
  <c r="S63" i="37"/>
  <c r="R63" i="37"/>
  <c r="Q63" i="37"/>
  <c r="S62" i="37"/>
  <c r="R62" i="37"/>
  <c r="Q62" i="37"/>
  <c r="S61" i="37"/>
  <c r="R61" i="37"/>
  <c r="Q61" i="37"/>
  <c r="S60" i="37"/>
  <c r="R60" i="37"/>
  <c r="Q60" i="37"/>
  <c r="S59" i="37"/>
  <c r="R59" i="37"/>
  <c r="Q59" i="37"/>
  <c r="S58" i="37"/>
  <c r="R58" i="37"/>
  <c r="Q58" i="37"/>
  <c r="S57" i="37"/>
  <c r="R57" i="37"/>
  <c r="Q57" i="37"/>
  <c r="S56" i="37"/>
  <c r="R56" i="37"/>
  <c r="Q56" i="37"/>
  <c r="S55" i="37"/>
  <c r="R55" i="37"/>
  <c r="Q55" i="37"/>
  <c r="S54" i="37"/>
  <c r="R54" i="37"/>
  <c r="Q54" i="37"/>
  <c r="S53" i="37"/>
  <c r="R53" i="37"/>
  <c r="Q53" i="37"/>
  <c r="S52" i="37"/>
  <c r="R52" i="37"/>
  <c r="Q52" i="37"/>
  <c r="S51" i="37"/>
  <c r="R51" i="37"/>
  <c r="Q51" i="37"/>
  <c r="S50" i="37"/>
  <c r="R50" i="37"/>
  <c r="Q50" i="37"/>
  <c r="S49" i="37"/>
  <c r="R49" i="37"/>
  <c r="Q49" i="37"/>
  <c r="S48" i="37"/>
  <c r="R48" i="37"/>
  <c r="Q48" i="37"/>
  <c r="S47" i="37"/>
  <c r="R47" i="37"/>
  <c r="Q47" i="37"/>
  <c r="S46" i="37"/>
  <c r="R46" i="37"/>
  <c r="Q46" i="37"/>
  <c r="S45" i="37"/>
  <c r="R45" i="37"/>
  <c r="Q45" i="37"/>
  <c r="S44" i="37"/>
  <c r="R44" i="37"/>
  <c r="Q44" i="37"/>
  <c r="S43" i="37"/>
  <c r="R43" i="37"/>
  <c r="Q43" i="37"/>
  <c r="S42" i="37"/>
  <c r="R42" i="37"/>
  <c r="Q42" i="37"/>
  <c r="S41" i="37"/>
  <c r="R41" i="37"/>
  <c r="Q41" i="37"/>
  <c r="S40" i="37"/>
  <c r="R40" i="37"/>
  <c r="Q40" i="37"/>
  <c r="S39" i="37"/>
  <c r="R39" i="37"/>
  <c r="Q39" i="37"/>
  <c r="S38" i="37"/>
  <c r="R38" i="37"/>
  <c r="Q38" i="37"/>
  <c r="S37" i="37"/>
  <c r="R37" i="37"/>
  <c r="Q37" i="37"/>
  <c r="S36" i="37"/>
  <c r="R36" i="37"/>
  <c r="Q36" i="37"/>
  <c r="S35" i="37"/>
  <c r="R35" i="37"/>
  <c r="Q35" i="37"/>
  <c r="S34" i="37"/>
  <c r="R34" i="37"/>
  <c r="Q34" i="37"/>
  <c r="S33" i="37"/>
  <c r="R33" i="37"/>
  <c r="Q33" i="37"/>
  <c r="S32" i="37"/>
  <c r="R32" i="37"/>
  <c r="Q32" i="37"/>
  <c r="S31" i="37"/>
  <c r="R31" i="37"/>
  <c r="Q31" i="37"/>
  <c r="S30" i="37"/>
  <c r="R30" i="37"/>
  <c r="Q30" i="37"/>
  <c r="S29" i="37"/>
  <c r="R29" i="37"/>
  <c r="Q29" i="37"/>
  <c r="S28" i="37"/>
  <c r="R28" i="37"/>
  <c r="Q28" i="37"/>
  <c r="S27" i="37"/>
  <c r="R27" i="37"/>
  <c r="Q27" i="37"/>
  <c r="S26" i="37"/>
  <c r="R26" i="37"/>
  <c r="Q26" i="37"/>
  <c r="S25" i="37"/>
  <c r="R25" i="37"/>
  <c r="Q25" i="37"/>
  <c r="S24" i="37"/>
  <c r="R24" i="37"/>
  <c r="Q24" i="37"/>
  <c r="S23" i="37"/>
  <c r="R23" i="37"/>
  <c r="Q23" i="37"/>
  <c r="S22" i="37"/>
  <c r="R22" i="37"/>
  <c r="Q22" i="37"/>
  <c r="S21" i="37"/>
  <c r="R21" i="37"/>
  <c r="Q21" i="37"/>
  <c r="S20" i="37"/>
  <c r="R20" i="37"/>
  <c r="Q20" i="37"/>
  <c r="S19" i="37"/>
  <c r="R19" i="37"/>
  <c r="Q19" i="37"/>
  <c r="S18" i="37"/>
  <c r="R18" i="37"/>
  <c r="Q18" i="37"/>
  <c r="S17" i="37"/>
  <c r="R17" i="37"/>
  <c r="Q17" i="37"/>
  <c r="S16" i="37"/>
  <c r="R16" i="37"/>
  <c r="Q16" i="37"/>
  <c r="S15" i="37"/>
  <c r="R15" i="37"/>
  <c r="Q15" i="37"/>
  <c r="S14" i="37"/>
  <c r="R14" i="37"/>
  <c r="Q14" i="37"/>
  <c r="S13" i="37"/>
  <c r="R13" i="37"/>
  <c r="Q13" i="37"/>
  <c r="S12" i="37"/>
  <c r="R12" i="37"/>
  <c r="Q12" i="37"/>
  <c r="S11" i="37"/>
  <c r="R11" i="37"/>
  <c r="Q11" i="37"/>
  <c r="S10" i="37"/>
  <c r="R10" i="37"/>
  <c r="Q10" i="37"/>
  <c r="S9" i="37"/>
  <c r="R9" i="37"/>
  <c r="Q9" i="37"/>
  <c r="S8" i="37"/>
  <c r="R8" i="37"/>
  <c r="Q8" i="37"/>
  <c r="S7" i="37"/>
  <c r="R7" i="37"/>
  <c r="Q7" i="37"/>
  <c r="S6" i="37"/>
  <c r="R6" i="37"/>
  <c r="Q6" i="37"/>
  <c r="S5" i="37"/>
  <c r="R5" i="37"/>
  <c r="Q5" i="37"/>
  <c r="S4" i="37"/>
  <c r="R4" i="37"/>
  <c r="Q4" i="37"/>
  <c r="S3" i="37"/>
  <c r="R3" i="37"/>
  <c r="Q3" i="37"/>
  <c r="S2" i="37"/>
  <c r="R2" i="37"/>
  <c r="Q2" i="37"/>
  <c r="AS117" i="37"/>
  <c r="AR117" i="37"/>
  <c r="AS116" i="37"/>
  <c r="AR116" i="37"/>
  <c r="AS115" i="37"/>
  <c r="AR115" i="37"/>
  <c r="AS114" i="37"/>
  <c r="AR114" i="37"/>
  <c r="AS113" i="37"/>
  <c r="AR113" i="37"/>
  <c r="AS112" i="37"/>
  <c r="AR112" i="37"/>
  <c r="AS111" i="37"/>
  <c r="AR111" i="37"/>
  <c r="AS110" i="37"/>
  <c r="AR110" i="37"/>
  <c r="AS109" i="37"/>
  <c r="AR109" i="37"/>
  <c r="AS108" i="37"/>
  <c r="AR108" i="37"/>
  <c r="AS107" i="37"/>
  <c r="AR107" i="37"/>
  <c r="AS106" i="37"/>
  <c r="AR106" i="37"/>
  <c r="AS105" i="37"/>
  <c r="AR105" i="37"/>
  <c r="AS104" i="37"/>
  <c r="AR104" i="37"/>
  <c r="AS103" i="37"/>
  <c r="AR103" i="37"/>
  <c r="AS102" i="37"/>
  <c r="AR102" i="37"/>
  <c r="AS101" i="37"/>
  <c r="AR101" i="37"/>
  <c r="AS100" i="37"/>
  <c r="AR100" i="37"/>
  <c r="AS99" i="37"/>
  <c r="AR99" i="37"/>
  <c r="AS98" i="37"/>
  <c r="AR98" i="37"/>
  <c r="AS97" i="37"/>
  <c r="AR97" i="37"/>
  <c r="AS96" i="37"/>
  <c r="AR96" i="37"/>
  <c r="AS95" i="37"/>
  <c r="AR95" i="37"/>
  <c r="AS94" i="37"/>
  <c r="AR94" i="37"/>
  <c r="AS93" i="37"/>
  <c r="AR93" i="37"/>
  <c r="AS92" i="37"/>
  <c r="AR92" i="37"/>
  <c r="AS91" i="37"/>
  <c r="AR91" i="37"/>
  <c r="AS90" i="37"/>
  <c r="AR90" i="37"/>
  <c r="AS89" i="37"/>
  <c r="AR89" i="37"/>
  <c r="AS88" i="37"/>
  <c r="AR88" i="37"/>
  <c r="AS87" i="37"/>
  <c r="AR87" i="37"/>
  <c r="AS86" i="37"/>
  <c r="AR86" i="37"/>
  <c r="AS85" i="37"/>
  <c r="AR85" i="37"/>
  <c r="AS84" i="37"/>
  <c r="AR84" i="37"/>
  <c r="AS83" i="37"/>
  <c r="AR83" i="37"/>
  <c r="AS82" i="37"/>
  <c r="AR82" i="37"/>
  <c r="AS81" i="37"/>
  <c r="AR81" i="37"/>
  <c r="AS80" i="37"/>
  <c r="AR80" i="37"/>
  <c r="AS79" i="37"/>
  <c r="AR79" i="37"/>
  <c r="AS78" i="37"/>
  <c r="AR78" i="37"/>
  <c r="AS77" i="37"/>
  <c r="AR77" i="37"/>
  <c r="AS76" i="37"/>
  <c r="AR76" i="37"/>
  <c r="AS75" i="37"/>
  <c r="AR75" i="37"/>
  <c r="AS74" i="37"/>
  <c r="AR74" i="37"/>
  <c r="AS73" i="37"/>
  <c r="AR73" i="37"/>
  <c r="AS72" i="37"/>
  <c r="AR72" i="37"/>
  <c r="AS71" i="37"/>
  <c r="AR71" i="37"/>
  <c r="AS70" i="37"/>
  <c r="AR70" i="37"/>
  <c r="AS69" i="37"/>
  <c r="AR69" i="37"/>
  <c r="AS68" i="37"/>
  <c r="AR68" i="37"/>
  <c r="AS67" i="37"/>
  <c r="AR67" i="37"/>
  <c r="AS66" i="37"/>
  <c r="AR66" i="37"/>
  <c r="AS65" i="37"/>
  <c r="AR65" i="37"/>
  <c r="AS64" i="37"/>
  <c r="AR64" i="37"/>
  <c r="AS63" i="37"/>
  <c r="AR63" i="37"/>
  <c r="AS62" i="37"/>
  <c r="AR62" i="37"/>
  <c r="AS61" i="37"/>
  <c r="AR61" i="37"/>
  <c r="AS60" i="37"/>
  <c r="AR60" i="37"/>
  <c r="AS59" i="37"/>
  <c r="AR59" i="37"/>
  <c r="AS58" i="37"/>
  <c r="AR58" i="37"/>
  <c r="AS57" i="37"/>
  <c r="AR57" i="37"/>
  <c r="AS56" i="37"/>
  <c r="AR56" i="37"/>
  <c r="AS55" i="37"/>
  <c r="AR55" i="37"/>
  <c r="AS54" i="37"/>
  <c r="AR54" i="37"/>
  <c r="AS53" i="37"/>
  <c r="AR53" i="37"/>
  <c r="AS52" i="37"/>
  <c r="AR52" i="37"/>
  <c r="AS51" i="37"/>
  <c r="AR51" i="37"/>
  <c r="AS50" i="37"/>
  <c r="AR50" i="37"/>
  <c r="AS49" i="37"/>
  <c r="AR49" i="37"/>
  <c r="AS48" i="37"/>
  <c r="AR48" i="37"/>
  <c r="AS47" i="37"/>
  <c r="AR47" i="37"/>
  <c r="AS46" i="37"/>
  <c r="AR46" i="37"/>
  <c r="AS45" i="37"/>
  <c r="AR45" i="37"/>
  <c r="AS44" i="37"/>
  <c r="AR44" i="37"/>
  <c r="AS43" i="37"/>
  <c r="AR43" i="37"/>
  <c r="AS42" i="37"/>
  <c r="AR42" i="37"/>
  <c r="AS41" i="37"/>
  <c r="AR41" i="37"/>
  <c r="AS40" i="37"/>
  <c r="AR40" i="37"/>
  <c r="AS39" i="37"/>
  <c r="AR39" i="37"/>
  <c r="AS38" i="37"/>
  <c r="AR38" i="37"/>
  <c r="AS37" i="37"/>
  <c r="AR37" i="37"/>
  <c r="AS36" i="37"/>
  <c r="AR36" i="37"/>
  <c r="AS35" i="37"/>
  <c r="AR35" i="37"/>
  <c r="AS34" i="37"/>
  <c r="AR34" i="37"/>
  <c r="AS33" i="37"/>
  <c r="AR33" i="37"/>
  <c r="AS32" i="37"/>
  <c r="AR32" i="37"/>
  <c r="AS31" i="37"/>
  <c r="AR31" i="37"/>
  <c r="AS30" i="37"/>
  <c r="AR30" i="37"/>
  <c r="AS29" i="37"/>
  <c r="AR29" i="37"/>
  <c r="AS28" i="37"/>
  <c r="AR28" i="37"/>
  <c r="AS27" i="37"/>
  <c r="AR27" i="37"/>
  <c r="AS26" i="37"/>
  <c r="AR26" i="37"/>
  <c r="AS25" i="37"/>
  <c r="AR25" i="37"/>
  <c r="AS24" i="37"/>
  <c r="AR24" i="37"/>
  <c r="AS23" i="37"/>
  <c r="AR23" i="37"/>
  <c r="AS22" i="37"/>
  <c r="AR22" i="37"/>
  <c r="AS21" i="37"/>
  <c r="AR21" i="37"/>
  <c r="AS20" i="37"/>
  <c r="AR20" i="37"/>
  <c r="AS19" i="37"/>
  <c r="AR19" i="37"/>
  <c r="AS18" i="37"/>
  <c r="AR18" i="37"/>
  <c r="AS17" i="37"/>
  <c r="AR17" i="37"/>
  <c r="AS16" i="37"/>
  <c r="AR16" i="37"/>
  <c r="AS15" i="37"/>
  <c r="AR15" i="37"/>
  <c r="AS14" i="37"/>
  <c r="AR14" i="37"/>
  <c r="AS13" i="37"/>
  <c r="AR13" i="37"/>
  <c r="AS12" i="37"/>
  <c r="AR12" i="37"/>
  <c r="AS11" i="37"/>
  <c r="AR11" i="37"/>
  <c r="AS10" i="37"/>
  <c r="AR10" i="37"/>
  <c r="AS9" i="37"/>
  <c r="AR9" i="37"/>
  <c r="AS8" i="37"/>
  <c r="AR8" i="37"/>
  <c r="AS7" i="37"/>
  <c r="AR7" i="37"/>
  <c r="AS6" i="37"/>
  <c r="AR6" i="37"/>
  <c r="AS5" i="37"/>
  <c r="AR5" i="37"/>
  <c r="AS4" i="37"/>
  <c r="AR4" i="37"/>
  <c r="AS3" i="37"/>
  <c r="AR3" i="37"/>
  <c r="AS2" i="37"/>
  <c r="AR2" i="37"/>
  <c r="AN117" i="37"/>
  <c r="AM117" i="37"/>
  <c r="AL117" i="37"/>
  <c r="AN116" i="37"/>
  <c r="AM116" i="37"/>
  <c r="AL116" i="37"/>
  <c r="AN115" i="37"/>
  <c r="AM115" i="37"/>
  <c r="AL115" i="37"/>
  <c r="AN114" i="37"/>
  <c r="AM114" i="37"/>
  <c r="AL114" i="37"/>
  <c r="AN113" i="37"/>
  <c r="AM113" i="37"/>
  <c r="AL113" i="37"/>
  <c r="AN112" i="37"/>
  <c r="AM112" i="37"/>
  <c r="AL112" i="37"/>
  <c r="AN111" i="37"/>
  <c r="AM111" i="37"/>
  <c r="AL111" i="37"/>
  <c r="AN110" i="37"/>
  <c r="AM110" i="37"/>
  <c r="AL110" i="37"/>
  <c r="AN109" i="37"/>
  <c r="AM109" i="37"/>
  <c r="AL109" i="37"/>
  <c r="AN108" i="37"/>
  <c r="AM108" i="37"/>
  <c r="AL108" i="37"/>
  <c r="AN107" i="37"/>
  <c r="AM107" i="37"/>
  <c r="AL107" i="37"/>
  <c r="AN106" i="37"/>
  <c r="AM106" i="37"/>
  <c r="AL106" i="37"/>
  <c r="AN105" i="37"/>
  <c r="AM105" i="37"/>
  <c r="AL105" i="37"/>
  <c r="AN104" i="37"/>
  <c r="AM104" i="37"/>
  <c r="AL104" i="37"/>
  <c r="AN103" i="37"/>
  <c r="AM103" i="37"/>
  <c r="AL103" i="37"/>
  <c r="AN102" i="37"/>
  <c r="AM102" i="37"/>
  <c r="AL102" i="37"/>
  <c r="AN101" i="37"/>
  <c r="AM101" i="37"/>
  <c r="AL101" i="37"/>
  <c r="AN100" i="37"/>
  <c r="AM100" i="37"/>
  <c r="AL100" i="37"/>
  <c r="AN99" i="37"/>
  <c r="AM99" i="37"/>
  <c r="AL99" i="37"/>
  <c r="AN98" i="37"/>
  <c r="AM98" i="37"/>
  <c r="AL98" i="37"/>
  <c r="AN97" i="37"/>
  <c r="AM97" i="37"/>
  <c r="AL97" i="37"/>
  <c r="AN96" i="37"/>
  <c r="AM96" i="37"/>
  <c r="AL96" i="37"/>
  <c r="AN95" i="37"/>
  <c r="AM95" i="37"/>
  <c r="AL95" i="37"/>
  <c r="AN94" i="37"/>
  <c r="AM94" i="37"/>
  <c r="AL94" i="37"/>
  <c r="AN93" i="37"/>
  <c r="AM93" i="37"/>
  <c r="AL93" i="37"/>
  <c r="AN92" i="37"/>
  <c r="AM92" i="37"/>
  <c r="AL92" i="37"/>
  <c r="AN91" i="37"/>
  <c r="AM91" i="37"/>
  <c r="AL91" i="37"/>
  <c r="AN90" i="37"/>
  <c r="AM90" i="37"/>
  <c r="AL90" i="37"/>
  <c r="AN89" i="37"/>
  <c r="AM89" i="37"/>
  <c r="AL89" i="37"/>
  <c r="AN88" i="37"/>
  <c r="AM88" i="37"/>
  <c r="AL88" i="37"/>
  <c r="AN87" i="37"/>
  <c r="AM87" i="37"/>
  <c r="AL87" i="37"/>
  <c r="AN86" i="37"/>
  <c r="AM86" i="37"/>
  <c r="AL86" i="37"/>
  <c r="AN85" i="37"/>
  <c r="AM85" i="37"/>
  <c r="AL85" i="37"/>
  <c r="AN84" i="37"/>
  <c r="AM84" i="37"/>
  <c r="AL84" i="37"/>
  <c r="AN83" i="37"/>
  <c r="AM83" i="37"/>
  <c r="AL83" i="37"/>
  <c r="AN82" i="37"/>
  <c r="AM82" i="37"/>
  <c r="AL82" i="37"/>
  <c r="AN81" i="37"/>
  <c r="AM81" i="37"/>
  <c r="AL81" i="37"/>
  <c r="AN80" i="37"/>
  <c r="AM80" i="37"/>
  <c r="AL80" i="37"/>
  <c r="AN79" i="37"/>
  <c r="AM79" i="37"/>
  <c r="AL79" i="37"/>
  <c r="AN78" i="37"/>
  <c r="AM78" i="37"/>
  <c r="AL78" i="37"/>
  <c r="AN77" i="37"/>
  <c r="AM77" i="37"/>
  <c r="AL77" i="37"/>
  <c r="AN76" i="37"/>
  <c r="AM76" i="37"/>
  <c r="AL76" i="37"/>
  <c r="AN75" i="37"/>
  <c r="AM75" i="37"/>
  <c r="AL75" i="37"/>
  <c r="AN74" i="37"/>
  <c r="AM74" i="37"/>
  <c r="AL74" i="37"/>
  <c r="AN73" i="37"/>
  <c r="AM73" i="37"/>
  <c r="AL73" i="37"/>
  <c r="AN72" i="37"/>
  <c r="AM72" i="37"/>
  <c r="AL72" i="37"/>
  <c r="AN71" i="37"/>
  <c r="AM71" i="37"/>
  <c r="AL71" i="37"/>
  <c r="AN70" i="37"/>
  <c r="AM70" i="37"/>
  <c r="AL70" i="37"/>
  <c r="AN69" i="37"/>
  <c r="AM69" i="37"/>
  <c r="AL69" i="37"/>
  <c r="AN68" i="37"/>
  <c r="AM68" i="37"/>
  <c r="AL68" i="37"/>
  <c r="AN67" i="37"/>
  <c r="AM67" i="37"/>
  <c r="AL67" i="37"/>
  <c r="AN66" i="37"/>
  <c r="AM66" i="37"/>
  <c r="AL66" i="37"/>
  <c r="AN65" i="37"/>
  <c r="AM65" i="37"/>
  <c r="AL65" i="37"/>
  <c r="AN64" i="37"/>
  <c r="AM64" i="37"/>
  <c r="AL64" i="37"/>
  <c r="AN63" i="37"/>
  <c r="AM63" i="37"/>
  <c r="AL63" i="37"/>
  <c r="AN62" i="37"/>
  <c r="AM62" i="37"/>
  <c r="AL62" i="37"/>
  <c r="AN61" i="37"/>
  <c r="AM61" i="37"/>
  <c r="AL61" i="37"/>
  <c r="AN60" i="37"/>
  <c r="AM60" i="37"/>
  <c r="AL60" i="37"/>
  <c r="AN59" i="37"/>
  <c r="AM59" i="37"/>
  <c r="AL59" i="37"/>
  <c r="AN58" i="37"/>
  <c r="AM58" i="37"/>
  <c r="AL58" i="37"/>
  <c r="AN57" i="37"/>
  <c r="AM57" i="37"/>
  <c r="AL57" i="37"/>
  <c r="AN56" i="37"/>
  <c r="AM56" i="37"/>
  <c r="AL56" i="37"/>
  <c r="AN55" i="37"/>
  <c r="AM55" i="37"/>
  <c r="AL55" i="37"/>
  <c r="AN54" i="37"/>
  <c r="AM54" i="37"/>
  <c r="AL54" i="37"/>
  <c r="AN53" i="37"/>
  <c r="AM53" i="37"/>
  <c r="AL53" i="37"/>
  <c r="AN52" i="37"/>
  <c r="AM52" i="37"/>
  <c r="AL52" i="37"/>
  <c r="AN51" i="37"/>
  <c r="AM51" i="37"/>
  <c r="AL51" i="37"/>
  <c r="AN50" i="37"/>
  <c r="AM50" i="37"/>
  <c r="AL50" i="37"/>
  <c r="AN49" i="37"/>
  <c r="AM49" i="37"/>
  <c r="AL49" i="37"/>
  <c r="AN48" i="37"/>
  <c r="AM48" i="37"/>
  <c r="AL48" i="37"/>
  <c r="AN47" i="37"/>
  <c r="AM47" i="37"/>
  <c r="AL47" i="37"/>
  <c r="AN46" i="37"/>
  <c r="AM46" i="37"/>
  <c r="AL46" i="37"/>
  <c r="AN45" i="37"/>
  <c r="AM45" i="37"/>
  <c r="AL45" i="37"/>
  <c r="AN44" i="37"/>
  <c r="AM44" i="37"/>
  <c r="AL44" i="37"/>
  <c r="AN43" i="37"/>
  <c r="AM43" i="37"/>
  <c r="AL43" i="37"/>
  <c r="AN42" i="37"/>
  <c r="AM42" i="37"/>
  <c r="AL42" i="37"/>
  <c r="AN41" i="37"/>
  <c r="AM41" i="37"/>
  <c r="AL41" i="37"/>
  <c r="AN40" i="37"/>
  <c r="AM40" i="37"/>
  <c r="AL40" i="37"/>
  <c r="AN39" i="37"/>
  <c r="AM39" i="37"/>
  <c r="AL39" i="37"/>
  <c r="AN38" i="37"/>
  <c r="AM38" i="37"/>
  <c r="AL38" i="37"/>
  <c r="AN37" i="37"/>
  <c r="AM37" i="37"/>
  <c r="AL37" i="37"/>
  <c r="AN36" i="37"/>
  <c r="AM36" i="37"/>
  <c r="AL36" i="37"/>
  <c r="AN35" i="37"/>
  <c r="AM35" i="37"/>
  <c r="AL35" i="37"/>
  <c r="AN34" i="37"/>
  <c r="AM34" i="37"/>
  <c r="AL34" i="37"/>
  <c r="AN33" i="37"/>
  <c r="AM33" i="37"/>
  <c r="AL33" i="37"/>
  <c r="AN32" i="37"/>
  <c r="AM32" i="37"/>
  <c r="AL32" i="37"/>
  <c r="AN31" i="37"/>
  <c r="AM31" i="37"/>
  <c r="AL31" i="37"/>
  <c r="AN30" i="37"/>
  <c r="AM30" i="37"/>
  <c r="AL30" i="37"/>
  <c r="AN29" i="37"/>
  <c r="AM29" i="37"/>
  <c r="AL29" i="37"/>
  <c r="AN28" i="37"/>
  <c r="AM28" i="37"/>
  <c r="AL28" i="37"/>
  <c r="AN27" i="37"/>
  <c r="AM27" i="37"/>
  <c r="AL27" i="37"/>
  <c r="AN26" i="37"/>
  <c r="AM26" i="37"/>
  <c r="AL26" i="37"/>
  <c r="AN25" i="37"/>
  <c r="AM25" i="37"/>
  <c r="AL25" i="37"/>
  <c r="AN24" i="37"/>
  <c r="AM24" i="37"/>
  <c r="AL24" i="37"/>
  <c r="AN23" i="37"/>
  <c r="AM23" i="37"/>
  <c r="AL23" i="37"/>
  <c r="AN22" i="37"/>
  <c r="AM22" i="37"/>
  <c r="AL22" i="37"/>
  <c r="AC117" i="37"/>
  <c r="AB117" i="37"/>
  <c r="AC116" i="37"/>
  <c r="AB116" i="37"/>
  <c r="AC115" i="37"/>
  <c r="AB115" i="37"/>
  <c r="AC114" i="37"/>
  <c r="AB114" i="37"/>
  <c r="AC113" i="37"/>
  <c r="AB113" i="37"/>
  <c r="AC112" i="37"/>
  <c r="AB112" i="37"/>
  <c r="AC111" i="37"/>
  <c r="AB111" i="37"/>
  <c r="AC110" i="37"/>
  <c r="AB110" i="37"/>
  <c r="AC109" i="37"/>
  <c r="AB109" i="37"/>
  <c r="AC108" i="37"/>
  <c r="AB108" i="37"/>
  <c r="AC107" i="37"/>
  <c r="AB107" i="37"/>
  <c r="AC106" i="37"/>
  <c r="AB106" i="37"/>
  <c r="AC105" i="37"/>
  <c r="AB105" i="37"/>
  <c r="AC104" i="37"/>
  <c r="AB104" i="37"/>
  <c r="AC103" i="37"/>
  <c r="AB103" i="37"/>
  <c r="AC102" i="37"/>
  <c r="AB102" i="37"/>
  <c r="AC101" i="37"/>
  <c r="AB101" i="37"/>
  <c r="AC100" i="37"/>
  <c r="AB100" i="37"/>
  <c r="AC99" i="37"/>
  <c r="AB99" i="37"/>
  <c r="AC98" i="37"/>
  <c r="AB98" i="37"/>
  <c r="AC97" i="37"/>
  <c r="AB97" i="37"/>
  <c r="AC96" i="37"/>
  <c r="AB96" i="37"/>
  <c r="AC95" i="37"/>
  <c r="AB95" i="37"/>
  <c r="AC94" i="37"/>
  <c r="AB94" i="37"/>
  <c r="AC93" i="37"/>
  <c r="AB93" i="37"/>
  <c r="AC92" i="37"/>
  <c r="AB92" i="37"/>
  <c r="AC91" i="37"/>
  <c r="AB91" i="37"/>
  <c r="AC90" i="37"/>
  <c r="AB90" i="37"/>
  <c r="AC89" i="37"/>
  <c r="AB89" i="37"/>
  <c r="AC88" i="37"/>
  <c r="AB88" i="37"/>
  <c r="AC87" i="37"/>
  <c r="AB87" i="37"/>
  <c r="AC86" i="37"/>
  <c r="AB86" i="37"/>
  <c r="AC85" i="37"/>
  <c r="AB85" i="37"/>
  <c r="AC84" i="37"/>
  <c r="AB84" i="37"/>
  <c r="AC83" i="37"/>
  <c r="AB83" i="37"/>
  <c r="AC82" i="37"/>
  <c r="AB82" i="37"/>
  <c r="AC81" i="37"/>
  <c r="AB81" i="37"/>
  <c r="AC80" i="37"/>
  <c r="AB80" i="37"/>
  <c r="AC79" i="37"/>
  <c r="AB79" i="37"/>
  <c r="AC78" i="37"/>
  <c r="AB78" i="37"/>
  <c r="AC77" i="37"/>
  <c r="AB77" i="37"/>
  <c r="AC76" i="37"/>
  <c r="AB76" i="37"/>
  <c r="AC75" i="37"/>
  <c r="AB75" i="37"/>
  <c r="AC74" i="37"/>
  <c r="AB74" i="37"/>
  <c r="AC73" i="37"/>
  <c r="AB73" i="37"/>
  <c r="AC72" i="37"/>
  <c r="AB72" i="37"/>
  <c r="AC71" i="37"/>
  <c r="AB71" i="37"/>
  <c r="AC70" i="37"/>
  <c r="AB70" i="37"/>
  <c r="AC69" i="37"/>
  <c r="AB69" i="37"/>
  <c r="AC68" i="37"/>
  <c r="AB68" i="37"/>
  <c r="AC67" i="37"/>
  <c r="AB67" i="37"/>
  <c r="AC66" i="37"/>
  <c r="AB66" i="37"/>
  <c r="AC65" i="37"/>
  <c r="AB65" i="37"/>
  <c r="AC64" i="37"/>
  <c r="AB64" i="37"/>
  <c r="AC63" i="37"/>
  <c r="AB63" i="37"/>
  <c r="AC62" i="37"/>
  <c r="AB62" i="37"/>
  <c r="AC61" i="37"/>
  <c r="AB61" i="37"/>
  <c r="AC60" i="37"/>
  <c r="AB60" i="37"/>
  <c r="AC59" i="37"/>
  <c r="AB59" i="37"/>
  <c r="AC58" i="37"/>
  <c r="AB58" i="37"/>
  <c r="AC57" i="37"/>
  <c r="AB57" i="37"/>
  <c r="AC56" i="37"/>
  <c r="AB56" i="37"/>
  <c r="AC55" i="37"/>
  <c r="AB55" i="37"/>
  <c r="AC54" i="37"/>
  <c r="AB54" i="37"/>
  <c r="AC53" i="37"/>
  <c r="AB53" i="37"/>
  <c r="AC52" i="37"/>
  <c r="AB52" i="37"/>
  <c r="AC51" i="37"/>
  <c r="AB51" i="37"/>
  <c r="AC50" i="37"/>
  <c r="AB50" i="37"/>
  <c r="AC49" i="37"/>
  <c r="AB49" i="37"/>
  <c r="AC48" i="37"/>
  <c r="AB48" i="37"/>
  <c r="AC47" i="37"/>
  <c r="AB47" i="37"/>
  <c r="AC46" i="37"/>
  <c r="AB46" i="37"/>
  <c r="AC45" i="37"/>
  <c r="AB45" i="37"/>
  <c r="AC44" i="37"/>
  <c r="AB44" i="37"/>
  <c r="AC43" i="37"/>
  <c r="AB43" i="37"/>
  <c r="AC42" i="37"/>
  <c r="AB42" i="37"/>
  <c r="AC41" i="37"/>
  <c r="AB41" i="37"/>
  <c r="AC40" i="37"/>
  <c r="AB40" i="37"/>
  <c r="AC39" i="37"/>
  <c r="AB39" i="37"/>
  <c r="AC38" i="37"/>
  <c r="AB38" i="37"/>
  <c r="AC37" i="37"/>
  <c r="AB37" i="37"/>
  <c r="AC36" i="37"/>
  <c r="AB36" i="37"/>
  <c r="AC35" i="37"/>
  <c r="AB35" i="37"/>
  <c r="AC34" i="37"/>
  <c r="AB34" i="37"/>
  <c r="AC33" i="37"/>
  <c r="AB33" i="37"/>
  <c r="AC32" i="37"/>
  <c r="AB32" i="37"/>
  <c r="AC31" i="37"/>
  <c r="AB31" i="37"/>
  <c r="AC30" i="37"/>
  <c r="AB30" i="37"/>
  <c r="AC29" i="37"/>
  <c r="AB29" i="37"/>
  <c r="AC28" i="37"/>
  <c r="AB28" i="37"/>
  <c r="AC27" i="37"/>
  <c r="AB27" i="37"/>
  <c r="AC26" i="37"/>
  <c r="AB26" i="37"/>
  <c r="AC25" i="37"/>
  <c r="AB25" i="37"/>
  <c r="AC24" i="37"/>
  <c r="AB24" i="37"/>
  <c r="AC23" i="37"/>
  <c r="AB23" i="37"/>
  <c r="AC22" i="37"/>
  <c r="AB22" i="37"/>
  <c r="AC21" i="37"/>
  <c r="AB21" i="37"/>
  <c r="AC20" i="37"/>
  <c r="AB20" i="37"/>
  <c r="AC19" i="37"/>
  <c r="AB19" i="37"/>
  <c r="AC18" i="37"/>
  <c r="AB18" i="37"/>
  <c r="AC17" i="37"/>
  <c r="AB17" i="37"/>
  <c r="AC16" i="37"/>
  <c r="AB16" i="37"/>
  <c r="AC15" i="37"/>
  <c r="AB15" i="37"/>
  <c r="AC14" i="37"/>
  <c r="AB14" i="37"/>
  <c r="AC13" i="37"/>
  <c r="AB13" i="37"/>
  <c r="AC12" i="37"/>
  <c r="AB12" i="37"/>
  <c r="AC11" i="37"/>
  <c r="AB11" i="37"/>
  <c r="AC10" i="37"/>
  <c r="AB10" i="37"/>
  <c r="AC9" i="37"/>
  <c r="AB9" i="37"/>
  <c r="AC8" i="37"/>
  <c r="AB8" i="37"/>
  <c r="AC7" i="37"/>
  <c r="AB7" i="37"/>
  <c r="AC6" i="37"/>
  <c r="AB6" i="37"/>
  <c r="AC5" i="37"/>
  <c r="AB5" i="37"/>
  <c r="AC4" i="37"/>
  <c r="AB4" i="37"/>
  <c r="AC3" i="37"/>
  <c r="AB3" i="37"/>
  <c r="AC2" i="37"/>
  <c r="AB2" i="37"/>
  <c r="U117" i="37"/>
  <c r="U116" i="37"/>
  <c r="U115" i="37"/>
  <c r="U114" i="37"/>
  <c r="U113" i="37"/>
  <c r="U112" i="37"/>
  <c r="U111" i="37"/>
  <c r="U110" i="37"/>
  <c r="U109" i="37"/>
  <c r="U108" i="37"/>
  <c r="U107" i="37"/>
  <c r="U106" i="37"/>
  <c r="U105" i="37"/>
  <c r="U104" i="37"/>
  <c r="U103" i="37"/>
  <c r="U102" i="37"/>
  <c r="U101" i="37"/>
  <c r="U100" i="37"/>
  <c r="U99" i="37"/>
  <c r="U98" i="37"/>
  <c r="U97" i="37"/>
  <c r="U96" i="37"/>
  <c r="U95" i="37"/>
  <c r="U94" i="37"/>
  <c r="U93" i="37"/>
  <c r="U92" i="37"/>
  <c r="U91" i="37"/>
  <c r="U90" i="37"/>
  <c r="U89" i="37"/>
  <c r="U88" i="37"/>
  <c r="U87" i="37"/>
  <c r="U86" i="37"/>
  <c r="U85" i="37"/>
  <c r="U84" i="37"/>
  <c r="U83" i="37"/>
  <c r="U82" i="37"/>
  <c r="U81" i="37"/>
  <c r="U80" i="37"/>
  <c r="U79" i="37"/>
  <c r="U78" i="37"/>
  <c r="U77" i="37"/>
  <c r="U76" i="37"/>
  <c r="U75" i="37"/>
  <c r="U74" i="37"/>
  <c r="U73" i="37"/>
  <c r="U72" i="37"/>
  <c r="U71" i="37"/>
  <c r="U70" i="37"/>
  <c r="U69" i="37"/>
  <c r="U68" i="37"/>
  <c r="U67" i="37"/>
  <c r="U66" i="37"/>
  <c r="U65" i="37"/>
  <c r="U64" i="37"/>
  <c r="U63" i="37"/>
  <c r="U62" i="37"/>
  <c r="U61" i="37"/>
  <c r="U60" i="37"/>
  <c r="U59" i="37"/>
  <c r="U58" i="37"/>
  <c r="U57" i="37"/>
  <c r="U56" i="37"/>
  <c r="U55" i="37"/>
  <c r="U54" i="37"/>
  <c r="U53" i="37"/>
  <c r="U52" i="37"/>
  <c r="U51" i="37"/>
  <c r="U50" i="37"/>
  <c r="U49" i="37"/>
  <c r="U48" i="37"/>
  <c r="U47" i="37"/>
  <c r="U46" i="37"/>
  <c r="U45" i="37"/>
  <c r="U44" i="37"/>
  <c r="U43" i="37"/>
  <c r="U42" i="37"/>
  <c r="U41" i="37"/>
  <c r="U40" i="37"/>
  <c r="U39" i="37"/>
  <c r="U38" i="37"/>
  <c r="U37" i="37"/>
  <c r="U36" i="37"/>
  <c r="U35" i="37"/>
  <c r="U34" i="37"/>
  <c r="U33" i="37"/>
  <c r="U32" i="37"/>
  <c r="U31" i="37"/>
  <c r="U30" i="37"/>
  <c r="U29" i="37"/>
  <c r="U28" i="37"/>
  <c r="U27" i="37"/>
  <c r="U26" i="37"/>
  <c r="U25" i="37"/>
  <c r="U24" i="37"/>
  <c r="U23" i="37"/>
  <c r="U22" i="37"/>
  <c r="U21" i="37"/>
  <c r="U20" i="37"/>
  <c r="U19" i="37"/>
  <c r="U18" i="37"/>
  <c r="U17" i="37"/>
  <c r="U16" i="37"/>
  <c r="U15" i="37"/>
  <c r="U14" i="37"/>
  <c r="U13" i="37"/>
  <c r="U12" i="37"/>
  <c r="U11" i="37"/>
  <c r="U10" i="37"/>
  <c r="U9" i="37"/>
  <c r="U8" i="37"/>
  <c r="U7" i="37"/>
  <c r="U6" i="37"/>
  <c r="U5" i="37"/>
  <c r="U4" i="37"/>
  <c r="U3" i="37"/>
  <c r="U2" i="37"/>
  <c r="G117" i="37"/>
  <c r="G116" i="37"/>
  <c r="G115" i="37"/>
  <c r="G114" i="37"/>
  <c r="G113" i="37"/>
  <c r="G112" i="37"/>
  <c r="G111" i="37"/>
  <c r="G110" i="37"/>
  <c r="G109" i="37"/>
  <c r="G108" i="37"/>
  <c r="G107" i="37"/>
  <c r="G106" i="37"/>
  <c r="G105" i="37"/>
  <c r="G104" i="37"/>
  <c r="G103" i="37"/>
  <c r="G102" i="37"/>
  <c r="G101" i="37"/>
  <c r="G100" i="37"/>
  <c r="G99" i="37"/>
  <c r="G98" i="37"/>
  <c r="G97" i="37"/>
  <c r="G96" i="37"/>
  <c r="G95" i="37"/>
  <c r="G94" i="37"/>
  <c r="G93" i="37"/>
  <c r="G92" i="37"/>
  <c r="G91" i="37"/>
  <c r="G90" i="37"/>
  <c r="G89" i="37"/>
  <c r="G88" i="37"/>
  <c r="G87" i="37"/>
  <c r="G86" i="37"/>
  <c r="G85" i="37"/>
  <c r="G84" i="37"/>
  <c r="G83" i="37"/>
  <c r="G82" i="37"/>
  <c r="G81" i="37"/>
  <c r="G80" i="37"/>
  <c r="G79" i="37"/>
  <c r="G78" i="37"/>
  <c r="G77" i="37"/>
  <c r="G76" i="37"/>
  <c r="G75" i="37"/>
  <c r="G74" i="37"/>
  <c r="G73" i="37"/>
  <c r="G72" i="37"/>
  <c r="G71" i="37"/>
  <c r="G70" i="37"/>
  <c r="G69" i="37"/>
  <c r="G68" i="37"/>
  <c r="G67" i="37"/>
  <c r="G66" i="37"/>
  <c r="G65" i="37"/>
  <c r="G64" i="37"/>
  <c r="G63" i="37"/>
  <c r="G62" i="37"/>
  <c r="G61" i="37"/>
  <c r="G60" i="37"/>
  <c r="G59" i="37"/>
  <c r="G58" i="37"/>
  <c r="G57" i="37"/>
  <c r="G56" i="37"/>
  <c r="G55" i="37"/>
  <c r="G54" i="37"/>
  <c r="G53" i="37"/>
  <c r="G52" i="37"/>
  <c r="G51" i="37"/>
  <c r="G50" i="37"/>
  <c r="G49" i="37"/>
  <c r="G48" i="37"/>
  <c r="G47" i="37"/>
  <c r="G46" i="37"/>
  <c r="G45" i="37"/>
  <c r="G44" i="37"/>
  <c r="G43" i="37"/>
  <c r="G42" i="37"/>
  <c r="G41" i="37"/>
  <c r="G40" i="37"/>
  <c r="G39" i="37"/>
  <c r="G38" i="37"/>
  <c r="G37" i="37"/>
  <c r="G36" i="37"/>
  <c r="G35" i="37"/>
  <c r="G34" i="37"/>
  <c r="G33" i="37"/>
  <c r="G32" i="37"/>
  <c r="G31" i="37"/>
  <c r="G30" i="37"/>
  <c r="G29" i="37"/>
  <c r="G28" i="37"/>
  <c r="G27" i="37"/>
  <c r="G26" i="37"/>
  <c r="G25" i="37"/>
  <c r="G24" i="37"/>
  <c r="G23" i="37"/>
  <c r="G22" i="37"/>
  <c r="G21" i="37"/>
  <c r="G20" i="37"/>
  <c r="G19" i="37"/>
  <c r="G18" i="37"/>
  <c r="G17" i="37"/>
  <c r="G16" i="37"/>
  <c r="G15" i="37"/>
  <c r="G14" i="37"/>
  <c r="G13" i="37"/>
  <c r="G12" i="37"/>
  <c r="G11" i="37"/>
  <c r="G10" i="37"/>
  <c r="G9" i="37"/>
  <c r="G8" i="37"/>
  <c r="G7" i="37"/>
  <c r="G6" i="37"/>
  <c r="G5" i="37"/>
  <c r="G4" i="37"/>
  <c r="G3" i="37"/>
  <c r="G2" i="37"/>
  <c r="BB117" i="37"/>
  <c r="BA117" i="37"/>
  <c r="AZ117" i="37"/>
  <c r="AY117" i="37"/>
  <c r="AV117" i="37"/>
  <c r="AU117" i="37"/>
  <c r="BB116" i="37"/>
  <c r="BA116" i="37"/>
  <c r="AZ116" i="37"/>
  <c r="AY116" i="37"/>
  <c r="AV116" i="37"/>
  <c r="AU116" i="37"/>
  <c r="BB115" i="37"/>
  <c r="BA115" i="37"/>
  <c r="AZ115" i="37"/>
  <c r="AY115" i="37"/>
  <c r="AV115" i="37"/>
  <c r="AU115" i="37"/>
  <c r="BB114" i="37"/>
  <c r="BA114" i="37"/>
  <c r="AZ114" i="37"/>
  <c r="AY114" i="37"/>
  <c r="AV114" i="37"/>
  <c r="AU114" i="37"/>
  <c r="BB113" i="37"/>
  <c r="BA113" i="37"/>
  <c r="AZ113" i="37"/>
  <c r="AY113" i="37"/>
  <c r="AV113" i="37"/>
  <c r="AU113" i="37"/>
  <c r="BB112" i="37"/>
  <c r="BA112" i="37"/>
  <c r="AZ112" i="37"/>
  <c r="AY112" i="37"/>
  <c r="AV112" i="37"/>
  <c r="AU112" i="37"/>
  <c r="BB111" i="37"/>
  <c r="BA111" i="37"/>
  <c r="AZ111" i="37"/>
  <c r="AY111" i="37"/>
  <c r="AV111" i="37"/>
  <c r="AU111" i="37"/>
  <c r="BB110" i="37"/>
  <c r="BA110" i="37"/>
  <c r="AZ110" i="37"/>
  <c r="AY110" i="37"/>
  <c r="AV110" i="37"/>
  <c r="AU110" i="37"/>
  <c r="BB109" i="37"/>
  <c r="BA109" i="37"/>
  <c r="AZ109" i="37"/>
  <c r="AY109" i="37"/>
  <c r="AV109" i="37"/>
  <c r="AU109" i="37"/>
  <c r="BB108" i="37"/>
  <c r="BA108" i="37"/>
  <c r="AZ108" i="37"/>
  <c r="AY108" i="37"/>
  <c r="AV108" i="37"/>
  <c r="AU108" i="37"/>
  <c r="BB107" i="37"/>
  <c r="BA107" i="37"/>
  <c r="AZ107" i="37"/>
  <c r="AY107" i="37"/>
  <c r="AV107" i="37"/>
  <c r="AU107" i="37"/>
  <c r="BB106" i="37"/>
  <c r="BA106" i="37"/>
  <c r="AZ106" i="37"/>
  <c r="AY106" i="37"/>
  <c r="AV106" i="37"/>
  <c r="AU106" i="37"/>
  <c r="BB105" i="37"/>
  <c r="BA105" i="37"/>
  <c r="AZ105" i="37"/>
  <c r="AY105" i="37"/>
  <c r="AV105" i="37"/>
  <c r="AU105" i="37"/>
  <c r="BB104" i="37"/>
  <c r="BA104" i="37"/>
  <c r="AZ104" i="37"/>
  <c r="AY104" i="37"/>
  <c r="AV104" i="37"/>
  <c r="AU104" i="37"/>
  <c r="BB103" i="37"/>
  <c r="BA103" i="37"/>
  <c r="AZ103" i="37"/>
  <c r="AY103" i="37"/>
  <c r="AV103" i="37"/>
  <c r="AU103" i="37"/>
  <c r="BB102" i="37"/>
  <c r="BA102" i="37"/>
  <c r="AZ102" i="37"/>
  <c r="AY102" i="37"/>
  <c r="AV102" i="37"/>
  <c r="AU102" i="37"/>
  <c r="BB101" i="37"/>
  <c r="BA101" i="37"/>
  <c r="AZ101" i="37"/>
  <c r="AY101" i="37"/>
  <c r="AV101" i="37"/>
  <c r="AU101" i="37"/>
  <c r="BB100" i="37"/>
  <c r="BA100" i="37"/>
  <c r="AZ100" i="37"/>
  <c r="AY100" i="37"/>
  <c r="AV100" i="37"/>
  <c r="AU100" i="37"/>
  <c r="BB99" i="37"/>
  <c r="BA99" i="37"/>
  <c r="AZ99" i="37"/>
  <c r="AY99" i="37"/>
  <c r="AV99" i="37"/>
  <c r="AU99" i="37"/>
  <c r="BB98" i="37"/>
  <c r="BA98" i="37"/>
  <c r="AZ98" i="37"/>
  <c r="AY98" i="37"/>
  <c r="AV98" i="37"/>
  <c r="AU98" i="37"/>
  <c r="BB97" i="37"/>
  <c r="BA97" i="37"/>
  <c r="AZ97" i="37"/>
  <c r="AY97" i="37"/>
  <c r="AV97" i="37"/>
  <c r="AU97" i="37"/>
  <c r="BB96" i="37"/>
  <c r="BA96" i="37"/>
  <c r="AZ96" i="37"/>
  <c r="AY96" i="37"/>
  <c r="AV96" i="37"/>
  <c r="AU96" i="37"/>
  <c r="BB95" i="37"/>
  <c r="BA95" i="37"/>
  <c r="AZ95" i="37"/>
  <c r="AY95" i="37"/>
  <c r="AV95" i="37"/>
  <c r="AU95" i="37"/>
  <c r="BB94" i="37"/>
  <c r="BA94" i="37"/>
  <c r="AZ94" i="37"/>
  <c r="AY94" i="37"/>
  <c r="AV94" i="37"/>
  <c r="AU94" i="37"/>
  <c r="BB93" i="37"/>
  <c r="BA93" i="37"/>
  <c r="AZ93" i="37"/>
  <c r="AY93" i="37"/>
  <c r="AV93" i="37"/>
  <c r="AU93" i="37"/>
  <c r="BB92" i="37"/>
  <c r="BA92" i="37"/>
  <c r="AZ92" i="37"/>
  <c r="AY92" i="37"/>
  <c r="AV92" i="37"/>
  <c r="AU92" i="37"/>
  <c r="BB91" i="37"/>
  <c r="BA91" i="37"/>
  <c r="AZ91" i="37"/>
  <c r="AY91" i="37"/>
  <c r="AV91" i="37"/>
  <c r="AU91" i="37"/>
  <c r="BB90" i="37"/>
  <c r="BA90" i="37"/>
  <c r="AZ90" i="37"/>
  <c r="AY90" i="37"/>
  <c r="AV90" i="37"/>
  <c r="AU90" i="37"/>
  <c r="BB89" i="37"/>
  <c r="BA89" i="37"/>
  <c r="AZ89" i="37"/>
  <c r="AY89" i="37"/>
  <c r="AV89" i="37"/>
  <c r="AU89" i="37"/>
  <c r="BB88" i="37"/>
  <c r="BA88" i="37"/>
  <c r="AZ88" i="37"/>
  <c r="AY88" i="37"/>
  <c r="AV88" i="37"/>
  <c r="AU88" i="37"/>
  <c r="BB87" i="37"/>
  <c r="BA87" i="37"/>
  <c r="AZ87" i="37"/>
  <c r="AY87" i="37"/>
  <c r="AV87" i="37"/>
  <c r="AU87" i="37"/>
  <c r="BB86" i="37"/>
  <c r="BA86" i="37"/>
  <c r="AZ86" i="37"/>
  <c r="AY86" i="37"/>
  <c r="AV86" i="37"/>
  <c r="AU86" i="37"/>
  <c r="BB85" i="37"/>
  <c r="BA85" i="37"/>
  <c r="AZ85" i="37"/>
  <c r="AY85" i="37"/>
  <c r="AV85" i="37"/>
  <c r="AU85" i="37"/>
  <c r="BB84" i="37"/>
  <c r="BA84" i="37"/>
  <c r="AZ84" i="37"/>
  <c r="AY84" i="37"/>
  <c r="AV84" i="37"/>
  <c r="AU84" i="37"/>
  <c r="BB83" i="37"/>
  <c r="BA83" i="37"/>
  <c r="AZ83" i="37"/>
  <c r="AY83" i="37"/>
  <c r="AV83" i="37"/>
  <c r="AU83" i="37"/>
  <c r="BB82" i="37"/>
  <c r="BA82" i="37"/>
  <c r="AZ82" i="37"/>
  <c r="AY82" i="37"/>
  <c r="AV82" i="37"/>
  <c r="AU82" i="37"/>
  <c r="BB81" i="37"/>
  <c r="BA81" i="37"/>
  <c r="AZ81" i="37"/>
  <c r="AY81" i="37"/>
  <c r="AV81" i="37"/>
  <c r="AU81" i="37"/>
  <c r="BB80" i="37"/>
  <c r="BA80" i="37"/>
  <c r="AZ80" i="37"/>
  <c r="AY80" i="37"/>
  <c r="AV80" i="37"/>
  <c r="AU80" i="37"/>
  <c r="BB79" i="37"/>
  <c r="BA79" i="37"/>
  <c r="AZ79" i="37"/>
  <c r="AY79" i="37"/>
  <c r="AV79" i="37"/>
  <c r="AU79" i="37"/>
  <c r="BB78" i="37"/>
  <c r="BA78" i="37"/>
  <c r="AZ78" i="37"/>
  <c r="AY78" i="37"/>
  <c r="AV78" i="37"/>
  <c r="AU78" i="37"/>
  <c r="BB77" i="37"/>
  <c r="BA77" i="37"/>
  <c r="AZ77" i="37"/>
  <c r="AY77" i="37"/>
  <c r="AV77" i="37"/>
  <c r="AU77" i="37"/>
  <c r="BB76" i="37"/>
  <c r="BA76" i="37"/>
  <c r="AZ76" i="37"/>
  <c r="AY76" i="37"/>
  <c r="AV76" i="37"/>
  <c r="AU76" i="37"/>
  <c r="BB75" i="37"/>
  <c r="BA75" i="37"/>
  <c r="AZ75" i="37"/>
  <c r="AY75" i="37"/>
  <c r="AV75" i="37"/>
  <c r="AU75" i="37"/>
  <c r="BB74" i="37"/>
  <c r="BA74" i="37"/>
  <c r="AZ74" i="37"/>
  <c r="AY74" i="37"/>
  <c r="AV74" i="37"/>
  <c r="AU74" i="37"/>
  <c r="BB73" i="37"/>
  <c r="BA73" i="37"/>
  <c r="AZ73" i="37"/>
  <c r="AY73" i="37"/>
  <c r="AV73" i="37"/>
  <c r="AU73" i="37"/>
  <c r="BB72" i="37"/>
  <c r="BA72" i="37"/>
  <c r="AZ72" i="37"/>
  <c r="AY72" i="37"/>
  <c r="AV72" i="37"/>
  <c r="AU72" i="37"/>
  <c r="BB71" i="37"/>
  <c r="BA71" i="37"/>
  <c r="AZ71" i="37"/>
  <c r="AY71" i="37"/>
  <c r="AV71" i="37"/>
  <c r="AU71" i="37"/>
  <c r="BB70" i="37"/>
  <c r="BA70" i="37"/>
  <c r="AZ70" i="37"/>
  <c r="AY70" i="37"/>
  <c r="AV70" i="37"/>
  <c r="AU70" i="37"/>
  <c r="BB69" i="37"/>
  <c r="BA69" i="37"/>
  <c r="AZ69" i="37"/>
  <c r="AY69" i="37"/>
  <c r="AV69" i="37"/>
  <c r="AU69" i="37"/>
  <c r="BB68" i="37"/>
  <c r="BA68" i="37"/>
  <c r="AZ68" i="37"/>
  <c r="AY68" i="37"/>
  <c r="AV68" i="37"/>
  <c r="AU68" i="37"/>
  <c r="BB67" i="37"/>
  <c r="BA67" i="37"/>
  <c r="AZ67" i="37"/>
  <c r="AY67" i="37"/>
  <c r="AV67" i="37"/>
  <c r="AU67" i="37"/>
  <c r="BB66" i="37"/>
  <c r="BA66" i="37"/>
  <c r="AZ66" i="37"/>
  <c r="AY66" i="37"/>
  <c r="AV66" i="37"/>
  <c r="AU66" i="37"/>
  <c r="BB65" i="37"/>
  <c r="BA65" i="37"/>
  <c r="AZ65" i="37"/>
  <c r="AY65" i="37"/>
  <c r="AV65" i="37"/>
  <c r="AU65" i="37"/>
  <c r="BB64" i="37"/>
  <c r="BA64" i="37"/>
  <c r="AZ64" i="37"/>
  <c r="AY64" i="37"/>
  <c r="AV64" i="37"/>
  <c r="AU64" i="37"/>
  <c r="BB63" i="37"/>
  <c r="BA63" i="37"/>
  <c r="AZ63" i="37"/>
  <c r="AY63" i="37"/>
  <c r="AV63" i="37"/>
  <c r="AU63" i="37"/>
  <c r="BB62" i="37"/>
  <c r="BA62" i="37"/>
  <c r="AZ62" i="37"/>
  <c r="AY62" i="37"/>
  <c r="AV62" i="37"/>
  <c r="AU62" i="37"/>
  <c r="BB61" i="37"/>
  <c r="BA61" i="37"/>
  <c r="AZ61" i="37"/>
  <c r="AY61" i="37"/>
  <c r="AV61" i="37"/>
  <c r="AU61" i="37"/>
  <c r="BB60" i="37"/>
  <c r="BA60" i="37"/>
  <c r="AZ60" i="37"/>
  <c r="AY60" i="37"/>
  <c r="AV60" i="37"/>
  <c r="AU60" i="37"/>
  <c r="BB59" i="37"/>
  <c r="BA59" i="37"/>
  <c r="AZ59" i="37"/>
  <c r="AY59" i="37"/>
  <c r="AV59" i="37"/>
  <c r="AU59" i="37"/>
  <c r="BB58" i="37"/>
  <c r="BA58" i="37"/>
  <c r="AZ58" i="37"/>
  <c r="AY58" i="37"/>
  <c r="AV58" i="37"/>
  <c r="AU58" i="37"/>
  <c r="BB57" i="37"/>
  <c r="BA57" i="37"/>
  <c r="AZ57" i="37"/>
  <c r="AY57" i="37"/>
  <c r="AV57" i="37"/>
  <c r="AU57" i="37"/>
  <c r="BB56" i="37"/>
  <c r="BA56" i="37"/>
  <c r="AZ56" i="37"/>
  <c r="AY56" i="37"/>
  <c r="AV56" i="37"/>
  <c r="AU56" i="37"/>
  <c r="BB55" i="37"/>
  <c r="BA55" i="37"/>
  <c r="AZ55" i="37"/>
  <c r="AY55" i="37"/>
  <c r="AV55" i="37"/>
  <c r="AU55" i="37"/>
  <c r="BB54" i="37"/>
  <c r="BA54" i="37"/>
  <c r="AZ54" i="37"/>
  <c r="AY54" i="37"/>
  <c r="AV54" i="37"/>
  <c r="AU54" i="37"/>
  <c r="BB53" i="37"/>
  <c r="BA53" i="37"/>
  <c r="AZ53" i="37"/>
  <c r="AY53" i="37"/>
  <c r="AV53" i="37"/>
  <c r="AU53" i="37"/>
  <c r="BB52" i="37"/>
  <c r="BA52" i="37"/>
  <c r="AZ52" i="37"/>
  <c r="AY52" i="37"/>
  <c r="AV52" i="37"/>
  <c r="AU52" i="37"/>
  <c r="BB51" i="37"/>
  <c r="BA51" i="37"/>
  <c r="AZ51" i="37"/>
  <c r="AY51" i="37"/>
  <c r="AV51" i="37"/>
  <c r="AU51" i="37"/>
  <c r="BB50" i="37"/>
  <c r="BA50" i="37"/>
  <c r="AZ50" i="37"/>
  <c r="AY50" i="37"/>
  <c r="AV50" i="37"/>
  <c r="AU50" i="37"/>
  <c r="BB49" i="37"/>
  <c r="BA49" i="37"/>
  <c r="AZ49" i="37"/>
  <c r="AY49" i="37"/>
  <c r="AV49" i="37"/>
  <c r="AU49" i="37"/>
  <c r="BB48" i="37"/>
  <c r="BA48" i="37"/>
  <c r="AZ48" i="37"/>
  <c r="AY48" i="37"/>
  <c r="AV48" i="37"/>
  <c r="AU48" i="37"/>
  <c r="BB47" i="37"/>
  <c r="BA47" i="37"/>
  <c r="AZ47" i="37"/>
  <c r="AY47" i="37"/>
  <c r="AV47" i="37"/>
  <c r="AU47" i="37"/>
  <c r="BB46" i="37"/>
  <c r="BA46" i="37"/>
  <c r="AZ46" i="37"/>
  <c r="AY46" i="37"/>
  <c r="AV46" i="37"/>
  <c r="AU46" i="37"/>
  <c r="BB45" i="37"/>
  <c r="BA45" i="37"/>
  <c r="AZ45" i="37"/>
  <c r="AY45" i="37"/>
  <c r="AV45" i="37"/>
  <c r="AU45" i="37"/>
  <c r="BB44" i="37"/>
  <c r="BA44" i="37"/>
  <c r="AZ44" i="37"/>
  <c r="AY44" i="37"/>
  <c r="AV44" i="37"/>
  <c r="AU44" i="37"/>
  <c r="BB43" i="37"/>
  <c r="BA43" i="37"/>
  <c r="AZ43" i="37"/>
  <c r="AY43" i="37"/>
  <c r="AV43" i="37"/>
  <c r="AU43" i="37"/>
  <c r="BB42" i="37"/>
  <c r="BA42" i="37"/>
  <c r="AZ42" i="37"/>
  <c r="AY42" i="37"/>
  <c r="AV42" i="37"/>
  <c r="AU42" i="37"/>
  <c r="BB41" i="37"/>
  <c r="BA41" i="37"/>
  <c r="AZ41" i="37"/>
  <c r="AY41" i="37"/>
  <c r="AV41" i="37"/>
  <c r="AU41" i="37"/>
  <c r="BB40" i="37"/>
  <c r="BA40" i="37"/>
  <c r="AZ40" i="37"/>
  <c r="AY40" i="37"/>
  <c r="AV40" i="37"/>
  <c r="AU40" i="37"/>
  <c r="BB39" i="37"/>
  <c r="BA39" i="37"/>
  <c r="AZ39" i="37"/>
  <c r="AY39" i="37"/>
  <c r="AV39" i="37"/>
  <c r="AU39" i="37"/>
  <c r="BB38" i="37"/>
  <c r="BA38" i="37"/>
  <c r="AZ38" i="37"/>
  <c r="AY38" i="37"/>
  <c r="AV38" i="37"/>
  <c r="AU38" i="37"/>
  <c r="BB37" i="37"/>
  <c r="BA37" i="37"/>
  <c r="AZ37" i="37"/>
  <c r="AY37" i="37"/>
  <c r="AV37" i="37"/>
  <c r="AU37" i="37"/>
  <c r="BB36" i="37"/>
  <c r="BA36" i="37"/>
  <c r="AZ36" i="37"/>
  <c r="AY36" i="37"/>
  <c r="AV36" i="37"/>
  <c r="AU36" i="37"/>
  <c r="BB35" i="37"/>
  <c r="BA35" i="37"/>
  <c r="AZ35" i="37"/>
  <c r="AY35" i="37"/>
  <c r="AV35" i="37"/>
  <c r="AU35" i="37"/>
  <c r="BB34" i="37"/>
  <c r="BA34" i="37"/>
  <c r="AZ34" i="37"/>
  <c r="AY34" i="37"/>
  <c r="AV34" i="37"/>
  <c r="AU34" i="37"/>
  <c r="BB33" i="37"/>
  <c r="BA33" i="37"/>
  <c r="AZ33" i="37"/>
  <c r="AY33" i="37"/>
  <c r="AV33" i="37"/>
  <c r="AU33" i="37"/>
  <c r="BB32" i="37"/>
  <c r="BA32" i="37"/>
  <c r="AZ32" i="37"/>
  <c r="AY32" i="37"/>
  <c r="AV32" i="37"/>
  <c r="AU32" i="37"/>
  <c r="BB31" i="37"/>
  <c r="BA31" i="37"/>
  <c r="AZ31" i="37"/>
  <c r="AY31" i="37"/>
  <c r="AV31" i="37"/>
  <c r="AU31" i="37"/>
  <c r="BB30" i="37"/>
  <c r="BA30" i="37"/>
  <c r="AZ30" i="37"/>
  <c r="AY30" i="37"/>
  <c r="AV30" i="37"/>
  <c r="AU30" i="37"/>
  <c r="BB29" i="37"/>
  <c r="BA29" i="37"/>
  <c r="AZ29" i="37"/>
  <c r="AY29" i="37"/>
  <c r="AV29" i="37"/>
  <c r="AU29" i="37"/>
  <c r="BB28" i="37"/>
  <c r="BA28" i="37"/>
  <c r="AZ28" i="37"/>
  <c r="AY28" i="37"/>
  <c r="AV28" i="37"/>
  <c r="AU28" i="37"/>
  <c r="BB27" i="37"/>
  <c r="BA27" i="37"/>
  <c r="AZ27" i="37"/>
  <c r="AY27" i="37"/>
  <c r="AV27" i="37"/>
  <c r="AU27" i="37"/>
  <c r="BB26" i="37"/>
  <c r="BA26" i="37"/>
  <c r="AZ26" i="37"/>
  <c r="AY26" i="37"/>
  <c r="AV26" i="37"/>
  <c r="AU26" i="37"/>
  <c r="BB25" i="37"/>
  <c r="BA25" i="37"/>
  <c r="AZ25" i="37"/>
  <c r="AY25" i="37"/>
  <c r="AV25" i="37"/>
  <c r="AU25" i="37"/>
  <c r="BB24" i="37"/>
  <c r="BA24" i="37"/>
  <c r="AZ24" i="37"/>
  <c r="AY24" i="37"/>
  <c r="AV24" i="37"/>
  <c r="AU24" i="37"/>
  <c r="BB23" i="37"/>
  <c r="BA23" i="37"/>
  <c r="AZ23" i="37"/>
  <c r="AY23" i="37"/>
  <c r="AV23" i="37"/>
  <c r="AU23" i="37"/>
  <c r="BB22" i="37"/>
  <c r="BA22" i="37"/>
  <c r="AZ22" i="37"/>
  <c r="AY22" i="37"/>
  <c r="AV22" i="37"/>
  <c r="AU22" i="37"/>
  <c r="BB21" i="37"/>
  <c r="BA21" i="37"/>
  <c r="AZ21" i="37"/>
  <c r="AY21" i="37"/>
  <c r="AV21" i="37"/>
  <c r="AU21" i="37"/>
  <c r="BB20" i="37"/>
  <c r="BA20" i="37"/>
  <c r="AZ20" i="37"/>
  <c r="AY20" i="37"/>
  <c r="AV20" i="37"/>
  <c r="AU20" i="37"/>
  <c r="BB19" i="37"/>
  <c r="BA19" i="37"/>
  <c r="AZ19" i="37"/>
  <c r="AY19" i="37"/>
  <c r="AV19" i="37"/>
  <c r="AU19" i="37"/>
  <c r="BB18" i="37"/>
  <c r="BA18" i="37"/>
  <c r="AZ18" i="37"/>
  <c r="AY18" i="37"/>
  <c r="AV18" i="37"/>
  <c r="AU18" i="37"/>
  <c r="BB17" i="37"/>
  <c r="BA17" i="37"/>
  <c r="AZ17" i="37"/>
  <c r="AY17" i="37"/>
  <c r="AV17" i="37"/>
  <c r="AU17" i="37"/>
  <c r="BB16" i="37"/>
  <c r="BA16" i="37"/>
  <c r="AZ16" i="37"/>
  <c r="AY16" i="37"/>
  <c r="AV16" i="37"/>
  <c r="AU16" i="37"/>
  <c r="BB15" i="37"/>
  <c r="BA15" i="37"/>
  <c r="AZ15" i="37"/>
  <c r="AY15" i="37"/>
  <c r="AV15" i="37"/>
  <c r="AU15" i="37"/>
  <c r="BB14" i="37"/>
  <c r="BA14" i="37"/>
  <c r="AZ14" i="37"/>
  <c r="AY14" i="37"/>
  <c r="AV14" i="37"/>
  <c r="AU14" i="37"/>
  <c r="BB13" i="37"/>
  <c r="BA13" i="37"/>
  <c r="AZ13" i="37"/>
  <c r="AY13" i="37"/>
  <c r="AV13" i="37"/>
  <c r="AU13" i="37"/>
  <c r="BB12" i="37"/>
  <c r="BA12" i="37"/>
  <c r="AZ12" i="37"/>
  <c r="AY12" i="37"/>
  <c r="AV12" i="37"/>
  <c r="AU12" i="37"/>
  <c r="BB11" i="37"/>
  <c r="BA11" i="37"/>
  <c r="AZ11" i="37"/>
  <c r="AY11" i="37"/>
  <c r="AV11" i="37"/>
  <c r="AU11" i="37"/>
  <c r="BB10" i="37"/>
  <c r="BA10" i="37"/>
  <c r="AZ10" i="37"/>
  <c r="AY10" i="37"/>
  <c r="AV10" i="37"/>
  <c r="AU10" i="37"/>
  <c r="BB9" i="37"/>
  <c r="BA9" i="37"/>
  <c r="AZ9" i="37"/>
  <c r="AY9" i="37"/>
  <c r="AV9" i="37"/>
  <c r="AU9" i="37"/>
  <c r="BB8" i="37"/>
  <c r="BA8" i="37"/>
  <c r="AZ8" i="37"/>
  <c r="AY8" i="37"/>
  <c r="AV8" i="37"/>
  <c r="AU8" i="37"/>
  <c r="BB7" i="37"/>
  <c r="BA7" i="37"/>
  <c r="AZ7" i="37"/>
  <c r="AY7" i="37"/>
  <c r="AV7" i="37"/>
  <c r="AU7" i="37"/>
  <c r="BB6" i="37"/>
  <c r="BA6" i="37"/>
  <c r="AZ6" i="37"/>
  <c r="AY6" i="37"/>
  <c r="AV6" i="37"/>
  <c r="AU6" i="37"/>
  <c r="BB5" i="37"/>
  <c r="BA5" i="37"/>
  <c r="AZ5" i="37"/>
  <c r="AY5" i="37"/>
  <c r="AV5" i="37"/>
  <c r="AU5" i="37"/>
  <c r="BB4" i="37"/>
  <c r="BA4" i="37"/>
  <c r="AZ4" i="37"/>
  <c r="AY4" i="37"/>
  <c r="AV4" i="37"/>
  <c r="AU4" i="37"/>
  <c r="BB3" i="37"/>
  <c r="BA3" i="37"/>
  <c r="AZ3" i="37"/>
  <c r="AY3" i="37"/>
  <c r="AV3" i="37"/>
  <c r="AU3" i="37"/>
  <c r="BB2" i="37"/>
  <c r="BA2" i="37"/>
  <c r="AZ2" i="37"/>
  <c r="AY2" i="37"/>
  <c r="AV2" i="37"/>
  <c r="AU2" i="37"/>
  <c r="X117" i="37"/>
  <c r="W117" i="37"/>
  <c r="V117" i="37"/>
  <c r="X116" i="37"/>
  <c r="W116" i="37"/>
  <c r="V116" i="37"/>
  <c r="X115" i="37"/>
  <c r="W115" i="37"/>
  <c r="V115" i="37"/>
  <c r="X114" i="37"/>
  <c r="W114" i="37"/>
  <c r="V114" i="37"/>
  <c r="X113" i="37"/>
  <c r="W113" i="37"/>
  <c r="V113" i="37"/>
  <c r="X112" i="37"/>
  <c r="W112" i="37"/>
  <c r="V112" i="37"/>
  <c r="X111" i="37"/>
  <c r="W111" i="37"/>
  <c r="V111" i="37"/>
  <c r="X110" i="37"/>
  <c r="W110" i="37"/>
  <c r="V110" i="37"/>
  <c r="X109" i="37"/>
  <c r="W109" i="37"/>
  <c r="V109" i="37"/>
  <c r="X108" i="37"/>
  <c r="W108" i="37"/>
  <c r="V108" i="37"/>
  <c r="X107" i="37"/>
  <c r="W107" i="37"/>
  <c r="V107" i="37"/>
  <c r="X106" i="37"/>
  <c r="W106" i="37"/>
  <c r="V106" i="37"/>
  <c r="X105" i="37"/>
  <c r="W105" i="37"/>
  <c r="V105" i="37"/>
  <c r="X104" i="37"/>
  <c r="W104" i="37"/>
  <c r="V104" i="37"/>
  <c r="X103" i="37"/>
  <c r="W103" i="37"/>
  <c r="V103" i="37"/>
  <c r="X102" i="37"/>
  <c r="W102" i="37"/>
  <c r="V102" i="37"/>
  <c r="X101" i="37"/>
  <c r="W101" i="37"/>
  <c r="V101" i="37"/>
  <c r="X100" i="37"/>
  <c r="W100" i="37"/>
  <c r="V100" i="37"/>
  <c r="X99" i="37"/>
  <c r="W99" i="37"/>
  <c r="V99" i="37"/>
  <c r="X98" i="37"/>
  <c r="W98" i="37"/>
  <c r="V98" i="37"/>
  <c r="X97" i="37"/>
  <c r="W97" i="37"/>
  <c r="V97" i="37"/>
  <c r="X96" i="37"/>
  <c r="W96" i="37"/>
  <c r="V96" i="37"/>
  <c r="X95" i="37"/>
  <c r="W95" i="37"/>
  <c r="V95" i="37"/>
  <c r="X94" i="37"/>
  <c r="W94" i="37"/>
  <c r="V94" i="37"/>
  <c r="X93" i="37"/>
  <c r="W93" i="37"/>
  <c r="V93" i="37"/>
  <c r="X92" i="37"/>
  <c r="W92" i="37"/>
  <c r="V92" i="37"/>
  <c r="X91" i="37"/>
  <c r="W91" i="37"/>
  <c r="V91" i="37"/>
  <c r="X90" i="37"/>
  <c r="W90" i="37"/>
  <c r="V90" i="37"/>
  <c r="X89" i="37"/>
  <c r="W89" i="37"/>
  <c r="V89" i="37"/>
  <c r="X88" i="37"/>
  <c r="W88" i="37"/>
  <c r="V88" i="37"/>
  <c r="X87" i="37"/>
  <c r="W87" i="37"/>
  <c r="V87" i="37"/>
  <c r="X86" i="37"/>
  <c r="W86" i="37"/>
  <c r="V86" i="37"/>
  <c r="X85" i="37"/>
  <c r="W85" i="37"/>
  <c r="V85" i="37"/>
  <c r="X84" i="37"/>
  <c r="W84" i="37"/>
  <c r="V84" i="37"/>
  <c r="X83" i="37"/>
  <c r="W83" i="37"/>
  <c r="V83" i="37"/>
  <c r="X82" i="37"/>
  <c r="W82" i="37"/>
  <c r="V82" i="37"/>
  <c r="X81" i="37"/>
  <c r="W81" i="37"/>
  <c r="V81" i="37"/>
  <c r="X80" i="37"/>
  <c r="W80" i="37"/>
  <c r="V80" i="37"/>
  <c r="X79" i="37"/>
  <c r="W79" i="37"/>
  <c r="V79" i="37"/>
  <c r="X78" i="37"/>
  <c r="W78" i="37"/>
  <c r="V78" i="37"/>
  <c r="X77" i="37"/>
  <c r="W77" i="37"/>
  <c r="V77" i="37"/>
  <c r="X76" i="37"/>
  <c r="W76" i="37"/>
  <c r="V76" i="37"/>
  <c r="X75" i="37"/>
  <c r="W75" i="37"/>
  <c r="V75" i="37"/>
  <c r="X74" i="37"/>
  <c r="W74" i="37"/>
  <c r="V74" i="37"/>
  <c r="X73" i="37"/>
  <c r="W73" i="37"/>
  <c r="V73" i="37"/>
  <c r="X72" i="37"/>
  <c r="W72" i="37"/>
  <c r="V72" i="37"/>
  <c r="X71" i="37"/>
  <c r="W71" i="37"/>
  <c r="V71" i="37"/>
  <c r="X70" i="37"/>
  <c r="W70" i="37"/>
  <c r="V70" i="37"/>
  <c r="X69" i="37"/>
  <c r="W69" i="37"/>
  <c r="V69" i="37"/>
  <c r="X68" i="37"/>
  <c r="W68" i="37"/>
  <c r="V68" i="37"/>
  <c r="X67" i="37"/>
  <c r="W67" i="37"/>
  <c r="V67" i="37"/>
  <c r="X66" i="37"/>
  <c r="W66" i="37"/>
  <c r="V66" i="37"/>
  <c r="X65" i="37"/>
  <c r="W65" i="37"/>
  <c r="V65" i="37"/>
  <c r="X64" i="37"/>
  <c r="W64" i="37"/>
  <c r="V64" i="37"/>
  <c r="X63" i="37"/>
  <c r="W63" i="37"/>
  <c r="V63" i="37"/>
  <c r="X62" i="37"/>
  <c r="W62" i="37"/>
  <c r="V62" i="37"/>
  <c r="X61" i="37"/>
  <c r="W61" i="37"/>
  <c r="V61" i="37"/>
  <c r="X60" i="37"/>
  <c r="W60" i="37"/>
  <c r="V60" i="37"/>
  <c r="X59" i="37"/>
  <c r="W59" i="37"/>
  <c r="V59" i="37"/>
  <c r="X58" i="37"/>
  <c r="W58" i="37"/>
  <c r="V58" i="37"/>
  <c r="X57" i="37"/>
  <c r="W57" i="37"/>
  <c r="V57" i="37"/>
  <c r="X56" i="37"/>
  <c r="W56" i="37"/>
  <c r="V56" i="37"/>
  <c r="X55" i="37"/>
  <c r="W55" i="37"/>
  <c r="V55" i="37"/>
  <c r="X54" i="37"/>
  <c r="W54" i="37"/>
  <c r="V54" i="37"/>
  <c r="X53" i="37"/>
  <c r="W53" i="37"/>
  <c r="V53" i="37"/>
  <c r="X52" i="37"/>
  <c r="W52" i="37"/>
  <c r="V52" i="37"/>
  <c r="X51" i="37"/>
  <c r="W51" i="37"/>
  <c r="V51" i="37"/>
  <c r="X50" i="37"/>
  <c r="W50" i="37"/>
  <c r="V50" i="37"/>
  <c r="X49" i="37"/>
  <c r="W49" i="37"/>
  <c r="V49" i="37"/>
  <c r="X48" i="37"/>
  <c r="W48" i="37"/>
  <c r="V48" i="37"/>
  <c r="X47" i="37"/>
  <c r="W47" i="37"/>
  <c r="V47" i="37"/>
  <c r="X46" i="37"/>
  <c r="W46" i="37"/>
  <c r="V46" i="37"/>
  <c r="X45" i="37"/>
  <c r="W45" i="37"/>
  <c r="V45" i="37"/>
  <c r="X44" i="37"/>
  <c r="W44" i="37"/>
  <c r="V44" i="37"/>
  <c r="X43" i="37"/>
  <c r="W43" i="37"/>
  <c r="V43" i="37"/>
  <c r="X42" i="37"/>
  <c r="W42" i="37"/>
  <c r="V42" i="37"/>
  <c r="X41" i="37"/>
  <c r="W41" i="37"/>
  <c r="V41" i="37"/>
  <c r="X40" i="37"/>
  <c r="W40" i="37"/>
  <c r="V40" i="37"/>
  <c r="X39" i="37"/>
  <c r="W39" i="37"/>
  <c r="V39" i="37"/>
  <c r="X38" i="37"/>
  <c r="W38" i="37"/>
  <c r="V38" i="37"/>
  <c r="X37" i="37"/>
  <c r="W37" i="37"/>
  <c r="V37" i="37"/>
  <c r="X36" i="37"/>
  <c r="W36" i="37"/>
  <c r="V36" i="37"/>
  <c r="X35" i="37"/>
  <c r="W35" i="37"/>
  <c r="V35" i="37"/>
  <c r="X34" i="37"/>
  <c r="W34" i="37"/>
  <c r="V34" i="37"/>
  <c r="X33" i="37"/>
  <c r="W33" i="37"/>
  <c r="V33" i="37"/>
  <c r="X32" i="37"/>
  <c r="W32" i="37"/>
  <c r="V32" i="37"/>
  <c r="X31" i="37"/>
  <c r="W31" i="37"/>
  <c r="V31" i="37"/>
  <c r="X30" i="37"/>
  <c r="W30" i="37"/>
  <c r="V30" i="37"/>
  <c r="X29" i="37"/>
  <c r="W29" i="37"/>
  <c r="V29" i="37"/>
  <c r="X28" i="37"/>
  <c r="W28" i="37"/>
  <c r="V28" i="37"/>
  <c r="X27" i="37"/>
  <c r="W27" i="37"/>
  <c r="V27" i="37"/>
  <c r="X26" i="37"/>
  <c r="W26" i="37"/>
  <c r="V26" i="37"/>
  <c r="X25" i="37"/>
  <c r="W25" i="37"/>
  <c r="V25" i="37"/>
  <c r="X24" i="37"/>
  <c r="W24" i="37"/>
  <c r="V24" i="37"/>
  <c r="X23" i="37"/>
  <c r="W23" i="37"/>
  <c r="V23" i="37"/>
  <c r="X22" i="37"/>
  <c r="W22" i="37"/>
  <c r="V22" i="37"/>
  <c r="X21" i="37"/>
  <c r="W21" i="37"/>
  <c r="V21" i="37"/>
  <c r="X20" i="37"/>
  <c r="W20" i="37"/>
  <c r="V20" i="37"/>
  <c r="X19" i="37"/>
  <c r="W19" i="37"/>
  <c r="V19" i="37"/>
  <c r="X18" i="37"/>
  <c r="W18" i="37"/>
  <c r="V18" i="37"/>
  <c r="X17" i="37"/>
  <c r="W17" i="37"/>
  <c r="V17" i="37"/>
  <c r="X16" i="37"/>
  <c r="W16" i="37"/>
  <c r="V16" i="37"/>
  <c r="X15" i="37"/>
  <c r="W15" i="37"/>
  <c r="V15" i="37"/>
  <c r="X14" i="37"/>
  <c r="W14" i="37"/>
  <c r="V14" i="37"/>
  <c r="X13" i="37"/>
  <c r="W13" i="37"/>
  <c r="V13" i="37"/>
  <c r="X12" i="37"/>
  <c r="W12" i="37"/>
  <c r="V12" i="37"/>
  <c r="X11" i="37"/>
  <c r="W11" i="37"/>
  <c r="V11" i="37"/>
  <c r="X10" i="37"/>
  <c r="W10" i="37"/>
  <c r="V10" i="37"/>
  <c r="X9" i="37"/>
  <c r="W9" i="37"/>
  <c r="V9" i="37"/>
  <c r="X8" i="37"/>
  <c r="W8" i="37"/>
  <c r="V8" i="37"/>
  <c r="X7" i="37"/>
  <c r="W7" i="37"/>
  <c r="V7" i="37"/>
  <c r="X6" i="37"/>
  <c r="W6" i="37"/>
  <c r="V6" i="37"/>
  <c r="X5" i="37"/>
  <c r="W5" i="37"/>
  <c r="V5" i="37"/>
  <c r="X4" i="37"/>
  <c r="W4" i="37"/>
  <c r="V4" i="37"/>
  <c r="X3" i="37"/>
  <c r="W3" i="37"/>
  <c r="V3" i="37"/>
  <c r="X2" i="37"/>
  <c r="W2" i="37"/>
  <c r="V2" i="37"/>
  <c r="E117" i="37"/>
  <c r="D117" i="37"/>
  <c r="E116" i="37"/>
  <c r="D116" i="37"/>
  <c r="E115" i="37"/>
  <c r="D115" i="37"/>
  <c r="E114" i="37"/>
  <c r="D114" i="37"/>
  <c r="E113" i="37"/>
  <c r="D113" i="37"/>
  <c r="E112" i="37"/>
  <c r="D112" i="37"/>
  <c r="E111" i="37"/>
  <c r="D111" i="37"/>
  <c r="E110" i="37"/>
  <c r="D110" i="37"/>
  <c r="E109" i="37"/>
  <c r="D109" i="37"/>
  <c r="E108" i="37"/>
  <c r="D108" i="37"/>
  <c r="E107" i="37"/>
  <c r="D107" i="37"/>
  <c r="F106" i="37"/>
  <c r="E106" i="37"/>
  <c r="D106" i="37"/>
  <c r="F105" i="37"/>
  <c r="E105" i="37"/>
  <c r="D105" i="37"/>
  <c r="F104" i="37"/>
  <c r="E104" i="37"/>
  <c r="D104" i="37"/>
  <c r="F103" i="37"/>
  <c r="E103" i="37"/>
  <c r="D103" i="37"/>
  <c r="F102" i="37"/>
  <c r="E102" i="37"/>
  <c r="D102" i="37"/>
  <c r="F101" i="37"/>
  <c r="E101" i="37"/>
  <c r="D101" i="37"/>
  <c r="F100" i="37"/>
  <c r="E100" i="37"/>
  <c r="D100" i="37"/>
  <c r="F99" i="37"/>
  <c r="E99" i="37"/>
  <c r="D99" i="37"/>
  <c r="F98" i="37"/>
  <c r="E98" i="37"/>
  <c r="D98" i="37"/>
  <c r="F97" i="37"/>
  <c r="E97" i="37"/>
  <c r="D97" i="37"/>
  <c r="F96" i="37"/>
  <c r="E96" i="37"/>
  <c r="D96" i="37"/>
  <c r="F95" i="37"/>
  <c r="E95" i="37"/>
  <c r="D95" i="37"/>
  <c r="F94" i="37"/>
  <c r="E94" i="37"/>
  <c r="D94" i="37"/>
  <c r="F93" i="37"/>
  <c r="E93" i="37"/>
  <c r="D93" i="37"/>
  <c r="F92" i="37"/>
  <c r="E92" i="37"/>
  <c r="D92" i="37"/>
  <c r="F91" i="37"/>
  <c r="E91" i="37"/>
  <c r="D91" i="37"/>
  <c r="F90" i="37"/>
  <c r="E90" i="37"/>
  <c r="D90" i="37"/>
  <c r="F89" i="37"/>
  <c r="E89" i="37"/>
  <c r="D89" i="37"/>
  <c r="F88" i="37"/>
  <c r="E88" i="37"/>
  <c r="D88" i="37"/>
  <c r="F87" i="37"/>
  <c r="E87" i="37"/>
  <c r="D87" i="37"/>
  <c r="F86" i="37"/>
  <c r="E86" i="37"/>
  <c r="D86" i="37"/>
  <c r="F85" i="37"/>
  <c r="E85" i="37"/>
  <c r="D85" i="37"/>
  <c r="F84" i="37"/>
  <c r="E84" i="37"/>
  <c r="D84" i="37"/>
  <c r="F83" i="37"/>
  <c r="E83" i="37"/>
  <c r="D83" i="37"/>
  <c r="F82" i="37"/>
  <c r="E82" i="37"/>
  <c r="D82" i="37"/>
  <c r="F81" i="37"/>
  <c r="E81" i="37"/>
  <c r="D81" i="37"/>
  <c r="F80" i="37"/>
  <c r="E80" i="37"/>
  <c r="D80" i="37"/>
  <c r="F79" i="37"/>
  <c r="E79" i="37"/>
  <c r="D79" i="37"/>
  <c r="F78" i="37"/>
  <c r="E78" i="37"/>
  <c r="D78" i="37"/>
  <c r="F77" i="37"/>
  <c r="E77" i="37"/>
  <c r="D77" i="37"/>
  <c r="F76" i="37"/>
  <c r="E76" i="37"/>
  <c r="D76" i="37"/>
  <c r="F75" i="37"/>
  <c r="E75" i="37"/>
  <c r="D75" i="37"/>
  <c r="F74" i="37"/>
  <c r="E74" i="37"/>
  <c r="D74" i="37"/>
  <c r="F73" i="37"/>
  <c r="E73" i="37"/>
  <c r="D73" i="37"/>
  <c r="F72" i="37"/>
  <c r="E72" i="37"/>
  <c r="D72" i="37"/>
  <c r="F71" i="37"/>
  <c r="E71" i="37"/>
  <c r="D71" i="37"/>
  <c r="F70" i="37"/>
  <c r="E70" i="37"/>
  <c r="D70" i="37"/>
  <c r="F69" i="37"/>
  <c r="E69" i="37"/>
  <c r="D69" i="37"/>
  <c r="F68" i="37"/>
  <c r="E68" i="37"/>
  <c r="D68" i="37"/>
  <c r="F67" i="37"/>
  <c r="E67" i="37"/>
  <c r="D67" i="37"/>
  <c r="F66" i="37"/>
  <c r="E66" i="37"/>
  <c r="D66" i="37"/>
  <c r="F65" i="37"/>
  <c r="E65" i="37"/>
  <c r="D65" i="37"/>
  <c r="F64" i="37"/>
  <c r="E64" i="37"/>
  <c r="D64" i="37"/>
  <c r="F63" i="37"/>
  <c r="E63" i="37"/>
  <c r="D63" i="37"/>
  <c r="F62" i="37"/>
  <c r="E62" i="37"/>
  <c r="D62" i="37"/>
  <c r="F61" i="37"/>
  <c r="E61" i="37"/>
  <c r="D61" i="37"/>
  <c r="F60" i="37"/>
  <c r="E60" i="37"/>
  <c r="D60" i="37"/>
  <c r="F59" i="37"/>
  <c r="E59" i="37"/>
  <c r="D59" i="37"/>
  <c r="F58" i="37"/>
  <c r="E58" i="37"/>
  <c r="D58" i="37"/>
  <c r="F57" i="37"/>
  <c r="E57" i="37"/>
  <c r="D57" i="37"/>
  <c r="F56" i="37"/>
  <c r="E56" i="37"/>
  <c r="D56" i="37"/>
  <c r="F55" i="37"/>
  <c r="E55" i="37"/>
  <c r="D55" i="37"/>
  <c r="F54" i="37"/>
  <c r="E54" i="37"/>
  <c r="D54" i="37"/>
  <c r="F53" i="37"/>
  <c r="E53" i="37"/>
  <c r="D53" i="37"/>
  <c r="F52" i="37"/>
  <c r="E52" i="37"/>
  <c r="D52" i="37"/>
  <c r="F51" i="37"/>
  <c r="E51" i="37"/>
  <c r="D51" i="37"/>
  <c r="F50" i="37"/>
  <c r="E50" i="37"/>
  <c r="D50" i="37"/>
  <c r="F49" i="37"/>
  <c r="E49" i="37"/>
  <c r="D49" i="37"/>
  <c r="F48" i="37"/>
  <c r="E48" i="37"/>
  <c r="D48" i="37"/>
  <c r="F47" i="37"/>
  <c r="E47" i="37"/>
  <c r="D47" i="37"/>
  <c r="F46" i="37"/>
  <c r="E46" i="37"/>
  <c r="D46" i="37"/>
  <c r="F45" i="37"/>
  <c r="E45" i="37"/>
  <c r="D45" i="37"/>
  <c r="F44" i="37"/>
  <c r="E44" i="37"/>
  <c r="D44" i="37"/>
  <c r="F43" i="37"/>
  <c r="E43" i="37"/>
  <c r="D43" i="37"/>
  <c r="F42" i="37"/>
  <c r="E42" i="37"/>
  <c r="D42" i="37"/>
  <c r="F41" i="37"/>
  <c r="E41" i="37"/>
  <c r="D41" i="37"/>
  <c r="F40" i="37"/>
  <c r="E40" i="37"/>
  <c r="D40" i="37"/>
  <c r="F39" i="37"/>
  <c r="E39" i="37"/>
  <c r="D39" i="37"/>
  <c r="F38" i="37"/>
  <c r="E38" i="37"/>
  <c r="D38" i="37"/>
  <c r="F37" i="37"/>
  <c r="E37" i="37"/>
  <c r="D37" i="37"/>
  <c r="F36" i="37"/>
  <c r="E36" i="37"/>
  <c r="D36" i="37"/>
  <c r="F35" i="37"/>
  <c r="E35" i="37"/>
  <c r="D35" i="37"/>
  <c r="F34" i="37"/>
  <c r="E34" i="37"/>
  <c r="D34" i="37"/>
  <c r="F33" i="37"/>
  <c r="E33" i="37"/>
  <c r="D33" i="37"/>
  <c r="F32" i="37"/>
  <c r="E32" i="37"/>
  <c r="D32" i="37"/>
  <c r="F31" i="37"/>
  <c r="E31" i="37"/>
  <c r="D31" i="37"/>
  <c r="F30" i="37"/>
  <c r="E30" i="37"/>
  <c r="D30" i="37"/>
  <c r="F29" i="37"/>
  <c r="E29" i="37"/>
  <c r="D29" i="37"/>
  <c r="F28" i="37"/>
  <c r="E28" i="37"/>
  <c r="D28" i="37"/>
  <c r="F27" i="37"/>
  <c r="E27" i="37"/>
  <c r="D27" i="37"/>
  <c r="F26" i="37"/>
  <c r="E26" i="37"/>
  <c r="D26" i="37"/>
  <c r="F25" i="37"/>
  <c r="E25" i="37"/>
  <c r="D25" i="37"/>
  <c r="F24" i="37"/>
  <c r="E24" i="37"/>
  <c r="D24" i="37"/>
  <c r="F23" i="37"/>
  <c r="E23" i="37"/>
  <c r="D23" i="37"/>
  <c r="F22" i="37"/>
  <c r="E22" i="37"/>
  <c r="D22" i="37"/>
  <c r="F21" i="37"/>
  <c r="E21" i="37"/>
  <c r="D21" i="37"/>
  <c r="F20" i="37"/>
  <c r="E20" i="37"/>
  <c r="D20" i="37"/>
  <c r="F19" i="37"/>
  <c r="E19" i="37"/>
  <c r="D19" i="37"/>
  <c r="F18" i="37"/>
  <c r="E18" i="37"/>
  <c r="D18" i="37"/>
  <c r="F17" i="37"/>
  <c r="E17" i="37"/>
  <c r="D17" i="37"/>
  <c r="F16" i="37"/>
  <c r="E16" i="37"/>
  <c r="D16" i="37"/>
  <c r="F15" i="37"/>
  <c r="E15" i="37"/>
  <c r="D15" i="37"/>
  <c r="F14" i="37"/>
  <c r="E14" i="37"/>
  <c r="D14" i="37"/>
  <c r="F13" i="37"/>
  <c r="E13" i="37"/>
  <c r="D13" i="37"/>
  <c r="F12" i="37"/>
  <c r="E12" i="37"/>
  <c r="D12" i="37"/>
  <c r="F11" i="37"/>
  <c r="E11" i="37"/>
  <c r="D11" i="37"/>
  <c r="F10" i="37"/>
  <c r="E10" i="37"/>
  <c r="D10" i="37"/>
  <c r="F9" i="37"/>
  <c r="E9" i="37"/>
  <c r="D9" i="37"/>
  <c r="F8" i="37"/>
  <c r="E8" i="37"/>
  <c r="D8" i="37"/>
  <c r="F7" i="37"/>
  <c r="E7" i="37"/>
  <c r="D7" i="37"/>
  <c r="F6" i="37"/>
  <c r="E6" i="37"/>
  <c r="D6" i="37"/>
  <c r="F5" i="37"/>
  <c r="E5" i="37"/>
  <c r="D5" i="37"/>
  <c r="F4" i="37"/>
  <c r="E4" i="37"/>
  <c r="D4" i="37"/>
  <c r="F3" i="37"/>
  <c r="E3" i="37"/>
  <c r="D3" i="37"/>
  <c r="F2" i="37"/>
  <c r="E2" i="37"/>
  <c r="D2" i="37"/>
  <c r="C117" i="37"/>
  <c r="B117" i="37"/>
  <c r="C116" i="37"/>
  <c r="B116" i="37"/>
  <c r="C115" i="37"/>
  <c r="B115" i="37"/>
  <c r="C114" i="37"/>
  <c r="B114" i="37"/>
  <c r="C113" i="37"/>
  <c r="B113" i="37"/>
  <c r="C112" i="37"/>
  <c r="B112" i="37"/>
  <c r="C111" i="37"/>
  <c r="B111" i="37"/>
  <c r="C110" i="37"/>
  <c r="B110" i="37"/>
  <c r="C109" i="37"/>
  <c r="B109" i="37"/>
  <c r="C108" i="37"/>
  <c r="B108" i="37"/>
  <c r="C107" i="37"/>
  <c r="B107" i="37"/>
  <c r="C106" i="37"/>
  <c r="B106" i="37"/>
  <c r="C105" i="37"/>
  <c r="B105" i="37"/>
  <c r="C104" i="37"/>
  <c r="B104" i="37"/>
  <c r="C103" i="37"/>
  <c r="B103" i="37"/>
  <c r="C102" i="37"/>
  <c r="B102" i="37"/>
  <c r="C101" i="37"/>
  <c r="B101" i="37"/>
  <c r="C100" i="37"/>
  <c r="B100" i="37"/>
  <c r="C99" i="37"/>
  <c r="B99" i="37"/>
  <c r="C98" i="37"/>
  <c r="B98" i="37"/>
  <c r="C97" i="37"/>
  <c r="B97" i="37"/>
  <c r="C96" i="37"/>
  <c r="B96" i="37"/>
  <c r="C95" i="37"/>
  <c r="B95" i="37"/>
  <c r="C94" i="37"/>
  <c r="B94" i="37"/>
  <c r="C93" i="37"/>
  <c r="B93" i="37"/>
  <c r="C92" i="37"/>
  <c r="B92" i="37"/>
  <c r="C91" i="37"/>
  <c r="B91" i="37"/>
  <c r="C90" i="37"/>
  <c r="B90" i="37"/>
  <c r="C89" i="37"/>
  <c r="B89" i="37"/>
  <c r="C88" i="37"/>
  <c r="B88" i="37"/>
  <c r="C87" i="37"/>
  <c r="B87" i="37"/>
  <c r="C86" i="37"/>
  <c r="B86" i="37"/>
  <c r="C85" i="37"/>
  <c r="B85" i="37"/>
  <c r="C84" i="37"/>
  <c r="B84" i="37"/>
  <c r="C83" i="37"/>
  <c r="B83" i="37"/>
  <c r="C82" i="37"/>
  <c r="B82" i="37"/>
  <c r="C81" i="37"/>
  <c r="B81" i="37"/>
  <c r="C80" i="37"/>
  <c r="B80" i="37"/>
  <c r="C79" i="37"/>
  <c r="B79" i="37"/>
  <c r="C78" i="37"/>
  <c r="B78" i="37"/>
  <c r="C77" i="37"/>
  <c r="B77" i="37"/>
  <c r="C76" i="37"/>
  <c r="B76" i="37"/>
  <c r="C75" i="37"/>
  <c r="B75" i="37"/>
  <c r="C74" i="37"/>
  <c r="B74" i="37"/>
  <c r="C73" i="37"/>
  <c r="B73" i="37"/>
  <c r="C72" i="37"/>
  <c r="B72" i="37"/>
  <c r="C71" i="37"/>
  <c r="B71" i="37"/>
  <c r="C70" i="37"/>
  <c r="B70" i="37"/>
  <c r="C69" i="37"/>
  <c r="B69" i="37"/>
  <c r="C68" i="37"/>
  <c r="B68" i="37"/>
  <c r="C67" i="37"/>
  <c r="B67" i="37"/>
  <c r="C66" i="37"/>
  <c r="B66" i="37"/>
  <c r="C65" i="37"/>
  <c r="B65" i="37"/>
  <c r="C64" i="37"/>
  <c r="B64" i="37"/>
  <c r="C63" i="37"/>
  <c r="B63" i="37"/>
  <c r="C62" i="37"/>
  <c r="B62" i="37"/>
  <c r="C61" i="37"/>
  <c r="B61" i="37"/>
  <c r="C60" i="37"/>
  <c r="B60" i="37"/>
  <c r="C59" i="37"/>
  <c r="B59" i="37"/>
  <c r="C58" i="37"/>
  <c r="B58" i="37"/>
  <c r="C57" i="37"/>
  <c r="B57" i="37"/>
  <c r="C56" i="37"/>
  <c r="B56" i="37"/>
  <c r="C55" i="37"/>
  <c r="B55" i="37"/>
  <c r="C54" i="37"/>
  <c r="B54" i="37"/>
  <c r="C53" i="37"/>
  <c r="B53" i="37"/>
  <c r="C52" i="37"/>
  <c r="B52" i="37"/>
  <c r="C51" i="37"/>
  <c r="B51" i="37"/>
  <c r="C50" i="37"/>
  <c r="B50" i="37"/>
  <c r="C49" i="37"/>
  <c r="B49" i="37"/>
  <c r="C48" i="37"/>
  <c r="B48" i="37"/>
  <c r="C47" i="37"/>
  <c r="B47" i="37"/>
  <c r="C46" i="37"/>
  <c r="B46" i="37"/>
  <c r="C45" i="37"/>
  <c r="B45" i="37"/>
  <c r="C44" i="37"/>
  <c r="B44" i="37"/>
  <c r="C43" i="37"/>
  <c r="B43" i="37"/>
  <c r="C42" i="37"/>
  <c r="B42" i="37"/>
  <c r="C41" i="37"/>
  <c r="B41" i="37"/>
  <c r="C40" i="37"/>
  <c r="B40" i="37"/>
  <c r="C39" i="37"/>
  <c r="B39" i="37"/>
  <c r="C38" i="37"/>
  <c r="B38" i="37"/>
  <c r="C37" i="37"/>
  <c r="B37" i="37"/>
  <c r="C36" i="37"/>
  <c r="B36" i="37"/>
  <c r="C35" i="37"/>
  <c r="B35" i="37"/>
  <c r="C34" i="37"/>
  <c r="B34" i="37"/>
  <c r="C33" i="37"/>
  <c r="B33" i="37"/>
  <c r="C32" i="37"/>
  <c r="B32" i="37"/>
  <c r="C31" i="37"/>
  <c r="B31" i="37"/>
  <c r="C30" i="37"/>
  <c r="B30" i="37"/>
  <c r="C29" i="37"/>
  <c r="B29" i="37"/>
  <c r="C28" i="37"/>
  <c r="B28" i="37"/>
  <c r="C27" i="37"/>
  <c r="B27" i="37"/>
  <c r="C26" i="37"/>
  <c r="B26" i="37"/>
  <c r="C25" i="37"/>
  <c r="B25" i="37"/>
  <c r="C24" i="37"/>
  <c r="B24" i="37"/>
  <c r="C23" i="37"/>
  <c r="B23" i="37"/>
  <c r="C22" i="37"/>
  <c r="B22" i="37"/>
  <c r="C21" i="37"/>
  <c r="B21" i="37"/>
  <c r="C20" i="37"/>
  <c r="B20" i="37"/>
  <c r="C19" i="37"/>
  <c r="B19" i="37"/>
  <c r="C18" i="37"/>
  <c r="B18" i="37"/>
  <c r="C17" i="37"/>
  <c r="B17" i="37"/>
  <c r="C16" i="37"/>
  <c r="B16" i="37"/>
  <c r="C15" i="37"/>
  <c r="B15" i="37"/>
  <c r="C14" i="37"/>
  <c r="B14" i="37"/>
  <c r="C13" i="37"/>
  <c r="B13" i="37"/>
  <c r="C12" i="37"/>
  <c r="B12" i="37"/>
  <c r="C11" i="37"/>
  <c r="B11" i="37"/>
  <c r="C10" i="37"/>
  <c r="B10" i="37"/>
  <c r="C9" i="37"/>
  <c r="B9" i="37"/>
  <c r="C8" i="37"/>
  <c r="B8" i="37"/>
  <c r="C7" i="37"/>
  <c r="B7" i="37"/>
  <c r="C6" i="37"/>
  <c r="B6" i="37"/>
  <c r="C5" i="37"/>
  <c r="B5" i="37"/>
  <c r="C4" i="37"/>
  <c r="B4" i="37"/>
  <c r="C3" i="37"/>
  <c r="B3" i="37"/>
  <c r="C2" i="37"/>
  <c r="B2" i="37"/>
  <c r="O354" i="97" l="1"/>
  <c r="O355" i="97"/>
  <c r="Q121" i="97" l="1"/>
  <c r="T121" i="97" s="1"/>
  <c r="Q123" i="97"/>
  <c r="O353" i="97"/>
  <c r="O352" i="97" l="1"/>
  <c r="Q120" i="97" s="1"/>
  <c r="O351" i="97"/>
  <c r="O350" i="97" l="1"/>
  <c r="BD116" i="31" l="1"/>
  <c r="BD117" i="31" s="1"/>
  <c r="O348" i="97" l="1"/>
  <c r="O349" i="97"/>
  <c r="Q119" i="97" s="1"/>
  <c r="BD114" i="31" l="1"/>
  <c r="BD114" i="37" s="1"/>
  <c r="BD115" i="37" s="1"/>
  <c r="BD116" i="37" s="1"/>
  <c r="BD117" i="37" s="1"/>
  <c r="T119" i="97"/>
  <c r="T120" i="97"/>
  <c r="O347" i="97"/>
  <c r="O346" i="97"/>
  <c r="Q118" i="97" s="1"/>
  <c r="T118" i="97" l="1"/>
  <c r="O343" i="97" l="1"/>
  <c r="Q117" i="97" s="1"/>
  <c r="O344" i="97"/>
  <c r="O345" i="97"/>
  <c r="T117" i="97" l="1"/>
  <c r="BD126" i="31" l="1"/>
  <c r="J126" i="31"/>
  <c r="AR126" i="31"/>
  <c r="AC126" i="31"/>
  <c r="AN126" i="31"/>
  <c r="AM126" i="31"/>
  <c r="AL126" i="31"/>
  <c r="AB126" i="31"/>
  <c r="U126" i="31"/>
  <c r="AS126" i="31"/>
  <c r="G126" i="31"/>
  <c r="R126" i="31"/>
  <c r="AT126" i="31"/>
  <c r="B126" i="31"/>
  <c r="C126" i="31"/>
  <c r="O342" i="97" l="1"/>
  <c r="O339" i="97" l="1"/>
  <c r="O340" i="97"/>
  <c r="O341" i="97"/>
  <c r="H351" i="97"/>
  <c r="Q116" i="97" l="1"/>
  <c r="AC1" i="37"/>
  <c r="T116" i="97" l="1"/>
  <c r="O337" i="97"/>
  <c r="Q115" i="97" s="1"/>
  <c r="O338" i="97"/>
  <c r="H349" i="97"/>
  <c r="H350" i="97"/>
  <c r="H348" i="97"/>
  <c r="C103" i="97"/>
  <c r="C104" i="97"/>
  <c r="T115" i="97" l="1"/>
  <c r="H340" i="97" l="1"/>
  <c r="H341" i="97"/>
  <c r="H342" i="97"/>
  <c r="H343" i="97"/>
  <c r="H344" i="97"/>
  <c r="H345" i="97"/>
  <c r="H346" i="97"/>
  <c r="H347" i="97"/>
  <c r="O333" i="97" l="1"/>
  <c r="O329" i="97"/>
  <c r="O330" i="97"/>
  <c r="O332" i="97"/>
  <c r="O336" i="97"/>
  <c r="O331" i="97"/>
  <c r="Q113" i="97" s="1"/>
  <c r="O334" i="97"/>
  <c r="Q114" i="97" s="1"/>
  <c r="O335" i="97"/>
  <c r="T114" i="97" l="1"/>
  <c r="T113" i="97"/>
  <c r="D1" i="37"/>
  <c r="E1" i="37"/>
  <c r="F1" i="37"/>
  <c r="G1" i="37"/>
  <c r="H1" i="37"/>
  <c r="I1" i="37"/>
  <c r="J1" i="37"/>
  <c r="K1" i="37"/>
  <c r="L1" i="37"/>
  <c r="N1" i="37"/>
  <c r="O1" i="37"/>
  <c r="P1" i="37"/>
  <c r="Q1" i="37"/>
  <c r="R1" i="37"/>
  <c r="T1" i="37"/>
  <c r="U1" i="37"/>
  <c r="V1" i="37"/>
  <c r="W1" i="37"/>
  <c r="X1" i="37"/>
  <c r="Y1" i="37"/>
  <c r="Z1" i="37"/>
  <c r="AA1" i="37"/>
  <c r="AB1" i="37"/>
  <c r="AD1" i="37"/>
  <c r="AF1" i="37"/>
  <c r="AG1" i="37"/>
  <c r="AH1" i="37"/>
  <c r="AI1" i="37"/>
  <c r="AK1" i="37"/>
  <c r="AL1" i="37"/>
  <c r="AM1" i="37"/>
  <c r="AN1" i="37"/>
  <c r="AP1" i="37"/>
  <c r="AQ1" i="37"/>
  <c r="AR1" i="37"/>
  <c r="AS1" i="37"/>
  <c r="AT1" i="37"/>
  <c r="H79" i="97" l="1"/>
  <c r="S1" i="37" l="1"/>
  <c r="C1" i="37" l="1"/>
  <c r="B1" i="37"/>
  <c r="O328" i="97" l="1"/>
  <c r="Q112" i="97" s="1"/>
  <c r="T112" i="97" l="1"/>
  <c r="O327" i="97"/>
  <c r="AS129" i="31" l="1"/>
  <c r="AR129" i="31"/>
  <c r="AQ129" i="31"/>
  <c r="AP129" i="31"/>
  <c r="AO129" i="31"/>
  <c r="AN129" i="31"/>
  <c r="AM129" i="31"/>
  <c r="AL129" i="31"/>
  <c r="AK129" i="31"/>
  <c r="AJ129" i="31"/>
  <c r="AI129" i="31"/>
  <c r="AH129" i="31"/>
  <c r="AG129" i="31"/>
  <c r="AF129" i="31"/>
  <c r="AE129" i="31"/>
  <c r="AD129" i="31"/>
  <c r="AC129" i="31"/>
  <c r="AB129" i="31"/>
  <c r="AA129" i="31"/>
  <c r="Z129" i="31"/>
  <c r="Y129" i="31"/>
  <c r="X129" i="31"/>
  <c r="W129" i="31"/>
  <c r="V129" i="31"/>
  <c r="U129" i="31"/>
  <c r="T129" i="31"/>
  <c r="S129" i="31"/>
  <c r="R129" i="31"/>
  <c r="Q129" i="31"/>
  <c r="P129" i="31"/>
  <c r="O129" i="31"/>
  <c r="N129" i="31"/>
  <c r="M129" i="31"/>
  <c r="L129" i="31"/>
  <c r="K129" i="31"/>
  <c r="J129" i="31"/>
  <c r="I129" i="31"/>
  <c r="H129" i="31"/>
  <c r="G129" i="31"/>
  <c r="E129" i="31"/>
  <c r="D129" i="31"/>
  <c r="AT129" i="31"/>
  <c r="AT131" i="31" l="1"/>
  <c r="AS131" i="31" l="1"/>
  <c r="AR131" i="31"/>
  <c r="G131" i="31" l="1"/>
  <c r="O326" i="97" l="1"/>
  <c r="H338" i="97"/>
  <c r="H339" i="97"/>
  <c r="O324" i="97" l="1"/>
  <c r="O325" i="97"/>
  <c r="Q111" i="97" s="1"/>
  <c r="H335" i="97"/>
  <c r="H336" i="97"/>
  <c r="H337" i="97"/>
  <c r="T111" i="97" l="1"/>
  <c r="H334" i="97"/>
  <c r="O323" i="97" l="1"/>
  <c r="O322" i="97"/>
  <c r="Q110" i="97" s="1"/>
  <c r="H333" i="97"/>
  <c r="H332" i="97"/>
  <c r="O267" i="97"/>
  <c r="O239" i="97"/>
  <c r="O179" i="97"/>
  <c r="H331" i="97"/>
  <c r="H330" i="97"/>
  <c r="H329" i="97"/>
  <c r="H328" i="97"/>
  <c r="H325" i="97"/>
  <c r="H322" i="97"/>
  <c r="H319" i="97"/>
  <c r="M1" i="31"/>
  <c r="M1" i="37" s="1"/>
  <c r="O313" i="97"/>
  <c r="O219" i="97"/>
  <c r="H326" i="97"/>
  <c r="H324" i="97"/>
  <c r="H323" i="97"/>
  <c r="H321" i="97"/>
  <c r="H320" i="97"/>
  <c r="H318" i="97"/>
  <c r="H317" i="97"/>
  <c r="H316" i="97"/>
  <c r="H315" i="97"/>
  <c r="H314" i="97"/>
  <c r="H313" i="97"/>
  <c r="H312" i="97"/>
  <c r="H311" i="97"/>
  <c r="H310" i="97"/>
  <c r="H309" i="97"/>
  <c r="H308" i="97"/>
  <c r="H307" i="97"/>
  <c r="H306" i="97"/>
  <c r="H305" i="97"/>
  <c r="H304" i="97"/>
  <c r="H303" i="97"/>
  <c r="H302" i="97"/>
  <c r="H301" i="97"/>
  <c r="H300" i="97"/>
  <c r="H299" i="97"/>
  <c r="H298" i="97"/>
  <c r="H297" i="97"/>
  <c r="H296" i="97"/>
  <c r="H295" i="97"/>
  <c r="H294" i="97"/>
  <c r="H293" i="97"/>
  <c r="H292" i="97"/>
  <c r="H291" i="97"/>
  <c r="H290" i="97"/>
  <c r="H289" i="97"/>
  <c r="H288" i="97"/>
  <c r="H287" i="97"/>
  <c r="H286" i="97"/>
  <c r="H285" i="97"/>
  <c r="H284" i="97"/>
  <c r="H283" i="97"/>
  <c r="H282" i="97"/>
  <c r="H281" i="97"/>
  <c r="H280" i="97"/>
  <c r="H279" i="97"/>
  <c r="H278" i="97"/>
  <c r="H277" i="97"/>
  <c r="H276" i="97"/>
  <c r="H275" i="97"/>
  <c r="H274" i="97"/>
  <c r="H273" i="97"/>
  <c r="H272" i="97"/>
  <c r="H271" i="97"/>
  <c r="H270" i="97"/>
  <c r="H269" i="97"/>
  <c r="H268" i="97"/>
  <c r="H267" i="97"/>
  <c r="H266" i="97"/>
  <c r="H265" i="97"/>
  <c r="H264" i="97"/>
  <c r="H263" i="97"/>
  <c r="H262" i="97"/>
  <c r="H261" i="97"/>
  <c r="H260" i="97"/>
  <c r="H259" i="97"/>
  <c r="H258" i="97"/>
  <c r="H257" i="97"/>
  <c r="H256" i="97"/>
  <c r="H255" i="97"/>
  <c r="H254" i="97"/>
  <c r="H253" i="97"/>
  <c r="H252" i="97"/>
  <c r="H251" i="97"/>
  <c r="H250" i="97"/>
  <c r="H249" i="97"/>
  <c r="H248" i="97"/>
  <c r="H247" i="97"/>
  <c r="H246" i="97"/>
  <c r="H245" i="97"/>
  <c r="H244" i="97"/>
  <c r="H243" i="97"/>
  <c r="H242" i="97"/>
  <c r="H241" i="97"/>
  <c r="H240" i="97"/>
  <c r="H239" i="97"/>
  <c r="H238" i="97"/>
  <c r="H237" i="97"/>
  <c r="H236" i="97"/>
  <c r="H235" i="97"/>
  <c r="H234" i="97"/>
  <c r="H233" i="97"/>
  <c r="H232" i="97"/>
  <c r="H231" i="97"/>
  <c r="H230" i="97"/>
  <c r="H229" i="97"/>
  <c r="H228" i="97"/>
  <c r="H227" i="97"/>
  <c r="H226" i="97"/>
  <c r="H225" i="97"/>
  <c r="H224" i="97"/>
  <c r="H223" i="97"/>
  <c r="H222" i="97"/>
  <c r="H221" i="97"/>
  <c r="H220" i="97"/>
  <c r="H219" i="97"/>
  <c r="H218" i="97"/>
  <c r="H217" i="97"/>
  <c r="H216" i="97"/>
  <c r="H215" i="97"/>
  <c r="H214" i="97"/>
  <c r="H213" i="97"/>
  <c r="H212" i="97"/>
  <c r="H211" i="97"/>
  <c r="H210" i="97"/>
  <c r="H209" i="97"/>
  <c r="H208" i="97"/>
  <c r="H207" i="97"/>
  <c r="H206" i="97"/>
  <c r="H205" i="97"/>
  <c r="H204" i="97"/>
  <c r="H203" i="97"/>
  <c r="H202" i="97"/>
  <c r="H201" i="97"/>
  <c r="H200" i="97"/>
  <c r="H199" i="97"/>
  <c r="H198" i="97"/>
  <c r="H197" i="97"/>
  <c r="H196" i="97"/>
  <c r="H195" i="97"/>
  <c r="H194" i="97"/>
  <c r="H193" i="97"/>
  <c r="H192" i="97"/>
  <c r="H191" i="97"/>
  <c r="H190" i="97"/>
  <c r="H189" i="97"/>
  <c r="H188" i="97"/>
  <c r="H187" i="97"/>
  <c r="H186" i="97"/>
  <c r="H185" i="97"/>
  <c r="H184" i="97"/>
  <c r="H183" i="97"/>
  <c r="H182" i="97"/>
  <c r="H181" i="97"/>
  <c r="H180" i="97"/>
  <c r="H179" i="97"/>
  <c r="H178" i="97"/>
  <c r="H177" i="97"/>
  <c r="H176" i="97"/>
  <c r="H175" i="97"/>
  <c r="H174" i="97"/>
  <c r="H173" i="97"/>
  <c r="H172" i="97"/>
  <c r="H171" i="97"/>
  <c r="H170" i="97"/>
  <c r="H169" i="97"/>
  <c r="H168" i="97"/>
  <c r="H167" i="97"/>
  <c r="H166" i="97"/>
  <c r="H165" i="97"/>
  <c r="H164" i="97"/>
  <c r="H163" i="97"/>
  <c r="H162" i="97"/>
  <c r="H161" i="97"/>
  <c r="H160" i="97"/>
  <c r="H159" i="97"/>
  <c r="H158" i="97"/>
  <c r="H157" i="97"/>
  <c r="H156" i="97"/>
  <c r="H155" i="97"/>
  <c r="H154" i="97"/>
  <c r="H153" i="97"/>
  <c r="H152" i="97"/>
  <c r="H151" i="97"/>
  <c r="H150" i="97"/>
  <c r="H149" i="97"/>
  <c r="H148" i="97"/>
  <c r="H147" i="97"/>
  <c r="H146" i="97"/>
  <c r="H145" i="97"/>
  <c r="H144" i="97"/>
  <c r="H143" i="97"/>
  <c r="H142" i="97"/>
  <c r="H141" i="97"/>
  <c r="H140" i="97"/>
  <c r="H139" i="97"/>
  <c r="H138" i="97"/>
  <c r="H137" i="97"/>
  <c r="H136" i="97"/>
  <c r="H135" i="97"/>
  <c r="H134" i="97"/>
  <c r="H133" i="97"/>
  <c r="H132" i="97"/>
  <c r="H131" i="97"/>
  <c r="H130" i="97"/>
  <c r="H129" i="97"/>
  <c r="H128" i="97"/>
  <c r="H127" i="97"/>
  <c r="H126" i="97"/>
  <c r="H125" i="97"/>
  <c r="H124" i="97"/>
  <c r="H123" i="97"/>
  <c r="H122" i="97"/>
  <c r="H121" i="97"/>
  <c r="H120" i="97"/>
  <c r="H119" i="97"/>
  <c r="H118" i="97"/>
  <c r="H117" i="97"/>
  <c r="H116" i="97"/>
  <c r="H115" i="97"/>
  <c r="H114" i="97"/>
  <c r="H113" i="97"/>
  <c r="H112" i="97"/>
  <c r="H111" i="97"/>
  <c r="H110" i="97"/>
  <c r="H109" i="97"/>
  <c r="H108" i="97"/>
  <c r="H107" i="97"/>
  <c r="H106" i="97"/>
  <c r="H105" i="97"/>
  <c r="H104" i="97"/>
  <c r="H103" i="97"/>
  <c r="H102" i="97"/>
  <c r="H101" i="97"/>
  <c r="H100" i="97"/>
  <c r="H99" i="97"/>
  <c r="H98" i="97"/>
  <c r="H97" i="97"/>
  <c r="H96" i="97"/>
  <c r="H95" i="97"/>
  <c r="H94" i="97"/>
  <c r="H93" i="97"/>
  <c r="H92" i="97"/>
  <c r="H91" i="97"/>
  <c r="H90" i="97"/>
  <c r="H89" i="97"/>
  <c r="H88" i="97"/>
  <c r="H87" i="97"/>
  <c r="H86" i="97"/>
  <c r="H85" i="97"/>
  <c r="H84" i="97"/>
  <c r="H83" i="97"/>
  <c r="H82" i="97"/>
  <c r="H81" i="97"/>
  <c r="H80" i="97"/>
  <c r="H78" i="97"/>
  <c r="H77" i="97"/>
  <c r="H76" i="97"/>
  <c r="H75" i="97"/>
  <c r="H74" i="97"/>
  <c r="H73" i="97"/>
  <c r="H72" i="97"/>
  <c r="H71" i="97"/>
  <c r="H70" i="97"/>
  <c r="H69" i="97"/>
  <c r="H68" i="97"/>
  <c r="H67" i="97"/>
  <c r="H66" i="97"/>
  <c r="H65" i="97"/>
  <c r="H64" i="97"/>
  <c r="H63" i="97"/>
  <c r="H62" i="97"/>
  <c r="H61" i="97"/>
  <c r="H60" i="97"/>
  <c r="H59" i="97"/>
  <c r="H58" i="97"/>
  <c r="H57" i="97"/>
  <c r="H56" i="97"/>
  <c r="H55" i="97"/>
  <c r="H54" i="97"/>
  <c r="H53" i="97"/>
  <c r="H52" i="97"/>
  <c r="H51" i="97"/>
  <c r="H50" i="97"/>
  <c r="H49" i="97"/>
  <c r="H48" i="97"/>
  <c r="H47" i="97"/>
  <c r="H46" i="97"/>
  <c r="H45" i="97"/>
  <c r="H44" i="97"/>
  <c r="H43" i="97"/>
  <c r="H42" i="97"/>
  <c r="H41" i="97"/>
  <c r="H40" i="97"/>
  <c r="H39" i="97"/>
  <c r="H38" i="97"/>
  <c r="H37" i="97"/>
  <c r="H36" i="97"/>
  <c r="H35" i="97"/>
  <c r="H34" i="97"/>
  <c r="H33" i="97"/>
  <c r="H32" i="97"/>
  <c r="H31" i="97"/>
  <c r="H30" i="97"/>
  <c r="H29" i="97"/>
  <c r="H28" i="97"/>
  <c r="H27" i="97"/>
  <c r="H26" i="97"/>
  <c r="H25" i="97"/>
  <c r="H24" i="97"/>
  <c r="H23" i="97"/>
  <c r="H22" i="97"/>
  <c r="H21" i="97"/>
  <c r="H20" i="97"/>
  <c r="H19" i="97"/>
  <c r="H18" i="97"/>
  <c r="H17" i="97"/>
  <c r="H16" i="97"/>
  <c r="H15" i="97"/>
  <c r="H14" i="97"/>
  <c r="H13" i="97"/>
  <c r="H12" i="97"/>
  <c r="H11" i="97"/>
  <c r="H10" i="97"/>
  <c r="H9" i="97"/>
  <c r="H8" i="97"/>
  <c r="H7" i="97"/>
  <c r="H327" i="97"/>
  <c r="C109" i="97"/>
  <c r="C108" i="97"/>
  <c r="C107" i="97"/>
  <c r="C106" i="97"/>
  <c r="C105" i="97"/>
  <c r="C102" i="97"/>
  <c r="C101" i="97"/>
  <c r="C100" i="97"/>
  <c r="C99" i="97"/>
  <c r="C98" i="97"/>
  <c r="C97" i="97"/>
  <c r="C96" i="97"/>
  <c r="C95" i="97"/>
  <c r="C94" i="97"/>
  <c r="C93" i="97"/>
  <c r="C92" i="97"/>
  <c r="C91" i="97"/>
  <c r="C90" i="97"/>
  <c r="C89" i="97"/>
  <c r="C88" i="97"/>
  <c r="C87" i="97"/>
  <c r="C86" i="97"/>
  <c r="C85" i="97"/>
  <c r="C84" i="97"/>
  <c r="C83" i="97"/>
  <c r="C82" i="97"/>
  <c r="C81" i="97"/>
  <c r="C80" i="97"/>
  <c r="C79" i="97"/>
  <c r="C78" i="97"/>
  <c r="C77" i="97"/>
  <c r="C76" i="97"/>
  <c r="C75" i="97"/>
  <c r="C74" i="97"/>
  <c r="C73" i="97"/>
  <c r="C72" i="97"/>
  <c r="C71" i="97"/>
  <c r="C70" i="97"/>
  <c r="C69" i="97"/>
  <c r="C68" i="97"/>
  <c r="C67" i="97"/>
  <c r="C66" i="97"/>
  <c r="C65" i="97"/>
  <c r="C64" i="97"/>
  <c r="C63" i="97"/>
  <c r="C62" i="97"/>
  <c r="C61" i="97"/>
  <c r="C60" i="97"/>
  <c r="C59" i="97"/>
  <c r="C58" i="97"/>
  <c r="C57" i="97"/>
  <c r="C56" i="97"/>
  <c r="C55" i="97"/>
  <c r="C54" i="97"/>
  <c r="C53" i="97"/>
  <c r="C52" i="97"/>
  <c r="C51" i="97"/>
  <c r="C50" i="97"/>
  <c r="C49" i="97"/>
  <c r="C48" i="97"/>
  <c r="C47" i="97"/>
  <c r="C46" i="97"/>
  <c r="C45" i="97"/>
  <c r="C44" i="97"/>
  <c r="C43" i="97"/>
  <c r="C42" i="97"/>
  <c r="C41" i="97"/>
  <c r="C40" i="97"/>
  <c r="C39" i="97"/>
  <c r="C38" i="97"/>
  <c r="C37" i="97"/>
  <c r="C36" i="97"/>
  <c r="C35" i="97"/>
  <c r="C34" i="97"/>
  <c r="C33" i="97"/>
  <c r="C32" i="97"/>
  <c r="C31" i="97"/>
  <c r="C30" i="97"/>
  <c r="C29" i="97"/>
  <c r="C28" i="97"/>
  <c r="C27" i="97"/>
  <c r="C26" i="97"/>
  <c r="C25" i="97"/>
  <c r="C24" i="97"/>
  <c r="C23" i="97"/>
  <c r="C22" i="97"/>
  <c r="C21" i="97"/>
  <c r="C20" i="97"/>
  <c r="C19" i="97"/>
  <c r="C18" i="97"/>
  <c r="C17" i="97"/>
  <c r="C16" i="97"/>
  <c r="C15" i="97"/>
  <c r="C14" i="97"/>
  <c r="C13" i="97"/>
  <c r="C12" i="97"/>
  <c r="C11" i="97"/>
  <c r="C10" i="97"/>
  <c r="C9" i="97"/>
  <c r="C8" i="97"/>
  <c r="C7" i="97"/>
  <c r="C6" i="97"/>
  <c r="C5" i="97"/>
  <c r="C3" i="30"/>
  <c r="D3" i="30"/>
  <c r="E3" i="30"/>
  <c r="F3" i="30"/>
  <c r="G3" i="30"/>
  <c r="H3" i="30"/>
  <c r="I3" i="30"/>
  <c r="J3" i="30"/>
  <c r="K3" i="30"/>
  <c r="L3" i="30"/>
  <c r="M3" i="30"/>
  <c r="N3" i="30"/>
  <c r="O3" i="30"/>
  <c r="P3" i="30"/>
  <c r="Q3" i="30"/>
  <c r="R3" i="30"/>
  <c r="C4" i="30"/>
  <c r="D4" i="30"/>
  <c r="E4" i="30"/>
  <c r="F4" i="30"/>
  <c r="G4" i="30"/>
  <c r="H4" i="30"/>
  <c r="I4" i="30"/>
  <c r="J4" i="30"/>
  <c r="K4" i="30"/>
  <c r="L4" i="30"/>
  <c r="M4" i="30"/>
  <c r="N4" i="30"/>
  <c r="O4" i="30"/>
  <c r="P4" i="30"/>
  <c r="Q4" i="30"/>
  <c r="R4" i="30"/>
  <c r="C5" i="30"/>
  <c r="D5" i="30"/>
  <c r="E5" i="30"/>
  <c r="F5" i="30"/>
  <c r="G5" i="30"/>
  <c r="H5" i="30"/>
  <c r="I5" i="30"/>
  <c r="J5" i="30"/>
  <c r="K5" i="30"/>
  <c r="L5" i="30"/>
  <c r="M5" i="30"/>
  <c r="N5" i="30"/>
  <c r="O5" i="30"/>
  <c r="P5" i="30"/>
  <c r="Q5" i="30"/>
  <c r="R5" i="30"/>
  <c r="C6" i="30"/>
  <c r="D6" i="30"/>
  <c r="E6" i="30"/>
  <c r="F6" i="30"/>
  <c r="G6" i="30"/>
  <c r="H6" i="30"/>
  <c r="I6" i="30"/>
  <c r="J6" i="30"/>
  <c r="K6" i="30"/>
  <c r="L6" i="30"/>
  <c r="M6" i="30"/>
  <c r="N6" i="30"/>
  <c r="O6" i="30"/>
  <c r="P6" i="30"/>
  <c r="Q6" i="30"/>
  <c r="R6" i="30"/>
  <c r="C7" i="30"/>
  <c r="D7" i="30"/>
  <c r="E7" i="30"/>
  <c r="F7" i="30"/>
  <c r="G7" i="30"/>
  <c r="H7" i="30"/>
  <c r="I7" i="30"/>
  <c r="J7" i="30"/>
  <c r="K7" i="30"/>
  <c r="L7" i="30"/>
  <c r="M7" i="30"/>
  <c r="N7" i="30"/>
  <c r="O7" i="30"/>
  <c r="P7" i="30"/>
  <c r="Q7" i="30"/>
  <c r="R7" i="30"/>
  <c r="C8" i="30"/>
  <c r="D8" i="30"/>
  <c r="E8" i="30"/>
  <c r="F8" i="30"/>
  <c r="G8" i="30"/>
  <c r="H8" i="30"/>
  <c r="I8" i="30"/>
  <c r="J8" i="30"/>
  <c r="K8" i="30"/>
  <c r="L8" i="30"/>
  <c r="M8" i="30"/>
  <c r="N8" i="30"/>
  <c r="O8" i="30"/>
  <c r="P8" i="30"/>
  <c r="Q8" i="30"/>
  <c r="R8" i="30"/>
  <c r="C9" i="30"/>
  <c r="D9" i="30"/>
  <c r="E9" i="30"/>
  <c r="F9" i="30"/>
  <c r="G9" i="30"/>
  <c r="H9" i="30"/>
  <c r="I9" i="30"/>
  <c r="J9" i="30"/>
  <c r="K9" i="30"/>
  <c r="L9" i="30"/>
  <c r="M9" i="30"/>
  <c r="N9" i="30"/>
  <c r="O9" i="30"/>
  <c r="P9" i="30"/>
  <c r="Q9" i="30"/>
  <c r="R9" i="30"/>
  <c r="C10" i="30"/>
  <c r="D10" i="30"/>
  <c r="E10" i="30"/>
  <c r="F10" i="30"/>
  <c r="G10" i="30"/>
  <c r="H10" i="30"/>
  <c r="I10" i="30"/>
  <c r="J10" i="30"/>
  <c r="K10" i="30"/>
  <c r="L10" i="30"/>
  <c r="M10" i="30"/>
  <c r="N10" i="30"/>
  <c r="O10" i="30"/>
  <c r="P10" i="30"/>
  <c r="Q10" i="30"/>
  <c r="R10" i="30"/>
  <c r="C11" i="30"/>
  <c r="D11" i="30"/>
  <c r="E11" i="30"/>
  <c r="F11" i="30"/>
  <c r="G11" i="30"/>
  <c r="H11" i="30"/>
  <c r="I11" i="30"/>
  <c r="J11" i="30"/>
  <c r="K11" i="30"/>
  <c r="L11" i="30"/>
  <c r="M11" i="30"/>
  <c r="N11" i="30"/>
  <c r="O11" i="30"/>
  <c r="P11" i="30"/>
  <c r="Q11" i="30"/>
  <c r="R11" i="30"/>
  <c r="C12" i="30"/>
  <c r="D12" i="30"/>
  <c r="E12" i="30"/>
  <c r="F12" i="30"/>
  <c r="G12" i="30"/>
  <c r="H12" i="30"/>
  <c r="I12" i="30"/>
  <c r="J12" i="30"/>
  <c r="K12" i="30"/>
  <c r="L12" i="30"/>
  <c r="M12" i="30"/>
  <c r="N12" i="30"/>
  <c r="O12" i="30"/>
  <c r="P12" i="30"/>
  <c r="Q12" i="30"/>
  <c r="R12" i="30"/>
  <c r="C13" i="30"/>
  <c r="D13" i="30"/>
  <c r="E13" i="30"/>
  <c r="F13" i="30"/>
  <c r="G13" i="30"/>
  <c r="H13" i="30"/>
  <c r="I13" i="30"/>
  <c r="J13" i="30"/>
  <c r="K13" i="30"/>
  <c r="L13" i="30"/>
  <c r="M13" i="30"/>
  <c r="N13" i="30"/>
  <c r="O13" i="30"/>
  <c r="P13" i="30"/>
  <c r="Q13" i="30"/>
  <c r="R13" i="30"/>
  <c r="C14" i="30"/>
  <c r="D14" i="30"/>
  <c r="E14" i="30"/>
  <c r="F14" i="30"/>
  <c r="G14" i="30"/>
  <c r="H14" i="30"/>
  <c r="I14" i="30"/>
  <c r="J14" i="30"/>
  <c r="K14" i="30"/>
  <c r="L14" i="30"/>
  <c r="M14" i="30"/>
  <c r="N14" i="30"/>
  <c r="O14" i="30"/>
  <c r="P14" i="30"/>
  <c r="Q14" i="30"/>
  <c r="R14" i="30"/>
  <c r="C15" i="30"/>
  <c r="D15" i="30"/>
  <c r="E15" i="30"/>
  <c r="F15" i="30"/>
  <c r="G15" i="30"/>
  <c r="H15" i="30"/>
  <c r="I15" i="30"/>
  <c r="J15" i="30"/>
  <c r="K15" i="30"/>
  <c r="L15" i="30"/>
  <c r="M15" i="30"/>
  <c r="N15" i="30"/>
  <c r="O15" i="30"/>
  <c r="P15" i="30"/>
  <c r="Q15" i="30"/>
  <c r="R15" i="30"/>
  <c r="C16" i="30"/>
  <c r="D16" i="30"/>
  <c r="E16" i="30"/>
  <c r="F16" i="30"/>
  <c r="G16" i="30"/>
  <c r="H16" i="30"/>
  <c r="I16" i="30"/>
  <c r="J16" i="30"/>
  <c r="K16" i="30"/>
  <c r="L16" i="30"/>
  <c r="M16" i="30"/>
  <c r="N16" i="30"/>
  <c r="O16" i="30"/>
  <c r="P16" i="30"/>
  <c r="Q16" i="30"/>
  <c r="R16" i="30"/>
  <c r="C17" i="30"/>
  <c r="D17" i="30"/>
  <c r="E17" i="30"/>
  <c r="F17" i="30"/>
  <c r="G17" i="30"/>
  <c r="H17" i="30"/>
  <c r="I17" i="30"/>
  <c r="J17" i="30"/>
  <c r="K17" i="30"/>
  <c r="L17" i="30"/>
  <c r="M17" i="30"/>
  <c r="N17" i="30"/>
  <c r="O17" i="30"/>
  <c r="P17" i="30"/>
  <c r="Q17" i="30"/>
  <c r="R17" i="30"/>
  <c r="C18" i="30"/>
  <c r="D18" i="30"/>
  <c r="E18" i="30"/>
  <c r="F18" i="30"/>
  <c r="G18" i="30"/>
  <c r="H18" i="30"/>
  <c r="I18" i="30"/>
  <c r="J18" i="30"/>
  <c r="K18" i="30"/>
  <c r="L18" i="30"/>
  <c r="M18" i="30"/>
  <c r="N18" i="30"/>
  <c r="O18" i="30"/>
  <c r="P18" i="30"/>
  <c r="Q18" i="30"/>
  <c r="R18" i="30"/>
  <c r="C19" i="30"/>
  <c r="D19" i="30"/>
  <c r="E19" i="30"/>
  <c r="F19" i="30"/>
  <c r="G19" i="30"/>
  <c r="H19" i="30"/>
  <c r="I19" i="30"/>
  <c r="J19" i="30"/>
  <c r="K19" i="30"/>
  <c r="L19" i="30"/>
  <c r="M19" i="30"/>
  <c r="N19" i="30"/>
  <c r="O19" i="30"/>
  <c r="P19" i="30"/>
  <c r="Q19" i="30"/>
  <c r="R19" i="30"/>
  <c r="C20" i="30"/>
  <c r="D20" i="30"/>
  <c r="E20" i="30"/>
  <c r="F20" i="30"/>
  <c r="G20" i="30"/>
  <c r="H20" i="30"/>
  <c r="I20" i="30"/>
  <c r="J20" i="30"/>
  <c r="K20" i="30"/>
  <c r="L20" i="30"/>
  <c r="M20" i="30"/>
  <c r="N20" i="30"/>
  <c r="O20" i="30"/>
  <c r="P20" i="30"/>
  <c r="Q20" i="30"/>
  <c r="R20" i="30"/>
  <c r="C21" i="30"/>
  <c r="D21" i="30"/>
  <c r="E21" i="30"/>
  <c r="F21" i="30"/>
  <c r="G21" i="30"/>
  <c r="H21" i="30"/>
  <c r="I21" i="30"/>
  <c r="J21" i="30"/>
  <c r="K21" i="30"/>
  <c r="L21" i="30"/>
  <c r="M21" i="30"/>
  <c r="N21" i="30"/>
  <c r="O21" i="30"/>
  <c r="P21" i="30"/>
  <c r="Q21" i="30"/>
  <c r="R21" i="30"/>
  <c r="C22" i="30"/>
  <c r="D22" i="30"/>
  <c r="E22" i="30"/>
  <c r="F22" i="30"/>
  <c r="G22" i="30"/>
  <c r="H22" i="30"/>
  <c r="I22" i="30"/>
  <c r="J22" i="30"/>
  <c r="K22" i="30"/>
  <c r="L22" i="30"/>
  <c r="M22" i="30"/>
  <c r="N22" i="30"/>
  <c r="O22" i="30"/>
  <c r="P22" i="30"/>
  <c r="Q22" i="30"/>
  <c r="R22" i="30"/>
  <c r="C23" i="30"/>
  <c r="D23" i="30"/>
  <c r="E23" i="30"/>
  <c r="F23" i="30"/>
  <c r="G23" i="30"/>
  <c r="H23" i="30"/>
  <c r="I23" i="30"/>
  <c r="J23" i="30"/>
  <c r="K23" i="30"/>
  <c r="L23" i="30"/>
  <c r="M23" i="30"/>
  <c r="N23" i="30"/>
  <c r="O23" i="30"/>
  <c r="P23" i="30"/>
  <c r="Q23" i="30"/>
  <c r="R23" i="30"/>
  <c r="C24" i="30"/>
  <c r="D24" i="30"/>
  <c r="E24" i="30"/>
  <c r="F24" i="30"/>
  <c r="G24" i="30"/>
  <c r="H24" i="30"/>
  <c r="I24" i="30"/>
  <c r="J24" i="30"/>
  <c r="K24" i="30"/>
  <c r="L24" i="30"/>
  <c r="M24" i="30"/>
  <c r="N24" i="30"/>
  <c r="O24" i="30"/>
  <c r="P24" i="30"/>
  <c r="Q24" i="30"/>
  <c r="R24" i="30"/>
  <c r="C25" i="30"/>
  <c r="D25" i="30"/>
  <c r="E25" i="30"/>
  <c r="F25" i="30"/>
  <c r="G25" i="30"/>
  <c r="H25" i="30"/>
  <c r="I25" i="30"/>
  <c r="J25" i="30"/>
  <c r="K25" i="30"/>
  <c r="L25" i="30"/>
  <c r="M25" i="30"/>
  <c r="N25" i="30"/>
  <c r="O25" i="30"/>
  <c r="P25" i="30"/>
  <c r="Q25" i="30"/>
  <c r="R25" i="30"/>
  <c r="C26" i="30"/>
  <c r="D26" i="30"/>
  <c r="E26" i="30"/>
  <c r="F26" i="30"/>
  <c r="G26" i="30"/>
  <c r="H26" i="30"/>
  <c r="I26" i="30"/>
  <c r="J26" i="30"/>
  <c r="K26" i="30"/>
  <c r="L26" i="30"/>
  <c r="M26" i="30"/>
  <c r="N26" i="30"/>
  <c r="O26" i="30"/>
  <c r="P26" i="30"/>
  <c r="Q26" i="30"/>
  <c r="R26" i="30"/>
  <c r="C27" i="30"/>
  <c r="D27" i="30"/>
  <c r="E27" i="30"/>
  <c r="F27" i="30"/>
  <c r="G27" i="30"/>
  <c r="H27" i="30"/>
  <c r="I27" i="30"/>
  <c r="J27" i="30"/>
  <c r="K27" i="30"/>
  <c r="L27" i="30"/>
  <c r="M27" i="30"/>
  <c r="N27" i="30"/>
  <c r="O27" i="30"/>
  <c r="P27" i="30"/>
  <c r="Q27" i="30"/>
  <c r="R27" i="30"/>
  <c r="C28" i="30"/>
  <c r="D28" i="30"/>
  <c r="E28" i="30"/>
  <c r="F28" i="30"/>
  <c r="G28" i="30"/>
  <c r="H28" i="30"/>
  <c r="I28" i="30"/>
  <c r="J28" i="30"/>
  <c r="K28" i="30"/>
  <c r="L28" i="30"/>
  <c r="M28" i="30"/>
  <c r="N28" i="30"/>
  <c r="O28" i="30"/>
  <c r="P28" i="30"/>
  <c r="Q28" i="30"/>
  <c r="R28" i="30"/>
  <c r="C29" i="30"/>
  <c r="D29" i="30"/>
  <c r="E29" i="30"/>
  <c r="F29" i="30"/>
  <c r="G29" i="30"/>
  <c r="H29" i="30"/>
  <c r="I29" i="30"/>
  <c r="J29" i="30"/>
  <c r="K29" i="30"/>
  <c r="L29" i="30"/>
  <c r="M29" i="30"/>
  <c r="N29" i="30"/>
  <c r="O29" i="30"/>
  <c r="P29" i="30"/>
  <c r="Q29" i="30"/>
  <c r="R29" i="30"/>
  <c r="C30" i="30"/>
  <c r="D30" i="30"/>
  <c r="E30" i="30"/>
  <c r="F30" i="30"/>
  <c r="G30" i="30"/>
  <c r="H30" i="30"/>
  <c r="I30" i="30"/>
  <c r="J30" i="30"/>
  <c r="K30" i="30"/>
  <c r="L30" i="30"/>
  <c r="M30" i="30"/>
  <c r="N30" i="30"/>
  <c r="O30" i="30"/>
  <c r="P30" i="30"/>
  <c r="Q30" i="30"/>
  <c r="R30" i="30"/>
  <c r="C31" i="30"/>
  <c r="D31" i="30"/>
  <c r="E31" i="30"/>
  <c r="F31" i="30"/>
  <c r="G31" i="30"/>
  <c r="H31" i="30"/>
  <c r="I31" i="30"/>
  <c r="J31" i="30"/>
  <c r="K31" i="30"/>
  <c r="L31" i="30"/>
  <c r="M31" i="30"/>
  <c r="N31" i="30"/>
  <c r="O31" i="30"/>
  <c r="P31" i="30"/>
  <c r="Q31" i="30"/>
  <c r="R31" i="30"/>
  <c r="C32" i="30"/>
  <c r="D32" i="30"/>
  <c r="E32" i="30"/>
  <c r="F32" i="30"/>
  <c r="G32" i="30"/>
  <c r="H32" i="30"/>
  <c r="I32" i="30"/>
  <c r="J32" i="30"/>
  <c r="K32" i="30"/>
  <c r="L32" i="30"/>
  <c r="M32" i="30"/>
  <c r="N32" i="30"/>
  <c r="O32" i="30"/>
  <c r="P32" i="30"/>
  <c r="Q32" i="30"/>
  <c r="R32" i="30"/>
  <c r="C33" i="30"/>
  <c r="D33" i="30"/>
  <c r="E33" i="30"/>
  <c r="F33" i="30"/>
  <c r="G33" i="30"/>
  <c r="H33" i="30"/>
  <c r="I33" i="30"/>
  <c r="J33" i="30"/>
  <c r="K33" i="30"/>
  <c r="L33" i="30"/>
  <c r="M33" i="30"/>
  <c r="N33" i="30"/>
  <c r="O33" i="30"/>
  <c r="P33" i="30"/>
  <c r="Q33" i="30"/>
  <c r="R33" i="30"/>
  <c r="C34" i="30"/>
  <c r="D34" i="30"/>
  <c r="E34" i="30"/>
  <c r="F34" i="30"/>
  <c r="G34" i="30"/>
  <c r="H34" i="30"/>
  <c r="I34" i="30"/>
  <c r="J34" i="30"/>
  <c r="K34" i="30"/>
  <c r="L34" i="30"/>
  <c r="M34" i="30"/>
  <c r="N34" i="30"/>
  <c r="O34" i="30"/>
  <c r="P34" i="30"/>
  <c r="Q34" i="30"/>
  <c r="R34" i="30"/>
  <c r="C35" i="30"/>
  <c r="D35" i="30"/>
  <c r="E35" i="30"/>
  <c r="F35" i="30"/>
  <c r="G35" i="30"/>
  <c r="H35" i="30"/>
  <c r="I35" i="30"/>
  <c r="J35" i="30"/>
  <c r="K35" i="30"/>
  <c r="L35" i="30"/>
  <c r="M35" i="30"/>
  <c r="N35" i="30"/>
  <c r="O35" i="30"/>
  <c r="P35" i="30"/>
  <c r="Q35" i="30"/>
  <c r="R35" i="30"/>
  <c r="C36" i="30"/>
  <c r="D36" i="30"/>
  <c r="E36" i="30"/>
  <c r="F36" i="30"/>
  <c r="G36" i="30"/>
  <c r="H36" i="30"/>
  <c r="I36" i="30"/>
  <c r="J36" i="30"/>
  <c r="K36" i="30"/>
  <c r="L36" i="30"/>
  <c r="M36" i="30"/>
  <c r="N36" i="30"/>
  <c r="O36" i="30"/>
  <c r="P36" i="30"/>
  <c r="Q36" i="30"/>
  <c r="R36" i="30"/>
  <c r="C37" i="30"/>
  <c r="D37" i="30"/>
  <c r="E37" i="30"/>
  <c r="F37" i="30"/>
  <c r="G37" i="30"/>
  <c r="H37" i="30"/>
  <c r="I37" i="30"/>
  <c r="J37" i="30"/>
  <c r="K37" i="30"/>
  <c r="L37" i="30"/>
  <c r="M37" i="30"/>
  <c r="N37" i="30"/>
  <c r="O37" i="30"/>
  <c r="P37" i="30"/>
  <c r="Q37" i="30"/>
  <c r="R37" i="30"/>
  <c r="C38" i="30"/>
  <c r="D38" i="30"/>
  <c r="E38" i="30"/>
  <c r="F38" i="30"/>
  <c r="G38" i="30"/>
  <c r="H38" i="30"/>
  <c r="I38" i="30"/>
  <c r="J38" i="30"/>
  <c r="K38" i="30"/>
  <c r="L38" i="30"/>
  <c r="M38" i="30"/>
  <c r="N38" i="30"/>
  <c r="O38" i="30"/>
  <c r="P38" i="30"/>
  <c r="Q38" i="30"/>
  <c r="R38" i="30"/>
  <c r="C39" i="30"/>
  <c r="D39" i="30"/>
  <c r="E39" i="30"/>
  <c r="F39" i="30"/>
  <c r="G39" i="30"/>
  <c r="H39" i="30"/>
  <c r="I39" i="30"/>
  <c r="J39" i="30"/>
  <c r="K39" i="30"/>
  <c r="L39" i="30"/>
  <c r="M39" i="30"/>
  <c r="N39" i="30"/>
  <c r="O39" i="30"/>
  <c r="P39" i="30"/>
  <c r="Q39" i="30"/>
  <c r="R39" i="30"/>
  <c r="C40" i="30"/>
  <c r="D40" i="30"/>
  <c r="E40" i="30"/>
  <c r="F40" i="30"/>
  <c r="G40" i="30"/>
  <c r="H40" i="30"/>
  <c r="I40" i="30"/>
  <c r="J40" i="30"/>
  <c r="K40" i="30"/>
  <c r="L40" i="30"/>
  <c r="M40" i="30"/>
  <c r="N40" i="30"/>
  <c r="O40" i="30"/>
  <c r="P40" i="30"/>
  <c r="Q40" i="30"/>
  <c r="R40" i="30"/>
  <c r="C41" i="30"/>
  <c r="D41" i="30"/>
  <c r="E41" i="30"/>
  <c r="F41" i="30"/>
  <c r="G41" i="30"/>
  <c r="H41" i="30"/>
  <c r="I41" i="30"/>
  <c r="J41" i="30"/>
  <c r="K41" i="30"/>
  <c r="L41" i="30"/>
  <c r="M41" i="30"/>
  <c r="N41" i="30"/>
  <c r="O41" i="30"/>
  <c r="P41" i="30"/>
  <c r="Q41" i="30"/>
  <c r="R41" i="30"/>
  <c r="G42" i="30"/>
  <c r="H42" i="30"/>
  <c r="I42" i="30"/>
  <c r="J42" i="30"/>
  <c r="K42" i="30"/>
  <c r="L42" i="30"/>
  <c r="M42" i="30"/>
  <c r="N42" i="30"/>
  <c r="O42" i="30"/>
  <c r="P42" i="30"/>
  <c r="Q42" i="30"/>
  <c r="R42" i="30"/>
  <c r="C43" i="30"/>
  <c r="D43" i="30"/>
  <c r="E43" i="30"/>
  <c r="F43" i="30"/>
  <c r="G43" i="30"/>
  <c r="H43" i="30"/>
  <c r="I43" i="30"/>
  <c r="J43" i="30"/>
  <c r="K43" i="30"/>
  <c r="L43" i="30"/>
  <c r="M43" i="30"/>
  <c r="N43" i="30"/>
  <c r="O43" i="30"/>
  <c r="P43" i="30"/>
  <c r="Q43" i="30"/>
  <c r="R43" i="30"/>
  <c r="C44" i="30"/>
  <c r="D44" i="30"/>
  <c r="E44" i="30"/>
  <c r="F44" i="30"/>
  <c r="G44" i="30"/>
  <c r="H44" i="30"/>
  <c r="I44" i="30"/>
  <c r="J44" i="30"/>
  <c r="K44" i="30"/>
  <c r="L44" i="30"/>
  <c r="M44" i="30"/>
  <c r="N44" i="30"/>
  <c r="O44" i="30"/>
  <c r="P44" i="30"/>
  <c r="Q44" i="30"/>
  <c r="R44" i="30"/>
  <c r="C45" i="30"/>
  <c r="D45" i="30"/>
  <c r="E45" i="30"/>
  <c r="F45" i="30"/>
  <c r="G45" i="30"/>
  <c r="H45" i="30"/>
  <c r="I45" i="30"/>
  <c r="J45" i="30"/>
  <c r="K45" i="30"/>
  <c r="L45" i="30"/>
  <c r="M45" i="30"/>
  <c r="N45" i="30"/>
  <c r="O45" i="30"/>
  <c r="P45" i="30"/>
  <c r="Q45" i="30"/>
  <c r="R45" i="30"/>
  <c r="C46" i="30"/>
  <c r="D46" i="30"/>
  <c r="E46" i="30"/>
  <c r="F46" i="30"/>
  <c r="G46" i="30"/>
  <c r="H46" i="30"/>
  <c r="I46" i="30"/>
  <c r="J46" i="30"/>
  <c r="K46" i="30"/>
  <c r="L46" i="30"/>
  <c r="M46" i="30"/>
  <c r="N46" i="30"/>
  <c r="O46" i="30"/>
  <c r="P46" i="30"/>
  <c r="Q46" i="30"/>
  <c r="R46" i="30"/>
  <c r="C47" i="30"/>
  <c r="D47" i="30"/>
  <c r="E47" i="30"/>
  <c r="F47" i="30"/>
  <c r="G47" i="30"/>
  <c r="H47" i="30"/>
  <c r="I47" i="30"/>
  <c r="J47" i="30"/>
  <c r="K47" i="30"/>
  <c r="L47" i="30"/>
  <c r="M47" i="30"/>
  <c r="N47" i="30"/>
  <c r="O47" i="30"/>
  <c r="P47" i="30"/>
  <c r="Q47" i="30"/>
  <c r="R47" i="30"/>
  <c r="C48" i="30"/>
  <c r="D48" i="30"/>
  <c r="E48" i="30"/>
  <c r="F48" i="30"/>
  <c r="G48" i="30"/>
  <c r="H48" i="30"/>
  <c r="I48" i="30"/>
  <c r="J48" i="30"/>
  <c r="K48" i="30"/>
  <c r="L48" i="30"/>
  <c r="M48" i="30"/>
  <c r="N48" i="30"/>
  <c r="O48" i="30"/>
  <c r="P48" i="30"/>
  <c r="Q48" i="30"/>
  <c r="R48" i="30"/>
  <c r="C49" i="30"/>
  <c r="D49" i="30"/>
  <c r="E49" i="30"/>
  <c r="F49" i="30"/>
  <c r="G49" i="30"/>
  <c r="H49" i="30"/>
  <c r="I49" i="30"/>
  <c r="J49" i="30"/>
  <c r="K49" i="30"/>
  <c r="L49" i="30"/>
  <c r="M49" i="30"/>
  <c r="N49" i="30"/>
  <c r="O49" i="30"/>
  <c r="P49" i="30"/>
  <c r="Q49" i="30"/>
  <c r="R49" i="30"/>
  <c r="C50" i="30"/>
  <c r="D50" i="30"/>
  <c r="E50" i="30"/>
  <c r="F50" i="30"/>
  <c r="G50" i="30"/>
  <c r="H50" i="30"/>
  <c r="I50" i="30"/>
  <c r="J50" i="30"/>
  <c r="K50" i="30"/>
  <c r="L50" i="30"/>
  <c r="M50" i="30"/>
  <c r="N50" i="30"/>
  <c r="O50" i="30"/>
  <c r="P50" i="30"/>
  <c r="Q50" i="30"/>
  <c r="R50" i="30"/>
  <c r="C51" i="30"/>
  <c r="D51" i="30"/>
  <c r="E51" i="30"/>
  <c r="F51" i="30"/>
  <c r="G51" i="30"/>
  <c r="H51" i="30"/>
  <c r="I51" i="30"/>
  <c r="J51" i="30"/>
  <c r="K51" i="30"/>
  <c r="L51" i="30"/>
  <c r="M51" i="30"/>
  <c r="N51" i="30"/>
  <c r="O51" i="30"/>
  <c r="P51" i="30"/>
  <c r="Q51" i="30"/>
  <c r="R51" i="30"/>
  <c r="C52" i="30"/>
  <c r="D52" i="30"/>
  <c r="E52" i="30"/>
  <c r="F52" i="30"/>
  <c r="G52" i="30"/>
  <c r="H52" i="30"/>
  <c r="I52" i="30"/>
  <c r="J52" i="30"/>
  <c r="K52" i="30"/>
  <c r="L52" i="30"/>
  <c r="M52" i="30"/>
  <c r="N52" i="30"/>
  <c r="O52" i="30"/>
  <c r="P52" i="30"/>
  <c r="Q52" i="30"/>
  <c r="R52" i="30"/>
  <c r="C53" i="30"/>
  <c r="D53" i="30"/>
  <c r="E53" i="30"/>
  <c r="F53" i="30"/>
  <c r="G53" i="30"/>
  <c r="H53" i="30"/>
  <c r="I53" i="30"/>
  <c r="J53" i="30"/>
  <c r="K53" i="30"/>
  <c r="L53" i="30"/>
  <c r="M53" i="30"/>
  <c r="N53" i="30"/>
  <c r="O53" i="30"/>
  <c r="P53" i="30"/>
  <c r="Q53" i="30"/>
  <c r="R53" i="30"/>
  <c r="C54" i="30"/>
  <c r="D54" i="30"/>
  <c r="E54" i="30"/>
  <c r="F54" i="30"/>
  <c r="G54" i="30"/>
  <c r="H54" i="30"/>
  <c r="I54" i="30"/>
  <c r="J54" i="30"/>
  <c r="K54" i="30"/>
  <c r="L54" i="30"/>
  <c r="M54" i="30"/>
  <c r="N54" i="30"/>
  <c r="O54" i="30"/>
  <c r="P54" i="30"/>
  <c r="Q54" i="30"/>
  <c r="R54" i="30"/>
  <c r="C55" i="30"/>
  <c r="D55" i="30"/>
  <c r="E55" i="30"/>
  <c r="F55" i="30"/>
  <c r="G55" i="30"/>
  <c r="H55" i="30"/>
  <c r="I55" i="30"/>
  <c r="J55" i="30"/>
  <c r="K55" i="30"/>
  <c r="L55" i="30"/>
  <c r="M55" i="30"/>
  <c r="N55" i="30"/>
  <c r="O55" i="30"/>
  <c r="P55" i="30"/>
  <c r="Q55" i="30"/>
  <c r="R55" i="30"/>
  <c r="C56" i="30"/>
  <c r="D56" i="30"/>
  <c r="E56" i="30"/>
  <c r="F56" i="30"/>
  <c r="G56" i="30"/>
  <c r="H56" i="30"/>
  <c r="I56" i="30"/>
  <c r="J56" i="30"/>
  <c r="K56" i="30"/>
  <c r="L56" i="30"/>
  <c r="M56" i="30"/>
  <c r="N56" i="30"/>
  <c r="O56" i="30"/>
  <c r="P56" i="30"/>
  <c r="Q56" i="30"/>
  <c r="R56" i="30"/>
  <c r="C57" i="30"/>
  <c r="D57" i="30"/>
  <c r="E57" i="30"/>
  <c r="F57" i="30"/>
  <c r="G57" i="30"/>
  <c r="H57" i="30"/>
  <c r="I57" i="30"/>
  <c r="J57" i="30"/>
  <c r="K57" i="30"/>
  <c r="L57" i="30"/>
  <c r="M57" i="30"/>
  <c r="N57" i="30"/>
  <c r="O57" i="30"/>
  <c r="P57" i="30"/>
  <c r="Q57" i="30"/>
  <c r="R57" i="30"/>
  <c r="C58" i="30"/>
  <c r="D58" i="30"/>
  <c r="E58" i="30"/>
  <c r="F58" i="30"/>
  <c r="G58" i="30"/>
  <c r="H58" i="30"/>
  <c r="I58" i="30"/>
  <c r="J58" i="30"/>
  <c r="K58" i="30"/>
  <c r="L58" i="30"/>
  <c r="M58" i="30"/>
  <c r="N58" i="30"/>
  <c r="O58" i="30"/>
  <c r="P58" i="30"/>
  <c r="Q58" i="30"/>
  <c r="R58" i="30"/>
  <c r="C59" i="30"/>
  <c r="D59" i="30"/>
  <c r="E59" i="30"/>
  <c r="F59" i="30"/>
  <c r="G59" i="30"/>
  <c r="H59" i="30"/>
  <c r="I59" i="30"/>
  <c r="J59" i="30"/>
  <c r="K59" i="30"/>
  <c r="L59" i="30"/>
  <c r="M59" i="30"/>
  <c r="N59" i="30"/>
  <c r="O59" i="30"/>
  <c r="P59" i="30"/>
  <c r="Q59" i="30"/>
  <c r="R59" i="30"/>
  <c r="C60" i="30"/>
  <c r="D60" i="30"/>
  <c r="E60" i="30"/>
  <c r="F60" i="30"/>
  <c r="G60" i="30"/>
  <c r="H60" i="30"/>
  <c r="I60" i="30"/>
  <c r="J60" i="30"/>
  <c r="K60" i="30"/>
  <c r="L60" i="30"/>
  <c r="M60" i="30"/>
  <c r="N60" i="30"/>
  <c r="O60" i="30"/>
  <c r="P60" i="30"/>
  <c r="Q60" i="30"/>
  <c r="R60" i="30"/>
  <c r="C61" i="30"/>
  <c r="D61" i="30"/>
  <c r="E61" i="30"/>
  <c r="F61" i="30"/>
  <c r="G61" i="30"/>
  <c r="H61" i="30"/>
  <c r="I61" i="30"/>
  <c r="J61" i="30"/>
  <c r="K61" i="30"/>
  <c r="L61" i="30"/>
  <c r="M61" i="30"/>
  <c r="N61" i="30"/>
  <c r="O61" i="30"/>
  <c r="P61" i="30"/>
  <c r="Q61" i="30"/>
  <c r="R61" i="30"/>
  <c r="C62" i="30"/>
  <c r="D62" i="30"/>
  <c r="E62" i="30"/>
  <c r="F62" i="30"/>
  <c r="G62" i="30"/>
  <c r="H62" i="30"/>
  <c r="I62" i="30"/>
  <c r="J62" i="30"/>
  <c r="K62" i="30"/>
  <c r="L62" i="30"/>
  <c r="M62" i="30"/>
  <c r="N62" i="30"/>
  <c r="O62" i="30"/>
  <c r="P62" i="30"/>
  <c r="Q62" i="30"/>
  <c r="R62" i="30"/>
  <c r="C63" i="30"/>
  <c r="D63" i="30"/>
  <c r="E63" i="30"/>
  <c r="F63" i="30"/>
  <c r="G63" i="30"/>
  <c r="H63" i="30"/>
  <c r="I63" i="30"/>
  <c r="J63" i="30"/>
  <c r="K63" i="30"/>
  <c r="L63" i="30"/>
  <c r="M63" i="30"/>
  <c r="N63" i="30"/>
  <c r="O63" i="30"/>
  <c r="P63" i="30"/>
  <c r="Q63" i="30"/>
  <c r="R63" i="30"/>
  <c r="C64" i="30"/>
  <c r="D64" i="30"/>
  <c r="E64" i="30"/>
  <c r="F64" i="30"/>
  <c r="G64" i="30"/>
  <c r="H64" i="30"/>
  <c r="I64" i="30"/>
  <c r="J64" i="30"/>
  <c r="K64" i="30"/>
  <c r="L64" i="30"/>
  <c r="M64" i="30"/>
  <c r="N64" i="30"/>
  <c r="O64" i="30"/>
  <c r="P64" i="30"/>
  <c r="Q64" i="30"/>
  <c r="R64" i="30"/>
  <c r="C65" i="30"/>
  <c r="D65" i="30"/>
  <c r="E65" i="30"/>
  <c r="F65" i="30"/>
  <c r="G65" i="30"/>
  <c r="H65" i="30"/>
  <c r="I65" i="30"/>
  <c r="J65" i="30"/>
  <c r="K65" i="30"/>
  <c r="L65" i="30"/>
  <c r="M65" i="30"/>
  <c r="N65" i="30"/>
  <c r="O65" i="30"/>
  <c r="P65" i="30"/>
  <c r="Q65" i="30"/>
  <c r="R65" i="30"/>
  <c r="C66" i="30"/>
  <c r="D66" i="30"/>
  <c r="E66" i="30"/>
  <c r="F66" i="30"/>
  <c r="G66" i="30"/>
  <c r="H66" i="30"/>
  <c r="I66" i="30"/>
  <c r="J66" i="30"/>
  <c r="K66" i="30"/>
  <c r="L66" i="30"/>
  <c r="M66" i="30"/>
  <c r="N66" i="30"/>
  <c r="O66" i="30"/>
  <c r="P66" i="30"/>
  <c r="Q66" i="30"/>
  <c r="R66" i="30"/>
  <c r="C67" i="30"/>
  <c r="D67" i="30"/>
  <c r="E67" i="30"/>
  <c r="F67" i="30"/>
  <c r="G67" i="30"/>
  <c r="H67" i="30"/>
  <c r="I67" i="30"/>
  <c r="J67" i="30"/>
  <c r="K67" i="30"/>
  <c r="L67" i="30"/>
  <c r="M67" i="30"/>
  <c r="N67" i="30"/>
  <c r="O67" i="30"/>
  <c r="P67" i="30"/>
  <c r="Q67" i="30"/>
  <c r="R67" i="30"/>
  <c r="C68" i="30"/>
  <c r="D68" i="30"/>
  <c r="E68" i="30"/>
  <c r="F68" i="30"/>
  <c r="G68" i="30"/>
  <c r="H68" i="30"/>
  <c r="I68" i="30"/>
  <c r="J68" i="30"/>
  <c r="K68" i="30"/>
  <c r="L68" i="30"/>
  <c r="M68" i="30"/>
  <c r="N68" i="30"/>
  <c r="O68" i="30"/>
  <c r="P68" i="30"/>
  <c r="Q68" i="30"/>
  <c r="R68" i="30"/>
  <c r="C69" i="30"/>
  <c r="D69" i="30"/>
  <c r="E69" i="30"/>
  <c r="F69" i="30"/>
  <c r="G69" i="30"/>
  <c r="H69" i="30"/>
  <c r="I69" i="30"/>
  <c r="J69" i="30"/>
  <c r="K69" i="30"/>
  <c r="L69" i="30"/>
  <c r="M69" i="30"/>
  <c r="N69" i="30"/>
  <c r="O69" i="30"/>
  <c r="P69" i="30"/>
  <c r="Q69" i="30"/>
  <c r="R69" i="30"/>
  <c r="C70" i="30"/>
  <c r="D70" i="30"/>
  <c r="E70" i="30"/>
  <c r="F70" i="30"/>
  <c r="G70" i="30"/>
  <c r="H70" i="30"/>
  <c r="I70" i="30"/>
  <c r="J70" i="30"/>
  <c r="K70" i="30"/>
  <c r="L70" i="30"/>
  <c r="M70" i="30"/>
  <c r="N70" i="30"/>
  <c r="O70" i="30"/>
  <c r="P70" i="30"/>
  <c r="Q70" i="30"/>
  <c r="R70" i="30"/>
  <c r="C71" i="30"/>
  <c r="D71" i="30"/>
  <c r="E71" i="30"/>
  <c r="F71" i="30"/>
  <c r="G71" i="30"/>
  <c r="H71" i="30"/>
  <c r="I71" i="30"/>
  <c r="J71" i="30"/>
  <c r="K71" i="30"/>
  <c r="L71" i="30"/>
  <c r="M71" i="30"/>
  <c r="N71" i="30"/>
  <c r="O71" i="30"/>
  <c r="P71" i="30"/>
  <c r="Q71" i="30"/>
  <c r="R71" i="30"/>
  <c r="C72" i="30"/>
  <c r="D72" i="30"/>
  <c r="E72" i="30"/>
  <c r="F72" i="30"/>
  <c r="G72" i="30"/>
  <c r="H72" i="30"/>
  <c r="I72" i="30"/>
  <c r="J72" i="30"/>
  <c r="K72" i="30"/>
  <c r="L72" i="30"/>
  <c r="M72" i="30"/>
  <c r="N72" i="30"/>
  <c r="O72" i="30"/>
  <c r="P72" i="30"/>
  <c r="Q72" i="30"/>
  <c r="R72" i="30"/>
  <c r="C73" i="30"/>
  <c r="D73" i="30"/>
  <c r="E73" i="30"/>
  <c r="F73" i="30"/>
  <c r="G73" i="30"/>
  <c r="H73" i="30"/>
  <c r="I73" i="30"/>
  <c r="J73" i="30"/>
  <c r="K73" i="30"/>
  <c r="L73" i="30"/>
  <c r="M73" i="30"/>
  <c r="N73" i="30"/>
  <c r="O73" i="30"/>
  <c r="P73" i="30"/>
  <c r="Q73" i="30"/>
  <c r="R73" i="30"/>
  <c r="C74" i="30"/>
  <c r="D74" i="30"/>
  <c r="E74" i="30"/>
  <c r="F74" i="30"/>
  <c r="G74" i="30"/>
  <c r="H74" i="30"/>
  <c r="I74" i="30"/>
  <c r="J74" i="30"/>
  <c r="K74" i="30"/>
  <c r="L74" i="30"/>
  <c r="M74" i="30"/>
  <c r="N74" i="30"/>
  <c r="O74" i="30"/>
  <c r="P74" i="30"/>
  <c r="Q74" i="30"/>
  <c r="R74" i="30"/>
  <c r="C75" i="30"/>
  <c r="D75" i="30"/>
  <c r="E75" i="30"/>
  <c r="F75" i="30"/>
  <c r="G75" i="30"/>
  <c r="H75" i="30"/>
  <c r="I75" i="30"/>
  <c r="J75" i="30"/>
  <c r="K75" i="30"/>
  <c r="L75" i="30"/>
  <c r="M75" i="30"/>
  <c r="N75" i="30"/>
  <c r="O75" i="30"/>
  <c r="P75" i="30"/>
  <c r="Q75" i="30"/>
  <c r="R75" i="30"/>
  <c r="C76" i="30"/>
  <c r="D76" i="30"/>
  <c r="E76" i="30"/>
  <c r="F76" i="30"/>
  <c r="G76" i="30"/>
  <c r="H76" i="30"/>
  <c r="I76" i="30"/>
  <c r="J76" i="30"/>
  <c r="K76" i="30"/>
  <c r="L76" i="30"/>
  <c r="M76" i="30"/>
  <c r="N76" i="30"/>
  <c r="O76" i="30"/>
  <c r="P76" i="30"/>
  <c r="Q76" i="30"/>
  <c r="R76" i="30"/>
  <c r="C77" i="30"/>
  <c r="D77" i="30"/>
  <c r="E77" i="30"/>
  <c r="F77" i="30"/>
  <c r="G77" i="30"/>
  <c r="H77" i="30"/>
  <c r="I77" i="30"/>
  <c r="J77" i="30"/>
  <c r="K77" i="30"/>
  <c r="L77" i="30"/>
  <c r="M77" i="30"/>
  <c r="N77" i="30"/>
  <c r="O77" i="30"/>
  <c r="P77" i="30"/>
  <c r="Q77" i="30"/>
  <c r="R77" i="30"/>
  <c r="C78" i="30"/>
  <c r="D78" i="30"/>
  <c r="E78" i="30"/>
  <c r="F78" i="30"/>
  <c r="G78" i="30"/>
  <c r="H78" i="30"/>
  <c r="I78" i="30"/>
  <c r="J78" i="30"/>
  <c r="K78" i="30"/>
  <c r="L78" i="30"/>
  <c r="M78" i="30"/>
  <c r="N78" i="30"/>
  <c r="O78" i="30"/>
  <c r="P78" i="30"/>
  <c r="Q78" i="30"/>
  <c r="R78" i="30"/>
  <c r="C79" i="30"/>
  <c r="D79" i="30"/>
  <c r="E79" i="30"/>
  <c r="F79" i="30"/>
  <c r="G79" i="30"/>
  <c r="H79" i="30"/>
  <c r="I79" i="30"/>
  <c r="J79" i="30"/>
  <c r="K79" i="30"/>
  <c r="L79" i="30"/>
  <c r="M79" i="30"/>
  <c r="N79" i="30"/>
  <c r="O79" i="30"/>
  <c r="P79" i="30"/>
  <c r="Q79" i="30"/>
  <c r="R79" i="30"/>
  <c r="C80" i="30"/>
  <c r="D80" i="30"/>
  <c r="E80" i="30"/>
  <c r="F80" i="30"/>
  <c r="G80" i="30"/>
  <c r="H80" i="30"/>
  <c r="I80" i="30"/>
  <c r="J80" i="30"/>
  <c r="K80" i="30"/>
  <c r="L80" i="30"/>
  <c r="M80" i="30"/>
  <c r="N80" i="30"/>
  <c r="O80" i="30"/>
  <c r="P80" i="30"/>
  <c r="Q80" i="30"/>
  <c r="R80" i="30"/>
  <c r="C81" i="30"/>
  <c r="D81" i="30"/>
  <c r="E81" i="30"/>
  <c r="F81" i="30"/>
  <c r="G81" i="30"/>
  <c r="H81" i="30"/>
  <c r="I81" i="30"/>
  <c r="J81" i="30"/>
  <c r="K81" i="30"/>
  <c r="L81" i="30"/>
  <c r="M81" i="30"/>
  <c r="N81" i="30"/>
  <c r="O81" i="30"/>
  <c r="P81" i="30"/>
  <c r="Q81" i="30"/>
  <c r="R81" i="30"/>
  <c r="C82" i="30"/>
  <c r="D82" i="30"/>
  <c r="E82" i="30"/>
  <c r="F82" i="30"/>
  <c r="G82" i="30"/>
  <c r="H82" i="30"/>
  <c r="I82" i="30"/>
  <c r="J82" i="30"/>
  <c r="K82" i="30"/>
  <c r="L82" i="30"/>
  <c r="M82" i="30"/>
  <c r="N82" i="30"/>
  <c r="O82" i="30"/>
  <c r="P82" i="30"/>
  <c r="Q82" i="30"/>
  <c r="R82" i="30"/>
  <c r="C83" i="30"/>
  <c r="D83" i="30"/>
  <c r="E83" i="30"/>
  <c r="F83" i="30"/>
  <c r="G83" i="30"/>
  <c r="H83" i="30"/>
  <c r="I83" i="30"/>
  <c r="J83" i="30"/>
  <c r="K83" i="30"/>
  <c r="L83" i="30"/>
  <c r="M83" i="30"/>
  <c r="N83" i="30"/>
  <c r="O83" i="30"/>
  <c r="P83" i="30"/>
  <c r="Q83" i="30"/>
  <c r="R83" i="30"/>
  <c r="C84" i="30"/>
  <c r="D84" i="30"/>
  <c r="E84" i="30"/>
  <c r="F84" i="30"/>
  <c r="G84" i="30"/>
  <c r="H84" i="30"/>
  <c r="I84" i="30"/>
  <c r="J84" i="30"/>
  <c r="K84" i="30"/>
  <c r="L84" i="30"/>
  <c r="M84" i="30"/>
  <c r="N84" i="30"/>
  <c r="O84" i="30"/>
  <c r="P84" i="30"/>
  <c r="Q84" i="30"/>
  <c r="R84" i="30"/>
  <c r="C85" i="30"/>
  <c r="D85" i="30"/>
  <c r="E85" i="30"/>
  <c r="F85" i="30"/>
  <c r="G85" i="30"/>
  <c r="H85" i="30"/>
  <c r="I85" i="30"/>
  <c r="J85" i="30"/>
  <c r="K85" i="30"/>
  <c r="L85" i="30"/>
  <c r="M85" i="30"/>
  <c r="N85" i="30"/>
  <c r="O85" i="30"/>
  <c r="P85" i="30"/>
  <c r="Q85" i="30"/>
  <c r="R85" i="30"/>
  <c r="C86" i="30"/>
  <c r="D86" i="30"/>
  <c r="E86" i="30"/>
  <c r="F86" i="30"/>
  <c r="G86" i="30"/>
  <c r="H86" i="30"/>
  <c r="I86" i="30"/>
  <c r="J86" i="30"/>
  <c r="K86" i="30"/>
  <c r="L86" i="30"/>
  <c r="M86" i="30"/>
  <c r="N86" i="30"/>
  <c r="O86" i="30"/>
  <c r="P86" i="30"/>
  <c r="Q86" i="30"/>
  <c r="R86" i="30"/>
  <c r="C87" i="30"/>
  <c r="D87" i="30"/>
  <c r="E87" i="30"/>
  <c r="F87" i="30"/>
  <c r="G87" i="30"/>
  <c r="H87" i="30"/>
  <c r="I87" i="30"/>
  <c r="J87" i="30"/>
  <c r="K87" i="30"/>
  <c r="L87" i="30"/>
  <c r="M87" i="30"/>
  <c r="N87" i="30"/>
  <c r="O87" i="30"/>
  <c r="P87" i="30"/>
  <c r="Q87" i="30"/>
  <c r="R87" i="30"/>
  <c r="C88" i="30"/>
  <c r="D88" i="30"/>
  <c r="E88" i="30"/>
  <c r="F88" i="30"/>
  <c r="G88" i="30"/>
  <c r="H88" i="30"/>
  <c r="I88" i="30"/>
  <c r="J88" i="30"/>
  <c r="K88" i="30"/>
  <c r="L88" i="30"/>
  <c r="M88" i="30"/>
  <c r="N88" i="30"/>
  <c r="O88" i="30"/>
  <c r="P88" i="30"/>
  <c r="Q88" i="30"/>
  <c r="R88" i="30"/>
  <c r="C89" i="30"/>
  <c r="D89" i="30"/>
  <c r="E89" i="30"/>
  <c r="F89" i="30"/>
  <c r="G89" i="30"/>
  <c r="H89" i="30"/>
  <c r="I89" i="30"/>
  <c r="J89" i="30"/>
  <c r="K89" i="30"/>
  <c r="L89" i="30"/>
  <c r="M89" i="30"/>
  <c r="N89" i="30"/>
  <c r="O89" i="30"/>
  <c r="P89" i="30"/>
  <c r="Q89" i="30"/>
  <c r="R89" i="30"/>
  <c r="C90" i="30"/>
  <c r="D90" i="30"/>
  <c r="E90" i="30"/>
  <c r="F90" i="30"/>
  <c r="G90" i="30"/>
  <c r="H90" i="30"/>
  <c r="I90" i="30"/>
  <c r="J90" i="30"/>
  <c r="K90" i="30"/>
  <c r="L90" i="30"/>
  <c r="M90" i="30"/>
  <c r="N90" i="30"/>
  <c r="O90" i="30"/>
  <c r="P90" i="30"/>
  <c r="Q90" i="30"/>
  <c r="R90" i="30"/>
  <c r="C91" i="30"/>
  <c r="D91" i="30"/>
  <c r="E91" i="30"/>
  <c r="F91" i="30"/>
  <c r="G91" i="30"/>
  <c r="H91" i="30"/>
  <c r="I91" i="30"/>
  <c r="J91" i="30"/>
  <c r="K91" i="30"/>
  <c r="L91" i="30"/>
  <c r="M91" i="30"/>
  <c r="N91" i="30"/>
  <c r="O91" i="30"/>
  <c r="P91" i="30"/>
  <c r="Q91" i="30"/>
  <c r="R91" i="30"/>
  <c r="C92" i="30"/>
  <c r="D92" i="30"/>
  <c r="E92" i="30"/>
  <c r="F92" i="30"/>
  <c r="G92" i="30"/>
  <c r="H92" i="30"/>
  <c r="I92" i="30"/>
  <c r="J92" i="30"/>
  <c r="K92" i="30"/>
  <c r="L92" i="30"/>
  <c r="M92" i="30"/>
  <c r="N92" i="30"/>
  <c r="O92" i="30"/>
  <c r="P92" i="30"/>
  <c r="Q92" i="30"/>
  <c r="R92" i="30"/>
  <c r="C93" i="30"/>
  <c r="D93" i="30"/>
  <c r="E93" i="30"/>
  <c r="F93" i="30"/>
  <c r="G93" i="30"/>
  <c r="H93" i="30"/>
  <c r="I93" i="30"/>
  <c r="J93" i="30"/>
  <c r="K93" i="30"/>
  <c r="L93" i="30"/>
  <c r="M93" i="30"/>
  <c r="N93" i="30"/>
  <c r="O93" i="30"/>
  <c r="P93" i="30"/>
  <c r="Q93" i="30"/>
  <c r="R93" i="30"/>
  <c r="C94" i="30"/>
  <c r="D94" i="30"/>
  <c r="E94" i="30"/>
  <c r="F94" i="30"/>
  <c r="G94" i="30"/>
  <c r="H94" i="30"/>
  <c r="I94" i="30"/>
  <c r="J94" i="30"/>
  <c r="K94" i="30"/>
  <c r="L94" i="30"/>
  <c r="M94" i="30"/>
  <c r="N94" i="30"/>
  <c r="O94" i="30"/>
  <c r="P94" i="30"/>
  <c r="Q94" i="30"/>
  <c r="R94" i="30"/>
  <c r="C95" i="30"/>
  <c r="D95" i="30"/>
  <c r="E95" i="30"/>
  <c r="F95" i="30"/>
  <c r="G95" i="30"/>
  <c r="H95" i="30"/>
  <c r="I95" i="30"/>
  <c r="J95" i="30"/>
  <c r="K95" i="30"/>
  <c r="L95" i="30"/>
  <c r="M95" i="30"/>
  <c r="N95" i="30"/>
  <c r="O95" i="30"/>
  <c r="P95" i="30"/>
  <c r="Q95" i="30"/>
  <c r="R95" i="30"/>
  <c r="C96" i="30"/>
  <c r="D96" i="30"/>
  <c r="E96" i="30"/>
  <c r="F96" i="30"/>
  <c r="G96" i="30"/>
  <c r="H96" i="30"/>
  <c r="I96" i="30"/>
  <c r="J96" i="30"/>
  <c r="K96" i="30"/>
  <c r="L96" i="30"/>
  <c r="M96" i="30"/>
  <c r="N96" i="30"/>
  <c r="O96" i="30"/>
  <c r="P96" i="30"/>
  <c r="Q96" i="30"/>
  <c r="R96" i="30"/>
  <c r="C97" i="30"/>
  <c r="D97" i="30"/>
  <c r="E97" i="30"/>
  <c r="F97" i="30"/>
  <c r="G97" i="30"/>
  <c r="H97" i="30"/>
  <c r="I97" i="30"/>
  <c r="J97" i="30"/>
  <c r="K97" i="30"/>
  <c r="L97" i="30"/>
  <c r="M97" i="30"/>
  <c r="N97" i="30"/>
  <c r="O97" i="30"/>
  <c r="P97" i="30"/>
  <c r="Q97" i="30"/>
  <c r="R97" i="30"/>
  <c r="C98" i="30"/>
  <c r="D98" i="30"/>
  <c r="E98" i="30"/>
  <c r="F98" i="30"/>
  <c r="G98" i="30"/>
  <c r="H98" i="30"/>
  <c r="I98" i="30"/>
  <c r="J98" i="30"/>
  <c r="K98" i="30"/>
  <c r="L98" i="30"/>
  <c r="M98" i="30"/>
  <c r="N98" i="30"/>
  <c r="O98" i="30"/>
  <c r="P98" i="30"/>
  <c r="Q98" i="30"/>
  <c r="R98" i="30"/>
  <c r="C99" i="30"/>
  <c r="D99" i="30"/>
  <c r="E99" i="30"/>
  <c r="F99" i="30"/>
  <c r="G99" i="30"/>
  <c r="H99" i="30"/>
  <c r="I99" i="30"/>
  <c r="J99" i="30"/>
  <c r="K99" i="30"/>
  <c r="L99" i="30"/>
  <c r="M99" i="30"/>
  <c r="N99" i="30"/>
  <c r="O99" i="30"/>
  <c r="P99" i="30"/>
  <c r="Q99" i="30"/>
  <c r="R99" i="30"/>
  <c r="C100" i="30"/>
  <c r="D100" i="30"/>
  <c r="E100" i="30"/>
  <c r="F100" i="30"/>
  <c r="G100" i="30"/>
  <c r="H100" i="30"/>
  <c r="I100" i="30"/>
  <c r="J100" i="30"/>
  <c r="K100" i="30"/>
  <c r="L100" i="30"/>
  <c r="M100" i="30"/>
  <c r="N100" i="30"/>
  <c r="O100" i="30"/>
  <c r="P100" i="30"/>
  <c r="Q100" i="30"/>
  <c r="R100" i="30"/>
  <c r="C101" i="30"/>
  <c r="D101" i="30"/>
  <c r="E101" i="30"/>
  <c r="F101" i="30"/>
  <c r="G101" i="30"/>
  <c r="H101" i="30"/>
  <c r="I101" i="30"/>
  <c r="J101" i="30"/>
  <c r="K101" i="30"/>
  <c r="L101" i="30"/>
  <c r="M101" i="30"/>
  <c r="N101" i="30"/>
  <c r="O101" i="30"/>
  <c r="P101" i="30"/>
  <c r="Q101" i="30"/>
  <c r="R101" i="30"/>
  <c r="C2" i="30"/>
  <c r="D2" i="30"/>
  <c r="E2" i="30"/>
  <c r="F2" i="30"/>
  <c r="G2" i="30"/>
  <c r="H2" i="30"/>
  <c r="I2" i="30"/>
  <c r="J2" i="30"/>
  <c r="K2" i="30"/>
  <c r="L2" i="30"/>
  <c r="M2" i="30"/>
  <c r="N2" i="30"/>
  <c r="O2" i="30"/>
  <c r="P2" i="30"/>
  <c r="Q2" i="30"/>
  <c r="R2" i="30"/>
  <c r="B101" i="30"/>
  <c r="B100" i="30"/>
  <c r="B99" i="30"/>
  <c r="B98" i="30"/>
  <c r="B97" i="30"/>
  <c r="B96" i="30"/>
  <c r="B95" i="30"/>
  <c r="B94" i="30"/>
  <c r="B93" i="30"/>
  <c r="B92" i="30"/>
  <c r="B91" i="30"/>
  <c r="B90" i="30"/>
  <c r="B89" i="30"/>
  <c r="B88" i="30"/>
  <c r="B87" i="30"/>
  <c r="B86" i="30"/>
  <c r="B85" i="30"/>
  <c r="B84" i="30"/>
  <c r="B83" i="30"/>
  <c r="B82" i="30"/>
  <c r="B81" i="30"/>
  <c r="B80" i="30"/>
  <c r="B79" i="30"/>
  <c r="B78" i="30"/>
  <c r="B77" i="30"/>
  <c r="B76" i="30"/>
  <c r="B75" i="30"/>
  <c r="B74" i="30"/>
  <c r="B73" i="30"/>
  <c r="B72" i="30"/>
  <c r="B71" i="30"/>
  <c r="B70" i="30"/>
  <c r="B69" i="30"/>
  <c r="B68" i="30"/>
  <c r="B67" i="30"/>
  <c r="B66" i="30"/>
  <c r="B65" i="30"/>
  <c r="B64" i="30"/>
  <c r="B63" i="30"/>
  <c r="B62" i="30"/>
  <c r="B61" i="30"/>
  <c r="B60" i="30"/>
  <c r="B59" i="30"/>
  <c r="B58" i="30"/>
  <c r="B57" i="30"/>
  <c r="B56" i="30"/>
  <c r="B55" i="30"/>
  <c r="B54" i="30"/>
  <c r="B53" i="30"/>
  <c r="B52" i="30"/>
  <c r="B51" i="30"/>
  <c r="B50" i="30"/>
  <c r="B49" i="30"/>
  <c r="B48" i="30"/>
  <c r="B47" i="30"/>
  <c r="B46" i="30"/>
  <c r="B45" i="30"/>
  <c r="B44" i="30"/>
  <c r="B41" i="30"/>
  <c r="B40" i="30"/>
  <c r="B39" i="30"/>
  <c r="B38" i="30"/>
  <c r="B37" i="30"/>
  <c r="B36" i="30"/>
  <c r="B35" i="30"/>
  <c r="B34" i="30"/>
  <c r="B33" i="30"/>
  <c r="B32" i="30"/>
  <c r="B31" i="30"/>
  <c r="B30" i="30"/>
  <c r="B29" i="30"/>
  <c r="B28" i="30"/>
  <c r="B27" i="30"/>
  <c r="B26" i="30"/>
  <c r="B25" i="30"/>
  <c r="B24" i="30"/>
  <c r="B23" i="30"/>
  <c r="B22" i="30"/>
  <c r="B21" i="30"/>
  <c r="B20" i="30"/>
  <c r="B19" i="30"/>
  <c r="B18" i="30"/>
  <c r="B17" i="30"/>
  <c r="B16" i="30"/>
  <c r="B15" i="30"/>
  <c r="B14" i="30"/>
  <c r="B13" i="30"/>
  <c r="B12" i="30"/>
  <c r="B11" i="30"/>
  <c r="B10" i="30"/>
  <c r="B9" i="30"/>
  <c r="B8" i="30"/>
  <c r="B7" i="30"/>
  <c r="B6" i="30"/>
  <c r="B5" i="30"/>
  <c r="B4" i="30"/>
  <c r="B3" i="30"/>
  <c r="B2" i="30"/>
  <c r="I296" i="97" l="1"/>
  <c r="K125" i="97"/>
  <c r="K124" i="97"/>
  <c r="K123" i="97"/>
  <c r="T110" i="97"/>
  <c r="K122" i="97"/>
  <c r="K121" i="97"/>
  <c r="I354" i="97"/>
  <c r="I351" i="97"/>
  <c r="I353" i="97"/>
  <c r="I352" i="97"/>
  <c r="K120" i="97" s="1"/>
  <c r="I13" i="97"/>
  <c r="K7" i="97" s="1"/>
  <c r="I42" i="97"/>
  <c r="I66" i="97"/>
  <c r="I349" i="97"/>
  <c r="K119" i="97" s="1"/>
  <c r="I350" i="97"/>
  <c r="I348" i="97"/>
  <c r="I281" i="97"/>
  <c r="I79" i="97"/>
  <c r="K29" i="97" s="1"/>
  <c r="I347" i="97"/>
  <c r="I345" i="97"/>
  <c r="I341" i="97"/>
  <c r="I343" i="97"/>
  <c r="K117" i="97" s="1"/>
  <c r="I346" i="97"/>
  <c r="K118" i="97" s="1"/>
  <c r="I342" i="97"/>
  <c r="I340" i="97"/>
  <c r="K116" i="97" s="1"/>
  <c r="I344" i="97"/>
  <c r="I82" i="97"/>
  <c r="K30" i="97" s="1"/>
  <c r="I114" i="97"/>
  <c r="I186" i="97"/>
  <c r="I293" i="97"/>
  <c r="I46" i="97"/>
  <c r="K18" i="97" s="1"/>
  <c r="I78" i="97"/>
  <c r="I153" i="97"/>
  <c r="O107" i="97"/>
  <c r="O151" i="97"/>
  <c r="Q53" i="97" s="1"/>
  <c r="O191" i="97"/>
  <c r="O279" i="97"/>
  <c r="O35" i="97"/>
  <c r="I262" i="97"/>
  <c r="K90" i="97" s="1"/>
  <c r="I35" i="97"/>
  <c r="I115" i="97"/>
  <c r="K41" i="97" s="1"/>
  <c r="I147" i="97"/>
  <c r="I167" i="97"/>
  <c r="I171" i="97"/>
  <c r="I203" i="97"/>
  <c r="I215" i="97"/>
  <c r="I219" i="97"/>
  <c r="I227" i="97"/>
  <c r="I231" i="97"/>
  <c r="I234" i="97"/>
  <c r="I266" i="97"/>
  <c r="I270" i="97"/>
  <c r="I274" i="97"/>
  <c r="K94" i="97" s="1"/>
  <c r="I20" i="97"/>
  <c r="I28" i="97"/>
  <c r="K12" i="97" s="1"/>
  <c r="I32" i="97"/>
  <c r="I128" i="97"/>
  <c r="I136" i="97"/>
  <c r="K48" i="97" s="1"/>
  <c r="I140" i="97"/>
  <c r="I29" i="97"/>
  <c r="I37" i="97"/>
  <c r="K15" i="97" s="1"/>
  <c r="I89" i="97"/>
  <c r="I93" i="97"/>
  <c r="I97" i="97"/>
  <c r="K35" i="97" s="1"/>
  <c r="I101" i="97"/>
  <c r="I105" i="97"/>
  <c r="I109" i="97"/>
  <c r="K39" i="97" s="1"/>
  <c r="I197" i="97"/>
  <c r="I302" i="97"/>
  <c r="I14" i="97"/>
  <c r="I63" i="97"/>
  <c r="I225" i="97"/>
  <c r="I230" i="97"/>
  <c r="I154" i="97"/>
  <c r="K54" i="97" s="1"/>
  <c r="I7" i="97"/>
  <c r="K5" i="97" s="1"/>
  <c r="I11" i="97"/>
  <c r="I17" i="97"/>
  <c r="I25" i="97"/>
  <c r="K11" i="97" s="1"/>
  <c r="I43" i="97"/>
  <c r="K17" i="97" s="1"/>
  <c r="I55" i="97"/>
  <c r="K21" i="97" s="1"/>
  <c r="I59" i="97"/>
  <c r="I67" i="97"/>
  <c r="K25" i="97" s="1"/>
  <c r="I83" i="97"/>
  <c r="I87" i="97"/>
  <c r="I90" i="97"/>
  <c r="I94" i="97"/>
  <c r="K34" i="97" s="1"/>
  <c r="I102" i="97"/>
  <c r="I121" i="97"/>
  <c r="K43" i="97" s="1"/>
  <c r="I125" i="97"/>
  <c r="I160" i="97"/>
  <c r="K56" i="97" s="1"/>
  <c r="I196" i="97"/>
  <c r="K68" i="97" s="1"/>
  <c r="I199" i="97"/>
  <c r="K69" i="97" s="1"/>
  <c r="I202" i="97"/>
  <c r="K70" i="97" s="1"/>
  <c r="I205" i="97"/>
  <c r="K71" i="97" s="1"/>
  <c r="I208" i="97"/>
  <c r="K72" i="97" s="1"/>
  <c r="I212" i="97"/>
  <c r="I224" i="97"/>
  <c r="I228" i="97"/>
  <c r="I255" i="97"/>
  <c r="I259" i="97"/>
  <c r="K89" i="97" s="1"/>
  <c r="I287" i="97"/>
  <c r="I290" i="97"/>
  <c r="I217" i="97"/>
  <c r="K75" i="97" s="1"/>
  <c r="I298" i="97"/>
  <c r="K102" i="97" s="1"/>
  <c r="I222" i="97"/>
  <c r="I118" i="97"/>
  <c r="K42" i="97" s="1"/>
  <c r="I8" i="97"/>
  <c r="I22" i="97"/>
  <c r="K10" i="97" s="1"/>
  <c r="I34" i="97"/>
  <c r="K14" i="97" s="1"/>
  <c r="I40" i="97"/>
  <c r="K16" i="97" s="1"/>
  <c r="I52" i="97"/>
  <c r="K20" i="97" s="1"/>
  <c r="I56" i="97"/>
  <c r="I60" i="97"/>
  <c r="I111" i="97"/>
  <c r="I122" i="97"/>
  <c r="I173" i="97"/>
  <c r="I177" i="97"/>
  <c r="I181" i="97"/>
  <c r="K63" i="97" s="1"/>
  <c r="I193" i="97"/>
  <c r="K67" i="97" s="1"/>
  <c r="I209" i="97"/>
  <c r="I280" i="97"/>
  <c r="K96" i="97" s="1"/>
  <c r="I284" i="97"/>
  <c r="I291" i="97"/>
  <c r="I161" i="97"/>
  <c r="I190" i="97"/>
  <c r="K66" i="97" s="1"/>
  <c r="I19" i="97"/>
  <c r="K9" i="97" s="1"/>
  <c r="I27" i="97"/>
  <c r="I31" i="97"/>
  <c r="K13" i="97" s="1"/>
  <c r="I108" i="97"/>
  <c r="I112" i="97"/>
  <c r="K40" i="97" s="1"/>
  <c r="I119" i="97"/>
  <c r="I131" i="97"/>
  <c r="I139" i="97"/>
  <c r="K49" i="97" s="1"/>
  <c r="I143" i="97"/>
  <c r="I150" i="97"/>
  <c r="I174" i="97"/>
  <c r="I178" i="97"/>
  <c r="K62" i="97" s="1"/>
  <c r="I261" i="97"/>
  <c r="I265" i="97"/>
  <c r="K91" i="97" s="1"/>
  <c r="I277" i="97"/>
  <c r="K95" i="97" s="1"/>
  <c r="I285" i="97"/>
  <c r="I299" i="97"/>
  <c r="I307" i="97"/>
  <c r="K105" i="97" s="1"/>
  <c r="I311" i="97"/>
  <c r="I315" i="97"/>
  <c r="O63" i="97"/>
  <c r="O60" i="97"/>
  <c r="O55" i="97"/>
  <c r="Q21" i="97" s="1"/>
  <c r="O52" i="97"/>
  <c r="Q20" i="97" s="1"/>
  <c r="O47" i="97"/>
  <c r="O43" i="97"/>
  <c r="Q17" i="97" s="1"/>
  <c r="O39" i="97"/>
  <c r="O36" i="97"/>
  <c r="O31" i="97"/>
  <c r="Q13" i="97" s="1"/>
  <c r="O28" i="97"/>
  <c r="Q12" i="97" s="1"/>
  <c r="O23" i="97"/>
  <c r="O20" i="97"/>
  <c r="O15" i="97"/>
  <c r="O11" i="97"/>
  <c r="O7" i="97"/>
  <c r="Q5" i="97" s="1"/>
  <c r="O44" i="97"/>
  <c r="O12" i="97"/>
  <c r="O27" i="97"/>
  <c r="O59" i="97"/>
  <c r="O19" i="97"/>
  <c r="Q9" i="97" s="1"/>
  <c r="O51" i="97"/>
  <c r="O102" i="97"/>
  <c r="O134" i="97"/>
  <c r="O162" i="97"/>
  <c r="O262" i="97"/>
  <c r="Q90" i="97" s="1"/>
  <c r="O306" i="97"/>
  <c r="I320" i="97"/>
  <c r="I326" i="97"/>
  <c r="I338" i="97"/>
  <c r="I339" i="97"/>
  <c r="I335" i="97"/>
  <c r="I337" i="97"/>
  <c r="K115" i="97" s="1"/>
  <c r="I336" i="97"/>
  <c r="I308" i="97"/>
  <c r="O69" i="97"/>
  <c r="O73" i="97"/>
  <c r="Q27" i="97" s="1"/>
  <c r="O77" i="97"/>
  <c r="O81" i="97"/>
  <c r="O85" i="97"/>
  <c r="Q31" i="97" s="1"/>
  <c r="O89" i="97"/>
  <c r="O93" i="97"/>
  <c r="O97" i="97"/>
  <c r="Q35" i="97" s="1"/>
  <c r="O105" i="97"/>
  <c r="O109" i="97"/>
  <c r="Q39" i="97" s="1"/>
  <c r="O113" i="97"/>
  <c r="O117" i="97"/>
  <c r="O121" i="97"/>
  <c r="Q43" i="97" s="1"/>
  <c r="O125" i="97"/>
  <c r="O129" i="97"/>
  <c r="O137" i="97"/>
  <c r="O140" i="97"/>
  <c r="O145" i="97"/>
  <c r="Q51" i="97" s="1"/>
  <c r="O149" i="97"/>
  <c r="O153" i="97"/>
  <c r="O157" i="97"/>
  <c r="Q55" i="97" s="1"/>
  <c r="O165" i="97"/>
  <c r="O169" i="97"/>
  <c r="Q59" i="97" s="1"/>
  <c r="O173" i="97"/>
  <c r="O177" i="97"/>
  <c r="O181" i="97"/>
  <c r="Q63" i="97" s="1"/>
  <c r="O185" i="97"/>
  <c r="O189" i="97"/>
  <c r="O193" i="97"/>
  <c r="Q67" i="97" s="1"/>
  <c r="O197" i="97"/>
  <c r="O201" i="97"/>
  <c r="O205" i="97"/>
  <c r="Q71" i="97" s="1"/>
  <c r="O209" i="97"/>
  <c r="O213" i="97"/>
  <c r="O217" i="97"/>
  <c r="Q75" i="97" s="1"/>
  <c r="O221" i="97"/>
  <c r="O225" i="97"/>
  <c r="O229" i="97"/>
  <c r="Q79" i="97" s="1"/>
  <c r="O233" i="97"/>
  <c r="O237" i="97"/>
  <c r="O241" i="97"/>
  <c r="Q83" i="97" s="1"/>
  <c r="O245" i="97"/>
  <c r="O249" i="97"/>
  <c r="O253" i="97"/>
  <c r="Q87" i="97" s="1"/>
  <c r="O257" i="97"/>
  <c r="O265" i="97"/>
  <c r="Q91" i="97" s="1"/>
  <c r="O269" i="97"/>
  <c r="O273" i="97"/>
  <c r="O277" i="97"/>
  <c r="Q95" i="97" s="1"/>
  <c r="O281" i="97"/>
  <c r="O285" i="97"/>
  <c r="O289" i="97"/>
  <c r="Q99" i="97" s="1"/>
  <c r="O293" i="97"/>
  <c r="O297" i="97"/>
  <c r="O301" i="97"/>
  <c r="Q103" i="97" s="1"/>
  <c r="O309" i="97"/>
  <c r="O65" i="97"/>
  <c r="O62" i="97"/>
  <c r="O58" i="97"/>
  <c r="Q22" i="97" s="1"/>
  <c r="O54" i="97"/>
  <c r="O50" i="97"/>
  <c r="O46" i="97"/>
  <c r="Q18" i="97" s="1"/>
  <c r="O42" i="97"/>
  <c r="O38" i="97"/>
  <c r="O34" i="97"/>
  <c r="Q14" i="97" s="1"/>
  <c r="O30" i="97"/>
  <c r="O26" i="97"/>
  <c r="O22" i="97"/>
  <c r="Q10" i="97" s="1"/>
  <c r="O18" i="97"/>
  <c r="O14" i="97"/>
  <c r="O10" i="97"/>
  <c r="Q6" i="97" s="1"/>
  <c r="O8" i="97"/>
  <c r="O16" i="97"/>
  <c r="Q8" i="97" s="1"/>
  <c r="O24" i="97"/>
  <c r="O32" i="97"/>
  <c r="O40" i="97"/>
  <c r="Q16" i="97" s="1"/>
  <c r="O48" i="97"/>
  <c r="O56" i="97"/>
  <c r="O64" i="97"/>
  <c r="Q24" i="97" s="1"/>
  <c r="O290" i="97"/>
  <c r="O101" i="97"/>
  <c r="O161" i="97"/>
  <c r="O9" i="97"/>
  <c r="O13" i="97"/>
  <c r="Q7" i="97" s="1"/>
  <c r="O17" i="97"/>
  <c r="O21" i="97"/>
  <c r="O25" i="97"/>
  <c r="Q11" i="97" s="1"/>
  <c r="O29" i="97"/>
  <c r="O33" i="97"/>
  <c r="O37" i="97"/>
  <c r="Q15" i="97" s="1"/>
  <c r="O41" i="97"/>
  <c r="O45" i="97"/>
  <c r="O49" i="97"/>
  <c r="Q19" i="97" s="1"/>
  <c r="O53" i="97"/>
  <c r="O57" i="97"/>
  <c r="O61" i="97"/>
  <c r="Q23" i="97" s="1"/>
  <c r="O208" i="97"/>
  <c r="Q72" i="97" s="1"/>
  <c r="O305" i="97"/>
  <c r="O124" i="97"/>
  <c r="Q44" i="97" s="1"/>
  <c r="O296" i="97"/>
  <c r="O133" i="97"/>
  <c r="Q47" i="97" s="1"/>
  <c r="O261" i="97"/>
  <c r="O252" i="97"/>
  <c r="O98" i="97"/>
  <c r="O141" i="97"/>
  <c r="Q107" i="97"/>
  <c r="O68" i="97"/>
  <c r="O72" i="97"/>
  <c r="O76" i="97"/>
  <c r="O92" i="97"/>
  <c r="O96" i="97"/>
  <c r="O100" i="97"/>
  <c r="O104" i="97"/>
  <c r="O136" i="97"/>
  <c r="O148" i="97"/>
  <c r="O156" i="97"/>
  <c r="O160" i="97"/>
  <c r="O180" i="97"/>
  <c r="O240" i="97"/>
  <c r="O244" i="97"/>
  <c r="O264" i="97"/>
  <c r="O268" i="97"/>
  <c r="O276" i="97"/>
  <c r="O320" i="97"/>
  <c r="O321" i="97"/>
  <c r="I334" i="97"/>
  <c r="K114" i="97" s="1"/>
  <c r="I304" i="97"/>
  <c r="K104" i="97" s="1"/>
  <c r="I313" i="97"/>
  <c r="K107" i="97" s="1"/>
  <c r="I70" i="97"/>
  <c r="K26" i="97" s="1"/>
  <c r="I86" i="97"/>
  <c r="I158" i="97"/>
  <c r="I198" i="97"/>
  <c r="I214" i="97"/>
  <c r="K74" i="97" s="1"/>
  <c r="I286" i="97"/>
  <c r="K98" i="97" s="1"/>
  <c r="I310" i="97"/>
  <c r="K106" i="97" s="1"/>
  <c r="I41" i="97"/>
  <c r="I73" i="97"/>
  <c r="K27" i="97" s="1"/>
  <c r="I169" i="97"/>
  <c r="K59" i="97" s="1"/>
  <c r="I201" i="97"/>
  <c r="I279" i="97"/>
  <c r="I269" i="97"/>
  <c r="I263" i="97"/>
  <c r="I235" i="97"/>
  <c r="K81" i="97" s="1"/>
  <c r="I229" i="97"/>
  <c r="K79" i="97" s="1"/>
  <c r="I223" i="97"/>
  <c r="K77" i="97" s="1"/>
  <c r="I195" i="97"/>
  <c r="I189" i="97"/>
  <c r="I179" i="97"/>
  <c r="I151" i="97"/>
  <c r="K53" i="97" s="1"/>
  <c r="I141" i="97"/>
  <c r="I135" i="97"/>
  <c r="I95" i="97"/>
  <c r="I51" i="97"/>
  <c r="I38" i="97"/>
  <c r="I54" i="97"/>
  <c r="I110" i="97"/>
  <c r="I126" i="97"/>
  <c r="I166" i="97"/>
  <c r="K58" i="97" s="1"/>
  <c r="I182" i="97"/>
  <c r="I238" i="97"/>
  <c r="K82" i="97" s="1"/>
  <c r="I254" i="97"/>
  <c r="I294" i="97"/>
  <c r="I314" i="97"/>
  <c r="I113" i="97"/>
  <c r="I145" i="97"/>
  <c r="K51" i="97" s="1"/>
  <c r="I241" i="97"/>
  <c r="K83" i="97" s="1"/>
  <c r="I273" i="97"/>
  <c r="I317" i="97"/>
  <c r="I312" i="97"/>
  <c r="I321" i="97"/>
  <c r="I192" i="97"/>
  <c r="I333" i="97"/>
  <c r="I297" i="97"/>
  <c r="I257" i="97"/>
  <c r="I129" i="97"/>
  <c r="I65" i="97"/>
  <c r="I282" i="97"/>
  <c r="I246" i="97"/>
  <c r="I210" i="97"/>
  <c r="I138" i="97"/>
  <c r="I62" i="97"/>
  <c r="I309" i="97"/>
  <c r="I9" i="97"/>
  <c r="I18" i="97"/>
  <c r="I23" i="97"/>
  <c r="I26" i="97"/>
  <c r="I45" i="97"/>
  <c r="I49" i="97"/>
  <c r="K19" i="97" s="1"/>
  <c r="I53" i="97"/>
  <c r="I61" i="97"/>
  <c r="K23" i="97" s="1"/>
  <c r="I64" i="97"/>
  <c r="K24" i="97" s="1"/>
  <c r="I68" i="97"/>
  <c r="I71" i="97"/>
  <c r="I74" i="97"/>
  <c r="I77" i="97"/>
  <c r="I80" i="97"/>
  <c r="I84" i="97"/>
  <c r="I91" i="97"/>
  <c r="K33" i="97" s="1"/>
  <c r="I99" i="97"/>
  <c r="I103" i="97"/>
  <c r="K37" i="97" s="1"/>
  <c r="I106" i="97"/>
  <c r="K38" i="97" s="1"/>
  <c r="I133" i="97"/>
  <c r="K47" i="97" s="1"/>
  <c r="I137" i="97"/>
  <c r="I152" i="97"/>
  <c r="I156" i="97"/>
  <c r="I159" i="97"/>
  <c r="I162" i="97"/>
  <c r="I165" i="97"/>
  <c r="I168" i="97"/>
  <c r="I183" i="97"/>
  <c r="I187" i="97"/>
  <c r="K65" i="97" s="1"/>
  <c r="I191" i="97"/>
  <c r="I194" i="97"/>
  <c r="I221" i="97"/>
  <c r="I232" i="97"/>
  <c r="K80" i="97" s="1"/>
  <c r="I236" i="97"/>
  <c r="I239" i="97"/>
  <c r="I243" i="97"/>
  <c r="I253" i="97"/>
  <c r="K87" i="97" s="1"/>
  <c r="I256" i="97"/>
  <c r="K88" i="97" s="1"/>
  <c r="I267" i="97"/>
  <c r="I271" i="97"/>
  <c r="K93" i="97" s="1"/>
  <c r="I275" i="97"/>
  <c r="I301" i="97"/>
  <c r="K103" i="97" s="1"/>
  <c r="I305" i="97"/>
  <c r="I323" i="97"/>
  <c r="I322" i="97"/>
  <c r="K110" i="97" s="1"/>
  <c r="I328" i="97"/>
  <c r="K112" i="97" s="1"/>
  <c r="I331" i="97"/>
  <c r="K113" i="97" s="1"/>
  <c r="I316" i="97"/>
  <c r="K108" i="97" s="1"/>
  <c r="I33" i="97"/>
  <c r="I289" i="97"/>
  <c r="K99" i="97" s="1"/>
  <c r="I249" i="97"/>
  <c r="I185" i="97"/>
  <c r="I57" i="97"/>
  <c r="I318" i="97"/>
  <c r="I278" i="97"/>
  <c r="I242" i="97"/>
  <c r="I206" i="97"/>
  <c r="I170" i="97"/>
  <c r="I134" i="97"/>
  <c r="I58" i="97"/>
  <c r="K22" i="97" s="1"/>
  <c r="I327" i="97"/>
  <c r="I12" i="97"/>
  <c r="I21" i="97"/>
  <c r="I24" i="97"/>
  <c r="I39" i="97"/>
  <c r="I50" i="97"/>
  <c r="I69" i="97"/>
  <c r="I75" i="97"/>
  <c r="I81" i="97"/>
  <c r="I96" i="97"/>
  <c r="I100" i="97"/>
  <c r="K36" i="97" s="1"/>
  <c r="I107" i="97"/>
  <c r="I127" i="97"/>
  <c r="K45" i="97" s="1"/>
  <c r="I142" i="97"/>
  <c r="K50" i="97" s="1"/>
  <c r="I146" i="97"/>
  <c r="I149" i="97"/>
  <c r="I157" i="97"/>
  <c r="K55" i="97" s="1"/>
  <c r="I163" i="97"/>
  <c r="K57" i="97" s="1"/>
  <c r="I180" i="97"/>
  <c r="I184" i="97"/>
  <c r="K64" i="97" s="1"/>
  <c r="I188" i="97"/>
  <c r="I211" i="97"/>
  <c r="K73" i="97" s="1"/>
  <c r="I218" i="97"/>
  <c r="I233" i="97"/>
  <c r="I237" i="97"/>
  <c r="I240" i="97"/>
  <c r="I247" i="97"/>
  <c r="K85" i="97" s="1"/>
  <c r="I250" i="97"/>
  <c r="K86" i="97" s="1"/>
  <c r="I264" i="97"/>
  <c r="I268" i="97"/>
  <c r="K92" i="97" s="1"/>
  <c r="I295" i="97"/>
  <c r="K101" i="97" s="1"/>
  <c r="I324" i="97"/>
  <c r="I104" i="97"/>
  <c r="I288" i="97"/>
  <c r="I325" i="97"/>
  <c r="K111" i="97" s="1"/>
  <c r="I329" i="97"/>
  <c r="I15" i="97"/>
  <c r="I44" i="97"/>
  <c r="I47" i="97"/>
  <c r="I72" i="97"/>
  <c r="I85" i="97"/>
  <c r="K31" i="97" s="1"/>
  <c r="I88" i="97"/>
  <c r="K32" i="97" s="1"/>
  <c r="I92" i="97"/>
  <c r="I98" i="97"/>
  <c r="I116" i="97"/>
  <c r="I123" i="97"/>
  <c r="I132" i="97"/>
  <c r="I144" i="97"/>
  <c r="I172" i="97"/>
  <c r="K60" i="97" s="1"/>
  <c r="I175" i="97"/>
  <c r="K61" i="97" s="1"/>
  <c r="I200" i="97"/>
  <c r="I213" i="97"/>
  <c r="I216" i="97"/>
  <c r="I220" i="97"/>
  <c r="K76" i="97" s="1"/>
  <c r="I226" i="97"/>
  <c r="K78" i="97" s="1"/>
  <c r="I244" i="97"/>
  <c r="K84" i="97" s="1"/>
  <c r="I251" i="97"/>
  <c r="I260" i="97"/>
  <c r="I272" i="97"/>
  <c r="I300" i="97"/>
  <c r="I303" i="97"/>
  <c r="I306" i="97"/>
  <c r="I319" i="97"/>
  <c r="K109" i="97" s="1"/>
  <c r="I10" i="97"/>
  <c r="K6" i="97" s="1"/>
  <c r="I16" i="97"/>
  <c r="K8" i="97" s="1"/>
  <c r="I30" i="97"/>
  <c r="I36" i="97"/>
  <c r="I48" i="97"/>
  <c r="I76" i="97"/>
  <c r="K28" i="97" s="1"/>
  <c r="I117" i="97"/>
  <c r="I120" i="97"/>
  <c r="I124" i="97"/>
  <c r="K44" i="97" s="1"/>
  <c r="I130" i="97"/>
  <c r="K46" i="97" s="1"/>
  <c r="I148" i="97"/>
  <c r="K52" i="97" s="1"/>
  <c r="I155" i="97"/>
  <c r="I164" i="97"/>
  <c r="I176" i="97"/>
  <c r="I204" i="97"/>
  <c r="I207" i="97"/>
  <c r="I245" i="97"/>
  <c r="I248" i="97"/>
  <c r="I252" i="97"/>
  <c r="I258" i="97"/>
  <c r="I276" i="97"/>
  <c r="I283" i="97"/>
  <c r="K97" i="97" s="1"/>
  <c r="I292" i="97"/>
  <c r="K100" i="97" s="1"/>
  <c r="I330" i="97"/>
  <c r="I332" i="97"/>
  <c r="O79" i="97"/>
  <c r="O83" i="97"/>
  <c r="O86" i="97"/>
  <c r="O106" i="97"/>
  <c r="O123" i="97"/>
  <c r="O126" i="97"/>
  <c r="O130" i="97"/>
  <c r="O139" i="97"/>
  <c r="O163" i="97"/>
  <c r="O183" i="97"/>
  <c r="O186" i="97"/>
  <c r="O190" i="97"/>
  <c r="O198" i="97"/>
  <c r="O202" i="97"/>
  <c r="O207" i="97"/>
  <c r="O210" i="97"/>
  <c r="O214" i="97"/>
  <c r="O235" i="97"/>
  <c r="O247" i="97"/>
  <c r="O271" i="97"/>
  <c r="O286" i="97"/>
  <c r="O291" i="97"/>
  <c r="O294" i="97"/>
  <c r="O298" i="97"/>
  <c r="O317" i="97"/>
  <c r="O120" i="97"/>
  <c r="O119" i="97"/>
  <c r="O143" i="97"/>
  <c r="O142" i="97"/>
  <c r="O167" i="97"/>
  <c r="O166" i="97"/>
  <c r="O174" i="97"/>
  <c r="O176" i="97"/>
  <c r="O194" i="97"/>
  <c r="O196" i="97"/>
  <c r="O218" i="97"/>
  <c r="O220" i="97"/>
  <c r="O231" i="97"/>
  <c r="O230" i="97"/>
  <c r="O255" i="97"/>
  <c r="O254" i="97"/>
  <c r="O278" i="97"/>
  <c r="O280" i="97"/>
  <c r="O302" i="97"/>
  <c r="O304" i="97"/>
  <c r="O316" i="97"/>
  <c r="O315" i="97"/>
  <c r="O70" i="97"/>
  <c r="O74" i="97"/>
  <c r="O78" i="97"/>
  <c r="O82" i="97"/>
  <c r="O87" i="97"/>
  <c r="O90" i="97"/>
  <c r="O94" i="97"/>
  <c r="O99" i="97"/>
  <c r="O103" i="97"/>
  <c r="O108" i="97"/>
  <c r="O118" i="97"/>
  <c r="O131" i="97"/>
  <c r="O135" i="97"/>
  <c r="O158" i="97"/>
  <c r="O164" i="97"/>
  <c r="O175" i="97"/>
  <c r="O187" i="97"/>
  <c r="O192" i="97"/>
  <c r="O215" i="97"/>
  <c r="O246" i="97"/>
  <c r="O263" i="97"/>
  <c r="O292" i="97"/>
  <c r="O303" i="97"/>
  <c r="O314" i="97"/>
  <c r="O116" i="97"/>
  <c r="O115" i="97"/>
  <c r="O150" i="97"/>
  <c r="O152" i="97"/>
  <c r="O171" i="97"/>
  <c r="O170" i="97"/>
  <c r="O204" i="97"/>
  <c r="O203" i="97"/>
  <c r="O228" i="97"/>
  <c r="O227" i="97"/>
  <c r="O258" i="97"/>
  <c r="O260" i="97"/>
  <c r="O284" i="97"/>
  <c r="O283" i="97"/>
  <c r="O308" i="97"/>
  <c r="O307" i="97"/>
  <c r="O67" i="97"/>
  <c r="O71" i="97"/>
  <c r="O75" i="97"/>
  <c r="O84" i="97"/>
  <c r="O95" i="97"/>
  <c r="O114" i="97"/>
  <c r="O127" i="97"/>
  <c r="O132" i="97"/>
  <c r="O144" i="97"/>
  <c r="O154" i="97"/>
  <c r="O159" i="97"/>
  <c r="O172" i="97"/>
  <c r="O182" i="97"/>
  <c r="O188" i="97"/>
  <c r="O211" i="97"/>
  <c r="O216" i="97"/>
  <c r="O226" i="97"/>
  <c r="O232" i="97"/>
  <c r="O242" i="97"/>
  <c r="O248" i="97"/>
  <c r="O259" i="97"/>
  <c r="O270" i="97"/>
  <c r="O299" i="97"/>
  <c r="O318" i="97"/>
  <c r="O66" i="97"/>
  <c r="O110" i="97"/>
  <c r="O112" i="97"/>
  <c r="O147" i="97"/>
  <c r="O146" i="97"/>
  <c r="O200" i="97"/>
  <c r="O199" i="97"/>
  <c r="O224" i="97"/>
  <c r="O223" i="97"/>
  <c r="O234" i="97"/>
  <c r="O236" i="97"/>
  <c r="O251" i="97"/>
  <c r="O250" i="97"/>
  <c r="O275" i="97"/>
  <c r="O274" i="97"/>
  <c r="O288" i="97"/>
  <c r="O287" i="97"/>
  <c r="O312" i="97"/>
  <c r="O311" i="97"/>
  <c r="O80" i="97"/>
  <c r="O88" i="97"/>
  <c r="O91" i="97"/>
  <c r="O111" i="97"/>
  <c r="O122" i="97"/>
  <c r="O128" i="97"/>
  <c r="O138" i="97"/>
  <c r="O155" i="97"/>
  <c r="O168" i="97"/>
  <c r="O178" i="97"/>
  <c r="O184" i="97"/>
  <c r="O195" i="97"/>
  <c r="O206" i="97"/>
  <c r="O212" i="97"/>
  <c r="O222" i="97"/>
  <c r="O238" i="97"/>
  <c r="O243" i="97"/>
  <c r="O256" i="97"/>
  <c r="O266" i="97"/>
  <c r="O272" i="97"/>
  <c r="O282" i="97"/>
  <c r="O295" i="97"/>
  <c r="O300" i="97"/>
  <c r="O310" i="97"/>
  <c r="O319" i="97"/>
  <c r="C4" i="100"/>
  <c r="C5" i="100" s="1"/>
  <c r="G4" i="100"/>
  <c r="G5" i="100" s="1"/>
  <c r="F4" i="100"/>
  <c r="F5" i="100" s="1"/>
  <c r="T5" i="97" l="1"/>
  <c r="T23" i="97"/>
  <c r="T7" i="97"/>
  <c r="T16" i="97"/>
  <c r="T10" i="97"/>
  <c r="T87" i="97"/>
  <c r="T35" i="97"/>
  <c r="T107" i="97"/>
  <c r="T44" i="97"/>
  <c r="T11" i="97"/>
  <c r="T24" i="97"/>
  <c r="T6" i="97"/>
  <c r="T22" i="97"/>
  <c r="T103" i="97"/>
  <c r="T75" i="97"/>
  <c r="T59" i="97"/>
  <c r="T12" i="97"/>
  <c r="T17" i="97"/>
  <c r="T71" i="97"/>
  <c r="T53" i="97"/>
  <c r="T55" i="97"/>
  <c r="T15" i="97"/>
  <c r="T18" i="97"/>
  <c r="T91" i="97"/>
  <c r="T79" i="97"/>
  <c r="T63" i="97"/>
  <c r="T51" i="97"/>
  <c r="T39" i="97"/>
  <c r="T27" i="97"/>
  <c r="T90" i="97"/>
  <c r="T99" i="97"/>
  <c r="T21" i="97"/>
  <c r="T13" i="97"/>
  <c r="T47" i="97"/>
  <c r="T72" i="97"/>
  <c r="T19" i="97"/>
  <c r="T8" i="97"/>
  <c r="T14" i="97"/>
  <c r="T95" i="97"/>
  <c r="T83" i="97"/>
  <c r="T67" i="97"/>
  <c r="T43" i="97"/>
  <c r="T31" i="97"/>
  <c r="T9" i="97"/>
  <c r="T20" i="97"/>
  <c r="Q60" i="97"/>
  <c r="Q105" i="97"/>
  <c r="Q58" i="97"/>
  <c r="Q85" i="97"/>
  <c r="Q84" i="97"/>
  <c r="Q36" i="97"/>
  <c r="Q106" i="97"/>
  <c r="Q82" i="97"/>
  <c r="Q94" i="97"/>
  <c r="Q69" i="97"/>
  <c r="Q40" i="97"/>
  <c r="Q73" i="97"/>
  <c r="Q45" i="97"/>
  <c r="Q42" i="97"/>
  <c r="Q34" i="97"/>
  <c r="Q108" i="97"/>
  <c r="Q81" i="97"/>
  <c r="Q70" i="97"/>
  <c r="Q52" i="97"/>
  <c r="Q109" i="97"/>
  <c r="Q61" i="97"/>
  <c r="Q30" i="97"/>
  <c r="Q96" i="97"/>
  <c r="Q68" i="97"/>
  <c r="Q46" i="97"/>
  <c r="Q64" i="97"/>
  <c r="Q33" i="97"/>
  <c r="Q80" i="97"/>
  <c r="Q54" i="97"/>
  <c r="Q97" i="97"/>
  <c r="Q41" i="97"/>
  <c r="Q100" i="97"/>
  <c r="Q104" i="97"/>
  <c r="Q76" i="97"/>
  <c r="Q50" i="97"/>
  <c r="Q98" i="97"/>
  <c r="Q74" i="97"/>
  <c r="Q57" i="97"/>
  <c r="Q29" i="97"/>
  <c r="Q92" i="97"/>
  <c r="Q48" i="97"/>
  <c r="Q101" i="97"/>
  <c r="Q88" i="97"/>
  <c r="Q62" i="97"/>
  <c r="Q32" i="97"/>
  <c r="Q86" i="97"/>
  <c r="Q77" i="97"/>
  <c r="Q89" i="97"/>
  <c r="Q78" i="97"/>
  <c r="Q25" i="97"/>
  <c r="Q65" i="97"/>
  <c r="Q37" i="97"/>
  <c r="Q26" i="97"/>
  <c r="Q102" i="97"/>
  <c r="Q93" i="97"/>
  <c r="Q66" i="97"/>
  <c r="Q49" i="97"/>
  <c r="Q38" i="97"/>
  <c r="Q56" i="97"/>
  <c r="Q28" i="97"/>
  <c r="T86" i="97" l="1"/>
  <c r="T109" i="97"/>
  <c r="T78" i="97"/>
  <c r="T104" i="97"/>
  <c r="T81" i="97"/>
  <c r="T45" i="97"/>
  <c r="T60" i="97"/>
  <c r="T89" i="97"/>
  <c r="T98" i="97"/>
  <c r="T100" i="97"/>
  <c r="T80" i="97"/>
  <c r="T68" i="97"/>
  <c r="T108" i="97"/>
  <c r="T73" i="97"/>
  <c r="T82" i="97"/>
  <c r="T85" i="97"/>
  <c r="T26" i="97"/>
  <c r="T48" i="97"/>
  <c r="T54" i="97"/>
  <c r="T61" i="97"/>
  <c r="T84" i="97"/>
  <c r="T28" i="97"/>
  <c r="T37" i="97"/>
  <c r="T62" i="97"/>
  <c r="T93" i="97"/>
  <c r="T65" i="97"/>
  <c r="T77" i="97"/>
  <c r="T88" i="97"/>
  <c r="T29" i="97"/>
  <c r="T50" i="97"/>
  <c r="T41" i="97"/>
  <c r="T33" i="97"/>
  <c r="T96" i="97"/>
  <c r="T52" i="97"/>
  <c r="T34" i="97"/>
  <c r="T40" i="97"/>
  <c r="T106" i="97"/>
  <c r="T58" i="97"/>
  <c r="T49" i="97"/>
  <c r="T32" i="97"/>
  <c r="T74" i="97"/>
  <c r="T46" i="97"/>
  <c r="T94" i="97"/>
  <c r="T66" i="97"/>
  <c r="T92" i="97"/>
  <c r="T56" i="97"/>
  <c r="T38" i="97"/>
  <c r="T102" i="97"/>
  <c r="T25" i="97"/>
  <c r="T101" i="97"/>
  <c r="T57" i="97"/>
  <c r="T76" i="97"/>
  <c r="T97" i="97"/>
  <c r="T64" i="97"/>
  <c r="T30" i="97"/>
  <c r="T70" i="97"/>
  <c r="T42" i="97"/>
  <c r="T69" i="97"/>
  <c r="T36" i="97"/>
  <c r="T105" i="97"/>
  <c r="U131" i="31" l="1"/>
  <c r="AL131" i="31" l="1"/>
  <c r="AL4" i="100"/>
  <c r="AL5" i="100" s="1"/>
  <c r="AM131" i="31" l="1"/>
  <c r="AN4" i="100"/>
  <c r="AN5" i="100" s="1"/>
  <c r="AN131" i="31"/>
  <c r="AM4" i="100" l="1"/>
  <c r="AM5" i="100" s="1"/>
  <c r="AC4" i="100"/>
  <c r="AC5" i="100" s="1"/>
  <c r="AC131" i="31"/>
  <c r="AB131" i="31"/>
  <c r="U4" i="100"/>
  <c r="U5" i="100" s="1"/>
  <c r="AB4" i="100" l="1"/>
  <c r="AB5" i="100" s="1"/>
  <c r="B4" i="100" l="1"/>
  <c r="B5" i="100" s="1"/>
  <c r="J4" i="100" l="1"/>
  <c r="J5" i="100" s="1"/>
  <c r="J131" i="31"/>
  <c r="R131" i="31" l="1"/>
  <c r="R4" i="100" l="1"/>
  <c r="R5" i="100" s="1"/>
  <c r="AJ126" i="31" l="1"/>
  <c r="AJ131" i="31" s="1"/>
  <c r="AJ4" i="100" l="1"/>
  <c r="AJ5" i="100" s="1"/>
  <c r="L126" i="31" l="1"/>
  <c r="L131" i="31" s="1"/>
  <c r="M126" i="31"/>
  <c r="M131" i="31" s="1"/>
  <c r="AP126" i="31"/>
  <c r="AP131" i="31" s="1"/>
  <c r="M4" i="100" l="1"/>
  <c r="M5" i="100" s="1"/>
  <c r="L4" i="100"/>
  <c r="L5" i="100" s="1"/>
  <c r="I126" i="31" l="1"/>
  <c r="I131" i="31" s="1"/>
  <c r="H126" i="31"/>
  <c r="H131" i="31" s="1"/>
  <c r="H4" i="100"/>
  <c r="H5" i="100" s="1"/>
  <c r="I4" i="100" l="1"/>
  <c r="I5" i="100" s="1"/>
  <c r="AH126" i="31" l="1"/>
  <c r="AH131" i="31" s="1"/>
  <c r="Y126" i="31"/>
  <c r="Y131" i="31" s="1"/>
  <c r="Z126" i="31"/>
  <c r="Z131" i="31" s="1"/>
  <c r="AK126" i="31" l="1"/>
  <c r="AK131" i="31" s="1"/>
  <c r="AO126" i="31"/>
  <c r="AO131" i="31" s="1"/>
  <c r="AF126" i="31"/>
  <c r="AF131" i="31" s="1"/>
  <c r="AG126" i="31" l="1"/>
  <c r="AG131" i="31" s="1"/>
  <c r="AI126" i="31"/>
  <c r="AI131" i="31" s="1"/>
  <c r="AH4" i="100" l="1"/>
  <c r="AH5" i="100" s="1"/>
  <c r="AO4" i="100"/>
  <c r="AO5" i="100" s="1"/>
  <c r="AF4" i="100" l="1"/>
  <c r="AF5" i="100" s="1"/>
  <c r="Z4" i="100"/>
  <c r="Z5" i="100" s="1"/>
  <c r="AK4" i="100"/>
  <c r="AK5" i="100" s="1"/>
  <c r="Y4" i="100"/>
  <c r="Y5" i="100" s="1"/>
  <c r="AI4" i="100" l="1"/>
  <c r="AI5" i="100" s="1"/>
  <c r="AG4" i="100"/>
  <c r="AG5" i="100" s="1"/>
  <c r="BB126" i="31" l="1"/>
  <c r="AZ126" i="31" l="1"/>
  <c r="AV126" i="31" l="1"/>
  <c r="X4" i="100" l="1"/>
  <c r="X5" i="100" s="1"/>
  <c r="X126" i="31"/>
  <c r="X131" i="31" s="1"/>
  <c r="D4" i="100"/>
  <c r="D5" i="100" s="1"/>
  <c r="D126" i="31"/>
  <c r="D131" i="31" s="1"/>
  <c r="E126" i="31"/>
  <c r="E131" i="31" s="1"/>
  <c r="E4" i="100"/>
  <c r="E5" i="100" s="1"/>
  <c r="AU126" i="31"/>
  <c r="V4" i="100"/>
  <c r="V5" i="100" s="1"/>
  <c r="V126" i="31"/>
  <c r="V131" i="31" s="1"/>
  <c r="BA126" i="31"/>
  <c r="AY126" i="31" l="1"/>
  <c r="W4" i="100"/>
  <c r="W5" i="100" s="1"/>
  <c r="W126" i="31"/>
  <c r="W131" i="31" s="1"/>
  <c r="T126" i="31" l="1"/>
  <c r="T131" i="31" s="1"/>
  <c r="T4" i="100" l="1"/>
  <c r="T5" i="100" s="1"/>
  <c r="AD126" i="31" l="1"/>
  <c r="AD131" i="31" s="1"/>
  <c r="AE126" i="31" l="1"/>
  <c r="AE131" i="31" s="1"/>
  <c r="AD4" i="100" l="1"/>
  <c r="AD5" i="100" s="1"/>
  <c r="AE4" i="100" l="1"/>
  <c r="AE5" i="100" s="1"/>
  <c r="AW126" i="31" l="1"/>
  <c r="AX126" i="31"/>
  <c r="AQ126" i="31"/>
  <c r="AQ131" i="31" s="1"/>
  <c r="O4" i="100" l="1"/>
  <c r="O5" i="100" s="1"/>
  <c r="O126" i="31"/>
  <c r="O131" i="31" s="1"/>
  <c r="P126" i="31"/>
  <c r="P131" i="31" s="1"/>
  <c r="N126" i="31"/>
  <c r="N131" i="31" s="1"/>
  <c r="N4" i="100"/>
  <c r="N5" i="100" s="1"/>
  <c r="P4" i="100" l="1"/>
  <c r="P5" i="100" s="1"/>
  <c r="K126" i="31" l="1"/>
  <c r="K131" i="31" s="1"/>
  <c r="Q126" i="31" l="1"/>
  <c r="Q131" i="31" s="1"/>
  <c r="AA126" i="31" l="1"/>
  <c r="AA131" i="31" s="1"/>
  <c r="K4" i="100" l="1"/>
  <c r="K5" i="100" s="1"/>
  <c r="S126" i="31" l="1"/>
  <c r="S131" i="31" s="1"/>
  <c r="AW131" i="31" l="1"/>
  <c r="AW132" i="31"/>
  <c r="S4" i="100" l="1"/>
  <c r="S5" i="100" s="1"/>
  <c r="Q4" i="100" l="1"/>
  <c r="Q5" i="100" s="1"/>
  <c r="AA4" i="100"/>
  <c r="AA5" i="100" s="1"/>
  <c r="AP5" i="10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Salazar Silva Marlon</author>
  </authors>
  <commentList>
    <comment ref="D3" authorId="0" shapeId="0" xr:uid="{2FF1044A-7276-4524-A8AE-A3457B3BFD4E}">
      <text>
        <r>
          <rPr>
            <b/>
            <sz val="9"/>
            <color indexed="81"/>
            <rFont val="Tahoma"/>
            <family val="2"/>
          </rPr>
          <t>Salazar Silva Marlon:</t>
        </r>
        <r>
          <rPr>
            <sz val="9"/>
            <color indexed="81"/>
            <rFont val="Tahoma"/>
            <family val="2"/>
          </rPr>
          <t xml:space="preserve">
20221208-Para realizar el pronóstico se debe hacer una regresión lineal entre BANK PRIME LOAN INTEREST trimestral (variable dependiente) tomado de: https://fred.stlouisfed.org/series/DPRIME#0  y el FEDERAL FUNDS EFFECTIVE RATE trimestral (variable independiente) tomado de : https://fred.stlouisfed.org/series/FEDFUNDS, tomando los datos desde donde se encuentren disponibles hasta la fecha mas reciente.
Después de hacer la regresión y se tengan estimados los coeficientes, se debe utilizar el pronóstico de Franky de la tasa de interes de la FED, para multiplicarlo por los coeficientes estimados y encontrar el valor del BANK PRIME LOAN INTEREST.</t>
        </r>
      </text>
    </comment>
    <comment ref="B4" authorId="0" shapeId="0" xr:uid="{00000000-0006-0000-0100-000001000000}">
      <text>
        <r>
          <rPr>
            <b/>
            <sz val="9"/>
            <color indexed="81"/>
            <rFont val="Tahoma"/>
            <family val="2"/>
          </rPr>
          <t>Salazar Silva Marlon:</t>
        </r>
        <r>
          <rPr>
            <sz val="9"/>
            <color indexed="81"/>
            <rFont val="Tahoma"/>
            <family val="2"/>
          </rPr>
          <t xml:space="preserve">
20231202-Los datos se actualizan del siguiente link: https://fred.stlouisfed.org/series/CPIAUCSL#0
Seleccionar Edit Grap, modify frequency. Quearterly, Average
20230614-Los pronósticos se obtienen de CORREO_EQUIPO_SC_NOWCAST actualizado, de la hoja  forecast inflación USA que presenta una variación anual Q/Q para el 23T1 de 5.37% que se utilizo paa evolucionar la serie del IPC de usa.
Otra posible opcióin es uilizar  los datos mensuales del IPC y el nowcast m/m de cleveland</t>
        </r>
      </text>
    </comment>
    <comment ref="G4" authorId="0" shapeId="0" xr:uid="{F56CACFA-6A91-4335-9630-1EAEE7B0778F}">
      <text>
        <r>
          <rPr>
            <b/>
            <sz val="9"/>
            <color indexed="81"/>
            <rFont val="Tahoma"/>
            <family val="2"/>
          </rPr>
          <t>Salazar Silva Marlon:</t>
        </r>
        <r>
          <rPr>
            <sz val="9"/>
            <color indexed="81"/>
            <rFont val="Tahoma"/>
            <family val="2"/>
          </rPr>
          <t xml:space="preserve">
20230516-Los datos se obtienen del siguiente enlace: https://www.banrep.gov.co/es/estadisticas/indice-precios-consumidor-ipc
Series IPC total nacional e inflación (desde 07/1954)
Descargar los datos y seleccionar la variable Índice
20230615El pronóstico lo comparte el profesional de inflación  Nicolás Martínez y viene del modelo artesana</t>
        </r>
      </text>
    </comment>
    <comment ref="N4" authorId="0" shapeId="0" xr:uid="{89C435CB-1658-42C3-924F-FDFBF1BD3ABA}">
      <text>
        <r>
          <rPr>
            <b/>
            <sz val="9"/>
            <color indexed="81"/>
            <rFont val="Tahoma"/>
            <family val="2"/>
          </rPr>
          <t>Salazar Silva Marlon:</t>
        </r>
        <r>
          <rPr>
            <sz val="9"/>
            <color indexed="81"/>
            <rFont val="Tahoma"/>
            <family val="2"/>
          </rPr>
          <t xml:space="preserve">
20230516- 
Los datos se encuentran en el servidor: \\servgt\dtie\Estadistica\PUBLICA\INDICADORES DE TASA DE CAMBIO NOMINAL 
archivo TRMGRAFICASDIARIAY PROM
hoja MENSUAL 
variable TRM
Otra opción es utilizar los datos del siguiente enlace: 
https://www.banrep.gov.co/es/estadisticas/trm en el recuadro DESCARGAR Y CONSULTAR, Serie histórica mensual promedio y fin de mes (desde 27/11/1991)
20230615-Pronóstico se obtiene del supuesto para promedio mensual de la TRM es el promedio sin fines de semana hasta donde se pueda (Marzo 13 de 2023) Sin embargo, también se cuenta con la opción de tomar un pronóstico que envía Camilo González (PENDIENTE), aunque este pronóstico es promedio trimestre</t>
        </r>
      </text>
    </comment>
    <comment ref="S122" authorId="0" shapeId="0" xr:uid="{168617E9-A241-49AB-A628-5C2A606B4597}">
      <text>
        <r>
          <rPr>
            <b/>
            <sz val="9"/>
            <color indexed="81"/>
            <rFont val="Tahoma"/>
            <family val="2"/>
          </rPr>
          <t>Salazar Silva Marlon:</t>
        </r>
        <r>
          <rPr>
            <sz val="9"/>
            <color indexed="81"/>
            <rFont val="Tahoma"/>
            <family val="2"/>
          </rPr>
          <t xml:space="preserve">
Utilizando el crecimiento del PIB real 24T2 vs 24T1 compartido en el Correo Equipo PIB</t>
        </r>
      </text>
    </comment>
    <comment ref="B126" authorId="0" shapeId="0" xr:uid="{13CEDA56-E2A5-44DC-BE94-9351DA107C23}">
      <text>
        <r>
          <rPr>
            <b/>
            <sz val="9"/>
            <color indexed="81"/>
            <rFont val="Tahoma"/>
            <family val="2"/>
          </rPr>
          <t>Salazar Silva Marlon:</t>
        </r>
        <r>
          <rPr>
            <sz val="9"/>
            <color indexed="81"/>
            <rFont val="Tahoma"/>
            <family val="2"/>
          </rPr>
          <t xml:space="preserve">
CORREO_EQUIPO_SC_NOWCAST actualizado, de la hoja  forecast inflación USA que presenta una variación anual Q/Q para el 24T2 que se utilizo paa evolucionar la serie del IPC de usa.
Otra posible opcióin es uilizar  los datos mensuales del IPC y el nowcast m/m de cleveland</t>
        </r>
      </text>
    </comment>
    <comment ref="D126" authorId="0" shapeId="0" xr:uid="{37218588-0478-4CC6-A802-E9010AD5B5BD}">
      <text>
        <r>
          <rPr>
            <b/>
            <sz val="9"/>
            <color indexed="81"/>
            <rFont val="Tahoma"/>
            <family val="2"/>
          </rPr>
          <t>Salazar Silva Marlon:</t>
        </r>
        <r>
          <rPr>
            <sz val="9"/>
            <color indexed="81"/>
            <rFont val="Tahoma"/>
            <family val="2"/>
          </rPr>
          <t xml:space="preserve">
Pronóstico obtenido de la regresión entre la tasa DPRIME y la tasa FED junto con el pronóstico de la tasa FED que se obtiene del profesional de sector externo.</t>
        </r>
      </text>
    </comment>
    <comment ref="B137" authorId="0" shapeId="0" xr:uid="{96B56E26-9035-451A-936E-23E42451EC4E}">
      <text>
        <r>
          <rPr>
            <b/>
            <sz val="9"/>
            <color indexed="81"/>
            <rFont val="Tahoma"/>
            <family val="2"/>
          </rPr>
          <t>Salazar Silva Marlon:</t>
        </r>
        <r>
          <rPr>
            <sz val="9"/>
            <color indexed="81"/>
            <rFont val="Tahoma"/>
            <family val="2"/>
          </rPr>
          <t xml:space="preserve">
20221208-Variación anual IPC de USA tomada de CORREO FRANKY NOWCAST, hoja forecast inflación USA, columna E.</t>
        </r>
      </text>
    </comment>
    <comment ref="N358" authorId="0" shapeId="0" xr:uid="{68A7767B-025A-479B-94CE-8CB014EACFEF}">
      <text>
        <r>
          <rPr>
            <b/>
            <sz val="9"/>
            <color indexed="81"/>
            <rFont val="Tahoma"/>
            <family val="2"/>
          </rPr>
          <t>Salazar Silva Marlon:</t>
        </r>
        <r>
          <rPr>
            <sz val="9"/>
            <color indexed="81"/>
            <rFont val="Tahoma"/>
            <family val="2"/>
          </rPr>
          <t xml:space="preserve">
Supuesto para promedio mensual de la TRM es el promedio sin fines de semana hasta donde se pueda. Sin embargo, también se cuenta con la opción de tomar un pronóstico que envía Camilo González (PENDIENTE), aunque este pronóstico es promedio trimestre.</t>
        </r>
      </text>
    </comment>
    <comment ref="G370" authorId="0" shapeId="0" xr:uid="{B1A77B9C-9863-4EE9-8BAE-5AAD2122E082}">
      <text>
        <r>
          <rPr>
            <b/>
            <sz val="9"/>
            <color indexed="81"/>
            <rFont val="Tahoma"/>
            <family val="2"/>
          </rPr>
          <t>Salazar Silva Marlon:</t>
        </r>
        <r>
          <rPr>
            <sz val="9"/>
            <color indexed="81"/>
            <rFont val="Tahoma"/>
            <family val="2"/>
          </rPr>
          <t xml:space="preserve">
Pronóstico de inflación eop fue proporcionado por Nicolás Martínez y viene del modelo artesanal.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Salazar Silva Marlon</author>
    <author>Gomez Beltran Edward Guillermo(TEMPORAL)</author>
  </authors>
  <commentList>
    <comment ref="T1" authorId="0" shapeId="0" xr:uid="{00000000-0006-0000-0400-000001000000}">
      <text>
        <r>
          <rPr>
            <b/>
            <sz val="9"/>
            <color indexed="81"/>
            <rFont val="Tahoma"/>
            <family val="2"/>
          </rPr>
          <t>Salazar Silva Marlon:</t>
        </r>
        <r>
          <rPr>
            <sz val="9"/>
            <color indexed="81"/>
            <rFont val="Tahoma"/>
            <family val="2"/>
          </rPr>
          <t xml:space="preserve">
20230222-En rosado se encuentran las variables que han tenido un cambio reciente en la metodología para calcularlas</t>
        </r>
      </text>
    </comment>
    <comment ref="AQ1" authorId="1" shapeId="0" xr:uid="{00000000-0006-0000-0400-000002000000}">
      <text>
        <r>
          <rPr>
            <b/>
            <sz val="9"/>
            <color indexed="81"/>
            <rFont val="Tahoma"/>
            <family val="2"/>
          </rPr>
          <t>Gomez Beltran Edward Guillermo(TEMPORAL):</t>
        </r>
        <r>
          <rPr>
            <sz val="9"/>
            <color indexed="81"/>
            <rFont val="Tahoma"/>
            <family val="2"/>
          </rPr>
          <t xml:space="preserve">
Nominal</t>
        </r>
      </text>
    </comment>
    <comment ref="AW1" authorId="1" shapeId="0" xr:uid="{00000000-0006-0000-0400-000003000000}">
      <text>
        <r>
          <rPr>
            <b/>
            <sz val="9"/>
            <color indexed="81"/>
            <rFont val="Tahoma"/>
            <family val="2"/>
          </rPr>
          <t>Gomez Beltran Edward Guillermo(TEMPORAL):</t>
        </r>
        <r>
          <rPr>
            <sz val="9"/>
            <color indexed="81"/>
            <rFont val="Tahoma"/>
            <family val="2"/>
          </rPr>
          <t xml:space="preserve">
Nominal</t>
        </r>
      </text>
    </comment>
    <comment ref="AX1" authorId="1" shapeId="0" xr:uid="{00000000-0006-0000-0400-000004000000}">
      <text>
        <r>
          <rPr>
            <b/>
            <sz val="9"/>
            <color indexed="81"/>
            <rFont val="Tahoma"/>
            <family val="2"/>
          </rPr>
          <t>Gomez Beltran Edward Guillermo(TEMPORAL):</t>
        </r>
        <r>
          <rPr>
            <sz val="9"/>
            <color indexed="81"/>
            <rFont val="Tahoma"/>
            <family val="2"/>
          </rPr>
          <t xml:space="preserve">
Nominal</t>
        </r>
      </text>
    </comment>
  </commentList>
</comments>
</file>

<file path=xl/sharedStrings.xml><?xml version="1.0" encoding="utf-8"?>
<sst xmlns="http://schemas.openxmlformats.org/spreadsheetml/2006/main" count="945" uniqueCount="323">
  <si>
    <t>Fecha</t>
  </si>
  <si>
    <t>DIFF_AP</t>
  </si>
  <si>
    <t>DIFF_cdt</t>
  </si>
  <si>
    <t>CONSP</t>
  </si>
  <si>
    <t>TOT_CE</t>
  </si>
  <si>
    <t>TOT_IPP</t>
  </si>
  <si>
    <t>ITCR_IPC_NT</t>
  </si>
  <si>
    <t>GNC_Gastos</t>
  </si>
  <si>
    <t xml:space="preserve">GNC_Saldo </t>
  </si>
  <si>
    <t>SPNF_Gastos</t>
  </si>
  <si>
    <t>MIN_IMP</t>
  </si>
  <si>
    <t>OPENNESS_CN</t>
  </si>
  <si>
    <t>NET_FDI_USD</t>
  </si>
  <si>
    <t>NET_PORT_USD</t>
  </si>
  <si>
    <t>REM_UTIL_USD</t>
  </si>
  <si>
    <t>REM_UTIL_INT_USD</t>
  </si>
  <si>
    <t>INACTIVOS</t>
  </si>
  <si>
    <t>Variable</t>
  </si>
  <si>
    <t>Descripción</t>
  </si>
  <si>
    <t>Unidades</t>
  </si>
  <si>
    <t>Grupo</t>
  </si>
  <si>
    <t>Fuente</t>
  </si>
  <si>
    <t>índice base 2010=100</t>
  </si>
  <si>
    <t>Dependiente</t>
  </si>
  <si>
    <t>Banco de la República</t>
  </si>
  <si>
    <t xml:space="preserve">Más información </t>
  </si>
  <si>
    <t>Banco de la República-FRED</t>
  </si>
  <si>
    <t>porcentaje</t>
  </si>
  <si>
    <t>Dif_tasas</t>
  </si>
  <si>
    <t>Porcentaje</t>
  </si>
  <si>
    <t>Fiscal</t>
  </si>
  <si>
    <t>Productividad</t>
  </si>
  <si>
    <t>DANE-FRED</t>
  </si>
  <si>
    <t xml:space="preserve">Términos de intercambio comercio </t>
  </si>
  <si>
    <t>TI</t>
  </si>
  <si>
    <t>Términos de intercambio IPP</t>
  </si>
  <si>
    <t>Dirección General de Política Macroeconómica, Ministerio de Hacienda y Crédito Público.</t>
  </si>
  <si>
    <t>Otros</t>
  </si>
  <si>
    <t>private_debt_ML_PIB</t>
  </si>
  <si>
    <t>Deuda privada en moneda legal como porcentaje del PIB nom desest acum 4 trimestres</t>
  </si>
  <si>
    <t>Signo esperado literatura</t>
  </si>
  <si>
    <t>NA</t>
  </si>
  <si>
    <t>negativo</t>
  </si>
  <si>
    <t>positivo</t>
  </si>
  <si>
    <t xml:space="preserve">Productividad Real / Hora Trabajada en Industria (carlos) base 2010 </t>
  </si>
  <si>
    <t xml:space="preserve">Labor productivity (output per hour) US base 2010 </t>
  </si>
  <si>
    <t>TOT CE</t>
  </si>
  <si>
    <t>PII</t>
  </si>
  <si>
    <t>IPC USA</t>
  </si>
  <si>
    <t>Quarterly prime rate</t>
  </si>
  <si>
    <t>Trimestral</t>
  </si>
  <si>
    <t>tot ipp</t>
  </si>
  <si>
    <t>Gastos GNC 2/</t>
  </si>
  <si>
    <t xml:space="preserve">Déficit (-) / Superávit (+) GNC </t>
  </si>
  <si>
    <t>Gastos 2/ SPFN</t>
  </si>
  <si>
    <t>Déficit (-) / Superávit (+) SPNF</t>
  </si>
  <si>
    <t>EXPO_BOP</t>
  </si>
  <si>
    <t>IMPO_BOP</t>
  </si>
  <si>
    <t>minero_sin_des</t>
  </si>
  <si>
    <t>impo_total_sin_des</t>
  </si>
  <si>
    <t>Productividad Real / Hora Trabajada en Industria (carlos) base 2010</t>
  </si>
  <si>
    <t>Labor productivity (output per hour) US base 2010</t>
  </si>
  <si>
    <t>Déficit (-) / Superávit (+) GNC</t>
  </si>
  <si>
    <t>IPC201812=1</t>
  </si>
  <si>
    <t>Remesas_PIB</t>
  </si>
  <si>
    <t>DTF</t>
  </si>
  <si>
    <t>CONSP_CONST_SUM</t>
  </si>
  <si>
    <t xml:space="preserve">BS CPI PPI </t>
  </si>
  <si>
    <t>|</t>
  </si>
  <si>
    <t xml:space="preserve">IPC/IPP relativo usa/col </t>
  </si>
  <si>
    <t>indice  base 2010=100</t>
  </si>
  <si>
    <t>Banco de la República y fred</t>
  </si>
  <si>
    <t>A_no_transable_total</t>
  </si>
  <si>
    <t>PIB_NT_T_RELATIVO</t>
  </si>
  <si>
    <t>dif_dx_tot_3</t>
  </si>
  <si>
    <t>dif_dx_lp_3</t>
  </si>
  <si>
    <t>dif_prime_DTF</t>
  </si>
  <si>
    <t>dif_prime_CDT360</t>
  </si>
  <si>
    <t>dif_libor_3m_DTF</t>
  </si>
  <si>
    <t>Diferencia tasas reales Col - EEUU.  Cdts 90 días (pesos-dólar)</t>
  </si>
  <si>
    <t>Diferencia tasas Col - EEUU.  Activa real-prime real  (pesos-dólar)</t>
  </si>
  <si>
    <t>Luis H</t>
  </si>
  <si>
    <t xml:space="preserve">Terminos de intercambio sector minero </t>
  </si>
  <si>
    <t xml:space="preserve">Expo + impo / PIB  cuentas nacionales miles de millones de pesos reales - suma móvil 4 trimestres </t>
  </si>
  <si>
    <t>Consumo público real / Consumo total real  suma móvil 4 trimestres</t>
  </si>
  <si>
    <t xml:space="preserve">Inactivos /PET </t>
  </si>
  <si>
    <t xml:space="preserve">Absorción no transable/ total demanda interna </t>
  </si>
  <si>
    <t xml:space="preserve">Mensual </t>
  </si>
  <si>
    <t>Fuente/dueño</t>
  </si>
  <si>
    <t xml:space="preserve">Fecha de publicación </t>
  </si>
  <si>
    <t xml:space="preserve">Descripción </t>
  </si>
  <si>
    <t>CPI -SA-QUARTLEY-INDEX-AVERAGE</t>
  </si>
  <si>
    <t>FRED: https://fred.stlouisfed.org/series/CPIAUCSL#0</t>
  </si>
  <si>
    <t>FRED: https://fred.stlouisfed.org/series/DPRIME#0</t>
  </si>
  <si>
    <t xml:space="preserve">Diaria </t>
  </si>
  <si>
    <t xml:space="preserve">Bank Prime Loan Rate-NSA-PERCENT-QUARTELY-AVERAGE </t>
  </si>
  <si>
    <t>https://www.banrep.gov.co/es/estadisticas/indice-precios-consumidor-ipc</t>
  </si>
  <si>
    <t xml:space="preserve">mensual </t>
  </si>
  <si>
    <t xml:space="preserve">TRM MENSUAL </t>
  </si>
  <si>
    <t>Cote</t>
  </si>
  <si>
    <t>PIB_NOM_SA</t>
  </si>
  <si>
    <t>Federal Reserve Bank of St. Louis</t>
  </si>
  <si>
    <t>Bank Prime Loan Rate, Percent, Quarterly, Not Seasonally Adjusted</t>
  </si>
  <si>
    <t>3-Month or 90-day Rates and Yields: Certificates of Deposit for the United States, Percent, Monthly, Not Seasonally Adjusted</t>
  </si>
  <si>
    <t>1-Year Treasury Constant Maturity Rate, Percent, Monthly, Not Seasonally Adjusted</t>
  </si>
  <si>
    <t>10-Year Treasury Constant Maturity Rate, Percent, Quarterly, Not Seasonally Adjusted</t>
  </si>
  <si>
    <t>Comentario</t>
  </si>
  <si>
    <t>r_dx_cp</t>
  </si>
  <si>
    <t>Banco de la República.</t>
  </si>
  <si>
    <t>Tasa de interés de la deuda externa privada de corto plazo</t>
  </si>
  <si>
    <t xml:space="preserve"> Solicitar a Camilo González. Lo cálculan en el piso 11 en la sección de sector externo (Enrique Montes)  el encargado de las deuda externa (Alvaro Carmona )</t>
  </si>
  <si>
    <t>r_dx_lp</t>
  </si>
  <si>
    <t>Tasa de interés de la deuda externa privada  de largo plazo</t>
  </si>
  <si>
    <t>r_dx_tot</t>
  </si>
  <si>
    <t>Tasa de interés de la deuda externa privada  total</t>
  </si>
  <si>
    <t>r_dx_pub</t>
  </si>
  <si>
    <t>MHCP</t>
  </si>
  <si>
    <t>Tasa de interés de la deuda externa pública</t>
  </si>
  <si>
    <t>http://www.irc.gov.co/webcenter/portal/IRCEs/pages_Deuda/perfildeudapblicagnc</t>
  </si>
  <si>
    <t>Embi</t>
  </si>
  <si>
    <t xml:space="preserve">Bloomberg. </t>
  </si>
  <si>
    <t>Medida de riesgo país</t>
  </si>
  <si>
    <t>Solicitar al encargado de los supuestos externos de la sección de programación macroeconómica (Franky Galeano)</t>
  </si>
  <si>
    <t>r_dep_3m_usa</t>
  </si>
  <si>
    <t>https://fred.stlouisfed.org/series/IR3TCD01USM156N</t>
  </si>
  <si>
    <t>r_prime_usa</t>
  </si>
  <si>
    <t>https://fred.stlouisfed.org/series/MPRIME</t>
  </si>
  <si>
    <t>r_1_tre_usa</t>
  </si>
  <si>
    <t>https://fred.stlouisfed.org/series/DGS1#0</t>
  </si>
  <si>
    <t>r_10_tre_usa</t>
  </si>
  <si>
    <t>https://fred.stlouisfed.org/series/DGS10#0</t>
  </si>
  <si>
    <t>Libor_3m_mes</t>
  </si>
  <si>
    <t xml:space="preserve"> 3-Month London Interbank Offered Rate (LIBOR), based on U.S. Dollar (USD3MTD156N)	</t>
  </si>
  <si>
    <t>https://fred.stlouisfed.org/series/USD3MTD156N#0</t>
  </si>
  <si>
    <t>CDT</t>
  </si>
  <si>
    <t>Tasa de interés de CDT a 360 días</t>
  </si>
  <si>
    <t>Tasas de captación mensuales - depósitos a término fijo (DTF)</t>
  </si>
  <si>
    <t>https://www.banrep.gov.co/es/catalogo-estadisticas-disponibles#captacion-semanales</t>
  </si>
  <si>
    <t>Cálculos propios</t>
  </si>
  <si>
    <t>Tasa de interés de la deuda externa total (r_dx_tot) menos tasa de interés de 10 años de los títulos del tesoro (r_10_tre_usa) menos la prima de riesgo (EMBI) (todas las variables en promedio móvil de orden 4)</t>
  </si>
  <si>
    <t>dif_dx_tot_4</t>
  </si>
  <si>
    <t xml:space="preserve">Tasa de interés de la deuda externa total (r_dx_tot) menos tasa de interés de 10 años de los títulos del tesoro (r_10_tre_usa) </t>
  </si>
  <si>
    <t>dif_dx_lp_2</t>
  </si>
  <si>
    <t>Tasa de interés de la deuda externa de largo palzo (r_dx_lp) menos tasa de interés de 10 años de los títulos del tesoro (r_10_tre_usa) menos la prima de riesgo (EMBI) (todas las variables en promedio móvil de orden 4)</t>
  </si>
  <si>
    <t xml:space="preserve">Tasa de interés de la deuda externa de largo plazo (r_dx_lp) menos tasa de interés de 10 años de los títulos del tesoro (r_10_tre_usa) </t>
  </si>
  <si>
    <t>Margen Pasivo Prime:  ((1+Dev. dólar)(1+Prime)-(1+DTF Tot))*100</t>
  </si>
  <si>
    <t>Margen Pasivo Prime:  ((1+Dev. dólar)(1+Prime)-(1+CDT360))*100</t>
  </si>
  <si>
    <t>Margen Pasivo Prime:  ((1+Dev. dólar)(1+libor3m)-(1+DTF))*100</t>
  </si>
  <si>
    <t>dif_tres_1y_cdt360</t>
  </si>
  <si>
    <t>No se seleccionaron</t>
  </si>
  <si>
    <t>dif_dx_pub_3</t>
  </si>
  <si>
    <t>dif_dx_tot_5</t>
  </si>
  <si>
    <t>Dx_publica</t>
  </si>
  <si>
    <t>Dx_total</t>
  </si>
  <si>
    <t>TOTAL ITCR-IPC CON TRM PROMEDIO 2010=100 COMERCIO NT -TOTAL</t>
  </si>
  <si>
    <t>ICTR_IPC_USA</t>
  </si>
  <si>
    <t xml:space="preserve">Productividad_relativa_manu_usa_col </t>
  </si>
  <si>
    <t>IVA_NETO</t>
  </si>
  <si>
    <t>Razon_indice_Socios_COL</t>
  </si>
  <si>
    <t>Razon_indice_capita_Socios_COL_MA4</t>
  </si>
  <si>
    <t>DANE</t>
  </si>
  <si>
    <t>Saldo deuda pública /PIB DOLARES (suma móvil 4 trimestres)</t>
  </si>
  <si>
    <t>Saldo deuda total /PIB DOLARES (suma móvil 4 trimestres)</t>
  </si>
  <si>
    <t>IVA neto (interno + externo) % PIB (suma móvil 4 trimestres)</t>
  </si>
  <si>
    <t>Índice  base 2010=100</t>
  </si>
  <si>
    <t>Bloomberg</t>
  </si>
  <si>
    <t>Razon entre el índice del PIB trimestral en PPP de los socios comerciales (ponderado por comercio) entre el índice del PIB PPP de COL</t>
  </si>
  <si>
    <t>Dólares</t>
  </si>
  <si>
    <t>Bloomberg-FRED</t>
  </si>
  <si>
    <t>FRANKY</t>
  </si>
  <si>
    <t>CARLOS ROJAS</t>
  </si>
  <si>
    <t>KAREN</t>
  </si>
  <si>
    <t>CORRALES</t>
  </si>
  <si>
    <t>COTE-ROJAS</t>
  </si>
  <si>
    <t>IPC USA BASE dic18=1</t>
  </si>
  <si>
    <t xml:space="preserve">IPC_COL </t>
  </si>
  <si>
    <t>IPC_COL_promedio</t>
  </si>
  <si>
    <t>IPC_COL_promedio_basedic2018=1</t>
  </si>
  <si>
    <t>TRM PROMEDIO TRIMESTRE</t>
  </si>
  <si>
    <t>PIB-NOMINAL-DAEC-MILES de millones de pesos</t>
  </si>
  <si>
    <t>PIB_NOM_SA_USD</t>
  </si>
  <si>
    <t xml:space="preserve">Desestacionalizada </t>
  </si>
  <si>
    <t xml:space="preserve">Suma móvil </t>
  </si>
  <si>
    <t xml:space="preserve">NO </t>
  </si>
  <si>
    <t>NO</t>
  </si>
  <si>
    <t>SI</t>
  </si>
  <si>
    <t>SPNF-Gastos real desestacionalizado suma móvil 4 trimestres</t>
  </si>
  <si>
    <t>AEN_PRIME_PIB_REAL</t>
  </si>
  <si>
    <t>AEN_PIB_AG</t>
  </si>
  <si>
    <t>AEN_REAL_AG</t>
  </si>
  <si>
    <t>AEN*PRIME dividido por el PIB en dólares_SA. Todo estos deflactado por el IPC de USA</t>
  </si>
  <si>
    <t>millones de dólares reales</t>
  </si>
  <si>
    <t>Renta</t>
  </si>
  <si>
    <t>brent_real</t>
  </si>
  <si>
    <t xml:space="preserve">Orden antes </t>
  </si>
  <si>
    <t xml:space="preserve">Orden ahora </t>
  </si>
  <si>
    <t>AEN_PRIME_PIB_AG</t>
  </si>
  <si>
    <t>ITI_CN</t>
  </si>
  <si>
    <t xml:space="preserve">Terminos de intercambio deflactor implicito Cuentas Nacionales </t>
  </si>
  <si>
    <t xml:space="preserve">DANE </t>
  </si>
  <si>
    <t xml:space="preserve">SI </t>
  </si>
  <si>
    <t>Remesas_COP_DES_real  / PIB real DAEC</t>
  </si>
  <si>
    <t>Dx_privada</t>
  </si>
  <si>
    <t>Deuda externa privada</t>
  </si>
  <si>
    <t>PER_CAPITA_2</t>
  </si>
  <si>
    <t>USA_PPP_COL</t>
  </si>
  <si>
    <t>USA_PERCAPITA_PPP_COL</t>
  </si>
  <si>
    <t>AEN_PRIME_REAL</t>
  </si>
  <si>
    <t>Precio_impli_oil_real</t>
  </si>
  <si>
    <t>Diff_CDT360_PRIME</t>
  </si>
  <si>
    <t>Diff_DTF_PRIME</t>
  </si>
  <si>
    <t>Diff_DTF_3mlibor</t>
  </si>
  <si>
    <t xml:space="preserve">DIFF CDT360 REAL PESOS- PRIME REAL DOLARES </t>
  </si>
  <si>
    <t xml:space="preserve">DIFF DTF REAL PESOS- PRIME REAL DOLARES </t>
  </si>
  <si>
    <t xml:space="preserve">DIFF DTF REAL PESOS- 3m libor real </t>
  </si>
  <si>
    <t xml:space="preserve">Precio implicito petroleo deflactado por IPC US </t>
  </si>
  <si>
    <t>Brent deflactado por US IPC</t>
  </si>
  <si>
    <t>AEN*PRIME/SUMA MOVIL 4 PIB dolares SA</t>
  </si>
  <si>
    <t xml:space="preserve">PIB per capita relativo USA/COL_real </t>
  </si>
  <si>
    <t>Razon entre el índice del PIB trimestral en PPP de USA entre el índice del PIB PPP de COL</t>
  </si>
  <si>
    <t xml:space="preserve">Razon entre el índice del PIB trimestral percápita en PPP de USA entre el índice del PIB percápita PPP de COL </t>
  </si>
  <si>
    <t xml:space="preserve">Activos externos netos *Prime real </t>
  </si>
  <si>
    <t>Consumo publico real (Billones de pesos) suma móvil 4 trimestres</t>
  </si>
  <si>
    <t xml:space="preserve">GNC-Gastos billones de pesos reales desestacionalizado suma móvil 4 trimestres </t>
  </si>
  <si>
    <t>GNC-Saldo Deuda Financiera Total billones de pesos reales desestacionalizado suma móvil 4 trimestres</t>
  </si>
  <si>
    <t>PIB USA T/NT SOBRE PIB COLOMBIA T/NT</t>
  </si>
  <si>
    <t>Razon entre el índice del PIB trimestral percápita en PPP de los socios comerciales (ponderado por comercio) entre el índice del PIB percápita PPP de COL</t>
  </si>
  <si>
    <t>Activos externos netos en US millones dividido la suma móvil del PIB_Colombia en US millones</t>
  </si>
  <si>
    <t>Activos externos netos en millones dólares deflactados por el IPC de USA</t>
  </si>
  <si>
    <t>Billones COP</t>
  </si>
  <si>
    <t xml:space="preserve">11-13 del mes </t>
  </si>
  <si>
    <t>1 mes</t>
  </si>
  <si>
    <t xml:space="preserve">2 meses </t>
  </si>
  <si>
    <t xml:space="preserve">22-25 del mes </t>
  </si>
  <si>
    <t>Marzo/junio/septiembre/diciembre</t>
  </si>
  <si>
    <t>-</t>
  </si>
  <si>
    <t>1 trimestre</t>
  </si>
  <si>
    <t>Pronóstico</t>
  </si>
  <si>
    <t xml:space="preserve">Promedio dos meses </t>
  </si>
  <si>
    <t>Promedio dos meses activa-prime +/- con tasa externa</t>
  </si>
  <si>
    <t xml:space="preserve">Equipo PIB. 1 trimestre adelante  11-13 del mes </t>
  </si>
  <si>
    <t>1-2 trimestres</t>
  </si>
  <si>
    <t>Equipo fiscal. Nos envian todo. Necesitan demanda PIB. 13 del mes</t>
  </si>
  <si>
    <t>Este no alcanzamos. Ningun mes del trimestr</t>
  </si>
  <si>
    <t xml:space="preserve">Hacerlo con precios BOP </t>
  </si>
  <si>
    <t xml:space="preserve">Aplicarle crecimiento TOT_CE Hacerlo con precios BOP </t>
  </si>
  <si>
    <t xml:space="preserve">Equipo PIB. 1 trimestre adelante  11-13 del mes. Lado USA por definir </t>
  </si>
  <si>
    <t>5 día hábil de cada mes</t>
  </si>
  <si>
    <t>Este no alcanzamos. Ningun mes del trimeste</t>
  </si>
  <si>
    <t xml:space="preserve">1 mes </t>
  </si>
  <si>
    <t xml:space="preserve">10-11 del mes </t>
  </si>
  <si>
    <t xml:space="preserve">Siempre se va a tener con WEO- socios Franky </t>
  </si>
  <si>
    <t xml:space="preserve">Pronóstico 19-20 del mes </t>
  </si>
  <si>
    <t xml:space="preserve">Equipo BOP </t>
  </si>
  <si>
    <t xml:space="preserve">Este no alcanzamos al pronóstico de ese mes </t>
  </si>
  <si>
    <t xml:space="preserve">1 día del mes </t>
  </si>
  <si>
    <t xml:space="preserve">último viernes mes. Las del segundo mes de ese trimestre </t>
  </si>
  <si>
    <t>3 meses</t>
  </si>
  <si>
    <t>13 del mes. Último mes del trimestre anterior</t>
  </si>
  <si>
    <t>Karen envía hasta trimestre anterior</t>
  </si>
  <si>
    <t xml:space="preserve">Rezago </t>
  </si>
  <si>
    <t xml:space="preserve">Alcanzamos? </t>
  </si>
  <si>
    <t xml:space="preserve">10-13 del mes </t>
  </si>
  <si>
    <t xml:space="preserve">Nada del trimestre </t>
  </si>
  <si>
    <t xml:space="preserve">Equipo BOP. Nowcast </t>
  </si>
  <si>
    <t>Dejarlo quieto- luis H</t>
  </si>
  <si>
    <t xml:space="preserve">Karen </t>
  </si>
  <si>
    <t>ARIMA</t>
  </si>
  <si>
    <t>Camilo-quieto</t>
  </si>
  <si>
    <t>CAMILO GONZÁLEZ</t>
  </si>
  <si>
    <t xml:space="preserve">ANDREA SALAZAR </t>
  </si>
  <si>
    <t>15-25  del mes. Último mes del trimestre anterior</t>
  </si>
  <si>
    <t xml:space="preserve">10 del mes -17 del mes en usa </t>
  </si>
  <si>
    <t>Promedio dos meses - 1 mes</t>
  </si>
  <si>
    <t>15-17 del mes carlos- Usa nada tampoco. Publicación trimestral</t>
  </si>
  <si>
    <t>Usa publica hasta la última semana sus datos oferta para trimestre anterior</t>
  </si>
  <si>
    <t>1 trimestre- 2 trimestres</t>
  </si>
  <si>
    <t>mensua-diario</t>
  </si>
  <si>
    <t xml:space="preserve">IPC - pronostico pedirselo a Nicolás martinez </t>
  </si>
  <si>
    <t>COMUNAL/BANREP. Enlace: https://www.banrep.gov.co/es/estadisticas/trm</t>
  </si>
  <si>
    <t>CONSP_PIB</t>
  </si>
  <si>
    <t>SPNF_Gastos_PIB</t>
  </si>
  <si>
    <t>Consumo público real / PIB real  suma móvil 4 trimestres</t>
  </si>
  <si>
    <t>SPNF-Gastos real desestacionalizado suma móvil 4 trimestres / PIB real daec suma móvil 4 trimestres</t>
  </si>
  <si>
    <t>Productividad laboral USA/COL (sector industria/sector manufactura) Promedio móvil 4 trimestres</t>
  </si>
  <si>
    <t>PIB_NT_T_RELATIVO_PM4T</t>
  </si>
  <si>
    <t>PIB USA T/NT SOBRE PIB COLOMBIA T/NT Promedio móvil 4 trimestres</t>
  </si>
  <si>
    <t>Prod_rel_manu_usa_col_PM4T</t>
  </si>
  <si>
    <t>EMBI</t>
  </si>
  <si>
    <t>EMBI Colombia</t>
  </si>
  <si>
    <t>puntos básicos</t>
  </si>
  <si>
    <t>"-1 me lo tumba"
"1 me lo sube"</t>
  </si>
  <si>
    <t>Tumba</t>
  </si>
  <si>
    <t>Sube</t>
  </si>
  <si>
    <t>Diff_real_IPC</t>
  </si>
  <si>
    <t>Diff_real_IPC12M</t>
  </si>
  <si>
    <t>Diferencial tasas reales de bonos COL-USA deflactada con IPC/CPI</t>
  </si>
  <si>
    <t>Diferencial tasas reales de bonos COL-USA deflactada con expectativas IPC_12M/CPI_12M</t>
  </si>
  <si>
    <t>GNC_Gastos_PIB</t>
  </si>
  <si>
    <t>GNC_Saldo_PIB</t>
  </si>
  <si>
    <t>GNC-Saldo Deuda Financiera Total billones de pesos desestacionalizado suma móvil 4 trimestres  / PIB real daec suma móvil 4 trimestres</t>
  </si>
  <si>
    <t>GNC-Gastos billones de pesos desestacionalizado suma móvil 4 trimestres  / PIB real daec suma móvil 4 trimestres</t>
  </si>
  <si>
    <t>Diff_TPM_real_IPC</t>
  </si>
  <si>
    <t>Diff_TPM_real_IPC12M</t>
  </si>
  <si>
    <t>Diferencial tasas reales de política COL-USA deflactada con IPC/CPI, aunque a USA se le suma el EMBI</t>
  </si>
  <si>
    <t>Diferencial tasas reales de política COL-USA deflactada con expectativas IPC_12M/CPI_12M, aunque a USA se le suma el EMBI</t>
  </si>
  <si>
    <t>Diff_TPM_real_IPC_2</t>
  </si>
  <si>
    <t>Diff_TPM_real_IPC12M_2</t>
  </si>
  <si>
    <t>Diferencial tasas reales de política COL-USA deflactada con IPC/CPI</t>
  </si>
  <si>
    <t>Diferencial tasas reales de política COL-USA deflactada con expectativas IPC_12M/CPI_12M</t>
  </si>
  <si>
    <t>CTT_IMF</t>
  </si>
  <si>
    <t>FMI. Enlace: https://data.imf.org/?sk=2CDDCCB8-0B59-43E9-B6A0-59210D5605D2</t>
  </si>
  <si>
    <t>Índice de precios netos de exportación de materias primas, materias primas individuales ponderadas por la relación entre las exportaciones netas y el comercio total de materias primas, ponderaciones móviles recientes, índice 2010 = 100 para los datos mensuales y, de esos datos, sale el promedio trimestral</t>
  </si>
  <si>
    <t xml:space="preserve">TRM PROMEDIO MENSUAL </t>
  </si>
  <si>
    <t>Variacion anual Q/Q</t>
  </si>
  <si>
    <t>CDS</t>
  </si>
  <si>
    <t>CDS Colombia</t>
  </si>
  <si>
    <t>Coeficientes</t>
  </si>
  <si>
    <t>Intercepción</t>
  </si>
  <si>
    <t>Variable X 1</t>
  </si>
  <si>
    <t>Crecimiento PIB Real 23T3 vs 23T2 del Correo Equipo PIB</t>
  </si>
  <si>
    <t>tasa FED 24Q1 compartida poprofesional sector externo</t>
  </si>
  <si>
    <t>Crecimiento jun 24 vs jun 23 compartido por Nicolás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</si>
</sst>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2" formatCode="_-&quot;$&quot;\ * #,##0_-;\-&quot;$&quot;\ * #,##0_-;_-&quot;$&quot;\ * &quot;-&quot;_-;_-@_-"/>
    <numFmt numFmtId="41" formatCode="_-* #,##0_-;\-* #,##0_-;_-* &quot;-&quot;_-;_-@_-"/>
    <numFmt numFmtId="43" formatCode="_-* #,##0.00_-;\-* #,##0.00_-;_-* &quot;-&quot;??_-;_-@_-"/>
    <numFmt numFmtId="164" formatCode="#,##0.000"/>
    <numFmt numFmtId="165" formatCode="0.0000"/>
    <numFmt numFmtId="166" formatCode="yyyy/mm/dd\ hh:mm:ss"/>
    <numFmt numFmtId="167" formatCode="_ * #,##0.00_ ;_ * \-#,##0.00_ ;_ * &quot;-&quot;??_ ;_ @_ "/>
    <numFmt numFmtId="168" formatCode="_-* #,##0\ _P_t_a_-;\-* #,##0\ _P_t_a_-;_-* &quot;-&quot;\ _P_t_a_-;_-@_-"/>
    <numFmt numFmtId="169" formatCode="_-* #,##0.00\ _P_t_s_-;\-* #,##0.00\ _P_t_s_-;_-* &quot;-&quot;??\ _P_t_s_-;_-@_-"/>
    <numFmt numFmtId="170" formatCode="_(&quot;$&quot;\ * #,##0.00_);_(&quot;$&quot;\ * \(#,##0.00\);_(&quot;$&quot;\ * &quot;-&quot;??_);_(@_)"/>
    <numFmt numFmtId="171" formatCode="0.00000000"/>
    <numFmt numFmtId="172" formatCode="0.0%"/>
    <numFmt numFmtId="173" formatCode="0.000"/>
    <numFmt numFmtId="174" formatCode="_-* #,##0.00\ [$€]_-;\-* #,##0.00\ [$€]_-;_-* &quot;-&quot;??\ [$€]_-;_-@_-"/>
    <numFmt numFmtId="175" formatCode="_-* #,##0.000000_-;\-* #,##0.000000_-;_-* &quot;-&quot;??_-;_-@_-"/>
    <numFmt numFmtId="176" formatCode="0.000000"/>
  </numFmts>
  <fonts count="33" x14ac:knownFonts="1">
    <font>
      <sz val="11"/>
      <color theme="1"/>
      <name val="Calibri"/>
      <family val="2"/>
      <scheme val="minor"/>
    </font>
    <font>
      <b/>
      <sz val="11"/>
      <color theme="1"/>
      <name val="Calibri"/>
      <family val="2"/>
      <scheme val="minor"/>
    </font>
    <font>
      <u/>
      <sz val="11"/>
      <color theme="10"/>
      <name val="Calibri"/>
      <family val="2"/>
      <scheme val="minor"/>
    </font>
    <font>
      <sz val="11"/>
      <color theme="1"/>
      <name val="Calibri"/>
      <family val="2"/>
      <scheme val="minor"/>
    </font>
    <font>
      <sz val="11"/>
      <name val="Calibri"/>
      <family val="2"/>
      <scheme val="minor"/>
    </font>
    <font>
      <sz val="11"/>
      <name val="Calibri"/>
      <family val="2"/>
    </font>
    <font>
      <sz val="10"/>
      <name val="Arial"/>
      <family val="2"/>
    </font>
    <font>
      <sz val="11"/>
      <color rgb="FF000000"/>
      <name val="Calibri"/>
      <family val="2"/>
      <scheme val="minor"/>
    </font>
    <font>
      <sz val="11"/>
      <color rgb="FF000000"/>
      <name val="Calibri"/>
      <family val="2"/>
    </font>
    <font>
      <sz val="11"/>
      <color indexed="8"/>
      <name val="Calibri"/>
      <family val="2"/>
    </font>
    <font>
      <sz val="10"/>
      <name val="Arial"/>
      <family val="2"/>
    </font>
    <font>
      <sz val="12"/>
      <color theme="1"/>
      <name val="Calibri"/>
      <family val="2"/>
      <scheme val="minor"/>
    </font>
    <font>
      <b/>
      <sz val="11"/>
      <name val="Calibri"/>
      <family val="2"/>
      <scheme val="minor"/>
    </font>
    <font>
      <sz val="12"/>
      <name val="Helv"/>
    </font>
    <font>
      <sz val="9"/>
      <color indexed="81"/>
      <name val="Tahoma"/>
      <family val="2"/>
    </font>
    <font>
      <b/>
      <sz val="9"/>
      <color indexed="81"/>
      <name val="Tahoma"/>
      <family val="2"/>
    </font>
    <font>
      <b/>
      <sz val="11"/>
      <color theme="3"/>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theme="0"/>
      <name val="Calibri"/>
      <family val="2"/>
      <scheme val="minor"/>
    </font>
    <font>
      <sz val="10"/>
      <name val="Arial"/>
      <family val="2"/>
    </font>
    <font>
      <b/>
      <sz val="18"/>
      <color theme="3"/>
      <name val="Calibri Light"/>
      <family val="2"/>
      <scheme val="major"/>
    </font>
    <font>
      <sz val="11"/>
      <color theme="1"/>
      <name val="Calibri"/>
      <family val="2"/>
    </font>
    <font>
      <sz val="11"/>
      <color theme="1"/>
      <name val="Calibri"/>
      <family val="2"/>
    </font>
    <font>
      <sz val="11"/>
      <color rgb="FFFF0000"/>
      <name val="Calibri"/>
      <family val="2"/>
      <scheme val="minor"/>
    </font>
    <font>
      <i/>
      <sz val="10"/>
      <name val="Arial"/>
      <family val="2"/>
    </font>
    <font>
      <sz val="11"/>
      <color theme="1"/>
      <name val="Calibri"/>
      <family val="2"/>
    </font>
    <font>
      <b/>
      <sz val="11"/>
      <color rgb="FFFF0000"/>
      <name val="Calibri"/>
      <family val="2"/>
      <scheme val="minor"/>
    </font>
    <font>
      <sz val="10"/>
      <name val="Calibri"/>
      <family val="2"/>
      <scheme val="minor"/>
    </font>
  </fonts>
  <fills count="41">
    <fill>
      <patternFill patternType="none"/>
    </fill>
    <fill>
      <patternFill patternType="gray125"/>
    </fill>
    <fill>
      <patternFill patternType="solid">
        <fgColor theme="5" tint="0.59999389629810485"/>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66FFCC"/>
        <bgColor indexed="64"/>
      </patternFill>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66FF"/>
        <bgColor indexed="64"/>
      </patternFill>
    </fill>
    <fill>
      <patternFill patternType="solid">
        <fgColor theme="1"/>
        <bgColor indexed="64"/>
      </patternFill>
    </fill>
  </fills>
  <borders count="9">
    <border>
      <left/>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thin">
        <color indexed="64"/>
      </bottom>
      <diagonal/>
    </border>
    <border>
      <left/>
      <right/>
      <top/>
      <bottom style="medium">
        <color indexed="64"/>
      </bottom>
      <diagonal/>
    </border>
  </borders>
  <cellStyleXfs count="70">
    <xf numFmtId="0" fontId="0" fillId="0" borderId="0"/>
    <xf numFmtId="0" fontId="2" fillId="0" borderId="0" applyNumberFormat="0" applyFill="0" applyBorder="0" applyAlignment="0" applyProtection="0"/>
    <xf numFmtId="9" fontId="3" fillId="0" borderId="0" applyFont="0" applyFill="0" applyBorder="0" applyAlignment="0" applyProtection="0"/>
    <xf numFmtId="0" fontId="3" fillId="0" borderId="0"/>
    <xf numFmtId="0" fontId="7" fillId="0" borderId="0"/>
    <xf numFmtId="0" fontId="6" fillId="0" borderId="0"/>
    <xf numFmtId="167" fontId="6" fillId="0" borderId="0" applyFont="0" applyFill="0" applyBorder="0" applyAlignment="0" applyProtection="0"/>
    <xf numFmtId="43" fontId="9" fillId="0" borderId="0" applyFont="0" applyFill="0" applyBorder="0" applyAlignment="0" applyProtection="0"/>
    <xf numFmtId="0" fontId="9" fillId="0" borderId="0"/>
    <xf numFmtId="0" fontId="10" fillId="0" borderId="0" applyFill="0"/>
    <xf numFmtId="168" fontId="10" fillId="0" borderId="0" applyFont="0" applyFill="0" applyBorder="0" applyAlignment="0" applyProtection="0"/>
    <xf numFmtId="9" fontId="10" fillId="0" borderId="0" applyFont="0" applyFill="0" applyBorder="0" applyAlignment="0" applyProtection="0"/>
    <xf numFmtId="42" fontId="3" fillId="0" borderId="0" applyFont="0" applyFill="0" applyBorder="0" applyAlignment="0" applyProtection="0"/>
    <xf numFmtId="41" fontId="3" fillId="0" borderId="0" applyFont="0" applyFill="0" applyBorder="0" applyAlignment="0" applyProtection="0"/>
    <xf numFmtId="0" fontId="11" fillId="0" borderId="0"/>
    <xf numFmtId="9" fontId="6" fillId="0" borderId="0" applyFont="0" applyFill="0" applyBorder="0" applyAlignment="0" applyProtection="0"/>
    <xf numFmtId="0" fontId="13" fillId="0" borderId="0"/>
    <xf numFmtId="169" fontId="6" fillId="0" borderId="0" applyFont="0" applyFill="0" applyBorder="0" applyAlignment="0" applyProtection="0"/>
    <xf numFmtId="170" fontId="13" fillId="0" borderId="0" applyFont="0" applyFill="0" applyBorder="0" applyAlignment="0" applyProtection="0"/>
    <xf numFmtId="0" fontId="16" fillId="0" borderId="0" applyNumberFormat="0" applyFill="0" applyBorder="0" applyAlignment="0" applyProtection="0"/>
    <xf numFmtId="0" fontId="17" fillId="10" borderId="0" applyNumberFormat="0" applyBorder="0" applyAlignment="0" applyProtection="0"/>
    <xf numFmtId="0" fontId="18" fillId="11" borderId="0" applyNumberFormat="0" applyBorder="0" applyAlignment="0" applyProtection="0"/>
    <xf numFmtId="0" fontId="19" fillId="12" borderId="2" applyNumberFormat="0" applyAlignment="0" applyProtection="0"/>
    <xf numFmtId="0" fontId="22" fillId="0" borderId="4" applyNumberFormat="0" applyFill="0" applyAlignment="0" applyProtection="0"/>
    <xf numFmtId="0" fontId="1" fillId="0" borderId="6" applyNumberFormat="0" applyFill="0" applyAlignment="0" applyProtection="0"/>
    <xf numFmtId="0" fontId="2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23" fillId="18" borderId="0" applyNumberFormat="0" applyBorder="0" applyAlignment="0" applyProtection="0"/>
    <xf numFmtId="0" fontId="23"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23" fillId="22" borderId="0" applyNumberFormat="0" applyBorder="0" applyAlignment="0" applyProtection="0"/>
    <xf numFmtId="0" fontId="23"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23" fillId="26" borderId="0" applyNumberFormat="0" applyBorder="0" applyAlignment="0" applyProtection="0"/>
    <xf numFmtId="0" fontId="23"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3" fillId="36" borderId="0" applyNumberFormat="0" applyBorder="0" applyAlignment="0" applyProtection="0"/>
    <xf numFmtId="0" fontId="3" fillId="37" borderId="0" applyNumberFormat="0" applyBorder="0" applyAlignment="0" applyProtection="0"/>
    <xf numFmtId="0" fontId="23" fillId="38" borderId="0" applyNumberFormat="0" applyBorder="0" applyAlignment="0" applyProtection="0"/>
    <xf numFmtId="0" fontId="24" fillId="0" borderId="0"/>
    <xf numFmtId="0" fontId="21" fillId="13" borderId="2" applyNumberFormat="0" applyAlignment="0" applyProtection="0"/>
    <xf numFmtId="174" fontId="6" fillId="0" borderId="0" applyFont="0" applyFill="0" applyBorder="0" applyAlignment="0" applyProtection="0"/>
    <xf numFmtId="174" fontId="6" fillId="0" borderId="0" applyFont="0" applyFill="0" applyBorder="0" applyAlignment="0" applyProtection="0"/>
    <xf numFmtId="167" fontId="6" fillId="0" borderId="0" applyFont="0" applyFill="0" applyBorder="0" applyAlignment="0" applyProtection="0"/>
    <xf numFmtId="0" fontId="3" fillId="14" borderId="5" applyNumberFormat="0" applyFont="0" applyAlignment="0" applyProtection="0"/>
    <xf numFmtId="9" fontId="6" fillId="0" borderId="0" applyFont="0" applyFill="0" applyBorder="0" applyAlignment="0" applyProtection="0"/>
    <xf numFmtId="0" fontId="20" fillId="13" borderId="3" applyNumberFormat="0" applyAlignment="0" applyProtection="0"/>
    <xf numFmtId="0" fontId="25" fillId="0" borderId="0" applyNumberFormat="0" applyFill="0" applyBorder="0" applyAlignment="0" applyProtection="0"/>
    <xf numFmtId="0" fontId="26" fillId="0" borderId="0"/>
    <xf numFmtId="0" fontId="27" fillId="0" borderId="0"/>
    <xf numFmtId="43" fontId="3" fillId="0" borderId="0" applyFont="0" applyFill="0" applyBorder="0" applyAlignment="0" applyProtection="0"/>
    <xf numFmtId="43" fontId="9" fillId="0" borderId="0" applyFont="0" applyFill="0" applyBorder="0" applyAlignment="0" applyProtection="0"/>
    <xf numFmtId="0" fontId="6" fillId="0" borderId="0" applyFill="0"/>
    <xf numFmtId="168" fontId="6" fillId="0" borderId="0" applyFont="0" applyFill="0" applyBorder="0" applyAlignment="0" applyProtection="0"/>
    <xf numFmtId="42" fontId="3" fillId="0" borderId="0" applyFont="0" applyFill="0" applyBorder="0" applyAlignment="0" applyProtection="0"/>
    <xf numFmtId="41" fontId="3" fillId="0" borderId="0" applyFont="0" applyFill="0" applyBorder="0" applyAlignment="0" applyProtection="0"/>
    <xf numFmtId="0" fontId="6" fillId="0" borderId="0"/>
    <xf numFmtId="0" fontId="26" fillId="0" borderId="0"/>
    <xf numFmtId="43" fontId="3" fillId="0" borderId="0" applyFont="0" applyFill="0" applyBorder="0" applyAlignment="0" applyProtection="0"/>
    <xf numFmtId="0" fontId="30" fillId="0" borderId="0"/>
  </cellStyleXfs>
  <cellXfs count="105">
    <xf numFmtId="0" fontId="0" fillId="0" borderId="0" xfId="0"/>
    <xf numFmtId="0" fontId="0" fillId="0" borderId="0" xfId="0" applyAlignment="1">
      <alignment horizontal="center" vertical="center"/>
    </xf>
    <xf numFmtId="0" fontId="0" fillId="2" borderId="0" xfId="0" applyFill="1"/>
    <xf numFmtId="17" fontId="0" fillId="0" borderId="0" xfId="0" applyNumberFormat="1"/>
    <xf numFmtId="0" fontId="1" fillId="0" borderId="1" xfId="0" applyFont="1" applyBorder="1"/>
    <xf numFmtId="0" fontId="1" fillId="0" borderId="0" xfId="0" applyFont="1" applyFill="1" applyBorder="1"/>
    <xf numFmtId="0" fontId="0" fillId="3" borderId="0" xfId="0" applyFill="1"/>
    <xf numFmtId="2" fontId="0" fillId="0" borderId="0" xfId="0" applyNumberFormat="1"/>
    <xf numFmtId="164" fontId="5" fillId="0" borderId="0" xfId="0" applyNumberFormat="1" applyFont="1"/>
    <xf numFmtId="10" fontId="6" fillId="0" borderId="0" xfId="2" applyNumberFormat="1" applyFont="1" applyFill="1" applyBorder="1" applyAlignment="1" applyProtection="1"/>
    <xf numFmtId="10" fontId="3" fillId="0" borderId="0" xfId="2" applyNumberFormat="1" applyFont="1" applyProtection="1">
      <protection locked="0"/>
    </xf>
    <xf numFmtId="10" fontId="3" fillId="0" borderId="0" xfId="2" applyNumberFormat="1" applyFont="1" applyFill="1" applyProtection="1">
      <protection locked="0"/>
    </xf>
    <xf numFmtId="10" fontId="3" fillId="0" borderId="0" xfId="2" applyNumberFormat="1" applyFont="1" applyFill="1" applyBorder="1" applyProtection="1">
      <protection locked="0"/>
    </xf>
    <xf numFmtId="17" fontId="4" fillId="0" borderId="0" xfId="0" applyNumberFormat="1" applyFont="1"/>
    <xf numFmtId="10" fontId="4" fillId="0" borderId="0" xfId="2" applyNumberFormat="1" applyFont="1" applyFill="1" applyProtection="1">
      <protection locked="0"/>
    </xf>
    <xf numFmtId="0" fontId="4" fillId="4" borderId="0" xfId="0" applyFont="1" applyFill="1"/>
    <xf numFmtId="0" fontId="0" fillId="0" borderId="0" xfId="0" applyFill="1" applyAlignment="1">
      <alignment horizontal="center" vertical="center"/>
    </xf>
    <xf numFmtId="0" fontId="4" fillId="0" borderId="0" xfId="0" applyFont="1" applyFill="1"/>
    <xf numFmtId="0" fontId="0" fillId="0" borderId="0" xfId="0" applyFill="1"/>
    <xf numFmtId="0" fontId="0" fillId="0" borderId="0" xfId="0" applyFill="1" applyAlignment="1">
      <alignment horizontal="center" wrapText="1"/>
    </xf>
    <xf numFmtId="0" fontId="0" fillId="0" borderId="0" xfId="0" applyFill="1" applyAlignment="1">
      <alignment vertical="center"/>
    </xf>
    <xf numFmtId="17" fontId="0" fillId="0" borderId="0" xfId="0" applyNumberFormat="1" applyFill="1"/>
    <xf numFmtId="3" fontId="5" fillId="0" borderId="0" xfId="0" applyNumberFormat="1" applyFont="1" applyFill="1"/>
    <xf numFmtId="4" fontId="0" fillId="0" borderId="0" xfId="0" applyNumberFormat="1" applyFill="1"/>
    <xf numFmtId="0" fontId="7" fillId="0" borderId="0" xfId="4"/>
    <xf numFmtId="166" fontId="8" fillId="0" borderId="0" xfId="4" applyNumberFormat="1" applyFont="1"/>
    <xf numFmtId="3" fontId="0" fillId="0" borderId="0" xfId="0" applyNumberFormat="1"/>
    <xf numFmtId="0" fontId="0" fillId="2" borderId="0" xfId="0" applyFill="1"/>
    <xf numFmtId="0" fontId="0" fillId="0" borderId="0" xfId="0"/>
    <xf numFmtId="0" fontId="2" fillId="0" borderId="0" xfId="1" applyFill="1"/>
    <xf numFmtId="0" fontId="1" fillId="0" borderId="0" xfId="0" applyFont="1" applyAlignment="1">
      <alignment horizontal="center"/>
    </xf>
    <xf numFmtId="165" fontId="0" fillId="0" borderId="0" xfId="0" applyNumberFormat="1"/>
    <xf numFmtId="17" fontId="3" fillId="0" borderId="0" xfId="2" applyNumberFormat="1" applyFont="1"/>
    <xf numFmtId="0" fontId="0" fillId="0" borderId="0" xfId="0"/>
    <xf numFmtId="10" fontId="0" fillId="0" borderId="0" xfId="0" applyNumberFormat="1"/>
    <xf numFmtId="17" fontId="0" fillId="0" borderId="0" xfId="0" applyNumberFormat="1"/>
    <xf numFmtId="0" fontId="6" fillId="0" borderId="0" xfId="5"/>
    <xf numFmtId="0" fontId="1" fillId="0" borderId="0" xfId="0" applyFont="1" applyAlignment="1">
      <alignment horizontal="center" wrapText="1"/>
    </xf>
    <xf numFmtId="0" fontId="0" fillId="0" borderId="0" xfId="0" applyAlignment="1">
      <alignment vertical="center" wrapText="1"/>
    </xf>
    <xf numFmtId="0" fontId="0" fillId="0" borderId="0" xfId="0" applyAlignment="1">
      <alignment horizontal="left" wrapText="1"/>
    </xf>
    <xf numFmtId="0" fontId="2" fillId="0" borderId="0" xfId="1" applyAlignment="1">
      <alignment horizontal="left" vertical="center" wrapText="1"/>
    </xf>
    <xf numFmtId="0" fontId="6" fillId="0" borderId="0" xfId="5" applyAlignment="1">
      <alignment vertical="center" wrapText="1"/>
    </xf>
    <xf numFmtId="0" fontId="2" fillId="0" borderId="0" xfId="1" applyFill="1" applyBorder="1" applyAlignment="1">
      <alignment horizontal="left" vertical="center" wrapText="1"/>
    </xf>
    <xf numFmtId="0" fontId="2" fillId="0" borderId="0" xfId="1" applyAlignment="1">
      <alignment horizontal="left"/>
    </xf>
    <xf numFmtId="17" fontId="0" fillId="6" borderId="0" xfId="0" applyNumberFormat="1" applyFill="1"/>
    <xf numFmtId="0" fontId="0" fillId="6" borderId="0" xfId="0" applyFill="1"/>
    <xf numFmtId="0" fontId="12" fillId="4" borderId="0" xfId="0" applyFont="1" applyFill="1"/>
    <xf numFmtId="0" fontId="1" fillId="3" borderId="0" xfId="0" applyFont="1" applyFill="1"/>
    <xf numFmtId="0" fontId="0" fillId="5" borderId="0" xfId="0" applyFill="1" applyBorder="1"/>
    <xf numFmtId="0" fontId="1" fillId="5" borderId="0" xfId="0" applyFont="1" applyFill="1" applyBorder="1"/>
    <xf numFmtId="0" fontId="0" fillId="0" borderId="0" xfId="0" applyFill="1" applyAlignment="1">
      <alignment wrapText="1"/>
    </xf>
    <xf numFmtId="171" fontId="0" fillId="0" borderId="0" xfId="0" applyNumberFormat="1"/>
    <xf numFmtId="0" fontId="0" fillId="0" borderId="0" xfId="0" applyFill="1" applyAlignment="1">
      <alignment horizontal="center"/>
    </xf>
    <xf numFmtId="0" fontId="2" fillId="2" borderId="0" xfId="1" applyFill="1"/>
    <xf numFmtId="0" fontId="0" fillId="2" borderId="0" xfId="0" applyFill="1" applyAlignment="1">
      <alignment horizontal="center"/>
    </xf>
    <xf numFmtId="0" fontId="0" fillId="7" borderId="0" xfId="0" applyFill="1"/>
    <xf numFmtId="0" fontId="2" fillId="7" borderId="0" xfId="1" applyFill="1"/>
    <xf numFmtId="0" fontId="0" fillId="7" borderId="0" xfId="0" applyFill="1" applyAlignment="1">
      <alignment horizontal="center" vertical="center"/>
    </xf>
    <xf numFmtId="0" fontId="2" fillId="0" borderId="0" xfId="1"/>
    <xf numFmtId="0" fontId="0" fillId="8" borderId="0" xfId="0" applyFill="1"/>
    <xf numFmtId="0" fontId="0" fillId="9" borderId="0" xfId="0" applyFill="1"/>
    <xf numFmtId="172" fontId="0" fillId="7" borderId="0" xfId="2" applyNumberFormat="1" applyFont="1" applyFill="1"/>
    <xf numFmtId="173" fontId="0" fillId="0" borderId="0" xfId="0" applyNumberFormat="1" applyFill="1"/>
    <xf numFmtId="10" fontId="0" fillId="0" borderId="0" xfId="2" applyNumberFormat="1" applyFont="1"/>
    <xf numFmtId="0" fontId="0" fillId="0" borderId="0" xfId="0" applyAlignment="1"/>
    <xf numFmtId="1" fontId="0" fillId="0" borderId="0" xfId="2" applyNumberFormat="1" applyFont="1"/>
    <xf numFmtId="10" fontId="0" fillId="0" borderId="0" xfId="0" applyNumberFormat="1" applyFill="1"/>
    <xf numFmtId="2" fontId="0" fillId="0" borderId="0" xfId="0" applyNumberFormat="1" applyFill="1"/>
    <xf numFmtId="2" fontId="6" fillId="0" borderId="0" xfId="5" applyNumberFormat="1"/>
    <xf numFmtId="0" fontId="0" fillId="39" borderId="0" xfId="0" applyFill="1"/>
    <xf numFmtId="175" fontId="0" fillId="5" borderId="0" xfId="60" applyNumberFormat="1" applyFont="1" applyFill="1"/>
    <xf numFmtId="10" fontId="0" fillId="0" borderId="0" xfId="2" applyNumberFormat="1" applyFont="1" applyFill="1"/>
    <xf numFmtId="17" fontId="3" fillId="0" borderId="0" xfId="2" applyNumberFormat="1" applyFont="1" applyFill="1"/>
    <xf numFmtId="0" fontId="23" fillId="40" borderId="0" xfId="0" applyFont="1" applyFill="1"/>
    <xf numFmtId="0" fontId="28" fillId="0" borderId="0" xfId="0" applyFont="1"/>
    <xf numFmtId="41" fontId="28" fillId="0" borderId="0" xfId="13" applyFont="1"/>
    <xf numFmtId="0" fontId="28" fillId="0" borderId="0" xfId="0" applyFont="1" applyFill="1"/>
    <xf numFmtId="0" fontId="0" fillId="0" borderId="0" xfId="0"/>
    <xf numFmtId="0" fontId="29" fillId="0" borderId="7" xfId="0" applyFont="1" applyBorder="1" applyAlignment="1">
      <alignment horizontal="center"/>
    </xf>
    <xf numFmtId="0" fontId="0" fillId="0" borderId="8" xfId="0" applyBorder="1"/>
    <xf numFmtId="0" fontId="31" fillId="0" borderId="0" xfId="0" applyFont="1" applyFill="1" applyBorder="1"/>
    <xf numFmtId="41" fontId="28" fillId="0" borderId="0" xfId="13" applyFont="1" applyFill="1"/>
    <xf numFmtId="0" fontId="4" fillId="0" borderId="0" xfId="0" applyFont="1"/>
    <xf numFmtId="0" fontId="4" fillId="2" borderId="0" xfId="0" applyFont="1" applyFill="1"/>
    <xf numFmtId="10" fontId="4" fillId="0" borderId="0" xfId="2" applyNumberFormat="1" applyFont="1"/>
    <xf numFmtId="172" fontId="4" fillId="7" borderId="0" xfId="2" applyNumberFormat="1" applyFont="1" applyFill="1"/>
    <xf numFmtId="41" fontId="4" fillId="0" borderId="0" xfId="13" applyFont="1" applyFill="1"/>
    <xf numFmtId="15" fontId="32" fillId="0" borderId="0" xfId="0" applyNumberFormat="1" applyFont="1"/>
    <xf numFmtId="0" fontId="32" fillId="0" borderId="0" xfId="0" applyFont="1"/>
    <xf numFmtId="0" fontId="4" fillId="0" borderId="0" xfId="0" applyFont="1" applyFill="1" applyBorder="1"/>
    <xf numFmtId="0" fontId="12" fillId="5" borderId="0" xfId="0" applyFont="1" applyFill="1" applyBorder="1"/>
    <xf numFmtId="41" fontId="4" fillId="0" borderId="0" xfId="13" applyFont="1"/>
    <xf numFmtId="165" fontId="4" fillId="0" borderId="0" xfId="2" applyNumberFormat="1" applyFont="1" applyFill="1" applyBorder="1"/>
    <xf numFmtId="0" fontId="4" fillId="9" borderId="0" xfId="0" applyFont="1" applyFill="1"/>
    <xf numFmtId="0" fontId="4" fillId="0" borderId="0" xfId="0" applyFont="1" applyAlignment="1">
      <alignment horizontal="left"/>
    </xf>
    <xf numFmtId="10" fontId="0" fillId="9" borderId="0" xfId="2" applyNumberFormat="1" applyFont="1" applyFill="1"/>
    <xf numFmtId="176" fontId="0" fillId="0" borderId="0" xfId="0" applyNumberFormat="1"/>
    <xf numFmtId="176" fontId="0" fillId="0" borderId="0" xfId="0" applyNumberFormat="1" applyFill="1"/>
    <xf numFmtId="43" fontId="0" fillId="9" borderId="0" xfId="0" applyNumberFormat="1" applyFill="1"/>
    <xf numFmtId="164" fontId="5" fillId="9" borderId="0" xfId="0" applyNumberFormat="1" applyFont="1" applyFill="1"/>
    <xf numFmtId="17" fontId="3" fillId="9" borderId="0" xfId="2" applyNumberFormat="1" applyFont="1" applyFill="1"/>
    <xf numFmtId="165" fontId="0" fillId="9" borderId="0" xfId="0" applyNumberFormat="1" applyFill="1"/>
    <xf numFmtId="17" fontId="0" fillId="9" borderId="0" xfId="0" applyNumberFormat="1" applyFill="1"/>
    <xf numFmtId="176" fontId="0" fillId="9" borderId="0" xfId="0" applyNumberFormat="1" applyFill="1"/>
    <xf numFmtId="0" fontId="0" fillId="0" borderId="0" xfId="0" applyAlignment="1">
      <alignment horizontal="left" vertical="center"/>
    </xf>
  </cellXfs>
  <cellStyles count="70">
    <cellStyle name="20% - Énfasis1" xfId="26" builtinId="30" customBuiltin="1"/>
    <cellStyle name="20% - Énfasis2" xfId="30" builtinId="34" customBuiltin="1"/>
    <cellStyle name="20% - Énfasis3" xfId="34" builtinId="38" customBuiltin="1"/>
    <cellStyle name="20% - Énfasis4" xfId="38" builtinId="42" customBuiltin="1"/>
    <cellStyle name="20% - Énfasis5" xfId="42" builtinId="46" customBuiltin="1"/>
    <cellStyle name="20% - Énfasis6" xfId="46" builtinId="50" customBuiltin="1"/>
    <cellStyle name="40% - Énfasis1" xfId="27" builtinId="31" customBuiltin="1"/>
    <cellStyle name="40% - Énfasis2" xfId="31" builtinId="35" customBuiltin="1"/>
    <cellStyle name="40% - Énfasis3" xfId="35" builtinId="39" customBuiltin="1"/>
    <cellStyle name="40% - Énfasis4" xfId="39" builtinId="43" customBuiltin="1"/>
    <cellStyle name="40% - Énfasis5" xfId="43" builtinId="47" customBuiltin="1"/>
    <cellStyle name="40% - Énfasis6" xfId="47" builtinId="51" customBuiltin="1"/>
    <cellStyle name="60% - Énfasis1" xfId="28" builtinId="32" customBuiltin="1"/>
    <cellStyle name="60% - Énfasis2" xfId="32" builtinId="36" customBuiltin="1"/>
    <cellStyle name="60% - Énfasis3" xfId="36" builtinId="40" customBuiltin="1"/>
    <cellStyle name="60% - Énfasis4" xfId="40" builtinId="44" customBuiltin="1"/>
    <cellStyle name="60% - Énfasis5" xfId="44" builtinId="48" customBuiltin="1"/>
    <cellStyle name="60% - Énfasis6" xfId="48" builtinId="52" customBuiltin="1"/>
    <cellStyle name="Cálculo 2" xfId="50" xr:uid="{00000000-0005-0000-0000-000012000000}"/>
    <cellStyle name="Celda vinculada" xfId="23" builtinId="24" customBuiltin="1"/>
    <cellStyle name="Encabezado 4" xfId="19" builtinId="19" customBuiltin="1"/>
    <cellStyle name="Énfasis1" xfId="25" builtinId="29" customBuiltin="1"/>
    <cellStyle name="Énfasis2" xfId="29" builtinId="33" customBuiltin="1"/>
    <cellStyle name="Énfasis3" xfId="33" builtinId="37" customBuiltin="1"/>
    <cellStyle name="Énfasis4" xfId="37" builtinId="41" customBuiltin="1"/>
    <cellStyle name="Énfasis5" xfId="41" builtinId="45" customBuiltin="1"/>
    <cellStyle name="Énfasis6" xfId="45" builtinId="49" customBuiltin="1"/>
    <cellStyle name="Entrada" xfId="22" builtinId="20" customBuiltin="1"/>
    <cellStyle name="Euro" xfId="51" xr:uid="{00000000-0005-0000-0000-00001C000000}"/>
    <cellStyle name="Euro 2" xfId="52" xr:uid="{00000000-0005-0000-0000-00001D000000}"/>
    <cellStyle name="Hipervínculo" xfId="1" builtinId="8"/>
    <cellStyle name="Incorrecto" xfId="20" builtinId="27" customBuiltin="1"/>
    <cellStyle name="Millares" xfId="60" builtinId="3"/>
    <cellStyle name="Millares [0]" xfId="13" builtinId="6"/>
    <cellStyle name="Millares [0] 2" xfId="10" xr:uid="{00000000-0005-0000-0000-000021000000}"/>
    <cellStyle name="Millares [0] 2 2" xfId="63" xr:uid="{F7A747FE-72E6-41D3-8322-53E9BA96D395}"/>
    <cellStyle name="Millares [0] 3" xfId="65" xr:uid="{728C30A9-F7E6-4ECD-AB94-51AD9E94C239}"/>
    <cellStyle name="Millares 2" xfId="7" xr:uid="{00000000-0005-0000-0000-000022000000}"/>
    <cellStyle name="Millares 2 2" xfId="17" xr:uid="{00000000-0005-0000-0000-000023000000}"/>
    <cellStyle name="Millares 2 3" xfId="53" xr:uid="{00000000-0005-0000-0000-000024000000}"/>
    <cellStyle name="Millares 2 4" xfId="61" xr:uid="{CB2FC278-BE51-44E6-A982-B20672BD1BE0}"/>
    <cellStyle name="Millares 3" xfId="6" xr:uid="{00000000-0005-0000-0000-000025000000}"/>
    <cellStyle name="Millares 4" xfId="68" xr:uid="{B5F46405-8243-48B6-A5AC-9580A0F54083}"/>
    <cellStyle name="Moneda [0] 2" xfId="12" xr:uid="{00000000-0005-0000-0000-000026000000}"/>
    <cellStyle name="Moneda [0] 2 2" xfId="64" xr:uid="{C9FC4C44-F8F5-4102-807C-14A55A24E2B5}"/>
    <cellStyle name="Moneda 2" xfId="18" xr:uid="{00000000-0005-0000-0000-000027000000}"/>
    <cellStyle name="Neutral" xfId="21" builtinId="28" customBuiltin="1"/>
    <cellStyle name="Normal" xfId="0" builtinId="0"/>
    <cellStyle name="Normal 2" xfId="3" xr:uid="{00000000-0005-0000-0000-00002A000000}"/>
    <cellStyle name="Normal 2 2" xfId="5" xr:uid="{00000000-0005-0000-0000-00002B000000}"/>
    <cellStyle name="Normal 2 3" xfId="16" xr:uid="{00000000-0005-0000-0000-00002C000000}"/>
    <cellStyle name="Normal 3" xfId="4" xr:uid="{00000000-0005-0000-0000-00002D000000}"/>
    <cellStyle name="Normal 3 2" xfId="8" xr:uid="{00000000-0005-0000-0000-00002E000000}"/>
    <cellStyle name="Normal 3 3" xfId="58" xr:uid="{00000000-0005-0000-0000-00002F000000}"/>
    <cellStyle name="Normal 4" xfId="9" xr:uid="{00000000-0005-0000-0000-000030000000}"/>
    <cellStyle name="Normal 4 2" xfId="59" xr:uid="{00000000-0005-0000-0000-000031000000}"/>
    <cellStyle name="Normal 4 2 2" xfId="67" xr:uid="{434AF06E-6BA3-400E-8AEB-A4AE7C0658B2}"/>
    <cellStyle name="Normal 4 3" xfId="62" xr:uid="{A6ECD32D-43A3-41B9-B23B-85AB375D1A80}"/>
    <cellStyle name="Normal 5" xfId="14" xr:uid="{00000000-0005-0000-0000-000032000000}"/>
    <cellStyle name="Normal 6" xfId="49" xr:uid="{00000000-0005-0000-0000-000033000000}"/>
    <cellStyle name="Normal 6 2" xfId="66" xr:uid="{4C441891-995B-4307-9DB0-E250711ADEAF}"/>
    <cellStyle name="Normal 7" xfId="69" xr:uid="{75734428-059E-4BD9-B22F-2127D0D0E1D6}"/>
    <cellStyle name="Notas 2" xfId="54" xr:uid="{00000000-0005-0000-0000-000034000000}"/>
    <cellStyle name="Porcentaje" xfId="2" builtinId="5"/>
    <cellStyle name="Porcentaje 2" xfId="11" xr:uid="{00000000-0005-0000-0000-000036000000}"/>
    <cellStyle name="Porcentaje 2 2" xfId="15" xr:uid="{00000000-0005-0000-0000-000037000000}"/>
    <cellStyle name="Porcentaje 3" xfId="55" xr:uid="{00000000-0005-0000-0000-000038000000}"/>
    <cellStyle name="Salida 2" xfId="56" xr:uid="{00000000-0005-0000-0000-000039000000}"/>
    <cellStyle name="Título 4" xfId="57" xr:uid="{00000000-0005-0000-0000-00003A000000}"/>
    <cellStyle name="Total" xfId="24" builtinId="25" customBuiltin="1"/>
  </cellStyles>
  <dxfs count="0"/>
  <tableStyles count="0" defaultTableStyle="TableStyleMedium2" defaultPivotStyle="PivotStyleLight16"/>
  <colors>
    <mruColors>
      <color rgb="FFFF66FF"/>
      <color rgb="FF66FFCC"/>
      <color rgb="FF00FF00"/>
      <color rgb="FFCC99FF"/>
      <color rgb="FFFFFF99"/>
      <color rgb="FF663300"/>
      <color rgb="FFA50021"/>
      <color rgb="FFFF3399"/>
      <color rgb="FFCC0066"/>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26" Type="http://schemas.openxmlformats.org/officeDocument/2006/relationships/externalLink" Target="externalLinks/externalLink15.xml"/><Relationship Id="rId39" Type="http://schemas.openxmlformats.org/officeDocument/2006/relationships/styles" Target="styles.xml"/><Relationship Id="rId21" Type="http://schemas.openxmlformats.org/officeDocument/2006/relationships/externalLink" Target="externalLinks/externalLink10.xml"/><Relationship Id="rId34" Type="http://schemas.openxmlformats.org/officeDocument/2006/relationships/externalLink" Target="externalLinks/externalLink23.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externalLink" Target="externalLinks/externalLink9.xml"/><Relationship Id="rId29" Type="http://schemas.openxmlformats.org/officeDocument/2006/relationships/externalLink" Target="externalLinks/externalLink18.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3.xml"/><Relationship Id="rId32" Type="http://schemas.openxmlformats.org/officeDocument/2006/relationships/externalLink" Target="externalLinks/externalLink21.xml"/><Relationship Id="rId37" Type="http://schemas.openxmlformats.org/officeDocument/2006/relationships/externalLink" Target="externalLinks/externalLink26.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externalLink" Target="externalLinks/externalLink12.xml"/><Relationship Id="rId28" Type="http://schemas.openxmlformats.org/officeDocument/2006/relationships/externalLink" Target="externalLinks/externalLink17.xml"/><Relationship Id="rId36" Type="http://schemas.openxmlformats.org/officeDocument/2006/relationships/externalLink" Target="externalLinks/externalLink25.xml"/><Relationship Id="rId10" Type="http://schemas.openxmlformats.org/officeDocument/2006/relationships/worksheet" Target="worksheets/sheet10.xml"/><Relationship Id="rId19" Type="http://schemas.openxmlformats.org/officeDocument/2006/relationships/externalLink" Target="externalLinks/externalLink8.xml"/><Relationship Id="rId31" Type="http://schemas.openxmlformats.org/officeDocument/2006/relationships/externalLink" Target="externalLinks/externalLink2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externalLink" Target="externalLinks/externalLink11.xml"/><Relationship Id="rId27" Type="http://schemas.openxmlformats.org/officeDocument/2006/relationships/externalLink" Target="externalLinks/externalLink16.xml"/><Relationship Id="rId30" Type="http://schemas.openxmlformats.org/officeDocument/2006/relationships/externalLink" Target="externalLinks/externalLink19.xml"/><Relationship Id="rId35" Type="http://schemas.openxmlformats.org/officeDocument/2006/relationships/externalLink" Target="externalLinks/externalLink2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5" Type="http://schemas.openxmlformats.org/officeDocument/2006/relationships/externalLink" Target="externalLinks/externalLink14.xml"/><Relationship Id="rId33" Type="http://schemas.openxmlformats.org/officeDocument/2006/relationships/externalLink" Target="externalLinks/externalLink22.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'Agregados macro'!$S$4</c:f>
              <c:strCache>
                <c:ptCount val="1"/>
                <c:pt idx="0">
                  <c:v>PIB_NOM_SA</c:v>
                </c:pt>
              </c:strCache>
            </c:strRef>
          </c:tx>
          <c:spPr>
            <a:ln w="28575" cap="rnd">
              <a:solidFill>
                <a:schemeClr val="accent1"/>
              </a:solidFill>
              <a:round/>
            </a:ln>
            <a:effectLst/>
          </c:spPr>
          <c:marker>
            <c:symbol val="none"/>
          </c:marker>
          <c:val>
            <c:numRef>
              <c:f>'Agregados macro'!$S$5:$S$122</c:f>
              <c:numCache>
                <c:formatCode>General</c:formatCode>
                <c:ptCount val="118"/>
                <c:pt idx="0">
                  <c:v>23130.489138492769</c:v>
                </c:pt>
                <c:pt idx="1">
                  <c:v>24231.29461635555</c:v>
                </c:pt>
                <c:pt idx="2">
                  <c:v>25286.680274027523</c:v>
                </c:pt>
                <c:pt idx="3">
                  <c:v>26391.127641718125</c:v>
                </c:pt>
                <c:pt idx="4">
                  <c:v>27871.373469007285</c:v>
                </c:pt>
                <c:pt idx="5">
                  <c:v>28981.85663864763</c:v>
                </c:pt>
                <c:pt idx="6">
                  <c:v>30128.745804541013</c:v>
                </c:pt>
                <c:pt idx="7">
                  <c:v>31143.558111834911</c:v>
                </c:pt>
                <c:pt idx="8">
                  <c:v>32165.698769416806</c:v>
                </c:pt>
                <c:pt idx="9">
                  <c:v>34974.034495520471</c:v>
                </c:pt>
                <c:pt idx="10">
                  <c:v>37043.216719233242</c:v>
                </c:pt>
                <c:pt idx="11">
                  <c:v>38569.162692532482</c:v>
                </c:pt>
                <c:pt idx="12">
                  <c:v>40118.321754908175</c:v>
                </c:pt>
                <c:pt idx="13">
                  <c:v>41704.404067454474</c:v>
                </c:pt>
                <c:pt idx="14">
                  <c:v>41426.567166123044</c:v>
                </c:pt>
                <c:pt idx="15">
                  <c:v>41525.193765141339</c:v>
                </c:pt>
                <c:pt idx="16">
                  <c:v>42322.656210852801</c:v>
                </c:pt>
                <c:pt idx="17">
                  <c:v>42879.2706884406</c:v>
                </c:pt>
                <c:pt idx="18">
                  <c:v>45563.973344952989</c:v>
                </c:pt>
                <c:pt idx="19">
                  <c:v>47006.41858436101</c:v>
                </c:pt>
                <c:pt idx="20">
                  <c:v>49759.417524575241</c:v>
                </c:pt>
                <c:pt idx="21">
                  <c:v>51315.367418852824</c:v>
                </c:pt>
                <c:pt idx="22">
                  <c:v>53650.791248606649</c:v>
                </c:pt>
                <c:pt idx="23">
                  <c:v>53664.781806422885</c:v>
                </c:pt>
                <c:pt idx="24">
                  <c:v>54619.137714602133</c:v>
                </c:pt>
                <c:pt idx="25">
                  <c:v>56031.184728484091</c:v>
                </c:pt>
                <c:pt idx="26">
                  <c:v>57444.231067924367</c:v>
                </c:pt>
                <c:pt idx="27">
                  <c:v>57604.12315725282</c:v>
                </c:pt>
                <c:pt idx="28">
                  <c:v>57597.127878344698</c:v>
                </c:pt>
                <c:pt idx="29">
                  <c:v>60714.024294691379</c:v>
                </c:pt>
                <c:pt idx="30">
                  <c:v>63044.451496653688</c:v>
                </c:pt>
                <c:pt idx="31">
                  <c:v>63801.940269847277</c:v>
                </c:pt>
                <c:pt idx="32">
                  <c:v>65519.780904569925</c:v>
                </c:pt>
                <c:pt idx="33">
                  <c:v>66896.851523911289</c:v>
                </c:pt>
                <c:pt idx="34">
                  <c:v>69144.334704534471</c:v>
                </c:pt>
                <c:pt idx="35">
                  <c:v>70600.352042981758</c:v>
                </c:pt>
                <c:pt idx="36">
                  <c:v>73553.359067766767</c:v>
                </c:pt>
                <c:pt idx="37">
                  <c:v>75155.277937726278</c:v>
                </c:pt>
                <c:pt idx="38">
                  <c:v>77942.396919833016</c:v>
                </c:pt>
                <c:pt idx="39">
                  <c:v>80903.39854908445</c:v>
                </c:pt>
                <c:pt idx="40">
                  <c:v>81298.132144614094</c:v>
                </c:pt>
                <c:pt idx="41">
                  <c:v>84021.633350617703</c:v>
                </c:pt>
                <c:pt idx="42">
                  <c:v>85176.464889659503</c:v>
                </c:pt>
                <c:pt idx="43">
                  <c:v>87461.7695421096</c:v>
                </c:pt>
                <c:pt idx="44">
                  <c:v>89958.303576073202</c:v>
                </c:pt>
                <c:pt idx="45">
                  <c:v>93316.982593807203</c:v>
                </c:pt>
                <c:pt idx="46">
                  <c:v>97880.308128854304</c:v>
                </c:pt>
                <c:pt idx="47">
                  <c:v>100448.405701265</c:v>
                </c:pt>
                <c:pt idx="48">
                  <c:v>103452.761530278</c:v>
                </c:pt>
                <c:pt idx="49">
                  <c:v>104457.04934865401</c:v>
                </c:pt>
                <c:pt idx="50">
                  <c:v>108584.12696772401</c:v>
                </c:pt>
                <c:pt idx="51">
                  <c:v>112012.062153344</c:v>
                </c:pt>
                <c:pt idx="52">
                  <c:v>115114.853354001</c:v>
                </c:pt>
                <c:pt idx="53">
                  <c:v>116970.703017283</c:v>
                </c:pt>
                <c:pt idx="54">
                  <c:v>122539.541856814</c:v>
                </c:pt>
                <c:pt idx="55">
                  <c:v>121928.901771902</c:v>
                </c:pt>
                <c:pt idx="56">
                  <c:v>121151.969963521</c:v>
                </c:pt>
                <c:pt idx="57">
                  <c:v>124043.08638944699</c:v>
                </c:pt>
                <c:pt idx="58">
                  <c:v>127398.42040181901</c:v>
                </c:pt>
                <c:pt idx="59">
                  <c:v>128980.523245212</c:v>
                </c:pt>
                <c:pt idx="60">
                  <c:v>131576.85539802801</c:v>
                </c:pt>
                <c:pt idx="61">
                  <c:v>134545.29211244799</c:v>
                </c:pt>
                <c:pt idx="62">
                  <c:v>136777.31978189899</c:v>
                </c:pt>
                <c:pt idx="63">
                  <c:v>141160.53270762501</c:v>
                </c:pt>
                <c:pt idx="64">
                  <c:v>147902.24457158201</c:v>
                </c:pt>
                <c:pt idx="65">
                  <c:v>152732.31945838599</c:v>
                </c:pt>
                <c:pt idx="66">
                  <c:v>156698.48031886201</c:v>
                </c:pt>
                <c:pt idx="67">
                  <c:v>161689.95565116999</c:v>
                </c:pt>
                <c:pt idx="68">
                  <c:v>164465.94011994501</c:v>
                </c:pt>
                <c:pt idx="69">
                  <c:v>166248.00763750801</c:v>
                </c:pt>
                <c:pt idx="70">
                  <c:v>165767.14393531301</c:v>
                </c:pt>
                <c:pt idx="71">
                  <c:v>170025.90830723301</c:v>
                </c:pt>
                <c:pt idx="72">
                  <c:v>171427.24872422899</c:v>
                </c:pt>
                <c:pt idx="73">
                  <c:v>178669.81135230599</c:v>
                </c:pt>
                <c:pt idx="74">
                  <c:v>181403.223430201</c:v>
                </c:pt>
                <c:pt idx="75">
                  <c:v>182592.716493263</c:v>
                </c:pt>
                <c:pt idx="76">
                  <c:v>187782.383039612</c:v>
                </c:pt>
                <c:pt idx="77">
                  <c:v>188842.489566609</c:v>
                </c:pt>
                <c:pt idx="78">
                  <c:v>192123.64226866199</c:v>
                </c:pt>
                <c:pt idx="79">
                  <c:v>194154.485125117</c:v>
                </c:pt>
                <c:pt idx="80">
                  <c:v>195555.69623325099</c:v>
                </c:pt>
                <c:pt idx="81">
                  <c:v>197437.32712057701</c:v>
                </c:pt>
                <c:pt idx="82">
                  <c:v>205089.709446333</c:v>
                </c:pt>
                <c:pt idx="83">
                  <c:v>206609.26719983699</c:v>
                </c:pt>
                <c:pt idx="84">
                  <c:v>210516.730396775</c:v>
                </c:pt>
                <c:pt idx="85">
                  <c:v>214413.733648086</c:v>
                </c:pt>
                <c:pt idx="86">
                  <c:v>217085.619460805</c:v>
                </c:pt>
                <c:pt idx="87">
                  <c:v>221765.91649433499</c:v>
                </c:pt>
                <c:pt idx="88">
                  <c:v>225200.19107436301</c:v>
                </c:pt>
                <c:pt idx="89">
                  <c:v>227957.85159777699</c:v>
                </c:pt>
                <c:pt idx="90">
                  <c:v>232056.23171469601</c:v>
                </c:pt>
                <c:pt idx="91">
                  <c:v>235256.72561316201</c:v>
                </c:pt>
                <c:pt idx="92">
                  <c:v>240640.382464772</c:v>
                </c:pt>
                <c:pt idx="93">
                  <c:v>245178.38270609101</c:v>
                </c:pt>
                <c:pt idx="94">
                  <c:v>250198.21742510999</c:v>
                </c:pt>
                <c:pt idx="95">
                  <c:v>251774.017404026</c:v>
                </c:pt>
                <c:pt idx="96">
                  <c:v>256811.89300593999</c:v>
                </c:pt>
                <c:pt idx="97">
                  <c:v>263591.271517132</c:v>
                </c:pt>
                <c:pt idx="98">
                  <c:v>268309.52610444301</c:v>
                </c:pt>
                <c:pt idx="99">
                  <c:v>271355.30937248399</c:v>
                </c:pt>
                <c:pt idx="100">
                  <c:v>267636.48839221499</c:v>
                </c:pt>
                <c:pt idx="101">
                  <c:v>219143.559499155</c:v>
                </c:pt>
                <c:pt idx="102">
                  <c:v>245461.633742215</c:v>
                </c:pt>
                <c:pt idx="103">
                  <c:v>266229.31836641399</c:v>
                </c:pt>
                <c:pt idx="104">
                  <c:v>279928.676656147</c:v>
                </c:pt>
                <c:pt idx="105">
                  <c:v>281241.46016906103</c:v>
                </c:pt>
                <c:pt idx="106">
                  <c:v>304969.20309311798</c:v>
                </c:pt>
                <c:pt idx="107">
                  <c:v>326494.66008167202</c:v>
                </c:pt>
                <c:pt idx="108" formatCode="0.0000">
                  <c:v>345293.64902185602</c:v>
                </c:pt>
                <c:pt idx="109" formatCode="0.0000">
                  <c:v>364682.015286754</c:v>
                </c:pt>
                <c:pt idx="110" formatCode="0.0000">
                  <c:v>379855.14515457198</c:v>
                </c:pt>
                <c:pt idx="111" formatCode="0.0000">
                  <c:v>379960.19053681701</c:v>
                </c:pt>
                <c:pt idx="112" formatCode="0.0000">
                  <c:v>393298.391774408</c:v>
                </c:pt>
                <c:pt idx="113">
                  <c:v>390701.37122440903</c:v>
                </c:pt>
                <c:pt idx="114">
                  <c:v>391937.562741642</c:v>
                </c:pt>
                <c:pt idx="115">
                  <c:v>396521.01315776602</c:v>
                </c:pt>
                <c:pt idx="116">
                  <c:v>407088.95484525902</c:v>
                </c:pt>
                <c:pt idx="117">
                  <c:v>406254.11954317137</c:v>
                </c:pt>
              </c:numCache>
            </c:numRef>
          </c:val>
          <c:smooth val="0"/>
          <c:extLst>
            <c:ext xmlns:c16="http://schemas.microsoft.com/office/drawing/2014/chart" uri="{C3380CC4-5D6E-409C-BE32-E72D297353CC}">
              <c16:uniqueId val="{00000000-338D-46F9-9B18-F16F3CF7C201}"/>
            </c:ext>
          </c:extLst>
        </c:ser>
        <c:dLbls>
          <c:showLegendKey val="0"/>
          <c:showVal val="0"/>
          <c:showCatName val="0"/>
          <c:showSerName val="0"/>
          <c:showPercent val="0"/>
          <c:showBubbleSize val="0"/>
        </c:dLbls>
        <c:marker val="1"/>
        <c:smooth val="0"/>
        <c:axId val="1527571807"/>
        <c:axId val="1399984351"/>
      </c:lineChart>
      <c:lineChart>
        <c:grouping val="standard"/>
        <c:varyColors val="0"/>
        <c:ser>
          <c:idx val="1"/>
          <c:order val="1"/>
          <c:tx>
            <c:strRef>
              <c:f>'Agregados macro'!$T$4</c:f>
              <c:strCache>
                <c:ptCount val="1"/>
                <c:pt idx="0">
                  <c:v>PIB_NOM_SA_USD</c:v>
                </c:pt>
              </c:strCache>
            </c:strRef>
          </c:tx>
          <c:spPr>
            <a:ln w="28575" cap="rnd">
              <a:solidFill>
                <a:schemeClr val="accent2"/>
              </a:solidFill>
              <a:round/>
            </a:ln>
            <a:effectLst/>
          </c:spPr>
          <c:marker>
            <c:symbol val="none"/>
          </c:marker>
          <c:val>
            <c:numRef>
              <c:f>'Agregados macro'!$T$5:$T$122</c:f>
              <c:numCache>
                <c:formatCode>General</c:formatCode>
                <c:ptCount val="118"/>
                <c:pt idx="0">
                  <c:v>27070.511912286336</c:v>
                </c:pt>
                <c:pt idx="1">
                  <c:v>27690.798357864791</c:v>
                </c:pt>
                <c:pt idx="2">
                  <c:v>27165.734101852671</c:v>
                </c:pt>
                <c:pt idx="3">
                  <c:v>26624.625608302944</c:v>
                </c:pt>
                <c:pt idx="4">
                  <c:v>27096.328162466853</c:v>
                </c:pt>
                <c:pt idx="5">
                  <c:v>27263.099941345412</c:v>
                </c:pt>
                <c:pt idx="6">
                  <c:v>28696.047791789602</c:v>
                </c:pt>
                <c:pt idx="7">
                  <c:v>30991.184786633963</c:v>
                </c:pt>
                <c:pt idx="8">
                  <c:v>30503.656220799508</c:v>
                </c:pt>
                <c:pt idx="9">
                  <c:v>32602.729316562494</c:v>
                </c:pt>
                <c:pt idx="10">
                  <c:v>32140.783076564807</c:v>
                </c:pt>
                <c:pt idx="11">
                  <c:v>30020.207994561282</c:v>
                </c:pt>
                <c:pt idx="12">
                  <c:v>29891.606173467117</c:v>
                </c:pt>
                <c:pt idx="13">
                  <c:v>30267.812142222752</c:v>
                </c:pt>
                <c:pt idx="14">
                  <c:v>29020.226758630226</c:v>
                </c:pt>
                <c:pt idx="15">
                  <c:v>26649.178290443997</c:v>
                </c:pt>
                <c:pt idx="16" formatCode="_(* #,##0_);_(* \(#,##0\);_(* &quot;-&quot;_);_(@_)">
                  <c:v>27088.060247216035</c:v>
                </c:pt>
                <c:pt idx="17">
                  <c:v>26199.200419007335</c:v>
                </c:pt>
                <c:pt idx="18">
                  <c:v>24102.821278540509</c:v>
                </c:pt>
                <c:pt idx="19">
                  <c:v>24264.257736072414</c:v>
                </c:pt>
                <c:pt idx="20">
                  <c:v>25603.125060882867</c:v>
                </c:pt>
                <c:pt idx="21">
                  <c:v>24980.584954241691</c:v>
                </c:pt>
                <c:pt idx="22">
                  <c:v>24526.150745727216</c:v>
                </c:pt>
                <c:pt idx="23">
                  <c:v>24770.456795462491</c:v>
                </c:pt>
                <c:pt idx="24">
                  <c:v>24226.360687179371</c:v>
                </c:pt>
                <c:pt idx="25">
                  <c:v>24097.050497578344</c:v>
                </c:pt>
                <c:pt idx="26">
                  <c:v>24898.487939133385</c:v>
                </c:pt>
                <c:pt idx="27">
                  <c:v>24908.024115202672</c:v>
                </c:pt>
                <c:pt idx="28">
                  <c:v>25247.170676028763</c:v>
                </c:pt>
                <c:pt idx="29">
                  <c:v>26254.334767653672</c:v>
                </c:pt>
                <c:pt idx="30">
                  <c:v>23925.273522259617</c:v>
                </c:pt>
                <c:pt idx="31">
                  <c:v>22869.691030734764</c:v>
                </c:pt>
                <c:pt idx="32">
                  <c:v>22275.865659139326</c:v>
                </c:pt>
                <c:pt idx="33">
                  <c:v>23302.214403435686</c:v>
                </c:pt>
                <c:pt idx="34">
                  <c:v>24215.316741001938</c:v>
                </c:pt>
                <c:pt idx="35">
                  <c:v>24836.104354381212</c:v>
                </c:pt>
                <c:pt idx="36">
                  <c:v>27115.17953119244</c:v>
                </c:pt>
                <c:pt idx="37">
                  <c:v>27919.42555443984</c:v>
                </c:pt>
                <c:pt idx="38">
                  <c:v>29959.830660730793</c:v>
                </c:pt>
                <c:pt idx="39">
                  <c:v>32265.595133278217</c:v>
                </c:pt>
                <c:pt idx="40">
                  <c:v>34559.850766291573</c:v>
                </c:pt>
                <c:pt idx="41">
                  <c:v>35901.464466965364</c:v>
                </c:pt>
                <c:pt idx="42">
                  <c:v>36904.401108156955</c:v>
                </c:pt>
                <c:pt idx="43">
                  <c:v>38297.100645909879</c:v>
                </c:pt>
                <c:pt idx="44">
                  <c:v>39732.71204697989</c:v>
                </c:pt>
                <c:pt idx="45">
                  <c:v>38378.254879199951</c:v>
                </c:pt>
                <c:pt idx="46">
                  <c:v>40223.296451578222</c:v>
                </c:pt>
                <c:pt idx="47">
                  <c:v>43571.615913586291</c:v>
                </c:pt>
                <c:pt idx="48">
                  <c:v>46557.839778525609</c:v>
                </c:pt>
                <c:pt idx="49">
                  <c:v>51572.946568530038</c:v>
                </c:pt>
                <c:pt idx="50">
                  <c:v>53173.644494657703</c:v>
                </c:pt>
                <c:pt idx="51">
                  <c:v>55404.157248429889</c:v>
                </c:pt>
                <c:pt idx="52">
                  <c:v>60261.458767670476</c:v>
                </c:pt>
                <c:pt idx="53">
                  <c:v>66379.914772539632</c:v>
                </c:pt>
                <c:pt idx="54">
                  <c:v>64569.033299922012</c:v>
                </c:pt>
                <c:pt idx="55">
                  <c:v>53235.925413976911</c:v>
                </c:pt>
                <c:pt idx="56">
                  <c:v>50173.857269543332</c:v>
                </c:pt>
                <c:pt idx="57">
                  <c:v>55547.069367676122</c:v>
                </c:pt>
                <c:pt idx="58">
                  <c:v>63147.51144260593</c:v>
                </c:pt>
                <c:pt idx="59">
                  <c:v>65633.598915717812</c:v>
                </c:pt>
                <c:pt idx="60">
                  <c:v>67588.767160273157</c:v>
                </c:pt>
                <c:pt idx="61">
                  <c:v>68990.273908977848</c:v>
                </c:pt>
                <c:pt idx="62">
                  <c:v>74616.935496873528</c:v>
                </c:pt>
                <c:pt idx="63">
                  <c:v>75702.965599386822</c:v>
                </c:pt>
                <c:pt idx="64">
                  <c:v>78760.361208447473</c:v>
                </c:pt>
                <c:pt idx="65">
                  <c:v>84899.083627664077</c:v>
                </c:pt>
                <c:pt idx="66">
                  <c:v>87330.611330720014</c:v>
                </c:pt>
                <c:pt idx="67">
                  <c:v>84174.500180213334</c:v>
                </c:pt>
                <c:pt idx="68">
                  <c:v>91335.800378346452</c:v>
                </c:pt>
                <c:pt idx="69">
                  <c:v>93032.42191478856</c:v>
                </c:pt>
                <c:pt idx="70">
                  <c:v>92196.151578331104</c:v>
                </c:pt>
                <c:pt idx="71">
                  <c:v>94124.1742179102</c:v>
                </c:pt>
                <c:pt idx="72">
                  <c:v>95744.807884135356</c:v>
                </c:pt>
                <c:pt idx="73">
                  <c:v>95894.402451868998</c:v>
                </c:pt>
                <c:pt idx="74">
                  <c:v>95080.878511195304</c:v>
                </c:pt>
                <c:pt idx="75">
                  <c:v>95396.333674052847</c:v>
                </c:pt>
                <c:pt idx="76">
                  <c:v>93530.941510089629</c:v>
                </c:pt>
                <c:pt idx="77">
                  <c:v>98649.527967888134</c:v>
                </c:pt>
                <c:pt idx="78">
                  <c:v>100609.18878545212</c:v>
                </c:pt>
                <c:pt idx="79">
                  <c:v>89355.305948038906</c:v>
                </c:pt>
                <c:pt idx="80">
                  <c:v>79229.550174519114</c:v>
                </c:pt>
                <c:pt idx="81">
                  <c:v>79086.81232540046</c:v>
                </c:pt>
                <c:pt idx="82">
                  <c:v>69692.741684308654</c:v>
                </c:pt>
                <c:pt idx="83">
                  <c:v>67526.503519381775</c:v>
                </c:pt>
                <c:pt idx="84">
                  <c:v>64530.882055334274</c:v>
                </c:pt>
                <c:pt idx="85">
                  <c:v>71640.235905837661</c:v>
                </c:pt>
                <c:pt idx="86">
                  <c:v>73596.994266265756</c:v>
                </c:pt>
                <c:pt idx="87">
                  <c:v>73525.425039067617</c:v>
                </c:pt>
                <c:pt idx="88">
                  <c:v>77036.994285297653</c:v>
                </c:pt>
                <c:pt idx="89">
                  <c:v>78104.223866317829</c:v>
                </c:pt>
                <c:pt idx="90">
                  <c:v>77959.555418397809</c:v>
                </c:pt>
                <c:pt idx="91">
                  <c:v>78772.069984819289</c:v>
                </c:pt>
                <c:pt idx="92">
                  <c:v>84138.620977550017</c:v>
                </c:pt>
                <c:pt idx="93">
                  <c:v>86308.839235997715</c:v>
                </c:pt>
                <c:pt idx="94">
                  <c:v>84498.639217208955</c:v>
                </c:pt>
                <c:pt idx="95">
                  <c:v>79582.224192593043</c:v>
                </c:pt>
                <c:pt idx="96">
                  <c:v>81940.321515551346</c:v>
                </c:pt>
                <c:pt idx="97">
                  <c:v>81340.85338220626</c:v>
                </c:pt>
                <c:pt idx="98">
                  <c:v>80329.147029686399</c:v>
                </c:pt>
                <c:pt idx="99">
                  <c:v>79559.616318901884</c:v>
                </c:pt>
                <c:pt idx="100">
                  <c:v>75777.487789921215</c:v>
                </c:pt>
                <c:pt idx="101">
                  <c:v>56955.416619520664</c:v>
                </c:pt>
                <c:pt idx="102">
                  <c:v>65757.106380342215</c:v>
                </c:pt>
                <c:pt idx="103">
                  <c:v>72725.480626361139</c:v>
                </c:pt>
                <c:pt idx="104">
                  <c:v>78749.923102528614</c:v>
                </c:pt>
                <c:pt idx="105">
                  <c:v>76101.63613403523</c:v>
                </c:pt>
                <c:pt idx="106">
                  <c:v>79280.04794365383</c:v>
                </c:pt>
                <c:pt idx="107">
                  <c:v>84148.39086616096</c:v>
                </c:pt>
                <c:pt idx="108">
                  <c:v>88200.61535221021</c:v>
                </c:pt>
                <c:pt idx="109">
                  <c:v>93138.12431290216</c:v>
                </c:pt>
                <c:pt idx="110">
                  <c:v>86605.687866834473</c:v>
                </c:pt>
                <c:pt idx="111">
                  <c:v>78452.225172363804</c:v>
                </c:pt>
                <c:pt idx="112">
                  <c:v>82649.500334005366</c:v>
                </c:pt>
                <c:pt idx="113">
                  <c:v>88266.833872267496</c:v>
                </c:pt>
                <c:pt idx="114">
                  <c:v>96831.211647366727</c:v>
                </c:pt>
                <c:pt idx="115">
                  <c:v>97396.91289626433</c:v>
                </c:pt>
                <c:pt idx="116">
                  <c:v>103842.81709561415</c:v>
                </c:pt>
                <c:pt idx="117">
                  <c:v>104189.85120801778</c:v>
                </c:pt>
              </c:numCache>
            </c:numRef>
          </c:val>
          <c:smooth val="0"/>
          <c:extLst>
            <c:ext xmlns:c16="http://schemas.microsoft.com/office/drawing/2014/chart" uri="{C3380CC4-5D6E-409C-BE32-E72D297353CC}">
              <c16:uniqueId val="{00000001-338D-46F9-9B18-F16F3CF7C201}"/>
            </c:ext>
          </c:extLst>
        </c:ser>
        <c:dLbls>
          <c:showLegendKey val="0"/>
          <c:showVal val="0"/>
          <c:showCatName val="0"/>
          <c:showSerName val="0"/>
          <c:showPercent val="0"/>
          <c:showBubbleSize val="0"/>
        </c:dLbls>
        <c:marker val="1"/>
        <c:smooth val="0"/>
        <c:axId val="1465704415"/>
        <c:axId val="1399995391"/>
      </c:lineChart>
      <c:catAx>
        <c:axId val="152757180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399984351"/>
        <c:crosses val="autoZero"/>
        <c:auto val="1"/>
        <c:lblAlgn val="ctr"/>
        <c:lblOffset val="100"/>
        <c:noMultiLvlLbl val="0"/>
      </c:catAx>
      <c:valAx>
        <c:axId val="1399984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27571807"/>
        <c:crosses val="autoZero"/>
        <c:crossBetween val="between"/>
      </c:valAx>
      <c:valAx>
        <c:axId val="139999539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465704415"/>
        <c:crosses val="max"/>
        <c:crossBetween val="between"/>
      </c:valAx>
      <c:catAx>
        <c:axId val="1465704415"/>
        <c:scaling>
          <c:orientation val="minMax"/>
        </c:scaling>
        <c:delete val="1"/>
        <c:axPos val="b"/>
        <c:majorTickMark val="out"/>
        <c:minorTickMark val="none"/>
        <c:tickLblPos val="nextTo"/>
        <c:crossAx val="139999539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20</xdr:col>
      <xdr:colOff>867833</xdr:colOff>
      <xdr:row>123</xdr:row>
      <xdr:rowOff>141816</xdr:rowOff>
    </xdr:from>
    <xdr:to>
      <xdr:col>26</xdr:col>
      <xdr:colOff>190500</xdr:colOff>
      <xdr:row>140</xdr:row>
      <xdr:rowOff>169332</xdr:rowOff>
    </xdr:to>
    <xdr:graphicFrame macro="">
      <xdr:nvGraphicFramePr>
        <xdr:cNvPr id="2" name="Gráfico 1">
          <a:extLst>
            <a:ext uri="{FF2B5EF4-FFF2-40B4-BE49-F238E27FC236}">
              <a16:creationId xmlns:a16="http://schemas.microsoft.com/office/drawing/2014/main" id="{E37A31BD-CDFB-D2D6-C323-D90ED6BED8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152399</xdr:colOff>
      <xdr:row>5</xdr:row>
      <xdr:rowOff>368003</xdr:rowOff>
    </xdr:from>
    <xdr:to>
      <xdr:col>8</xdr:col>
      <xdr:colOff>468174</xdr:colOff>
      <xdr:row>7</xdr:row>
      <xdr:rowOff>200025</xdr:rowOff>
    </xdr:to>
    <xdr:pic>
      <xdr:nvPicPr>
        <xdr:cNvPr id="2" name="Imagen 1">
          <a:extLst>
            <a:ext uri="{FF2B5EF4-FFF2-40B4-BE49-F238E27FC236}">
              <a16:creationId xmlns:a16="http://schemas.microsoft.com/office/drawing/2014/main" id="{1832582D-8A44-48B8-BE65-2031AF4507B7}"/>
            </a:ext>
          </a:extLst>
        </xdr:cNvPr>
        <xdr:cNvPicPr>
          <a:picLocks noChangeAspect="1"/>
        </xdr:cNvPicPr>
      </xdr:nvPicPr>
      <xdr:blipFill rotWithShape="1">
        <a:blip xmlns:r="http://schemas.openxmlformats.org/officeDocument/2006/relationships" r:embed="rId1"/>
        <a:srcRect r="46038" b="24148"/>
        <a:stretch/>
      </xdr:blipFill>
      <xdr:spPr>
        <a:xfrm>
          <a:off x="14897099" y="1701503"/>
          <a:ext cx="1839775" cy="403522"/>
        </a:xfrm>
        <a:prstGeom prst="rect">
          <a:avLst/>
        </a:prstGeom>
      </xdr:spPr>
    </xdr:pic>
    <xdr:clientData/>
  </xdr:twoCellAnchor>
  <xdr:twoCellAnchor editAs="oneCell">
    <xdr:from>
      <xdr:col>4</xdr:col>
      <xdr:colOff>0</xdr:colOff>
      <xdr:row>6</xdr:row>
      <xdr:rowOff>0</xdr:rowOff>
    </xdr:from>
    <xdr:to>
      <xdr:col>6</xdr:col>
      <xdr:colOff>235249</xdr:colOff>
      <xdr:row>7</xdr:row>
      <xdr:rowOff>180975</xdr:rowOff>
    </xdr:to>
    <xdr:pic>
      <xdr:nvPicPr>
        <xdr:cNvPr id="3" name="Imagen 2">
          <a:extLst>
            <a:ext uri="{FF2B5EF4-FFF2-40B4-BE49-F238E27FC236}">
              <a16:creationId xmlns:a16="http://schemas.microsoft.com/office/drawing/2014/main" id="{4AD2FB8B-1388-4B1D-891F-B96FD2365F00}"/>
            </a:ext>
          </a:extLst>
        </xdr:cNvPr>
        <xdr:cNvPicPr>
          <a:picLocks noChangeAspect="1"/>
        </xdr:cNvPicPr>
      </xdr:nvPicPr>
      <xdr:blipFill>
        <a:blip xmlns:r="http://schemas.openxmlformats.org/officeDocument/2006/relationships" r:embed="rId2"/>
        <a:stretch>
          <a:fillRect/>
        </a:stretch>
      </xdr:blipFill>
      <xdr:spPr>
        <a:xfrm>
          <a:off x="13220700" y="1714500"/>
          <a:ext cx="1759249" cy="371475"/>
        </a:xfrm>
        <a:prstGeom prst="rect">
          <a:avLst/>
        </a:prstGeom>
      </xdr:spPr>
    </xdr:pic>
    <xdr:clientData/>
  </xdr:twoCellAnchor>
  <xdr:twoCellAnchor editAs="oneCell">
    <xdr:from>
      <xdr:col>4</xdr:col>
      <xdr:colOff>57149</xdr:colOff>
      <xdr:row>14</xdr:row>
      <xdr:rowOff>57150</xdr:rowOff>
    </xdr:from>
    <xdr:to>
      <xdr:col>10</xdr:col>
      <xdr:colOff>685800</xdr:colOff>
      <xdr:row>14</xdr:row>
      <xdr:rowOff>340031</xdr:rowOff>
    </xdr:to>
    <xdr:pic>
      <xdr:nvPicPr>
        <xdr:cNvPr id="4" name="Imagen 3">
          <a:extLst>
            <a:ext uri="{FF2B5EF4-FFF2-40B4-BE49-F238E27FC236}">
              <a16:creationId xmlns:a16="http://schemas.microsoft.com/office/drawing/2014/main" id="{031EF205-27DC-486F-8EBB-92406695A139}"/>
            </a:ext>
          </a:extLst>
        </xdr:cNvPr>
        <xdr:cNvPicPr>
          <a:picLocks noChangeAspect="1"/>
        </xdr:cNvPicPr>
      </xdr:nvPicPr>
      <xdr:blipFill>
        <a:blip xmlns:r="http://schemas.openxmlformats.org/officeDocument/2006/relationships" r:embed="rId3"/>
        <a:stretch>
          <a:fillRect/>
        </a:stretch>
      </xdr:blipFill>
      <xdr:spPr>
        <a:xfrm>
          <a:off x="13277849" y="4124325"/>
          <a:ext cx="5200651" cy="28288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USERS\INDUSTRIA\BASES\INDICE%20PRODUCCION%20REAL\INDICE90%20(NUEVO%2098-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T134098\Users\Users\ljmojica\Dropbox\Monitor%20Fiscal\Seguimiento%20GNC\2015\Puente%20OEC%20201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Ofimat4\sgee\usuarios\TES-B\Archivos\Deuda%20Interna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OPREFCJ1\CARBOCOL\MODCARB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OPREFCJ1\CAFE\MODCAFE.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Z:\TEMP\ITCR94%20(IPM)%201994=100%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fimat4\sgee\usuarios\TES-B\Archivos\Base%20Deuda%20Interna.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Ssanchez\2001\WINDOWS\TEMP\PROYECTO\FUNCIONAM972000s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TEMP\PRECIOS%20PROM94=100cop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herreno\c\windows\TEMP\CUADRO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Z:\users\LCHARRVE\LFCH\varios\BOLETIN1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Z:\USERS\DOCSEGUIMACRO\RECIBIDOS\DICIEMBRE\CAMBIARIA\CAMSEG2.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Lrhenals\gobierno\Gobierno\Cierre97\OPEF%201997%20Cierre.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T134098\Users\Datos\2003\INFO-INGR-PAGOS\DISCRIMINADO-200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Ssanchez\2001\ejecuaasepaoctu26.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K:\users\Lcharrve\REVISTA\CONSOLIDADO\FPjul97.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T134098\Users\Users\agaravac\Downloads\Historico%20Total%20Actualizado%20Septiembre202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Ssanchez\2001\WINDOWS\TEMP\PROYECTO\972000%20a%20julio8.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Lrhenals\gobierno\Gobierno\GOB97\Tesoreria%201997%20Cierre%20ene28.xls" TargetMode="External"/></Relationships>
</file>

<file path=xl/externalLinks/_rels/externalLink20.xml.rels><?xml version="1.0" encoding="UTF-8" standalone="yes"?>
<Relationships xmlns="http://schemas.openxmlformats.org/package/2006/relationships"><Relationship Id="rId2" Type="http://schemas.openxmlformats.org/officeDocument/2006/relationships/externalLinkPath" Target="https://bancodelarepublica-my.sharepoint.com/personal/msalazsi_banrep_gov_co/Documents/Desktop/PMMS/MTCRE/Data_mtcre/2024_05_06/Processed_data/202406_grupo%20DEPENDIENTE_24T2.xlsx" TargetMode="External"/><Relationship Id="rId1" Type="http://schemas.openxmlformats.org/officeDocument/2006/relationships/externalLinkPath" Target="202406_grupo%20DEPENDIENTE_24T2.xlsx" TargetMode="External"/></Relationships>
</file>

<file path=xl/externalLinks/_rels/externalLink21.xml.rels><?xml version="1.0" encoding="UTF-8" standalone="yes"?>
<Relationships xmlns="http://schemas.openxmlformats.org/package/2006/relationships"><Relationship Id="rId2" Type="http://schemas.openxmlformats.org/officeDocument/2006/relationships/externalLinkPath" Target="https://bancodelarepublica-my.sharepoint.com/personal/msalazsi_banrep_gov_co/Documents/Desktop/PMMS/MTCRE/Data_mtcre/2024_05_06/Processed_data/202406_grupo%20DIFERENCIAL_24T2.xlsx" TargetMode="External"/><Relationship Id="rId1" Type="http://schemas.openxmlformats.org/officeDocument/2006/relationships/externalLinkPath" Target="202406_grupo%20DIFERENCIAL_24T2.xlsx" TargetMode="External"/></Relationships>
</file>

<file path=xl/externalLinks/_rels/externalLink22.xml.rels><?xml version="1.0" encoding="UTF-8" standalone="yes"?>
<Relationships xmlns="http://schemas.openxmlformats.org/package/2006/relationships"><Relationship Id="rId2" Type="http://schemas.openxmlformats.org/officeDocument/2006/relationships/externalLinkPath" Target="https://bancodelarepublica-my.sharepoint.com/personal/msalazsi_banrep_gov_co/Documents/Desktop/PMMS/MTCRE/Data_mtcre/2024_05_06/Processed_data/202406_grupo%20PRODUCTIVIDAD_24T2_nueva_versi&#243;n.xlsx" TargetMode="External"/><Relationship Id="rId1" Type="http://schemas.openxmlformats.org/officeDocument/2006/relationships/externalLinkPath" Target="202406_grupo%20PRODUCTIVIDAD_24T2_nueva_versi&#243;n.xlsx" TargetMode="External"/></Relationships>
</file>

<file path=xl/externalLinks/_rels/externalLink23.xml.rels><?xml version="1.0" encoding="UTF-8" standalone="yes"?>
<Relationships xmlns="http://schemas.openxmlformats.org/package/2006/relationships"><Relationship Id="rId2" Type="http://schemas.openxmlformats.org/officeDocument/2006/relationships/externalLinkPath" Target="https://bancodelarepublica-my.sharepoint.com/personal/msalazsi_banrep_gov_co/Documents/Desktop/PMMS/MTCRE/Data_mtcre/2024_05_06/Processed_data/202406_grupo%20OTROS_24T2.xlsx" TargetMode="External"/><Relationship Id="rId1" Type="http://schemas.openxmlformats.org/officeDocument/2006/relationships/externalLinkPath" Target="202406_grupo%20OTROS_24T2.xlsx" TargetMode="External"/></Relationships>
</file>

<file path=xl/externalLinks/_rels/externalLink24.xml.rels><?xml version="1.0" encoding="UTF-8" standalone="yes"?>
<Relationships xmlns="http://schemas.openxmlformats.org/package/2006/relationships"><Relationship Id="rId2" Type="http://schemas.openxmlformats.org/officeDocument/2006/relationships/externalLinkPath" Target="https://bancodelarepublica-my.sharepoint.com/personal/msalazsi_banrep_gov_co/Documents/Desktop/PMMS/MTCRE/Data_mtcre/2024_05_06/Processed_data/202406_grupo%20TI_24T2.xlsx" TargetMode="External"/><Relationship Id="rId1" Type="http://schemas.openxmlformats.org/officeDocument/2006/relationships/externalLinkPath" Target="202406_grupo%20TI_24T2.xlsx" TargetMode="External"/></Relationships>
</file>

<file path=xl/externalLinks/_rels/externalLink25.xml.rels><?xml version="1.0" encoding="UTF-8" standalone="yes"?>
<Relationships xmlns="http://schemas.openxmlformats.org/package/2006/relationships"><Relationship Id="rId2" Type="http://schemas.openxmlformats.org/officeDocument/2006/relationships/externalLinkPath" Target="https://bancodelarepublica-my.sharepoint.com/personal/msalazsi_banrep_gov_co/Documents/Desktop/PMMS/MTCRE/Data_mtcre/2024_05_06/Processed_data/202406_grupo%20GASTO_24T2.xlsx" TargetMode="External"/><Relationship Id="rId1" Type="http://schemas.openxmlformats.org/officeDocument/2006/relationships/externalLinkPath" Target="202406_grupo%20GASTO_24T2.xlsx" TargetMode="External"/></Relationships>
</file>

<file path=xl/externalLinks/_rels/externalLink26.xml.rels><?xml version="1.0" encoding="UTF-8" standalone="yes"?>
<Relationships xmlns="http://schemas.openxmlformats.org/package/2006/relationships"><Relationship Id="rId2" Type="http://schemas.openxmlformats.org/officeDocument/2006/relationships/externalLinkPath" Target="https://bancodelarepublica-my.sharepoint.com/personal/msalazsi_banrep_gov_co/Documents/Desktop/PMMS/MTCRE/Data_mtcre/2024_05_06/Processed_data/202406_grupo%20RENTA_24T2.xlsx" TargetMode="External"/><Relationship Id="rId1" Type="http://schemas.openxmlformats.org/officeDocument/2006/relationships/externalLinkPath" Target="202406_grupo%20RENTA_24T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es"/>
      <sheetName val="VAR MENSUAL"/>
      <sheetName val="VAR ANUAL"/>
      <sheetName val="VAR ACUMULA CORRIDA"/>
      <sheetName val="VAR ACUMULA ANUAL"/>
      <sheetName val="EJERCICIO CH ACUM VAR% "/>
      <sheetName val="Table 17 Var anual"/>
      <sheetName val="Tabla 17 Promedio"/>
      <sheetName val="Promedio"/>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 TC"/>
      <sheetName val="RECLASIF"/>
      <sheetName val="GASTOS"/>
      <sheetName val="Reintegros"/>
      <sheetName val="PuenteOEC"/>
    </sheetNames>
    <sheetDataSet>
      <sheetData sheetId="0"/>
      <sheetData sheetId="1"/>
      <sheetData sheetId="2"/>
      <sheetData sheetId="3"/>
      <sheetData sheetId="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tra 99"/>
      <sheetName val="Otra 2000"/>
      <sheetName val="Otra 2001"/>
      <sheetName val="Interna 2000"/>
      <sheetName val="Otra Deuda Interna"/>
      <sheetName val="Tabla Saldo 99"/>
      <sheetName val="Tabla Col 99"/>
      <sheetName val="Tabla Col 00"/>
      <sheetName val="FN 99"/>
      <sheetName val="FN 00"/>
      <sheetName val="FN 01"/>
      <sheetName val="FN 02"/>
      <sheetName val="FN 03"/>
      <sheetName val="FN 04"/>
      <sheetName val="FN 05"/>
      <sheetName val="FN 06"/>
      <sheetName val="FN 07"/>
      <sheetName val="Res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7">
          <cell r="E17">
            <v>7.0000000000000007E-2</v>
          </cell>
        </row>
      </sheetData>
      <sheetData sheetId="12" refreshError="1">
        <row r="17">
          <cell r="E17">
            <v>5.5E-2</v>
          </cell>
        </row>
      </sheetData>
      <sheetData sheetId="13" refreshError="1">
        <row r="17">
          <cell r="E17">
            <v>4.4999999999999998E-2</v>
          </cell>
        </row>
      </sheetData>
      <sheetData sheetId="14" refreshError="1">
        <row r="17">
          <cell r="E17">
            <v>0.04</v>
          </cell>
        </row>
      </sheetData>
      <sheetData sheetId="15" refreshError="1">
        <row r="17">
          <cell r="E17">
            <v>0.04</v>
          </cell>
        </row>
      </sheetData>
      <sheetData sheetId="16" refreshError="1">
        <row r="17">
          <cell r="E17">
            <v>0.04</v>
          </cell>
        </row>
      </sheetData>
      <sheetData sheetId="1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CARBOCOL"/>
      <sheetName val="PRES NETO"/>
      <sheetName val="DEUDA EXTERNA"/>
      <sheetName val="SUPUESTOS"/>
      <sheetName val="RESUMEN"/>
      <sheetName val="RESUMEN CON PLAN"/>
      <sheetName val="PIB"/>
      <sheetName val="TRANSFERENCIAS"/>
      <sheetName val="PPTO97"/>
      <sheetName val="CARBOCOL"/>
      <sheetName val="INTERESES"/>
      <sheetName val="AMORTIZA"/>
      <sheetName val="DEXT"/>
      <sheetName val="Diálogo1"/>
      <sheetName val="Módulo1"/>
      <sheetName val="PROYECTO97"/>
      <sheetName val="Hoja1"/>
      <sheetName val="SEG99"/>
      <sheetName val="RESU99"/>
      <sheetName val="SEG2000"/>
      <sheetName val="RESU2000"/>
      <sheetName val="C1-3vig97-00"/>
      <sheetName val="C1-3vIg98-00"/>
      <sheetName val="chequeo99"/>
      <sheetName val="plano-mensaje"/>
      <sheetName val="C1-3men"/>
      <sheetName val="DIFERENCIAS SIMUL"/>
      <sheetName val="SPC"/>
      <sheetName val="MODCARBO"/>
      <sheetName val="DATOS"/>
      <sheetName val="RUBRO LE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CAFE"/>
      <sheetName val="PRES NETO"/>
      <sheetName val="DEUDA EXTERNA"/>
      <sheetName val="PIB"/>
      <sheetName val="RESUMEN"/>
      <sheetName val="RESUMEN CON PLAN"/>
      <sheetName val="SUPUESTOS"/>
      <sheetName val="CONSOLIDADO"/>
      <sheetName val="CRECIMIENTOS %"/>
      <sheetName val="ANUAL1"/>
      <sheetName val="Asesores Junio 01"/>
      <sheetName val="TRANSFERENCIAS"/>
      <sheetName val="Módulo1"/>
      <sheetName val="MODCAFE"/>
      <sheetName val="DIFERENCIAS SIMUL"/>
      <sheetName val="ASESORES AGOSTO 13"/>
      <sheetName val="ASESORES AGOSTO 11"/>
      <sheetName val="ASESORES SEPTIEM 9"/>
      <sheetName val="ASESORES SEPTIEM 7"/>
      <sheetName val="ASESORES AGOSTO 26"/>
      <sheetName val="ASESORES AGOSTO 24"/>
      <sheetName val="Asesores"/>
      <sheetName val="Asesores nov8-00"/>
      <sheetName val="OPEF resumen"/>
      <sheetName val="compara 2001"/>
      <sheetName val="Resumen Supuestos"/>
      <sheetName val="2001vs00"/>
      <sheetName val="2000-02"/>
      <sheetName val="2002 actual vs fmi"/>
      <sheetName val="Gráfico Precio 2002"/>
      <sheetName val="Gráfico2"/>
      <sheetName val="Gráfico3"/>
      <sheetName val="Cuadro Resumen 2000-01"/>
      <sheetName val="Cuadro Resumen 02-03 FMIvsActua"/>
      <sheetName val="Cuadro Resumen 02-03"/>
      <sheetName val="OEC Revision 2002"/>
      <sheetName val="Resumen Supuestos 2002"/>
      <sheetName val="ResumenFinal2002"/>
      <sheetName val="Gráfico1"/>
      <sheetName val="2003 2004"/>
      <sheetName val="GráficoPrecio2002"/>
      <sheetName val="DATOS"/>
      <sheetName val="RUBRO LEY"/>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SAS"/>
      <sheetName val="DIARIO"/>
      <sheetName val="ITCR FIN DE"/>
      <sheetName val="ITCRIPC(NT)"/>
      <sheetName val="ITCRIPP(NT)"/>
      <sheetName val="GRAFICO ITCR"/>
      <sheetName val="EST. IPM - IPC"/>
      <sheetName val="grfipc"/>
      <sheetName val="ITCRIPP(T)"/>
      <sheetName val="ITCRIPC(T)"/>
      <sheetName val="revista"/>
      <sheetName val="ITCR(TR-NTR)"/>
      <sheetName val="ITCRFMI"/>
      <sheetName val="Gráfico3"/>
      <sheetName val="RESULTADOS"/>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sheetData sheetId="13" refreshError="1"/>
      <sheetData sheetId="1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uestos"/>
      <sheetName val="Base Saldo"/>
    </sheetNames>
    <sheetDataSet>
      <sheetData sheetId="0" refreshError="1">
        <row r="1">
          <cell r="C1">
            <v>36160</v>
          </cell>
        </row>
        <row r="4">
          <cell r="C4">
            <v>1951.56</v>
          </cell>
        </row>
        <row r="5">
          <cell r="C5">
            <v>106.7002</v>
          </cell>
        </row>
        <row r="7">
          <cell r="C7">
            <v>27.29</v>
          </cell>
        </row>
        <row r="8">
          <cell r="C8">
            <v>18.03</v>
          </cell>
        </row>
      </sheetData>
      <sheetData sheetId="1" refreshError="1">
        <row r="1">
          <cell r="A1" t="str">
            <v>Estado</v>
          </cell>
          <cell r="B1" t="str">
            <v>Denom</v>
          </cell>
          <cell r="C1" t="str">
            <v>Operación</v>
          </cell>
          <cell r="D1" t="str">
            <v>Tipo Tasa</v>
          </cell>
          <cell r="E1" t="str">
            <v>Plazo</v>
          </cell>
          <cell r="F1" t="str">
            <v>Fecha Emision</v>
          </cell>
          <cell r="G1" t="str">
            <v>Mes Emi</v>
          </cell>
          <cell r="H1" t="str">
            <v>Año Emi</v>
          </cell>
          <cell r="I1" t="str">
            <v>Fecha Vto</v>
          </cell>
          <cell r="J1" t="str">
            <v>Año Vto</v>
          </cell>
          <cell r="K1" t="str">
            <v>Mes Vto</v>
          </cell>
          <cell r="L1" t="str">
            <v>Fecha Col</v>
          </cell>
          <cell r="M1" t="str">
            <v>Mes Col</v>
          </cell>
          <cell r="N1" t="str">
            <v>Año Col</v>
          </cell>
          <cell r="O1" t="str">
            <v>Valor Inicial</v>
          </cell>
          <cell r="P1" t="str">
            <v>Spread /Indice</v>
          </cell>
          <cell r="Q1" t="str">
            <v>Cupon</v>
          </cell>
          <cell r="R1" t="str">
            <v>Dto $</v>
          </cell>
          <cell r="S1" t="str">
            <v>Precio</v>
          </cell>
          <cell r="T1" t="str">
            <v>Valor Nominal</v>
          </cell>
          <cell r="U1" t="str">
            <v>Valor Costo</v>
          </cell>
          <cell r="V1" t="str">
            <v>Nominal Col</v>
          </cell>
          <cell r="W1" t="str">
            <v>Costo Col</v>
          </cell>
          <cell r="X1" t="str">
            <v>Amortizaciones</v>
          </cell>
          <cell r="Y1" t="str">
            <v>Intereses</v>
          </cell>
          <cell r="Z1" t="str">
            <v>Total Servicio</v>
          </cell>
          <cell r="AA1" t="str">
            <v>Dto Promedio</v>
          </cell>
          <cell r="AB1">
            <v>36525</v>
          </cell>
          <cell r="AC1">
            <v>36891</v>
          </cell>
          <cell r="AD1">
            <v>37256</v>
          </cell>
          <cell r="AE1">
            <v>37621</v>
          </cell>
          <cell r="AF1">
            <v>37986</v>
          </cell>
          <cell r="AG1">
            <v>38352</v>
          </cell>
          <cell r="AH1">
            <v>38717</v>
          </cell>
          <cell r="AI1">
            <v>39082</v>
          </cell>
          <cell r="AJ1">
            <v>39447</v>
          </cell>
          <cell r="AK1">
            <v>39813</v>
          </cell>
          <cell r="AL1">
            <v>40178</v>
          </cell>
          <cell r="AM1">
            <v>40543</v>
          </cell>
          <cell r="AN1">
            <v>40908</v>
          </cell>
          <cell r="AO1">
            <v>41274</v>
          </cell>
          <cell r="AP1">
            <v>41639</v>
          </cell>
          <cell r="AQ1" t="str">
            <v>Valor Intereses</v>
          </cell>
          <cell r="AR1" t="str">
            <v>Fin Mes</v>
          </cell>
          <cell r="AS1" t="str">
            <v>Saldo UVR</v>
          </cell>
          <cell r="AT1" t="str">
            <v>Saldo $</v>
          </cell>
          <cell r="AU1" t="str">
            <v>Indexacion</v>
          </cell>
        </row>
        <row r="2">
          <cell r="A2">
            <v>1</v>
          </cell>
          <cell r="B2" t="str">
            <v>COP</v>
          </cell>
          <cell r="C2" t="str">
            <v>TES A</v>
          </cell>
          <cell r="D2" t="str">
            <v>Fija</v>
          </cell>
          <cell r="E2">
            <v>6</v>
          </cell>
          <cell r="F2">
            <v>34249</v>
          </cell>
          <cell r="G2" t="str">
            <v>Octubre</v>
          </cell>
          <cell r="H2">
            <v>1993</v>
          </cell>
          <cell r="I2">
            <v>36525</v>
          </cell>
          <cell r="J2">
            <v>1999</v>
          </cell>
          <cell r="K2" t="str">
            <v>Diciembre</v>
          </cell>
          <cell r="P2">
            <v>0</v>
          </cell>
          <cell r="Q2">
            <v>18.09039091004162</v>
          </cell>
          <cell r="R2" t="e">
            <v>#REF!</v>
          </cell>
          <cell r="T2">
            <v>61324.233459000003</v>
          </cell>
          <cell r="V2">
            <v>0</v>
          </cell>
          <cell r="W2">
            <v>0</v>
          </cell>
          <cell r="X2">
            <v>61324.233459000003</v>
          </cell>
          <cell r="Y2">
            <v>55469</v>
          </cell>
          <cell r="Z2">
            <v>116793.23345900001</v>
          </cell>
          <cell r="AA2" t="e">
            <v>#REF!</v>
          </cell>
          <cell r="AB2">
            <v>55469</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55469</v>
          </cell>
        </row>
        <row r="3">
          <cell r="A3">
            <v>1</v>
          </cell>
          <cell r="B3" t="str">
            <v>COP</v>
          </cell>
          <cell r="C3" t="str">
            <v>TES A</v>
          </cell>
          <cell r="D3" t="str">
            <v>Fija</v>
          </cell>
          <cell r="E3">
            <v>7</v>
          </cell>
          <cell r="F3">
            <v>34249</v>
          </cell>
          <cell r="G3" t="str">
            <v>Octubre</v>
          </cell>
          <cell r="H3">
            <v>1993</v>
          </cell>
          <cell r="I3">
            <v>36891</v>
          </cell>
          <cell r="J3">
            <v>2000</v>
          </cell>
          <cell r="K3" t="str">
            <v>Diciembre</v>
          </cell>
          <cell r="P3">
            <v>0</v>
          </cell>
          <cell r="Q3">
            <v>18.005280059724207</v>
          </cell>
          <cell r="R3" t="e">
            <v>#REF!</v>
          </cell>
          <cell r="T3">
            <v>61324.233459000003</v>
          </cell>
          <cell r="V3">
            <v>0</v>
          </cell>
          <cell r="W3">
            <v>0</v>
          </cell>
          <cell r="X3">
            <v>61324.233459000003</v>
          </cell>
          <cell r="Y3">
            <v>44166.400000000001</v>
          </cell>
          <cell r="Z3">
            <v>105490.633459</v>
          </cell>
          <cell r="AA3" t="e">
            <v>#REF!</v>
          </cell>
          <cell r="AB3">
            <v>0</v>
          </cell>
          <cell r="AC3">
            <v>44166.400000000001</v>
          </cell>
          <cell r="AD3">
            <v>0</v>
          </cell>
          <cell r="AE3">
            <v>0</v>
          </cell>
          <cell r="AF3">
            <v>0</v>
          </cell>
          <cell r="AG3">
            <v>0</v>
          </cell>
          <cell r="AH3">
            <v>0</v>
          </cell>
          <cell r="AI3">
            <v>0</v>
          </cell>
          <cell r="AJ3">
            <v>0</v>
          </cell>
          <cell r="AK3">
            <v>0</v>
          </cell>
          <cell r="AL3">
            <v>0</v>
          </cell>
          <cell r="AM3">
            <v>0</v>
          </cell>
          <cell r="AN3">
            <v>0</v>
          </cell>
          <cell r="AO3">
            <v>0</v>
          </cell>
          <cell r="AP3">
            <v>0</v>
          </cell>
          <cell r="AQ3">
            <v>44166.400000000001</v>
          </cell>
        </row>
        <row r="4">
          <cell r="A4">
            <v>1</v>
          </cell>
          <cell r="B4" t="str">
            <v>COP</v>
          </cell>
          <cell r="C4" t="str">
            <v>TES A</v>
          </cell>
          <cell r="D4" t="str">
            <v>Fija</v>
          </cell>
          <cell r="E4">
            <v>8</v>
          </cell>
          <cell r="F4">
            <v>34249</v>
          </cell>
          <cell r="G4" t="str">
            <v>Octubre</v>
          </cell>
          <cell r="H4">
            <v>1993</v>
          </cell>
          <cell r="I4">
            <v>37256</v>
          </cell>
          <cell r="J4">
            <v>2001</v>
          </cell>
          <cell r="K4" t="str">
            <v>Diciembre</v>
          </cell>
          <cell r="P4">
            <v>0</v>
          </cell>
          <cell r="Q4">
            <v>19.911299121561182</v>
          </cell>
          <cell r="R4" t="e">
            <v>#REF!</v>
          </cell>
          <cell r="T4">
            <v>61324.233459000003</v>
          </cell>
          <cell r="V4">
            <v>0</v>
          </cell>
          <cell r="W4">
            <v>0</v>
          </cell>
          <cell r="X4">
            <v>61324.233459000003</v>
          </cell>
          <cell r="Y4">
            <v>36631.4</v>
          </cell>
          <cell r="Z4">
            <v>97955.633459000004</v>
          </cell>
          <cell r="AA4" t="e">
            <v>#REF!</v>
          </cell>
          <cell r="AB4">
            <v>0</v>
          </cell>
          <cell r="AC4">
            <v>0</v>
          </cell>
          <cell r="AD4">
            <v>36631.4</v>
          </cell>
          <cell r="AE4">
            <v>0</v>
          </cell>
          <cell r="AF4">
            <v>0</v>
          </cell>
          <cell r="AG4">
            <v>0</v>
          </cell>
          <cell r="AH4">
            <v>0</v>
          </cell>
          <cell r="AI4">
            <v>0</v>
          </cell>
          <cell r="AJ4">
            <v>0</v>
          </cell>
          <cell r="AK4">
            <v>0</v>
          </cell>
          <cell r="AL4">
            <v>0</v>
          </cell>
          <cell r="AM4">
            <v>0</v>
          </cell>
          <cell r="AN4">
            <v>0</v>
          </cell>
          <cell r="AO4">
            <v>0</v>
          </cell>
          <cell r="AP4">
            <v>0</v>
          </cell>
          <cell r="AQ4">
            <v>36631.4</v>
          </cell>
        </row>
        <row r="5">
          <cell r="A5">
            <v>1</v>
          </cell>
          <cell r="B5" t="str">
            <v>COP</v>
          </cell>
          <cell r="C5" t="str">
            <v>TES A</v>
          </cell>
          <cell r="D5" t="str">
            <v>Fija</v>
          </cell>
          <cell r="E5">
            <v>9</v>
          </cell>
          <cell r="F5">
            <v>34249</v>
          </cell>
          <cell r="G5" t="str">
            <v>Octubre</v>
          </cell>
          <cell r="H5">
            <v>1993</v>
          </cell>
          <cell r="I5">
            <v>37621</v>
          </cell>
          <cell r="J5">
            <v>2002</v>
          </cell>
          <cell r="K5" t="str">
            <v>Diciembre</v>
          </cell>
          <cell r="P5">
            <v>0</v>
          </cell>
          <cell r="Q5">
            <v>22.494614957815408</v>
          </cell>
          <cell r="R5" t="e">
            <v>#REF!</v>
          </cell>
          <cell r="T5">
            <v>61324.233459000003</v>
          </cell>
          <cell r="V5">
            <v>0</v>
          </cell>
          <cell r="W5">
            <v>0</v>
          </cell>
          <cell r="X5">
            <v>61324.233459000003</v>
          </cell>
          <cell r="Y5">
            <v>27589.3</v>
          </cell>
          <cell r="Z5">
            <v>88913.533458999998</v>
          </cell>
          <cell r="AA5" t="e">
            <v>#REF!</v>
          </cell>
          <cell r="AB5">
            <v>0</v>
          </cell>
          <cell r="AC5">
            <v>0</v>
          </cell>
          <cell r="AD5">
            <v>0</v>
          </cell>
          <cell r="AE5">
            <v>27589.3</v>
          </cell>
          <cell r="AF5">
            <v>0</v>
          </cell>
          <cell r="AG5">
            <v>0</v>
          </cell>
          <cell r="AH5">
            <v>0</v>
          </cell>
          <cell r="AI5">
            <v>0</v>
          </cell>
          <cell r="AJ5">
            <v>0</v>
          </cell>
          <cell r="AK5">
            <v>0</v>
          </cell>
          <cell r="AL5">
            <v>0</v>
          </cell>
          <cell r="AM5">
            <v>0</v>
          </cell>
          <cell r="AN5">
            <v>0</v>
          </cell>
          <cell r="AO5">
            <v>0</v>
          </cell>
          <cell r="AP5">
            <v>0</v>
          </cell>
          <cell r="AQ5">
            <v>27589.3</v>
          </cell>
        </row>
        <row r="6">
          <cell r="A6">
            <v>1</v>
          </cell>
          <cell r="B6" t="str">
            <v>COP</v>
          </cell>
          <cell r="C6" t="str">
            <v>TES A</v>
          </cell>
          <cell r="D6" t="str">
            <v>Fija</v>
          </cell>
          <cell r="E6">
            <v>10</v>
          </cell>
          <cell r="F6">
            <v>34249</v>
          </cell>
          <cell r="G6" t="str">
            <v>Octubre</v>
          </cell>
          <cell r="H6">
            <v>1993</v>
          </cell>
          <cell r="I6">
            <v>37986</v>
          </cell>
          <cell r="J6">
            <v>2003</v>
          </cell>
          <cell r="K6" t="str">
            <v>Diciembre</v>
          </cell>
          <cell r="P6">
            <v>0</v>
          </cell>
          <cell r="Q6">
            <v>32.702007041432452</v>
          </cell>
          <cell r="R6" t="e">
            <v>#REF!</v>
          </cell>
          <cell r="T6">
            <v>61324.23345901</v>
          </cell>
          <cell r="V6">
            <v>0</v>
          </cell>
          <cell r="W6">
            <v>0</v>
          </cell>
          <cell r="X6">
            <v>61324.23345901</v>
          </cell>
          <cell r="Y6">
            <v>20054.3</v>
          </cell>
          <cell r="Z6">
            <v>81378.533459009996</v>
          </cell>
          <cell r="AA6" t="e">
            <v>#REF!</v>
          </cell>
          <cell r="AB6">
            <v>0</v>
          </cell>
          <cell r="AC6">
            <v>0</v>
          </cell>
          <cell r="AD6">
            <v>0</v>
          </cell>
          <cell r="AE6">
            <v>0</v>
          </cell>
          <cell r="AF6">
            <v>20054.3</v>
          </cell>
          <cell r="AG6">
            <v>0</v>
          </cell>
          <cell r="AH6">
            <v>0</v>
          </cell>
          <cell r="AI6">
            <v>0</v>
          </cell>
          <cell r="AJ6">
            <v>0</v>
          </cell>
          <cell r="AK6">
            <v>0</v>
          </cell>
          <cell r="AL6">
            <v>0</v>
          </cell>
          <cell r="AM6">
            <v>0</v>
          </cell>
          <cell r="AN6">
            <v>0</v>
          </cell>
          <cell r="AO6">
            <v>0</v>
          </cell>
          <cell r="AP6">
            <v>0</v>
          </cell>
          <cell r="AQ6">
            <v>20054.3</v>
          </cell>
        </row>
        <row r="7">
          <cell r="A7">
            <v>1</v>
          </cell>
          <cell r="B7" t="str">
            <v>USD</v>
          </cell>
          <cell r="C7" t="str">
            <v>Subastas USD</v>
          </cell>
          <cell r="D7" t="str">
            <v>Fija</v>
          </cell>
          <cell r="E7">
            <v>1</v>
          </cell>
          <cell r="F7">
            <v>36097</v>
          </cell>
          <cell r="G7" t="str">
            <v>Octubre</v>
          </cell>
          <cell r="H7">
            <v>1998</v>
          </cell>
          <cell r="I7">
            <v>36462</v>
          </cell>
          <cell r="J7">
            <v>1999</v>
          </cell>
          <cell r="K7" t="str">
            <v>Octubre</v>
          </cell>
          <cell r="P7">
            <v>1951.56</v>
          </cell>
          <cell r="Q7">
            <v>10</v>
          </cell>
          <cell r="R7" t="e">
            <v>#REF!</v>
          </cell>
          <cell r="S7" t="e">
            <v>#REF!</v>
          </cell>
          <cell r="T7">
            <v>7.0000000000000007E-2</v>
          </cell>
          <cell r="U7" t="e">
            <v>#REF!</v>
          </cell>
          <cell r="V7">
            <v>136.60920000000002</v>
          </cell>
          <cell r="W7" t="e">
            <v>#REF!</v>
          </cell>
          <cell r="X7">
            <v>137.9</v>
          </cell>
          <cell r="Y7">
            <v>7.000000000000001E-3</v>
          </cell>
          <cell r="Z7">
            <v>7.7000000000000013E-2</v>
          </cell>
          <cell r="AA7" t="e">
            <v>#REF!</v>
          </cell>
          <cell r="AB7">
            <v>13.790000000000003</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13.790000000000003</v>
          </cell>
        </row>
        <row r="8">
          <cell r="A8">
            <v>1</v>
          </cell>
          <cell r="B8" t="str">
            <v>USD</v>
          </cell>
          <cell r="C8" t="str">
            <v>Subastas USD</v>
          </cell>
          <cell r="D8" t="str">
            <v>Fija</v>
          </cell>
          <cell r="E8">
            <v>1</v>
          </cell>
          <cell r="F8">
            <v>36097</v>
          </cell>
          <cell r="G8" t="str">
            <v>Octubre</v>
          </cell>
          <cell r="H8">
            <v>1998</v>
          </cell>
          <cell r="I8">
            <v>36462</v>
          </cell>
          <cell r="J8">
            <v>1999</v>
          </cell>
          <cell r="K8" t="str">
            <v>Octubre</v>
          </cell>
          <cell r="P8">
            <v>1951.56</v>
          </cell>
          <cell r="Q8">
            <v>10</v>
          </cell>
          <cell r="R8" t="e">
            <v>#REF!</v>
          </cell>
          <cell r="S8" t="e">
            <v>#REF!</v>
          </cell>
          <cell r="T8">
            <v>4.7E-2</v>
          </cell>
          <cell r="U8" t="e">
            <v>#REF!</v>
          </cell>
          <cell r="V8">
            <v>91.723320000000001</v>
          </cell>
          <cell r="W8" t="e">
            <v>#REF!</v>
          </cell>
          <cell r="X8">
            <v>92.59</v>
          </cell>
          <cell r="Y8">
            <v>4.7000000000000002E-3</v>
          </cell>
          <cell r="Z8">
            <v>5.1700000000000003E-2</v>
          </cell>
          <cell r="AA8" t="e">
            <v>#REF!</v>
          </cell>
          <cell r="AB8">
            <v>9.2590000000000003</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9.2590000000000003</v>
          </cell>
        </row>
        <row r="9">
          <cell r="A9">
            <v>1</v>
          </cell>
          <cell r="B9" t="str">
            <v>USD</v>
          </cell>
          <cell r="C9" t="str">
            <v>Subastas USD</v>
          </cell>
          <cell r="D9" t="str">
            <v>Fija</v>
          </cell>
          <cell r="E9">
            <v>1</v>
          </cell>
          <cell r="F9">
            <v>36097</v>
          </cell>
          <cell r="G9" t="str">
            <v>Octubre</v>
          </cell>
          <cell r="H9">
            <v>1998</v>
          </cell>
          <cell r="I9">
            <v>36462</v>
          </cell>
          <cell r="J9">
            <v>1999</v>
          </cell>
          <cell r="K9" t="str">
            <v>Octubre</v>
          </cell>
          <cell r="P9">
            <v>1951.56</v>
          </cell>
          <cell r="Q9">
            <v>10</v>
          </cell>
          <cell r="R9" t="e">
            <v>#REF!</v>
          </cell>
          <cell r="S9" t="e">
            <v>#REF!</v>
          </cell>
          <cell r="T9">
            <v>8.0000000000000002E-3</v>
          </cell>
          <cell r="U9" t="e">
            <v>#REF!</v>
          </cell>
          <cell r="V9">
            <v>15.61248</v>
          </cell>
          <cell r="W9" t="e">
            <v>#REF!</v>
          </cell>
          <cell r="X9">
            <v>15.76</v>
          </cell>
          <cell r="Y9">
            <v>8.0000000000000004E-4</v>
          </cell>
          <cell r="Z9">
            <v>8.8000000000000005E-3</v>
          </cell>
          <cell r="AA9" t="e">
            <v>#REF!</v>
          </cell>
          <cell r="AB9">
            <v>1.5760000000000001</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1.5760000000000001</v>
          </cell>
        </row>
        <row r="10">
          <cell r="A10">
            <v>1</v>
          </cell>
          <cell r="B10" t="str">
            <v>USD</v>
          </cell>
          <cell r="C10" t="str">
            <v>Subastas USD</v>
          </cell>
          <cell r="D10" t="str">
            <v>Fija</v>
          </cell>
          <cell r="E10">
            <v>1</v>
          </cell>
          <cell r="F10">
            <v>36097</v>
          </cell>
          <cell r="G10" t="str">
            <v>Octubre</v>
          </cell>
          <cell r="H10">
            <v>1998</v>
          </cell>
          <cell r="I10">
            <v>36462</v>
          </cell>
          <cell r="J10">
            <v>1999</v>
          </cell>
          <cell r="K10" t="str">
            <v>Octubre</v>
          </cell>
          <cell r="P10">
            <v>1951.56</v>
          </cell>
          <cell r="Q10">
            <v>10</v>
          </cell>
          <cell r="R10" t="e">
            <v>#REF!</v>
          </cell>
          <cell r="S10" t="e">
            <v>#REF!</v>
          </cell>
          <cell r="T10">
            <v>0.1</v>
          </cell>
          <cell r="U10" t="e">
            <v>#REF!</v>
          </cell>
          <cell r="V10">
            <v>195.15600000000001</v>
          </cell>
          <cell r="W10" t="e">
            <v>#REF!</v>
          </cell>
          <cell r="X10">
            <v>197</v>
          </cell>
          <cell r="Y10">
            <v>1.0000000000000002E-2</v>
          </cell>
          <cell r="Z10">
            <v>0.11000000000000001</v>
          </cell>
          <cell r="AA10" t="e">
            <v>#REF!</v>
          </cell>
          <cell r="AB10">
            <v>19.700000000000003</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19.700000000000003</v>
          </cell>
        </row>
        <row r="11">
          <cell r="A11">
            <v>1</v>
          </cell>
          <cell r="B11" t="str">
            <v>USD</v>
          </cell>
          <cell r="C11" t="str">
            <v>Subastas USD</v>
          </cell>
          <cell r="D11" t="str">
            <v>Fija</v>
          </cell>
          <cell r="E11">
            <v>1</v>
          </cell>
          <cell r="F11">
            <v>36097</v>
          </cell>
          <cell r="G11" t="str">
            <v>Octubre</v>
          </cell>
          <cell r="H11">
            <v>1998</v>
          </cell>
          <cell r="I11">
            <v>36462</v>
          </cell>
          <cell r="J11">
            <v>1999</v>
          </cell>
          <cell r="K11" t="str">
            <v>Octubre</v>
          </cell>
          <cell r="P11">
            <v>1951.56</v>
          </cell>
          <cell r="Q11">
            <v>10</v>
          </cell>
          <cell r="R11" t="e">
            <v>#REF!</v>
          </cell>
          <cell r="S11" t="e">
            <v>#REF!</v>
          </cell>
          <cell r="T11">
            <v>3.2000000000000001E-2</v>
          </cell>
          <cell r="U11" t="e">
            <v>#REF!</v>
          </cell>
          <cell r="V11">
            <v>62.449919999999999</v>
          </cell>
          <cell r="W11" t="e">
            <v>#REF!</v>
          </cell>
          <cell r="X11">
            <v>63.04</v>
          </cell>
          <cell r="Y11">
            <v>3.2000000000000002E-3</v>
          </cell>
          <cell r="Z11">
            <v>3.5200000000000002E-2</v>
          </cell>
          <cell r="AA11" t="e">
            <v>#REF!</v>
          </cell>
          <cell r="AB11">
            <v>6.3040000000000003</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6.3040000000000003</v>
          </cell>
        </row>
        <row r="12">
          <cell r="A12">
            <v>1</v>
          </cell>
          <cell r="B12" t="str">
            <v>USD</v>
          </cell>
          <cell r="C12" t="str">
            <v>Subastas USD</v>
          </cell>
          <cell r="D12" t="str">
            <v>Fija</v>
          </cell>
          <cell r="E12">
            <v>1</v>
          </cell>
          <cell r="F12">
            <v>36097</v>
          </cell>
          <cell r="G12" t="str">
            <v>Octubre</v>
          </cell>
          <cell r="H12">
            <v>1998</v>
          </cell>
          <cell r="I12">
            <v>36462</v>
          </cell>
          <cell r="J12">
            <v>1999</v>
          </cell>
          <cell r="K12" t="str">
            <v>Octubre</v>
          </cell>
          <cell r="P12">
            <v>1951.56</v>
          </cell>
          <cell r="Q12">
            <v>10</v>
          </cell>
          <cell r="R12" t="e">
            <v>#REF!</v>
          </cell>
          <cell r="S12" t="e">
            <v>#REF!</v>
          </cell>
          <cell r="T12">
            <v>2.3999999999999997E-2</v>
          </cell>
          <cell r="U12" t="e">
            <v>#REF!</v>
          </cell>
          <cell r="V12">
            <v>46.837439999999994</v>
          </cell>
          <cell r="W12" t="e">
            <v>#REF!</v>
          </cell>
          <cell r="X12">
            <v>47.279999999999994</v>
          </cell>
          <cell r="Y12">
            <v>2.3999999999999998E-3</v>
          </cell>
          <cell r="Z12">
            <v>2.6399999999999996E-2</v>
          </cell>
          <cell r="AA12" t="e">
            <v>#REF!</v>
          </cell>
          <cell r="AB12">
            <v>4.7279999999999998</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4.7279999999999998</v>
          </cell>
        </row>
        <row r="13">
          <cell r="A13">
            <v>1</v>
          </cell>
          <cell r="B13" t="str">
            <v>USD</v>
          </cell>
          <cell r="C13" t="str">
            <v>Subastas USD</v>
          </cell>
          <cell r="D13" t="str">
            <v>Fija</v>
          </cell>
          <cell r="E13">
            <v>1</v>
          </cell>
          <cell r="F13">
            <v>36097</v>
          </cell>
          <cell r="G13" t="str">
            <v>Octubre</v>
          </cell>
          <cell r="H13">
            <v>1998</v>
          </cell>
          <cell r="I13">
            <v>36462</v>
          </cell>
          <cell r="J13">
            <v>1999</v>
          </cell>
          <cell r="K13" t="str">
            <v>Octubre</v>
          </cell>
          <cell r="P13">
            <v>1951.56</v>
          </cell>
          <cell r="Q13">
            <v>10</v>
          </cell>
          <cell r="R13" t="e">
            <v>#REF!</v>
          </cell>
          <cell r="S13" t="e">
            <v>#REF!</v>
          </cell>
          <cell r="T13">
            <v>9.5999999999999992E-3</v>
          </cell>
          <cell r="U13" t="e">
            <v>#REF!</v>
          </cell>
          <cell r="V13">
            <v>18.734975999999996</v>
          </cell>
          <cell r="W13" t="e">
            <v>#REF!</v>
          </cell>
          <cell r="X13">
            <v>18.911999999999999</v>
          </cell>
          <cell r="Y13">
            <v>9.5999999999999992E-4</v>
          </cell>
          <cell r="Z13">
            <v>1.056E-2</v>
          </cell>
          <cell r="AA13" t="e">
            <v>#REF!</v>
          </cell>
          <cell r="AB13">
            <v>1.8911999999999998</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1.8911999999999998</v>
          </cell>
        </row>
        <row r="14">
          <cell r="A14">
            <v>1</v>
          </cell>
          <cell r="B14" t="str">
            <v>USD</v>
          </cell>
          <cell r="C14" t="str">
            <v>Subastas USD</v>
          </cell>
          <cell r="D14" t="str">
            <v>Fija</v>
          </cell>
          <cell r="E14">
            <v>1</v>
          </cell>
          <cell r="F14">
            <v>36097</v>
          </cell>
          <cell r="G14" t="str">
            <v>Octubre</v>
          </cell>
          <cell r="H14">
            <v>1998</v>
          </cell>
          <cell r="I14">
            <v>36462</v>
          </cell>
          <cell r="J14">
            <v>1999</v>
          </cell>
          <cell r="K14" t="str">
            <v>Octubre</v>
          </cell>
          <cell r="P14">
            <v>1951.56</v>
          </cell>
          <cell r="Q14">
            <v>10</v>
          </cell>
          <cell r="R14" t="e">
            <v>#REF!</v>
          </cell>
          <cell r="S14" t="e">
            <v>#REF!</v>
          </cell>
          <cell r="T14">
            <v>1.4999999999999999E-2</v>
          </cell>
          <cell r="U14" t="e">
            <v>#REF!</v>
          </cell>
          <cell r="V14">
            <v>29.273399999999999</v>
          </cell>
          <cell r="W14" t="e">
            <v>#REF!</v>
          </cell>
          <cell r="X14">
            <v>29.549999999999997</v>
          </cell>
          <cell r="Y14">
            <v>1.5E-3</v>
          </cell>
          <cell r="Z14">
            <v>1.6500000000000001E-2</v>
          </cell>
          <cell r="AA14" t="e">
            <v>#REF!</v>
          </cell>
          <cell r="AB14">
            <v>2.9550000000000001</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2.9550000000000001</v>
          </cell>
        </row>
        <row r="15">
          <cell r="A15">
            <v>1</v>
          </cell>
          <cell r="B15" t="str">
            <v>USD</v>
          </cell>
          <cell r="C15" t="str">
            <v>Subastas USD</v>
          </cell>
          <cell r="D15" t="str">
            <v>Fija</v>
          </cell>
          <cell r="E15">
            <v>1</v>
          </cell>
          <cell r="F15">
            <v>36097</v>
          </cell>
          <cell r="G15" t="str">
            <v>Octubre</v>
          </cell>
          <cell r="H15">
            <v>1998</v>
          </cell>
          <cell r="I15">
            <v>36462</v>
          </cell>
          <cell r="J15">
            <v>1999</v>
          </cell>
          <cell r="K15" t="str">
            <v>Octubre</v>
          </cell>
          <cell r="P15">
            <v>1951.56</v>
          </cell>
          <cell r="Q15">
            <v>10</v>
          </cell>
          <cell r="R15" t="e">
            <v>#REF!</v>
          </cell>
          <cell r="S15" t="e">
            <v>#REF!</v>
          </cell>
          <cell r="T15">
            <v>0.1</v>
          </cell>
          <cell r="U15" t="e">
            <v>#REF!</v>
          </cell>
          <cell r="V15">
            <v>195.15600000000001</v>
          </cell>
          <cell r="W15" t="e">
            <v>#REF!</v>
          </cell>
          <cell r="X15">
            <v>197</v>
          </cell>
          <cell r="Y15">
            <v>1.0000000000000002E-2</v>
          </cell>
          <cell r="Z15">
            <v>0.11000000000000001</v>
          </cell>
          <cell r="AA15" t="e">
            <v>#REF!</v>
          </cell>
          <cell r="AB15">
            <v>19.700000000000003</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19.700000000000003</v>
          </cell>
        </row>
        <row r="16">
          <cell r="A16">
            <v>1</v>
          </cell>
          <cell r="B16" t="str">
            <v>USD</v>
          </cell>
          <cell r="C16" t="str">
            <v>Subastas USD</v>
          </cell>
          <cell r="D16" t="str">
            <v>Fija</v>
          </cell>
          <cell r="E16">
            <v>1</v>
          </cell>
          <cell r="F16">
            <v>36097</v>
          </cell>
          <cell r="G16" t="str">
            <v>Octubre</v>
          </cell>
          <cell r="H16">
            <v>1998</v>
          </cell>
          <cell r="I16">
            <v>36462</v>
          </cell>
          <cell r="J16">
            <v>1999</v>
          </cell>
          <cell r="K16" t="str">
            <v>Octubre</v>
          </cell>
          <cell r="P16">
            <v>1951.56</v>
          </cell>
          <cell r="Q16">
            <v>10</v>
          </cell>
          <cell r="R16" t="e">
            <v>#REF!</v>
          </cell>
          <cell r="S16" t="e">
            <v>#REF!</v>
          </cell>
          <cell r="T16">
            <v>8.0000000000000002E-3</v>
          </cell>
          <cell r="U16" t="e">
            <v>#REF!</v>
          </cell>
          <cell r="V16">
            <v>15.61248</v>
          </cell>
          <cell r="W16" t="e">
            <v>#REF!</v>
          </cell>
          <cell r="X16">
            <v>15.76</v>
          </cell>
          <cell r="Y16">
            <v>8.0000000000000004E-4</v>
          </cell>
          <cell r="Z16">
            <v>8.8000000000000005E-3</v>
          </cell>
          <cell r="AA16" t="e">
            <v>#REF!</v>
          </cell>
          <cell r="AB16">
            <v>1.5760000000000001</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1.5760000000000001</v>
          </cell>
        </row>
        <row r="17">
          <cell r="A17">
            <v>1</v>
          </cell>
          <cell r="B17" t="str">
            <v>USD</v>
          </cell>
          <cell r="C17" t="str">
            <v>Subastas USD</v>
          </cell>
          <cell r="D17" t="str">
            <v>Fija</v>
          </cell>
          <cell r="E17">
            <v>1</v>
          </cell>
          <cell r="F17">
            <v>36097</v>
          </cell>
          <cell r="G17" t="str">
            <v>Octubre</v>
          </cell>
          <cell r="H17">
            <v>1998</v>
          </cell>
          <cell r="I17">
            <v>36462</v>
          </cell>
          <cell r="J17">
            <v>1999</v>
          </cell>
          <cell r="K17" t="str">
            <v>Octubre</v>
          </cell>
          <cell r="P17">
            <v>1951.56</v>
          </cell>
          <cell r="Q17">
            <v>10</v>
          </cell>
          <cell r="R17" t="e">
            <v>#REF!</v>
          </cell>
          <cell r="S17" t="e">
            <v>#REF!</v>
          </cell>
          <cell r="T17">
            <v>9.4000000000000004E-3</v>
          </cell>
          <cell r="U17" t="e">
            <v>#REF!</v>
          </cell>
          <cell r="V17">
            <v>18.344664000000002</v>
          </cell>
          <cell r="W17" t="e">
            <v>#REF!</v>
          </cell>
          <cell r="X17">
            <v>18.518000000000001</v>
          </cell>
          <cell r="Y17">
            <v>9.4000000000000008E-4</v>
          </cell>
          <cell r="Z17">
            <v>1.034E-2</v>
          </cell>
          <cell r="AA17" t="e">
            <v>#REF!</v>
          </cell>
          <cell r="AB17">
            <v>1.8518000000000001</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1.8518000000000001</v>
          </cell>
        </row>
        <row r="18">
          <cell r="A18">
            <v>1</v>
          </cell>
          <cell r="B18" t="str">
            <v>USD</v>
          </cell>
          <cell r="C18" t="str">
            <v>Subastas USD</v>
          </cell>
          <cell r="D18" t="str">
            <v>Fija</v>
          </cell>
          <cell r="E18">
            <v>1</v>
          </cell>
          <cell r="F18">
            <v>36097</v>
          </cell>
          <cell r="G18" t="str">
            <v>Octubre</v>
          </cell>
          <cell r="H18">
            <v>1998</v>
          </cell>
          <cell r="I18">
            <v>36462</v>
          </cell>
          <cell r="J18">
            <v>1999</v>
          </cell>
          <cell r="K18" t="str">
            <v>Octubre</v>
          </cell>
          <cell r="P18">
            <v>1951.56</v>
          </cell>
          <cell r="Q18">
            <v>10</v>
          </cell>
          <cell r="R18" t="e">
            <v>#REF!</v>
          </cell>
          <cell r="S18" t="e">
            <v>#REF!</v>
          </cell>
          <cell r="T18">
            <v>7.6000000000000009E-3</v>
          </cell>
          <cell r="U18" t="e">
            <v>#REF!</v>
          </cell>
          <cell r="V18">
            <v>14.831856000000002</v>
          </cell>
          <cell r="W18" t="e">
            <v>#REF!</v>
          </cell>
          <cell r="X18">
            <v>14.972000000000001</v>
          </cell>
          <cell r="Y18">
            <v>7.6000000000000015E-4</v>
          </cell>
          <cell r="Z18">
            <v>8.3600000000000011E-3</v>
          </cell>
          <cell r="AA18" t="e">
            <v>#REF!</v>
          </cell>
          <cell r="AB18">
            <v>1.4972000000000003</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1.4972000000000003</v>
          </cell>
        </row>
        <row r="19">
          <cell r="A19">
            <v>1</v>
          </cell>
          <cell r="B19" t="str">
            <v>USD</v>
          </cell>
          <cell r="C19" t="str">
            <v>Subastas USD</v>
          </cell>
          <cell r="D19" t="str">
            <v>Fija</v>
          </cell>
          <cell r="E19">
            <v>1</v>
          </cell>
          <cell r="F19">
            <v>36097</v>
          </cell>
          <cell r="G19" t="str">
            <v>Octubre</v>
          </cell>
          <cell r="H19">
            <v>1998</v>
          </cell>
          <cell r="I19">
            <v>36462</v>
          </cell>
          <cell r="J19">
            <v>1999</v>
          </cell>
          <cell r="K19" t="str">
            <v>Octubre</v>
          </cell>
          <cell r="P19">
            <v>1951.56</v>
          </cell>
          <cell r="Q19">
            <v>10</v>
          </cell>
          <cell r="R19" t="e">
            <v>#REF!</v>
          </cell>
          <cell r="S19" t="e">
            <v>#REF!</v>
          </cell>
          <cell r="T19">
            <v>3.8000000000000006E-2</v>
          </cell>
          <cell r="U19" t="e">
            <v>#REF!</v>
          </cell>
          <cell r="V19">
            <v>74.15928000000001</v>
          </cell>
          <cell r="W19" t="e">
            <v>#REF!</v>
          </cell>
          <cell r="X19">
            <v>74.860000000000014</v>
          </cell>
          <cell r="Y19">
            <v>3.8000000000000009E-3</v>
          </cell>
          <cell r="Z19">
            <v>4.1800000000000004E-2</v>
          </cell>
          <cell r="AA19" t="e">
            <v>#REF!</v>
          </cell>
          <cell r="AB19">
            <v>7.4860000000000015</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7.4860000000000015</v>
          </cell>
        </row>
        <row r="20">
          <cell r="A20">
            <v>1</v>
          </cell>
          <cell r="B20" t="str">
            <v>USD</v>
          </cell>
          <cell r="C20" t="str">
            <v>Subastas USD</v>
          </cell>
          <cell r="D20" t="str">
            <v>Fija</v>
          </cell>
          <cell r="E20">
            <v>1</v>
          </cell>
          <cell r="F20">
            <v>36097</v>
          </cell>
          <cell r="G20" t="str">
            <v>Octubre</v>
          </cell>
          <cell r="H20">
            <v>1998</v>
          </cell>
          <cell r="I20">
            <v>36462</v>
          </cell>
          <cell r="J20">
            <v>1999</v>
          </cell>
          <cell r="K20" t="str">
            <v>Octubre</v>
          </cell>
          <cell r="P20">
            <v>1951.56</v>
          </cell>
          <cell r="Q20">
            <v>10</v>
          </cell>
          <cell r="R20" t="e">
            <v>#REF!</v>
          </cell>
          <cell r="S20" t="e">
            <v>#REF!</v>
          </cell>
          <cell r="T20">
            <v>3.1399999999999997E-2</v>
          </cell>
          <cell r="U20" t="e">
            <v>#REF!</v>
          </cell>
          <cell r="V20">
            <v>61.278983999999994</v>
          </cell>
          <cell r="W20" t="e">
            <v>#REF!</v>
          </cell>
          <cell r="X20">
            <v>61.857999999999997</v>
          </cell>
          <cell r="Y20">
            <v>3.14E-3</v>
          </cell>
          <cell r="Z20">
            <v>3.4539999999999994E-2</v>
          </cell>
          <cell r="AA20" t="e">
            <v>#REF!</v>
          </cell>
          <cell r="AB20">
            <v>6.1858000000000004</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6.1858000000000004</v>
          </cell>
        </row>
        <row r="21">
          <cell r="A21">
            <v>1</v>
          </cell>
          <cell r="B21" t="str">
            <v>USD</v>
          </cell>
          <cell r="C21" t="str">
            <v>Subastas USD</v>
          </cell>
          <cell r="D21" t="str">
            <v>Fija</v>
          </cell>
          <cell r="E21">
            <v>1</v>
          </cell>
          <cell r="F21">
            <v>36097</v>
          </cell>
          <cell r="G21" t="str">
            <v>Octubre</v>
          </cell>
          <cell r="H21">
            <v>1998</v>
          </cell>
          <cell r="I21">
            <v>36462</v>
          </cell>
          <cell r="J21">
            <v>1999</v>
          </cell>
          <cell r="K21" t="str">
            <v>Octubre</v>
          </cell>
          <cell r="P21">
            <v>1951.56</v>
          </cell>
          <cell r="Q21">
            <v>10</v>
          </cell>
          <cell r="R21" t="e">
            <v>#REF!</v>
          </cell>
          <cell r="S21" t="e">
            <v>#REF!</v>
          </cell>
          <cell r="T21">
            <v>1.1999999999999999E-3</v>
          </cell>
          <cell r="U21" t="e">
            <v>#REF!</v>
          </cell>
          <cell r="V21">
            <v>2.3418719999999995</v>
          </cell>
          <cell r="W21" t="e">
            <v>#REF!</v>
          </cell>
          <cell r="X21">
            <v>2.3639999999999999</v>
          </cell>
          <cell r="Y21">
            <v>1.1999999999999999E-4</v>
          </cell>
          <cell r="Z21">
            <v>1.32E-3</v>
          </cell>
          <cell r="AA21" t="e">
            <v>#REF!</v>
          </cell>
          <cell r="AB21">
            <v>0.23639999999999997</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0.23639999999999997</v>
          </cell>
        </row>
        <row r="22">
          <cell r="A22">
            <v>1</v>
          </cell>
          <cell r="B22" t="str">
            <v>USD</v>
          </cell>
          <cell r="C22" t="str">
            <v>Subastas USD</v>
          </cell>
          <cell r="D22" t="str">
            <v>Fija</v>
          </cell>
          <cell r="E22">
            <v>1</v>
          </cell>
          <cell r="F22">
            <v>36097</v>
          </cell>
          <cell r="G22" t="str">
            <v>Octubre</v>
          </cell>
          <cell r="H22">
            <v>1998</v>
          </cell>
          <cell r="I22">
            <v>36462</v>
          </cell>
          <cell r="J22">
            <v>1999</v>
          </cell>
          <cell r="K22" t="str">
            <v>Octubre</v>
          </cell>
          <cell r="P22">
            <v>1951.56</v>
          </cell>
          <cell r="Q22">
            <v>10</v>
          </cell>
          <cell r="R22" t="e">
            <v>#REF!</v>
          </cell>
          <cell r="S22" t="e">
            <v>#REF!</v>
          </cell>
          <cell r="T22">
            <v>2.8000000000000001E-2</v>
          </cell>
          <cell r="U22" t="e">
            <v>#REF!</v>
          </cell>
          <cell r="V22">
            <v>54.643679999999996</v>
          </cell>
          <cell r="W22" t="e">
            <v>#REF!</v>
          </cell>
          <cell r="X22">
            <v>55.160000000000004</v>
          </cell>
          <cell r="Y22">
            <v>2.8000000000000004E-3</v>
          </cell>
          <cell r="Z22">
            <v>3.0800000000000001E-2</v>
          </cell>
          <cell r="AA22" t="e">
            <v>#REF!</v>
          </cell>
          <cell r="AB22">
            <v>5.5160000000000009</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5.5160000000000009</v>
          </cell>
        </row>
        <row r="23">
          <cell r="A23">
            <v>1</v>
          </cell>
          <cell r="B23" t="str">
            <v>USD</v>
          </cell>
          <cell r="C23" t="str">
            <v>Subastas USD</v>
          </cell>
          <cell r="D23" t="str">
            <v>Fija</v>
          </cell>
          <cell r="E23">
            <v>1</v>
          </cell>
          <cell r="F23">
            <v>36097</v>
          </cell>
          <cell r="G23" t="str">
            <v>Octubre</v>
          </cell>
          <cell r="H23">
            <v>1998</v>
          </cell>
          <cell r="I23">
            <v>36462</v>
          </cell>
          <cell r="J23">
            <v>1999</v>
          </cell>
          <cell r="K23" t="str">
            <v>Octubre</v>
          </cell>
          <cell r="P23">
            <v>1951.56</v>
          </cell>
          <cell r="Q23">
            <v>10</v>
          </cell>
          <cell r="R23" t="e">
            <v>#REF!</v>
          </cell>
          <cell r="S23" t="e">
            <v>#REF!</v>
          </cell>
          <cell r="T23">
            <v>2.9999999999999996E-3</v>
          </cell>
          <cell r="U23" t="e">
            <v>#REF!</v>
          </cell>
          <cell r="V23">
            <v>5.8546799999999992</v>
          </cell>
          <cell r="W23" t="e">
            <v>#REF!</v>
          </cell>
          <cell r="X23">
            <v>5.9099999999999993</v>
          </cell>
          <cell r="Y23">
            <v>2.9999999999999997E-4</v>
          </cell>
          <cell r="Z23">
            <v>3.2999999999999995E-3</v>
          </cell>
          <cell r="AA23" t="e">
            <v>#REF!</v>
          </cell>
          <cell r="AB23">
            <v>0.59099999999999997</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0.59099999999999997</v>
          </cell>
        </row>
        <row r="24">
          <cell r="A24">
            <v>1</v>
          </cell>
          <cell r="B24" t="str">
            <v>USD</v>
          </cell>
          <cell r="C24" t="str">
            <v>Subastas USD</v>
          </cell>
          <cell r="D24" t="str">
            <v>Fija</v>
          </cell>
          <cell r="E24">
            <v>1</v>
          </cell>
          <cell r="F24">
            <v>36097</v>
          </cell>
          <cell r="G24" t="str">
            <v>Octubre</v>
          </cell>
          <cell r="H24">
            <v>1998</v>
          </cell>
          <cell r="I24">
            <v>36462</v>
          </cell>
          <cell r="J24">
            <v>1999</v>
          </cell>
          <cell r="K24" t="str">
            <v>Octubre</v>
          </cell>
          <cell r="P24">
            <v>1951.56</v>
          </cell>
          <cell r="Q24">
            <v>10</v>
          </cell>
          <cell r="R24" t="e">
            <v>#REF!</v>
          </cell>
          <cell r="S24" t="e">
            <v>#REF!</v>
          </cell>
          <cell r="T24">
            <v>1</v>
          </cell>
          <cell r="U24" t="e">
            <v>#REF!</v>
          </cell>
          <cell r="V24">
            <v>1951.56</v>
          </cell>
          <cell r="W24" t="e">
            <v>#REF!</v>
          </cell>
          <cell r="X24">
            <v>1970</v>
          </cell>
          <cell r="Y24">
            <v>0.1</v>
          </cell>
          <cell r="Z24">
            <v>1.1000000000000001</v>
          </cell>
          <cell r="AA24" t="e">
            <v>#REF!</v>
          </cell>
          <cell r="AB24">
            <v>197</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197</v>
          </cell>
        </row>
        <row r="25">
          <cell r="A25">
            <v>1</v>
          </cell>
          <cell r="B25" t="str">
            <v>USD</v>
          </cell>
          <cell r="C25" t="str">
            <v>Subastas USD</v>
          </cell>
          <cell r="D25" t="str">
            <v>Fija</v>
          </cell>
          <cell r="E25">
            <v>1</v>
          </cell>
          <cell r="F25">
            <v>36097</v>
          </cell>
          <cell r="G25" t="str">
            <v>Octubre</v>
          </cell>
          <cell r="H25">
            <v>1998</v>
          </cell>
          <cell r="I25">
            <v>36462</v>
          </cell>
          <cell r="J25">
            <v>1999</v>
          </cell>
          <cell r="K25" t="str">
            <v>Octubre</v>
          </cell>
          <cell r="P25">
            <v>1951.56</v>
          </cell>
          <cell r="Q25">
            <v>10</v>
          </cell>
          <cell r="R25" t="e">
            <v>#REF!</v>
          </cell>
          <cell r="S25" t="e">
            <v>#REF!</v>
          </cell>
          <cell r="T25">
            <v>0.16919999999999999</v>
          </cell>
          <cell r="U25" t="e">
            <v>#REF!</v>
          </cell>
          <cell r="V25">
            <v>330.20395199999996</v>
          </cell>
          <cell r="W25" t="e">
            <v>#REF!</v>
          </cell>
          <cell r="X25">
            <v>333.32399999999996</v>
          </cell>
          <cell r="Y25">
            <v>1.6920000000000001E-2</v>
          </cell>
          <cell r="Z25">
            <v>0.18611999999999998</v>
          </cell>
          <cell r="AA25" t="e">
            <v>#REF!</v>
          </cell>
          <cell r="AB25">
            <v>33.3324</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33.3324</v>
          </cell>
        </row>
        <row r="26">
          <cell r="A26">
            <v>1</v>
          </cell>
          <cell r="B26" t="str">
            <v>USD</v>
          </cell>
          <cell r="C26" t="str">
            <v>Subastas USD</v>
          </cell>
          <cell r="D26" t="str">
            <v>Fija</v>
          </cell>
          <cell r="E26">
            <v>1</v>
          </cell>
          <cell r="F26">
            <v>36097</v>
          </cell>
          <cell r="G26" t="str">
            <v>Octubre</v>
          </cell>
          <cell r="H26">
            <v>1998</v>
          </cell>
          <cell r="I26">
            <v>36462</v>
          </cell>
          <cell r="J26">
            <v>1999</v>
          </cell>
          <cell r="K26" t="str">
            <v>Octubre</v>
          </cell>
          <cell r="P26">
            <v>1951.56</v>
          </cell>
          <cell r="Q26">
            <v>10</v>
          </cell>
          <cell r="R26" t="e">
            <v>#REF!</v>
          </cell>
          <cell r="S26" t="e">
            <v>#REF!</v>
          </cell>
          <cell r="T26">
            <v>0.35370000000000001</v>
          </cell>
          <cell r="U26" t="e">
            <v>#REF!</v>
          </cell>
          <cell r="V26">
            <v>690.26677200000006</v>
          </cell>
          <cell r="W26" t="e">
            <v>#REF!</v>
          </cell>
          <cell r="X26">
            <v>696.78899999999999</v>
          </cell>
          <cell r="Y26">
            <v>3.5370000000000006E-2</v>
          </cell>
          <cell r="Z26">
            <v>0.38907000000000003</v>
          </cell>
          <cell r="AA26" t="e">
            <v>#REF!</v>
          </cell>
          <cell r="AB26">
            <v>69.678900000000013</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69.678900000000013</v>
          </cell>
        </row>
        <row r="27">
          <cell r="A27">
            <v>1</v>
          </cell>
          <cell r="B27" t="str">
            <v>USD</v>
          </cell>
          <cell r="C27" t="str">
            <v>Subastas USD</v>
          </cell>
          <cell r="D27" t="str">
            <v>Fija</v>
          </cell>
          <cell r="E27">
            <v>1</v>
          </cell>
          <cell r="F27">
            <v>36097</v>
          </cell>
          <cell r="G27" t="str">
            <v>Octubre</v>
          </cell>
          <cell r="H27">
            <v>1998</v>
          </cell>
          <cell r="I27">
            <v>36462</v>
          </cell>
          <cell r="J27">
            <v>1999</v>
          </cell>
          <cell r="K27" t="str">
            <v>Octubre</v>
          </cell>
          <cell r="P27">
            <v>1951.56</v>
          </cell>
          <cell r="Q27">
            <v>10</v>
          </cell>
          <cell r="R27" t="e">
            <v>#REF!</v>
          </cell>
          <cell r="S27" t="e">
            <v>#REF!</v>
          </cell>
          <cell r="T27">
            <v>2.0750000000000002</v>
          </cell>
          <cell r="U27" t="e">
            <v>#REF!</v>
          </cell>
          <cell r="V27">
            <v>4049.4870000000001</v>
          </cell>
          <cell r="W27" t="e">
            <v>#REF!</v>
          </cell>
          <cell r="X27">
            <v>4087.7500000000005</v>
          </cell>
          <cell r="Y27">
            <v>0.20750000000000002</v>
          </cell>
          <cell r="Z27">
            <v>2.2825000000000002</v>
          </cell>
          <cell r="AA27" t="e">
            <v>#REF!</v>
          </cell>
          <cell r="AB27">
            <v>408.77500000000003</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408.77500000000003</v>
          </cell>
        </row>
        <row r="28">
          <cell r="A28">
            <v>1</v>
          </cell>
          <cell r="B28" t="str">
            <v>USD</v>
          </cell>
          <cell r="C28" t="str">
            <v>Subastas USD</v>
          </cell>
          <cell r="D28" t="str">
            <v>Fija</v>
          </cell>
          <cell r="E28">
            <v>1</v>
          </cell>
          <cell r="F28">
            <v>36097</v>
          </cell>
          <cell r="G28" t="str">
            <v>Octubre</v>
          </cell>
          <cell r="H28">
            <v>1998</v>
          </cell>
          <cell r="I28">
            <v>36462</v>
          </cell>
          <cell r="J28">
            <v>1999</v>
          </cell>
          <cell r="K28" t="str">
            <v>Octubre</v>
          </cell>
          <cell r="P28">
            <v>1951.56</v>
          </cell>
          <cell r="Q28">
            <v>10</v>
          </cell>
          <cell r="R28" t="e">
            <v>#REF!</v>
          </cell>
          <cell r="S28" t="e">
            <v>#REF!</v>
          </cell>
          <cell r="T28">
            <v>9.4480999999999984</v>
          </cell>
          <cell r="U28" t="e">
            <v>#REF!</v>
          </cell>
          <cell r="V28">
            <v>18438.534035999997</v>
          </cell>
          <cell r="W28" t="e">
            <v>#REF!</v>
          </cell>
          <cell r="X28">
            <v>18612.756999999998</v>
          </cell>
          <cell r="Y28">
            <v>0.94480999999999993</v>
          </cell>
          <cell r="Z28">
            <v>10.392909999999999</v>
          </cell>
          <cell r="AA28" t="e">
            <v>#REF!</v>
          </cell>
          <cell r="AB28">
            <v>1861.2756999999999</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1861.2756999999999</v>
          </cell>
        </row>
        <row r="29">
          <cell r="A29">
            <v>1</v>
          </cell>
          <cell r="B29" t="str">
            <v>USD</v>
          </cell>
          <cell r="C29" t="str">
            <v>Subastas USD</v>
          </cell>
          <cell r="D29" t="str">
            <v>Fija</v>
          </cell>
          <cell r="E29">
            <v>1</v>
          </cell>
          <cell r="F29">
            <v>36097</v>
          </cell>
          <cell r="G29" t="str">
            <v>Octubre</v>
          </cell>
          <cell r="H29">
            <v>1998</v>
          </cell>
          <cell r="I29">
            <v>36462</v>
          </cell>
          <cell r="J29">
            <v>1999</v>
          </cell>
          <cell r="K29" t="str">
            <v>Octubre</v>
          </cell>
          <cell r="P29">
            <v>1951.56</v>
          </cell>
          <cell r="Q29">
            <v>10</v>
          </cell>
          <cell r="R29" t="e">
            <v>#REF!</v>
          </cell>
          <cell r="S29" t="e">
            <v>#REF!</v>
          </cell>
          <cell r="T29">
            <v>7.2658000000000005</v>
          </cell>
          <cell r="U29" t="e">
            <v>#REF!</v>
          </cell>
          <cell r="V29">
            <v>14179.644648000001</v>
          </cell>
          <cell r="W29" t="e">
            <v>#REF!</v>
          </cell>
          <cell r="X29">
            <v>14313.626</v>
          </cell>
          <cell r="Y29">
            <v>0.72658000000000011</v>
          </cell>
          <cell r="Z29">
            <v>7.9923800000000007</v>
          </cell>
          <cell r="AA29" t="e">
            <v>#REF!</v>
          </cell>
          <cell r="AB29">
            <v>1431.3626000000002</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1431.3626000000002</v>
          </cell>
        </row>
        <row r="30">
          <cell r="A30">
            <v>1</v>
          </cell>
          <cell r="B30" t="str">
            <v>USD</v>
          </cell>
          <cell r="C30" t="str">
            <v>Subastas USD</v>
          </cell>
          <cell r="D30" t="str">
            <v>Fija</v>
          </cell>
          <cell r="E30">
            <v>1</v>
          </cell>
          <cell r="F30">
            <v>36097</v>
          </cell>
          <cell r="G30" t="str">
            <v>Octubre</v>
          </cell>
          <cell r="H30">
            <v>1998</v>
          </cell>
          <cell r="I30">
            <v>36462</v>
          </cell>
          <cell r="J30">
            <v>1999</v>
          </cell>
          <cell r="K30" t="str">
            <v>Octubre</v>
          </cell>
          <cell r="P30">
            <v>1951.56</v>
          </cell>
          <cell r="Q30">
            <v>10</v>
          </cell>
          <cell r="R30" t="e">
            <v>#REF!</v>
          </cell>
          <cell r="S30" t="e">
            <v>#REF!</v>
          </cell>
          <cell r="T30">
            <v>6.0058999999999996</v>
          </cell>
          <cell r="U30" t="e">
            <v>#REF!</v>
          </cell>
          <cell r="V30">
            <v>11720.874204</v>
          </cell>
          <cell r="W30" t="e">
            <v>#REF!</v>
          </cell>
          <cell r="X30">
            <v>11831.623</v>
          </cell>
          <cell r="Y30">
            <v>0.60058999999999996</v>
          </cell>
          <cell r="Z30">
            <v>6.6064899999999991</v>
          </cell>
          <cell r="AA30" t="e">
            <v>#REF!</v>
          </cell>
          <cell r="AB30">
            <v>1183.1623</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1183.1623</v>
          </cell>
        </row>
        <row r="31">
          <cell r="A31">
            <v>1</v>
          </cell>
          <cell r="B31" t="str">
            <v>USD</v>
          </cell>
          <cell r="C31" t="str">
            <v>Subastas USD</v>
          </cell>
          <cell r="D31" t="str">
            <v>Fija</v>
          </cell>
          <cell r="E31">
            <v>1</v>
          </cell>
          <cell r="F31">
            <v>36097</v>
          </cell>
          <cell r="G31" t="str">
            <v>Octubre</v>
          </cell>
          <cell r="H31">
            <v>1998</v>
          </cell>
          <cell r="I31">
            <v>36462</v>
          </cell>
          <cell r="J31">
            <v>1999</v>
          </cell>
          <cell r="K31" t="str">
            <v>Octubre</v>
          </cell>
          <cell r="P31">
            <v>1951.56</v>
          </cell>
          <cell r="Q31">
            <v>10</v>
          </cell>
          <cell r="R31" t="e">
            <v>#REF!</v>
          </cell>
          <cell r="S31" t="e">
            <v>#REF!</v>
          </cell>
          <cell r="T31">
            <v>0.4</v>
          </cell>
          <cell r="U31" t="e">
            <v>#REF!</v>
          </cell>
          <cell r="V31">
            <v>780.62400000000002</v>
          </cell>
          <cell r="W31" t="e">
            <v>#REF!</v>
          </cell>
          <cell r="X31">
            <v>788</v>
          </cell>
          <cell r="Y31">
            <v>4.0000000000000008E-2</v>
          </cell>
          <cell r="Z31">
            <v>0.44000000000000006</v>
          </cell>
          <cell r="AA31" t="e">
            <v>#REF!</v>
          </cell>
          <cell r="AB31">
            <v>78.800000000000011</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78.800000000000011</v>
          </cell>
        </row>
        <row r="32">
          <cell r="A32">
            <v>1</v>
          </cell>
          <cell r="B32" t="str">
            <v>USD</v>
          </cell>
          <cell r="C32" t="str">
            <v>Subastas USD</v>
          </cell>
          <cell r="D32" t="str">
            <v>Fija</v>
          </cell>
          <cell r="E32">
            <v>1</v>
          </cell>
          <cell r="F32">
            <v>36097</v>
          </cell>
          <cell r="G32" t="str">
            <v>Octubre</v>
          </cell>
          <cell r="H32">
            <v>1998</v>
          </cell>
          <cell r="I32">
            <v>36462</v>
          </cell>
          <cell r="J32">
            <v>1999</v>
          </cell>
          <cell r="K32" t="str">
            <v>Octubre</v>
          </cell>
          <cell r="P32">
            <v>1951.56</v>
          </cell>
          <cell r="Q32">
            <v>10</v>
          </cell>
          <cell r="R32" t="e">
            <v>#REF!</v>
          </cell>
          <cell r="S32" t="e">
            <v>#REF!</v>
          </cell>
          <cell r="T32">
            <v>20.613599999999998</v>
          </cell>
          <cell r="U32" t="e">
            <v>#REF!</v>
          </cell>
          <cell r="V32">
            <v>40228.677215999996</v>
          </cell>
          <cell r="W32" t="e">
            <v>#REF!</v>
          </cell>
          <cell r="X32">
            <v>40608.791999999994</v>
          </cell>
          <cell r="Y32">
            <v>2.0613600000000001</v>
          </cell>
          <cell r="Z32">
            <v>22.674959999999999</v>
          </cell>
          <cell r="AA32" t="e">
            <v>#REF!</v>
          </cell>
          <cell r="AB32">
            <v>4060.8792000000003</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4060.8792000000003</v>
          </cell>
        </row>
        <row r="33">
          <cell r="A33">
            <v>1</v>
          </cell>
          <cell r="B33" t="str">
            <v>USD</v>
          </cell>
          <cell r="C33" t="str">
            <v>Subastas USD</v>
          </cell>
          <cell r="D33" t="str">
            <v>Fija</v>
          </cell>
          <cell r="E33">
            <v>1</v>
          </cell>
          <cell r="F33">
            <v>36097</v>
          </cell>
          <cell r="G33" t="str">
            <v>Octubre</v>
          </cell>
          <cell r="H33">
            <v>1998</v>
          </cell>
          <cell r="I33">
            <v>36462</v>
          </cell>
          <cell r="J33">
            <v>1999</v>
          </cell>
          <cell r="K33" t="str">
            <v>Octubre</v>
          </cell>
          <cell r="P33">
            <v>1951.56</v>
          </cell>
          <cell r="Q33">
            <v>10</v>
          </cell>
          <cell r="R33" t="e">
            <v>#REF!</v>
          </cell>
          <cell r="S33" t="e">
            <v>#REF!</v>
          </cell>
          <cell r="T33">
            <v>1.3507</v>
          </cell>
          <cell r="U33" t="e">
            <v>#REF!</v>
          </cell>
          <cell r="V33">
            <v>2635.972092</v>
          </cell>
          <cell r="W33" t="e">
            <v>#REF!</v>
          </cell>
          <cell r="X33">
            <v>2660.8789999999999</v>
          </cell>
          <cell r="Y33">
            <v>0.13507</v>
          </cell>
          <cell r="Z33">
            <v>1.48577</v>
          </cell>
          <cell r="AA33" t="e">
            <v>#REF!</v>
          </cell>
          <cell r="AB33">
            <v>266.08789999999999</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266.08789999999999</v>
          </cell>
        </row>
        <row r="34">
          <cell r="A34">
            <v>1</v>
          </cell>
          <cell r="B34" t="str">
            <v>USD</v>
          </cell>
          <cell r="C34" t="str">
            <v>Subastas USD</v>
          </cell>
          <cell r="D34" t="str">
            <v>Fija</v>
          </cell>
          <cell r="E34">
            <v>1</v>
          </cell>
          <cell r="F34">
            <v>36097</v>
          </cell>
          <cell r="G34" t="str">
            <v>Octubre</v>
          </cell>
          <cell r="H34">
            <v>1998</v>
          </cell>
          <cell r="I34">
            <v>36462</v>
          </cell>
          <cell r="J34">
            <v>1999</v>
          </cell>
          <cell r="K34" t="str">
            <v>Octubre</v>
          </cell>
          <cell r="P34">
            <v>1951.56</v>
          </cell>
          <cell r="Q34">
            <v>10</v>
          </cell>
          <cell r="R34" t="e">
            <v>#REF!</v>
          </cell>
          <cell r="S34" t="e">
            <v>#REF!</v>
          </cell>
          <cell r="T34">
            <v>1.33</v>
          </cell>
          <cell r="U34" t="e">
            <v>#REF!</v>
          </cell>
          <cell r="V34">
            <v>2595.5747999999999</v>
          </cell>
          <cell r="W34" t="e">
            <v>#REF!</v>
          </cell>
          <cell r="X34">
            <v>2620.1000000000004</v>
          </cell>
          <cell r="Y34">
            <v>0.13300000000000001</v>
          </cell>
          <cell r="Z34">
            <v>1.4630000000000001</v>
          </cell>
          <cell r="AA34" t="e">
            <v>#REF!</v>
          </cell>
          <cell r="AB34">
            <v>262.01</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262.01</v>
          </cell>
        </row>
        <row r="35">
          <cell r="A35">
            <v>1</v>
          </cell>
          <cell r="B35" t="str">
            <v>USD</v>
          </cell>
          <cell r="C35" t="str">
            <v>Subastas USD</v>
          </cell>
          <cell r="D35" t="str">
            <v>Fija</v>
          </cell>
          <cell r="E35">
            <v>1</v>
          </cell>
          <cell r="F35">
            <v>36097</v>
          </cell>
          <cell r="G35" t="str">
            <v>Octubre</v>
          </cell>
          <cell r="H35">
            <v>1998</v>
          </cell>
          <cell r="I35">
            <v>36462</v>
          </cell>
          <cell r="J35">
            <v>1999</v>
          </cell>
          <cell r="K35" t="str">
            <v>Octubre</v>
          </cell>
          <cell r="P35">
            <v>1951.56</v>
          </cell>
          <cell r="Q35">
            <v>10</v>
          </cell>
          <cell r="R35" t="e">
            <v>#REF!</v>
          </cell>
          <cell r="S35" t="e">
            <v>#REF!</v>
          </cell>
          <cell r="T35">
            <v>0.25579999999999997</v>
          </cell>
          <cell r="U35" t="e">
            <v>#REF!</v>
          </cell>
          <cell r="V35">
            <v>499.20904799999994</v>
          </cell>
          <cell r="W35" t="e">
            <v>#REF!</v>
          </cell>
          <cell r="X35">
            <v>503.92599999999993</v>
          </cell>
          <cell r="Y35">
            <v>2.5579999999999999E-2</v>
          </cell>
          <cell r="Z35">
            <v>0.28137999999999996</v>
          </cell>
          <cell r="AA35" t="e">
            <v>#REF!</v>
          </cell>
          <cell r="AB35">
            <v>50.392599999999995</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50.392599999999995</v>
          </cell>
        </row>
        <row r="36">
          <cell r="A36">
            <v>1</v>
          </cell>
          <cell r="B36" t="str">
            <v>USD</v>
          </cell>
          <cell r="C36" t="str">
            <v>Subastas USD</v>
          </cell>
          <cell r="D36" t="str">
            <v>Fija</v>
          </cell>
          <cell r="E36">
            <v>1</v>
          </cell>
          <cell r="F36">
            <v>36097</v>
          </cell>
          <cell r="G36" t="str">
            <v>Octubre</v>
          </cell>
          <cell r="H36">
            <v>1998</v>
          </cell>
          <cell r="I36">
            <v>36462</v>
          </cell>
          <cell r="J36">
            <v>1999</v>
          </cell>
          <cell r="K36" t="str">
            <v>Octubre</v>
          </cell>
          <cell r="P36">
            <v>1951.56</v>
          </cell>
          <cell r="Q36">
            <v>10</v>
          </cell>
          <cell r="R36" t="e">
            <v>#REF!</v>
          </cell>
          <cell r="S36" t="e">
            <v>#REF!</v>
          </cell>
          <cell r="T36">
            <v>0.5</v>
          </cell>
          <cell r="U36" t="e">
            <v>#REF!</v>
          </cell>
          <cell r="V36">
            <v>975.78</v>
          </cell>
          <cell r="W36" t="e">
            <v>#REF!</v>
          </cell>
          <cell r="X36">
            <v>985</v>
          </cell>
          <cell r="Y36">
            <v>0.05</v>
          </cell>
          <cell r="Z36">
            <v>0.55000000000000004</v>
          </cell>
          <cell r="AA36" t="e">
            <v>#REF!</v>
          </cell>
          <cell r="AB36">
            <v>98.5</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98.5</v>
          </cell>
        </row>
        <row r="37">
          <cell r="A37">
            <v>1</v>
          </cell>
          <cell r="B37" t="str">
            <v>USD</v>
          </cell>
          <cell r="C37" t="str">
            <v>Subastas USD</v>
          </cell>
          <cell r="D37" t="str">
            <v>Fija</v>
          </cell>
          <cell r="E37">
            <v>1</v>
          </cell>
          <cell r="F37">
            <v>36097</v>
          </cell>
          <cell r="G37" t="str">
            <v>Octubre</v>
          </cell>
          <cell r="H37">
            <v>1998</v>
          </cell>
          <cell r="I37">
            <v>36462</v>
          </cell>
          <cell r="J37">
            <v>1999</v>
          </cell>
          <cell r="K37" t="str">
            <v>Octubre</v>
          </cell>
          <cell r="P37">
            <v>1951.56</v>
          </cell>
          <cell r="Q37">
            <v>10</v>
          </cell>
          <cell r="R37" t="e">
            <v>#REF!</v>
          </cell>
          <cell r="S37" t="e">
            <v>#REF!</v>
          </cell>
          <cell r="T37">
            <v>0.5</v>
          </cell>
          <cell r="U37" t="e">
            <v>#REF!</v>
          </cell>
          <cell r="V37">
            <v>975.78</v>
          </cell>
          <cell r="W37" t="e">
            <v>#REF!</v>
          </cell>
          <cell r="X37">
            <v>985</v>
          </cell>
          <cell r="Y37">
            <v>0.05</v>
          </cell>
          <cell r="Z37">
            <v>0.55000000000000004</v>
          </cell>
          <cell r="AA37" t="e">
            <v>#REF!</v>
          </cell>
          <cell r="AB37">
            <v>98.5</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98.5</v>
          </cell>
        </row>
        <row r="38">
          <cell r="A38">
            <v>1</v>
          </cell>
          <cell r="B38" t="str">
            <v>USD</v>
          </cell>
          <cell r="C38" t="str">
            <v>Subastas USD</v>
          </cell>
          <cell r="D38" t="str">
            <v>Fija</v>
          </cell>
          <cell r="E38">
            <v>1</v>
          </cell>
          <cell r="F38">
            <v>36097</v>
          </cell>
          <cell r="G38" t="str">
            <v>Octubre</v>
          </cell>
          <cell r="H38">
            <v>1998</v>
          </cell>
          <cell r="I38">
            <v>36462</v>
          </cell>
          <cell r="J38">
            <v>1999</v>
          </cell>
          <cell r="K38" t="str">
            <v>Octubre</v>
          </cell>
          <cell r="P38">
            <v>1951.56</v>
          </cell>
          <cell r="Q38">
            <v>10</v>
          </cell>
          <cell r="R38" t="e">
            <v>#REF!</v>
          </cell>
          <cell r="S38" t="e">
            <v>#REF!</v>
          </cell>
          <cell r="T38">
            <v>1.5</v>
          </cell>
          <cell r="U38" t="e">
            <v>#REF!</v>
          </cell>
          <cell r="V38">
            <v>2927.34</v>
          </cell>
          <cell r="W38" t="e">
            <v>#REF!</v>
          </cell>
          <cell r="X38">
            <v>2955</v>
          </cell>
          <cell r="Y38">
            <v>0.15000000000000002</v>
          </cell>
          <cell r="Z38">
            <v>1.65</v>
          </cell>
          <cell r="AA38" t="e">
            <v>#REF!</v>
          </cell>
          <cell r="AB38">
            <v>295.50000000000006</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295.50000000000006</v>
          </cell>
        </row>
        <row r="39">
          <cell r="A39">
            <v>1</v>
          </cell>
          <cell r="B39" t="str">
            <v>USD</v>
          </cell>
          <cell r="C39" t="str">
            <v>Subastas USD</v>
          </cell>
          <cell r="D39" t="str">
            <v>Fija</v>
          </cell>
          <cell r="E39">
            <v>1</v>
          </cell>
          <cell r="F39">
            <v>36097</v>
          </cell>
          <cell r="G39" t="str">
            <v>Octubre</v>
          </cell>
          <cell r="H39">
            <v>1998</v>
          </cell>
          <cell r="I39">
            <v>36462</v>
          </cell>
          <cell r="J39">
            <v>1999</v>
          </cell>
          <cell r="K39" t="str">
            <v>Octubre</v>
          </cell>
          <cell r="P39">
            <v>1951.56</v>
          </cell>
          <cell r="Q39">
            <v>10</v>
          </cell>
          <cell r="R39" t="e">
            <v>#REF!</v>
          </cell>
          <cell r="S39" t="e">
            <v>#REF!</v>
          </cell>
          <cell r="T39">
            <v>0.8</v>
          </cell>
          <cell r="U39" t="e">
            <v>#REF!</v>
          </cell>
          <cell r="V39">
            <v>1561.248</v>
          </cell>
          <cell r="W39" t="e">
            <v>#REF!</v>
          </cell>
          <cell r="X39">
            <v>1576</v>
          </cell>
          <cell r="Y39">
            <v>8.0000000000000016E-2</v>
          </cell>
          <cell r="Z39">
            <v>0.88000000000000012</v>
          </cell>
          <cell r="AA39" t="e">
            <v>#REF!</v>
          </cell>
          <cell r="AB39">
            <v>157.60000000000002</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157.60000000000002</v>
          </cell>
        </row>
        <row r="40">
          <cell r="A40">
            <v>1</v>
          </cell>
          <cell r="B40" t="str">
            <v>USD</v>
          </cell>
          <cell r="C40" t="str">
            <v>Subastas USD</v>
          </cell>
          <cell r="D40" t="str">
            <v>Fija</v>
          </cell>
          <cell r="E40">
            <v>1</v>
          </cell>
          <cell r="F40">
            <v>36097</v>
          </cell>
          <cell r="G40" t="str">
            <v>Octubre</v>
          </cell>
          <cell r="H40">
            <v>1998</v>
          </cell>
          <cell r="I40">
            <v>36462</v>
          </cell>
          <cell r="J40">
            <v>1999</v>
          </cell>
          <cell r="K40" t="str">
            <v>Octubre</v>
          </cell>
          <cell r="P40">
            <v>1951.56</v>
          </cell>
          <cell r="Q40">
            <v>10</v>
          </cell>
          <cell r="R40" t="e">
            <v>#REF!</v>
          </cell>
          <cell r="S40" t="e">
            <v>#REF!</v>
          </cell>
          <cell r="T40">
            <v>6.1269999999999998</v>
          </cell>
          <cell r="U40" t="e">
            <v>#REF!</v>
          </cell>
          <cell r="V40">
            <v>11957.208119999999</v>
          </cell>
          <cell r="W40" t="e">
            <v>#REF!</v>
          </cell>
          <cell r="X40">
            <v>12070.189999999999</v>
          </cell>
          <cell r="Y40">
            <v>0.61270000000000002</v>
          </cell>
          <cell r="Z40">
            <v>6.7397</v>
          </cell>
          <cell r="AA40" t="e">
            <v>#REF!</v>
          </cell>
          <cell r="AB40">
            <v>1207.019</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1207.019</v>
          </cell>
        </row>
        <row r="41">
          <cell r="A41">
            <v>1</v>
          </cell>
          <cell r="B41" t="str">
            <v>USD</v>
          </cell>
          <cell r="C41" t="str">
            <v>Subastas USD</v>
          </cell>
          <cell r="D41" t="str">
            <v>Fija</v>
          </cell>
          <cell r="E41">
            <v>1</v>
          </cell>
          <cell r="F41">
            <v>36097</v>
          </cell>
          <cell r="G41" t="str">
            <v>Octubre</v>
          </cell>
          <cell r="H41">
            <v>1998</v>
          </cell>
          <cell r="I41">
            <v>36462</v>
          </cell>
          <cell r="J41">
            <v>1999</v>
          </cell>
          <cell r="K41" t="str">
            <v>Octubre</v>
          </cell>
          <cell r="P41">
            <v>1951.56</v>
          </cell>
          <cell r="Q41">
            <v>10</v>
          </cell>
          <cell r="R41" t="e">
            <v>#REF!</v>
          </cell>
          <cell r="S41" t="e">
            <v>#REF!</v>
          </cell>
          <cell r="T41">
            <v>0.03</v>
          </cell>
          <cell r="U41" t="e">
            <v>#REF!</v>
          </cell>
          <cell r="V41">
            <v>58.546799999999998</v>
          </cell>
          <cell r="W41" t="e">
            <v>#REF!</v>
          </cell>
          <cell r="X41">
            <v>59.099999999999994</v>
          </cell>
          <cell r="Y41">
            <v>3.0000000000000001E-3</v>
          </cell>
          <cell r="Z41">
            <v>3.3000000000000002E-2</v>
          </cell>
          <cell r="AA41" t="e">
            <v>#REF!</v>
          </cell>
          <cell r="AB41">
            <v>5.91</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5.91</v>
          </cell>
        </row>
        <row r="42">
          <cell r="A42">
            <v>1</v>
          </cell>
          <cell r="B42" t="str">
            <v>USD</v>
          </cell>
          <cell r="C42" t="str">
            <v>Subastas USD</v>
          </cell>
          <cell r="D42" t="str">
            <v>Fija</v>
          </cell>
          <cell r="E42">
            <v>1</v>
          </cell>
          <cell r="F42">
            <v>36097</v>
          </cell>
          <cell r="G42" t="str">
            <v>Octubre</v>
          </cell>
          <cell r="H42">
            <v>1998</v>
          </cell>
          <cell r="I42">
            <v>36462</v>
          </cell>
          <cell r="J42">
            <v>1999</v>
          </cell>
          <cell r="K42" t="str">
            <v>Octubre</v>
          </cell>
          <cell r="P42">
            <v>1951.56</v>
          </cell>
          <cell r="Q42">
            <v>10</v>
          </cell>
          <cell r="R42" t="e">
            <v>#REF!</v>
          </cell>
          <cell r="S42" t="e">
            <v>#REF!</v>
          </cell>
          <cell r="T42">
            <v>20</v>
          </cell>
          <cell r="U42" t="e">
            <v>#REF!</v>
          </cell>
          <cell r="V42">
            <v>39031.199999999997</v>
          </cell>
          <cell r="W42" t="e">
            <v>#REF!</v>
          </cell>
          <cell r="X42">
            <v>39400</v>
          </cell>
          <cell r="Y42">
            <v>2</v>
          </cell>
          <cell r="Z42">
            <v>22</v>
          </cell>
          <cell r="AA42" t="e">
            <v>#REF!</v>
          </cell>
          <cell r="AB42">
            <v>3940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3940</v>
          </cell>
        </row>
        <row r="43">
          <cell r="A43">
            <v>1</v>
          </cell>
          <cell r="B43" t="str">
            <v>USD</v>
          </cell>
          <cell r="C43" t="str">
            <v>Subastas USD</v>
          </cell>
          <cell r="D43" t="str">
            <v>Fija</v>
          </cell>
          <cell r="E43">
            <v>1</v>
          </cell>
          <cell r="F43">
            <v>36097</v>
          </cell>
          <cell r="G43" t="str">
            <v>Octubre</v>
          </cell>
          <cell r="H43">
            <v>1998</v>
          </cell>
          <cell r="I43">
            <v>36462</v>
          </cell>
          <cell r="J43">
            <v>1999</v>
          </cell>
          <cell r="K43" t="str">
            <v>Octubre</v>
          </cell>
          <cell r="P43">
            <v>1951.56</v>
          </cell>
          <cell r="Q43">
            <v>10</v>
          </cell>
          <cell r="R43" t="e">
            <v>#REF!</v>
          </cell>
          <cell r="S43" t="e">
            <v>#REF!</v>
          </cell>
          <cell r="T43">
            <v>5.1234999999999999</v>
          </cell>
          <cell r="U43" t="e">
            <v>#REF!</v>
          </cell>
          <cell r="V43">
            <v>9998.8176599999988</v>
          </cell>
          <cell r="W43" t="e">
            <v>#REF!</v>
          </cell>
          <cell r="X43">
            <v>10093.295</v>
          </cell>
          <cell r="Y43">
            <v>0.51234999999999997</v>
          </cell>
          <cell r="Z43">
            <v>5.6358499999999996</v>
          </cell>
          <cell r="AA43" t="e">
            <v>#REF!</v>
          </cell>
          <cell r="AB43">
            <v>1009.3294999999999</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1009.3294999999999</v>
          </cell>
        </row>
        <row r="44">
          <cell r="A44">
            <v>1</v>
          </cell>
          <cell r="B44" t="str">
            <v>USD</v>
          </cell>
          <cell r="C44" t="str">
            <v>Subastas USD</v>
          </cell>
          <cell r="D44" t="str">
            <v>Fija</v>
          </cell>
          <cell r="E44">
            <v>1</v>
          </cell>
          <cell r="F44">
            <v>36097</v>
          </cell>
          <cell r="G44" t="str">
            <v>Octubre</v>
          </cell>
          <cell r="H44">
            <v>1998</v>
          </cell>
          <cell r="I44">
            <v>36462</v>
          </cell>
          <cell r="J44">
            <v>1999</v>
          </cell>
          <cell r="K44" t="str">
            <v>Octubre</v>
          </cell>
          <cell r="P44">
            <v>1951.56</v>
          </cell>
          <cell r="Q44">
            <v>10</v>
          </cell>
          <cell r="R44" t="e">
            <v>#REF!</v>
          </cell>
          <cell r="S44" t="e">
            <v>#REF!</v>
          </cell>
          <cell r="T44">
            <v>22</v>
          </cell>
          <cell r="U44" t="e">
            <v>#REF!</v>
          </cell>
          <cell r="V44">
            <v>42934.32</v>
          </cell>
          <cell r="W44" t="e">
            <v>#REF!</v>
          </cell>
          <cell r="X44">
            <v>43340</v>
          </cell>
          <cell r="Y44">
            <v>2.2000000000000002</v>
          </cell>
          <cell r="Z44">
            <v>24.2</v>
          </cell>
          <cell r="AA44" t="e">
            <v>#REF!</v>
          </cell>
          <cell r="AB44">
            <v>4334</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4334</v>
          </cell>
        </row>
        <row r="45">
          <cell r="A45">
            <v>1</v>
          </cell>
          <cell r="B45" t="str">
            <v>USD</v>
          </cell>
          <cell r="C45" t="str">
            <v>Subastas USD</v>
          </cell>
          <cell r="D45" t="str">
            <v>Fija</v>
          </cell>
          <cell r="E45">
            <v>1</v>
          </cell>
          <cell r="F45">
            <v>36097</v>
          </cell>
          <cell r="G45" t="str">
            <v>Octubre</v>
          </cell>
          <cell r="H45">
            <v>1998</v>
          </cell>
          <cell r="I45">
            <v>36462</v>
          </cell>
          <cell r="J45">
            <v>1999</v>
          </cell>
          <cell r="K45" t="str">
            <v>Octubre</v>
          </cell>
          <cell r="P45">
            <v>1951.56</v>
          </cell>
          <cell r="Q45">
            <v>10</v>
          </cell>
          <cell r="R45" t="e">
            <v>#REF!</v>
          </cell>
          <cell r="S45" t="e">
            <v>#REF!</v>
          </cell>
          <cell r="T45">
            <v>2.2804000000000002</v>
          </cell>
          <cell r="U45" t="e">
            <v>#REF!</v>
          </cell>
          <cell r="V45">
            <v>4450.3374240000003</v>
          </cell>
          <cell r="W45" t="e">
            <v>#REF!</v>
          </cell>
          <cell r="X45">
            <v>4492.3880000000008</v>
          </cell>
          <cell r="Y45">
            <v>0.22804000000000002</v>
          </cell>
          <cell r="Z45">
            <v>2.5084400000000002</v>
          </cell>
          <cell r="AA45" t="e">
            <v>#REF!</v>
          </cell>
          <cell r="AB45">
            <v>449.23880000000003</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449.23880000000003</v>
          </cell>
        </row>
        <row r="46">
          <cell r="A46">
            <v>1</v>
          </cell>
          <cell r="B46" t="str">
            <v>USD</v>
          </cell>
          <cell r="C46" t="str">
            <v>Subastas USD</v>
          </cell>
          <cell r="D46" t="str">
            <v>Fija</v>
          </cell>
          <cell r="E46">
            <v>1</v>
          </cell>
          <cell r="F46">
            <v>36097</v>
          </cell>
          <cell r="G46" t="str">
            <v>Octubre</v>
          </cell>
          <cell r="H46">
            <v>1998</v>
          </cell>
          <cell r="I46">
            <v>36462</v>
          </cell>
          <cell r="J46">
            <v>1999</v>
          </cell>
          <cell r="K46" t="str">
            <v>Octubre</v>
          </cell>
          <cell r="P46">
            <v>1951.56</v>
          </cell>
          <cell r="Q46">
            <v>10</v>
          </cell>
          <cell r="R46" t="e">
            <v>#REF!</v>
          </cell>
          <cell r="S46" t="e">
            <v>#REF!</v>
          </cell>
          <cell r="T46">
            <v>0.15</v>
          </cell>
          <cell r="U46" t="e">
            <v>#REF!</v>
          </cell>
          <cell r="V46">
            <v>292.73399999999998</v>
          </cell>
          <cell r="W46" t="e">
            <v>#REF!</v>
          </cell>
          <cell r="X46">
            <v>295.5</v>
          </cell>
          <cell r="Y46">
            <v>1.4999999999999999E-2</v>
          </cell>
          <cell r="Z46">
            <v>0.16499999999999998</v>
          </cell>
          <cell r="AA46" t="e">
            <v>#REF!</v>
          </cell>
          <cell r="AB46">
            <v>29.549999999999997</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29.549999999999997</v>
          </cell>
        </row>
        <row r="47">
          <cell r="A47">
            <v>1</v>
          </cell>
          <cell r="B47" t="str">
            <v>USD</v>
          </cell>
          <cell r="C47" t="str">
            <v>Subastas USD</v>
          </cell>
          <cell r="D47" t="str">
            <v>Fija</v>
          </cell>
          <cell r="E47">
            <v>1</v>
          </cell>
          <cell r="F47">
            <v>36097</v>
          </cell>
          <cell r="G47" t="str">
            <v>Octubre</v>
          </cell>
          <cell r="H47">
            <v>1998</v>
          </cell>
          <cell r="I47">
            <v>36462</v>
          </cell>
          <cell r="J47">
            <v>1999</v>
          </cell>
          <cell r="K47" t="str">
            <v>Octubre</v>
          </cell>
          <cell r="P47">
            <v>1951.56</v>
          </cell>
          <cell r="Q47">
            <v>10</v>
          </cell>
          <cell r="R47" t="e">
            <v>#REF!</v>
          </cell>
          <cell r="S47" t="e">
            <v>#REF!</v>
          </cell>
          <cell r="T47">
            <v>0.3</v>
          </cell>
          <cell r="U47" t="e">
            <v>#REF!</v>
          </cell>
          <cell r="V47">
            <v>585.46799999999996</v>
          </cell>
          <cell r="W47" t="e">
            <v>#REF!</v>
          </cell>
          <cell r="X47">
            <v>591</v>
          </cell>
          <cell r="Y47">
            <v>0.03</v>
          </cell>
          <cell r="Z47">
            <v>0.32999999999999996</v>
          </cell>
          <cell r="AA47" t="e">
            <v>#REF!</v>
          </cell>
          <cell r="AB47">
            <v>59.099999999999994</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59.099999999999994</v>
          </cell>
        </row>
        <row r="48">
          <cell r="A48">
            <v>1</v>
          </cell>
          <cell r="B48" t="str">
            <v>USD</v>
          </cell>
          <cell r="C48" t="str">
            <v>Subastas USD</v>
          </cell>
          <cell r="D48" t="str">
            <v>Fija</v>
          </cell>
          <cell r="E48">
            <v>1</v>
          </cell>
          <cell r="F48">
            <v>36097</v>
          </cell>
          <cell r="G48" t="str">
            <v>Octubre</v>
          </cell>
          <cell r="H48">
            <v>1998</v>
          </cell>
          <cell r="I48">
            <v>36462</v>
          </cell>
          <cell r="J48">
            <v>1999</v>
          </cell>
          <cell r="K48" t="str">
            <v>Octubre</v>
          </cell>
          <cell r="P48">
            <v>1951.56</v>
          </cell>
          <cell r="Q48">
            <v>10</v>
          </cell>
          <cell r="R48" t="e">
            <v>#REF!</v>
          </cell>
          <cell r="S48" t="e">
            <v>#REF!</v>
          </cell>
          <cell r="T48">
            <v>0.5</v>
          </cell>
          <cell r="U48" t="e">
            <v>#REF!</v>
          </cell>
          <cell r="V48">
            <v>975.78</v>
          </cell>
          <cell r="W48" t="e">
            <v>#REF!</v>
          </cell>
          <cell r="X48">
            <v>985</v>
          </cell>
          <cell r="Y48">
            <v>0.05</v>
          </cell>
          <cell r="Z48">
            <v>0.55000000000000004</v>
          </cell>
          <cell r="AA48" t="e">
            <v>#REF!</v>
          </cell>
          <cell r="AB48">
            <v>98.5</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98.5</v>
          </cell>
        </row>
        <row r="49">
          <cell r="A49">
            <v>1</v>
          </cell>
          <cell r="B49" t="str">
            <v>USD</v>
          </cell>
          <cell r="C49" t="str">
            <v>Subastas USD</v>
          </cell>
          <cell r="D49" t="str">
            <v>Fija</v>
          </cell>
          <cell r="E49">
            <v>1</v>
          </cell>
          <cell r="F49">
            <v>36097</v>
          </cell>
          <cell r="G49" t="str">
            <v>Octubre</v>
          </cell>
          <cell r="H49">
            <v>1998</v>
          </cell>
          <cell r="I49">
            <v>36462</v>
          </cell>
          <cell r="J49">
            <v>1999</v>
          </cell>
          <cell r="K49" t="str">
            <v>Octubre</v>
          </cell>
          <cell r="P49">
            <v>1951.56</v>
          </cell>
          <cell r="Q49">
            <v>10</v>
          </cell>
          <cell r="R49" t="e">
            <v>#REF!</v>
          </cell>
          <cell r="S49" t="e">
            <v>#REF!</v>
          </cell>
          <cell r="T49">
            <v>1.6921999999999999</v>
          </cell>
          <cell r="U49" t="e">
            <v>#REF!</v>
          </cell>
          <cell r="V49">
            <v>3302.4298319999998</v>
          </cell>
          <cell r="W49" t="e">
            <v>#REF!</v>
          </cell>
          <cell r="X49">
            <v>3333.634</v>
          </cell>
          <cell r="Y49">
            <v>0.16922000000000001</v>
          </cell>
          <cell r="Z49">
            <v>1.8614199999999999</v>
          </cell>
          <cell r="AA49" t="e">
            <v>#REF!</v>
          </cell>
          <cell r="AB49">
            <v>333.36340000000001</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333.36340000000001</v>
          </cell>
        </row>
        <row r="50">
          <cell r="A50">
            <v>1</v>
          </cell>
          <cell r="B50" t="str">
            <v>USD</v>
          </cell>
          <cell r="C50" t="str">
            <v>Subastas USD</v>
          </cell>
          <cell r="D50" t="str">
            <v>Fija</v>
          </cell>
          <cell r="E50">
            <v>1</v>
          </cell>
          <cell r="F50">
            <v>36097</v>
          </cell>
          <cell r="G50" t="str">
            <v>Octubre</v>
          </cell>
          <cell r="H50">
            <v>1998</v>
          </cell>
          <cell r="I50">
            <v>36462</v>
          </cell>
          <cell r="J50">
            <v>1999</v>
          </cell>
          <cell r="K50" t="str">
            <v>Octubre</v>
          </cell>
          <cell r="P50">
            <v>1951.56</v>
          </cell>
          <cell r="Q50">
            <v>10</v>
          </cell>
          <cell r="R50" t="e">
            <v>#REF!</v>
          </cell>
          <cell r="S50" t="e">
            <v>#REF!</v>
          </cell>
          <cell r="T50">
            <v>14</v>
          </cell>
          <cell r="U50" t="e">
            <v>#REF!</v>
          </cell>
          <cell r="V50">
            <v>27321.84</v>
          </cell>
          <cell r="W50" t="e">
            <v>#REF!</v>
          </cell>
          <cell r="X50">
            <v>27580</v>
          </cell>
          <cell r="Y50">
            <v>1.4000000000000001</v>
          </cell>
          <cell r="Z50">
            <v>15.4</v>
          </cell>
          <cell r="AA50" t="e">
            <v>#REF!</v>
          </cell>
          <cell r="AB50">
            <v>2758.0000000000005</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2758.0000000000005</v>
          </cell>
        </row>
        <row r="51">
          <cell r="A51">
            <v>1</v>
          </cell>
          <cell r="B51" t="str">
            <v>USD</v>
          </cell>
          <cell r="C51" t="str">
            <v>Subastas USD</v>
          </cell>
          <cell r="D51" t="str">
            <v>Fija</v>
          </cell>
          <cell r="E51">
            <v>1</v>
          </cell>
          <cell r="F51">
            <v>36097</v>
          </cell>
          <cell r="G51" t="str">
            <v>Octubre</v>
          </cell>
          <cell r="H51">
            <v>1998</v>
          </cell>
          <cell r="I51">
            <v>36462</v>
          </cell>
          <cell r="J51">
            <v>1999</v>
          </cell>
          <cell r="K51" t="str">
            <v>Octubre</v>
          </cell>
          <cell r="P51">
            <v>1951.56</v>
          </cell>
          <cell r="Q51">
            <v>10</v>
          </cell>
          <cell r="R51" t="e">
            <v>#REF!</v>
          </cell>
          <cell r="S51" t="e">
            <v>#REF!</v>
          </cell>
          <cell r="T51">
            <v>1.8</v>
          </cell>
          <cell r="U51" t="e">
            <v>#REF!</v>
          </cell>
          <cell r="V51">
            <v>3512.808</v>
          </cell>
          <cell r="W51" t="e">
            <v>#REF!</v>
          </cell>
          <cell r="X51">
            <v>3546</v>
          </cell>
          <cell r="Y51">
            <v>0.18000000000000002</v>
          </cell>
          <cell r="Z51">
            <v>1.98</v>
          </cell>
          <cell r="AA51" t="e">
            <v>#REF!</v>
          </cell>
          <cell r="AB51">
            <v>354.6</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354.6</v>
          </cell>
        </row>
        <row r="52">
          <cell r="A52">
            <v>1</v>
          </cell>
          <cell r="B52" t="str">
            <v>USD</v>
          </cell>
          <cell r="C52" t="str">
            <v>Subastas USD</v>
          </cell>
          <cell r="D52" t="str">
            <v>Fija</v>
          </cell>
          <cell r="E52">
            <v>1</v>
          </cell>
          <cell r="F52">
            <v>36097</v>
          </cell>
          <cell r="G52" t="str">
            <v>Octubre</v>
          </cell>
          <cell r="H52">
            <v>1998</v>
          </cell>
          <cell r="I52">
            <v>36462</v>
          </cell>
          <cell r="J52">
            <v>1999</v>
          </cell>
          <cell r="K52" t="str">
            <v>Octubre</v>
          </cell>
          <cell r="P52">
            <v>1951.56</v>
          </cell>
          <cell r="Q52">
            <v>10</v>
          </cell>
          <cell r="R52" t="e">
            <v>#REF!</v>
          </cell>
          <cell r="S52" t="e">
            <v>#REF!</v>
          </cell>
          <cell r="T52">
            <v>1.57</v>
          </cell>
          <cell r="U52" t="e">
            <v>#REF!</v>
          </cell>
          <cell r="V52">
            <v>3063.9492</v>
          </cell>
          <cell r="W52" t="e">
            <v>#REF!</v>
          </cell>
          <cell r="X52">
            <v>3092.9</v>
          </cell>
          <cell r="Y52">
            <v>0.15700000000000003</v>
          </cell>
          <cell r="Z52">
            <v>1.7270000000000001</v>
          </cell>
          <cell r="AA52" t="e">
            <v>#REF!</v>
          </cell>
          <cell r="AB52">
            <v>309.29000000000008</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309.29000000000008</v>
          </cell>
        </row>
        <row r="53">
          <cell r="A53">
            <v>1</v>
          </cell>
          <cell r="B53" t="str">
            <v>USD</v>
          </cell>
          <cell r="C53" t="str">
            <v>Subastas USD</v>
          </cell>
          <cell r="D53" t="str">
            <v>Fija</v>
          </cell>
          <cell r="E53">
            <v>1</v>
          </cell>
          <cell r="F53">
            <v>36097</v>
          </cell>
          <cell r="G53" t="str">
            <v>Octubre</v>
          </cell>
          <cell r="H53">
            <v>1998</v>
          </cell>
          <cell r="I53">
            <v>36462</v>
          </cell>
          <cell r="J53">
            <v>1999</v>
          </cell>
          <cell r="K53" t="str">
            <v>Octubre</v>
          </cell>
          <cell r="P53">
            <v>1951.56</v>
          </cell>
          <cell r="Q53">
            <v>10</v>
          </cell>
          <cell r="R53" t="e">
            <v>#REF!</v>
          </cell>
          <cell r="S53" t="e">
            <v>#REF!</v>
          </cell>
          <cell r="T53">
            <v>30.490199999999998</v>
          </cell>
          <cell r="U53" t="e">
            <v>#REF!</v>
          </cell>
          <cell r="V53">
            <v>59503.454711999992</v>
          </cell>
          <cell r="W53" t="e">
            <v>#REF!</v>
          </cell>
          <cell r="X53">
            <v>60065.693999999996</v>
          </cell>
          <cell r="Y53">
            <v>3.0490200000000001</v>
          </cell>
          <cell r="Z53">
            <v>33.53922</v>
          </cell>
          <cell r="AA53" t="e">
            <v>#REF!</v>
          </cell>
          <cell r="AB53">
            <v>6006.5694000000003</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6006.5694000000003</v>
          </cell>
        </row>
        <row r="54">
          <cell r="A54">
            <v>1</v>
          </cell>
          <cell r="B54" t="str">
            <v>USD</v>
          </cell>
          <cell r="C54" t="str">
            <v>Subastas USD</v>
          </cell>
          <cell r="D54" t="str">
            <v>Fija</v>
          </cell>
          <cell r="E54">
            <v>1</v>
          </cell>
          <cell r="F54">
            <v>36097</v>
          </cell>
          <cell r="G54" t="str">
            <v>Octubre</v>
          </cell>
          <cell r="H54">
            <v>1998</v>
          </cell>
          <cell r="I54">
            <v>36462</v>
          </cell>
          <cell r="J54">
            <v>1999</v>
          </cell>
          <cell r="K54" t="str">
            <v>Octubre</v>
          </cell>
          <cell r="P54">
            <v>1951.56</v>
          </cell>
          <cell r="Q54">
            <v>10</v>
          </cell>
          <cell r="R54" t="e">
            <v>#REF!</v>
          </cell>
          <cell r="S54" t="e">
            <v>#REF!</v>
          </cell>
          <cell r="T54">
            <v>0.25</v>
          </cell>
          <cell r="U54" t="e">
            <v>#REF!</v>
          </cell>
          <cell r="V54">
            <v>487.89</v>
          </cell>
          <cell r="W54" t="e">
            <v>#REF!</v>
          </cell>
          <cell r="X54">
            <v>492.5</v>
          </cell>
          <cell r="Y54">
            <v>2.5000000000000001E-2</v>
          </cell>
          <cell r="Z54">
            <v>0.27500000000000002</v>
          </cell>
          <cell r="AA54" t="e">
            <v>#REF!</v>
          </cell>
          <cell r="AB54">
            <v>49.25</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49.25</v>
          </cell>
        </row>
        <row r="55">
          <cell r="A55">
            <v>1</v>
          </cell>
          <cell r="B55" t="str">
            <v>USD</v>
          </cell>
          <cell r="C55" t="str">
            <v>Subastas USD</v>
          </cell>
          <cell r="D55" t="str">
            <v>Fija</v>
          </cell>
          <cell r="E55">
            <v>1</v>
          </cell>
          <cell r="F55">
            <v>36097</v>
          </cell>
          <cell r="G55" t="str">
            <v>Octubre</v>
          </cell>
          <cell r="H55">
            <v>1998</v>
          </cell>
          <cell r="I55">
            <v>36462</v>
          </cell>
          <cell r="J55">
            <v>1999</v>
          </cell>
          <cell r="K55" t="str">
            <v>Octubre</v>
          </cell>
          <cell r="P55">
            <v>1951.56</v>
          </cell>
          <cell r="Q55">
            <v>10</v>
          </cell>
          <cell r="R55" t="e">
            <v>#REF!</v>
          </cell>
          <cell r="S55" t="e">
            <v>#REF!</v>
          </cell>
          <cell r="T55">
            <v>0.153</v>
          </cell>
          <cell r="U55" t="e">
            <v>#REF!</v>
          </cell>
          <cell r="V55">
            <v>298.58868000000001</v>
          </cell>
          <cell r="W55" t="e">
            <v>#REF!</v>
          </cell>
          <cell r="X55">
            <v>301.40999999999997</v>
          </cell>
          <cell r="Y55">
            <v>1.5300000000000001E-2</v>
          </cell>
          <cell r="Z55">
            <v>0.16830000000000001</v>
          </cell>
          <cell r="AA55" t="e">
            <v>#REF!</v>
          </cell>
          <cell r="AB55">
            <v>30.141000000000002</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30.141000000000002</v>
          </cell>
        </row>
        <row r="56">
          <cell r="A56">
            <v>1</v>
          </cell>
          <cell r="B56" t="str">
            <v>USD</v>
          </cell>
          <cell r="C56" t="str">
            <v>Subastas USD</v>
          </cell>
          <cell r="D56" t="str">
            <v>Fija</v>
          </cell>
          <cell r="E56">
            <v>1</v>
          </cell>
          <cell r="F56">
            <v>36097</v>
          </cell>
          <cell r="G56" t="str">
            <v>Octubre</v>
          </cell>
          <cell r="H56">
            <v>1998</v>
          </cell>
          <cell r="I56">
            <v>36462</v>
          </cell>
          <cell r="J56">
            <v>1999</v>
          </cell>
          <cell r="K56" t="str">
            <v>Octubre</v>
          </cell>
          <cell r="P56">
            <v>1951.56</v>
          </cell>
          <cell r="Q56">
            <v>10</v>
          </cell>
          <cell r="R56" t="e">
            <v>#REF!</v>
          </cell>
          <cell r="S56" t="e">
            <v>#REF!</v>
          </cell>
          <cell r="T56">
            <v>2.5000000000000001E-2</v>
          </cell>
          <cell r="U56" t="e">
            <v>#REF!</v>
          </cell>
          <cell r="V56">
            <v>48.789000000000001</v>
          </cell>
          <cell r="W56" t="e">
            <v>#REF!</v>
          </cell>
          <cell r="X56">
            <v>49.25</v>
          </cell>
          <cell r="Y56">
            <v>2.5000000000000005E-3</v>
          </cell>
          <cell r="Z56">
            <v>2.7500000000000004E-2</v>
          </cell>
          <cell r="AA56" t="e">
            <v>#REF!</v>
          </cell>
          <cell r="AB56">
            <v>4.9250000000000007</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4.9250000000000007</v>
          </cell>
        </row>
        <row r="57">
          <cell r="A57">
            <v>1</v>
          </cell>
          <cell r="B57" t="str">
            <v>USD</v>
          </cell>
          <cell r="C57" t="str">
            <v>Subastas USD</v>
          </cell>
          <cell r="D57" t="str">
            <v>Fija</v>
          </cell>
          <cell r="E57">
            <v>1</v>
          </cell>
          <cell r="F57">
            <v>36097</v>
          </cell>
          <cell r="G57" t="str">
            <v>Octubre</v>
          </cell>
          <cell r="H57">
            <v>1998</v>
          </cell>
          <cell r="I57">
            <v>36462</v>
          </cell>
          <cell r="J57">
            <v>1999</v>
          </cell>
          <cell r="K57" t="str">
            <v>Octubre</v>
          </cell>
          <cell r="P57">
            <v>1951.56</v>
          </cell>
          <cell r="Q57">
            <v>10</v>
          </cell>
          <cell r="R57" t="e">
            <v>#REF!</v>
          </cell>
          <cell r="S57" t="e">
            <v>#REF!</v>
          </cell>
          <cell r="T57">
            <v>0.21829999999999999</v>
          </cell>
          <cell r="U57" t="e">
            <v>#REF!</v>
          </cell>
          <cell r="V57">
            <v>426.02554799999996</v>
          </cell>
          <cell r="W57" t="e">
            <v>#REF!</v>
          </cell>
          <cell r="X57">
            <v>430.05099999999999</v>
          </cell>
          <cell r="Y57">
            <v>2.1830000000000002E-2</v>
          </cell>
          <cell r="Z57">
            <v>0.24013000000000001</v>
          </cell>
          <cell r="AA57" t="e">
            <v>#REF!</v>
          </cell>
          <cell r="AB57">
            <v>43.005100000000006</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43.005100000000006</v>
          </cell>
        </row>
        <row r="58">
          <cell r="A58">
            <v>1</v>
          </cell>
          <cell r="B58" t="str">
            <v>USD</v>
          </cell>
          <cell r="C58" t="str">
            <v>Subastas USD</v>
          </cell>
          <cell r="D58" t="str">
            <v>Fija</v>
          </cell>
          <cell r="E58">
            <v>1</v>
          </cell>
          <cell r="F58">
            <v>36097</v>
          </cell>
          <cell r="G58" t="str">
            <v>Octubre</v>
          </cell>
          <cell r="H58">
            <v>1998</v>
          </cell>
          <cell r="I58">
            <v>36462</v>
          </cell>
          <cell r="J58">
            <v>1999</v>
          </cell>
          <cell r="K58" t="str">
            <v>Octubre</v>
          </cell>
          <cell r="P58">
            <v>1951.56</v>
          </cell>
          <cell r="Q58">
            <v>10</v>
          </cell>
          <cell r="R58" t="e">
            <v>#REF!</v>
          </cell>
          <cell r="S58" t="e">
            <v>#REF!</v>
          </cell>
          <cell r="T58">
            <v>0.15</v>
          </cell>
          <cell r="U58" t="e">
            <v>#REF!</v>
          </cell>
          <cell r="V58">
            <v>292.73399999999998</v>
          </cell>
          <cell r="W58" t="e">
            <v>#REF!</v>
          </cell>
          <cell r="X58">
            <v>295.5</v>
          </cell>
          <cell r="Y58">
            <v>1.4999999999999999E-2</v>
          </cell>
          <cell r="Z58">
            <v>0.16499999999999998</v>
          </cell>
          <cell r="AA58" t="e">
            <v>#REF!</v>
          </cell>
          <cell r="AB58">
            <v>29.549999999999997</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29.549999999999997</v>
          </cell>
        </row>
        <row r="59">
          <cell r="A59">
            <v>1</v>
          </cell>
          <cell r="B59" t="str">
            <v>USD</v>
          </cell>
          <cell r="C59" t="str">
            <v>Subastas USD</v>
          </cell>
          <cell r="D59" t="str">
            <v>Fija</v>
          </cell>
          <cell r="E59">
            <v>1</v>
          </cell>
          <cell r="F59">
            <v>36097</v>
          </cell>
          <cell r="G59" t="str">
            <v>Octubre</v>
          </cell>
          <cell r="H59">
            <v>1998</v>
          </cell>
          <cell r="I59">
            <v>36462</v>
          </cell>
          <cell r="J59">
            <v>1999</v>
          </cell>
          <cell r="K59" t="str">
            <v>Octubre</v>
          </cell>
          <cell r="P59">
            <v>1951.56</v>
          </cell>
          <cell r="Q59">
            <v>10</v>
          </cell>
          <cell r="R59" t="e">
            <v>#REF!</v>
          </cell>
          <cell r="S59" t="e">
            <v>#REF!</v>
          </cell>
          <cell r="T59">
            <v>1</v>
          </cell>
          <cell r="U59" t="e">
            <v>#REF!</v>
          </cell>
          <cell r="V59">
            <v>1951.56</v>
          </cell>
          <cell r="W59" t="e">
            <v>#REF!</v>
          </cell>
          <cell r="X59">
            <v>1970</v>
          </cell>
          <cell r="Y59">
            <v>0.1</v>
          </cell>
          <cell r="Z59">
            <v>1.1000000000000001</v>
          </cell>
          <cell r="AA59" t="e">
            <v>#REF!</v>
          </cell>
          <cell r="AB59">
            <v>197</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197</v>
          </cell>
        </row>
        <row r="60">
          <cell r="A60">
            <v>1</v>
          </cell>
          <cell r="B60" t="str">
            <v>USD</v>
          </cell>
          <cell r="C60" t="str">
            <v>Subastas USD</v>
          </cell>
          <cell r="D60" t="str">
            <v>Fija</v>
          </cell>
          <cell r="E60">
            <v>1</v>
          </cell>
          <cell r="F60">
            <v>36097</v>
          </cell>
          <cell r="G60" t="str">
            <v>Octubre</v>
          </cell>
          <cell r="H60">
            <v>1998</v>
          </cell>
          <cell r="I60">
            <v>36462</v>
          </cell>
          <cell r="J60">
            <v>1999</v>
          </cell>
          <cell r="K60" t="str">
            <v>Octubre</v>
          </cell>
          <cell r="P60">
            <v>1951.56</v>
          </cell>
          <cell r="Q60">
            <v>10</v>
          </cell>
          <cell r="R60" t="e">
            <v>#REF!</v>
          </cell>
          <cell r="S60" t="e">
            <v>#REF!</v>
          </cell>
          <cell r="T60">
            <v>0.16</v>
          </cell>
          <cell r="U60" t="e">
            <v>#REF!</v>
          </cell>
          <cell r="V60">
            <v>312.24959999999999</v>
          </cell>
          <cell r="W60" t="e">
            <v>#REF!</v>
          </cell>
          <cell r="X60">
            <v>315.2</v>
          </cell>
          <cell r="Y60">
            <v>1.6E-2</v>
          </cell>
          <cell r="Z60">
            <v>0.17599999999999999</v>
          </cell>
          <cell r="AA60" t="e">
            <v>#REF!</v>
          </cell>
          <cell r="AB60">
            <v>31.52</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31.52</v>
          </cell>
        </row>
        <row r="61">
          <cell r="A61">
            <v>1</v>
          </cell>
          <cell r="B61" t="str">
            <v>USD</v>
          </cell>
          <cell r="C61" t="str">
            <v>Subastas USD</v>
          </cell>
          <cell r="D61" t="str">
            <v>Fija</v>
          </cell>
          <cell r="E61">
            <v>1</v>
          </cell>
          <cell r="F61">
            <v>36097</v>
          </cell>
          <cell r="G61" t="str">
            <v>Octubre</v>
          </cell>
          <cell r="H61">
            <v>1998</v>
          </cell>
          <cell r="I61">
            <v>36462</v>
          </cell>
          <cell r="J61">
            <v>1999</v>
          </cell>
          <cell r="K61" t="str">
            <v>Octubre</v>
          </cell>
          <cell r="P61">
            <v>1951.56</v>
          </cell>
          <cell r="Q61">
            <v>10</v>
          </cell>
          <cell r="R61" t="e">
            <v>#REF!</v>
          </cell>
          <cell r="S61" t="e">
            <v>#REF!</v>
          </cell>
          <cell r="T61">
            <v>0.41039999999999999</v>
          </cell>
          <cell r="U61" t="e">
            <v>#REF!</v>
          </cell>
          <cell r="V61">
            <v>800.92022399999996</v>
          </cell>
          <cell r="W61" t="e">
            <v>#REF!</v>
          </cell>
          <cell r="X61">
            <v>808.48799999999994</v>
          </cell>
          <cell r="Y61">
            <v>4.104E-2</v>
          </cell>
          <cell r="Z61">
            <v>0.45144000000000001</v>
          </cell>
          <cell r="AA61" t="e">
            <v>#REF!</v>
          </cell>
          <cell r="AB61">
            <v>80.848799999999997</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80.848799999999997</v>
          </cell>
        </row>
        <row r="62">
          <cell r="A62">
            <v>1</v>
          </cell>
          <cell r="B62" t="str">
            <v>USD</v>
          </cell>
          <cell r="C62" t="str">
            <v>Subastas USD</v>
          </cell>
          <cell r="D62" t="str">
            <v>Fija</v>
          </cell>
          <cell r="E62">
            <v>1</v>
          </cell>
          <cell r="F62">
            <v>36097</v>
          </cell>
          <cell r="G62" t="str">
            <v>Octubre</v>
          </cell>
          <cell r="H62">
            <v>1998</v>
          </cell>
          <cell r="I62">
            <v>36462</v>
          </cell>
          <cell r="J62">
            <v>1999</v>
          </cell>
          <cell r="K62" t="str">
            <v>Octubre</v>
          </cell>
          <cell r="P62">
            <v>1951.56</v>
          </cell>
          <cell r="Q62">
            <v>10</v>
          </cell>
          <cell r="R62" t="e">
            <v>#REF!</v>
          </cell>
          <cell r="S62" t="e">
            <v>#REF!</v>
          </cell>
          <cell r="T62">
            <v>0.32800000000000001</v>
          </cell>
          <cell r="U62" t="e">
            <v>#REF!</v>
          </cell>
          <cell r="V62">
            <v>640.11167999999998</v>
          </cell>
          <cell r="W62" t="e">
            <v>#REF!</v>
          </cell>
          <cell r="X62">
            <v>646.16000000000008</v>
          </cell>
          <cell r="Y62">
            <v>3.2800000000000003E-2</v>
          </cell>
          <cell r="Z62">
            <v>0.36080000000000001</v>
          </cell>
          <cell r="AA62" t="e">
            <v>#REF!</v>
          </cell>
          <cell r="AB62">
            <v>64.616</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64.616</v>
          </cell>
        </row>
        <row r="63">
          <cell r="A63">
            <v>1</v>
          </cell>
          <cell r="B63" t="str">
            <v>USD</v>
          </cell>
          <cell r="C63" t="str">
            <v>Subastas USD</v>
          </cell>
          <cell r="D63" t="str">
            <v>Fija</v>
          </cell>
          <cell r="E63">
            <v>1</v>
          </cell>
          <cell r="F63">
            <v>36097</v>
          </cell>
          <cell r="G63" t="str">
            <v>Octubre</v>
          </cell>
          <cell r="H63">
            <v>1998</v>
          </cell>
          <cell r="I63">
            <v>36462</v>
          </cell>
          <cell r="J63">
            <v>1999</v>
          </cell>
          <cell r="K63" t="str">
            <v>Octubre</v>
          </cell>
          <cell r="P63">
            <v>1951.56</v>
          </cell>
          <cell r="Q63">
            <v>10</v>
          </cell>
          <cell r="R63" t="e">
            <v>#REF!</v>
          </cell>
          <cell r="S63" t="e">
            <v>#REF!</v>
          </cell>
          <cell r="T63">
            <v>7.2000000000000008E-2</v>
          </cell>
          <cell r="U63" t="e">
            <v>#REF!</v>
          </cell>
          <cell r="V63">
            <v>140.51232000000002</v>
          </cell>
          <cell r="W63" t="e">
            <v>#REF!</v>
          </cell>
          <cell r="X63">
            <v>141.84</v>
          </cell>
          <cell r="Y63">
            <v>7.2000000000000015E-3</v>
          </cell>
          <cell r="Z63">
            <v>7.9200000000000007E-2</v>
          </cell>
          <cell r="AA63" t="e">
            <v>#REF!</v>
          </cell>
          <cell r="AB63">
            <v>14.184000000000003</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14.184000000000003</v>
          </cell>
        </row>
        <row r="64">
          <cell r="A64">
            <v>1</v>
          </cell>
          <cell r="B64" t="str">
            <v>USD</v>
          </cell>
          <cell r="C64" t="str">
            <v>Subastas USD</v>
          </cell>
          <cell r="D64" t="str">
            <v>Fija</v>
          </cell>
          <cell r="E64">
            <v>1</v>
          </cell>
          <cell r="F64">
            <v>36097</v>
          </cell>
          <cell r="G64" t="str">
            <v>Octubre</v>
          </cell>
          <cell r="H64">
            <v>1998</v>
          </cell>
          <cell r="I64">
            <v>36462</v>
          </cell>
          <cell r="J64">
            <v>1999</v>
          </cell>
          <cell r="K64" t="str">
            <v>Octubre</v>
          </cell>
          <cell r="P64">
            <v>1951.56</v>
          </cell>
          <cell r="Q64">
            <v>10</v>
          </cell>
          <cell r="R64" t="e">
            <v>#REF!</v>
          </cell>
          <cell r="S64" t="e">
            <v>#REF!</v>
          </cell>
          <cell r="T64">
            <v>0.22500000000000001</v>
          </cell>
          <cell r="U64" t="e">
            <v>#REF!</v>
          </cell>
          <cell r="V64">
            <v>439.101</v>
          </cell>
          <cell r="W64" t="e">
            <v>#REF!</v>
          </cell>
          <cell r="X64">
            <v>443.25</v>
          </cell>
          <cell r="Y64">
            <v>2.2500000000000003E-2</v>
          </cell>
          <cell r="Z64">
            <v>0.2475</v>
          </cell>
          <cell r="AA64" t="e">
            <v>#REF!</v>
          </cell>
          <cell r="AB64">
            <v>44.325000000000003</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44.325000000000003</v>
          </cell>
        </row>
        <row r="65">
          <cell r="A65">
            <v>1</v>
          </cell>
          <cell r="B65" t="str">
            <v>USD</v>
          </cell>
          <cell r="C65" t="str">
            <v>Subastas USD</v>
          </cell>
          <cell r="D65" t="str">
            <v>Fija</v>
          </cell>
          <cell r="E65">
            <v>1</v>
          </cell>
          <cell r="F65">
            <v>36097</v>
          </cell>
          <cell r="G65" t="str">
            <v>Octubre</v>
          </cell>
          <cell r="H65">
            <v>1998</v>
          </cell>
          <cell r="I65">
            <v>36462</v>
          </cell>
          <cell r="J65">
            <v>1999</v>
          </cell>
          <cell r="K65" t="str">
            <v>Octubre</v>
          </cell>
          <cell r="P65">
            <v>1951.56</v>
          </cell>
          <cell r="Q65">
            <v>10</v>
          </cell>
          <cell r="R65" t="e">
            <v>#REF!</v>
          </cell>
          <cell r="S65" t="e">
            <v>#REF!</v>
          </cell>
          <cell r="T65">
            <v>16.7</v>
          </cell>
          <cell r="U65" t="e">
            <v>#REF!</v>
          </cell>
          <cell r="V65">
            <v>32591.051999999996</v>
          </cell>
          <cell r="W65" t="e">
            <v>#REF!</v>
          </cell>
          <cell r="X65">
            <v>32899</v>
          </cell>
          <cell r="Y65">
            <v>1.67</v>
          </cell>
          <cell r="Z65">
            <v>18.369999999999997</v>
          </cell>
          <cell r="AA65" t="e">
            <v>#REF!</v>
          </cell>
          <cell r="AB65">
            <v>3289.8999999999996</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3289.8999999999996</v>
          </cell>
        </row>
        <row r="66">
          <cell r="A66">
            <v>1</v>
          </cell>
          <cell r="B66" t="str">
            <v>USD</v>
          </cell>
          <cell r="C66" t="str">
            <v>Subastas USD</v>
          </cell>
          <cell r="D66" t="str">
            <v>Fija</v>
          </cell>
          <cell r="E66">
            <v>1</v>
          </cell>
          <cell r="F66">
            <v>36097</v>
          </cell>
          <cell r="G66" t="str">
            <v>Octubre</v>
          </cell>
          <cell r="H66">
            <v>1998</v>
          </cell>
          <cell r="I66">
            <v>36462</v>
          </cell>
          <cell r="J66">
            <v>1999</v>
          </cell>
          <cell r="K66" t="str">
            <v>Octubre</v>
          </cell>
          <cell r="P66">
            <v>1951.56</v>
          </cell>
          <cell r="Q66">
            <v>10</v>
          </cell>
          <cell r="R66" t="e">
            <v>#REF!</v>
          </cell>
          <cell r="S66" t="e">
            <v>#REF!</v>
          </cell>
          <cell r="T66">
            <v>0.77149999999999996</v>
          </cell>
          <cell r="U66" t="e">
            <v>#REF!</v>
          </cell>
          <cell r="V66">
            <v>1505.6285399999999</v>
          </cell>
          <cell r="W66" t="e">
            <v>#REF!</v>
          </cell>
          <cell r="X66">
            <v>1519.855</v>
          </cell>
          <cell r="Y66">
            <v>7.7149999999999996E-2</v>
          </cell>
          <cell r="Z66">
            <v>0.8486499999999999</v>
          </cell>
          <cell r="AA66" t="e">
            <v>#REF!</v>
          </cell>
          <cell r="AB66">
            <v>151.9855</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151.9855</v>
          </cell>
        </row>
        <row r="67">
          <cell r="A67">
            <v>1</v>
          </cell>
          <cell r="B67" t="str">
            <v>USD</v>
          </cell>
          <cell r="C67" t="str">
            <v>Subastas USD</v>
          </cell>
          <cell r="D67" t="str">
            <v>Fija</v>
          </cell>
          <cell r="E67">
            <v>1</v>
          </cell>
          <cell r="F67">
            <v>36097</v>
          </cell>
          <cell r="G67" t="str">
            <v>Octubre</v>
          </cell>
          <cell r="H67">
            <v>1998</v>
          </cell>
          <cell r="I67">
            <v>36462</v>
          </cell>
          <cell r="J67">
            <v>1999</v>
          </cell>
          <cell r="K67" t="str">
            <v>Octubre</v>
          </cell>
          <cell r="P67">
            <v>1951.56</v>
          </cell>
          <cell r="Q67">
            <v>10</v>
          </cell>
          <cell r="R67" t="e">
            <v>#REF!</v>
          </cell>
          <cell r="S67" t="e">
            <v>#REF!</v>
          </cell>
          <cell r="T67">
            <v>0.41810000000000003</v>
          </cell>
          <cell r="U67" t="e">
            <v>#REF!</v>
          </cell>
          <cell r="V67">
            <v>815.94723599999998</v>
          </cell>
          <cell r="W67" t="e">
            <v>#REF!</v>
          </cell>
          <cell r="X67">
            <v>823.65700000000004</v>
          </cell>
          <cell r="Y67">
            <v>4.1810000000000007E-2</v>
          </cell>
          <cell r="Z67">
            <v>0.45991000000000004</v>
          </cell>
          <cell r="AA67" t="e">
            <v>#REF!</v>
          </cell>
          <cell r="AB67">
            <v>82.365700000000018</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82.365700000000018</v>
          </cell>
        </row>
        <row r="68">
          <cell r="A68">
            <v>1</v>
          </cell>
          <cell r="B68" t="str">
            <v>USD</v>
          </cell>
          <cell r="C68" t="str">
            <v>Subastas USD</v>
          </cell>
          <cell r="D68" t="str">
            <v>Fija</v>
          </cell>
          <cell r="E68">
            <v>1</v>
          </cell>
          <cell r="F68">
            <v>36097</v>
          </cell>
          <cell r="G68" t="str">
            <v>Octubre</v>
          </cell>
          <cell r="H68">
            <v>1998</v>
          </cell>
          <cell r="I68">
            <v>36462</v>
          </cell>
          <cell r="J68">
            <v>1999</v>
          </cell>
          <cell r="K68" t="str">
            <v>Octubre</v>
          </cell>
          <cell r="P68">
            <v>1951.56</v>
          </cell>
          <cell r="Q68">
            <v>10</v>
          </cell>
          <cell r="R68" t="e">
            <v>#REF!</v>
          </cell>
          <cell r="S68" t="e">
            <v>#REF!</v>
          </cell>
          <cell r="T68">
            <v>7.17E-2</v>
          </cell>
          <cell r="U68" t="e">
            <v>#REF!</v>
          </cell>
          <cell r="V68">
            <v>139.926852</v>
          </cell>
          <cell r="W68" t="e">
            <v>#REF!</v>
          </cell>
          <cell r="X68">
            <v>141.249</v>
          </cell>
          <cell r="Y68">
            <v>7.1700000000000002E-3</v>
          </cell>
          <cell r="Z68">
            <v>7.8869999999999996E-2</v>
          </cell>
          <cell r="AA68" t="e">
            <v>#REF!</v>
          </cell>
          <cell r="AB68">
            <v>14.1249</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14.1249</v>
          </cell>
        </row>
        <row r="69">
          <cell r="A69">
            <v>1</v>
          </cell>
          <cell r="B69" t="str">
            <v>USD</v>
          </cell>
          <cell r="C69" t="str">
            <v>Subastas USD</v>
          </cell>
          <cell r="D69" t="str">
            <v>Fija</v>
          </cell>
          <cell r="E69">
            <v>1</v>
          </cell>
          <cell r="F69">
            <v>36097</v>
          </cell>
          <cell r="G69" t="str">
            <v>Octubre</v>
          </cell>
          <cell r="H69">
            <v>1998</v>
          </cell>
          <cell r="I69">
            <v>36462</v>
          </cell>
          <cell r="J69">
            <v>1999</v>
          </cell>
          <cell r="K69" t="str">
            <v>Octubre</v>
          </cell>
          <cell r="P69">
            <v>1951.56</v>
          </cell>
          <cell r="Q69">
            <v>10</v>
          </cell>
          <cell r="R69" t="e">
            <v>#REF!</v>
          </cell>
          <cell r="S69" t="e">
            <v>#REF!</v>
          </cell>
          <cell r="T69">
            <v>1.2577</v>
          </cell>
          <cell r="U69" t="e">
            <v>#REF!</v>
          </cell>
          <cell r="V69">
            <v>2454.4770119999998</v>
          </cell>
          <cell r="W69" t="e">
            <v>#REF!</v>
          </cell>
          <cell r="X69">
            <v>2477.6689999999999</v>
          </cell>
          <cell r="Y69">
            <v>0.12577000000000002</v>
          </cell>
          <cell r="Z69">
            <v>1.38347</v>
          </cell>
          <cell r="AA69" t="e">
            <v>#REF!</v>
          </cell>
          <cell r="AB69">
            <v>247.76690000000005</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247.76690000000005</v>
          </cell>
        </row>
        <row r="70">
          <cell r="A70">
            <v>1</v>
          </cell>
          <cell r="B70" t="str">
            <v>USD</v>
          </cell>
          <cell r="C70" t="str">
            <v>Subastas USD</v>
          </cell>
          <cell r="D70" t="str">
            <v>Fija</v>
          </cell>
          <cell r="E70">
            <v>1</v>
          </cell>
          <cell r="F70">
            <v>36097</v>
          </cell>
          <cell r="G70" t="str">
            <v>Octubre</v>
          </cell>
          <cell r="H70">
            <v>1998</v>
          </cell>
          <cell r="I70">
            <v>36462</v>
          </cell>
          <cell r="J70">
            <v>1999</v>
          </cell>
          <cell r="K70" t="str">
            <v>Octubre</v>
          </cell>
          <cell r="P70">
            <v>1951.56</v>
          </cell>
          <cell r="Q70">
            <v>10</v>
          </cell>
          <cell r="R70" t="e">
            <v>#REF!</v>
          </cell>
          <cell r="S70" t="e">
            <v>#REF!</v>
          </cell>
          <cell r="T70">
            <v>9.5000000000000001E-2</v>
          </cell>
          <cell r="U70" t="e">
            <v>#REF!</v>
          </cell>
          <cell r="V70">
            <v>185.3982</v>
          </cell>
          <cell r="W70" t="e">
            <v>#REF!</v>
          </cell>
          <cell r="X70">
            <v>187.15</v>
          </cell>
          <cell r="Y70">
            <v>9.5000000000000015E-3</v>
          </cell>
          <cell r="Z70">
            <v>0.10450000000000001</v>
          </cell>
          <cell r="AA70" t="e">
            <v>#REF!</v>
          </cell>
          <cell r="AB70">
            <v>18.715000000000003</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18.715000000000003</v>
          </cell>
        </row>
        <row r="71">
          <cell r="A71">
            <v>1</v>
          </cell>
          <cell r="B71" t="str">
            <v>USD</v>
          </cell>
          <cell r="C71" t="str">
            <v>Subastas USD</v>
          </cell>
          <cell r="D71" t="str">
            <v>Fija</v>
          </cell>
          <cell r="E71">
            <v>1</v>
          </cell>
          <cell r="F71">
            <v>36097</v>
          </cell>
          <cell r="G71" t="str">
            <v>Octubre</v>
          </cell>
          <cell r="H71">
            <v>1998</v>
          </cell>
          <cell r="I71">
            <v>36462</v>
          </cell>
          <cell r="J71">
            <v>1999</v>
          </cell>
          <cell r="K71" t="str">
            <v>Octubre</v>
          </cell>
          <cell r="P71">
            <v>1951.56</v>
          </cell>
          <cell r="Q71">
            <v>10</v>
          </cell>
          <cell r="R71" t="e">
            <v>#REF!</v>
          </cell>
          <cell r="S71" t="e">
            <v>#REF!</v>
          </cell>
          <cell r="T71">
            <v>0.22500000000000001</v>
          </cell>
          <cell r="U71" t="e">
            <v>#REF!</v>
          </cell>
          <cell r="V71">
            <v>439.101</v>
          </cell>
          <cell r="W71" t="e">
            <v>#REF!</v>
          </cell>
          <cell r="X71">
            <v>443.25</v>
          </cell>
          <cell r="Y71">
            <v>2.2500000000000003E-2</v>
          </cell>
          <cell r="Z71">
            <v>0.2475</v>
          </cell>
          <cell r="AA71" t="e">
            <v>#REF!</v>
          </cell>
          <cell r="AB71">
            <v>44.325000000000003</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44.325000000000003</v>
          </cell>
        </row>
        <row r="72">
          <cell r="A72">
            <v>1</v>
          </cell>
          <cell r="B72" t="str">
            <v>USD</v>
          </cell>
          <cell r="C72" t="str">
            <v>Subastas USD</v>
          </cell>
          <cell r="D72" t="str">
            <v>Fija</v>
          </cell>
          <cell r="E72">
            <v>1</v>
          </cell>
          <cell r="F72">
            <v>36097</v>
          </cell>
          <cell r="G72" t="str">
            <v>Octubre</v>
          </cell>
          <cell r="H72">
            <v>1998</v>
          </cell>
          <cell r="I72">
            <v>36462</v>
          </cell>
          <cell r="J72">
            <v>1999</v>
          </cell>
          <cell r="K72" t="str">
            <v>Octubre</v>
          </cell>
          <cell r="P72">
            <v>1951.56</v>
          </cell>
          <cell r="Q72">
            <v>10</v>
          </cell>
          <cell r="R72" t="e">
            <v>#REF!</v>
          </cell>
          <cell r="S72" t="e">
            <v>#REF!</v>
          </cell>
          <cell r="T72">
            <v>4.5000000000000005E-3</v>
          </cell>
          <cell r="U72" t="e">
            <v>#REF!</v>
          </cell>
          <cell r="V72">
            <v>8.782020000000001</v>
          </cell>
          <cell r="W72" t="e">
            <v>#REF!</v>
          </cell>
          <cell r="X72">
            <v>8.8650000000000002</v>
          </cell>
          <cell r="Y72">
            <v>4.500000000000001E-4</v>
          </cell>
          <cell r="Z72">
            <v>4.9500000000000004E-3</v>
          </cell>
          <cell r="AA72" t="e">
            <v>#REF!</v>
          </cell>
          <cell r="AB72">
            <v>0.88650000000000018</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0.88650000000000018</v>
          </cell>
        </row>
        <row r="73">
          <cell r="A73">
            <v>1</v>
          </cell>
          <cell r="B73" t="str">
            <v>USD</v>
          </cell>
          <cell r="C73" t="str">
            <v>Subastas USD</v>
          </cell>
          <cell r="D73" t="str">
            <v>Fija</v>
          </cell>
          <cell r="E73">
            <v>1</v>
          </cell>
          <cell r="F73">
            <v>36097</v>
          </cell>
          <cell r="G73" t="str">
            <v>Octubre</v>
          </cell>
          <cell r="H73">
            <v>1998</v>
          </cell>
          <cell r="I73">
            <v>36462</v>
          </cell>
          <cell r="J73">
            <v>1999</v>
          </cell>
          <cell r="K73" t="str">
            <v>Octubre</v>
          </cell>
          <cell r="P73">
            <v>1951.56</v>
          </cell>
          <cell r="Q73">
            <v>10</v>
          </cell>
          <cell r="R73" t="e">
            <v>#REF!</v>
          </cell>
          <cell r="S73" t="e">
            <v>#REF!</v>
          </cell>
          <cell r="T73">
            <v>0.1</v>
          </cell>
          <cell r="U73" t="e">
            <v>#REF!</v>
          </cell>
          <cell r="V73">
            <v>195.15600000000001</v>
          </cell>
          <cell r="W73" t="e">
            <v>#REF!</v>
          </cell>
          <cell r="X73">
            <v>197</v>
          </cell>
          <cell r="Y73">
            <v>1.0000000000000002E-2</v>
          </cell>
          <cell r="Z73">
            <v>0.11000000000000001</v>
          </cell>
          <cell r="AA73" t="e">
            <v>#REF!</v>
          </cell>
          <cell r="AB73">
            <v>19.700000000000003</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19.700000000000003</v>
          </cell>
        </row>
        <row r="74">
          <cell r="A74">
            <v>1</v>
          </cell>
          <cell r="B74" t="str">
            <v>USD</v>
          </cell>
          <cell r="C74" t="str">
            <v>Subastas USD</v>
          </cell>
          <cell r="D74" t="str">
            <v>Fija</v>
          </cell>
          <cell r="E74">
            <v>1</v>
          </cell>
          <cell r="F74">
            <v>36097</v>
          </cell>
          <cell r="G74" t="str">
            <v>Octubre</v>
          </cell>
          <cell r="H74">
            <v>1998</v>
          </cell>
          <cell r="I74">
            <v>36462</v>
          </cell>
          <cell r="J74">
            <v>1999</v>
          </cell>
          <cell r="K74" t="str">
            <v>Octubre</v>
          </cell>
          <cell r="P74">
            <v>1951.56</v>
          </cell>
          <cell r="Q74">
            <v>10</v>
          </cell>
          <cell r="R74" t="e">
            <v>#REF!</v>
          </cell>
          <cell r="S74" t="e">
            <v>#REF!</v>
          </cell>
          <cell r="T74">
            <v>0.13200000000000001</v>
          </cell>
          <cell r="U74" t="e">
            <v>#REF!</v>
          </cell>
          <cell r="V74">
            <v>257.60592000000003</v>
          </cell>
          <cell r="W74" t="e">
            <v>#REF!</v>
          </cell>
          <cell r="X74">
            <v>260.04000000000002</v>
          </cell>
          <cell r="Y74">
            <v>1.3200000000000002E-2</v>
          </cell>
          <cell r="Z74">
            <v>0.1452</v>
          </cell>
          <cell r="AA74" t="e">
            <v>#REF!</v>
          </cell>
          <cell r="AB74">
            <v>26.004000000000005</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26.004000000000005</v>
          </cell>
        </row>
        <row r="75">
          <cell r="A75">
            <v>1</v>
          </cell>
          <cell r="B75" t="str">
            <v>USD</v>
          </cell>
          <cell r="C75" t="str">
            <v>Subastas USD</v>
          </cell>
          <cell r="D75" t="str">
            <v>Fija</v>
          </cell>
          <cell r="E75">
            <v>1</v>
          </cell>
          <cell r="F75">
            <v>36097</v>
          </cell>
          <cell r="G75" t="str">
            <v>Octubre</v>
          </cell>
          <cell r="H75">
            <v>1998</v>
          </cell>
          <cell r="I75">
            <v>36462</v>
          </cell>
          <cell r="J75">
            <v>1999</v>
          </cell>
          <cell r="K75" t="str">
            <v>Octubre</v>
          </cell>
          <cell r="P75">
            <v>1951.56</v>
          </cell>
          <cell r="Q75">
            <v>10</v>
          </cell>
          <cell r="R75" t="e">
            <v>#REF!</v>
          </cell>
          <cell r="S75" t="e">
            <v>#REF!</v>
          </cell>
          <cell r="T75">
            <v>0.4</v>
          </cell>
          <cell r="U75" t="e">
            <v>#REF!</v>
          </cell>
          <cell r="V75">
            <v>780.62400000000002</v>
          </cell>
          <cell r="W75" t="e">
            <v>#REF!</v>
          </cell>
          <cell r="X75">
            <v>788</v>
          </cell>
          <cell r="Y75">
            <v>4.0000000000000008E-2</v>
          </cell>
          <cell r="Z75">
            <v>0.44000000000000006</v>
          </cell>
          <cell r="AA75" t="e">
            <v>#REF!</v>
          </cell>
          <cell r="AB75">
            <v>78.800000000000011</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78.800000000000011</v>
          </cell>
        </row>
        <row r="76">
          <cell r="A76">
            <v>1</v>
          </cell>
          <cell r="B76" t="str">
            <v>USD</v>
          </cell>
          <cell r="C76" t="str">
            <v>Subastas USD</v>
          </cell>
          <cell r="D76" t="str">
            <v>Fija</v>
          </cell>
          <cell r="E76">
            <v>1</v>
          </cell>
          <cell r="F76">
            <v>36097</v>
          </cell>
          <cell r="G76" t="str">
            <v>Octubre</v>
          </cell>
          <cell r="H76">
            <v>1998</v>
          </cell>
          <cell r="I76">
            <v>36462</v>
          </cell>
          <cell r="J76">
            <v>1999</v>
          </cell>
          <cell r="K76" t="str">
            <v>Octubre</v>
          </cell>
          <cell r="P76">
            <v>1951.56</v>
          </cell>
          <cell r="Q76">
            <v>10</v>
          </cell>
          <cell r="R76" t="e">
            <v>#REF!</v>
          </cell>
          <cell r="S76" t="e">
            <v>#REF!</v>
          </cell>
          <cell r="T76">
            <v>0.4</v>
          </cell>
          <cell r="U76" t="e">
            <v>#REF!</v>
          </cell>
          <cell r="V76">
            <v>780.62400000000002</v>
          </cell>
          <cell r="W76" t="e">
            <v>#REF!</v>
          </cell>
          <cell r="X76">
            <v>788</v>
          </cell>
          <cell r="Y76">
            <v>4.0000000000000008E-2</v>
          </cell>
          <cell r="Z76">
            <v>0.44000000000000006</v>
          </cell>
          <cell r="AA76" t="e">
            <v>#REF!</v>
          </cell>
          <cell r="AB76">
            <v>78.800000000000011</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78.800000000000011</v>
          </cell>
        </row>
        <row r="77">
          <cell r="A77">
            <v>1</v>
          </cell>
          <cell r="B77" t="str">
            <v>USD</v>
          </cell>
          <cell r="C77" t="str">
            <v>Subastas USD</v>
          </cell>
          <cell r="D77" t="str">
            <v>Fija</v>
          </cell>
          <cell r="E77">
            <v>1</v>
          </cell>
          <cell r="F77">
            <v>36097</v>
          </cell>
          <cell r="G77" t="str">
            <v>Octubre</v>
          </cell>
          <cell r="H77">
            <v>1998</v>
          </cell>
          <cell r="I77">
            <v>36462</v>
          </cell>
          <cell r="J77">
            <v>1999</v>
          </cell>
          <cell r="K77" t="str">
            <v>Octubre</v>
          </cell>
          <cell r="P77">
            <v>1951.56</v>
          </cell>
          <cell r="Q77">
            <v>10</v>
          </cell>
          <cell r="R77" t="e">
            <v>#REF!</v>
          </cell>
          <cell r="S77" t="e">
            <v>#REF!</v>
          </cell>
          <cell r="T77">
            <v>4.5999999999999999E-2</v>
          </cell>
          <cell r="U77" t="e">
            <v>#REF!</v>
          </cell>
          <cell r="V77">
            <v>89.77176</v>
          </cell>
          <cell r="W77" t="e">
            <v>#REF!</v>
          </cell>
          <cell r="X77">
            <v>90.62</v>
          </cell>
          <cell r="Y77">
            <v>4.5999999999999999E-3</v>
          </cell>
          <cell r="Z77">
            <v>5.0599999999999999E-2</v>
          </cell>
          <cell r="AA77" t="e">
            <v>#REF!</v>
          </cell>
          <cell r="AB77">
            <v>9.0619999999999994</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9.0619999999999994</v>
          </cell>
        </row>
        <row r="78">
          <cell r="A78">
            <v>1</v>
          </cell>
          <cell r="B78" t="str">
            <v>USD</v>
          </cell>
          <cell r="C78" t="str">
            <v>Subastas USD</v>
          </cell>
          <cell r="D78" t="str">
            <v>Fija</v>
          </cell>
          <cell r="E78">
            <v>1</v>
          </cell>
          <cell r="F78">
            <v>36097</v>
          </cell>
          <cell r="G78" t="str">
            <v>Octubre</v>
          </cell>
          <cell r="H78">
            <v>1998</v>
          </cell>
          <cell r="I78">
            <v>36462</v>
          </cell>
          <cell r="J78">
            <v>1999</v>
          </cell>
          <cell r="K78" t="str">
            <v>Octubre</v>
          </cell>
          <cell r="P78">
            <v>1951.56</v>
          </cell>
          <cell r="Q78">
            <v>10</v>
          </cell>
          <cell r="R78" t="e">
            <v>#REF!</v>
          </cell>
          <cell r="S78" t="e">
            <v>#REF!</v>
          </cell>
          <cell r="T78">
            <v>0.25</v>
          </cell>
          <cell r="U78" t="e">
            <v>#REF!</v>
          </cell>
          <cell r="V78">
            <v>487.89</v>
          </cell>
          <cell r="W78" t="e">
            <v>#REF!</v>
          </cell>
          <cell r="X78">
            <v>492.5</v>
          </cell>
          <cell r="Y78">
            <v>2.5000000000000001E-2</v>
          </cell>
          <cell r="Z78">
            <v>0.27500000000000002</v>
          </cell>
          <cell r="AA78" t="e">
            <v>#REF!</v>
          </cell>
          <cell r="AB78">
            <v>49.25</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49.25</v>
          </cell>
        </row>
        <row r="79">
          <cell r="A79">
            <v>1</v>
          </cell>
          <cell r="B79" t="str">
            <v>USD</v>
          </cell>
          <cell r="C79" t="str">
            <v>Subastas USD</v>
          </cell>
          <cell r="D79" t="str">
            <v>Fija</v>
          </cell>
          <cell r="E79">
            <v>1</v>
          </cell>
          <cell r="F79">
            <v>36097</v>
          </cell>
          <cell r="G79" t="str">
            <v>Octubre</v>
          </cell>
          <cell r="H79">
            <v>1998</v>
          </cell>
          <cell r="I79">
            <v>36462</v>
          </cell>
          <cell r="J79">
            <v>1999</v>
          </cell>
          <cell r="K79" t="str">
            <v>Octubre</v>
          </cell>
          <cell r="P79">
            <v>1951.56</v>
          </cell>
          <cell r="Q79">
            <v>10</v>
          </cell>
          <cell r="R79" t="e">
            <v>#REF!</v>
          </cell>
          <cell r="S79" t="e">
            <v>#REF!</v>
          </cell>
          <cell r="T79">
            <v>4.0952999999999999</v>
          </cell>
          <cell r="U79" t="e">
            <v>#REF!</v>
          </cell>
          <cell r="V79">
            <v>7992.2236679999996</v>
          </cell>
          <cell r="W79" t="e">
            <v>#REF!</v>
          </cell>
          <cell r="X79">
            <v>8067.741</v>
          </cell>
          <cell r="Y79">
            <v>0.40953000000000001</v>
          </cell>
          <cell r="Z79">
            <v>4.5048300000000001</v>
          </cell>
          <cell r="AA79" t="e">
            <v>#REF!</v>
          </cell>
          <cell r="AB79">
            <v>806.77409999999998</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806.77409999999998</v>
          </cell>
        </row>
        <row r="80">
          <cell r="A80">
            <v>1</v>
          </cell>
          <cell r="B80" t="str">
            <v>USD</v>
          </cell>
          <cell r="C80" t="str">
            <v>Subastas USD</v>
          </cell>
          <cell r="D80" t="str">
            <v>Fija</v>
          </cell>
          <cell r="E80">
            <v>1</v>
          </cell>
          <cell r="F80">
            <v>36097</v>
          </cell>
          <cell r="G80" t="str">
            <v>Octubre</v>
          </cell>
          <cell r="H80">
            <v>1998</v>
          </cell>
          <cell r="I80">
            <v>36462</v>
          </cell>
          <cell r="J80">
            <v>1999</v>
          </cell>
          <cell r="K80" t="str">
            <v>Octubre</v>
          </cell>
          <cell r="P80">
            <v>1951.56</v>
          </cell>
          <cell r="Q80">
            <v>10</v>
          </cell>
          <cell r="R80" t="e">
            <v>#REF!</v>
          </cell>
          <cell r="S80" t="e">
            <v>#REF!</v>
          </cell>
          <cell r="T80">
            <v>0.1981</v>
          </cell>
          <cell r="U80" t="e">
            <v>#REF!</v>
          </cell>
          <cell r="V80">
            <v>386.60403600000001</v>
          </cell>
          <cell r="W80" t="e">
            <v>#REF!</v>
          </cell>
          <cell r="X80">
            <v>390.25700000000001</v>
          </cell>
          <cell r="Y80">
            <v>1.9810000000000001E-2</v>
          </cell>
          <cell r="Z80">
            <v>0.21790999999999999</v>
          </cell>
          <cell r="AA80" t="e">
            <v>#REF!</v>
          </cell>
          <cell r="AB80">
            <v>39.025700000000001</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39.025700000000001</v>
          </cell>
        </row>
        <row r="81">
          <cell r="A81">
            <v>1</v>
          </cell>
          <cell r="B81" t="str">
            <v>USD</v>
          </cell>
          <cell r="C81" t="str">
            <v>Subastas USD</v>
          </cell>
          <cell r="D81" t="str">
            <v>Fija</v>
          </cell>
          <cell r="E81">
            <v>1</v>
          </cell>
          <cell r="F81">
            <v>36097</v>
          </cell>
          <cell r="G81" t="str">
            <v>Octubre</v>
          </cell>
          <cell r="H81">
            <v>1998</v>
          </cell>
          <cell r="I81">
            <v>36462</v>
          </cell>
          <cell r="J81">
            <v>1999</v>
          </cell>
          <cell r="K81" t="str">
            <v>Octubre</v>
          </cell>
          <cell r="P81">
            <v>1951.56</v>
          </cell>
          <cell r="Q81">
            <v>10</v>
          </cell>
          <cell r="R81" t="e">
            <v>#REF!</v>
          </cell>
          <cell r="S81" t="e">
            <v>#REF!</v>
          </cell>
          <cell r="T81">
            <v>6.4999999999999997E-3</v>
          </cell>
          <cell r="U81" t="e">
            <v>#REF!</v>
          </cell>
          <cell r="V81">
            <v>12.685139999999999</v>
          </cell>
          <cell r="W81" t="e">
            <v>#REF!</v>
          </cell>
          <cell r="X81">
            <v>12.805</v>
          </cell>
          <cell r="Y81">
            <v>6.4999999999999997E-4</v>
          </cell>
          <cell r="Z81">
            <v>7.1500000000000001E-3</v>
          </cell>
          <cell r="AA81" t="e">
            <v>#REF!</v>
          </cell>
          <cell r="AB81">
            <v>1.2805</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1.2805</v>
          </cell>
        </row>
        <row r="82">
          <cell r="A82">
            <v>1</v>
          </cell>
          <cell r="B82" t="str">
            <v>USD</v>
          </cell>
          <cell r="C82" t="str">
            <v>Subastas USD</v>
          </cell>
          <cell r="D82" t="str">
            <v>Fija</v>
          </cell>
          <cell r="E82">
            <v>1</v>
          </cell>
          <cell r="F82">
            <v>36097</v>
          </cell>
          <cell r="G82" t="str">
            <v>Octubre</v>
          </cell>
          <cell r="H82">
            <v>1998</v>
          </cell>
          <cell r="I82">
            <v>36462</v>
          </cell>
          <cell r="J82">
            <v>1999</v>
          </cell>
          <cell r="K82" t="str">
            <v>Octubre</v>
          </cell>
          <cell r="P82">
            <v>1951.56</v>
          </cell>
          <cell r="Q82">
            <v>10</v>
          </cell>
          <cell r="R82" t="e">
            <v>#REF!</v>
          </cell>
          <cell r="S82" t="e">
            <v>#REF!</v>
          </cell>
          <cell r="T82">
            <v>6.8999999999999999E-3</v>
          </cell>
          <cell r="U82" t="e">
            <v>#REF!</v>
          </cell>
          <cell r="V82">
            <v>13.465764</v>
          </cell>
          <cell r="W82" t="e">
            <v>#REF!</v>
          </cell>
          <cell r="X82">
            <v>13.593</v>
          </cell>
          <cell r="Y82">
            <v>6.9000000000000008E-4</v>
          </cell>
          <cell r="Z82">
            <v>7.5899999999999995E-3</v>
          </cell>
          <cell r="AA82" t="e">
            <v>#REF!</v>
          </cell>
          <cell r="AB82">
            <v>1.3593000000000002</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1.3593000000000002</v>
          </cell>
        </row>
        <row r="83">
          <cell r="A83">
            <v>1</v>
          </cell>
          <cell r="B83" t="str">
            <v>USD</v>
          </cell>
          <cell r="C83" t="str">
            <v>Subastas USD</v>
          </cell>
          <cell r="D83" t="str">
            <v>Fija</v>
          </cell>
          <cell r="E83">
            <v>1</v>
          </cell>
          <cell r="F83">
            <v>36097</v>
          </cell>
          <cell r="G83" t="str">
            <v>Octubre</v>
          </cell>
          <cell r="H83">
            <v>1998</v>
          </cell>
          <cell r="I83">
            <v>36462</v>
          </cell>
          <cell r="J83">
            <v>1999</v>
          </cell>
          <cell r="K83" t="str">
            <v>Octubre</v>
          </cell>
          <cell r="P83">
            <v>1951.56</v>
          </cell>
          <cell r="Q83">
            <v>10</v>
          </cell>
          <cell r="R83" t="e">
            <v>#REF!</v>
          </cell>
          <cell r="S83" t="e">
            <v>#REF!</v>
          </cell>
          <cell r="T83">
            <v>0.1</v>
          </cell>
          <cell r="U83" t="e">
            <v>#REF!</v>
          </cell>
          <cell r="V83">
            <v>195.15600000000001</v>
          </cell>
          <cell r="W83" t="e">
            <v>#REF!</v>
          </cell>
          <cell r="X83">
            <v>197</v>
          </cell>
          <cell r="Y83">
            <v>1.0000000000000002E-2</v>
          </cell>
          <cell r="Z83">
            <v>0.11000000000000001</v>
          </cell>
          <cell r="AA83" t="e">
            <v>#REF!</v>
          </cell>
          <cell r="AB83">
            <v>19.700000000000003</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19.700000000000003</v>
          </cell>
        </row>
        <row r="84">
          <cell r="A84">
            <v>1</v>
          </cell>
          <cell r="B84" t="str">
            <v>USD</v>
          </cell>
          <cell r="C84" t="str">
            <v>Subastas USD</v>
          </cell>
          <cell r="D84" t="str">
            <v>Fija</v>
          </cell>
          <cell r="E84">
            <v>1</v>
          </cell>
          <cell r="F84">
            <v>36097</v>
          </cell>
          <cell r="G84" t="str">
            <v>Octubre</v>
          </cell>
          <cell r="H84">
            <v>1998</v>
          </cell>
          <cell r="I84">
            <v>36462</v>
          </cell>
          <cell r="J84">
            <v>1999</v>
          </cell>
          <cell r="K84" t="str">
            <v>Octubre</v>
          </cell>
          <cell r="P84">
            <v>1951.56</v>
          </cell>
          <cell r="Q84">
            <v>10</v>
          </cell>
          <cell r="R84" t="e">
            <v>#REF!</v>
          </cell>
          <cell r="S84" t="e">
            <v>#REF!</v>
          </cell>
          <cell r="T84">
            <v>0.15</v>
          </cell>
          <cell r="U84" t="e">
            <v>#REF!</v>
          </cell>
          <cell r="V84">
            <v>292.73399999999998</v>
          </cell>
          <cell r="W84" t="e">
            <v>#REF!</v>
          </cell>
          <cell r="X84">
            <v>295.5</v>
          </cell>
          <cell r="Y84">
            <v>1.4999999999999999E-2</v>
          </cell>
          <cell r="Z84">
            <v>0.16499999999999998</v>
          </cell>
          <cell r="AA84" t="e">
            <v>#REF!</v>
          </cell>
          <cell r="AB84">
            <v>29.549999999999997</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29.549999999999997</v>
          </cell>
        </row>
        <row r="85">
          <cell r="A85">
            <v>1</v>
          </cell>
          <cell r="B85" t="str">
            <v>USD</v>
          </cell>
          <cell r="C85" t="str">
            <v>Subastas USD</v>
          </cell>
          <cell r="D85" t="str">
            <v>Fija</v>
          </cell>
          <cell r="E85">
            <v>1</v>
          </cell>
          <cell r="F85">
            <v>36097</v>
          </cell>
          <cell r="G85" t="str">
            <v>Octubre</v>
          </cell>
          <cell r="H85">
            <v>1998</v>
          </cell>
          <cell r="I85">
            <v>36462</v>
          </cell>
          <cell r="J85">
            <v>1999</v>
          </cell>
          <cell r="K85" t="str">
            <v>Octubre</v>
          </cell>
          <cell r="P85">
            <v>1951.56</v>
          </cell>
          <cell r="Q85">
            <v>10</v>
          </cell>
          <cell r="R85" t="e">
            <v>#REF!</v>
          </cell>
          <cell r="S85" t="e">
            <v>#REF!</v>
          </cell>
          <cell r="T85">
            <v>0.69</v>
          </cell>
          <cell r="U85" t="e">
            <v>#REF!</v>
          </cell>
          <cell r="V85">
            <v>1346.5763999999999</v>
          </cell>
          <cell r="W85" t="e">
            <v>#REF!</v>
          </cell>
          <cell r="X85">
            <v>1359.3</v>
          </cell>
          <cell r="Y85">
            <v>6.8999999999999992E-2</v>
          </cell>
          <cell r="Z85">
            <v>0.7589999999999999</v>
          </cell>
          <cell r="AA85" t="e">
            <v>#REF!</v>
          </cell>
          <cell r="AB85">
            <v>135.92999999999998</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135.92999999999998</v>
          </cell>
        </row>
        <row r="86">
          <cell r="A86">
            <v>1</v>
          </cell>
          <cell r="B86" t="str">
            <v>USD</v>
          </cell>
          <cell r="C86" t="str">
            <v>Subastas USD</v>
          </cell>
          <cell r="D86" t="str">
            <v>Fija</v>
          </cell>
          <cell r="E86">
            <v>1</v>
          </cell>
          <cell r="F86">
            <v>36097</v>
          </cell>
          <cell r="G86" t="str">
            <v>Octubre</v>
          </cell>
          <cell r="H86">
            <v>1998</v>
          </cell>
          <cell r="I86">
            <v>36462</v>
          </cell>
          <cell r="J86">
            <v>1999</v>
          </cell>
          <cell r="K86" t="str">
            <v>Octubre</v>
          </cell>
          <cell r="P86">
            <v>1951.56</v>
          </cell>
          <cell r="Q86">
            <v>10</v>
          </cell>
          <cell r="R86" t="e">
            <v>#REF!</v>
          </cell>
          <cell r="S86" t="e">
            <v>#REF!</v>
          </cell>
          <cell r="T86">
            <v>19.5383</v>
          </cell>
          <cell r="U86" t="e">
            <v>#REF!</v>
          </cell>
          <cell r="V86">
            <v>38130.164747999996</v>
          </cell>
          <cell r="W86" t="e">
            <v>#REF!</v>
          </cell>
          <cell r="X86">
            <v>38490.451000000001</v>
          </cell>
          <cell r="Y86">
            <v>1.95383</v>
          </cell>
          <cell r="Z86">
            <v>21.49213</v>
          </cell>
          <cell r="AA86" t="e">
            <v>#REF!</v>
          </cell>
          <cell r="AB86">
            <v>3849.0450999999998</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3849.0450999999998</v>
          </cell>
        </row>
        <row r="87">
          <cell r="A87">
            <v>1</v>
          </cell>
          <cell r="B87" t="str">
            <v>COP</v>
          </cell>
          <cell r="C87" t="str">
            <v>Subastas Mx</v>
          </cell>
          <cell r="D87" t="str">
            <v>Fija</v>
          </cell>
          <cell r="E87">
            <v>10</v>
          </cell>
          <cell r="F87">
            <v>36082</v>
          </cell>
          <cell r="G87" t="str">
            <v>Octubre</v>
          </cell>
          <cell r="H87">
            <v>1998</v>
          </cell>
          <cell r="I87">
            <v>39735</v>
          </cell>
          <cell r="J87">
            <v>2008</v>
          </cell>
          <cell r="K87" t="str">
            <v>Octubre</v>
          </cell>
          <cell r="P87">
            <v>10</v>
          </cell>
          <cell r="Q87">
            <v>37</v>
          </cell>
          <cell r="R87">
            <v>37</v>
          </cell>
          <cell r="S87" t="e">
            <v>#REF!</v>
          </cell>
          <cell r="T87">
            <v>4000</v>
          </cell>
          <cell r="U87" t="e">
            <v>#REF!</v>
          </cell>
          <cell r="V87">
            <v>4000</v>
          </cell>
          <cell r="W87" t="e">
            <v>#REF!</v>
          </cell>
          <cell r="X87">
            <v>6092.2309101858691</v>
          </cell>
          <cell r="Y87">
            <v>1480</v>
          </cell>
          <cell r="Z87">
            <v>5480</v>
          </cell>
          <cell r="AA87">
            <v>148000</v>
          </cell>
          <cell r="AB87">
            <v>1480</v>
          </cell>
          <cell r="AC87">
            <v>1480</v>
          </cell>
          <cell r="AD87">
            <v>435.32660610831101</v>
          </cell>
          <cell r="AE87">
            <v>463.44875790514493</v>
          </cell>
          <cell r="AF87">
            <v>488.93843958992778</v>
          </cell>
          <cell r="AG87">
            <v>510.94066937147448</v>
          </cell>
          <cell r="AH87">
            <v>531.37829614633347</v>
          </cell>
          <cell r="AI87">
            <v>552.63342799218685</v>
          </cell>
          <cell r="AJ87">
            <v>574.73876511187439</v>
          </cell>
          <cell r="AK87">
            <v>609.22309101858696</v>
          </cell>
          <cell r="AL87">
            <v>0</v>
          </cell>
          <cell r="AM87">
            <v>0</v>
          </cell>
          <cell r="AN87">
            <v>0</v>
          </cell>
          <cell r="AO87">
            <v>0</v>
          </cell>
          <cell r="AP87">
            <v>0</v>
          </cell>
          <cell r="AQ87">
            <v>7126.6280532438395</v>
          </cell>
        </row>
        <row r="88">
          <cell r="A88">
            <v>1</v>
          </cell>
          <cell r="B88" t="str">
            <v>COP</v>
          </cell>
          <cell r="C88" t="str">
            <v>Subastas Mx</v>
          </cell>
          <cell r="D88" t="str">
            <v>Fija</v>
          </cell>
          <cell r="E88">
            <v>10</v>
          </cell>
          <cell r="F88">
            <v>36082</v>
          </cell>
          <cell r="G88" t="str">
            <v>Octubre</v>
          </cell>
          <cell r="H88">
            <v>1998</v>
          </cell>
          <cell r="I88">
            <v>39735</v>
          </cell>
          <cell r="J88">
            <v>2008</v>
          </cell>
          <cell r="K88" t="str">
            <v>Octubre</v>
          </cell>
          <cell r="P88">
            <v>10</v>
          </cell>
          <cell r="Q88">
            <v>37</v>
          </cell>
          <cell r="R88">
            <v>37</v>
          </cell>
          <cell r="S88" t="e">
            <v>#REF!</v>
          </cell>
          <cell r="T88">
            <v>15000</v>
          </cell>
          <cell r="U88" t="e">
            <v>#REF!</v>
          </cell>
          <cell r="V88">
            <v>15000</v>
          </cell>
          <cell r="W88" t="e">
            <v>#REF!</v>
          </cell>
          <cell r="X88">
            <v>22845.865913197009</v>
          </cell>
          <cell r="Y88">
            <v>5550</v>
          </cell>
          <cell r="Z88">
            <v>20550</v>
          </cell>
          <cell r="AA88">
            <v>555000</v>
          </cell>
          <cell r="AB88">
            <v>5550</v>
          </cell>
          <cell r="AC88">
            <v>5550</v>
          </cell>
          <cell r="AD88">
            <v>1632.4747729061662</v>
          </cell>
          <cell r="AE88">
            <v>1737.9328421442933</v>
          </cell>
          <cell r="AF88">
            <v>1833.5191484622292</v>
          </cell>
          <cell r="AG88">
            <v>1916.0275101430293</v>
          </cell>
          <cell r="AH88">
            <v>1992.6686105487506</v>
          </cell>
          <cell r="AI88">
            <v>2072.3753549707008</v>
          </cell>
          <cell r="AJ88">
            <v>2155.2703691695292</v>
          </cell>
          <cell r="AK88">
            <v>2284.5865913197008</v>
          </cell>
          <cell r="AL88">
            <v>0</v>
          </cell>
          <cell r="AM88">
            <v>0</v>
          </cell>
          <cell r="AN88">
            <v>0</v>
          </cell>
          <cell r="AO88">
            <v>0</v>
          </cell>
          <cell r="AP88">
            <v>0</v>
          </cell>
          <cell r="AQ88">
            <v>26724.855199664398</v>
          </cell>
        </row>
        <row r="89">
          <cell r="A89">
            <v>1</v>
          </cell>
          <cell r="B89" t="str">
            <v>COP</v>
          </cell>
          <cell r="C89" t="str">
            <v>Subastas Mx</v>
          </cell>
          <cell r="D89" t="str">
            <v>Fija</v>
          </cell>
          <cell r="E89">
            <v>10</v>
          </cell>
          <cell r="F89">
            <v>36082</v>
          </cell>
          <cell r="G89" t="str">
            <v>Octubre</v>
          </cell>
          <cell r="H89">
            <v>1998</v>
          </cell>
          <cell r="I89">
            <v>39735</v>
          </cell>
          <cell r="J89">
            <v>2008</v>
          </cell>
          <cell r="K89" t="str">
            <v>Octubre</v>
          </cell>
          <cell r="P89">
            <v>10</v>
          </cell>
          <cell r="Q89">
            <v>37</v>
          </cell>
          <cell r="R89">
            <v>37</v>
          </cell>
          <cell r="S89" t="e">
            <v>#REF!</v>
          </cell>
          <cell r="T89">
            <v>25000</v>
          </cell>
          <cell r="U89" t="e">
            <v>#REF!</v>
          </cell>
          <cell r="V89">
            <v>25000</v>
          </cell>
          <cell r="W89" t="e">
            <v>#REF!</v>
          </cell>
          <cell r="X89">
            <v>38076.44318866168</v>
          </cell>
          <cell r="Y89">
            <v>9250</v>
          </cell>
          <cell r="Z89">
            <v>34250</v>
          </cell>
          <cell r="AA89">
            <v>925000</v>
          </cell>
          <cell r="AB89">
            <v>9250</v>
          </cell>
          <cell r="AC89">
            <v>9250</v>
          </cell>
          <cell r="AD89">
            <v>2720.7912881769439</v>
          </cell>
          <cell r="AE89">
            <v>2896.5547369071555</v>
          </cell>
          <cell r="AF89">
            <v>3055.8652474370483</v>
          </cell>
          <cell r="AG89">
            <v>3193.3791835717152</v>
          </cell>
          <cell r="AH89">
            <v>3321.1143509145841</v>
          </cell>
          <cell r="AI89">
            <v>3453.9589249511682</v>
          </cell>
          <cell r="AJ89">
            <v>3592.1172819492149</v>
          </cell>
          <cell r="AK89">
            <v>3807.6443188661683</v>
          </cell>
          <cell r="AL89">
            <v>0</v>
          </cell>
          <cell r="AM89">
            <v>0</v>
          </cell>
          <cell r="AN89">
            <v>0</v>
          </cell>
          <cell r="AO89">
            <v>0</v>
          </cell>
          <cell r="AP89">
            <v>0</v>
          </cell>
          <cell r="AQ89">
            <v>44541.425332774001</v>
          </cell>
        </row>
        <row r="90">
          <cell r="A90">
            <v>1</v>
          </cell>
          <cell r="B90" t="str">
            <v>COP</v>
          </cell>
          <cell r="C90" t="str">
            <v>Subastas Mx</v>
          </cell>
          <cell r="D90" t="str">
            <v>Fija</v>
          </cell>
          <cell r="E90">
            <v>10</v>
          </cell>
          <cell r="F90">
            <v>36082</v>
          </cell>
          <cell r="G90" t="str">
            <v>Octubre</v>
          </cell>
          <cell r="H90">
            <v>1998</v>
          </cell>
          <cell r="I90">
            <v>39735</v>
          </cell>
          <cell r="J90">
            <v>2008</v>
          </cell>
          <cell r="K90" t="str">
            <v>Octubre</v>
          </cell>
          <cell r="P90">
            <v>10</v>
          </cell>
          <cell r="Q90">
            <v>37</v>
          </cell>
          <cell r="R90">
            <v>37</v>
          </cell>
          <cell r="S90" t="e">
            <v>#REF!</v>
          </cell>
          <cell r="T90">
            <v>27000</v>
          </cell>
          <cell r="U90" t="e">
            <v>#REF!</v>
          </cell>
          <cell r="V90">
            <v>27000</v>
          </cell>
          <cell r="W90" t="e">
            <v>#REF!</v>
          </cell>
          <cell r="X90">
            <v>41122.558643754615</v>
          </cell>
          <cell r="Y90">
            <v>9990</v>
          </cell>
          <cell r="Z90">
            <v>36990</v>
          </cell>
          <cell r="AA90">
            <v>999000</v>
          </cell>
          <cell r="AB90">
            <v>9990</v>
          </cell>
          <cell r="AC90">
            <v>9990</v>
          </cell>
          <cell r="AD90">
            <v>2938.4545912310991</v>
          </cell>
          <cell r="AE90">
            <v>3128.2791158597283</v>
          </cell>
          <cell r="AF90">
            <v>3300.3344672320127</v>
          </cell>
          <cell r="AG90">
            <v>3448.8495182574525</v>
          </cell>
          <cell r="AH90">
            <v>3586.803498987751</v>
          </cell>
          <cell r="AI90">
            <v>3730.2756389472615</v>
          </cell>
          <cell r="AJ90">
            <v>3879.4866645051525</v>
          </cell>
          <cell r="AK90">
            <v>4112.2558643754619</v>
          </cell>
          <cell r="AL90">
            <v>0</v>
          </cell>
          <cell r="AM90">
            <v>0</v>
          </cell>
          <cell r="AN90">
            <v>0</v>
          </cell>
          <cell r="AO90">
            <v>0</v>
          </cell>
          <cell r="AP90">
            <v>0</v>
          </cell>
          <cell r="AQ90">
            <v>48104.73935939592</v>
          </cell>
        </row>
        <row r="91">
          <cell r="A91">
            <v>1</v>
          </cell>
          <cell r="B91" t="str">
            <v>COP</v>
          </cell>
          <cell r="C91" t="str">
            <v>Subastas Mx</v>
          </cell>
          <cell r="D91" t="str">
            <v>Fija</v>
          </cell>
          <cell r="E91">
            <v>10</v>
          </cell>
          <cell r="F91">
            <v>36082</v>
          </cell>
          <cell r="G91" t="str">
            <v>Octubre</v>
          </cell>
          <cell r="H91">
            <v>1998</v>
          </cell>
          <cell r="I91">
            <v>39735</v>
          </cell>
          <cell r="J91">
            <v>2008</v>
          </cell>
          <cell r="K91" t="str">
            <v>Octubre</v>
          </cell>
          <cell r="P91">
            <v>10</v>
          </cell>
          <cell r="Q91">
            <v>37</v>
          </cell>
          <cell r="R91">
            <v>37</v>
          </cell>
          <cell r="S91" t="e">
            <v>#REF!</v>
          </cell>
          <cell r="T91">
            <v>6000</v>
          </cell>
          <cell r="U91" t="e">
            <v>#REF!</v>
          </cell>
          <cell r="V91">
            <v>6000</v>
          </cell>
          <cell r="W91" t="e">
            <v>#REF!</v>
          </cell>
          <cell r="X91">
            <v>9138.3463652788032</v>
          </cell>
          <cell r="Y91">
            <v>2220</v>
          </cell>
          <cell r="Z91">
            <v>8220</v>
          </cell>
          <cell r="AA91">
            <v>222000</v>
          </cell>
          <cell r="AB91">
            <v>2220</v>
          </cell>
          <cell r="AC91">
            <v>2220</v>
          </cell>
          <cell r="AD91">
            <v>652.98990916246657</v>
          </cell>
          <cell r="AE91">
            <v>695.1731368577174</v>
          </cell>
          <cell r="AF91">
            <v>733.40765938489176</v>
          </cell>
          <cell r="AG91">
            <v>766.4110040572117</v>
          </cell>
          <cell r="AH91">
            <v>797.0674442195002</v>
          </cell>
          <cell r="AI91">
            <v>828.95014198828039</v>
          </cell>
          <cell r="AJ91">
            <v>862.10814766781152</v>
          </cell>
          <cell r="AK91">
            <v>913.83463652788032</v>
          </cell>
          <cell r="AL91">
            <v>0</v>
          </cell>
          <cell r="AM91">
            <v>0</v>
          </cell>
          <cell r="AN91">
            <v>0</v>
          </cell>
          <cell r="AO91">
            <v>0</v>
          </cell>
          <cell r="AP91">
            <v>0</v>
          </cell>
          <cell r="AQ91">
            <v>10689.942079865759</v>
          </cell>
        </row>
        <row r="92">
          <cell r="A92">
            <v>1</v>
          </cell>
          <cell r="B92" t="str">
            <v>COP</v>
          </cell>
          <cell r="C92" t="str">
            <v>Subastas Mx</v>
          </cell>
          <cell r="D92" t="str">
            <v>Fija</v>
          </cell>
          <cell r="E92">
            <v>10</v>
          </cell>
          <cell r="F92">
            <v>36082</v>
          </cell>
          <cell r="G92" t="str">
            <v>Octubre</v>
          </cell>
          <cell r="H92">
            <v>1998</v>
          </cell>
          <cell r="I92">
            <v>39735</v>
          </cell>
          <cell r="J92">
            <v>2008</v>
          </cell>
          <cell r="K92" t="str">
            <v>Octubre</v>
          </cell>
          <cell r="P92">
            <v>10</v>
          </cell>
          <cell r="Q92">
            <v>37</v>
          </cell>
          <cell r="R92">
            <v>37</v>
          </cell>
          <cell r="S92" t="e">
            <v>#REF!</v>
          </cell>
          <cell r="T92">
            <v>20000</v>
          </cell>
          <cell r="U92" t="e">
            <v>#REF!</v>
          </cell>
          <cell r="V92">
            <v>20000</v>
          </cell>
          <cell r="W92" t="e">
            <v>#REF!</v>
          </cell>
          <cell r="X92">
            <v>30461.154550929343</v>
          </cell>
          <cell r="Y92">
            <v>7400</v>
          </cell>
          <cell r="Z92">
            <v>27400</v>
          </cell>
          <cell r="AA92">
            <v>740000</v>
          </cell>
          <cell r="AB92">
            <v>7400</v>
          </cell>
          <cell r="AC92">
            <v>7400</v>
          </cell>
          <cell r="AD92">
            <v>2176.6330305415549</v>
          </cell>
          <cell r="AE92">
            <v>2317.2437895257244</v>
          </cell>
          <cell r="AF92">
            <v>2444.6921979496387</v>
          </cell>
          <cell r="AG92">
            <v>2554.7033468573723</v>
          </cell>
          <cell r="AH92">
            <v>2656.8914807316673</v>
          </cell>
          <cell r="AI92">
            <v>2763.1671399609345</v>
          </cell>
          <cell r="AJ92">
            <v>2873.6938255593723</v>
          </cell>
          <cell r="AK92">
            <v>3046.1154550929346</v>
          </cell>
          <cell r="AL92">
            <v>0</v>
          </cell>
          <cell r="AM92">
            <v>0</v>
          </cell>
          <cell r="AN92">
            <v>0</v>
          </cell>
          <cell r="AO92">
            <v>0</v>
          </cell>
          <cell r="AP92">
            <v>0</v>
          </cell>
          <cell r="AQ92">
            <v>35633.140266219198</v>
          </cell>
        </row>
        <row r="93">
          <cell r="A93">
            <v>1</v>
          </cell>
          <cell r="B93" t="str">
            <v>COP</v>
          </cell>
          <cell r="C93" t="str">
            <v>Subastas Mx</v>
          </cell>
          <cell r="D93" t="str">
            <v>Fija</v>
          </cell>
          <cell r="E93">
            <v>10</v>
          </cell>
          <cell r="F93">
            <v>36082</v>
          </cell>
          <cell r="G93" t="str">
            <v>Octubre</v>
          </cell>
          <cell r="H93">
            <v>1998</v>
          </cell>
          <cell r="I93">
            <v>39735</v>
          </cell>
          <cell r="J93">
            <v>2008</v>
          </cell>
          <cell r="K93" t="str">
            <v>Octubre</v>
          </cell>
          <cell r="P93">
            <v>10</v>
          </cell>
          <cell r="Q93">
            <v>37</v>
          </cell>
          <cell r="R93">
            <v>37</v>
          </cell>
          <cell r="S93" t="e">
            <v>#REF!</v>
          </cell>
          <cell r="T93">
            <v>8000</v>
          </cell>
          <cell r="U93" t="e">
            <v>#REF!</v>
          </cell>
          <cell r="V93">
            <v>8000</v>
          </cell>
          <cell r="W93" t="e">
            <v>#REF!</v>
          </cell>
          <cell r="X93">
            <v>12184.461820371738</v>
          </cell>
          <cell r="Y93">
            <v>2960</v>
          </cell>
          <cell r="Z93">
            <v>10960</v>
          </cell>
          <cell r="AA93">
            <v>296000</v>
          </cell>
          <cell r="AB93">
            <v>2960</v>
          </cell>
          <cell r="AC93">
            <v>2960</v>
          </cell>
          <cell r="AD93">
            <v>870.65321221662202</v>
          </cell>
          <cell r="AE93">
            <v>926.89751581028986</v>
          </cell>
          <cell r="AF93">
            <v>977.87687917985556</v>
          </cell>
          <cell r="AG93">
            <v>1021.881338742949</v>
          </cell>
          <cell r="AH93">
            <v>1062.7565922926669</v>
          </cell>
          <cell r="AI93">
            <v>1105.2668559843737</v>
          </cell>
          <cell r="AJ93">
            <v>1149.4775302237488</v>
          </cell>
          <cell r="AK93">
            <v>1218.4461820371739</v>
          </cell>
          <cell r="AL93">
            <v>0</v>
          </cell>
          <cell r="AM93">
            <v>0</v>
          </cell>
          <cell r="AN93">
            <v>0</v>
          </cell>
          <cell r="AO93">
            <v>0</v>
          </cell>
          <cell r="AP93">
            <v>0</v>
          </cell>
          <cell r="AQ93">
            <v>14253.256106487679</v>
          </cell>
        </row>
        <row r="94">
          <cell r="A94">
            <v>1</v>
          </cell>
          <cell r="B94" t="str">
            <v>COP</v>
          </cell>
          <cell r="C94" t="str">
            <v>Subastas Mx</v>
          </cell>
          <cell r="D94" t="str">
            <v>Fija</v>
          </cell>
          <cell r="E94">
            <v>10</v>
          </cell>
          <cell r="F94">
            <v>36082</v>
          </cell>
          <cell r="G94" t="str">
            <v>Octubre</v>
          </cell>
          <cell r="H94">
            <v>1998</v>
          </cell>
          <cell r="I94">
            <v>39735</v>
          </cell>
          <cell r="J94">
            <v>2008</v>
          </cell>
          <cell r="K94" t="str">
            <v>Octubre</v>
          </cell>
          <cell r="P94">
            <v>10</v>
          </cell>
          <cell r="Q94">
            <v>37</v>
          </cell>
          <cell r="R94">
            <v>37</v>
          </cell>
          <cell r="S94" t="e">
            <v>#REF!</v>
          </cell>
          <cell r="T94">
            <v>3000</v>
          </cell>
          <cell r="U94" t="e">
            <v>#REF!</v>
          </cell>
          <cell r="V94">
            <v>3000</v>
          </cell>
          <cell r="W94" t="e">
            <v>#REF!</v>
          </cell>
          <cell r="X94">
            <v>4569.1731826394016</v>
          </cell>
          <cell r="Y94">
            <v>1110</v>
          </cell>
          <cell r="Z94">
            <v>4110</v>
          </cell>
          <cell r="AA94">
            <v>111000</v>
          </cell>
          <cell r="AB94">
            <v>1110</v>
          </cell>
          <cell r="AC94">
            <v>1110</v>
          </cell>
          <cell r="AD94">
            <v>326.49495458123329</v>
          </cell>
          <cell r="AE94">
            <v>347.5865684288587</v>
          </cell>
          <cell r="AF94">
            <v>366.70382969244588</v>
          </cell>
          <cell r="AG94">
            <v>383.20550202860585</v>
          </cell>
          <cell r="AH94">
            <v>398.5337221097501</v>
          </cell>
          <cell r="AI94">
            <v>414.4750709941402</v>
          </cell>
          <cell r="AJ94">
            <v>431.05407383390576</v>
          </cell>
          <cell r="AK94">
            <v>456.91731826394016</v>
          </cell>
          <cell r="AL94">
            <v>0</v>
          </cell>
          <cell r="AM94">
            <v>0</v>
          </cell>
          <cell r="AN94">
            <v>0</v>
          </cell>
          <cell r="AO94">
            <v>0</v>
          </cell>
          <cell r="AP94">
            <v>0</v>
          </cell>
          <cell r="AQ94">
            <v>5344.9710399328796</v>
          </cell>
        </row>
        <row r="95">
          <cell r="A95">
            <v>1</v>
          </cell>
          <cell r="B95" t="str">
            <v>COP</v>
          </cell>
          <cell r="C95" t="str">
            <v>Subastas</v>
          </cell>
          <cell r="D95" t="str">
            <v>Fija</v>
          </cell>
          <cell r="E95">
            <v>1</v>
          </cell>
          <cell r="F95">
            <v>35800</v>
          </cell>
          <cell r="G95" t="str">
            <v>Enero</v>
          </cell>
          <cell r="H95">
            <v>1998</v>
          </cell>
          <cell r="I95">
            <v>36165</v>
          </cell>
          <cell r="J95">
            <v>1999</v>
          </cell>
          <cell r="K95" t="str">
            <v>Enero</v>
          </cell>
          <cell r="P95">
            <v>0</v>
          </cell>
          <cell r="Q95">
            <v>25.5</v>
          </cell>
          <cell r="R95" t="e">
            <v>#REF!</v>
          </cell>
          <cell r="S95" t="e">
            <v>#REF!</v>
          </cell>
          <cell r="T95">
            <v>115087.8</v>
          </cell>
          <cell r="U95" t="e">
            <v>#REF!</v>
          </cell>
          <cell r="V95">
            <v>115087.8</v>
          </cell>
          <cell r="W95" t="e">
            <v>#REF!</v>
          </cell>
          <cell r="X95">
            <v>115087.8</v>
          </cell>
          <cell r="Y95">
            <v>29347.389000000003</v>
          </cell>
          <cell r="Z95">
            <v>144435.18900000001</v>
          </cell>
          <cell r="AA95" t="e">
            <v>#REF!</v>
          </cell>
          <cell r="AB95">
            <v>29347.389000000003</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29347.389000000003</v>
          </cell>
        </row>
        <row r="96">
          <cell r="A96">
            <v>1</v>
          </cell>
          <cell r="B96" t="str">
            <v>COP</v>
          </cell>
          <cell r="C96" t="str">
            <v>Subastas</v>
          </cell>
          <cell r="D96" t="str">
            <v>Fija</v>
          </cell>
          <cell r="E96">
            <v>2</v>
          </cell>
          <cell r="F96">
            <v>35447</v>
          </cell>
          <cell r="G96" t="str">
            <v>Enero</v>
          </cell>
          <cell r="H96">
            <v>1997</v>
          </cell>
          <cell r="I96">
            <v>36177</v>
          </cell>
          <cell r="J96">
            <v>1999</v>
          </cell>
          <cell r="K96" t="str">
            <v>Enero</v>
          </cell>
          <cell r="P96">
            <v>0</v>
          </cell>
          <cell r="Q96">
            <v>27.5</v>
          </cell>
          <cell r="R96" t="e">
            <v>#REF!</v>
          </cell>
          <cell r="S96" t="e">
            <v>#REF!</v>
          </cell>
          <cell r="T96">
            <v>135.6</v>
          </cell>
          <cell r="U96" t="e">
            <v>#REF!</v>
          </cell>
          <cell r="V96">
            <v>135.6</v>
          </cell>
          <cell r="W96" t="e">
            <v>#REF!</v>
          </cell>
          <cell r="X96">
            <v>135.6</v>
          </cell>
          <cell r="Y96">
            <v>37.29</v>
          </cell>
          <cell r="Z96">
            <v>172.89</v>
          </cell>
          <cell r="AA96" t="e">
            <v>#REF!</v>
          </cell>
          <cell r="AB96">
            <v>37.29</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37.29</v>
          </cell>
        </row>
        <row r="97">
          <cell r="A97">
            <v>1</v>
          </cell>
          <cell r="B97" t="str">
            <v>COP</v>
          </cell>
          <cell r="C97" t="str">
            <v>Subastas</v>
          </cell>
          <cell r="D97" t="str">
            <v>Fija</v>
          </cell>
          <cell r="E97">
            <v>2</v>
          </cell>
          <cell r="F97">
            <v>35447</v>
          </cell>
          <cell r="G97" t="str">
            <v>Enero</v>
          </cell>
          <cell r="H97">
            <v>1997</v>
          </cell>
          <cell r="I97">
            <v>36177</v>
          </cell>
          <cell r="J97">
            <v>1999</v>
          </cell>
          <cell r="K97" t="str">
            <v>Enero</v>
          </cell>
          <cell r="P97">
            <v>0</v>
          </cell>
          <cell r="Q97">
            <v>27.5</v>
          </cell>
          <cell r="R97" t="e">
            <v>#REF!</v>
          </cell>
          <cell r="S97" t="e">
            <v>#REF!</v>
          </cell>
          <cell r="T97">
            <v>73.599999999999994</v>
          </cell>
          <cell r="U97" t="e">
            <v>#REF!</v>
          </cell>
          <cell r="V97">
            <v>73.599999999999994</v>
          </cell>
          <cell r="W97" t="e">
            <v>#REF!</v>
          </cell>
          <cell r="X97">
            <v>73.599999999999994</v>
          </cell>
          <cell r="Y97">
            <v>20.239999999999998</v>
          </cell>
          <cell r="Z97">
            <v>93.839999999999989</v>
          </cell>
          <cell r="AA97" t="e">
            <v>#REF!</v>
          </cell>
          <cell r="AB97">
            <v>20.239999999999998</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20.239999999999998</v>
          </cell>
        </row>
        <row r="98">
          <cell r="A98">
            <v>1</v>
          </cell>
          <cell r="B98" t="str">
            <v>COP</v>
          </cell>
          <cell r="C98" t="str">
            <v>Subastas</v>
          </cell>
          <cell r="D98" t="str">
            <v>Fija</v>
          </cell>
          <cell r="E98">
            <v>2</v>
          </cell>
          <cell r="F98">
            <v>35447</v>
          </cell>
          <cell r="G98" t="str">
            <v>Enero</v>
          </cell>
          <cell r="H98">
            <v>1997</v>
          </cell>
          <cell r="I98">
            <v>36177</v>
          </cell>
          <cell r="J98">
            <v>1999</v>
          </cell>
          <cell r="K98" t="str">
            <v>Enero</v>
          </cell>
          <cell r="P98">
            <v>0</v>
          </cell>
          <cell r="Q98">
            <v>27.5</v>
          </cell>
          <cell r="R98" t="e">
            <v>#REF!</v>
          </cell>
          <cell r="S98" t="e">
            <v>#REF!</v>
          </cell>
          <cell r="T98">
            <v>37.200000000000003</v>
          </cell>
          <cell r="U98" t="e">
            <v>#REF!</v>
          </cell>
          <cell r="V98">
            <v>37.200000000000003</v>
          </cell>
          <cell r="W98" t="e">
            <v>#REF!</v>
          </cell>
          <cell r="X98">
            <v>37.200000000000003</v>
          </cell>
          <cell r="Y98">
            <v>10.230000000000002</v>
          </cell>
          <cell r="Z98">
            <v>47.430000000000007</v>
          </cell>
          <cell r="AA98" t="e">
            <v>#REF!</v>
          </cell>
          <cell r="AB98">
            <v>10.230000000000002</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10.230000000000002</v>
          </cell>
        </row>
        <row r="99">
          <cell r="A99">
            <v>1</v>
          </cell>
          <cell r="B99" t="str">
            <v>COP</v>
          </cell>
          <cell r="C99" t="str">
            <v>Subastas</v>
          </cell>
          <cell r="D99" t="str">
            <v>Fija</v>
          </cell>
          <cell r="E99">
            <v>2</v>
          </cell>
          <cell r="F99">
            <v>35447</v>
          </cell>
          <cell r="G99" t="str">
            <v>Enero</v>
          </cell>
          <cell r="H99">
            <v>1997</v>
          </cell>
          <cell r="I99">
            <v>36177</v>
          </cell>
          <cell r="J99">
            <v>1999</v>
          </cell>
          <cell r="K99" t="str">
            <v>Enero</v>
          </cell>
          <cell r="P99">
            <v>0</v>
          </cell>
          <cell r="Q99">
            <v>27.5</v>
          </cell>
          <cell r="R99" t="e">
            <v>#REF!</v>
          </cell>
          <cell r="S99" t="e">
            <v>#REF!</v>
          </cell>
          <cell r="T99">
            <v>24</v>
          </cell>
          <cell r="U99" t="e">
            <v>#REF!</v>
          </cell>
          <cell r="V99">
            <v>24</v>
          </cell>
          <cell r="W99" t="e">
            <v>#REF!</v>
          </cell>
          <cell r="X99">
            <v>24</v>
          </cell>
          <cell r="Y99">
            <v>6.6000000000000005</v>
          </cell>
          <cell r="Z99">
            <v>30.6</v>
          </cell>
          <cell r="AA99" t="e">
            <v>#REF!</v>
          </cell>
          <cell r="AB99">
            <v>6.6000000000000005</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6.6000000000000005</v>
          </cell>
        </row>
        <row r="100">
          <cell r="A100">
            <v>1</v>
          </cell>
          <cell r="B100" t="str">
            <v>COP</v>
          </cell>
          <cell r="C100" t="str">
            <v>Subastas</v>
          </cell>
          <cell r="D100" t="str">
            <v>Fija</v>
          </cell>
          <cell r="E100">
            <v>2</v>
          </cell>
          <cell r="F100">
            <v>35447</v>
          </cell>
          <cell r="G100" t="str">
            <v>Enero</v>
          </cell>
          <cell r="H100">
            <v>1997</v>
          </cell>
          <cell r="I100">
            <v>36177</v>
          </cell>
          <cell r="J100">
            <v>1999</v>
          </cell>
          <cell r="K100" t="str">
            <v>Enero</v>
          </cell>
          <cell r="P100">
            <v>0</v>
          </cell>
          <cell r="Q100">
            <v>27.5</v>
          </cell>
          <cell r="R100" t="e">
            <v>#REF!</v>
          </cell>
          <cell r="S100" t="e">
            <v>#REF!</v>
          </cell>
          <cell r="T100">
            <v>12.1</v>
          </cell>
          <cell r="U100" t="e">
            <v>#REF!</v>
          </cell>
          <cell r="V100">
            <v>12.1</v>
          </cell>
          <cell r="W100" t="e">
            <v>#REF!</v>
          </cell>
          <cell r="X100">
            <v>12.1</v>
          </cell>
          <cell r="Y100">
            <v>3.3275000000000001</v>
          </cell>
          <cell r="Z100">
            <v>15.4275</v>
          </cell>
          <cell r="AA100" t="e">
            <v>#REF!</v>
          </cell>
          <cell r="AB100">
            <v>3.3275000000000001</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3.3275000000000001</v>
          </cell>
        </row>
        <row r="101">
          <cell r="A101">
            <v>1</v>
          </cell>
          <cell r="B101" t="str">
            <v>COP</v>
          </cell>
          <cell r="C101" t="str">
            <v>Subastas</v>
          </cell>
          <cell r="D101" t="str">
            <v>Fija</v>
          </cell>
          <cell r="E101">
            <v>2</v>
          </cell>
          <cell r="F101">
            <v>35447</v>
          </cell>
          <cell r="G101" t="str">
            <v>Enero</v>
          </cell>
          <cell r="H101">
            <v>1997</v>
          </cell>
          <cell r="I101">
            <v>36177</v>
          </cell>
          <cell r="J101">
            <v>1999</v>
          </cell>
          <cell r="K101" t="str">
            <v>Enero</v>
          </cell>
          <cell r="P101">
            <v>0</v>
          </cell>
          <cell r="Q101">
            <v>27.5</v>
          </cell>
          <cell r="R101" t="e">
            <v>#REF!</v>
          </cell>
          <cell r="S101" t="e">
            <v>#REF!</v>
          </cell>
          <cell r="T101">
            <v>55</v>
          </cell>
          <cell r="U101" t="e">
            <v>#REF!</v>
          </cell>
          <cell r="V101">
            <v>55</v>
          </cell>
          <cell r="W101" t="e">
            <v>#REF!</v>
          </cell>
          <cell r="X101">
            <v>55</v>
          </cell>
          <cell r="Y101">
            <v>15.125000000000002</v>
          </cell>
          <cell r="Z101">
            <v>70.125</v>
          </cell>
          <cell r="AA101" t="e">
            <v>#REF!</v>
          </cell>
          <cell r="AB101">
            <v>15.125000000000002</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15.125000000000002</v>
          </cell>
        </row>
        <row r="102">
          <cell r="A102">
            <v>1</v>
          </cell>
          <cell r="B102" t="str">
            <v>COP</v>
          </cell>
          <cell r="C102" t="str">
            <v>Subastas</v>
          </cell>
          <cell r="D102" t="str">
            <v>Fija</v>
          </cell>
          <cell r="E102">
            <v>2</v>
          </cell>
          <cell r="F102">
            <v>35447</v>
          </cell>
          <cell r="G102" t="str">
            <v>Enero</v>
          </cell>
          <cell r="H102">
            <v>1997</v>
          </cell>
          <cell r="I102">
            <v>36177</v>
          </cell>
          <cell r="J102">
            <v>1999</v>
          </cell>
          <cell r="K102" t="str">
            <v>Enero</v>
          </cell>
          <cell r="P102">
            <v>0</v>
          </cell>
          <cell r="Q102">
            <v>27.5</v>
          </cell>
          <cell r="R102" t="e">
            <v>#REF!</v>
          </cell>
          <cell r="S102" t="e">
            <v>#REF!</v>
          </cell>
          <cell r="T102">
            <v>300.7</v>
          </cell>
          <cell r="U102" t="e">
            <v>#REF!</v>
          </cell>
          <cell r="V102">
            <v>300.7</v>
          </cell>
          <cell r="W102" t="e">
            <v>#REF!</v>
          </cell>
          <cell r="X102">
            <v>300.7</v>
          </cell>
          <cell r="Y102">
            <v>82.69250000000001</v>
          </cell>
          <cell r="Z102">
            <v>383.39249999999998</v>
          </cell>
          <cell r="AA102" t="e">
            <v>#REF!</v>
          </cell>
          <cell r="AB102">
            <v>82.69250000000001</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82.69250000000001</v>
          </cell>
        </row>
        <row r="103">
          <cell r="A103">
            <v>1</v>
          </cell>
          <cell r="B103" t="str">
            <v>COP</v>
          </cell>
          <cell r="C103" t="str">
            <v>Subastas</v>
          </cell>
          <cell r="D103" t="str">
            <v>Fija</v>
          </cell>
          <cell r="E103">
            <v>2</v>
          </cell>
          <cell r="F103">
            <v>35447</v>
          </cell>
          <cell r="G103" t="str">
            <v>Enero</v>
          </cell>
          <cell r="H103">
            <v>1997</v>
          </cell>
          <cell r="I103">
            <v>36177</v>
          </cell>
          <cell r="J103">
            <v>1999</v>
          </cell>
          <cell r="K103" t="str">
            <v>Enero</v>
          </cell>
          <cell r="P103">
            <v>0</v>
          </cell>
          <cell r="Q103">
            <v>27.5</v>
          </cell>
          <cell r="R103" t="e">
            <v>#REF!</v>
          </cell>
          <cell r="S103" t="e">
            <v>#REF!</v>
          </cell>
          <cell r="T103">
            <v>40.799999999999997</v>
          </cell>
          <cell r="U103" t="e">
            <v>#REF!</v>
          </cell>
          <cell r="V103">
            <v>40.799999999999997</v>
          </cell>
          <cell r="W103" t="e">
            <v>#REF!</v>
          </cell>
          <cell r="X103">
            <v>40.799999999999997</v>
          </cell>
          <cell r="Y103">
            <v>11.22</v>
          </cell>
          <cell r="Z103">
            <v>52.019999999999996</v>
          </cell>
          <cell r="AA103" t="e">
            <v>#REF!</v>
          </cell>
          <cell r="AB103">
            <v>11.22</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11.22</v>
          </cell>
        </row>
        <row r="104">
          <cell r="A104">
            <v>1</v>
          </cell>
          <cell r="B104" t="str">
            <v>COP</v>
          </cell>
          <cell r="C104" t="str">
            <v>Subastas</v>
          </cell>
          <cell r="D104" t="str">
            <v>Fija</v>
          </cell>
          <cell r="E104">
            <v>2</v>
          </cell>
          <cell r="F104">
            <v>35447</v>
          </cell>
          <cell r="G104" t="str">
            <v>Enero</v>
          </cell>
          <cell r="H104">
            <v>1997</v>
          </cell>
          <cell r="I104">
            <v>36177</v>
          </cell>
          <cell r="J104">
            <v>1999</v>
          </cell>
          <cell r="K104" t="str">
            <v>Enero</v>
          </cell>
          <cell r="P104">
            <v>0</v>
          </cell>
          <cell r="Q104">
            <v>27.5</v>
          </cell>
          <cell r="R104" t="e">
            <v>#REF!</v>
          </cell>
          <cell r="S104" t="e">
            <v>#REF!</v>
          </cell>
          <cell r="T104">
            <v>490</v>
          </cell>
          <cell r="U104" t="e">
            <v>#REF!</v>
          </cell>
          <cell r="V104">
            <v>490</v>
          </cell>
          <cell r="W104" t="e">
            <v>#REF!</v>
          </cell>
          <cell r="X104">
            <v>490</v>
          </cell>
          <cell r="Y104">
            <v>134.75</v>
          </cell>
          <cell r="Z104">
            <v>624.75</v>
          </cell>
          <cell r="AA104" t="e">
            <v>#REF!</v>
          </cell>
          <cell r="AB104">
            <v>134.75</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134.75</v>
          </cell>
        </row>
        <row r="105">
          <cell r="A105">
            <v>1</v>
          </cell>
          <cell r="B105" t="str">
            <v>COP</v>
          </cell>
          <cell r="C105" t="str">
            <v>Subastas</v>
          </cell>
          <cell r="D105" t="str">
            <v>Fija</v>
          </cell>
          <cell r="E105">
            <v>2</v>
          </cell>
          <cell r="F105">
            <v>35447</v>
          </cell>
          <cell r="G105" t="str">
            <v>Enero</v>
          </cell>
          <cell r="H105">
            <v>1997</v>
          </cell>
          <cell r="I105">
            <v>36177</v>
          </cell>
          <cell r="J105">
            <v>1999</v>
          </cell>
          <cell r="K105" t="str">
            <v>Enero</v>
          </cell>
          <cell r="P105">
            <v>0</v>
          </cell>
          <cell r="Q105">
            <v>27.5</v>
          </cell>
          <cell r="R105" t="e">
            <v>#REF!</v>
          </cell>
          <cell r="S105" t="e">
            <v>#REF!</v>
          </cell>
          <cell r="T105">
            <v>122.8</v>
          </cell>
          <cell r="U105" t="e">
            <v>#REF!</v>
          </cell>
          <cell r="V105">
            <v>122.8</v>
          </cell>
          <cell r="W105" t="e">
            <v>#REF!</v>
          </cell>
          <cell r="X105">
            <v>122.8</v>
          </cell>
          <cell r="Y105">
            <v>33.770000000000003</v>
          </cell>
          <cell r="Z105">
            <v>156.57</v>
          </cell>
          <cell r="AA105" t="e">
            <v>#REF!</v>
          </cell>
          <cell r="AB105">
            <v>33.770000000000003</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33.770000000000003</v>
          </cell>
        </row>
        <row r="106">
          <cell r="A106">
            <v>1</v>
          </cell>
          <cell r="B106" t="str">
            <v>COP</v>
          </cell>
          <cell r="C106" t="str">
            <v>Subastas</v>
          </cell>
          <cell r="D106" t="str">
            <v>Fija</v>
          </cell>
          <cell r="E106">
            <v>2</v>
          </cell>
          <cell r="F106">
            <v>35447</v>
          </cell>
          <cell r="G106" t="str">
            <v>Enero</v>
          </cell>
          <cell r="H106">
            <v>1997</v>
          </cell>
          <cell r="I106">
            <v>36177</v>
          </cell>
          <cell r="J106">
            <v>1999</v>
          </cell>
          <cell r="K106" t="str">
            <v>Enero</v>
          </cell>
          <cell r="P106">
            <v>0</v>
          </cell>
          <cell r="Q106">
            <v>27.5</v>
          </cell>
          <cell r="R106" t="e">
            <v>#REF!</v>
          </cell>
          <cell r="S106" t="e">
            <v>#REF!</v>
          </cell>
          <cell r="T106">
            <v>68.099999999999994</v>
          </cell>
          <cell r="U106" t="e">
            <v>#REF!</v>
          </cell>
          <cell r="V106">
            <v>68.099999999999994</v>
          </cell>
          <cell r="W106" t="e">
            <v>#REF!</v>
          </cell>
          <cell r="X106">
            <v>68.099999999999994</v>
          </cell>
          <cell r="Y106">
            <v>18.727499999999999</v>
          </cell>
          <cell r="Z106">
            <v>86.827499999999986</v>
          </cell>
          <cell r="AA106" t="e">
            <v>#REF!</v>
          </cell>
          <cell r="AB106">
            <v>18.727499999999999</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18.727499999999999</v>
          </cell>
        </row>
        <row r="107">
          <cell r="A107">
            <v>1</v>
          </cell>
          <cell r="B107" t="str">
            <v>COP</v>
          </cell>
          <cell r="C107" t="str">
            <v>Subastas</v>
          </cell>
          <cell r="D107" t="str">
            <v>Fija</v>
          </cell>
          <cell r="E107">
            <v>2</v>
          </cell>
          <cell r="F107">
            <v>35447</v>
          </cell>
          <cell r="G107" t="str">
            <v>Enero</v>
          </cell>
          <cell r="H107">
            <v>1997</v>
          </cell>
          <cell r="I107">
            <v>36177</v>
          </cell>
          <cell r="J107">
            <v>1999</v>
          </cell>
          <cell r="K107" t="str">
            <v>Enero</v>
          </cell>
          <cell r="P107">
            <v>0</v>
          </cell>
          <cell r="Q107">
            <v>27.5</v>
          </cell>
          <cell r="R107" t="e">
            <v>#REF!</v>
          </cell>
          <cell r="S107" t="e">
            <v>#REF!</v>
          </cell>
          <cell r="T107">
            <v>50</v>
          </cell>
          <cell r="U107" t="e">
            <v>#REF!</v>
          </cell>
          <cell r="V107">
            <v>50</v>
          </cell>
          <cell r="W107" t="e">
            <v>#REF!</v>
          </cell>
          <cell r="X107">
            <v>50</v>
          </cell>
          <cell r="Y107">
            <v>13.750000000000002</v>
          </cell>
          <cell r="Z107">
            <v>63.75</v>
          </cell>
          <cell r="AA107" t="e">
            <v>#REF!</v>
          </cell>
          <cell r="AB107">
            <v>13.750000000000002</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13.750000000000002</v>
          </cell>
        </row>
        <row r="108">
          <cell r="A108">
            <v>1</v>
          </cell>
          <cell r="B108" t="str">
            <v>COP</v>
          </cell>
          <cell r="C108" t="str">
            <v>Subastas</v>
          </cell>
          <cell r="D108" t="str">
            <v>Fija</v>
          </cell>
          <cell r="E108">
            <v>2</v>
          </cell>
          <cell r="F108">
            <v>35447</v>
          </cell>
          <cell r="G108" t="str">
            <v>Enero</v>
          </cell>
          <cell r="H108">
            <v>1997</v>
          </cell>
          <cell r="I108">
            <v>36177</v>
          </cell>
          <cell r="J108">
            <v>1999</v>
          </cell>
          <cell r="K108" t="str">
            <v>Enero</v>
          </cell>
          <cell r="P108">
            <v>0</v>
          </cell>
          <cell r="Q108">
            <v>27.5</v>
          </cell>
          <cell r="R108" t="e">
            <v>#REF!</v>
          </cell>
          <cell r="S108" t="e">
            <v>#REF!</v>
          </cell>
          <cell r="T108">
            <v>80</v>
          </cell>
          <cell r="U108" t="e">
            <v>#REF!</v>
          </cell>
          <cell r="V108">
            <v>80</v>
          </cell>
          <cell r="W108" t="e">
            <v>#REF!</v>
          </cell>
          <cell r="X108">
            <v>80</v>
          </cell>
          <cell r="Y108">
            <v>22</v>
          </cell>
          <cell r="Z108">
            <v>102</v>
          </cell>
          <cell r="AA108" t="e">
            <v>#REF!</v>
          </cell>
          <cell r="AB108">
            <v>22</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22</v>
          </cell>
        </row>
        <row r="109">
          <cell r="A109">
            <v>1</v>
          </cell>
          <cell r="B109" t="str">
            <v>COP</v>
          </cell>
          <cell r="C109" t="str">
            <v>Subastas</v>
          </cell>
          <cell r="D109" t="str">
            <v>Fija</v>
          </cell>
          <cell r="E109">
            <v>2</v>
          </cell>
          <cell r="F109">
            <v>35447</v>
          </cell>
          <cell r="G109" t="str">
            <v>Enero</v>
          </cell>
          <cell r="H109">
            <v>1997</v>
          </cell>
          <cell r="I109">
            <v>36177</v>
          </cell>
          <cell r="J109">
            <v>1999</v>
          </cell>
          <cell r="K109" t="str">
            <v>Enero</v>
          </cell>
          <cell r="P109">
            <v>0</v>
          </cell>
          <cell r="Q109">
            <v>27.5</v>
          </cell>
          <cell r="R109" t="e">
            <v>#REF!</v>
          </cell>
          <cell r="S109" t="e">
            <v>#REF!</v>
          </cell>
          <cell r="T109">
            <v>239</v>
          </cell>
          <cell r="U109" t="e">
            <v>#REF!</v>
          </cell>
          <cell r="V109">
            <v>239</v>
          </cell>
          <cell r="W109" t="e">
            <v>#REF!</v>
          </cell>
          <cell r="X109">
            <v>239</v>
          </cell>
          <cell r="Y109">
            <v>65.725000000000009</v>
          </cell>
          <cell r="Z109">
            <v>304.72500000000002</v>
          </cell>
          <cell r="AA109" t="e">
            <v>#REF!</v>
          </cell>
          <cell r="AB109">
            <v>65.725000000000009</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65.725000000000009</v>
          </cell>
        </row>
        <row r="110">
          <cell r="A110">
            <v>1</v>
          </cell>
          <cell r="B110" t="str">
            <v>COP</v>
          </cell>
          <cell r="C110" t="str">
            <v>Subastas</v>
          </cell>
          <cell r="D110" t="str">
            <v>Fija</v>
          </cell>
          <cell r="E110">
            <v>2</v>
          </cell>
          <cell r="F110">
            <v>35447</v>
          </cell>
          <cell r="G110" t="str">
            <v>Enero</v>
          </cell>
          <cell r="H110">
            <v>1997</v>
          </cell>
          <cell r="I110">
            <v>36177</v>
          </cell>
          <cell r="J110">
            <v>1999</v>
          </cell>
          <cell r="K110" t="str">
            <v>Enero</v>
          </cell>
          <cell r="P110">
            <v>0</v>
          </cell>
          <cell r="Q110">
            <v>27.5</v>
          </cell>
          <cell r="R110" t="e">
            <v>#REF!</v>
          </cell>
          <cell r="S110" t="e">
            <v>#REF!</v>
          </cell>
          <cell r="T110">
            <v>46.9</v>
          </cell>
          <cell r="U110" t="e">
            <v>#REF!</v>
          </cell>
          <cell r="V110">
            <v>46.9</v>
          </cell>
          <cell r="W110" t="e">
            <v>#REF!</v>
          </cell>
          <cell r="X110">
            <v>46.9</v>
          </cell>
          <cell r="Y110">
            <v>12.897500000000001</v>
          </cell>
          <cell r="Z110">
            <v>59.797499999999999</v>
          </cell>
          <cell r="AA110" t="e">
            <v>#REF!</v>
          </cell>
          <cell r="AB110">
            <v>12.897500000000001</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12.897500000000001</v>
          </cell>
        </row>
        <row r="111">
          <cell r="A111">
            <v>1</v>
          </cell>
          <cell r="B111" t="str">
            <v>COP</v>
          </cell>
          <cell r="C111" t="str">
            <v>Subastas</v>
          </cell>
          <cell r="D111" t="str">
            <v>Fija</v>
          </cell>
          <cell r="E111">
            <v>2</v>
          </cell>
          <cell r="F111">
            <v>35447</v>
          </cell>
          <cell r="G111" t="str">
            <v>Enero</v>
          </cell>
          <cell r="H111">
            <v>1997</v>
          </cell>
          <cell r="I111">
            <v>36177</v>
          </cell>
          <cell r="J111">
            <v>1999</v>
          </cell>
          <cell r="K111" t="str">
            <v>Enero</v>
          </cell>
          <cell r="P111">
            <v>0</v>
          </cell>
          <cell r="Q111">
            <v>27.5</v>
          </cell>
          <cell r="R111" t="e">
            <v>#REF!</v>
          </cell>
          <cell r="S111" t="e">
            <v>#REF!</v>
          </cell>
          <cell r="T111">
            <v>1107.5</v>
          </cell>
          <cell r="U111" t="e">
            <v>#REF!</v>
          </cell>
          <cell r="V111">
            <v>1107.5</v>
          </cell>
          <cell r="W111" t="e">
            <v>#REF!</v>
          </cell>
          <cell r="X111">
            <v>1107.5</v>
          </cell>
          <cell r="Y111">
            <v>304.5625</v>
          </cell>
          <cell r="Z111">
            <v>1412.0625</v>
          </cell>
          <cell r="AA111" t="e">
            <v>#REF!</v>
          </cell>
          <cell r="AB111">
            <v>304.5625</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304.5625</v>
          </cell>
        </row>
        <row r="112">
          <cell r="A112">
            <v>1</v>
          </cell>
          <cell r="B112" t="str">
            <v>COP</v>
          </cell>
          <cell r="C112" t="str">
            <v>Subastas</v>
          </cell>
          <cell r="D112" t="str">
            <v>Fija</v>
          </cell>
          <cell r="E112">
            <v>2</v>
          </cell>
          <cell r="F112">
            <v>35447</v>
          </cell>
          <cell r="G112" t="str">
            <v>Enero</v>
          </cell>
          <cell r="H112">
            <v>1997</v>
          </cell>
          <cell r="I112">
            <v>36177</v>
          </cell>
          <cell r="J112">
            <v>1999</v>
          </cell>
          <cell r="K112" t="str">
            <v>Enero</v>
          </cell>
          <cell r="P112">
            <v>0</v>
          </cell>
          <cell r="Q112">
            <v>27.5</v>
          </cell>
          <cell r="R112" t="e">
            <v>#REF!</v>
          </cell>
          <cell r="S112" t="e">
            <v>#REF!</v>
          </cell>
          <cell r="T112">
            <v>2.2000000000000002</v>
          </cell>
          <cell r="U112" t="e">
            <v>#REF!</v>
          </cell>
          <cell r="V112">
            <v>2.2000000000000002</v>
          </cell>
          <cell r="W112" t="e">
            <v>#REF!</v>
          </cell>
          <cell r="X112">
            <v>2.2000000000000002</v>
          </cell>
          <cell r="Y112">
            <v>0.60500000000000009</v>
          </cell>
          <cell r="Z112">
            <v>2.8050000000000002</v>
          </cell>
          <cell r="AA112" t="e">
            <v>#REF!</v>
          </cell>
          <cell r="AB112">
            <v>0.60500000000000009</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0.60500000000000009</v>
          </cell>
        </row>
        <row r="113">
          <cell r="A113">
            <v>1</v>
          </cell>
          <cell r="B113" t="str">
            <v>COP</v>
          </cell>
          <cell r="C113" t="str">
            <v>Subastas</v>
          </cell>
          <cell r="D113" t="str">
            <v>Fija</v>
          </cell>
          <cell r="E113">
            <v>2</v>
          </cell>
          <cell r="F113">
            <v>35447</v>
          </cell>
          <cell r="G113" t="str">
            <v>Enero</v>
          </cell>
          <cell r="H113">
            <v>1997</v>
          </cell>
          <cell r="I113">
            <v>36177</v>
          </cell>
          <cell r="J113">
            <v>1999</v>
          </cell>
          <cell r="K113" t="str">
            <v>Enero</v>
          </cell>
          <cell r="P113">
            <v>0</v>
          </cell>
          <cell r="Q113">
            <v>27.5</v>
          </cell>
          <cell r="R113" t="e">
            <v>#REF!</v>
          </cell>
          <cell r="S113" t="e">
            <v>#REF!</v>
          </cell>
          <cell r="T113">
            <v>239</v>
          </cell>
          <cell r="U113" t="e">
            <v>#REF!</v>
          </cell>
          <cell r="V113">
            <v>239</v>
          </cell>
          <cell r="W113" t="e">
            <v>#REF!</v>
          </cell>
          <cell r="X113">
            <v>239</v>
          </cell>
          <cell r="Y113">
            <v>65.725000000000009</v>
          </cell>
          <cell r="Z113">
            <v>304.72500000000002</v>
          </cell>
          <cell r="AA113" t="e">
            <v>#REF!</v>
          </cell>
          <cell r="AB113">
            <v>65.725000000000009</v>
          </cell>
          <cell r="AC113">
            <v>0</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65.725000000000009</v>
          </cell>
        </row>
        <row r="114">
          <cell r="A114">
            <v>1</v>
          </cell>
          <cell r="B114" t="str">
            <v>COP</v>
          </cell>
          <cell r="C114" t="str">
            <v>Subastas</v>
          </cell>
          <cell r="D114" t="str">
            <v>Fija</v>
          </cell>
          <cell r="E114">
            <v>2</v>
          </cell>
          <cell r="F114">
            <v>35447</v>
          </cell>
          <cell r="G114" t="str">
            <v>Enero</v>
          </cell>
          <cell r="H114">
            <v>1997</v>
          </cell>
          <cell r="I114">
            <v>36177</v>
          </cell>
          <cell r="J114">
            <v>1999</v>
          </cell>
          <cell r="K114" t="str">
            <v>Enero</v>
          </cell>
          <cell r="P114">
            <v>0</v>
          </cell>
          <cell r="Q114">
            <v>27.5</v>
          </cell>
          <cell r="R114" t="e">
            <v>#REF!</v>
          </cell>
          <cell r="S114" t="e">
            <v>#REF!</v>
          </cell>
          <cell r="T114">
            <v>103.1</v>
          </cell>
          <cell r="U114" t="e">
            <v>#REF!</v>
          </cell>
          <cell r="V114">
            <v>103.1</v>
          </cell>
          <cell r="W114" t="e">
            <v>#REF!</v>
          </cell>
          <cell r="X114">
            <v>103.1</v>
          </cell>
          <cell r="Y114">
            <v>28.352499999999999</v>
          </cell>
          <cell r="Z114">
            <v>131.45249999999999</v>
          </cell>
          <cell r="AA114" t="e">
            <v>#REF!</v>
          </cell>
          <cell r="AB114">
            <v>28.352499999999999</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28.352499999999999</v>
          </cell>
        </row>
        <row r="115">
          <cell r="A115">
            <v>1</v>
          </cell>
          <cell r="B115" t="str">
            <v>COP</v>
          </cell>
          <cell r="C115" t="str">
            <v>Subastas</v>
          </cell>
          <cell r="D115" t="str">
            <v>Fija</v>
          </cell>
          <cell r="E115">
            <v>2</v>
          </cell>
          <cell r="F115">
            <v>35447</v>
          </cell>
          <cell r="G115" t="str">
            <v>Enero</v>
          </cell>
          <cell r="H115">
            <v>1997</v>
          </cell>
          <cell r="I115">
            <v>36177</v>
          </cell>
          <cell r="J115">
            <v>1999</v>
          </cell>
          <cell r="K115" t="str">
            <v>Enero</v>
          </cell>
          <cell r="P115">
            <v>0</v>
          </cell>
          <cell r="Q115">
            <v>27.5</v>
          </cell>
          <cell r="R115" t="e">
            <v>#REF!</v>
          </cell>
          <cell r="S115" t="e">
            <v>#REF!</v>
          </cell>
          <cell r="T115">
            <v>18.5</v>
          </cell>
          <cell r="U115" t="e">
            <v>#REF!</v>
          </cell>
          <cell r="V115">
            <v>18.5</v>
          </cell>
          <cell r="W115" t="e">
            <v>#REF!</v>
          </cell>
          <cell r="X115">
            <v>18.5</v>
          </cell>
          <cell r="Y115">
            <v>5.0875000000000004</v>
          </cell>
          <cell r="Z115">
            <v>23.587499999999999</v>
          </cell>
          <cell r="AA115" t="e">
            <v>#REF!</v>
          </cell>
          <cell r="AB115">
            <v>5.0875000000000004</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5.0875000000000004</v>
          </cell>
        </row>
        <row r="116">
          <cell r="A116">
            <v>1</v>
          </cell>
          <cell r="B116" t="str">
            <v>COP</v>
          </cell>
          <cell r="C116" t="str">
            <v>Subastas</v>
          </cell>
          <cell r="D116" t="str">
            <v>Fija</v>
          </cell>
          <cell r="E116">
            <v>2</v>
          </cell>
          <cell r="F116">
            <v>35447</v>
          </cell>
          <cell r="G116" t="str">
            <v>Enero</v>
          </cell>
          <cell r="H116">
            <v>1997</v>
          </cell>
          <cell r="I116">
            <v>36177</v>
          </cell>
          <cell r="J116">
            <v>1999</v>
          </cell>
          <cell r="K116" t="str">
            <v>Enero</v>
          </cell>
          <cell r="P116">
            <v>0</v>
          </cell>
          <cell r="Q116">
            <v>27.5</v>
          </cell>
          <cell r="R116" t="e">
            <v>#REF!</v>
          </cell>
          <cell r="S116" t="e">
            <v>#REF!</v>
          </cell>
          <cell r="T116">
            <v>10.199999999999999</v>
          </cell>
          <cell r="U116" t="e">
            <v>#REF!</v>
          </cell>
          <cell r="V116">
            <v>10.199999999999999</v>
          </cell>
          <cell r="W116" t="e">
            <v>#REF!</v>
          </cell>
          <cell r="X116">
            <v>10.199999999999999</v>
          </cell>
          <cell r="Y116">
            <v>2.8050000000000002</v>
          </cell>
          <cell r="Z116">
            <v>13.004999999999999</v>
          </cell>
          <cell r="AA116" t="e">
            <v>#REF!</v>
          </cell>
          <cell r="AB116">
            <v>2.8050000000000002</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2.8050000000000002</v>
          </cell>
        </row>
        <row r="117">
          <cell r="A117">
            <v>1</v>
          </cell>
          <cell r="B117" t="str">
            <v>COP</v>
          </cell>
          <cell r="C117" t="str">
            <v>Subastas</v>
          </cell>
          <cell r="D117" t="str">
            <v>Fija</v>
          </cell>
          <cell r="E117">
            <v>2</v>
          </cell>
          <cell r="F117">
            <v>35447</v>
          </cell>
          <cell r="G117" t="str">
            <v>Enero</v>
          </cell>
          <cell r="H117">
            <v>1997</v>
          </cell>
          <cell r="I117">
            <v>36177</v>
          </cell>
          <cell r="J117">
            <v>1999</v>
          </cell>
          <cell r="K117" t="str">
            <v>Enero</v>
          </cell>
          <cell r="P117">
            <v>0</v>
          </cell>
          <cell r="Q117">
            <v>27.5</v>
          </cell>
          <cell r="R117" t="e">
            <v>#REF!</v>
          </cell>
          <cell r="S117" t="e">
            <v>#REF!</v>
          </cell>
          <cell r="T117">
            <v>42.8</v>
          </cell>
          <cell r="U117" t="e">
            <v>#REF!</v>
          </cell>
          <cell r="V117">
            <v>42.8</v>
          </cell>
          <cell r="W117" t="e">
            <v>#REF!</v>
          </cell>
          <cell r="X117">
            <v>42.8</v>
          </cell>
          <cell r="Y117">
            <v>11.77</v>
          </cell>
          <cell r="Z117">
            <v>54.569999999999993</v>
          </cell>
          <cell r="AA117" t="e">
            <v>#REF!</v>
          </cell>
          <cell r="AB117">
            <v>11.77</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11.77</v>
          </cell>
        </row>
        <row r="118">
          <cell r="A118">
            <v>1</v>
          </cell>
          <cell r="B118" t="str">
            <v>COP</v>
          </cell>
          <cell r="C118" t="str">
            <v>Subastas</v>
          </cell>
          <cell r="D118" t="str">
            <v>Fija</v>
          </cell>
          <cell r="E118">
            <v>2</v>
          </cell>
          <cell r="F118">
            <v>35447</v>
          </cell>
          <cell r="G118" t="str">
            <v>Enero</v>
          </cell>
          <cell r="H118">
            <v>1997</v>
          </cell>
          <cell r="I118">
            <v>36177</v>
          </cell>
          <cell r="J118">
            <v>1999</v>
          </cell>
          <cell r="K118" t="str">
            <v>Enero</v>
          </cell>
          <cell r="P118">
            <v>0</v>
          </cell>
          <cell r="Q118">
            <v>27.5</v>
          </cell>
          <cell r="R118" t="e">
            <v>#REF!</v>
          </cell>
          <cell r="S118" t="e">
            <v>#REF!</v>
          </cell>
          <cell r="T118">
            <v>73.599999999999994</v>
          </cell>
          <cell r="U118" t="e">
            <v>#REF!</v>
          </cell>
          <cell r="V118">
            <v>73.599999999999994</v>
          </cell>
          <cell r="W118" t="e">
            <v>#REF!</v>
          </cell>
          <cell r="X118">
            <v>73.599999999999994</v>
          </cell>
          <cell r="Y118">
            <v>20.239999999999998</v>
          </cell>
          <cell r="Z118">
            <v>93.839999999999989</v>
          </cell>
          <cell r="AA118" t="e">
            <v>#REF!</v>
          </cell>
          <cell r="AB118">
            <v>20.239999999999998</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20.239999999999998</v>
          </cell>
        </row>
        <row r="119">
          <cell r="A119">
            <v>1</v>
          </cell>
          <cell r="B119" t="str">
            <v>COP</v>
          </cell>
          <cell r="C119" t="str">
            <v>Subastas</v>
          </cell>
          <cell r="D119" t="str">
            <v>Fija</v>
          </cell>
          <cell r="E119">
            <v>2</v>
          </cell>
          <cell r="F119">
            <v>35447</v>
          </cell>
          <cell r="G119" t="str">
            <v>Enero</v>
          </cell>
          <cell r="H119">
            <v>1997</v>
          </cell>
          <cell r="I119">
            <v>36177</v>
          </cell>
          <cell r="J119">
            <v>1999</v>
          </cell>
          <cell r="K119" t="str">
            <v>Enero</v>
          </cell>
          <cell r="P119">
            <v>0</v>
          </cell>
          <cell r="Q119">
            <v>27.5</v>
          </cell>
          <cell r="R119" t="e">
            <v>#REF!</v>
          </cell>
          <cell r="S119" t="e">
            <v>#REF!</v>
          </cell>
          <cell r="T119">
            <v>87.1</v>
          </cell>
          <cell r="U119" t="e">
            <v>#REF!</v>
          </cell>
          <cell r="V119">
            <v>87.1</v>
          </cell>
          <cell r="W119" t="e">
            <v>#REF!</v>
          </cell>
          <cell r="X119">
            <v>87.1</v>
          </cell>
          <cell r="Y119">
            <v>23.952500000000001</v>
          </cell>
          <cell r="Z119">
            <v>111.05249999999999</v>
          </cell>
          <cell r="AA119" t="e">
            <v>#REF!</v>
          </cell>
          <cell r="AB119">
            <v>23.952500000000001</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23.952500000000001</v>
          </cell>
        </row>
        <row r="120">
          <cell r="A120">
            <v>1</v>
          </cell>
          <cell r="B120" t="str">
            <v>COP</v>
          </cell>
          <cell r="C120" t="str">
            <v>Subastas</v>
          </cell>
          <cell r="D120" t="str">
            <v>Fija</v>
          </cell>
          <cell r="E120">
            <v>2</v>
          </cell>
          <cell r="F120">
            <v>35447</v>
          </cell>
          <cell r="G120" t="str">
            <v>Enero</v>
          </cell>
          <cell r="H120">
            <v>1997</v>
          </cell>
          <cell r="I120">
            <v>36177</v>
          </cell>
          <cell r="J120">
            <v>1999</v>
          </cell>
          <cell r="K120" t="str">
            <v>Enero</v>
          </cell>
          <cell r="P120">
            <v>0</v>
          </cell>
          <cell r="Q120">
            <v>27.5</v>
          </cell>
          <cell r="R120" t="e">
            <v>#REF!</v>
          </cell>
          <cell r="S120" t="e">
            <v>#REF!</v>
          </cell>
          <cell r="T120">
            <v>364.4</v>
          </cell>
          <cell r="U120" t="e">
            <v>#REF!</v>
          </cell>
          <cell r="V120">
            <v>364.4</v>
          </cell>
          <cell r="W120" t="e">
            <v>#REF!</v>
          </cell>
          <cell r="X120">
            <v>364.4</v>
          </cell>
          <cell r="Y120">
            <v>100.21000000000001</v>
          </cell>
          <cell r="Z120">
            <v>464.61</v>
          </cell>
          <cell r="AA120" t="e">
            <v>#REF!</v>
          </cell>
          <cell r="AB120">
            <v>100.21000000000001</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100.21000000000001</v>
          </cell>
        </row>
        <row r="121">
          <cell r="A121">
            <v>1</v>
          </cell>
          <cell r="B121" t="str">
            <v>COP</v>
          </cell>
          <cell r="C121" t="str">
            <v>Subastas</v>
          </cell>
          <cell r="D121" t="str">
            <v>Fija</v>
          </cell>
          <cell r="E121">
            <v>2</v>
          </cell>
          <cell r="F121">
            <v>35447</v>
          </cell>
          <cell r="G121" t="str">
            <v>Enero</v>
          </cell>
          <cell r="H121">
            <v>1997</v>
          </cell>
          <cell r="I121">
            <v>36177</v>
          </cell>
          <cell r="J121">
            <v>1999</v>
          </cell>
          <cell r="K121" t="str">
            <v>Enero</v>
          </cell>
          <cell r="P121">
            <v>0</v>
          </cell>
          <cell r="Q121">
            <v>27.5</v>
          </cell>
          <cell r="R121" t="e">
            <v>#REF!</v>
          </cell>
          <cell r="S121" t="e">
            <v>#REF!</v>
          </cell>
          <cell r="T121">
            <v>56.7</v>
          </cell>
          <cell r="U121" t="e">
            <v>#REF!</v>
          </cell>
          <cell r="V121">
            <v>56.7</v>
          </cell>
          <cell r="W121" t="e">
            <v>#REF!</v>
          </cell>
          <cell r="X121">
            <v>56.7</v>
          </cell>
          <cell r="Y121">
            <v>15.592500000000003</v>
          </cell>
          <cell r="Z121">
            <v>72.292500000000004</v>
          </cell>
          <cell r="AA121" t="e">
            <v>#REF!</v>
          </cell>
          <cell r="AB121">
            <v>15.592500000000003</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15.592500000000003</v>
          </cell>
        </row>
        <row r="122">
          <cell r="A122">
            <v>1</v>
          </cell>
          <cell r="B122" t="str">
            <v>COP</v>
          </cell>
          <cell r="C122" t="str">
            <v>Subastas</v>
          </cell>
          <cell r="D122" t="str">
            <v>Fija</v>
          </cell>
          <cell r="E122">
            <v>2</v>
          </cell>
          <cell r="F122">
            <v>35447</v>
          </cell>
          <cell r="G122" t="str">
            <v>Enero</v>
          </cell>
          <cell r="H122">
            <v>1997</v>
          </cell>
          <cell r="I122">
            <v>36177</v>
          </cell>
          <cell r="J122">
            <v>1999</v>
          </cell>
          <cell r="K122" t="str">
            <v>Enero</v>
          </cell>
          <cell r="P122">
            <v>0</v>
          </cell>
          <cell r="Q122">
            <v>27.5</v>
          </cell>
          <cell r="R122" t="e">
            <v>#REF!</v>
          </cell>
          <cell r="S122" t="e">
            <v>#REF!</v>
          </cell>
          <cell r="T122">
            <v>15</v>
          </cell>
          <cell r="U122" t="e">
            <v>#REF!</v>
          </cell>
          <cell r="V122">
            <v>15</v>
          </cell>
          <cell r="W122" t="e">
            <v>#REF!</v>
          </cell>
          <cell r="X122">
            <v>15</v>
          </cell>
          <cell r="Y122">
            <v>4.125</v>
          </cell>
          <cell r="Z122">
            <v>19.125</v>
          </cell>
          <cell r="AA122" t="e">
            <v>#REF!</v>
          </cell>
          <cell r="AB122">
            <v>4.125</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4.125</v>
          </cell>
        </row>
        <row r="123">
          <cell r="A123">
            <v>1</v>
          </cell>
          <cell r="B123" t="str">
            <v>COP</v>
          </cell>
          <cell r="C123" t="str">
            <v>Subastas</v>
          </cell>
          <cell r="D123" t="str">
            <v>Fija</v>
          </cell>
          <cell r="E123">
            <v>2</v>
          </cell>
          <cell r="F123">
            <v>35447</v>
          </cell>
          <cell r="G123" t="str">
            <v>Enero</v>
          </cell>
          <cell r="H123">
            <v>1997</v>
          </cell>
          <cell r="I123">
            <v>36177</v>
          </cell>
          <cell r="J123">
            <v>1999</v>
          </cell>
          <cell r="K123" t="str">
            <v>Enero</v>
          </cell>
          <cell r="P123">
            <v>0</v>
          </cell>
          <cell r="Q123">
            <v>27.5</v>
          </cell>
          <cell r="R123" t="e">
            <v>#REF!</v>
          </cell>
          <cell r="S123" t="e">
            <v>#REF!</v>
          </cell>
          <cell r="T123">
            <v>21.5</v>
          </cell>
          <cell r="U123" t="e">
            <v>#REF!</v>
          </cell>
          <cell r="V123">
            <v>21.5</v>
          </cell>
          <cell r="W123" t="e">
            <v>#REF!</v>
          </cell>
          <cell r="X123">
            <v>21.5</v>
          </cell>
          <cell r="Y123">
            <v>5.9125000000000005</v>
          </cell>
          <cell r="Z123">
            <v>27.412500000000001</v>
          </cell>
          <cell r="AA123" t="e">
            <v>#REF!</v>
          </cell>
          <cell r="AB123">
            <v>5.9125000000000005</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5.9125000000000005</v>
          </cell>
        </row>
        <row r="124">
          <cell r="A124">
            <v>1</v>
          </cell>
          <cell r="B124" t="str">
            <v>COP</v>
          </cell>
          <cell r="C124" t="str">
            <v>Subastas</v>
          </cell>
          <cell r="D124" t="str">
            <v>Fija</v>
          </cell>
          <cell r="E124">
            <v>2</v>
          </cell>
          <cell r="F124">
            <v>35447</v>
          </cell>
          <cell r="G124" t="str">
            <v>Enero</v>
          </cell>
          <cell r="H124">
            <v>1997</v>
          </cell>
          <cell r="I124">
            <v>36177</v>
          </cell>
          <cell r="J124">
            <v>1999</v>
          </cell>
          <cell r="K124" t="str">
            <v>Enero</v>
          </cell>
          <cell r="P124">
            <v>0</v>
          </cell>
          <cell r="Q124">
            <v>27.5</v>
          </cell>
          <cell r="R124" t="e">
            <v>#REF!</v>
          </cell>
          <cell r="S124" t="e">
            <v>#REF!</v>
          </cell>
          <cell r="T124">
            <v>57.1</v>
          </cell>
          <cell r="U124" t="e">
            <v>#REF!</v>
          </cell>
          <cell r="V124">
            <v>57.1</v>
          </cell>
          <cell r="W124" t="e">
            <v>#REF!</v>
          </cell>
          <cell r="X124">
            <v>57.1</v>
          </cell>
          <cell r="Y124">
            <v>15.702500000000002</v>
          </cell>
          <cell r="Z124">
            <v>72.802500000000009</v>
          </cell>
          <cell r="AA124" t="e">
            <v>#REF!</v>
          </cell>
          <cell r="AB124">
            <v>15.702500000000002</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15.702500000000002</v>
          </cell>
        </row>
        <row r="125">
          <cell r="A125">
            <v>1</v>
          </cell>
          <cell r="B125" t="str">
            <v>COP</v>
          </cell>
          <cell r="C125" t="str">
            <v>Subastas</v>
          </cell>
          <cell r="D125" t="str">
            <v>Fija</v>
          </cell>
          <cell r="E125">
            <v>2</v>
          </cell>
          <cell r="F125">
            <v>35447</v>
          </cell>
          <cell r="G125" t="str">
            <v>Enero</v>
          </cell>
          <cell r="H125">
            <v>1997</v>
          </cell>
          <cell r="I125">
            <v>36177</v>
          </cell>
          <cell r="J125">
            <v>1999</v>
          </cell>
          <cell r="K125" t="str">
            <v>Enero</v>
          </cell>
          <cell r="P125">
            <v>0</v>
          </cell>
          <cell r="Q125">
            <v>27.5</v>
          </cell>
          <cell r="R125" t="e">
            <v>#REF!</v>
          </cell>
          <cell r="S125" t="e">
            <v>#REF!</v>
          </cell>
          <cell r="T125">
            <v>52.6</v>
          </cell>
          <cell r="U125" t="e">
            <v>#REF!</v>
          </cell>
          <cell r="V125">
            <v>52.6</v>
          </cell>
          <cell r="W125" t="e">
            <v>#REF!</v>
          </cell>
          <cell r="X125">
            <v>52.6</v>
          </cell>
          <cell r="Y125">
            <v>14.465000000000002</v>
          </cell>
          <cell r="Z125">
            <v>67.064999999999998</v>
          </cell>
          <cell r="AA125" t="e">
            <v>#REF!</v>
          </cell>
          <cell r="AB125">
            <v>14.465000000000002</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14.465000000000002</v>
          </cell>
        </row>
        <row r="126">
          <cell r="A126">
            <v>1</v>
          </cell>
          <cell r="B126" t="str">
            <v>COP</v>
          </cell>
          <cell r="C126" t="str">
            <v>Subastas</v>
          </cell>
          <cell r="D126" t="str">
            <v>Fija</v>
          </cell>
          <cell r="E126">
            <v>2</v>
          </cell>
          <cell r="F126">
            <v>35447</v>
          </cell>
          <cell r="G126" t="str">
            <v>Enero</v>
          </cell>
          <cell r="H126">
            <v>1997</v>
          </cell>
          <cell r="I126">
            <v>36177</v>
          </cell>
          <cell r="J126">
            <v>1999</v>
          </cell>
          <cell r="K126" t="str">
            <v>Enero</v>
          </cell>
          <cell r="P126">
            <v>0</v>
          </cell>
          <cell r="Q126">
            <v>27.5</v>
          </cell>
          <cell r="R126" t="e">
            <v>#REF!</v>
          </cell>
          <cell r="S126" t="e">
            <v>#REF!</v>
          </cell>
          <cell r="T126">
            <v>50.6</v>
          </cell>
          <cell r="U126" t="e">
            <v>#REF!</v>
          </cell>
          <cell r="V126">
            <v>50.6</v>
          </cell>
          <cell r="W126" t="e">
            <v>#REF!</v>
          </cell>
          <cell r="X126">
            <v>50.6</v>
          </cell>
          <cell r="Y126">
            <v>13.915000000000001</v>
          </cell>
          <cell r="Z126">
            <v>64.515000000000001</v>
          </cell>
          <cell r="AA126" t="e">
            <v>#REF!</v>
          </cell>
          <cell r="AB126">
            <v>13.915000000000001</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13.915000000000001</v>
          </cell>
        </row>
        <row r="127">
          <cell r="A127">
            <v>1</v>
          </cell>
          <cell r="B127" t="str">
            <v>COP</v>
          </cell>
          <cell r="C127" t="str">
            <v>Subastas</v>
          </cell>
          <cell r="D127" t="str">
            <v>Fija</v>
          </cell>
          <cell r="E127">
            <v>2</v>
          </cell>
          <cell r="F127">
            <v>35447</v>
          </cell>
          <cell r="G127" t="str">
            <v>Enero</v>
          </cell>
          <cell r="H127">
            <v>1997</v>
          </cell>
          <cell r="I127">
            <v>36177</v>
          </cell>
          <cell r="J127">
            <v>1999</v>
          </cell>
          <cell r="K127" t="str">
            <v>Enero</v>
          </cell>
          <cell r="P127">
            <v>0</v>
          </cell>
          <cell r="Q127">
            <v>27.5</v>
          </cell>
          <cell r="R127" t="e">
            <v>#REF!</v>
          </cell>
          <cell r="S127" t="e">
            <v>#REF!</v>
          </cell>
          <cell r="T127">
            <v>47</v>
          </cell>
          <cell r="U127" t="e">
            <v>#REF!</v>
          </cell>
          <cell r="V127">
            <v>47</v>
          </cell>
          <cell r="W127" t="e">
            <v>#REF!</v>
          </cell>
          <cell r="X127">
            <v>47</v>
          </cell>
          <cell r="Y127">
            <v>12.925000000000001</v>
          </cell>
          <cell r="Z127">
            <v>59.924999999999997</v>
          </cell>
          <cell r="AA127" t="e">
            <v>#REF!</v>
          </cell>
          <cell r="AB127">
            <v>12.925000000000001</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12.925000000000001</v>
          </cell>
        </row>
        <row r="128">
          <cell r="A128">
            <v>1</v>
          </cell>
          <cell r="B128" t="str">
            <v>COP</v>
          </cell>
          <cell r="C128" t="str">
            <v>Subastas</v>
          </cell>
          <cell r="D128" t="str">
            <v>Fija</v>
          </cell>
          <cell r="E128">
            <v>2</v>
          </cell>
          <cell r="F128">
            <v>35447</v>
          </cell>
          <cell r="G128" t="str">
            <v>Enero</v>
          </cell>
          <cell r="H128">
            <v>1997</v>
          </cell>
          <cell r="I128">
            <v>36177</v>
          </cell>
          <cell r="J128">
            <v>1999</v>
          </cell>
          <cell r="K128" t="str">
            <v>Enero</v>
          </cell>
          <cell r="P128">
            <v>0</v>
          </cell>
          <cell r="Q128">
            <v>27.5</v>
          </cell>
          <cell r="R128" t="e">
            <v>#REF!</v>
          </cell>
          <cell r="S128" t="e">
            <v>#REF!</v>
          </cell>
          <cell r="T128">
            <v>29.7</v>
          </cell>
          <cell r="U128" t="e">
            <v>#REF!</v>
          </cell>
          <cell r="V128">
            <v>29.7</v>
          </cell>
          <cell r="W128" t="e">
            <v>#REF!</v>
          </cell>
          <cell r="X128">
            <v>29.7</v>
          </cell>
          <cell r="Y128">
            <v>8.1675000000000004</v>
          </cell>
          <cell r="Z128">
            <v>37.8675</v>
          </cell>
          <cell r="AA128" t="e">
            <v>#REF!</v>
          </cell>
          <cell r="AB128">
            <v>8.1675000000000004</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8.1675000000000004</v>
          </cell>
        </row>
        <row r="129">
          <cell r="A129">
            <v>1</v>
          </cell>
          <cell r="B129" t="str">
            <v>COP</v>
          </cell>
          <cell r="C129" t="str">
            <v>Subastas</v>
          </cell>
          <cell r="D129" t="str">
            <v>Fija</v>
          </cell>
          <cell r="E129">
            <v>2</v>
          </cell>
          <cell r="F129">
            <v>35447</v>
          </cell>
          <cell r="G129" t="str">
            <v>Enero</v>
          </cell>
          <cell r="H129">
            <v>1997</v>
          </cell>
          <cell r="I129">
            <v>36177</v>
          </cell>
          <cell r="J129">
            <v>1999</v>
          </cell>
          <cell r="K129" t="str">
            <v>Enero</v>
          </cell>
          <cell r="P129">
            <v>0</v>
          </cell>
          <cell r="Q129">
            <v>27.5</v>
          </cell>
          <cell r="R129" t="e">
            <v>#REF!</v>
          </cell>
          <cell r="S129" t="e">
            <v>#REF!</v>
          </cell>
          <cell r="T129">
            <v>29</v>
          </cell>
          <cell r="U129" t="e">
            <v>#REF!</v>
          </cell>
          <cell r="V129">
            <v>29</v>
          </cell>
          <cell r="W129" t="e">
            <v>#REF!</v>
          </cell>
          <cell r="X129">
            <v>29</v>
          </cell>
          <cell r="Y129">
            <v>7.9750000000000005</v>
          </cell>
          <cell r="Z129">
            <v>36.975000000000001</v>
          </cell>
          <cell r="AA129" t="e">
            <v>#REF!</v>
          </cell>
          <cell r="AB129">
            <v>7.9750000000000005</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7.9750000000000005</v>
          </cell>
        </row>
        <row r="130">
          <cell r="A130">
            <v>1</v>
          </cell>
          <cell r="B130" t="str">
            <v>COP</v>
          </cell>
          <cell r="C130" t="str">
            <v>Subastas</v>
          </cell>
          <cell r="D130" t="str">
            <v>Fija</v>
          </cell>
          <cell r="E130">
            <v>2</v>
          </cell>
          <cell r="F130">
            <v>35447</v>
          </cell>
          <cell r="G130" t="str">
            <v>Enero</v>
          </cell>
          <cell r="H130">
            <v>1997</v>
          </cell>
          <cell r="I130">
            <v>36177</v>
          </cell>
          <cell r="J130">
            <v>1999</v>
          </cell>
          <cell r="K130" t="str">
            <v>Enero</v>
          </cell>
          <cell r="P130">
            <v>0</v>
          </cell>
          <cell r="Q130">
            <v>27.5</v>
          </cell>
          <cell r="R130" t="e">
            <v>#REF!</v>
          </cell>
          <cell r="S130" t="e">
            <v>#REF!</v>
          </cell>
          <cell r="T130">
            <v>52.7</v>
          </cell>
          <cell r="U130" t="e">
            <v>#REF!</v>
          </cell>
          <cell r="V130">
            <v>52.7</v>
          </cell>
          <cell r="W130" t="e">
            <v>#REF!</v>
          </cell>
          <cell r="X130">
            <v>52.7</v>
          </cell>
          <cell r="Y130">
            <v>14.492500000000001</v>
          </cell>
          <cell r="Z130">
            <v>67.19250000000001</v>
          </cell>
          <cell r="AA130" t="e">
            <v>#REF!</v>
          </cell>
          <cell r="AB130">
            <v>14.492500000000001</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14.492500000000001</v>
          </cell>
        </row>
        <row r="131">
          <cell r="A131">
            <v>1</v>
          </cell>
          <cell r="B131" t="str">
            <v>COP</v>
          </cell>
          <cell r="C131" t="str">
            <v>Subastas</v>
          </cell>
          <cell r="D131" t="str">
            <v>Fija</v>
          </cell>
          <cell r="E131">
            <v>2</v>
          </cell>
          <cell r="F131">
            <v>35447</v>
          </cell>
          <cell r="G131" t="str">
            <v>Enero</v>
          </cell>
          <cell r="H131">
            <v>1997</v>
          </cell>
          <cell r="I131">
            <v>36177</v>
          </cell>
          <cell r="J131">
            <v>1999</v>
          </cell>
          <cell r="K131" t="str">
            <v>Enero</v>
          </cell>
          <cell r="P131">
            <v>0</v>
          </cell>
          <cell r="Q131">
            <v>27.5</v>
          </cell>
          <cell r="R131" t="e">
            <v>#REF!</v>
          </cell>
          <cell r="S131" t="e">
            <v>#REF!</v>
          </cell>
          <cell r="T131">
            <v>4.9000000000000004</v>
          </cell>
          <cell r="U131" t="e">
            <v>#REF!</v>
          </cell>
          <cell r="V131">
            <v>4.9000000000000004</v>
          </cell>
          <cell r="W131" t="e">
            <v>#REF!</v>
          </cell>
          <cell r="X131">
            <v>4.9000000000000004</v>
          </cell>
          <cell r="Y131">
            <v>1.3475000000000001</v>
          </cell>
          <cell r="Z131">
            <v>6.2475000000000005</v>
          </cell>
          <cell r="AA131" t="e">
            <v>#REF!</v>
          </cell>
          <cell r="AB131">
            <v>1.3475000000000001</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1.3475000000000001</v>
          </cell>
        </row>
        <row r="132">
          <cell r="A132">
            <v>1</v>
          </cell>
          <cell r="B132" t="str">
            <v>COP</v>
          </cell>
          <cell r="C132" t="str">
            <v>Subastas</v>
          </cell>
          <cell r="D132" t="str">
            <v>Fija</v>
          </cell>
          <cell r="E132">
            <v>2</v>
          </cell>
          <cell r="F132">
            <v>35447</v>
          </cell>
          <cell r="G132" t="str">
            <v>Enero</v>
          </cell>
          <cell r="H132">
            <v>1997</v>
          </cell>
          <cell r="I132">
            <v>36177</v>
          </cell>
          <cell r="J132">
            <v>1999</v>
          </cell>
          <cell r="K132" t="str">
            <v>Enero</v>
          </cell>
          <cell r="P132">
            <v>0</v>
          </cell>
          <cell r="Q132">
            <v>27.5</v>
          </cell>
          <cell r="R132" t="e">
            <v>#REF!</v>
          </cell>
          <cell r="S132" t="e">
            <v>#REF!</v>
          </cell>
          <cell r="T132">
            <v>1500</v>
          </cell>
          <cell r="U132" t="e">
            <v>#REF!</v>
          </cell>
          <cell r="V132">
            <v>1500</v>
          </cell>
          <cell r="W132" t="e">
            <v>#REF!</v>
          </cell>
          <cell r="X132">
            <v>1500</v>
          </cell>
          <cell r="Y132">
            <v>412.50000000000006</v>
          </cell>
          <cell r="Z132">
            <v>1912.5</v>
          </cell>
          <cell r="AA132" t="e">
            <v>#REF!</v>
          </cell>
          <cell r="AB132">
            <v>412.50000000000006</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P132">
            <v>0</v>
          </cell>
          <cell r="AQ132">
            <v>412.50000000000006</v>
          </cell>
        </row>
        <row r="133">
          <cell r="A133">
            <v>1</v>
          </cell>
          <cell r="B133" t="str">
            <v>COP</v>
          </cell>
          <cell r="C133" t="str">
            <v>Subastas</v>
          </cell>
          <cell r="D133" t="str">
            <v>Fija</v>
          </cell>
          <cell r="E133">
            <v>2</v>
          </cell>
          <cell r="F133">
            <v>35447</v>
          </cell>
          <cell r="G133" t="str">
            <v>Enero</v>
          </cell>
          <cell r="H133">
            <v>1997</v>
          </cell>
          <cell r="I133">
            <v>36177</v>
          </cell>
          <cell r="J133">
            <v>1999</v>
          </cell>
          <cell r="K133" t="str">
            <v>Enero</v>
          </cell>
          <cell r="P133">
            <v>0</v>
          </cell>
          <cell r="Q133">
            <v>27.5</v>
          </cell>
          <cell r="R133" t="e">
            <v>#REF!</v>
          </cell>
          <cell r="S133" t="e">
            <v>#REF!</v>
          </cell>
          <cell r="T133">
            <v>70.8</v>
          </cell>
          <cell r="U133" t="e">
            <v>#REF!</v>
          </cell>
          <cell r="V133">
            <v>70.8</v>
          </cell>
          <cell r="W133" t="e">
            <v>#REF!</v>
          </cell>
          <cell r="X133">
            <v>70.8</v>
          </cell>
          <cell r="Y133">
            <v>19.470000000000002</v>
          </cell>
          <cell r="Z133">
            <v>90.27</v>
          </cell>
          <cell r="AA133" t="e">
            <v>#REF!</v>
          </cell>
          <cell r="AB133">
            <v>19.470000000000002</v>
          </cell>
          <cell r="AC133">
            <v>0</v>
          </cell>
          <cell r="AD133">
            <v>0</v>
          </cell>
          <cell r="AE133">
            <v>0</v>
          </cell>
          <cell r="AF133">
            <v>0</v>
          </cell>
          <cell r="AG133">
            <v>0</v>
          </cell>
          <cell r="AH133">
            <v>0</v>
          </cell>
          <cell r="AI133">
            <v>0</v>
          </cell>
          <cell r="AJ133">
            <v>0</v>
          </cell>
          <cell r="AK133">
            <v>0</v>
          </cell>
          <cell r="AL133">
            <v>0</v>
          </cell>
          <cell r="AM133">
            <v>0</v>
          </cell>
          <cell r="AN133">
            <v>0</v>
          </cell>
          <cell r="AO133">
            <v>0</v>
          </cell>
          <cell r="AP133">
            <v>0</v>
          </cell>
          <cell r="AQ133">
            <v>19.470000000000002</v>
          </cell>
        </row>
        <row r="134">
          <cell r="A134">
            <v>1</v>
          </cell>
          <cell r="B134" t="str">
            <v>COP</v>
          </cell>
          <cell r="C134" t="str">
            <v>Subastas</v>
          </cell>
          <cell r="D134" t="str">
            <v>Fija</v>
          </cell>
          <cell r="E134">
            <v>2</v>
          </cell>
          <cell r="F134">
            <v>35447</v>
          </cell>
          <cell r="G134" t="str">
            <v>Enero</v>
          </cell>
          <cell r="H134">
            <v>1997</v>
          </cell>
          <cell r="I134">
            <v>36177</v>
          </cell>
          <cell r="J134">
            <v>1999</v>
          </cell>
          <cell r="K134" t="str">
            <v>Enero</v>
          </cell>
          <cell r="P134">
            <v>0</v>
          </cell>
          <cell r="Q134">
            <v>27.5</v>
          </cell>
          <cell r="R134" t="e">
            <v>#REF!</v>
          </cell>
          <cell r="S134" t="e">
            <v>#REF!</v>
          </cell>
          <cell r="T134">
            <v>600</v>
          </cell>
          <cell r="U134" t="e">
            <v>#REF!</v>
          </cell>
          <cell r="V134">
            <v>600</v>
          </cell>
          <cell r="W134" t="e">
            <v>#REF!</v>
          </cell>
          <cell r="X134">
            <v>600</v>
          </cell>
          <cell r="Y134">
            <v>165</v>
          </cell>
          <cell r="Z134">
            <v>765</v>
          </cell>
          <cell r="AA134" t="e">
            <v>#REF!</v>
          </cell>
          <cell r="AB134">
            <v>165</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165</v>
          </cell>
        </row>
        <row r="135">
          <cell r="A135">
            <v>1</v>
          </cell>
          <cell r="B135" t="str">
            <v>COP</v>
          </cell>
          <cell r="C135" t="str">
            <v>Subastas</v>
          </cell>
          <cell r="D135" t="str">
            <v>Fija</v>
          </cell>
          <cell r="E135">
            <v>2</v>
          </cell>
          <cell r="F135">
            <v>35447</v>
          </cell>
          <cell r="G135" t="str">
            <v>Enero</v>
          </cell>
          <cell r="H135">
            <v>1997</v>
          </cell>
          <cell r="I135">
            <v>36177</v>
          </cell>
          <cell r="J135">
            <v>1999</v>
          </cell>
          <cell r="K135" t="str">
            <v>Enero</v>
          </cell>
          <cell r="P135">
            <v>0</v>
          </cell>
          <cell r="Q135">
            <v>27.5</v>
          </cell>
          <cell r="R135" t="e">
            <v>#REF!</v>
          </cell>
          <cell r="S135" t="e">
            <v>#REF!</v>
          </cell>
          <cell r="T135">
            <v>79.5</v>
          </cell>
          <cell r="U135" t="e">
            <v>#REF!</v>
          </cell>
          <cell r="V135">
            <v>79.5</v>
          </cell>
          <cell r="W135" t="e">
            <v>#REF!</v>
          </cell>
          <cell r="X135">
            <v>79.5</v>
          </cell>
          <cell r="Y135">
            <v>21.862500000000001</v>
          </cell>
          <cell r="Z135">
            <v>101.3625</v>
          </cell>
          <cell r="AA135" t="e">
            <v>#REF!</v>
          </cell>
          <cell r="AB135">
            <v>21.862500000000001</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21.862500000000001</v>
          </cell>
        </row>
        <row r="136">
          <cell r="A136">
            <v>1</v>
          </cell>
          <cell r="B136" t="str">
            <v>COP</v>
          </cell>
          <cell r="C136" t="str">
            <v>Subastas</v>
          </cell>
          <cell r="D136" t="str">
            <v>Fija</v>
          </cell>
          <cell r="E136">
            <v>2</v>
          </cell>
          <cell r="F136">
            <v>35447</v>
          </cell>
          <cell r="G136" t="str">
            <v>Enero</v>
          </cell>
          <cell r="H136">
            <v>1997</v>
          </cell>
          <cell r="I136">
            <v>36177</v>
          </cell>
          <cell r="J136">
            <v>1999</v>
          </cell>
          <cell r="K136" t="str">
            <v>Enero</v>
          </cell>
          <cell r="P136">
            <v>0</v>
          </cell>
          <cell r="Q136">
            <v>27.5</v>
          </cell>
          <cell r="R136" t="e">
            <v>#REF!</v>
          </cell>
          <cell r="S136" t="e">
            <v>#REF!</v>
          </cell>
          <cell r="T136">
            <v>57187.6</v>
          </cell>
          <cell r="U136" t="e">
            <v>#REF!</v>
          </cell>
          <cell r="V136">
            <v>57187.6</v>
          </cell>
          <cell r="W136" t="e">
            <v>#REF!</v>
          </cell>
          <cell r="X136">
            <v>57187.6</v>
          </cell>
          <cell r="Y136">
            <v>15726.59</v>
          </cell>
          <cell r="Z136">
            <v>72914.19</v>
          </cell>
          <cell r="AA136" t="e">
            <v>#REF!</v>
          </cell>
          <cell r="AB136">
            <v>15726.59</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15726.59</v>
          </cell>
        </row>
        <row r="137">
          <cell r="A137">
            <v>1</v>
          </cell>
          <cell r="B137" t="str">
            <v>COP</v>
          </cell>
          <cell r="C137" t="str">
            <v>Subastas</v>
          </cell>
          <cell r="D137" t="str">
            <v>Fija</v>
          </cell>
          <cell r="E137">
            <v>2</v>
          </cell>
          <cell r="F137">
            <v>35447</v>
          </cell>
          <cell r="G137" t="str">
            <v>Enero</v>
          </cell>
          <cell r="H137">
            <v>1997</v>
          </cell>
          <cell r="I137">
            <v>36177</v>
          </cell>
          <cell r="J137">
            <v>1999</v>
          </cell>
          <cell r="K137" t="str">
            <v>Enero</v>
          </cell>
          <cell r="P137">
            <v>0</v>
          </cell>
          <cell r="Q137">
            <v>27.5</v>
          </cell>
          <cell r="R137" t="e">
            <v>#REF!</v>
          </cell>
          <cell r="S137" t="e">
            <v>#REF!</v>
          </cell>
          <cell r="T137">
            <v>410.9</v>
          </cell>
          <cell r="U137" t="e">
            <v>#REF!</v>
          </cell>
          <cell r="V137">
            <v>410.9</v>
          </cell>
          <cell r="W137" t="e">
            <v>#REF!</v>
          </cell>
          <cell r="X137">
            <v>410.9</v>
          </cell>
          <cell r="Y137">
            <v>112.9975</v>
          </cell>
          <cell r="Z137">
            <v>523.89750000000004</v>
          </cell>
          <cell r="AA137" t="e">
            <v>#REF!</v>
          </cell>
          <cell r="AB137">
            <v>112.9975</v>
          </cell>
          <cell r="AC137">
            <v>0</v>
          </cell>
          <cell r="AD137">
            <v>0</v>
          </cell>
          <cell r="AE137">
            <v>0</v>
          </cell>
          <cell r="AF137">
            <v>0</v>
          </cell>
          <cell r="AG137">
            <v>0</v>
          </cell>
          <cell r="AH137">
            <v>0</v>
          </cell>
          <cell r="AI137">
            <v>0</v>
          </cell>
          <cell r="AJ137">
            <v>0</v>
          </cell>
          <cell r="AK137">
            <v>0</v>
          </cell>
          <cell r="AL137">
            <v>0</v>
          </cell>
          <cell r="AM137">
            <v>0</v>
          </cell>
          <cell r="AN137">
            <v>0</v>
          </cell>
          <cell r="AO137">
            <v>0</v>
          </cell>
          <cell r="AP137">
            <v>0</v>
          </cell>
          <cell r="AQ137">
            <v>112.9975</v>
          </cell>
        </row>
        <row r="138">
          <cell r="A138">
            <v>1</v>
          </cell>
          <cell r="B138" t="str">
            <v>COP</v>
          </cell>
          <cell r="C138" t="str">
            <v>Subastas</v>
          </cell>
          <cell r="D138" t="str">
            <v>Fija</v>
          </cell>
          <cell r="E138">
            <v>2</v>
          </cell>
          <cell r="F138">
            <v>35447</v>
          </cell>
          <cell r="G138" t="str">
            <v>Enero</v>
          </cell>
          <cell r="H138">
            <v>1997</v>
          </cell>
          <cell r="I138">
            <v>36177</v>
          </cell>
          <cell r="J138">
            <v>1999</v>
          </cell>
          <cell r="K138" t="str">
            <v>Enero</v>
          </cell>
          <cell r="P138">
            <v>0</v>
          </cell>
          <cell r="Q138">
            <v>27.5</v>
          </cell>
          <cell r="R138" t="e">
            <v>#REF!</v>
          </cell>
          <cell r="S138" t="e">
            <v>#REF!</v>
          </cell>
          <cell r="T138">
            <v>322.8</v>
          </cell>
          <cell r="U138" t="e">
            <v>#REF!</v>
          </cell>
          <cell r="V138">
            <v>322.8</v>
          </cell>
          <cell r="W138" t="e">
            <v>#REF!</v>
          </cell>
          <cell r="X138">
            <v>322.8</v>
          </cell>
          <cell r="Y138">
            <v>88.77000000000001</v>
          </cell>
          <cell r="Z138">
            <v>411.57000000000005</v>
          </cell>
          <cell r="AA138" t="e">
            <v>#REF!</v>
          </cell>
          <cell r="AB138">
            <v>88.77000000000001</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88.77000000000001</v>
          </cell>
        </row>
        <row r="139">
          <cell r="A139">
            <v>1</v>
          </cell>
          <cell r="B139" t="str">
            <v>COP</v>
          </cell>
          <cell r="C139" t="str">
            <v>Subastas</v>
          </cell>
          <cell r="D139" t="str">
            <v>Fija</v>
          </cell>
          <cell r="E139">
            <v>2</v>
          </cell>
          <cell r="F139">
            <v>35447</v>
          </cell>
          <cell r="G139" t="str">
            <v>Enero</v>
          </cell>
          <cell r="H139">
            <v>1997</v>
          </cell>
          <cell r="I139">
            <v>36177</v>
          </cell>
          <cell r="J139">
            <v>1999</v>
          </cell>
          <cell r="K139" t="str">
            <v>Enero</v>
          </cell>
          <cell r="P139">
            <v>0</v>
          </cell>
          <cell r="Q139">
            <v>27.5</v>
          </cell>
          <cell r="R139" t="e">
            <v>#REF!</v>
          </cell>
          <cell r="S139" t="e">
            <v>#REF!</v>
          </cell>
          <cell r="T139">
            <v>685.5</v>
          </cell>
          <cell r="U139" t="e">
            <v>#REF!</v>
          </cell>
          <cell r="V139">
            <v>685.5</v>
          </cell>
          <cell r="W139" t="e">
            <v>#REF!</v>
          </cell>
          <cell r="X139">
            <v>685.5</v>
          </cell>
          <cell r="Y139">
            <v>188.51250000000002</v>
          </cell>
          <cell r="Z139">
            <v>874.01250000000005</v>
          </cell>
          <cell r="AA139" t="e">
            <v>#REF!</v>
          </cell>
          <cell r="AB139">
            <v>188.51250000000002</v>
          </cell>
          <cell r="AC139">
            <v>0</v>
          </cell>
          <cell r="AD139">
            <v>0</v>
          </cell>
          <cell r="AE139">
            <v>0</v>
          </cell>
          <cell r="AF139">
            <v>0</v>
          </cell>
          <cell r="AG139">
            <v>0</v>
          </cell>
          <cell r="AH139">
            <v>0</v>
          </cell>
          <cell r="AI139">
            <v>0</v>
          </cell>
          <cell r="AJ139">
            <v>0</v>
          </cell>
          <cell r="AK139">
            <v>0</v>
          </cell>
          <cell r="AL139">
            <v>0</v>
          </cell>
          <cell r="AM139">
            <v>0</v>
          </cell>
          <cell r="AN139">
            <v>0</v>
          </cell>
          <cell r="AO139">
            <v>0</v>
          </cell>
          <cell r="AP139">
            <v>0</v>
          </cell>
          <cell r="AQ139">
            <v>188.51250000000002</v>
          </cell>
        </row>
        <row r="140">
          <cell r="A140">
            <v>1</v>
          </cell>
          <cell r="B140" t="str">
            <v>COP</v>
          </cell>
          <cell r="C140" t="str">
            <v>Subastas</v>
          </cell>
          <cell r="D140" t="str">
            <v>Fija</v>
          </cell>
          <cell r="E140">
            <v>2</v>
          </cell>
          <cell r="F140">
            <v>35447</v>
          </cell>
          <cell r="G140" t="str">
            <v>Enero</v>
          </cell>
          <cell r="H140">
            <v>1997</v>
          </cell>
          <cell r="I140">
            <v>36177</v>
          </cell>
          <cell r="J140">
            <v>1999</v>
          </cell>
          <cell r="K140" t="str">
            <v>Enero</v>
          </cell>
          <cell r="P140">
            <v>0</v>
          </cell>
          <cell r="Q140">
            <v>27.5</v>
          </cell>
          <cell r="R140" t="e">
            <v>#REF!</v>
          </cell>
          <cell r="S140" t="e">
            <v>#REF!</v>
          </cell>
          <cell r="T140">
            <v>1000</v>
          </cell>
          <cell r="U140" t="e">
            <v>#REF!</v>
          </cell>
          <cell r="V140">
            <v>1000</v>
          </cell>
          <cell r="W140" t="e">
            <v>#REF!</v>
          </cell>
          <cell r="X140">
            <v>1000</v>
          </cell>
          <cell r="Y140">
            <v>275</v>
          </cell>
          <cell r="Z140">
            <v>1275</v>
          </cell>
          <cell r="AA140" t="e">
            <v>#REF!</v>
          </cell>
          <cell r="AB140">
            <v>275</v>
          </cell>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275</v>
          </cell>
        </row>
        <row r="141">
          <cell r="A141">
            <v>1</v>
          </cell>
          <cell r="B141" t="str">
            <v>COP</v>
          </cell>
          <cell r="C141" t="str">
            <v>Subastas</v>
          </cell>
          <cell r="D141" t="str">
            <v>Fija</v>
          </cell>
          <cell r="E141">
            <v>2</v>
          </cell>
          <cell r="F141">
            <v>35447</v>
          </cell>
          <cell r="G141" t="str">
            <v>Enero</v>
          </cell>
          <cell r="H141">
            <v>1997</v>
          </cell>
          <cell r="I141">
            <v>36177</v>
          </cell>
          <cell r="J141">
            <v>1999</v>
          </cell>
          <cell r="K141" t="str">
            <v>Enero</v>
          </cell>
          <cell r="P141">
            <v>0</v>
          </cell>
          <cell r="Q141">
            <v>27.5</v>
          </cell>
          <cell r="R141" t="e">
            <v>#REF!</v>
          </cell>
          <cell r="S141" t="e">
            <v>#REF!</v>
          </cell>
          <cell r="T141">
            <v>2000</v>
          </cell>
          <cell r="U141" t="e">
            <v>#REF!</v>
          </cell>
          <cell r="V141">
            <v>2000</v>
          </cell>
          <cell r="W141" t="e">
            <v>#REF!</v>
          </cell>
          <cell r="X141">
            <v>2000</v>
          </cell>
          <cell r="Y141">
            <v>550</v>
          </cell>
          <cell r="Z141">
            <v>2550</v>
          </cell>
          <cell r="AA141" t="e">
            <v>#REF!</v>
          </cell>
          <cell r="AB141">
            <v>550</v>
          </cell>
          <cell r="AC141">
            <v>0</v>
          </cell>
          <cell r="AD141">
            <v>0</v>
          </cell>
          <cell r="AE141">
            <v>0</v>
          </cell>
          <cell r="AF141">
            <v>0</v>
          </cell>
          <cell r="AG141">
            <v>0</v>
          </cell>
          <cell r="AH141">
            <v>0</v>
          </cell>
          <cell r="AI141">
            <v>0</v>
          </cell>
          <cell r="AJ141">
            <v>0</v>
          </cell>
          <cell r="AK141">
            <v>0</v>
          </cell>
          <cell r="AL141">
            <v>0</v>
          </cell>
          <cell r="AM141">
            <v>0</v>
          </cell>
          <cell r="AN141">
            <v>0</v>
          </cell>
          <cell r="AO141">
            <v>0</v>
          </cell>
          <cell r="AP141">
            <v>0</v>
          </cell>
          <cell r="AQ141">
            <v>550</v>
          </cell>
        </row>
        <row r="142">
          <cell r="A142">
            <v>1</v>
          </cell>
          <cell r="B142" t="str">
            <v>COP</v>
          </cell>
          <cell r="C142" t="str">
            <v>Subastas</v>
          </cell>
          <cell r="D142" t="str">
            <v>Fija</v>
          </cell>
          <cell r="E142">
            <v>2</v>
          </cell>
          <cell r="F142">
            <v>35447</v>
          </cell>
          <cell r="G142" t="str">
            <v>Enero</v>
          </cell>
          <cell r="H142">
            <v>1997</v>
          </cell>
          <cell r="I142">
            <v>36177</v>
          </cell>
          <cell r="J142">
            <v>1999</v>
          </cell>
          <cell r="K142" t="str">
            <v>Enero</v>
          </cell>
          <cell r="P142">
            <v>0</v>
          </cell>
          <cell r="Q142">
            <v>27.5</v>
          </cell>
          <cell r="R142" t="e">
            <v>#REF!</v>
          </cell>
          <cell r="S142" t="e">
            <v>#REF!</v>
          </cell>
          <cell r="T142">
            <v>440</v>
          </cell>
          <cell r="U142" t="e">
            <v>#REF!</v>
          </cell>
          <cell r="V142">
            <v>440</v>
          </cell>
          <cell r="W142" t="e">
            <v>#REF!</v>
          </cell>
          <cell r="X142">
            <v>440</v>
          </cell>
          <cell r="Y142">
            <v>121.00000000000001</v>
          </cell>
          <cell r="Z142">
            <v>561</v>
          </cell>
          <cell r="AA142" t="e">
            <v>#REF!</v>
          </cell>
          <cell r="AB142">
            <v>121.00000000000001</v>
          </cell>
          <cell r="AC142">
            <v>0</v>
          </cell>
          <cell r="AD142">
            <v>0</v>
          </cell>
          <cell r="AE142">
            <v>0</v>
          </cell>
          <cell r="AF142">
            <v>0</v>
          </cell>
          <cell r="AG142">
            <v>0</v>
          </cell>
          <cell r="AH142">
            <v>0</v>
          </cell>
          <cell r="AI142">
            <v>0</v>
          </cell>
          <cell r="AJ142">
            <v>0</v>
          </cell>
          <cell r="AK142">
            <v>0</v>
          </cell>
          <cell r="AL142">
            <v>0</v>
          </cell>
          <cell r="AM142">
            <v>0</v>
          </cell>
          <cell r="AN142">
            <v>0</v>
          </cell>
          <cell r="AO142">
            <v>0</v>
          </cell>
          <cell r="AP142">
            <v>0</v>
          </cell>
          <cell r="AQ142">
            <v>121.00000000000001</v>
          </cell>
        </row>
        <row r="143">
          <cell r="A143">
            <v>1</v>
          </cell>
          <cell r="B143" t="str">
            <v>COP</v>
          </cell>
          <cell r="C143" t="str">
            <v>Subastas</v>
          </cell>
          <cell r="D143" t="str">
            <v>Fija</v>
          </cell>
          <cell r="E143">
            <v>2</v>
          </cell>
          <cell r="F143">
            <v>35447</v>
          </cell>
          <cell r="G143" t="str">
            <v>Enero</v>
          </cell>
          <cell r="H143">
            <v>1997</v>
          </cell>
          <cell r="I143">
            <v>36177</v>
          </cell>
          <cell r="J143">
            <v>1999</v>
          </cell>
          <cell r="K143" t="str">
            <v>Enero</v>
          </cell>
          <cell r="P143">
            <v>0</v>
          </cell>
          <cell r="Q143">
            <v>27.5</v>
          </cell>
          <cell r="R143" t="e">
            <v>#REF!</v>
          </cell>
          <cell r="S143" t="e">
            <v>#REF!</v>
          </cell>
          <cell r="T143">
            <v>100</v>
          </cell>
          <cell r="U143" t="e">
            <v>#REF!</v>
          </cell>
          <cell r="V143">
            <v>100</v>
          </cell>
          <cell r="W143" t="e">
            <v>#REF!</v>
          </cell>
          <cell r="X143">
            <v>100</v>
          </cell>
          <cell r="Y143">
            <v>27.500000000000004</v>
          </cell>
          <cell r="Z143">
            <v>127.5</v>
          </cell>
          <cell r="AA143" t="e">
            <v>#REF!</v>
          </cell>
          <cell r="AB143">
            <v>27.500000000000004</v>
          </cell>
          <cell r="AC143">
            <v>0</v>
          </cell>
          <cell r="AD143">
            <v>0</v>
          </cell>
          <cell r="AE143">
            <v>0</v>
          </cell>
          <cell r="AF143">
            <v>0</v>
          </cell>
          <cell r="AG143">
            <v>0</v>
          </cell>
          <cell r="AH143">
            <v>0</v>
          </cell>
          <cell r="AI143">
            <v>0</v>
          </cell>
          <cell r="AJ143">
            <v>0</v>
          </cell>
          <cell r="AK143">
            <v>0</v>
          </cell>
          <cell r="AL143">
            <v>0</v>
          </cell>
          <cell r="AM143">
            <v>0</v>
          </cell>
          <cell r="AN143">
            <v>0</v>
          </cell>
          <cell r="AO143">
            <v>0</v>
          </cell>
          <cell r="AP143">
            <v>0</v>
          </cell>
          <cell r="AQ143">
            <v>27.500000000000004</v>
          </cell>
        </row>
        <row r="144">
          <cell r="A144">
            <v>1</v>
          </cell>
          <cell r="B144" t="str">
            <v>COP</v>
          </cell>
          <cell r="C144" t="str">
            <v>Subastas</v>
          </cell>
          <cell r="D144" t="str">
            <v>Fija</v>
          </cell>
          <cell r="E144">
            <v>2</v>
          </cell>
          <cell r="F144">
            <v>35447</v>
          </cell>
          <cell r="G144" t="str">
            <v>Enero</v>
          </cell>
          <cell r="H144">
            <v>1997</v>
          </cell>
          <cell r="I144">
            <v>36177</v>
          </cell>
          <cell r="J144">
            <v>1999</v>
          </cell>
          <cell r="K144" t="str">
            <v>Enero</v>
          </cell>
          <cell r="P144">
            <v>0</v>
          </cell>
          <cell r="Q144">
            <v>27.5</v>
          </cell>
          <cell r="R144" t="e">
            <v>#REF!</v>
          </cell>
          <cell r="S144" t="e">
            <v>#REF!</v>
          </cell>
          <cell r="T144">
            <v>2550</v>
          </cell>
          <cell r="U144" t="e">
            <v>#REF!</v>
          </cell>
          <cell r="V144">
            <v>2550</v>
          </cell>
          <cell r="W144" t="e">
            <v>#REF!</v>
          </cell>
          <cell r="X144">
            <v>2550</v>
          </cell>
          <cell r="Y144">
            <v>701.25</v>
          </cell>
          <cell r="Z144">
            <v>3251.25</v>
          </cell>
          <cell r="AA144" t="e">
            <v>#REF!</v>
          </cell>
          <cell r="AB144">
            <v>701.25</v>
          </cell>
          <cell r="AC144">
            <v>0</v>
          </cell>
          <cell r="AD144">
            <v>0</v>
          </cell>
          <cell r="AE144">
            <v>0</v>
          </cell>
          <cell r="AF144">
            <v>0</v>
          </cell>
          <cell r="AG144">
            <v>0</v>
          </cell>
          <cell r="AH144">
            <v>0</v>
          </cell>
          <cell r="AI144">
            <v>0</v>
          </cell>
          <cell r="AJ144">
            <v>0</v>
          </cell>
          <cell r="AK144">
            <v>0</v>
          </cell>
          <cell r="AL144">
            <v>0</v>
          </cell>
          <cell r="AM144">
            <v>0</v>
          </cell>
          <cell r="AN144">
            <v>0</v>
          </cell>
          <cell r="AO144">
            <v>0</v>
          </cell>
          <cell r="AP144">
            <v>0</v>
          </cell>
          <cell r="AQ144">
            <v>701.25</v>
          </cell>
        </row>
        <row r="145">
          <cell r="A145">
            <v>1</v>
          </cell>
          <cell r="B145" t="str">
            <v>COP</v>
          </cell>
          <cell r="C145" t="str">
            <v>Subastas</v>
          </cell>
          <cell r="D145" t="str">
            <v>Fija</v>
          </cell>
          <cell r="E145">
            <v>2</v>
          </cell>
          <cell r="F145">
            <v>35447</v>
          </cell>
          <cell r="G145" t="str">
            <v>Enero</v>
          </cell>
          <cell r="H145">
            <v>1997</v>
          </cell>
          <cell r="I145">
            <v>36177</v>
          </cell>
          <cell r="J145">
            <v>1999</v>
          </cell>
          <cell r="K145" t="str">
            <v>Enero</v>
          </cell>
          <cell r="P145">
            <v>0</v>
          </cell>
          <cell r="Q145">
            <v>27.5</v>
          </cell>
          <cell r="R145" t="e">
            <v>#REF!</v>
          </cell>
          <cell r="S145" t="e">
            <v>#REF!</v>
          </cell>
          <cell r="T145">
            <v>24423.3</v>
          </cell>
          <cell r="U145" t="e">
            <v>#REF!</v>
          </cell>
          <cell r="V145">
            <v>24423.3</v>
          </cell>
          <cell r="W145" t="e">
            <v>#REF!</v>
          </cell>
          <cell r="X145">
            <v>24423.3</v>
          </cell>
          <cell r="Y145">
            <v>6716.4075000000003</v>
          </cell>
          <cell r="Z145">
            <v>31139.7075</v>
          </cell>
          <cell r="AA145" t="e">
            <v>#REF!</v>
          </cell>
          <cell r="AB145">
            <v>6716.4075000000003</v>
          </cell>
          <cell r="AC145">
            <v>0</v>
          </cell>
          <cell r="AD145">
            <v>0</v>
          </cell>
          <cell r="AE145">
            <v>0</v>
          </cell>
          <cell r="AF145">
            <v>0</v>
          </cell>
          <cell r="AG145">
            <v>0</v>
          </cell>
          <cell r="AH145">
            <v>0</v>
          </cell>
          <cell r="AI145">
            <v>0</v>
          </cell>
          <cell r="AJ145">
            <v>0</v>
          </cell>
          <cell r="AK145">
            <v>0</v>
          </cell>
          <cell r="AL145">
            <v>0</v>
          </cell>
          <cell r="AM145">
            <v>0</v>
          </cell>
          <cell r="AN145">
            <v>0</v>
          </cell>
          <cell r="AO145">
            <v>0</v>
          </cell>
          <cell r="AP145">
            <v>0</v>
          </cell>
          <cell r="AQ145">
            <v>6716.4075000000003</v>
          </cell>
        </row>
        <row r="146">
          <cell r="A146">
            <v>1</v>
          </cell>
          <cell r="B146" t="str">
            <v>COP</v>
          </cell>
          <cell r="C146" t="str">
            <v>Subastas</v>
          </cell>
          <cell r="D146" t="str">
            <v>Fija</v>
          </cell>
          <cell r="E146">
            <v>2</v>
          </cell>
          <cell r="F146">
            <v>35447</v>
          </cell>
          <cell r="G146" t="str">
            <v>Enero</v>
          </cell>
          <cell r="H146">
            <v>1997</v>
          </cell>
          <cell r="I146">
            <v>36177</v>
          </cell>
          <cell r="J146">
            <v>1999</v>
          </cell>
          <cell r="K146" t="str">
            <v>Enero</v>
          </cell>
          <cell r="P146">
            <v>0</v>
          </cell>
          <cell r="Q146">
            <v>27.5</v>
          </cell>
          <cell r="R146" t="e">
            <v>#REF!</v>
          </cell>
          <cell r="S146" t="e">
            <v>#REF!</v>
          </cell>
          <cell r="T146">
            <v>918.1</v>
          </cell>
          <cell r="U146" t="e">
            <v>#REF!</v>
          </cell>
          <cell r="V146">
            <v>918.1</v>
          </cell>
          <cell r="W146" t="e">
            <v>#REF!</v>
          </cell>
          <cell r="X146">
            <v>918.1</v>
          </cell>
          <cell r="Y146">
            <v>252.47750000000002</v>
          </cell>
          <cell r="Z146">
            <v>1170.5775000000001</v>
          </cell>
          <cell r="AA146" t="e">
            <v>#REF!</v>
          </cell>
          <cell r="AB146">
            <v>252.47750000000002</v>
          </cell>
          <cell r="AC146">
            <v>0</v>
          </cell>
          <cell r="AD146">
            <v>0</v>
          </cell>
          <cell r="AE146">
            <v>0</v>
          </cell>
          <cell r="AF146">
            <v>0</v>
          </cell>
          <cell r="AG146">
            <v>0</v>
          </cell>
          <cell r="AH146">
            <v>0</v>
          </cell>
          <cell r="AI146">
            <v>0</v>
          </cell>
          <cell r="AJ146">
            <v>0</v>
          </cell>
          <cell r="AK146">
            <v>0</v>
          </cell>
          <cell r="AL146">
            <v>0</v>
          </cell>
          <cell r="AM146">
            <v>0</v>
          </cell>
          <cell r="AN146">
            <v>0</v>
          </cell>
          <cell r="AO146">
            <v>0</v>
          </cell>
          <cell r="AP146">
            <v>0</v>
          </cell>
          <cell r="AQ146">
            <v>252.47750000000002</v>
          </cell>
        </row>
        <row r="147">
          <cell r="A147">
            <v>1</v>
          </cell>
          <cell r="B147" t="str">
            <v>COP</v>
          </cell>
          <cell r="C147" t="str">
            <v>Subastas</v>
          </cell>
          <cell r="D147" t="str">
            <v>Fija</v>
          </cell>
          <cell r="E147">
            <v>2</v>
          </cell>
          <cell r="F147">
            <v>35447</v>
          </cell>
          <cell r="G147" t="str">
            <v>Enero</v>
          </cell>
          <cell r="H147">
            <v>1997</v>
          </cell>
          <cell r="I147">
            <v>36177</v>
          </cell>
          <cell r="J147">
            <v>1999</v>
          </cell>
          <cell r="K147" t="str">
            <v>Enero</v>
          </cell>
          <cell r="P147">
            <v>0</v>
          </cell>
          <cell r="Q147">
            <v>27.5</v>
          </cell>
          <cell r="R147" t="e">
            <v>#REF!</v>
          </cell>
          <cell r="S147" t="e">
            <v>#REF!</v>
          </cell>
          <cell r="T147">
            <v>10</v>
          </cell>
          <cell r="U147" t="e">
            <v>#REF!</v>
          </cell>
          <cell r="V147">
            <v>10</v>
          </cell>
          <cell r="W147" t="e">
            <v>#REF!</v>
          </cell>
          <cell r="X147">
            <v>10</v>
          </cell>
          <cell r="Y147">
            <v>2.75</v>
          </cell>
          <cell r="Z147">
            <v>12.75</v>
          </cell>
          <cell r="AA147" t="e">
            <v>#REF!</v>
          </cell>
          <cell r="AB147">
            <v>2.75</v>
          </cell>
          <cell r="AC147">
            <v>0</v>
          </cell>
          <cell r="AD147">
            <v>0</v>
          </cell>
          <cell r="AE147">
            <v>0</v>
          </cell>
          <cell r="AF147">
            <v>0</v>
          </cell>
          <cell r="AG147">
            <v>0</v>
          </cell>
          <cell r="AH147">
            <v>0</v>
          </cell>
          <cell r="AI147">
            <v>0</v>
          </cell>
          <cell r="AJ147">
            <v>0</v>
          </cell>
          <cell r="AK147">
            <v>0</v>
          </cell>
          <cell r="AL147">
            <v>0</v>
          </cell>
          <cell r="AM147">
            <v>0</v>
          </cell>
          <cell r="AN147">
            <v>0</v>
          </cell>
          <cell r="AO147">
            <v>0</v>
          </cell>
          <cell r="AP147">
            <v>0</v>
          </cell>
          <cell r="AQ147">
            <v>2.75</v>
          </cell>
        </row>
        <row r="148">
          <cell r="A148">
            <v>1</v>
          </cell>
          <cell r="B148" t="str">
            <v>COP</v>
          </cell>
          <cell r="C148" t="str">
            <v>Subastas</v>
          </cell>
          <cell r="D148" t="str">
            <v>Fija</v>
          </cell>
          <cell r="E148">
            <v>2</v>
          </cell>
          <cell r="F148">
            <v>35447</v>
          </cell>
          <cell r="G148" t="str">
            <v>Enero</v>
          </cell>
          <cell r="H148">
            <v>1997</v>
          </cell>
          <cell r="I148">
            <v>36177</v>
          </cell>
          <cell r="J148">
            <v>1999</v>
          </cell>
          <cell r="K148" t="str">
            <v>Enero</v>
          </cell>
          <cell r="P148">
            <v>0</v>
          </cell>
          <cell r="Q148">
            <v>27.5</v>
          </cell>
          <cell r="R148" t="e">
            <v>#REF!</v>
          </cell>
          <cell r="S148" t="e">
            <v>#REF!</v>
          </cell>
          <cell r="T148">
            <v>98.8</v>
          </cell>
          <cell r="U148" t="e">
            <v>#REF!</v>
          </cell>
          <cell r="V148">
            <v>98.8</v>
          </cell>
          <cell r="W148" t="e">
            <v>#REF!</v>
          </cell>
          <cell r="X148">
            <v>98.8</v>
          </cell>
          <cell r="Y148">
            <v>27.17</v>
          </cell>
          <cell r="Z148">
            <v>125.97</v>
          </cell>
          <cell r="AA148" t="e">
            <v>#REF!</v>
          </cell>
          <cell r="AB148">
            <v>27.17</v>
          </cell>
          <cell r="AC148">
            <v>0</v>
          </cell>
          <cell r="AD148">
            <v>0</v>
          </cell>
          <cell r="AE148">
            <v>0</v>
          </cell>
          <cell r="AF148">
            <v>0</v>
          </cell>
          <cell r="AG148">
            <v>0</v>
          </cell>
          <cell r="AH148">
            <v>0</v>
          </cell>
          <cell r="AI148">
            <v>0</v>
          </cell>
          <cell r="AJ148">
            <v>0</v>
          </cell>
          <cell r="AK148">
            <v>0</v>
          </cell>
          <cell r="AL148">
            <v>0</v>
          </cell>
          <cell r="AM148">
            <v>0</v>
          </cell>
          <cell r="AN148">
            <v>0</v>
          </cell>
          <cell r="AO148">
            <v>0</v>
          </cell>
          <cell r="AP148">
            <v>0</v>
          </cell>
          <cell r="AQ148">
            <v>27.17</v>
          </cell>
        </row>
        <row r="149">
          <cell r="A149">
            <v>1</v>
          </cell>
          <cell r="B149" t="str">
            <v>COP</v>
          </cell>
          <cell r="C149" t="str">
            <v>Subastas</v>
          </cell>
          <cell r="D149" t="str">
            <v>Fija</v>
          </cell>
          <cell r="E149">
            <v>2</v>
          </cell>
          <cell r="F149">
            <v>35447</v>
          </cell>
          <cell r="G149" t="str">
            <v>Enero</v>
          </cell>
          <cell r="H149">
            <v>1997</v>
          </cell>
          <cell r="I149">
            <v>36177</v>
          </cell>
          <cell r="J149">
            <v>1999</v>
          </cell>
          <cell r="K149" t="str">
            <v>Enero</v>
          </cell>
          <cell r="P149">
            <v>0</v>
          </cell>
          <cell r="Q149">
            <v>27.5</v>
          </cell>
          <cell r="R149" t="e">
            <v>#REF!</v>
          </cell>
          <cell r="S149" t="e">
            <v>#REF!</v>
          </cell>
          <cell r="T149">
            <v>1160</v>
          </cell>
          <cell r="U149" t="e">
            <v>#REF!</v>
          </cell>
          <cell r="V149">
            <v>1160</v>
          </cell>
          <cell r="W149" t="e">
            <v>#REF!</v>
          </cell>
          <cell r="X149">
            <v>1160</v>
          </cell>
          <cell r="Y149">
            <v>319</v>
          </cell>
          <cell r="Z149">
            <v>1479</v>
          </cell>
          <cell r="AA149" t="e">
            <v>#REF!</v>
          </cell>
          <cell r="AB149">
            <v>319</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P149">
            <v>0</v>
          </cell>
          <cell r="AQ149">
            <v>319</v>
          </cell>
        </row>
        <row r="150">
          <cell r="A150">
            <v>1</v>
          </cell>
          <cell r="B150" t="str">
            <v>COP</v>
          </cell>
          <cell r="C150" t="str">
            <v>Subastas</v>
          </cell>
          <cell r="D150" t="str">
            <v>Fija</v>
          </cell>
          <cell r="E150">
            <v>2</v>
          </cell>
          <cell r="F150">
            <v>35447</v>
          </cell>
          <cell r="G150" t="str">
            <v>Enero</v>
          </cell>
          <cell r="H150">
            <v>1997</v>
          </cell>
          <cell r="I150">
            <v>36177</v>
          </cell>
          <cell r="J150">
            <v>1999</v>
          </cell>
          <cell r="K150" t="str">
            <v>Enero</v>
          </cell>
          <cell r="P150">
            <v>0</v>
          </cell>
          <cell r="Q150">
            <v>27.5</v>
          </cell>
          <cell r="R150" t="e">
            <v>#REF!</v>
          </cell>
          <cell r="S150" t="e">
            <v>#REF!</v>
          </cell>
          <cell r="T150">
            <v>700</v>
          </cell>
          <cell r="U150" t="e">
            <v>#REF!</v>
          </cell>
          <cell r="V150">
            <v>700</v>
          </cell>
          <cell r="W150" t="e">
            <v>#REF!</v>
          </cell>
          <cell r="X150">
            <v>700</v>
          </cell>
          <cell r="Y150">
            <v>192.50000000000003</v>
          </cell>
          <cell r="Z150">
            <v>892.5</v>
          </cell>
          <cell r="AA150" t="e">
            <v>#REF!</v>
          </cell>
          <cell r="AB150">
            <v>192.50000000000003</v>
          </cell>
          <cell r="AC150">
            <v>0</v>
          </cell>
          <cell r="AD150">
            <v>0</v>
          </cell>
          <cell r="AE150">
            <v>0</v>
          </cell>
          <cell r="AF150">
            <v>0</v>
          </cell>
          <cell r="AG150">
            <v>0</v>
          </cell>
          <cell r="AH150">
            <v>0</v>
          </cell>
          <cell r="AI150">
            <v>0</v>
          </cell>
          <cell r="AJ150">
            <v>0</v>
          </cell>
          <cell r="AK150">
            <v>0</v>
          </cell>
          <cell r="AL150">
            <v>0</v>
          </cell>
          <cell r="AM150">
            <v>0</v>
          </cell>
          <cell r="AN150">
            <v>0</v>
          </cell>
          <cell r="AO150">
            <v>0</v>
          </cell>
          <cell r="AP150">
            <v>0</v>
          </cell>
          <cell r="AQ150">
            <v>192.50000000000003</v>
          </cell>
        </row>
        <row r="151">
          <cell r="A151">
            <v>1</v>
          </cell>
          <cell r="B151" t="str">
            <v>COP</v>
          </cell>
          <cell r="C151" t="str">
            <v>Subastas</v>
          </cell>
          <cell r="D151" t="str">
            <v>Fija</v>
          </cell>
          <cell r="E151">
            <v>2</v>
          </cell>
          <cell r="F151">
            <v>35447</v>
          </cell>
          <cell r="G151" t="str">
            <v>Enero</v>
          </cell>
          <cell r="H151">
            <v>1997</v>
          </cell>
          <cell r="I151">
            <v>36177</v>
          </cell>
          <cell r="J151">
            <v>1999</v>
          </cell>
          <cell r="K151" t="str">
            <v>Enero</v>
          </cell>
          <cell r="P151">
            <v>0</v>
          </cell>
          <cell r="Q151">
            <v>27.5</v>
          </cell>
          <cell r="R151" t="e">
            <v>#REF!</v>
          </cell>
          <cell r="S151" t="e">
            <v>#REF!</v>
          </cell>
          <cell r="T151">
            <v>1494</v>
          </cell>
          <cell r="U151" t="e">
            <v>#REF!</v>
          </cell>
          <cell r="V151">
            <v>1494</v>
          </cell>
          <cell r="W151" t="e">
            <v>#REF!</v>
          </cell>
          <cell r="X151">
            <v>1494</v>
          </cell>
          <cell r="Y151">
            <v>410.85</v>
          </cell>
          <cell r="Z151">
            <v>1904.85</v>
          </cell>
          <cell r="AA151" t="e">
            <v>#REF!</v>
          </cell>
          <cell r="AB151">
            <v>410.85</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P151">
            <v>0</v>
          </cell>
          <cell r="AQ151">
            <v>410.85</v>
          </cell>
        </row>
        <row r="152">
          <cell r="A152">
            <v>1</v>
          </cell>
          <cell r="B152" t="str">
            <v>COP</v>
          </cell>
          <cell r="C152" t="str">
            <v>Subastas</v>
          </cell>
          <cell r="D152" t="str">
            <v>Fija</v>
          </cell>
          <cell r="E152">
            <v>2</v>
          </cell>
          <cell r="F152">
            <v>35447</v>
          </cell>
          <cell r="G152" t="str">
            <v>Enero</v>
          </cell>
          <cell r="H152">
            <v>1997</v>
          </cell>
          <cell r="I152">
            <v>36177</v>
          </cell>
          <cell r="J152">
            <v>1999</v>
          </cell>
          <cell r="K152" t="str">
            <v>Enero</v>
          </cell>
          <cell r="P152">
            <v>0</v>
          </cell>
          <cell r="Q152">
            <v>27.5</v>
          </cell>
          <cell r="R152" t="e">
            <v>#REF!</v>
          </cell>
          <cell r="S152" t="e">
            <v>#REF!</v>
          </cell>
          <cell r="T152">
            <v>1200</v>
          </cell>
          <cell r="U152" t="e">
            <v>#REF!</v>
          </cell>
          <cell r="V152">
            <v>1200</v>
          </cell>
          <cell r="W152" t="e">
            <v>#REF!</v>
          </cell>
          <cell r="X152">
            <v>1200</v>
          </cell>
          <cell r="Y152">
            <v>330</v>
          </cell>
          <cell r="Z152">
            <v>1530</v>
          </cell>
          <cell r="AA152" t="e">
            <v>#REF!</v>
          </cell>
          <cell r="AB152">
            <v>330</v>
          </cell>
          <cell r="AC152">
            <v>0</v>
          </cell>
          <cell r="AD152">
            <v>0</v>
          </cell>
          <cell r="AE152">
            <v>0</v>
          </cell>
          <cell r="AF152">
            <v>0</v>
          </cell>
          <cell r="AG152">
            <v>0</v>
          </cell>
          <cell r="AH152">
            <v>0</v>
          </cell>
          <cell r="AI152">
            <v>0</v>
          </cell>
          <cell r="AJ152">
            <v>0</v>
          </cell>
          <cell r="AK152">
            <v>0</v>
          </cell>
          <cell r="AL152">
            <v>0</v>
          </cell>
          <cell r="AM152">
            <v>0</v>
          </cell>
          <cell r="AN152">
            <v>0</v>
          </cell>
          <cell r="AO152">
            <v>0</v>
          </cell>
          <cell r="AP152">
            <v>0</v>
          </cell>
          <cell r="AQ152">
            <v>330</v>
          </cell>
        </row>
        <row r="153">
          <cell r="A153">
            <v>1</v>
          </cell>
          <cell r="B153" t="str">
            <v>COP</v>
          </cell>
          <cell r="C153" t="str">
            <v>Subastas</v>
          </cell>
          <cell r="D153" t="str">
            <v>Fija</v>
          </cell>
          <cell r="E153">
            <v>2</v>
          </cell>
          <cell r="F153">
            <v>35447</v>
          </cell>
          <cell r="G153" t="str">
            <v>Enero</v>
          </cell>
          <cell r="H153">
            <v>1997</v>
          </cell>
          <cell r="I153">
            <v>36177</v>
          </cell>
          <cell r="J153">
            <v>1999</v>
          </cell>
          <cell r="K153" t="str">
            <v>Enero</v>
          </cell>
          <cell r="P153">
            <v>0</v>
          </cell>
          <cell r="Q153">
            <v>27.5</v>
          </cell>
          <cell r="R153" t="e">
            <v>#REF!</v>
          </cell>
          <cell r="S153" t="e">
            <v>#REF!</v>
          </cell>
          <cell r="T153">
            <v>258</v>
          </cell>
          <cell r="U153" t="e">
            <v>#REF!</v>
          </cell>
          <cell r="V153">
            <v>258</v>
          </cell>
          <cell r="W153" t="e">
            <v>#REF!</v>
          </cell>
          <cell r="X153">
            <v>258</v>
          </cell>
          <cell r="Y153">
            <v>70.95</v>
          </cell>
          <cell r="Z153">
            <v>328.95</v>
          </cell>
          <cell r="AA153" t="e">
            <v>#REF!</v>
          </cell>
          <cell r="AB153">
            <v>70.95</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70.95</v>
          </cell>
        </row>
        <row r="154">
          <cell r="A154">
            <v>1</v>
          </cell>
          <cell r="B154" t="str">
            <v>COP</v>
          </cell>
          <cell r="C154" t="str">
            <v>Subastas</v>
          </cell>
          <cell r="D154" t="str">
            <v>Fija</v>
          </cell>
          <cell r="E154">
            <v>2</v>
          </cell>
          <cell r="F154">
            <v>35447</v>
          </cell>
          <cell r="G154" t="str">
            <v>Enero</v>
          </cell>
          <cell r="H154">
            <v>1997</v>
          </cell>
          <cell r="I154">
            <v>36177</v>
          </cell>
          <cell r="J154">
            <v>1999</v>
          </cell>
          <cell r="K154" t="str">
            <v>Enero</v>
          </cell>
          <cell r="P154">
            <v>0</v>
          </cell>
          <cell r="Q154">
            <v>27.5</v>
          </cell>
          <cell r="R154" t="e">
            <v>#REF!</v>
          </cell>
          <cell r="S154" t="e">
            <v>#REF!</v>
          </cell>
          <cell r="T154">
            <v>150</v>
          </cell>
          <cell r="U154" t="e">
            <v>#REF!</v>
          </cell>
          <cell r="V154">
            <v>150</v>
          </cell>
          <cell r="W154" t="e">
            <v>#REF!</v>
          </cell>
          <cell r="X154">
            <v>150</v>
          </cell>
          <cell r="Y154">
            <v>41.25</v>
          </cell>
          <cell r="Z154">
            <v>191.25</v>
          </cell>
          <cell r="AA154" t="e">
            <v>#REF!</v>
          </cell>
          <cell r="AB154">
            <v>41.25</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41.25</v>
          </cell>
        </row>
        <row r="155">
          <cell r="A155">
            <v>1</v>
          </cell>
          <cell r="B155" t="str">
            <v>COP</v>
          </cell>
          <cell r="C155" t="str">
            <v>Subastas</v>
          </cell>
          <cell r="D155" t="str">
            <v>Fija</v>
          </cell>
          <cell r="E155">
            <v>2</v>
          </cell>
          <cell r="F155">
            <v>35447</v>
          </cell>
          <cell r="G155" t="str">
            <v>Enero</v>
          </cell>
          <cell r="H155">
            <v>1997</v>
          </cell>
          <cell r="I155">
            <v>36177</v>
          </cell>
          <cell r="J155">
            <v>1999</v>
          </cell>
          <cell r="K155" t="str">
            <v>Enero</v>
          </cell>
          <cell r="P155">
            <v>0</v>
          </cell>
          <cell r="Q155">
            <v>27.5</v>
          </cell>
          <cell r="R155" t="e">
            <v>#REF!</v>
          </cell>
          <cell r="S155" t="e">
            <v>#REF!</v>
          </cell>
          <cell r="T155">
            <v>142.9</v>
          </cell>
          <cell r="U155" t="e">
            <v>#REF!</v>
          </cell>
          <cell r="V155">
            <v>142.9</v>
          </cell>
          <cell r="W155" t="e">
            <v>#REF!</v>
          </cell>
          <cell r="X155">
            <v>142.9</v>
          </cell>
          <cell r="Y155">
            <v>39.297500000000007</v>
          </cell>
          <cell r="Z155">
            <v>182.19750000000002</v>
          </cell>
          <cell r="AA155" t="e">
            <v>#REF!</v>
          </cell>
          <cell r="AB155">
            <v>39.297500000000007</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39.297500000000007</v>
          </cell>
        </row>
        <row r="156">
          <cell r="A156">
            <v>1</v>
          </cell>
          <cell r="B156" t="str">
            <v>COP</v>
          </cell>
          <cell r="C156" t="str">
            <v>Subastas</v>
          </cell>
          <cell r="D156" t="str">
            <v>Fija</v>
          </cell>
          <cell r="E156">
            <v>2</v>
          </cell>
          <cell r="F156">
            <v>35447</v>
          </cell>
          <cell r="G156" t="str">
            <v>Enero</v>
          </cell>
          <cell r="H156">
            <v>1997</v>
          </cell>
          <cell r="I156">
            <v>36177</v>
          </cell>
          <cell r="J156">
            <v>1999</v>
          </cell>
          <cell r="K156" t="str">
            <v>Enero</v>
          </cell>
          <cell r="P156">
            <v>0</v>
          </cell>
          <cell r="Q156">
            <v>27.5</v>
          </cell>
          <cell r="R156" t="e">
            <v>#REF!</v>
          </cell>
          <cell r="S156" t="e">
            <v>#REF!</v>
          </cell>
          <cell r="T156">
            <v>1000</v>
          </cell>
          <cell r="U156" t="e">
            <v>#REF!</v>
          </cell>
          <cell r="V156">
            <v>1000</v>
          </cell>
          <cell r="W156" t="e">
            <v>#REF!</v>
          </cell>
          <cell r="X156">
            <v>1000</v>
          </cell>
          <cell r="Y156">
            <v>275</v>
          </cell>
          <cell r="Z156">
            <v>1275</v>
          </cell>
          <cell r="AA156" t="e">
            <v>#REF!</v>
          </cell>
          <cell r="AB156">
            <v>275</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P156">
            <v>0</v>
          </cell>
          <cell r="AQ156">
            <v>275</v>
          </cell>
        </row>
        <row r="157">
          <cell r="A157">
            <v>1</v>
          </cell>
          <cell r="B157" t="str">
            <v>COP</v>
          </cell>
          <cell r="C157" t="str">
            <v>Subastas</v>
          </cell>
          <cell r="D157" t="str">
            <v>Fija</v>
          </cell>
          <cell r="E157">
            <v>2</v>
          </cell>
          <cell r="F157">
            <v>35447</v>
          </cell>
          <cell r="G157" t="str">
            <v>Enero</v>
          </cell>
          <cell r="H157">
            <v>1997</v>
          </cell>
          <cell r="I157">
            <v>36177</v>
          </cell>
          <cell r="J157">
            <v>1999</v>
          </cell>
          <cell r="K157" t="str">
            <v>Enero</v>
          </cell>
          <cell r="P157">
            <v>0</v>
          </cell>
          <cell r="Q157">
            <v>27.5</v>
          </cell>
          <cell r="R157" t="e">
            <v>#REF!</v>
          </cell>
          <cell r="S157" t="e">
            <v>#REF!</v>
          </cell>
          <cell r="T157">
            <v>145.19999999999999</v>
          </cell>
          <cell r="U157" t="e">
            <v>#REF!</v>
          </cell>
          <cell r="V157">
            <v>145.19999999999999</v>
          </cell>
          <cell r="W157" t="e">
            <v>#REF!</v>
          </cell>
          <cell r="X157">
            <v>145.19999999999999</v>
          </cell>
          <cell r="Y157">
            <v>39.93</v>
          </cell>
          <cell r="Z157">
            <v>185.13</v>
          </cell>
          <cell r="AA157" t="e">
            <v>#REF!</v>
          </cell>
          <cell r="AB157">
            <v>39.93</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39.93</v>
          </cell>
        </row>
        <row r="158">
          <cell r="A158">
            <v>1</v>
          </cell>
          <cell r="B158" t="str">
            <v>COP</v>
          </cell>
          <cell r="C158" t="str">
            <v>Subastas</v>
          </cell>
          <cell r="D158" t="str">
            <v>Fija</v>
          </cell>
          <cell r="E158">
            <v>2</v>
          </cell>
          <cell r="F158">
            <v>35447</v>
          </cell>
          <cell r="G158" t="str">
            <v>Enero</v>
          </cell>
          <cell r="H158">
            <v>1997</v>
          </cell>
          <cell r="I158">
            <v>36177</v>
          </cell>
          <cell r="J158">
            <v>1999</v>
          </cell>
          <cell r="K158" t="str">
            <v>Enero</v>
          </cell>
          <cell r="P158">
            <v>0</v>
          </cell>
          <cell r="Q158">
            <v>27.5</v>
          </cell>
          <cell r="R158" t="e">
            <v>#REF!</v>
          </cell>
          <cell r="S158" t="e">
            <v>#REF!</v>
          </cell>
          <cell r="T158">
            <v>23.5</v>
          </cell>
          <cell r="U158" t="e">
            <v>#REF!</v>
          </cell>
          <cell r="V158">
            <v>23.5</v>
          </cell>
          <cell r="W158" t="e">
            <v>#REF!</v>
          </cell>
          <cell r="X158">
            <v>23.5</v>
          </cell>
          <cell r="Y158">
            <v>6.4625000000000004</v>
          </cell>
          <cell r="Z158">
            <v>29.962499999999999</v>
          </cell>
          <cell r="AA158" t="e">
            <v>#REF!</v>
          </cell>
          <cell r="AB158">
            <v>6.4625000000000004</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cell r="AP158">
            <v>0</v>
          </cell>
          <cell r="AQ158">
            <v>6.4625000000000004</v>
          </cell>
        </row>
        <row r="159">
          <cell r="A159">
            <v>1</v>
          </cell>
          <cell r="B159" t="str">
            <v>COP</v>
          </cell>
          <cell r="C159" t="str">
            <v>Subastas</v>
          </cell>
          <cell r="D159" t="str">
            <v>Fija</v>
          </cell>
          <cell r="E159">
            <v>2</v>
          </cell>
          <cell r="F159">
            <v>35447</v>
          </cell>
          <cell r="G159" t="str">
            <v>Enero</v>
          </cell>
          <cell r="H159">
            <v>1997</v>
          </cell>
          <cell r="I159">
            <v>36177</v>
          </cell>
          <cell r="J159">
            <v>1999</v>
          </cell>
          <cell r="K159" t="str">
            <v>Enero</v>
          </cell>
          <cell r="P159">
            <v>0</v>
          </cell>
          <cell r="Q159">
            <v>27.5</v>
          </cell>
          <cell r="R159" t="e">
            <v>#REF!</v>
          </cell>
          <cell r="S159" t="e">
            <v>#REF!</v>
          </cell>
          <cell r="T159">
            <v>1300</v>
          </cell>
          <cell r="U159" t="e">
            <v>#REF!</v>
          </cell>
          <cell r="V159">
            <v>1300</v>
          </cell>
          <cell r="W159" t="e">
            <v>#REF!</v>
          </cell>
          <cell r="X159">
            <v>1300</v>
          </cell>
          <cell r="Y159">
            <v>357.50000000000006</v>
          </cell>
          <cell r="Z159">
            <v>1657.5</v>
          </cell>
          <cell r="AA159" t="e">
            <v>#REF!</v>
          </cell>
          <cell r="AB159">
            <v>357.50000000000006</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cell r="AP159">
            <v>0</v>
          </cell>
          <cell r="AQ159">
            <v>357.50000000000006</v>
          </cell>
        </row>
        <row r="160">
          <cell r="A160">
            <v>1</v>
          </cell>
          <cell r="B160" t="str">
            <v>COP</v>
          </cell>
          <cell r="C160" t="str">
            <v>Subastas</v>
          </cell>
          <cell r="D160" t="str">
            <v>Fija</v>
          </cell>
          <cell r="E160">
            <v>2</v>
          </cell>
          <cell r="F160">
            <v>35447</v>
          </cell>
          <cell r="G160" t="str">
            <v>Enero</v>
          </cell>
          <cell r="H160">
            <v>1997</v>
          </cell>
          <cell r="I160">
            <v>36177</v>
          </cell>
          <cell r="J160">
            <v>1999</v>
          </cell>
          <cell r="K160" t="str">
            <v>Enero</v>
          </cell>
          <cell r="P160">
            <v>0</v>
          </cell>
          <cell r="Q160">
            <v>27.5</v>
          </cell>
          <cell r="R160" t="e">
            <v>#REF!</v>
          </cell>
          <cell r="S160" t="e">
            <v>#REF!</v>
          </cell>
          <cell r="T160">
            <v>793.6</v>
          </cell>
          <cell r="U160" t="e">
            <v>#REF!</v>
          </cell>
          <cell r="V160">
            <v>793.6</v>
          </cell>
          <cell r="W160" t="e">
            <v>#REF!</v>
          </cell>
          <cell r="X160">
            <v>793.6</v>
          </cell>
          <cell r="Y160">
            <v>218.24000000000004</v>
          </cell>
          <cell r="Z160">
            <v>1011.84</v>
          </cell>
          <cell r="AA160" t="e">
            <v>#REF!</v>
          </cell>
          <cell r="AB160">
            <v>218.24000000000004</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cell r="AP160">
            <v>0</v>
          </cell>
          <cell r="AQ160">
            <v>218.24000000000004</v>
          </cell>
        </row>
        <row r="161">
          <cell r="A161">
            <v>1</v>
          </cell>
          <cell r="B161" t="str">
            <v>COP</v>
          </cell>
          <cell r="C161" t="str">
            <v>Subastas</v>
          </cell>
          <cell r="D161" t="str">
            <v>Fija</v>
          </cell>
          <cell r="E161">
            <v>2</v>
          </cell>
          <cell r="F161">
            <v>35447</v>
          </cell>
          <cell r="G161" t="str">
            <v>Enero</v>
          </cell>
          <cell r="H161">
            <v>1997</v>
          </cell>
          <cell r="I161">
            <v>36177</v>
          </cell>
          <cell r="J161">
            <v>1999</v>
          </cell>
          <cell r="K161" t="str">
            <v>Enero</v>
          </cell>
          <cell r="P161">
            <v>0</v>
          </cell>
          <cell r="Q161">
            <v>27.5</v>
          </cell>
          <cell r="R161" t="e">
            <v>#REF!</v>
          </cell>
          <cell r="S161" t="e">
            <v>#REF!</v>
          </cell>
          <cell r="T161">
            <v>37.799999999999997</v>
          </cell>
          <cell r="U161" t="e">
            <v>#REF!</v>
          </cell>
          <cell r="V161">
            <v>37.799999999999997</v>
          </cell>
          <cell r="W161" t="e">
            <v>#REF!</v>
          </cell>
          <cell r="X161">
            <v>37.799999999999997</v>
          </cell>
          <cell r="Y161">
            <v>10.395</v>
          </cell>
          <cell r="Z161">
            <v>48.194999999999993</v>
          </cell>
          <cell r="AA161" t="e">
            <v>#REF!</v>
          </cell>
          <cell r="AB161">
            <v>10.395</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cell r="AP161">
            <v>0</v>
          </cell>
          <cell r="AQ161">
            <v>10.395</v>
          </cell>
        </row>
        <row r="162">
          <cell r="A162">
            <v>1</v>
          </cell>
          <cell r="B162" t="str">
            <v>COP</v>
          </cell>
          <cell r="C162" t="str">
            <v>Subastas</v>
          </cell>
          <cell r="D162" t="str">
            <v>Fija</v>
          </cell>
          <cell r="E162">
            <v>2</v>
          </cell>
          <cell r="F162">
            <v>35447</v>
          </cell>
          <cell r="G162" t="str">
            <v>Enero</v>
          </cell>
          <cell r="H162">
            <v>1997</v>
          </cell>
          <cell r="I162">
            <v>36177</v>
          </cell>
          <cell r="J162">
            <v>1999</v>
          </cell>
          <cell r="K162" t="str">
            <v>Enero</v>
          </cell>
          <cell r="P162">
            <v>0</v>
          </cell>
          <cell r="Q162">
            <v>27.5</v>
          </cell>
          <cell r="R162" t="e">
            <v>#REF!</v>
          </cell>
          <cell r="S162" t="e">
            <v>#REF!</v>
          </cell>
          <cell r="T162">
            <v>439.8</v>
          </cell>
          <cell r="U162" t="e">
            <v>#REF!</v>
          </cell>
          <cell r="V162">
            <v>439.8</v>
          </cell>
          <cell r="W162" t="e">
            <v>#REF!</v>
          </cell>
          <cell r="X162">
            <v>439.8</v>
          </cell>
          <cell r="Y162">
            <v>120.94500000000001</v>
          </cell>
          <cell r="Z162">
            <v>560.745</v>
          </cell>
          <cell r="AA162" t="e">
            <v>#REF!</v>
          </cell>
          <cell r="AB162">
            <v>120.94500000000001</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cell r="AP162">
            <v>0</v>
          </cell>
          <cell r="AQ162">
            <v>120.94500000000001</v>
          </cell>
        </row>
        <row r="163">
          <cell r="A163">
            <v>1</v>
          </cell>
          <cell r="B163" t="str">
            <v>COP</v>
          </cell>
          <cell r="C163" t="str">
            <v>Subastas</v>
          </cell>
          <cell r="D163" t="str">
            <v>Fija</v>
          </cell>
          <cell r="E163">
            <v>2</v>
          </cell>
          <cell r="F163">
            <v>35447</v>
          </cell>
          <cell r="G163" t="str">
            <v>Enero</v>
          </cell>
          <cell r="H163">
            <v>1997</v>
          </cell>
          <cell r="I163">
            <v>36177</v>
          </cell>
          <cell r="J163">
            <v>1999</v>
          </cell>
          <cell r="K163" t="str">
            <v>Enero</v>
          </cell>
          <cell r="P163">
            <v>0</v>
          </cell>
          <cell r="Q163">
            <v>27.5</v>
          </cell>
          <cell r="R163" t="e">
            <v>#REF!</v>
          </cell>
          <cell r="S163" t="e">
            <v>#REF!</v>
          </cell>
          <cell r="T163">
            <v>606.29999999999995</v>
          </cell>
          <cell r="U163" t="e">
            <v>#REF!</v>
          </cell>
          <cell r="V163">
            <v>606.29999999999995</v>
          </cell>
          <cell r="W163" t="e">
            <v>#REF!</v>
          </cell>
          <cell r="X163">
            <v>606.29999999999995</v>
          </cell>
          <cell r="Y163">
            <v>166.73249999999999</v>
          </cell>
          <cell r="Z163">
            <v>773.03249999999991</v>
          </cell>
          <cell r="AA163" t="e">
            <v>#REF!</v>
          </cell>
          <cell r="AB163">
            <v>166.73249999999999</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cell r="AP163">
            <v>0</v>
          </cell>
          <cell r="AQ163">
            <v>166.73249999999999</v>
          </cell>
        </row>
        <row r="164">
          <cell r="A164">
            <v>1</v>
          </cell>
          <cell r="B164" t="str">
            <v>COP</v>
          </cell>
          <cell r="C164" t="str">
            <v>Subastas</v>
          </cell>
          <cell r="D164" t="str">
            <v>Fija</v>
          </cell>
          <cell r="E164">
            <v>2</v>
          </cell>
          <cell r="F164">
            <v>35447</v>
          </cell>
          <cell r="G164" t="str">
            <v>Enero</v>
          </cell>
          <cell r="H164">
            <v>1997</v>
          </cell>
          <cell r="I164">
            <v>36177</v>
          </cell>
          <cell r="J164">
            <v>1999</v>
          </cell>
          <cell r="K164" t="str">
            <v>Enero</v>
          </cell>
          <cell r="P164">
            <v>0</v>
          </cell>
          <cell r="Q164">
            <v>27.5</v>
          </cell>
          <cell r="R164" t="e">
            <v>#REF!</v>
          </cell>
          <cell r="S164" t="e">
            <v>#REF!</v>
          </cell>
          <cell r="T164">
            <v>1000</v>
          </cell>
          <cell r="U164" t="e">
            <v>#REF!</v>
          </cell>
          <cell r="V164">
            <v>1000</v>
          </cell>
          <cell r="W164" t="e">
            <v>#REF!</v>
          </cell>
          <cell r="X164">
            <v>1000</v>
          </cell>
          <cell r="Y164">
            <v>275</v>
          </cell>
          <cell r="Z164">
            <v>1275</v>
          </cell>
          <cell r="AA164" t="e">
            <v>#REF!</v>
          </cell>
          <cell r="AB164">
            <v>275</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275</v>
          </cell>
        </row>
        <row r="165">
          <cell r="A165">
            <v>1</v>
          </cell>
          <cell r="B165" t="str">
            <v>COP</v>
          </cell>
          <cell r="C165" t="str">
            <v>Subastas</v>
          </cell>
          <cell r="D165" t="str">
            <v>Fija</v>
          </cell>
          <cell r="E165">
            <v>2</v>
          </cell>
          <cell r="F165">
            <v>35447</v>
          </cell>
          <cell r="G165" t="str">
            <v>Enero</v>
          </cell>
          <cell r="H165">
            <v>1997</v>
          </cell>
          <cell r="I165">
            <v>36177</v>
          </cell>
          <cell r="J165">
            <v>1999</v>
          </cell>
          <cell r="K165" t="str">
            <v>Enero</v>
          </cell>
          <cell r="P165">
            <v>0</v>
          </cell>
          <cell r="Q165">
            <v>27.5</v>
          </cell>
          <cell r="R165" t="e">
            <v>#REF!</v>
          </cell>
          <cell r="S165" t="e">
            <v>#REF!</v>
          </cell>
          <cell r="T165">
            <v>1313.6</v>
          </cell>
          <cell r="U165" t="e">
            <v>#REF!</v>
          </cell>
          <cell r="V165">
            <v>1313.6</v>
          </cell>
          <cell r="W165" t="e">
            <v>#REF!</v>
          </cell>
          <cell r="X165">
            <v>1313.6</v>
          </cell>
          <cell r="Y165">
            <v>361.24</v>
          </cell>
          <cell r="Z165">
            <v>1674.84</v>
          </cell>
          <cell r="AA165" t="e">
            <v>#REF!</v>
          </cell>
          <cell r="AB165">
            <v>361.24</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361.24</v>
          </cell>
        </row>
        <row r="166">
          <cell r="A166">
            <v>1</v>
          </cell>
          <cell r="B166" t="str">
            <v>COP</v>
          </cell>
          <cell r="C166" t="str">
            <v>Subastas</v>
          </cell>
          <cell r="D166" t="str">
            <v>Fija</v>
          </cell>
          <cell r="E166">
            <v>2</v>
          </cell>
          <cell r="F166">
            <v>35447</v>
          </cell>
          <cell r="G166" t="str">
            <v>Enero</v>
          </cell>
          <cell r="H166">
            <v>1997</v>
          </cell>
          <cell r="I166">
            <v>36177</v>
          </cell>
          <cell r="J166">
            <v>1999</v>
          </cell>
          <cell r="K166" t="str">
            <v>Enero</v>
          </cell>
          <cell r="P166">
            <v>0</v>
          </cell>
          <cell r="Q166">
            <v>27.5</v>
          </cell>
          <cell r="R166" t="e">
            <v>#REF!</v>
          </cell>
          <cell r="S166" t="e">
            <v>#REF!</v>
          </cell>
          <cell r="T166">
            <v>42.8</v>
          </cell>
          <cell r="U166" t="e">
            <v>#REF!</v>
          </cell>
          <cell r="V166">
            <v>42.8</v>
          </cell>
          <cell r="W166" t="e">
            <v>#REF!</v>
          </cell>
          <cell r="X166">
            <v>42.8</v>
          </cell>
          <cell r="Y166">
            <v>11.77</v>
          </cell>
          <cell r="Z166">
            <v>54.569999999999993</v>
          </cell>
          <cell r="AA166" t="e">
            <v>#REF!</v>
          </cell>
          <cell r="AB166">
            <v>11.77</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cell r="AP166">
            <v>0</v>
          </cell>
          <cell r="AQ166">
            <v>11.77</v>
          </cell>
        </row>
        <row r="167">
          <cell r="A167">
            <v>1</v>
          </cell>
          <cell r="B167" t="str">
            <v>COP</v>
          </cell>
          <cell r="C167" t="str">
            <v>Subastas</v>
          </cell>
          <cell r="D167" t="str">
            <v>Fija</v>
          </cell>
          <cell r="E167">
            <v>2</v>
          </cell>
          <cell r="F167">
            <v>35447</v>
          </cell>
          <cell r="G167" t="str">
            <v>Enero</v>
          </cell>
          <cell r="H167">
            <v>1997</v>
          </cell>
          <cell r="I167">
            <v>36177</v>
          </cell>
          <cell r="J167">
            <v>1999</v>
          </cell>
          <cell r="K167" t="str">
            <v>Enero</v>
          </cell>
          <cell r="P167">
            <v>0</v>
          </cell>
          <cell r="Q167">
            <v>27.5</v>
          </cell>
          <cell r="R167" t="e">
            <v>#REF!</v>
          </cell>
          <cell r="S167" t="e">
            <v>#REF!</v>
          </cell>
          <cell r="T167">
            <v>816.4</v>
          </cell>
          <cell r="U167" t="e">
            <v>#REF!</v>
          </cell>
          <cell r="V167">
            <v>816.4</v>
          </cell>
          <cell r="W167" t="e">
            <v>#REF!</v>
          </cell>
          <cell r="X167">
            <v>816.4</v>
          </cell>
          <cell r="Y167">
            <v>224.51000000000002</v>
          </cell>
          <cell r="Z167">
            <v>1040.9100000000001</v>
          </cell>
          <cell r="AA167" t="e">
            <v>#REF!</v>
          </cell>
          <cell r="AB167">
            <v>224.51000000000002</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cell r="AP167">
            <v>0</v>
          </cell>
          <cell r="AQ167">
            <v>224.51000000000002</v>
          </cell>
        </row>
        <row r="168">
          <cell r="A168">
            <v>1</v>
          </cell>
          <cell r="B168" t="str">
            <v>COP</v>
          </cell>
          <cell r="C168" t="str">
            <v>Subastas</v>
          </cell>
          <cell r="D168" t="str">
            <v>Fija</v>
          </cell>
          <cell r="E168">
            <v>2</v>
          </cell>
          <cell r="F168">
            <v>35447</v>
          </cell>
          <cell r="G168" t="str">
            <v>Enero</v>
          </cell>
          <cell r="H168">
            <v>1997</v>
          </cell>
          <cell r="I168">
            <v>36177</v>
          </cell>
          <cell r="J168">
            <v>1999</v>
          </cell>
          <cell r="K168" t="str">
            <v>Enero</v>
          </cell>
          <cell r="P168">
            <v>0</v>
          </cell>
          <cell r="Q168">
            <v>27.5</v>
          </cell>
          <cell r="R168" t="e">
            <v>#REF!</v>
          </cell>
          <cell r="S168" t="e">
            <v>#REF!</v>
          </cell>
          <cell r="T168">
            <v>1</v>
          </cell>
          <cell r="U168" t="e">
            <v>#REF!</v>
          </cell>
          <cell r="V168">
            <v>1</v>
          </cell>
          <cell r="W168" t="e">
            <v>#REF!</v>
          </cell>
          <cell r="X168">
            <v>1</v>
          </cell>
          <cell r="Y168">
            <v>0.27500000000000002</v>
          </cell>
          <cell r="Z168">
            <v>1.2749999999999999</v>
          </cell>
          <cell r="AA168" t="e">
            <v>#REF!</v>
          </cell>
          <cell r="AB168">
            <v>0.27500000000000002</v>
          </cell>
          <cell r="AC168">
            <v>0</v>
          </cell>
          <cell r="AD168">
            <v>0</v>
          </cell>
          <cell r="AE168">
            <v>0</v>
          </cell>
          <cell r="AF168">
            <v>0</v>
          </cell>
          <cell r="AG168">
            <v>0</v>
          </cell>
          <cell r="AH168">
            <v>0</v>
          </cell>
          <cell r="AI168">
            <v>0</v>
          </cell>
          <cell r="AJ168">
            <v>0</v>
          </cell>
          <cell r="AK168">
            <v>0</v>
          </cell>
          <cell r="AL168">
            <v>0</v>
          </cell>
          <cell r="AM168">
            <v>0</v>
          </cell>
          <cell r="AN168">
            <v>0</v>
          </cell>
          <cell r="AO168">
            <v>0</v>
          </cell>
          <cell r="AP168">
            <v>0</v>
          </cell>
          <cell r="AQ168">
            <v>0.27500000000000002</v>
          </cell>
        </row>
        <row r="169">
          <cell r="A169">
            <v>1</v>
          </cell>
          <cell r="B169" t="str">
            <v>COP</v>
          </cell>
          <cell r="C169" t="str">
            <v>Subastas</v>
          </cell>
          <cell r="D169" t="str">
            <v>Fija</v>
          </cell>
          <cell r="E169">
            <v>2</v>
          </cell>
          <cell r="F169">
            <v>35447</v>
          </cell>
          <cell r="G169" t="str">
            <v>Enero</v>
          </cell>
          <cell r="H169">
            <v>1997</v>
          </cell>
          <cell r="I169">
            <v>36177</v>
          </cell>
          <cell r="J169">
            <v>1999</v>
          </cell>
          <cell r="K169" t="str">
            <v>Enero</v>
          </cell>
          <cell r="P169">
            <v>0</v>
          </cell>
          <cell r="Q169">
            <v>27.5</v>
          </cell>
          <cell r="R169" t="e">
            <v>#REF!</v>
          </cell>
          <cell r="S169" t="e">
            <v>#REF!</v>
          </cell>
          <cell r="T169">
            <v>22.6</v>
          </cell>
          <cell r="U169" t="e">
            <v>#REF!</v>
          </cell>
          <cell r="V169">
            <v>22.6</v>
          </cell>
          <cell r="W169" t="e">
            <v>#REF!</v>
          </cell>
          <cell r="X169">
            <v>22.6</v>
          </cell>
          <cell r="Y169">
            <v>6.2150000000000007</v>
          </cell>
          <cell r="Z169">
            <v>28.815000000000001</v>
          </cell>
          <cell r="AA169" t="e">
            <v>#REF!</v>
          </cell>
          <cell r="AB169">
            <v>6.2150000000000007</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v>6.2150000000000007</v>
          </cell>
        </row>
        <row r="170">
          <cell r="A170">
            <v>1</v>
          </cell>
          <cell r="B170" t="str">
            <v>COP</v>
          </cell>
          <cell r="C170" t="str">
            <v>Subastas</v>
          </cell>
          <cell r="D170" t="str">
            <v>Fija</v>
          </cell>
          <cell r="E170">
            <v>2</v>
          </cell>
          <cell r="F170">
            <v>35447</v>
          </cell>
          <cell r="G170" t="str">
            <v>Enero</v>
          </cell>
          <cell r="H170">
            <v>1997</v>
          </cell>
          <cell r="I170">
            <v>36177</v>
          </cell>
          <cell r="J170">
            <v>1999</v>
          </cell>
          <cell r="K170" t="str">
            <v>Enero</v>
          </cell>
          <cell r="P170">
            <v>0</v>
          </cell>
          <cell r="Q170">
            <v>27.5</v>
          </cell>
          <cell r="R170" t="e">
            <v>#REF!</v>
          </cell>
          <cell r="S170" t="e">
            <v>#REF!</v>
          </cell>
          <cell r="T170">
            <v>6000</v>
          </cell>
          <cell r="U170" t="e">
            <v>#REF!</v>
          </cell>
          <cell r="V170">
            <v>6000</v>
          </cell>
          <cell r="W170" t="e">
            <v>#REF!</v>
          </cell>
          <cell r="X170">
            <v>6000</v>
          </cell>
          <cell r="Y170">
            <v>1650.0000000000002</v>
          </cell>
          <cell r="Z170">
            <v>7650</v>
          </cell>
          <cell r="AA170" t="e">
            <v>#REF!</v>
          </cell>
          <cell r="AB170">
            <v>1650.0000000000002</v>
          </cell>
          <cell r="AC170">
            <v>0</v>
          </cell>
          <cell r="AD170">
            <v>0</v>
          </cell>
          <cell r="AE170">
            <v>0</v>
          </cell>
          <cell r="AF170">
            <v>0</v>
          </cell>
          <cell r="AG170">
            <v>0</v>
          </cell>
          <cell r="AH170">
            <v>0</v>
          </cell>
          <cell r="AI170">
            <v>0</v>
          </cell>
          <cell r="AJ170">
            <v>0</v>
          </cell>
          <cell r="AK170">
            <v>0</v>
          </cell>
          <cell r="AL170">
            <v>0</v>
          </cell>
          <cell r="AM170">
            <v>0</v>
          </cell>
          <cell r="AN170">
            <v>0</v>
          </cell>
          <cell r="AO170">
            <v>0</v>
          </cell>
          <cell r="AP170">
            <v>0</v>
          </cell>
          <cell r="AQ170">
            <v>1650.0000000000002</v>
          </cell>
        </row>
        <row r="171">
          <cell r="A171">
            <v>1</v>
          </cell>
          <cell r="B171" t="str">
            <v>COP</v>
          </cell>
          <cell r="C171" t="str">
            <v>Subastas</v>
          </cell>
          <cell r="D171" t="str">
            <v>Fija</v>
          </cell>
          <cell r="E171">
            <v>2</v>
          </cell>
          <cell r="F171">
            <v>35447</v>
          </cell>
          <cell r="G171" t="str">
            <v>Enero</v>
          </cell>
          <cell r="H171">
            <v>1997</v>
          </cell>
          <cell r="I171">
            <v>36177</v>
          </cell>
          <cell r="J171">
            <v>1999</v>
          </cell>
          <cell r="K171" t="str">
            <v>Enero</v>
          </cell>
          <cell r="P171">
            <v>0</v>
          </cell>
          <cell r="Q171">
            <v>27.5</v>
          </cell>
          <cell r="R171" t="e">
            <v>#REF!</v>
          </cell>
          <cell r="S171" t="e">
            <v>#REF!</v>
          </cell>
          <cell r="T171">
            <v>10900</v>
          </cell>
          <cell r="U171" t="e">
            <v>#REF!</v>
          </cell>
          <cell r="V171">
            <v>10900</v>
          </cell>
          <cell r="W171" t="e">
            <v>#REF!</v>
          </cell>
          <cell r="X171">
            <v>10900</v>
          </cell>
          <cell r="Y171">
            <v>2997.5000000000005</v>
          </cell>
          <cell r="Z171">
            <v>13897.5</v>
          </cell>
          <cell r="AA171" t="e">
            <v>#REF!</v>
          </cell>
          <cell r="AB171">
            <v>2997.5000000000005</v>
          </cell>
          <cell r="AC171">
            <v>0</v>
          </cell>
          <cell r="AD171">
            <v>0</v>
          </cell>
          <cell r="AE171">
            <v>0</v>
          </cell>
          <cell r="AF171">
            <v>0</v>
          </cell>
          <cell r="AG171">
            <v>0</v>
          </cell>
          <cell r="AH171">
            <v>0</v>
          </cell>
          <cell r="AI171">
            <v>0</v>
          </cell>
          <cell r="AJ171">
            <v>0</v>
          </cell>
          <cell r="AK171">
            <v>0</v>
          </cell>
          <cell r="AL171">
            <v>0</v>
          </cell>
          <cell r="AM171">
            <v>0</v>
          </cell>
          <cell r="AN171">
            <v>0</v>
          </cell>
          <cell r="AO171">
            <v>0</v>
          </cell>
          <cell r="AP171">
            <v>0</v>
          </cell>
          <cell r="AQ171">
            <v>2997.5000000000005</v>
          </cell>
        </row>
        <row r="172">
          <cell r="A172">
            <v>1</v>
          </cell>
          <cell r="B172" t="str">
            <v>COP</v>
          </cell>
          <cell r="C172" t="str">
            <v>Subastas</v>
          </cell>
          <cell r="D172" t="str">
            <v>Fija</v>
          </cell>
          <cell r="E172">
            <v>2</v>
          </cell>
          <cell r="F172">
            <v>35447</v>
          </cell>
          <cell r="G172" t="str">
            <v>Enero</v>
          </cell>
          <cell r="H172">
            <v>1997</v>
          </cell>
          <cell r="I172">
            <v>36177</v>
          </cell>
          <cell r="J172">
            <v>1999</v>
          </cell>
          <cell r="K172" t="str">
            <v>Enero</v>
          </cell>
          <cell r="P172">
            <v>0</v>
          </cell>
          <cell r="Q172">
            <v>27.5</v>
          </cell>
          <cell r="R172" t="e">
            <v>#REF!</v>
          </cell>
          <cell r="S172" t="e">
            <v>#REF!</v>
          </cell>
          <cell r="T172">
            <v>500</v>
          </cell>
          <cell r="U172" t="e">
            <v>#REF!</v>
          </cell>
          <cell r="V172">
            <v>500</v>
          </cell>
          <cell r="W172" t="e">
            <v>#REF!</v>
          </cell>
          <cell r="X172">
            <v>500</v>
          </cell>
          <cell r="Y172">
            <v>137.5</v>
          </cell>
          <cell r="Z172">
            <v>637.5</v>
          </cell>
          <cell r="AA172" t="e">
            <v>#REF!</v>
          </cell>
          <cell r="AB172">
            <v>137.5</v>
          </cell>
          <cell r="AC172">
            <v>0</v>
          </cell>
          <cell r="AD172">
            <v>0</v>
          </cell>
          <cell r="AE172">
            <v>0</v>
          </cell>
          <cell r="AF172">
            <v>0</v>
          </cell>
          <cell r="AG172">
            <v>0</v>
          </cell>
          <cell r="AH172">
            <v>0</v>
          </cell>
          <cell r="AI172">
            <v>0</v>
          </cell>
          <cell r="AJ172">
            <v>0</v>
          </cell>
          <cell r="AK172">
            <v>0</v>
          </cell>
          <cell r="AL172">
            <v>0</v>
          </cell>
          <cell r="AM172">
            <v>0</v>
          </cell>
          <cell r="AN172">
            <v>0</v>
          </cell>
          <cell r="AO172">
            <v>0</v>
          </cell>
          <cell r="AP172">
            <v>0</v>
          </cell>
          <cell r="AQ172">
            <v>137.5</v>
          </cell>
        </row>
        <row r="173">
          <cell r="A173">
            <v>1</v>
          </cell>
          <cell r="B173" t="str">
            <v>COP</v>
          </cell>
          <cell r="C173" t="str">
            <v>Subastas</v>
          </cell>
          <cell r="D173" t="str">
            <v>Fija</v>
          </cell>
          <cell r="E173">
            <v>2</v>
          </cell>
          <cell r="F173">
            <v>35447</v>
          </cell>
          <cell r="G173" t="str">
            <v>Enero</v>
          </cell>
          <cell r="H173">
            <v>1997</v>
          </cell>
          <cell r="I173">
            <v>36177</v>
          </cell>
          <cell r="J173">
            <v>1999</v>
          </cell>
          <cell r="K173" t="str">
            <v>Enero</v>
          </cell>
          <cell r="P173">
            <v>0</v>
          </cell>
          <cell r="Q173">
            <v>27.5</v>
          </cell>
          <cell r="R173" t="e">
            <v>#REF!</v>
          </cell>
          <cell r="S173" t="e">
            <v>#REF!</v>
          </cell>
          <cell r="T173">
            <v>2700</v>
          </cell>
          <cell r="U173" t="e">
            <v>#REF!</v>
          </cell>
          <cell r="V173">
            <v>2700</v>
          </cell>
          <cell r="W173" t="e">
            <v>#REF!</v>
          </cell>
          <cell r="X173">
            <v>2700</v>
          </cell>
          <cell r="Y173">
            <v>742.50000000000011</v>
          </cell>
          <cell r="Z173">
            <v>3442.5</v>
          </cell>
          <cell r="AA173" t="e">
            <v>#REF!</v>
          </cell>
          <cell r="AB173">
            <v>742.50000000000011</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P173">
            <v>0</v>
          </cell>
          <cell r="AQ173">
            <v>742.50000000000011</v>
          </cell>
        </row>
        <row r="174">
          <cell r="A174">
            <v>1</v>
          </cell>
          <cell r="B174" t="str">
            <v>COP</v>
          </cell>
          <cell r="C174" t="str">
            <v>Subastas</v>
          </cell>
          <cell r="D174" t="str">
            <v>Fija</v>
          </cell>
          <cell r="E174">
            <v>2</v>
          </cell>
          <cell r="F174">
            <v>35447</v>
          </cell>
          <cell r="G174" t="str">
            <v>Enero</v>
          </cell>
          <cell r="H174">
            <v>1997</v>
          </cell>
          <cell r="I174">
            <v>36177</v>
          </cell>
          <cell r="J174">
            <v>1999</v>
          </cell>
          <cell r="K174" t="str">
            <v>Enero</v>
          </cell>
          <cell r="P174">
            <v>0</v>
          </cell>
          <cell r="Q174">
            <v>27.5</v>
          </cell>
          <cell r="R174" t="e">
            <v>#REF!</v>
          </cell>
          <cell r="S174" t="e">
            <v>#REF!</v>
          </cell>
          <cell r="T174">
            <v>69.7</v>
          </cell>
          <cell r="U174" t="e">
            <v>#REF!</v>
          </cell>
          <cell r="V174">
            <v>69.7</v>
          </cell>
          <cell r="W174" t="e">
            <v>#REF!</v>
          </cell>
          <cell r="X174">
            <v>69.7</v>
          </cell>
          <cell r="Y174">
            <v>19.167500000000004</v>
          </cell>
          <cell r="Z174">
            <v>88.867500000000007</v>
          </cell>
          <cell r="AA174" t="e">
            <v>#REF!</v>
          </cell>
          <cell r="AB174">
            <v>19.167500000000004</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cell r="AP174">
            <v>0</v>
          </cell>
          <cell r="AQ174">
            <v>19.167500000000004</v>
          </cell>
        </row>
        <row r="175">
          <cell r="A175">
            <v>1</v>
          </cell>
          <cell r="B175" t="str">
            <v>COP</v>
          </cell>
          <cell r="C175" t="str">
            <v>Subastas</v>
          </cell>
          <cell r="D175" t="str">
            <v>Fija</v>
          </cell>
          <cell r="E175">
            <v>2</v>
          </cell>
          <cell r="F175">
            <v>35447</v>
          </cell>
          <cell r="G175" t="str">
            <v>Enero</v>
          </cell>
          <cell r="H175">
            <v>1997</v>
          </cell>
          <cell r="I175">
            <v>36177</v>
          </cell>
          <cell r="J175">
            <v>1999</v>
          </cell>
          <cell r="K175" t="str">
            <v>Enero</v>
          </cell>
          <cell r="P175">
            <v>0</v>
          </cell>
          <cell r="Q175">
            <v>27.5</v>
          </cell>
          <cell r="R175" t="e">
            <v>#REF!</v>
          </cell>
          <cell r="S175" t="e">
            <v>#REF!</v>
          </cell>
          <cell r="T175">
            <v>2500</v>
          </cell>
          <cell r="U175" t="e">
            <v>#REF!</v>
          </cell>
          <cell r="V175">
            <v>2500</v>
          </cell>
          <cell r="W175" t="e">
            <v>#REF!</v>
          </cell>
          <cell r="X175">
            <v>2500</v>
          </cell>
          <cell r="Y175">
            <v>687.5</v>
          </cell>
          <cell r="Z175">
            <v>3187.5</v>
          </cell>
          <cell r="AA175" t="e">
            <v>#REF!</v>
          </cell>
          <cell r="AB175">
            <v>687.5</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cell r="AP175">
            <v>0</v>
          </cell>
          <cell r="AQ175">
            <v>687.5</v>
          </cell>
        </row>
        <row r="176">
          <cell r="A176">
            <v>1</v>
          </cell>
          <cell r="B176" t="str">
            <v>COP</v>
          </cell>
          <cell r="C176" t="str">
            <v>Subastas</v>
          </cell>
          <cell r="D176" t="str">
            <v>Fija</v>
          </cell>
          <cell r="E176">
            <v>2</v>
          </cell>
          <cell r="F176">
            <v>35447</v>
          </cell>
          <cell r="G176" t="str">
            <v>Enero</v>
          </cell>
          <cell r="H176">
            <v>1997</v>
          </cell>
          <cell r="I176">
            <v>36177</v>
          </cell>
          <cell r="J176">
            <v>1999</v>
          </cell>
          <cell r="K176" t="str">
            <v>Enero</v>
          </cell>
          <cell r="P176">
            <v>0</v>
          </cell>
          <cell r="Q176">
            <v>27.5</v>
          </cell>
          <cell r="R176" t="e">
            <v>#REF!</v>
          </cell>
          <cell r="S176" t="e">
            <v>#REF!</v>
          </cell>
          <cell r="T176">
            <v>6538.9</v>
          </cell>
          <cell r="U176" t="e">
            <v>#REF!</v>
          </cell>
          <cell r="V176">
            <v>6538.9</v>
          </cell>
          <cell r="W176" t="e">
            <v>#REF!</v>
          </cell>
          <cell r="X176">
            <v>6538.9</v>
          </cell>
          <cell r="Y176">
            <v>1798.1975</v>
          </cell>
          <cell r="Z176">
            <v>8337.0974999999999</v>
          </cell>
          <cell r="AA176" t="e">
            <v>#REF!</v>
          </cell>
          <cell r="AB176">
            <v>1798.1975</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1798.1975</v>
          </cell>
        </row>
        <row r="177">
          <cell r="A177">
            <v>1</v>
          </cell>
          <cell r="B177" t="str">
            <v>COP</v>
          </cell>
          <cell r="C177" t="str">
            <v>Subastas</v>
          </cell>
          <cell r="D177" t="str">
            <v>Fija</v>
          </cell>
          <cell r="E177">
            <v>2</v>
          </cell>
          <cell r="F177">
            <v>35447</v>
          </cell>
          <cell r="G177" t="str">
            <v>Enero</v>
          </cell>
          <cell r="H177">
            <v>1997</v>
          </cell>
          <cell r="I177">
            <v>36177</v>
          </cell>
          <cell r="J177">
            <v>1999</v>
          </cell>
          <cell r="K177" t="str">
            <v>Enero</v>
          </cell>
          <cell r="P177">
            <v>0</v>
          </cell>
          <cell r="Q177">
            <v>27.5</v>
          </cell>
          <cell r="R177" t="e">
            <v>#REF!</v>
          </cell>
          <cell r="S177" t="e">
            <v>#REF!</v>
          </cell>
          <cell r="T177">
            <v>97</v>
          </cell>
          <cell r="U177" t="e">
            <v>#REF!</v>
          </cell>
          <cell r="V177">
            <v>97</v>
          </cell>
          <cell r="W177" t="e">
            <v>#REF!</v>
          </cell>
          <cell r="X177">
            <v>97</v>
          </cell>
          <cell r="Y177">
            <v>26.675000000000001</v>
          </cell>
          <cell r="Z177">
            <v>123.675</v>
          </cell>
          <cell r="AA177" t="e">
            <v>#REF!</v>
          </cell>
          <cell r="AB177">
            <v>26.675000000000001</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cell r="AP177">
            <v>0</v>
          </cell>
          <cell r="AQ177">
            <v>26.675000000000001</v>
          </cell>
        </row>
        <row r="178">
          <cell r="A178">
            <v>1</v>
          </cell>
          <cell r="B178" t="str">
            <v>COP</v>
          </cell>
          <cell r="C178" t="str">
            <v>Subastas</v>
          </cell>
          <cell r="D178" t="str">
            <v>Fija</v>
          </cell>
          <cell r="E178">
            <v>2</v>
          </cell>
          <cell r="F178">
            <v>35447</v>
          </cell>
          <cell r="G178" t="str">
            <v>Enero</v>
          </cell>
          <cell r="H178">
            <v>1997</v>
          </cell>
          <cell r="I178">
            <v>36177</v>
          </cell>
          <cell r="J178">
            <v>1999</v>
          </cell>
          <cell r="K178" t="str">
            <v>Enero</v>
          </cell>
          <cell r="P178">
            <v>0</v>
          </cell>
          <cell r="Q178">
            <v>27.5</v>
          </cell>
          <cell r="R178" t="e">
            <v>#REF!</v>
          </cell>
          <cell r="S178" t="e">
            <v>#REF!</v>
          </cell>
          <cell r="T178">
            <v>107.6</v>
          </cell>
          <cell r="U178" t="e">
            <v>#REF!</v>
          </cell>
          <cell r="V178">
            <v>107.6</v>
          </cell>
          <cell r="W178" t="e">
            <v>#REF!</v>
          </cell>
          <cell r="X178">
            <v>107.6</v>
          </cell>
          <cell r="Y178">
            <v>29.59</v>
          </cell>
          <cell r="Z178">
            <v>137.19</v>
          </cell>
          <cell r="AA178" t="e">
            <v>#REF!</v>
          </cell>
          <cell r="AB178">
            <v>29.59</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cell r="AP178">
            <v>0</v>
          </cell>
          <cell r="AQ178">
            <v>29.59</v>
          </cell>
        </row>
        <row r="179">
          <cell r="A179">
            <v>1</v>
          </cell>
          <cell r="B179" t="str">
            <v>COP</v>
          </cell>
          <cell r="C179" t="str">
            <v>Subastas</v>
          </cell>
          <cell r="D179" t="str">
            <v>Fija</v>
          </cell>
          <cell r="E179">
            <v>5</v>
          </cell>
          <cell r="F179">
            <v>34355</v>
          </cell>
          <cell r="G179" t="str">
            <v>Enero</v>
          </cell>
          <cell r="H179">
            <v>1994</v>
          </cell>
          <cell r="I179">
            <v>36181</v>
          </cell>
          <cell r="J179">
            <v>1999</v>
          </cell>
          <cell r="K179" t="str">
            <v>Enero</v>
          </cell>
          <cell r="P179">
            <v>0</v>
          </cell>
          <cell r="Q179">
            <v>26.5</v>
          </cell>
          <cell r="R179" t="e">
            <v>#REF!</v>
          </cell>
          <cell r="S179" t="e">
            <v>#REF!</v>
          </cell>
          <cell r="T179">
            <v>50</v>
          </cell>
          <cell r="U179" t="e">
            <v>#REF!</v>
          </cell>
          <cell r="V179">
            <v>50</v>
          </cell>
          <cell r="W179" t="e">
            <v>#REF!</v>
          </cell>
          <cell r="X179">
            <v>50</v>
          </cell>
          <cell r="Y179">
            <v>13.25</v>
          </cell>
          <cell r="Z179">
            <v>63.25</v>
          </cell>
          <cell r="AA179" t="e">
            <v>#REF!</v>
          </cell>
          <cell r="AB179">
            <v>13.25</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cell r="AP179">
            <v>0</v>
          </cell>
          <cell r="AQ179">
            <v>13.25</v>
          </cell>
        </row>
        <row r="180">
          <cell r="A180">
            <v>1</v>
          </cell>
          <cell r="B180" t="str">
            <v>COP</v>
          </cell>
          <cell r="C180" t="str">
            <v>Subastas</v>
          </cell>
          <cell r="D180" t="str">
            <v>Fija</v>
          </cell>
          <cell r="E180">
            <v>5</v>
          </cell>
          <cell r="F180">
            <v>34355</v>
          </cell>
          <cell r="G180" t="str">
            <v>Enero</v>
          </cell>
          <cell r="H180">
            <v>1994</v>
          </cell>
          <cell r="I180">
            <v>36181</v>
          </cell>
          <cell r="J180">
            <v>1999</v>
          </cell>
          <cell r="K180" t="str">
            <v>Enero</v>
          </cell>
          <cell r="P180">
            <v>0</v>
          </cell>
          <cell r="Q180">
            <v>26.5</v>
          </cell>
          <cell r="R180" t="e">
            <v>#REF!</v>
          </cell>
          <cell r="S180" t="e">
            <v>#REF!</v>
          </cell>
          <cell r="T180">
            <v>975</v>
          </cell>
          <cell r="U180" t="e">
            <v>#REF!</v>
          </cell>
          <cell r="V180">
            <v>975</v>
          </cell>
          <cell r="W180" t="e">
            <v>#REF!</v>
          </cell>
          <cell r="X180">
            <v>975</v>
          </cell>
          <cell r="Y180">
            <v>258.375</v>
          </cell>
          <cell r="Z180">
            <v>1233.375</v>
          </cell>
          <cell r="AA180" t="e">
            <v>#REF!</v>
          </cell>
          <cell r="AB180">
            <v>258.375</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cell r="AP180">
            <v>0</v>
          </cell>
          <cell r="AQ180">
            <v>258.375</v>
          </cell>
        </row>
        <row r="181">
          <cell r="A181">
            <v>1</v>
          </cell>
          <cell r="B181" t="str">
            <v>COP</v>
          </cell>
          <cell r="C181" t="str">
            <v>Subastas</v>
          </cell>
          <cell r="D181" t="str">
            <v>Fija</v>
          </cell>
          <cell r="E181">
            <v>5</v>
          </cell>
          <cell r="F181">
            <v>34355</v>
          </cell>
          <cell r="G181" t="str">
            <v>Enero</v>
          </cell>
          <cell r="H181">
            <v>1994</v>
          </cell>
          <cell r="I181">
            <v>36181</v>
          </cell>
          <cell r="J181">
            <v>1999</v>
          </cell>
          <cell r="K181" t="str">
            <v>Enero</v>
          </cell>
          <cell r="P181">
            <v>0</v>
          </cell>
          <cell r="Q181">
            <v>26.5</v>
          </cell>
          <cell r="R181" t="e">
            <v>#REF!</v>
          </cell>
          <cell r="S181" t="e">
            <v>#REF!</v>
          </cell>
          <cell r="T181">
            <v>100</v>
          </cell>
          <cell r="U181" t="e">
            <v>#REF!</v>
          </cell>
          <cell r="V181">
            <v>100</v>
          </cell>
          <cell r="W181" t="e">
            <v>#REF!</v>
          </cell>
          <cell r="X181">
            <v>100</v>
          </cell>
          <cell r="Y181">
            <v>26.5</v>
          </cell>
          <cell r="Z181">
            <v>126.5</v>
          </cell>
          <cell r="AA181" t="e">
            <v>#REF!</v>
          </cell>
          <cell r="AB181">
            <v>26.5</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cell r="AP181">
            <v>0</v>
          </cell>
          <cell r="AQ181">
            <v>26.5</v>
          </cell>
        </row>
        <row r="182">
          <cell r="A182">
            <v>1</v>
          </cell>
          <cell r="B182" t="str">
            <v>COP</v>
          </cell>
          <cell r="C182" t="str">
            <v>Subastas</v>
          </cell>
          <cell r="D182" t="str">
            <v>Fija</v>
          </cell>
          <cell r="E182">
            <v>5</v>
          </cell>
          <cell r="F182">
            <v>34355</v>
          </cell>
          <cell r="G182" t="str">
            <v>Enero</v>
          </cell>
          <cell r="H182">
            <v>1994</v>
          </cell>
          <cell r="I182">
            <v>36181</v>
          </cell>
          <cell r="J182">
            <v>1999</v>
          </cell>
          <cell r="K182" t="str">
            <v>Enero</v>
          </cell>
          <cell r="P182">
            <v>0</v>
          </cell>
          <cell r="Q182">
            <v>26.5</v>
          </cell>
          <cell r="R182" t="e">
            <v>#REF!</v>
          </cell>
          <cell r="S182" t="e">
            <v>#REF!</v>
          </cell>
          <cell r="T182">
            <v>200</v>
          </cell>
          <cell r="U182" t="e">
            <v>#REF!</v>
          </cell>
          <cell r="V182">
            <v>200</v>
          </cell>
          <cell r="W182" t="e">
            <v>#REF!</v>
          </cell>
          <cell r="X182">
            <v>200</v>
          </cell>
          <cell r="Y182">
            <v>53</v>
          </cell>
          <cell r="Z182">
            <v>253</v>
          </cell>
          <cell r="AA182" t="e">
            <v>#REF!</v>
          </cell>
          <cell r="AB182">
            <v>53</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53</v>
          </cell>
        </row>
        <row r="183">
          <cell r="A183">
            <v>1</v>
          </cell>
          <cell r="B183" t="str">
            <v>COP</v>
          </cell>
          <cell r="C183" t="str">
            <v>Subastas</v>
          </cell>
          <cell r="D183" t="str">
            <v>Fija</v>
          </cell>
          <cell r="E183">
            <v>5</v>
          </cell>
          <cell r="F183">
            <v>34355</v>
          </cell>
          <cell r="G183" t="str">
            <v>Enero</v>
          </cell>
          <cell r="H183">
            <v>1994</v>
          </cell>
          <cell r="I183">
            <v>36181</v>
          </cell>
          <cell r="J183">
            <v>1999</v>
          </cell>
          <cell r="K183" t="str">
            <v>Enero</v>
          </cell>
          <cell r="P183">
            <v>0</v>
          </cell>
          <cell r="Q183">
            <v>26.5</v>
          </cell>
          <cell r="R183" t="e">
            <v>#REF!</v>
          </cell>
          <cell r="S183" t="e">
            <v>#REF!</v>
          </cell>
          <cell r="T183">
            <v>300</v>
          </cell>
          <cell r="U183" t="e">
            <v>#REF!</v>
          </cell>
          <cell r="V183">
            <v>300</v>
          </cell>
          <cell r="W183" t="e">
            <v>#REF!</v>
          </cell>
          <cell r="X183">
            <v>300</v>
          </cell>
          <cell r="Y183">
            <v>79.5</v>
          </cell>
          <cell r="Z183">
            <v>379.5</v>
          </cell>
          <cell r="AA183" t="e">
            <v>#REF!</v>
          </cell>
          <cell r="AB183">
            <v>79.5</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cell r="AP183">
            <v>0</v>
          </cell>
          <cell r="AQ183">
            <v>79.5</v>
          </cell>
        </row>
        <row r="184">
          <cell r="A184">
            <v>1</v>
          </cell>
          <cell r="B184" t="str">
            <v>COP</v>
          </cell>
          <cell r="C184" t="str">
            <v>Subastas</v>
          </cell>
          <cell r="D184" t="str">
            <v>Fija</v>
          </cell>
          <cell r="E184">
            <v>5</v>
          </cell>
          <cell r="F184">
            <v>34355</v>
          </cell>
          <cell r="G184" t="str">
            <v>Enero</v>
          </cell>
          <cell r="H184">
            <v>1994</v>
          </cell>
          <cell r="I184">
            <v>36181</v>
          </cell>
          <cell r="J184">
            <v>1999</v>
          </cell>
          <cell r="K184" t="str">
            <v>Enero</v>
          </cell>
          <cell r="P184">
            <v>0</v>
          </cell>
          <cell r="Q184">
            <v>26.5</v>
          </cell>
          <cell r="R184" t="e">
            <v>#REF!</v>
          </cell>
          <cell r="S184" t="e">
            <v>#REF!</v>
          </cell>
          <cell r="T184">
            <v>100</v>
          </cell>
          <cell r="U184" t="e">
            <v>#REF!</v>
          </cell>
          <cell r="V184">
            <v>100</v>
          </cell>
          <cell r="W184" t="e">
            <v>#REF!</v>
          </cell>
          <cell r="X184">
            <v>100</v>
          </cell>
          <cell r="Y184">
            <v>26.5</v>
          </cell>
          <cell r="Z184">
            <v>126.5</v>
          </cell>
          <cell r="AA184" t="e">
            <v>#REF!</v>
          </cell>
          <cell r="AB184">
            <v>26.5</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26.5</v>
          </cell>
        </row>
        <row r="185">
          <cell r="A185">
            <v>1</v>
          </cell>
          <cell r="B185" t="str">
            <v>COP</v>
          </cell>
          <cell r="C185" t="str">
            <v>Subastas</v>
          </cell>
          <cell r="D185" t="str">
            <v>Fija</v>
          </cell>
          <cell r="E185">
            <v>5</v>
          </cell>
          <cell r="F185">
            <v>34355</v>
          </cell>
          <cell r="G185" t="str">
            <v>Enero</v>
          </cell>
          <cell r="H185">
            <v>1994</v>
          </cell>
          <cell r="I185">
            <v>36181</v>
          </cell>
          <cell r="J185">
            <v>1999</v>
          </cell>
          <cell r="K185" t="str">
            <v>Enero</v>
          </cell>
          <cell r="P185">
            <v>0</v>
          </cell>
          <cell r="Q185">
            <v>26.5</v>
          </cell>
          <cell r="R185" t="e">
            <v>#REF!</v>
          </cell>
          <cell r="S185" t="e">
            <v>#REF!</v>
          </cell>
          <cell r="T185">
            <v>200</v>
          </cell>
          <cell r="U185" t="e">
            <v>#REF!</v>
          </cell>
          <cell r="V185">
            <v>200</v>
          </cell>
          <cell r="W185" t="e">
            <v>#REF!</v>
          </cell>
          <cell r="X185">
            <v>200</v>
          </cell>
          <cell r="Y185">
            <v>53</v>
          </cell>
          <cell r="Z185">
            <v>253</v>
          </cell>
          <cell r="AA185" t="e">
            <v>#REF!</v>
          </cell>
          <cell r="AB185">
            <v>53</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53</v>
          </cell>
        </row>
        <row r="186">
          <cell r="A186">
            <v>1</v>
          </cell>
          <cell r="B186" t="str">
            <v>COP</v>
          </cell>
          <cell r="C186" t="str">
            <v>Subastas</v>
          </cell>
          <cell r="D186" t="str">
            <v>Fija</v>
          </cell>
          <cell r="E186">
            <v>5</v>
          </cell>
          <cell r="F186">
            <v>34355</v>
          </cell>
          <cell r="G186" t="str">
            <v>Enero</v>
          </cell>
          <cell r="H186">
            <v>1994</v>
          </cell>
          <cell r="I186">
            <v>36181</v>
          </cell>
          <cell r="J186">
            <v>1999</v>
          </cell>
          <cell r="K186" t="str">
            <v>Enero</v>
          </cell>
          <cell r="P186">
            <v>0</v>
          </cell>
          <cell r="Q186">
            <v>26.5</v>
          </cell>
          <cell r="R186" t="e">
            <v>#REF!</v>
          </cell>
          <cell r="S186" t="e">
            <v>#REF!</v>
          </cell>
          <cell r="T186">
            <v>100</v>
          </cell>
          <cell r="U186" t="e">
            <v>#REF!</v>
          </cell>
          <cell r="V186">
            <v>100</v>
          </cell>
          <cell r="W186" t="e">
            <v>#REF!</v>
          </cell>
          <cell r="X186">
            <v>100</v>
          </cell>
          <cell r="Y186">
            <v>26.5</v>
          </cell>
          <cell r="Z186">
            <v>126.5</v>
          </cell>
          <cell r="AA186" t="e">
            <v>#REF!</v>
          </cell>
          <cell r="AB186">
            <v>26.5</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26.5</v>
          </cell>
        </row>
        <row r="187">
          <cell r="A187">
            <v>1</v>
          </cell>
          <cell r="B187" t="str">
            <v>COP</v>
          </cell>
          <cell r="C187" t="str">
            <v>Subastas</v>
          </cell>
          <cell r="D187" t="str">
            <v>Fija</v>
          </cell>
          <cell r="E187">
            <v>5</v>
          </cell>
          <cell r="F187">
            <v>34355</v>
          </cell>
          <cell r="G187" t="str">
            <v>Enero</v>
          </cell>
          <cell r="H187">
            <v>1994</v>
          </cell>
          <cell r="I187">
            <v>36181</v>
          </cell>
          <cell r="J187">
            <v>1999</v>
          </cell>
          <cell r="K187" t="str">
            <v>Enero</v>
          </cell>
          <cell r="P187">
            <v>0</v>
          </cell>
          <cell r="Q187">
            <v>26.5</v>
          </cell>
          <cell r="R187" t="e">
            <v>#REF!</v>
          </cell>
          <cell r="S187" t="e">
            <v>#REF!</v>
          </cell>
          <cell r="T187">
            <v>100</v>
          </cell>
          <cell r="U187" t="e">
            <v>#REF!</v>
          </cell>
          <cell r="V187">
            <v>100</v>
          </cell>
          <cell r="W187" t="e">
            <v>#REF!</v>
          </cell>
          <cell r="X187">
            <v>100</v>
          </cell>
          <cell r="Y187">
            <v>26.5</v>
          </cell>
          <cell r="Z187">
            <v>126.5</v>
          </cell>
          <cell r="AA187" t="e">
            <v>#REF!</v>
          </cell>
          <cell r="AB187">
            <v>26.5</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26.5</v>
          </cell>
        </row>
        <row r="188">
          <cell r="A188">
            <v>1</v>
          </cell>
          <cell r="B188" t="str">
            <v>COP</v>
          </cell>
          <cell r="C188" t="str">
            <v>Subastas</v>
          </cell>
          <cell r="D188" t="str">
            <v>Fija</v>
          </cell>
          <cell r="E188">
            <v>5</v>
          </cell>
          <cell r="F188">
            <v>34355</v>
          </cell>
          <cell r="G188" t="str">
            <v>Enero</v>
          </cell>
          <cell r="H188">
            <v>1994</v>
          </cell>
          <cell r="I188">
            <v>36181</v>
          </cell>
          <cell r="J188">
            <v>1999</v>
          </cell>
          <cell r="K188" t="str">
            <v>Enero</v>
          </cell>
          <cell r="P188">
            <v>0</v>
          </cell>
          <cell r="Q188">
            <v>26.5</v>
          </cell>
          <cell r="R188" t="e">
            <v>#REF!</v>
          </cell>
          <cell r="S188" t="e">
            <v>#REF!</v>
          </cell>
          <cell r="T188">
            <v>100</v>
          </cell>
          <cell r="U188" t="e">
            <v>#REF!</v>
          </cell>
          <cell r="V188">
            <v>100</v>
          </cell>
          <cell r="W188" t="e">
            <v>#REF!</v>
          </cell>
          <cell r="X188">
            <v>100</v>
          </cell>
          <cell r="Y188">
            <v>26.5</v>
          </cell>
          <cell r="Z188">
            <v>126.5</v>
          </cell>
          <cell r="AA188" t="e">
            <v>#REF!</v>
          </cell>
          <cell r="AB188">
            <v>26.5</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26.5</v>
          </cell>
        </row>
        <row r="189">
          <cell r="A189">
            <v>1</v>
          </cell>
          <cell r="B189" t="str">
            <v>COP</v>
          </cell>
          <cell r="C189" t="str">
            <v>Subastas</v>
          </cell>
          <cell r="D189" t="str">
            <v>Fija</v>
          </cell>
          <cell r="E189">
            <v>5</v>
          </cell>
          <cell r="F189">
            <v>34355</v>
          </cell>
          <cell r="G189" t="str">
            <v>Enero</v>
          </cell>
          <cell r="H189">
            <v>1994</v>
          </cell>
          <cell r="I189">
            <v>36181</v>
          </cell>
          <cell r="J189">
            <v>1999</v>
          </cell>
          <cell r="K189" t="str">
            <v>Enero</v>
          </cell>
          <cell r="P189">
            <v>0</v>
          </cell>
          <cell r="Q189">
            <v>26.5</v>
          </cell>
          <cell r="R189" t="e">
            <v>#REF!</v>
          </cell>
          <cell r="S189" t="e">
            <v>#REF!</v>
          </cell>
          <cell r="T189">
            <v>100</v>
          </cell>
          <cell r="U189" t="e">
            <v>#REF!</v>
          </cell>
          <cell r="V189">
            <v>100</v>
          </cell>
          <cell r="W189" t="e">
            <v>#REF!</v>
          </cell>
          <cell r="X189">
            <v>100</v>
          </cell>
          <cell r="Y189">
            <v>26.5</v>
          </cell>
          <cell r="Z189">
            <v>126.5</v>
          </cell>
          <cell r="AA189" t="e">
            <v>#REF!</v>
          </cell>
          <cell r="AB189">
            <v>26.5</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cell r="AP189">
            <v>0</v>
          </cell>
          <cell r="AQ189">
            <v>26.5</v>
          </cell>
        </row>
        <row r="190">
          <cell r="A190">
            <v>1</v>
          </cell>
          <cell r="B190" t="str">
            <v>COP</v>
          </cell>
          <cell r="C190" t="str">
            <v>Subastas</v>
          </cell>
          <cell r="D190" t="str">
            <v>Fija</v>
          </cell>
          <cell r="E190">
            <v>5</v>
          </cell>
          <cell r="F190">
            <v>34355</v>
          </cell>
          <cell r="G190" t="str">
            <v>Enero</v>
          </cell>
          <cell r="H190">
            <v>1994</v>
          </cell>
          <cell r="I190">
            <v>36181</v>
          </cell>
          <cell r="J190">
            <v>1999</v>
          </cell>
          <cell r="K190" t="str">
            <v>Enero</v>
          </cell>
          <cell r="P190">
            <v>0</v>
          </cell>
          <cell r="Q190">
            <v>26.5</v>
          </cell>
          <cell r="R190" t="e">
            <v>#REF!</v>
          </cell>
          <cell r="S190" t="e">
            <v>#REF!</v>
          </cell>
          <cell r="T190">
            <v>100</v>
          </cell>
          <cell r="U190" t="e">
            <v>#REF!</v>
          </cell>
          <cell r="V190">
            <v>100</v>
          </cell>
          <cell r="W190" t="e">
            <v>#REF!</v>
          </cell>
          <cell r="X190">
            <v>100</v>
          </cell>
          <cell r="Y190">
            <v>26.5</v>
          </cell>
          <cell r="Z190">
            <v>126.5</v>
          </cell>
          <cell r="AA190" t="e">
            <v>#REF!</v>
          </cell>
          <cell r="AB190">
            <v>26.5</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26.5</v>
          </cell>
        </row>
        <row r="191">
          <cell r="A191">
            <v>1</v>
          </cell>
          <cell r="B191" t="str">
            <v>COP</v>
          </cell>
          <cell r="C191" t="str">
            <v>Subastas</v>
          </cell>
          <cell r="D191" t="str">
            <v>Fija</v>
          </cell>
          <cell r="E191">
            <v>5</v>
          </cell>
          <cell r="F191">
            <v>34355</v>
          </cell>
          <cell r="G191" t="str">
            <v>Enero</v>
          </cell>
          <cell r="H191">
            <v>1994</v>
          </cell>
          <cell r="I191">
            <v>36181</v>
          </cell>
          <cell r="J191">
            <v>1999</v>
          </cell>
          <cell r="K191" t="str">
            <v>Enero</v>
          </cell>
          <cell r="P191">
            <v>0</v>
          </cell>
          <cell r="Q191">
            <v>26.5</v>
          </cell>
          <cell r="R191" t="e">
            <v>#REF!</v>
          </cell>
          <cell r="S191" t="e">
            <v>#REF!</v>
          </cell>
          <cell r="T191">
            <v>100</v>
          </cell>
          <cell r="U191" t="e">
            <v>#REF!</v>
          </cell>
          <cell r="V191">
            <v>100</v>
          </cell>
          <cell r="W191" t="e">
            <v>#REF!</v>
          </cell>
          <cell r="X191">
            <v>100</v>
          </cell>
          <cell r="Y191">
            <v>26.5</v>
          </cell>
          <cell r="Z191">
            <v>126.5</v>
          </cell>
          <cell r="AA191" t="e">
            <v>#REF!</v>
          </cell>
          <cell r="AB191">
            <v>26.5</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26.5</v>
          </cell>
        </row>
        <row r="192">
          <cell r="A192">
            <v>1</v>
          </cell>
          <cell r="B192" t="str">
            <v>COP</v>
          </cell>
          <cell r="C192" t="str">
            <v>Subastas</v>
          </cell>
          <cell r="D192" t="str">
            <v>Fija</v>
          </cell>
          <cell r="E192">
            <v>5</v>
          </cell>
          <cell r="F192">
            <v>34355</v>
          </cell>
          <cell r="G192" t="str">
            <v>Enero</v>
          </cell>
          <cell r="H192">
            <v>1994</v>
          </cell>
          <cell r="I192">
            <v>36181</v>
          </cell>
          <cell r="J192">
            <v>1999</v>
          </cell>
          <cell r="K192" t="str">
            <v>Enero</v>
          </cell>
          <cell r="P192">
            <v>0</v>
          </cell>
          <cell r="Q192">
            <v>26.5</v>
          </cell>
          <cell r="R192" t="e">
            <v>#REF!</v>
          </cell>
          <cell r="S192" t="e">
            <v>#REF!</v>
          </cell>
          <cell r="T192">
            <v>100</v>
          </cell>
          <cell r="U192" t="e">
            <v>#REF!</v>
          </cell>
          <cell r="V192">
            <v>100</v>
          </cell>
          <cell r="W192" t="e">
            <v>#REF!</v>
          </cell>
          <cell r="X192">
            <v>100</v>
          </cell>
          <cell r="Y192">
            <v>26.5</v>
          </cell>
          <cell r="Z192">
            <v>126.5</v>
          </cell>
          <cell r="AA192" t="e">
            <v>#REF!</v>
          </cell>
          <cell r="AB192">
            <v>26.5</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26.5</v>
          </cell>
        </row>
        <row r="193">
          <cell r="A193">
            <v>1</v>
          </cell>
          <cell r="B193" t="str">
            <v>COP</v>
          </cell>
          <cell r="C193" t="str">
            <v>Subastas</v>
          </cell>
          <cell r="D193" t="str">
            <v>Fija</v>
          </cell>
          <cell r="E193">
            <v>5</v>
          </cell>
          <cell r="F193">
            <v>34355</v>
          </cell>
          <cell r="G193" t="str">
            <v>Enero</v>
          </cell>
          <cell r="H193">
            <v>1994</v>
          </cell>
          <cell r="I193">
            <v>36181</v>
          </cell>
          <cell r="J193">
            <v>1999</v>
          </cell>
          <cell r="K193" t="str">
            <v>Enero</v>
          </cell>
          <cell r="P193">
            <v>0</v>
          </cell>
          <cell r="Q193">
            <v>26.5</v>
          </cell>
          <cell r="R193" t="e">
            <v>#REF!</v>
          </cell>
          <cell r="S193" t="e">
            <v>#REF!</v>
          </cell>
          <cell r="T193">
            <v>100</v>
          </cell>
          <cell r="U193" t="e">
            <v>#REF!</v>
          </cell>
          <cell r="V193">
            <v>100</v>
          </cell>
          <cell r="W193" t="e">
            <v>#REF!</v>
          </cell>
          <cell r="X193">
            <v>100</v>
          </cell>
          <cell r="Y193">
            <v>26.5</v>
          </cell>
          <cell r="Z193">
            <v>126.5</v>
          </cell>
          <cell r="AA193" t="e">
            <v>#REF!</v>
          </cell>
          <cell r="AB193">
            <v>26.5</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26.5</v>
          </cell>
        </row>
        <row r="194">
          <cell r="A194">
            <v>1</v>
          </cell>
          <cell r="B194" t="str">
            <v>COP</v>
          </cell>
          <cell r="C194" t="str">
            <v>Subastas</v>
          </cell>
          <cell r="D194" t="str">
            <v>Fija</v>
          </cell>
          <cell r="E194">
            <v>1</v>
          </cell>
          <cell r="F194">
            <v>35864</v>
          </cell>
          <cell r="G194" t="str">
            <v>Marzo</v>
          </cell>
          <cell r="H194">
            <v>1998</v>
          </cell>
          <cell r="I194">
            <v>36229</v>
          </cell>
          <cell r="J194">
            <v>1999</v>
          </cell>
          <cell r="K194" t="str">
            <v>Marzo</v>
          </cell>
          <cell r="P194">
            <v>0</v>
          </cell>
          <cell r="Q194">
            <v>25.5</v>
          </cell>
          <cell r="R194" t="e">
            <v>#REF!</v>
          </cell>
          <cell r="S194" t="e">
            <v>#REF!</v>
          </cell>
          <cell r="T194">
            <v>420</v>
          </cell>
          <cell r="U194" t="e">
            <v>#REF!</v>
          </cell>
          <cell r="V194">
            <v>420</v>
          </cell>
          <cell r="W194" t="e">
            <v>#REF!</v>
          </cell>
          <cell r="X194">
            <v>420</v>
          </cell>
          <cell r="Y194">
            <v>107.10000000000001</v>
          </cell>
          <cell r="Z194">
            <v>527.1</v>
          </cell>
          <cell r="AA194" t="e">
            <v>#REF!</v>
          </cell>
          <cell r="AB194">
            <v>107.10000000000001</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107.10000000000001</v>
          </cell>
        </row>
        <row r="195">
          <cell r="A195">
            <v>1</v>
          </cell>
          <cell r="B195" t="str">
            <v>COP</v>
          </cell>
          <cell r="C195" t="str">
            <v>Subastas</v>
          </cell>
          <cell r="D195" t="str">
            <v>Fija</v>
          </cell>
          <cell r="E195">
            <v>1</v>
          </cell>
          <cell r="F195">
            <v>35864</v>
          </cell>
          <cell r="G195" t="str">
            <v>Marzo</v>
          </cell>
          <cell r="H195">
            <v>1998</v>
          </cell>
          <cell r="I195">
            <v>36229</v>
          </cell>
          <cell r="J195">
            <v>1999</v>
          </cell>
          <cell r="K195" t="str">
            <v>Marzo</v>
          </cell>
          <cell r="P195">
            <v>0</v>
          </cell>
          <cell r="Q195">
            <v>25.5</v>
          </cell>
          <cell r="R195" t="e">
            <v>#REF!</v>
          </cell>
          <cell r="S195" t="e">
            <v>#REF!</v>
          </cell>
          <cell r="T195">
            <v>274</v>
          </cell>
          <cell r="U195" t="e">
            <v>#REF!</v>
          </cell>
          <cell r="V195">
            <v>274</v>
          </cell>
          <cell r="W195" t="e">
            <v>#REF!</v>
          </cell>
          <cell r="X195">
            <v>274</v>
          </cell>
          <cell r="Y195">
            <v>69.87</v>
          </cell>
          <cell r="Z195">
            <v>343.87</v>
          </cell>
          <cell r="AA195" t="e">
            <v>#REF!</v>
          </cell>
          <cell r="AB195">
            <v>69.87</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69.87</v>
          </cell>
        </row>
        <row r="196">
          <cell r="A196">
            <v>1</v>
          </cell>
          <cell r="B196" t="str">
            <v>COP</v>
          </cell>
          <cell r="C196" t="str">
            <v>Subastas</v>
          </cell>
          <cell r="D196" t="str">
            <v>Fija</v>
          </cell>
          <cell r="E196">
            <v>1</v>
          </cell>
          <cell r="F196">
            <v>35864</v>
          </cell>
          <cell r="G196" t="str">
            <v>Marzo</v>
          </cell>
          <cell r="H196">
            <v>1998</v>
          </cell>
          <cell r="I196">
            <v>36229</v>
          </cell>
          <cell r="J196">
            <v>1999</v>
          </cell>
          <cell r="K196" t="str">
            <v>Marzo</v>
          </cell>
          <cell r="P196">
            <v>0</v>
          </cell>
          <cell r="Q196">
            <v>25.5</v>
          </cell>
          <cell r="R196" t="e">
            <v>#REF!</v>
          </cell>
          <cell r="S196" t="e">
            <v>#REF!</v>
          </cell>
          <cell r="T196">
            <v>24.4</v>
          </cell>
          <cell r="U196" t="e">
            <v>#REF!</v>
          </cell>
          <cell r="V196">
            <v>24.4</v>
          </cell>
          <cell r="W196" t="e">
            <v>#REF!</v>
          </cell>
          <cell r="X196">
            <v>24.4</v>
          </cell>
          <cell r="Y196">
            <v>6.2219999999999995</v>
          </cell>
          <cell r="Z196">
            <v>30.622</v>
          </cell>
          <cell r="AA196" t="e">
            <v>#REF!</v>
          </cell>
          <cell r="AB196">
            <v>6.2219999999999995</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cell r="AP196">
            <v>0</v>
          </cell>
          <cell r="AQ196">
            <v>6.2219999999999995</v>
          </cell>
        </row>
        <row r="197">
          <cell r="A197">
            <v>1</v>
          </cell>
          <cell r="B197" t="str">
            <v>COP</v>
          </cell>
          <cell r="C197" t="str">
            <v>Subastas</v>
          </cell>
          <cell r="D197" t="str">
            <v>Fija</v>
          </cell>
          <cell r="E197">
            <v>1</v>
          </cell>
          <cell r="F197">
            <v>35864</v>
          </cell>
          <cell r="G197" t="str">
            <v>Marzo</v>
          </cell>
          <cell r="H197">
            <v>1998</v>
          </cell>
          <cell r="I197">
            <v>36229</v>
          </cell>
          <cell r="J197">
            <v>1999</v>
          </cell>
          <cell r="K197" t="str">
            <v>Marzo</v>
          </cell>
          <cell r="P197">
            <v>0</v>
          </cell>
          <cell r="Q197">
            <v>25.5</v>
          </cell>
          <cell r="R197" t="e">
            <v>#REF!</v>
          </cell>
          <cell r="S197" t="e">
            <v>#REF!</v>
          </cell>
          <cell r="T197">
            <v>22.5</v>
          </cell>
          <cell r="U197" t="e">
            <v>#REF!</v>
          </cell>
          <cell r="V197">
            <v>22.5</v>
          </cell>
          <cell r="W197" t="e">
            <v>#REF!</v>
          </cell>
          <cell r="X197">
            <v>22.5</v>
          </cell>
          <cell r="Y197">
            <v>5.7374999999999998</v>
          </cell>
          <cell r="Z197">
            <v>28.237500000000001</v>
          </cell>
          <cell r="AA197" t="e">
            <v>#REF!</v>
          </cell>
          <cell r="AB197">
            <v>5.7374999999999998</v>
          </cell>
          <cell r="AC197">
            <v>0</v>
          </cell>
          <cell r="AD197">
            <v>0</v>
          </cell>
          <cell r="AE197">
            <v>0</v>
          </cell>
          <cell r="AF197">
            <v>0</v>
          </cell>
          <cell r="AG197">
            <v>0</v>
          </cell>
          <cell r="AH197">
            <v>0</v>
          </cell>
          <cell r="AI197">
            <v>0</v>
          </cell>
          <cell r="AJ197">
            <v>0</v>
          </cell>
          <cell r="AK197">
            <v>0</v>
          </cell>
          <cell r="AL197">
            <v>0</v>
          </cell>
          <cell r="AM197">
            <v>0</v>
          </cell>
          <cell r="AN197">
            <v>0</v>
          </cell>
          <cell r="AO197">
            <v>0</v>
          </cell>
          <cell r="AP197">
            <v>0</v>
          </cell>
          <cell r="AQ197">
            <v>5.7374999999999998</v>
          </cell>
        </row>
        <row r="198">
          <cell r="A198">
            <v>1</v>
          </cell>
          <cell r="B198" t="str">
            <v>COP</v>
          </cell>
          <cell r="C198" t="str">
            <v>Subastas</v>
          </cell>
          <cell r="D198" t="str">
            <v>Fija</v>
          </cell>
          <cell r="E198">
            <v>1</v>
          </cell>
          <cell r="F198">
            <v>35864</v>
          </cell>
          <cell r="G198" t="str">
            <v>Marzo</v>
          </cell>
          <cell r="H198">
            <v>1998</v>
          </cell>
          <cell r="I198">
            <v>36229</v>
          </cell>
          <cell r="J198">
            <v>1999</v>
          </cell>
          <cell r="K198" t="str">
            <v>Marzo</v>
          </cell>
          <cell r="P198">
            <v>0</v>
          </cell>
          <cell r="Q198">
            <v>25.5</v>
          </cell>
          <cell r="R198" t="e">
            <v>#REF!</v>
          </cell>
          <cell r="S198" t="e">
            <v>#REF!</v>
          </cell>
          <cell r="T198">
            <v>13.2</v>
          </cell>
          <cell r="U198" t="e">
            <v>#REF!</v>
          </cell>
          <cell r="V198">
            <v>13.2</v>
          </cell>
          <cell r="W198" t="e">
            <v>#REF!</v>
          </cell>
          <cell r="X198">
            <v>13.2</v>
          </cell>
          <cell r="Y198">
            <v>3.3659999999999997</v>
          </cell>
          <cell r="Z198">
            <v>16.565999999999999</v>
          </cell>
          <cell r="AA198" t="e">
            <v>#REF!</v>
          </cell>
          <cell r="AB198">
            <v>3.3659999999999997</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cell r="AP198">
            <v>0</v>
          </cell>
          <cell r="AQ198">
            <v>3.3659999999999997</v>
          </cell>
        </row>
        <row r="199">
          <cell r="A199">
            <v>1</v>
          </cell>
          <cell r="B199" t="str">
            <v>COP</v>
          </cell>
          <cell r="C199" t="str">
            <v>Subastas</v>
          </cell>
          <cell r="D199" t="str">
            <v>Fija</v>
          </cell>
          <cell r="E199">
            <v>1</v>
          </cell>
          <cell r="F199">
            <v>35864</v>
          </cell>
          <cell r="G199" t="str">
            <v>Marzo</v>
          </cell>
          <cell r="H199">
            <v>1998</v>
          </cell>
          <cell r="I199">
            <v>36229</v>
          </cell>
          <cell r="J199">
            <v>1999</v>
          </cell>
          <cell r="K199" t="str">
            <v>Marzo</v>
          </cell>
          <cell r="P199">
            <v>0</v>
          </cell>
          <cell r="Q199">
            <v>25.5</v>
          </cell>
          <cell r="R199" t="e">
            <v>#REF!</v>
          </cell>
          <cell r="S199" t="e">
            <v>#REF!</v>
          </cell>
          <cell r="T199">
            <v>54</v>
          </cell>
          <cell r="U199" t="e">
            <v>#REF!</v>
          </cell>
          <cell r="V199">
            <v>54</v>
          </cell>
          <cell r="W199" t="e">
            <v>#REF!</v>
          </cell>
          <cell r="X199">
            <v>54</v>
          </cell>
          <cell r="Y199">
            <v>13.77</v>
          </cell>
          <cell r="Z199">
            <v>67.77</v>
          </cell>
          <cell r="AA199" t="e">
            <v>#REF!</v>
          </cell>
          <cell r="AB199">
            <v>13.77</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cell r="AP199">
            <v>0</v>
          </cell>
          <cell r="AQ199">
            <v>13.77</v>
          </cell>
        </row>
        <row r="200">
          <cell r="A200">
            <v>1</v>
          </cell>
          <cell r="B200" t="str">
            <v>COP</v>
          </cell>
          <cell r="C200" t="str">
            <v>Subastas</v>
          </cell>
          <cell r="D200" t="str">
            <v>Fija</v>
          </cell>
          <cell r="E200">
            <v>1</v>
          </cell>
          <cell r="F200">
            <v>35864</v>
          </cell>
          <cell r="G200" t="str">
            <v>Marzo</v>
          </cell>
          <cell r="H200">
            <v>1998</v>
          </cell>
          <cell r="I200">
            <v>36229</v>
          </cell>
          <cell r="J200">
            <v>1999</v>
          </cell>
          <cell r="K200" t="str">
            <v>Marzo</v>
          </cell>
          <cell r="P200">
            <v>0</v>
          </cell>
          <cell r="Q200">
            <v>25.5</v>
          </cell>
          <cell r="R200" t="e">
            <v>#REF!</v>
          </cell>
          <cell r="S200" t="e">
            <v>#REF!</v>
          </cell>
          <cell r="T200">
            <v>60.3</v>
          </cell>
          <cell r="U200" t="e">
            <v>#REF!</v>
          </cell>
          <cell r="V200">
            <v>60.3</v>
          </cell>
          <cell r="W200" t="e">
            <v>#REF!</v>
          </cell>
          <cell r="X200">
            <v>60.3</v>
          </cell>
          <cell r="Y200">
            <v>15.3765</v>
          </cell>
          <cell r="Z200">
            <v>75.676500000000004</v>
          </cell>
          <cell r="AA200" t="e">
            <v>#REF!</v>
          </cell>
          <cell r="AB200">
            <v>15.3765</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cell r="AP200">
            <v>0</v>
          </cell>
          <cell r="AQ200">
            <v>15.3765</v>
          </cell>
        </row>
        <row r="201">
          <cell r="A201">
            <v>1</v>
          </cell>
          <cell r="B201" t="str">
            <v>COP</v>
          </cell>
          <cell r="C201" t="str">
            <v>Subastas</v>
          </cell>
          <cell r="D201" t="str">
            <v>Fija</v>
          </cell>
          <cell r="E201">
            <v>1</v>
          </cell>
          <cell r="F201">
            <v>35864</v>
          </cell>
          <cell r="G201" t="str">
            <v>Marzo</v>
          </cell>
          <cell r="H201">
            <v>1998</v>
          </cell>
          <cell r="I201">
            <v>36229</v>
          </cell>
          <cell r="J201">
            <v>1999</v>
          </cell>
          <cell r="K201" t="str">
            <v>Marzo</v>
          </cell>
          <cell r="P201">
            <v>0</v>
          </cell>
          <cell r="Q201">
            <v>25.5</v>
          </cell>
          <cell r="R201" t="e">
            <v>#REF!</v>
          </cell>
          <cell r="S201" t="e">
            <v>#REF!</v>
          </cell>
          <cell r="T201">
            <v>19.600000000000001</v>
          </cell>
          <cell r="U201" t="e">
            <v>#REF!</v>
          </cell>
          <cell r="V201">
            <v>19.600000000000001</v>
          </cell>
          <cell r="W201" t="e">
            <v>#REF!</v>
          </cell>
          <cell r="X201">
            <v>19.600000000000001</v>
          </cell>
          <cell r="Y201">
            <v>4.9980000000000002</v>
          </cell>
          <cell r="Z201">
            <v>24.598000000000003</v>
          </cell>
          <cell r="AA201" t="e">
            <v>#REF!</v>
          </cell>
          <cell r="AB201">
            <v>4.9980000000000002</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P201">
            <v>0</v>
          </cell>
          <cell r="AQ201">
            <v>4.9980000000000002</v>
          </cell>
        </row>
        <row r="202">
          <cell r="A202">
            <v>1</v>
          </cell>
          <cell r="B202" t="str">
            <v>COP</v>
          </cell>
          <cell r="C202" t="str">
            <v>Subastas</v>
          </cell>
          <cell r="D202" t="str">
            <v>Fija</v>
          </cell>
          <cell r="E202">
            <v>1</v>
          </cell>
          <cell r="F202">
            <v>35864</v>
          </cell>
          <cell r="G202" t="str">
            <v>Marzo</v>
          </cell>
          <cell r="H202">
            <v>1998</v>
          </cell>
          <cell r="I202">
            <v>36229</v>
          </cell>
          <cell r="J202">
            <v>1999</v>
          </cell>
          <cell r="K202" t="str">
            <v>Marzo</v>
          </cell>
          <cell r="P202">
            <v>0</v>
          </cell>
          <cell r="Q202">
            <v>25.5</v>
          </cell>
          <cell r="R202" t="e">
            <v>#REF!</v>
          </cell>
          <cell r="S202" t="e">
            <v>#REF!</v>
          </cell>
          <cell r="T202">
            <v>9.5</v>
          </cell>
          <cell r="U202" t="e">
            <v>#REF!</v>
          </cell>
          <cell r="V202">
            <v>9.5</v>
          </cell>
          <cell r="W202" t="e">
            <v>#REF!</v>
          </cell>
          <cell r="X202">
            <v>9.5</v>
          </cell>
          <cell r="Y202">
            <v>2.4224999999999999</v>
          </cell>
          <cell r="Z202">
            <v>11.922499999999999</v>
          </cell>
          <cell r="AA202" t="e">
            <v>#REF!</v>
          </cell>
          <cell r="AB202">
            <v>2.4224999999999999</v>
          </cell>
          <cell r="AC202">
            <v>0</v>
          </cell>
          <cell r="AD202">
            <v>0</v>
          </cell>
          <cell r="AE202">
            <v>0</v>
          </cell>
          <cell r="AF202">
            <v>0</v>
          </cell>
          <cell r="AG202">
            <v>0</v>
          </cell>
          <cell r="AH202">
            <v>0</v>
          </cell>
          <cell r="AI202">
            <v>0</v>
          </cell>
          <cell r="AJ202">
            <v>0</v>
          </cell>
          <cell r="AK202">
            <v>0</v>
          </cell>
          <cell r="AL202">
            <v>0</v>
          </cell>
          <cell r="AM202">
            <v>0</v>
          </cell>
          <cell r="AN202">
            <v>0</v>
          </cell>
          <cell r="AO202">
            <v>0</v>
          </cell>
          <cell r="AP202">
            <v>0</v>
          </cell>
          <cell r="AQ202">
            <v>2.4224999999999999</v>
          </cell>
        </row>
        <row r="203">
          <cell r="A203">
            <v>1</v>
          </cell>
          <cell r="B203" t="str">
            <v>COP</v>
          </cell>
          <cell r="C203" t="str">
            <v>Subastas</v>
          </cell>
          <cell r="D203" t="str">
            <v>Fija</v>
          </cell>
          <cell r="E203">
            <v>1</v>
          </cell>
          <cell r="F203">
            <v>35864</v>
          </cell>
          <cell r="G203" t="str">
            <v>Marzo</v>
          </cell>
          <cell r="H203">
            <v>1998</v>
          </cell>
          <cell r="I203">
            <v>36229</v>
          </cell>
          <cell r="J203">
            <v>1999</v>
          </cell>
          <cell r="K203" t="str">
            <v>Marzo</v>
          </cell>
          <cell r="P203">
            <v>0</v>
          </cell>
          <cell r="Q203">
            <v>25.5</v>
          </cell>
          <cell r="R203" t="e">
            <v>#REF!</v>
          </cell>
          <cell r="S203" t="e">
            <v>#REF!</v>
          </cell>
          <cell r="T203">
            <v>25.9</v>
          </cell>
          <cell r="U203" t="e">
            <v>#REF!</v>
          </cell>
          <cell r="V203">
            <v>25.9</v>
          </cell>
          <cell r="W203" t="e">
            <v>#REF!</v>
          </cell>
          <cell r="X203">
            <v>25.9</v>
          </cell>
          <cell r="Y203">
            <v>6.6044999999999998</v>
          </cell>
          <cell r="Z203">
            <v>32.5045</v>
          </cell>
          <cell r="AA203" t="e">
            <v>#REF!</v>
          </cell>
          <cell r="AB203">
            <v>6.6044999999999998</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cell r="AP203">
            <v>0</v>
          </cell>
          <cell r="AQ203">
            <v>6.6044999999999998</v>
          </cell>
        </row>
        <row r="204">
          <cell r="A204">
            <v>1</v>
          </cell>
          <cell r="B204" t="str">
            <v>COP</v>
          </cell>
          <cell r="C204" t="str">
            <v>Subastas</v>
          </cell>
          <cell r="D204" t="str">
            <v>Fija</v>
          </cell>
          <cell r="E204">
            <v>1</v>
          </cell>
          <cell r="F204">
            <v>35864</v>
          </cell>
          <cell r="G204" t="str">
            <v>Marzo</v>
          </cell>
          <cell r="H204">
            <v>1998</v>
          </cell>
          <cell r="I204">
            <v>36229</v>
          </cell>
          <cell r="J204">
            <v>1999</v>
          </cell>
          <cell r="K204" t="str">
            <v>Marzo</v>
          </cell>
          <cell r="P204">
            <v>0</v>
          </cell>
          <cell r="Q204">
            <v>25.5</v>
          </cell>
          <cell r="R204" t="e">
            <v>#REF!</v>
          </cell>
          <cell r="S204" t="e">
            <v>#REF!</v>
          </cell>
          <cell r="T204">
            <v>51.1</v>
          </cell>
          <cell r="U204" t="e">
            <v>#REF!</v>
          </cell>
          <cell r="V204">
            <v>51.1</v>
          </cell>
          <cell r="W204" t="e">
            <v>#REF!</v>
          </cell>
          <cell r="X204">
            <v>51.1</v>
          </cell>
          <cell r="Y204">
            <v>13.0305</v>
          </cell>
          <cell r="Z204">
            <v>64.130499999999998</v>
          </cell>
          <cell r="AA204" t="e">
            <v>#REF!</v>
          </cell>
          <cell r="AB204">
            <v>13.0305</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cell r="AP204">
            <v>0</v>
          </cell>
          <cell r="AQ204">
            <v>13.0305</v>
          </cell>
        </row>
        <row r="205">
          <cell r="A205">
            <v>1</v>
          </cell>
          <cell r="B205" t="str">
            <v>COP</v>
          </cell>
          <cell r="C205" t="str">
            <v>Subastas</v>
          </cell>
          <cell r="D205" t="str">
            <v>Fija</v>
          </cell>
          <cell r="E205">
            <v>1</v>
          </cell>
          <cell r="F205">
            <v>35864</v>
          </cell>
          <cell r="G205" t="str">
            <v>Marzo</v>
          </cell>
          <cell r="H205">
            <v>1998</v>
          </cell>
          <cell r="I205">
            <v>36229</v>
          </cell>
          <cell r="J205">
            <v>1999</v>
          </cell>
          <cell r="K205" t="str">
            <v>Marzo</v>
          </cell>
          <cell r="P205">
            <v>0</v>
          </cell>
          <cell r="Q205">
            <v>25.5</v>
          </cell>
          <cell r="R205" t="e">
            <v>#REF!</v>
          </cell>
          <cell r="S205" t="e">
            <v>#REF!</v>
          </cell>
          <cell r="T205">
            <v>220</v>
          </cell>
          <cell r="U205" t="e">
            <v>#REF!</v>
          </cell>
          <cell r="V205">
            <v>220</v>
          </cell>
          <cell r="W205" t="e">
            <v>#REF!</v>
          </cell>
          <cell r="X205">
            <v>220</v>
          </cell>
          <cell r="Y205">
            <v>56.1</v>
          </cell>
          <cell r="Z205">
            <v>276.10000000000002</v>
          </cell>
          <cell r="AA205" t="e">
            <v>#REF!</v>
          </cell>
          <cell r="AB205">
            <v>56.1</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cell r="AP205">
            <v>0</v>
          </cell>
          <cell r="AQ205">
            <v>56.1</v>
          </cell>
        </row>
        <row r="206">
          <cell r="A206">
            <v>1</v>
          </cell>
          <cell r="B206" t="str">
            <v>COP</v>
          </cell>
          <cell r="C206" t="str">
            <v>Subastas</v>
          </cell>
          <cell r="D206" t="str">
            <v>Fija</v>
          </cell>
          <cell r="E206">
            <v>1</v>
          </cell>
          <cell r="F206">
            <v>35864</v>
          </cell>
          <cell r="G206" t="str">
            <v>Marzo</v>
          </cell>
          <cell r="H206">
            <v>1998</v>
          </cell>
          <cell r="I206">
            <v>36229</v>
          </cell>
          <cell r="J206">
            <v>1999</v>
          </cell>
          <cell r="K206" t="str">
            <v>Marzo</v>
          </cell>
          <cell r="P206">
            <v>0</v>
          </cell>
          <cell r="Q206">
            <v>25.5</v>
          </cell>
          <cell r="R206" t="e">
            <v>#REF!</v>
          </cell>
          <cell r="S206" t="e">
            <v>#REF!</v>
          </cell>
          <cell r="T206">
            <v>8143</v>
          </cell>
          <cell r="U206" t="e">
            <v>#REF!</v>
          </cell>
          <cell r="V206">
            <v>8143</v>
          </cell>
          <cell r="W206" t="e">
            <v>#REF!</v>
          </cell>
          <cell r="X206">
            <v>8143</v>
          </cell>
          <cell r="Y206">
            <v>2076.4650000000001</v>
          </cell>
          <cell r="Z206">
            <v>10219.465</v>
          </cell>
          <cell r="AA206" t="e">
            <v>#REF!</v>
          </cell>
          <cell r="AB206">
            <v>2076.4650000000001</v>
          </cell>
          <cell r="AC206">
            <v>0</v>
          </cell>
          <cell r="AD206">
            <v>0</v>
          </cell>
          <cell r="AE206">
            <v>0</v>
          </cell>
          <cell r="AF206">
            <v>0</v>
          </cell>
          <cell r="AG206">
            <v>0</v>
          </cell>
          <cell r="AH206">
            <v>0</v>
          </cell>
          <cell r="AI206">
            <v>0</v>
          </cell>
          <cell r="AJ206">
            <v>0</v>
          </cell>
          <cell r="AK206">
            <v>0</v>
          </cell>
          <cell r="AL206">
            <v>0</v>
          </cell>
          <cell r="AM206">
            <v>0</v>
          </cell>
          <cell r="AN206">
            <v>0</v>
          </cell>
          <cell r="AO206">
            <v>0</v>
          </cell>
          <cell r="AP206">
            <v>0</v>
          </cell>
          <cell r="AQ206">
            <v>2076.4650000000001</v>
          </cell>
        </row>
        <row r="207">
          <cell r="A207">
            <v>1</v>
          </cell>
          <cell r="B207" t="str">
            <v>COP</v>
          </cell>
          <cell r="C207" t="str">
            <v>Subastas</v>
          </cell>
          <cell r="D207" t="str">
            <v>Fija</v>
          </cell>
          <cell r="E207">
            <v>1</v>
          </cell>
          <cell r="F207">
            <v>35864</v>
          </cell>
          <cell r="G207" t="str">
            <v>Marzo</v>
          </cell>
          <cell r="H207">
            <v>1998</v>
          </cell>
          <cell r="I207">
            <v>36229</v>
          </cell>
          <cell r="J207">
            <v>1999</v>
          </cell>
          <cell r="K207" t="str">
            <v>Marzo</v>
          </cell>
          <cell r="P207">
            <v>0</v>
          </cell>
          <cell r="Q207">
            <v>25.5</v>
          </cell>
          <cell r="R207" t="e">
            <v>#REF!</v>
          </cell>
          <cell r="S207" t="e">
            <v>#REF!</v>
          </cell>
          <cell r="T207">
            <v>1062.2</v>
          </cell>
          <cell r="U207" t="e">
            <v>#REF!</v>
          </cell>
          <cell r="V207">
            <v>1062.2</v>
          </cell>
          <cell r="W207" t="e">
            <v>#REF!</v>
          </cell>
          <cell r="X207">
            <v>1062.2</v>
          </cell>
          <cell r="Y207">
            <v>270.86099999999999</v>
          </cell>
          <cell r="Z207">
            <v>1333.0610000000001</v>
          </cell>
          <cell r="AA207" t="e">
            <v>#REF!</v>
          </cell>
          <cell r="AB207">
            <v>270.86099999999999</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cell r="AP207">
            <v>0</v>
          </cell>
          <cell r="AQ207">
            <v>270.86099999999999</v>
          </cell>
        </row>
        <row r="208">
          <cell r="A208">
            <v>1</v>
          </cell>
          <cell r="B208" t="str">
            <v>COP</v>
          </cell>
          <cell r="C208" t="str">
            <v>Subastas</v>
          </cell>
          <cell r="D208" t="str">
            <v>Fija</v>
          </cell>
          <cell r="E208">
            <v>1</v>
          </cell>
          <cell r="F208">
            <v>35864</v>
          </cell>
          <cell r="G208" t="str">
            <v>Marzo</v>
          </cell>
          <cell r="H208">
            <v>1998</v>
          </cell>
          <cell r="I208">
            <v>36229</v>
          </cell>
          <cell r="J208">
            <v>1999</v>
          </cell>
          <cell r="K208" t="str">
            <v>Marzo</v>
          </cell>
          <cell r="P208">
            <v>0</v>
          </cell>
          <cell r="Q208">
            <v>25.5</v>
          </cell>
          <cell r="R208" t="e">
            <v>#REF!</v>
          </cell>
          <cell r="S208" t="e">
            <v>#REF!</v>
          </cell>
          <cell r="T208">
            <v>500</v>
          </cell>
          <cell r="U208" t="e">
            <v>#REF!</v>
          </cell>
          <cell r="V208">
            <v>500</v>
          </cell>
          <cell r="W208" t="e">
            <v>#REF!</v>
          </cell>
          <cell r="X208">
            <v>500</v>
          </cell>
          <cell r="Y208">
            <v>127.5</v>
          </cell>
          <cell r="Z208">
            <v>627.5</v>
          </cell>
          <cell r="AA208" t="e">
            <v>#REF!</v>
          </cell>
          <cell r="AB208">
            <v>127.5</v>
          </cell>
          <cell r="AC208">
            <v>0</v>
          </cell>
          <cell r="AD208">
            <v>0</v>
          </cell>
          <cell r="AE208">
            <v>0</v>
          </cell>
          <cell r="AF208">
            <v>0</v>
          </cell>
          <cell r="AG208">
            <v>0</v>
          </cell>
          <cell r="AH208">
            <v>0</v>
          </cell>
          <cell r="AI208">
            <v>0</v>
          </cell>
          <cell r="AJ208">
            <v>0</v>
          </cell>
          <cell r="AK208">
            <v>0</v>
          </cell>
          <cell r="AL208">
            <v>0</v>
          </cell>
          <cell r="AM208">
            <v>0</v>
          </cell>
          <cell r="AN208">
            <v>0</v>
          </cell>
          <cell r="AO208">
            <v>0</v>
          </cell>
          <cell r="AP208">
            <v>0</v>
          </cell>
          <cell r="AQ208">
            <v>127.5</v>
          </cell>
        </row>
        <row r="209">
          <cell r="A209">
            <v>1</v>
          </cell>
          <cell r="B209" t="str">
            <v>COP</v>
          </cell>
          <cell r="C209" t="str">
            <v>Subastas</v>
          </cell>
          <cell r="D209" t="str">
            <v>Fija</v>
          </cell>
          <cell r="E209">
            <v>1</v>
          </cell>
          <cell r="F209">
            <v>35864</v>
          </cell>
          <cell r="G209" t="str">
            <v>Marzo</v>
          </cell>
          <cell r="H209">
            <v>1998</v>
          </cell>
          <cell r="I209">
            <v>36229</v>
          </cell>
          <cell r="J209">
            <v>1999</v>
          </cell>
          <cell r="K209" t="str">
            <v>Marzo</v>
          </cell>
          <cell r="P209">
            <v>0</v>
          </cell>
          <cell r="Q209">
            <v>25.5</v>
          </cell>
          <cell r="R209" t="e">
            <v>#REF!</v>
          </cell>
          <cell r="S209" t="e">
            <v>#REF!</v>
          </cell>
          <cell r="T209">
            <v>650</v>
          </cell>
          <cell r="U209" t="e">
            <v>#REF!</v>
          </cell>
          <cell r="V209">
            <v>650</v>
          </cell>
          <cell r="W209" t="e">
            <v>#REF!</v>
          </cell>
          <cell r="X209">
            <v>650</v>
          </cell>
          <cell r="Y209">
            <v>165.75</v>
          </cell>
          <cell r="Z209">
            <v>815.75</v>
          </cell>
          <cell r="AA209" t="e">
            <v>#REF!</v>
          </cell>
          <cell r="AB209">
            <v>165.75</v>
          </cell>
          <cell r="AC209">
            <v>0</v>
          </cell>
          <cell r="AD209">
            <v>0</v>
          </cell>
          <cell r="AE209">
            <v>0</v>
          </cell>
          <cell r="AF209">
            <v>0</v>
          </cell>
          <cell r="AG209">
            <v>0</v>
          </cell>
          <cell r="AH209">
            <v>0</v>
          </cell>
          <cell r="AI209">
            <v>0</v>
          </cell>
          <cell r="AJ209">
            <v>0</v>
          </cell>
          <cell r="AK209">
            <v>0</v>
          </cell>
          <cell r="AL209">
            <v>0</v>
          </cell>
          <cell r="AM209">
            <v>0</v>
          </cell>
          <cell r="AN209">
            <v>0</v>
          </cell>
          <cell r="AO209">
            <v>0</v>
          </cell>
          <cell r="AP209">
            <v>0</v>
          </cell>
          <cell r="AQ209">
            <v>165.75</v>
          </cell>
        </row>
        <row r="210">
          <cell r="A210">
            <v>1</v>
          </cell>
          <cell r="B210" t="str">
            <v>COP</v>
          </cell>
          <cell r="C210" t="str">
            <v>Subastas</v>
          </cell>
          <cell r="D210" t="str">
            <v>Fija</v>
          </cell>
          <cell r="E210">
            <v>1</v>
          </cell>
          <cell r="F210">
            <v>35864</v>
          </cell>
          <cell r="G210" t="str">
            <v>Marzo</v>
          </cell>
          <cell r="H210">
            <v>1998</v>
          </cell>
          <cell r="I210">
            <v>36229</v>
          </cell>
          <cell r="J210">
            <v>1999</v>
          </cell>
          <cell r="K210" t="str">
            <v>Marzo</v>
          </cell>
          <cell r="P210">
            <v>0</v>
          </cell>
          <cell r="Q210">
            <v>25.5</v>
          </cell>
          <cell r="R210" t="e">
            <v>#REF!</v>
          </cell>
          <cell r="S210" t="e">
            <v>#REF!</v>
          </cell>
          <cell r="T210">
            <v>26177.200000000001</v>
          </cell>
          <cell r="U210" t="e">
            <v>#REF!</v>
          </cell>
          <cell r="V210">
            <v>26177.200000000001</v>
          </cell>
          <cell r="W210" t="e">
            <v>#REF!</v>
          </cell>
          <cell r="X210">
            <v>26177.200000000001</v>
          </cell>
          <cell r="Y210">
            <v>6675.1860000000006</v>
          </cell>
          <cell r="Z210">
            <v>32852.385999999999</v>
          </cell>
          <cell r="AA210" t="e">
            <v>#REF!</v>
          </cell>
          <cell r="AB210">
            <v>6675.1860000000006</v>
          </cell>
          <cell r="AC210">
            <v>0</v>
          </cell>
          <cell r="AD210">
            <v>0</v>
          </cell>
          <cell r="AE210">
            <v>0</v>
          </cell>
          <cell r="AF210">
            <v>0</v>
          </cell>
          <cell r="AG210">
            <v>0</v>
          </cell>
          <cell r="AH210">
            <v>0</v>
          </cell>
          <cell r="AI210">
            <v>0</v>
          </cell>
          <cell r="AJ210">
            <v>0</v>
          </cell>
          <cell r="AK210">
            <v>0</v>
          </cell>
          <cell r="AL210">
            <v>0</v>
          </cell>
          <cell r="AM210">
            <v>0</v>
          </cell>
          <cell r="AN210">
            <v>0</v>
          </cell>
          <cell r="AO210">
            <v>0</v>
          </cell>
          <cell r="AP210">
            <v>0</v>
          </cell>
          <cell r="AQ210">
            <v>6675.1860000000006</v>
          </cell>
        </row>
        <row r="211">
          <cell r="A211">
            <v>1</v>
          </cell>
          <cell r="B211" t="str">
            <v>COP</v>
          </cell>
          <cell r="C211" t="str">
            <v>Subastas</v>
          </cell>
          <cell r="D211" t="str">
            <v>Fija</v>
          </cell>
          <cell r="E211">
            <v>1</v>
          </cell>
          <cell r="F211">
            <v>35864</v>
          </cell>
          <cell r="G211" t="str">
            <v>Marzo</v>
          </cell>
          <cell r="H211">
            <v>1998</v>
          </cell>
          <cell r="I211">
            <v>36229</v>
          </cell>
          <cell r="J211">
            <v>1999</v>
          </cell>
          <cell r="K211" t="str">
            <v>Marzo</v>
          </cell>
          <cell r="P211">
            <v>0</v>
          </cell>
          <cell r="Q211">
            <v>25.5</v>
          </cell>
          <cell r="R211" t="e">
            <v>#REF!</v>
          </cell>
          <cell r="S211" t="e">
            <v>#REF!</v>
          </cell>
          <cell r="T211">
            <v>1500</v>
          </cell>
          <cell r="U211" t="e">
            <v>#REF!</v>
          </cell>
          <cell r="V211">
            <v>1500</v>
          </cell>
          <cell r="W211" t="e">
            <v>#REF!</v>
          </cell>
          <cell r="X211">
            <v>1500</v>
          </cell>
          <cell r="Y211">
            <v>382.5</v>
          </cell>
          <cell r="Z211">
            <v>1882.5</v>
          </cell>
          <cell r="AA211" t="e">
            <v>#REF!</v>
          </cell>
          <cell r="AB211">
            <v>382.5</v>
          </cell>
          <cell r="AC211">
            <v>0</v>
          </cell>
          <cell r="AD211">
            <v>0</v>
          </cell>
          <cell r="AE211">
            <v>0</v>
          </cell>
          <cell r="AF211">
            <v>0</v>
          </cell>
          <cell r="AG211">
            <v>0</v>
          </cell>
          <cell r="AH211">
            <v>0</v>
          </cell>
          <cell r="AI211">
            <v>0</v>
          </cell>
          <cell r="AJ211">
            <v>0</v>
          </cell>
          <cell r="AK211">
            <v>0</v>
          </cell>
          <cell r="AL211">
            <v>0</v>
          </cell>
          <cell r="AM211">
            <v>0</v>
          </cell>
          <cell r="AN211">
            <v>0</v>
          </cell>
          <cell r="AO211">
            <v>0</v>
          </cell>
          <cell r="AP211">
            <v>0</v>
          </cell>
          <cell r="AQ211">
            <v>382.5</v>
          </cell>
        </row>
        <row r="212">
          <cell r="A212">
            <v>1</v>
          </cell>
          <cell r="B212" t="str">
            <v>COP</v>
          </cell>
          <cell r="C212" t="str">
            <v>Subastas</v>
          </cell>
          <cell r="D212" t="str">
            <v>Fija</v>
          </cell>
          <cell r="E212">
            <v>1</v>
          </cell>
          <cell r="F212">
            <v>35864</v>
          </cell>
          <cell r="G212" t="str">
            <v>Marzo</v>
          </cell>
          <cell r="H212">
            <v>1998</v>
          </cell>
          <cell r="I212">
            <v>36229</v>
          </cell>
          <cell r="J212">
            <v>1999</v>
          </cell>
          <cell r="K212" t="str">
            <v>Marzo</v>
          </cell>
          <cell r="P212">
            <v>0</v>
          </cell>
          <cell r="Q212">
            <v>25.5</v>
          </cell>
          <cell r="R212" t="e">
            <v>#REF!</v>
          </cell>
          <cell r="S212" t="e">
            <v>#REF!</v>
          </cell>
          <cell r="T212">
            <v>1000</v>
          </cell>
          <cell r="U212" t="e">
            <v>#REF!</v>
          </cell>
          <cell r="V212">
            <v>1000</v>
          </cell>
          <cell r="W212" t="e">
            <v>#REF!</v>
          </cell>
          <cell r="X212">
            <v>1000</v>
          </cell>
          <cell r="Y212">
            <v>255</v>
          </cell>
          <cell r="Z212">
            <v>1255</v>
          </cell>
          <cell r="AA212" t="e">
            <v>#REF!</v>
          </cell>
          <cell r="AB212">
            <v>255</v>
          </cell>
          <cell r="AC212">
            <v>0</v>
          </cell>
          <cell r="AD212">
            <v>0</v>
          </cell>
          <cell r="AE212">
            <v>0</v>
          </cell>
          <cell r="AF212">
            <v>0</v>
          </cell>
          <cell r="AG212">
            <v>0</v>
          </cell>
          <cell r="AH212">
            <v>0</v>
          </cell>
          <cell r="AI212">
            <v>0</v>
          </cell>
          <cell r="AJ212">
            <v>0</v>
          </cell>
          <cell r="AK212">
            <v>0</v>
          </cell>
          <cell r="AL212">
            <v>0</v>
          </cell>
          <cell r="AM212">
            <v>0</v>
          </cell>
          <cell r="AN212">
            <v>0</v>
          </cell>
          <cell r="AO212">
            <v>0</v>
          </cell>
          <cell r="AP212">
            <v>0</v>
          </cell>
          <cell r="AQ212">
            <v>255</v>
          </cell>
        </row>
        <row r="213">
          <cell r="A213">
            <v>1</v>
          </cell>
          <cell r="B213" t="str">
            <v>COP</v>
          </cell>
          <cell r="C213" t="str">
            <v>Subastas</v>
          </cell>
          <cell r="D213" t="str">
            <v>Fija</v>
          </cell>
          <cell r="E213">
            <v>1</v>
          </cell>
          <cell r="F213">
            <v>35864</v>
          </cell>
          <cell r="G213" t="str">
            <v>Marzo</v>
          </cell>
          <cell r="H213">
            <v>1998</v>
          </cell>
          <cell r="I213">
            <v>36229</v>
          </cell>
          <cell r="J213">
            <v>1999</v>
          </cell>
          <cell r="K213" t="str">
            <v>Marzo</v>
          </cell>
          <cell r="P213">
            <v>0</v>
          </cell>
          <cell r="Q213">
            <v>25.5</v>
          </cell>
          <cell r="R213" t="e">
            <v>#REF!</v>
          </cell>
          <cell r="S213" t="e">
            <v>#REF!</v>
          </cell>
          <cell r="T213">
            <v>1000</v>
          </cell>
          <cell r="U213" t="e">
            <v>#REF!</v>
          </cell>
          <cell r="V213">
            <v>1000</v>
          </cell>
          <cell r="W213" t="e">
            <v>#REF!</v>
          </cell>
          <cell r="X213">
            <v>1000</v>
          </cell>
          <cell r="Y213">
            <v>255</v>
          </cell>
          <cell r="Z213">
            <v>1255</v>
          </cell>
          <cell r="AA213" t="e">
            <v>#REF!</v>
          </cell>
          <cell r="AB213">
            <v>255</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255</v>
          </cell>
        </row>
        <row r="214">
          <cell r="A214">
            <v>1</v>
          </cell>
          <cell r="B214" t="str">
            <v>COP</v>
          </cell>
          <cell r="C214" t="str">
            <v>Subastas</v>
          </cell>
          <cell r="D214" t="str">
            <v>Fija</v>
          </cell>
          <cell r="E214">
            <v>1</v>
          </cell>
          <cell r="F214">
            <v>35864</v>
          </cell>
          <cell r="G214" t="str">
            <v>Marzo</v>
          </cell>
          <cell r="H214">
            <v>1998</v>
          </cell>
          <cell r="I214">
            <v>36229</v>
          </cell>
          <cell r="J214">
            <v>1999</v>
          </cell>
          <cell r="K214" t="str">
            <v>Marzo</v>
          </cell>
          <cell r="P214">
            <v>0</v>
          </cell>
          <cell r="Q214">
            <v>25.5</v>
          </cell>
          <cell r="R214" t="e">
            <v>#REF!</v>
          </cell>
          <cell r="S214" t="e">
            <v>#REF!</v>
          </cell>
          <cell r="T214">
            <v>530</v>
          </cell>
          <cell r="U214" t="e">
            <v>#REF!</v>
          </cell>
          <cell r="V214">
            <v>530</v>
          </cell>
          <cell r="W214" t="e">
            <v>#REF!</v>
          </cell>
          <cell r="X214">
            <v>530</v>
          </cell>
          <cell r="Y214">
            <v>135.15</v>
          </cell>
          <cell r="Z214">
            <v>665.15</v>
          </cell>
          <cell r="AA214" t="e">
            <v>#REF!</v>
          </cell>
          <cell r="AB214">
            <v>135.15</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P214">
            <v>0</v>
          </cell>
          <cell r="AQ214">
            <v>135.15</v>
          </cell>
        </row>
        <row r="215">
          <cell r="A215">
            <v>1</v>
          </cell>
          <cell r="B215" t="str">
            <v>COP</v>
          </cell>
          <cell r="C215" t="str">
            <v>Subastas</v>
          </cell>
          <cell r="D215" t="str">
            <v>Fija</v>
          </cell>
          <cell r="E215">
            <v>1</v>
          </cell>
          <cell r="F215">
            <v>35864</v>
          </cell>
          <cell r="G215" t="str">
            <v>Marzo</v>
          </cell>
          <cell r="H215">
            <v>1998</v>
          </cell>
          <cell r="I215">
            <v>36229</v>
          </cell>
          <cell r="J215">
            <v>1999</v>
          </cell>
          <cell r="K215" t="str">
            <v>Marzo</v>
          </cell>
          <cell r="P215">
            <v>0</v>
          </cell>
          <cell r="Q215">
            <v>25.5</v>
          </cell>
          <cell r="R215" t="e">
            <v>#REF!</v>
          </cell>
          <cell r="S215" t="e">
            <v>#REF!</v>
          </cell>
          <cell r="T215">
            <v>634.5</v>
          </cell>
          <cell r="U215" t="e">
            <v>#REF!</v>
          </cell>
          <cell r="V215">
            <v>634.5</v>
          </cell>
          <cell r="W215" t="e">
            <v>#REF!</v>
          </cell>
          <cell r="X215">
            <v>634.5</v>
          </cell>
          <cell r="Y215">
            <v>161.79750000000001</v>
          </cell>
          <cell r="Z215">
            <v>796.29750000000001</v>
          </cell>
          <cell r="AA215" t="e">
            <v>#REF!</v>
          </cell>
          <cell r="AB215">
            <v>161.79750000000001</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161.79750000000001</v>
          </cell>
        </row>
        <row r="216">
          <cell r="A216">
            <v>1</v>
          </cell>
          <cell r="B216" t="str">
            <v>COP</v>
          </cell>
          <cell r="C216" t="str">
            <v>Subastas</v>
          </cell>
          <cell r="D216" t="str">
            <v>Fija</v>
          </cell>
          <cell r="E216">
            <v>1</v>
          </cell>
          <cell r="F216">
            <v>35864</v>
          </cell>
          <cell r="G216" t="str">
            <v>Marzo</v>
          </cell>
          <cell r="H216">
            <v>1998</v>
          </cell>
          <cell r="I216">
            <v>36229</v>
          </cell>
          <cell r="J216">
            <v>1999</v>
          </cell>
          <cell r="K216" t="str">
            <v>Marzo</v>
          </cell>
          <cell r="P216">
            <v>0</v>
          </cell>
          <cell r="Q216">
            <v>25.5</v>
          </cell>
          <cell r="R216" t="e">
            <v>#REF!</v>
          </cell>
          <cell r="S216" t="e">
            <v>#REF!</v>
          </cell>
          <cell r="T216">
            <v>8935.7000000000007</v>
          </cell>
          <cell r="U216" t="e">
            <v>#REF!</v>
          </cell>
          <cell r="V216">
            <v>8935.7000000000007</v>
          </cell>
          <cell r="W216" t="e">
            <v>#REF!</v>
          </cell>
          <cell r="X216">
            <v>8935.7000000000007</v>
          </cell>
          <cell r="Y216">
            <v>2278.6035000000002</v>
          </cell>
          <cell r="Z216">
            <v>11214.303500000002</v>
          </cell>
          <cell r="AA216" t="e">
            <v>#REF!</v>
          </cell>
          <cell r="AB216">
            <v>2278.6035000000002</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2278.6035000000002</v>
          </cell>
        </row>
        <row r="217">
          <cell r="A217">
            <v>1</v>
          </cell>
          <cell r="B217" t="str">
            <v>COP</v>
          </cell>
          <cell r="C217" t="str">
            <v>Subastas</v>
          </cell>
          <cell r="D217" t="str">
            <v>Fija</v>
          </cell>
          <cell r="E217">
            <v>1</v>
          </cell>
          <cell r="F217">
            <v>35864</v>
          </cell>
          <cell r="G217" t="str">
            <v>Marzo</v>
          </cell>
          <cell r="H217">
            <v>1998</v>
          </cell>
          <cell r="I217">
            <v>36229</v>
          </cell>
          <cell r="J217">
            <v>1999</v>
          </cell>
          <cell r="K217" t="str">
            <v>Marzo</v>
          </cell>
          <cell r="P217">
            <v>0</v>
          </cell>
          <cell r="Q217">
            <v>25.5</v>
          </cell>
          <cell r="R217" t="e">
            <v>#REF!</v>
          </cell>
          <cell r="S217" t="e">
            <v>#REF!</v>
          </cell>
          <cell r="T217">
            <v>500</v>
          </cell>
          <cell r="U217" t="e">
            <v>#REF!</v>
          </cell>
          <cell r="V217">
            <v>500</v>
          </cell>
          <cell r="W217" t="e">
            <v>#REF!</v>
          </cell>
          <cell r="X217">
            <v>500</v>
          </cell>
          <cell r="Y217">
            <v>127.5</v>
          </cell>
          <cell r="Z217">
            <v>627.5</v>
          </cell>
          <cell r="AA217" t="e">
            <v>#REF!</v>
          </cell>
          <cell r="AB217">
            <v>127.5</v>
          </cell>
          <cell r="AC217">
            <v>0</v>
          </cell>
          <cell r="AD217">
            <v>0</v>
          </cell>
          <cell r="AE217">
            <v>0</v>
          </cell>
          <cell r="AF217">
            <v>0</v>
          </cell>
          <cell r="AG217">
            <v>0</v>
          </cell>
          <cell r="AH217">
            <v>0</v>
          </cell>
          <cell r="AI217">
            <v>0</v>
          </cell>
          <cell r="AJ217">
            <v>0</v>
          </cell>
          <cell r="AK217">
            <v>0</v>
          </cell>
          <cell r="AL217">
            <v>0</v>
          </cell>
          <cell r="AM217">
            <v>0</v>
          </cell>
          <cell r="AN217">
            <v>0</v>
          </cell>
          <cell r="AO217">
            <v>0</v>
          </cell>
          <cell r="AP217">
            <v>0</v>
          </cell>
          <cell r="AQ217">
            <v>127.5</v>
          </cell>
        </row>
        <row r="218">
          <cell r="A218">
            <v>1</v>
          </cell>
          <cell r="B218" t="str">
            <v>COP</v>
          </cell>
          <cell r="C218" t="str">
            <v>Subastas</v>
          </cell>
          <cell r="D218" t="str">
            <v>Fija</v>
          </cell>
          <cell r="E218">
            <v>1</v>
          </cell>
          <cell r="F218">
            <v>35864</v>
          </cell>
          <cell r="G218" t="str">
            <v>Marzo</v>
          </cell>
          <cell r="H218">
            <v>1998</v>
          </cell>
          <cell r="I218">
            <v>36229</v>
          </cell>
          <cell r="J218">
            <v>1999</v>
          </cell>
          <cell r="K218" t="str">
            <v>Marzo</v>
          </cell>
          <cell r="P218">
            <v>0</v>
          </cell>
          <cell r="Q218">
            <v>25.5</v>
          </cell>
          <cell r="R218" t="e">
            <v>#REF!</v>
          </cell>
          <cell r="S218" t="e">
            <v>#REF!</v>
          </cell>
          <cell r="T218">
            <v>175</v>
          </cell>
          <cell r="U218" t="e">
            <v>#REF!</v>
          </cell>
          <cell r="V218">
            <v>175</v>
          </cell>
          <cell r="W218" t="e">
            <v>#REF!</v>
          </cell>
          <cell r="X218">
            <v>175</v>
          </cell>
          <cell r="Y218">
            <v>44.625</v>
          </cell>
          <cell r="Z218">
            <v>219.625</v>
          </cell>
          <cell r="AA218" t="e">
            <v>#REF!</v>
          </cell>
          <cell r="AB218">
            <v>44.625</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44.625</v>
          </cell>
        </row>
        <row r="219">
          <cell r="A219">
            <v>1</v>
          </cell>
          <cell r="B219" t="str">
            <v>COP</v>
          </cell>
          <cell r="C219" t="str">
            <v>Subastas</v>
          </cell>
          <cell r="D219" t="str">
            <v>Fija</v>
          </cell>
          <cell r="E219">
            <v>1</v>
          </cell>
          <cell r="F219">
            <v>35864</v>
          </cell>
          <cell r="G219" t="str">
            <v>Marzo</v>
          </cell>
          <cell r="H219">
            <v>1998</v>
          </cell>
          <cell r="I219">
            <v>36229</v>
          </cell>
          <cell r="J219">
            <v>1999</v>
          </cell>
          <cell r="K219" t="str">
            <v>Marzo</v>
          </cell>
          <cell r="P219">
            <v>0</v>
          </cell>
          <cell r="Q219">
            <v>25.5</v>
          </cell>
          <cell r="R219" t="e">
            <v>#REF!</v>
          </cell>
          <cell r="S219" t="e">
            <v>#REF!</v>
          </cell>
          <cell r="T219">
            <v>2000</v>
          </cell>
          <cell r="U219" t="e">
            <v>#REF!</v>
          </cell>
          <cell r="V219">
            <v>2000</v>
          </cell>
          <cell r="W219" t="e">
            <v>#REF!</v>
          </cell>
          <cell r="X219">
            <v>2000</v>
          </cell>
          <cell r="Y219">
            <v>510</v>
          </cell>
          <cell r="Z219">
            <v>2510</v>
          </cell>
          <cell r="AA219" t="e">
            <v>#REF!</v>
          </cell>
          <cell r="AB219">
            <v>510</v>
          </cell>
          <cell r="AC219">
            <v>0</v>
          </cell>
          <cell r="AD219">
            <v>0</v>
          </cell>
          <cell r="AE219">
            <v>0</v>
          </cell>
          <cell r="AF219">
            <v>0</v>
          </cell>
          <cell r="AG219">
            <v>0</v>
          </cell>
          <cell r="AH219">
            <v>0</v>
          </cell>
          <cell r="AI219">
            <v>0</v>
          </cell>
          <cell r="AJ219">
            <v>0</v>
          </cell>
          <cell r="AK219">
            <v>0</v>
          </cell>
          <cell r="AL219">
            <v>0</v>
          </cell>
          <cell r="AM219">
            <v>0</v>
          </cell>
          <cell r="AN219">
            <v>0</v>
          </cell>
          <cell r="AO219">
            <v>0</v>
          </cell>
          <cell r="AP219">
            <v>0</v>
          </cell>
          <cell r="AQ219">
            <v>510</v>
          </cell>
        </row>
        <row r="220">
          <cell r="A220">
            <v>1</v>
          </cell>
          <cell r="B220" t="str">
            <v>COP</v>
          </cell>
          <cell r="C220" t="str">
            <v>Subastas</v>
          </cell>
          <cell r="D220" t="str">
            <v>Fija</v>
          </cell>
          <cell r="E220">
            <v>1</v>
          </cell>
          <cell r="F220">
            <v>35864</v>
          </cell>
          <cell r="G220" t="str">
            <v>Marzo</v>
          </cell>
          <cell r="H220">
            <v>1998</v>
          </cell>
          <cell r="I220">
            <v>36229</v>
          </cell>
          <cell r="J220">
            <v>1999</v>
          </cell>
          <cell r="K220" t="str">
            <v>Marzo</v>
          </cell>
          <cell r="P220">
            <v>0</v>
          </cell>
          <cell r="Q220">
            <v>25.5</v>
          </cell>
          <cell r="R220" t="e">
            <v>#REF!</v>
          </cell>
          <cell r="S220" t="e">
            <v>#REF!</v>
          </cell>
          <cell r="T220">
            <v>18.100000000000001</v>
          </cell>
          <cell r="U220" t="e">
            <v>#REF!</v>
          </cell>
          <cell r="V220">
            <v>18.100000000000001</v>
          </cell>
          <cell r="W220" t="e">
            <v>#REF!</v>
          </cell>
          <cell r="X220">
            <v>18.100000000000001</v>
          </cell>
          <cell r="Y220">
            <v>4.6155000000000008</v>
          </cell>
          <cell r="Z220">
            <v>22.715500000000002</v>
          </cell>
          <cell r="AA220" t="e">
            <v>#REF!</v>
          </cell>
          <cell r="AB220">
            <v>4.6155000000000008</v>
          </cell>
          <cell r="AC220">
            <v>0</v>
          </cell>
          <cell r="AD220">
            <v>0</v>
          </cell>
          <cell r="AE220">
            <v>0</v>
          </cell>
          <cell r="AF220">
            <v>0</v>
          </cell>
          <cell r="AG220">
            <v>0</v>
          </cell>
          <cell r="AH220">
            <v>0</v>
          </cell>
          <cell r="AI220">
            <v>0</v>
          </cell>
          <cell r="AJ220">
            <v>0</v>
          </cell>
          <cell r="AK220">
            <v>0</v>
          </cell>
          <cell r="AL220">
            <v>0</v>
          </cell>
          <cell r="AM220">
            <v>0</v>
          </cell>
          <cell r="AN220">
            <v>0</v>
          </cell>
          <cell r="AO220">
            <v>0</v>
          </cell>
          <cell r="AP220">
            <v>0</v>
          </cell>
          <cell r="AQ220">
            <v>4.6155000000000008</v>
          </cell>
        </row>
        <row r="221">
          <cell r="A221">
            <v>1</v>
          </cell>
          <cell r="B221" t="str">
            <v>COP</v>
          </cell>
          <cell r="C221" t="str">
            <v>Subastas</v>
          </cell>
          <cell r="D221" t="str">
            <v>Fija</v>
          </cell>
          <cell r="E221">
            <v>1</v>
          </cell>
          <cell r="F221">
            <v>35864</v>
          </cell>
          <cell r="G221" t="str">
            <v>Marzo</v>
          </cell>
          <cell r="H221">
            <v>1998</v>
          </cell>
          <cell r="I221">
            <v>36229</v>
          </cell>
          <cell r="J221">
            <v>1999</v>
          </cell>
          <cell r="K221" t="str">
            <v>Marzo</v>
          </cell>
          <cell r="P221">
            <v>0</v>
          </cell>
          <cell r="Q221">
            <v>25.5</v>
          </cell>
          <cell r="R221" t="e">
            <v>#REF!</v>
          </cell>
          <cell r="S221" t="e">
            <v>#REF!</v>
          </cell>
          <cell r="T221">
            <v>47907.1</v>
          </cell>
          <cell r="U221" t="e">
            <v>#REF!</v>
          </cell>
          <cell r="V221">
            <v>47907.1</v>
          </cell>
          <cell r="W221" t="e">
            <v>#REF!</v>
          </cell>
          <cell r="X221">
            <v>47907.1</v>
          </cell>
          <cell r="Y221">
            <v>12216.3105</v>
          </cell>
          <cell r="Z221">
            <v>60123.410499999998</v>
          </cell>
          <cell r="AA221" t="e">
            <v>#REF!</v>
          </cell>
          <cell r="AB221">
            <v>12216.3105</v>
          </cell>
          <cell r="AC221">
            <v>0</v>
          </cell>
          <cell r="AD221">
            <v>0</v>
          </cell>
          <cell r="AE221">
            <v>0</v>
          </cell>
          <cell r="AF221">
            <v>0</v>
          </cell>
          <cell r="AG221">
            <v>0</v>
          </cell>
          <cell r="AH221">
            <v>0</v>
          </cell>
          <cell r="AI221">
            <v>0</v>
          </cell>
          <cell r="AJ221">
            <v>0</v>
          </cell>
          <cell r="AK221">
            <v>0</v>
          </cell>
          <cell r="AL221">
            <v>0</v>
          </cell>
          <cell r="AM221">
            <v>0</v>
          </cell>
          <cell r="AN221">
            <v>0</v>
          </cell>
          <cell r="AO221">
            <v>0</v>
          </cell>
          <cell r="AP221">
            <v>0</v>
          </cell>
          <cell r="AQ221">
            <v>12216.3105</v>
          </cell>
        </row>
        <row r="222">
          <cell r="A222">
            <v>1</v>
          </cell>
          <cell r="B222" t="str">
            <v>COP</v>
          </cell>
          <cell r="C222" t="str">
            <v>Subastas</v>
          </cell>
          <cell r="D222" t="str">
            <v>Fija</v>
          </cell>
          <cell r="E222">
            <v>1</v>
          </cell>
          <cell r="F222">
            <v>35864</v>
          </cell>
          <cell r="G222" t="str">
            <v>Marzo</v>
          </cell>
          <cell r="H222">
            <v>1998</v>
          </cell>
          <cell r="I222">
            <v>36229</v>
          </cell>
          <cell r="J222">
            <v>1999</v>
          </cell>
          <cell r="K222" t="str">
            <v>Marzo</v>
          </cell>
          <cell r="P222">
            <v>0</v>
          </cell>
          <cell r="Q222">
            <v>25.5</v>
          </cell>
          <cell r="R222" t="e">
            <v>#REF!</v>
          </cell>
          <cell r="S222" t="e">
            <v>#REF!</v>
          </cell>
          <cell r="T222">
            <v>400</v>
          </cell>
          <cell r="U222" t="e">
            <v>#REF!</v>
          </cell>
          <cell r="V222">
            <v>400</v>
          </cell>
          <cell r="W222" t="e">
            <v>#REF!</v>
          </cell>
          <cell r="X222">
            <v>400</v>
          </cell>
          <cell r="Y222">
            <v>102</v>
          </cell>
          <cell r="Z222">
            <v>502</v>
          </cell>
          <cell r="AA222" t="e">
            <v>#REF!</v>
          </cell>
          <cell r="AB222">
            <v>102</v>
          </cell>
          <cell r="AC222">
            <v>0</v>
          </cell>
          <cell r="AD222">
            <v>0</v>
          </cell>
          <cell r="AE222">
            <v>0</v>
          </cell>
          <cell r="AF222">
            <v>0</v>
          </cell>
          <cell r="AG222">
            <v>0</v>
          </cell>
          <cell r="AH222">
            <v>0</v>
          </cell>
          <cell r="AI222">
            <v>0</v>
          </cell>
          <cell r="AJ222">
            <v>0</v>
          </cell>
          <cell r="AK222">
            <v>0</v>
          </cell>
          <cell r="AL222">
            <v>0</v>
          </cell>
          <cell r="AM222">
            <v>0</v>
          </cell>
          <cell r="AN222">
            <v>0</v>
          </cell>
          <cell r="AO222">
            <v>0</v>
          </cell>
          <cell r="AP222">
            <v>0</v>
          </cell>
          <cell r="AQ222">
            <v>102</v>
          </cell>
        </row>
        <row r="223">
          <cell r="A223">
            <v>1</v>
          </cell>
          <cell r="B223" t="str">
            <v>COP</v>
          </cell>
          <cell r="C223" t="str">
            <v>Subastas</v>
          </cell>
          <cell r="D223" t="str">
            <v>Fija</v>
          </cell>
          <cell r="E223">
            <v>1</v>
          </cell>
          <cell r="F223">
            <v>35864</v>
          </cell>
          <cell r="G223" t="str">
            <v>Marzo</v>
          </cell>
          <cell r="H223">
            <v>1998</v>
          </cell>
          <cell r="I223">
            <v>36229</v>
          </cell>
          <cell r="J223">
            <v>1999</v>
          </cell>
          <cell r="K223" t="str">
            <v>Marzo</v>
          </cell>
          <cell r="P223">
            <v>0</v>
          </cell>
          <cell r="Q223">
            <v>25.5</v>
          </cell>
          <cell r="R223" t="e">
            <v>#REF!</v>
          </cell>
          <cell r="S223" t="e">
            <v>#REF!</v>
          </cell>
          <cell r="T223">
            <v>300</v>
          </cell>
          <cell r="U223" t="e">
            <v>#REF!</v>
          </cell>
          <cell r="V223">
            <v>300</v>
          </cell>
          <cell r="W223" t="e">
            <v>#REF!</v>
          </cell>
          <cell r="X223">
            <v>300</v>
          </cell>
          <cell r="Y223">
            <v>76.5</v>
          </cell>
          <cell r="Z223">
            <v>376.5</v>
          </cell>
          <cell r="AA223" t="e">
            <v>#REF!</v>
          </cell>
          <cell r="AB223">
            <v>76.5</v>
          </cell>
          <cell r="AC223">
            <v>0</v>
          </cell>
          <cell r="AD223">
            <v>0</v>
          </cell>
          <cell r="AE223">
            <v>0</v>
          </cell>
          <cell r="AF223">
            <v>0</v>
          </cell>
          <cell r="AG223">
            <v>0</v>
          </cell>
          <cell r="AH223">
            <v>0</v>
          </cell>
          <cell r="AI223">
            <v>0</v>
          </cell>
          <cell r="AJ223">
            <v>0</v>
          </cell>
          <cell r="AK223">
            <v>0</v>
          </cell>
          <cell r="AL223">
            <v>0</v>
          </cell>
          <cell r="AM223">
            <v>0</v>
          </cell>
          <cell r="AN223">
            <v>0</v>
          </cell>
          <cell r="AO223">
            <v>0</v>
          </cell>
          <cell r="AP223">
            <v>0</v>
          </cell>
          <cell r="AQ223">
            <v>76.5</v>
          </cell>
        </row>
        <row r="224">
          <cell r="A224">
            <v>1</v>
          </cell>
          <cell r="B224" t="str">
            <v>COP</v>
          </cell>
          <cell r="C224" t="str">
            <v>Subastas</v>
          </cell>
          <cell r="D224" t="str">
            <v>Fija</v>
          </cell>
          <cell r="E224">
            <v>1</v>
          </cell>
          <cell r="F224">
            <v>35864</v>
          </cell>
          <cell r="G224" t="str">
            <v>Marzo</v>
          </cell>
          <cell r="H224">
            <v>1998</v>
          </cell>
          <cell r="I224">
            <v>36229</v>
          </cell>
          <cell r="J224">
            <v>1999</v>
          </cell>
          <cell r="K224" t="str">
            <v>Marzo</v>
          </cell>
          <cell r="P224">
            <v>0</v>
          </cell>
          <cell r="Q224">
            <v>25.5</v>
          </cell>
          <cell r="R224" t="e">
            <v>#REF!</v>
          </cell>
          <cell r="S224" t="e">
            <v>#REF!</v>
          </cell>
          <cell r="T224">
            <v>150</v>
          </cell>
          <cell r="U224" t="e">
            <v>#REF!</v>
          </cell>
          <cell r="V224">
            <v>150</v>
          </cell>
          <cell r="W224" t="e">
            <v>#REF!</v>
          </cell>
          <cell r="X224">
            <v>150</v>
          </cell>
          <cell r="Y224">
            <v>38.25</v>
          </cell>
          <cell r="Z224">
            <v>188.25</v>
          </cell>
          <cell r="AA224" t="e">
            <v>#REF!</v>
          </cell>
          <cell r="AB224">
            <v>38.25</v>
          </cell>
          <cell r="AC224">
            <v>0</v>
          </cell>
          <cell r="AD224">
            <v>0</v>
          </cell>
          <cell r="AE224">
            <v>0</v>
          </cell>
          <cell r="AF224">
            <v>0</v>
          </cell>
          <cell r="AG224">
            <v>0</v>
          </cell>
          <cell r="AH224">
            <v>0</v>
          </cell>
          <cell r="AI224">
            <v>0</v>
          </cell>
          <cell r="AJ224">
            <v>0</v>
          </cell>
          <cell r="AK224">
            <v>0</v>
          </cell>
          <cell r="AL224">
            <v>0</v>
          </cell>
          <cell r="AM224">
            <v>0</v>
          </cell>
          <cell r="AN224">
            <v>0</v>
          </cell>
          <cell r="AO224">
            <v>0</v>
          </cell>
          <cell r="AP224">
            <v>0</v>
          </cell>
          <cell r="AQ224">
            <v>38.25</v>
          </cell>
        </row>
        <row r="225">
          <cell r="A225">
            <v>1</v>
          </cell>
          <cell r="B225" t="str">
            <v>COP</v>
          </cell>
          <cell r="C225" t="str">
            <v>Subastas</v>
          </cell>
          <cell r="D225" t="str">
            <v>Fija</v>
          </cell>
          <cell r="E225">
            <v>1</v>
          </cell>
          <cell r="F225">
            <v>35864</v>
          </cell>
          <cell r="G225" t="str">
            <v>Marzo</v>
          </cell>
          <cell r="H225">
            <v>1998</v>
          </cell>
          <cell r="I225">
            <v>36229</v>
          </cell>
          <cell r="J225">
            <v>1999</v>
          </cell>
          <cell r="K225" t="str">
            <v>Marzo</v>
          </cell>
          <cell r="P225">
            <v>0</v>
          </cell>
          <cell r="Q225">
            <v>25.5</v>
          </cell>
          <cell r="R225" t="e">
            <v>#REF!</v>
          </cell>
          <cell r="S225" t="e">
            <v>#REF!</v>
          </cell>
          <cell r="T225">
            <v>1060</v>
          </cell>
          <cell r="U225" t="e">
            <v>#REF!</v>
          </cell>
          <cell r="V225">
            <v>1060</v>
          </cell>
          <cell r="W225" t="e">
            <v>#REF!</v>
          </cell>
          <cell r="X225">
            <v>1060</v>
          </cell>
          <cell r="Y225">
            <v>270.3</v>
          </cell>
          <cell r="Z225">
            <v>1330.3</v>
          </cell>
          <cell r="AA225" t="e">
            <v>#REF!</v>
          </cell>
          <cell r="AB225">
            <v>270.3</v>
          </cell>
          <cell r="AC225">
            <v>0</v>
          </cell>
          <cell r="AD225">
            <v>0</v>
          </cell>
          <cell r="AE225">
            <v>0</v>
          </cell>
          <cell r="AF225">
            <v>0</v>
          </cell>
          <cell r="AG225">
            <v>0</v>
          </cell>
          <cell r="AH225">
            <v>0</v>
          </cell>
          <cell r="AI225">
            <v>0</v>
          </cell>
          <cell r="AJ225">
            <v>0</v>
          </cell>
          <cell r="AK225">
            <v>0</v>
          </cell>
          <cell r="AL225">
            <v>0</v>
          </cell>
          <cell r="AM225">
            <v>0</v>
          </cell>
          <cell r="AN225">
            <v>0</v>
          </cell>
          <cell r="AO225">
            <v>0</v>
          </cell>
          <cell r="AP225">
            <v>0</v>
          </cell>
          <cell r="AQ225">
            <v>270.3</v>
          </cell>
        </row>
        <row r="226">
          <cell r="A226">
            <v>1</v>
          </cell>
          <cell r="B226" t="str">
            <v>COP</v>
          </cell>
          <cell r="C226" t="str">
            <v>Subastas</v>
          </cell>
          <cell r="D226" t="str">
            <v>Fija</v>
          </cell>
          <cell r="E226">
            <v>1</v>
          </cell>
          <cell r="F226">
            <v>35864</v>
          </cell>
          <cell r="G226" t="str">
            <v>Marzo</v>
          </cell>
          <cell r="H226">
            <v>1998</v>
          </cell>
          <cell r="I226">
            <v>36229</v>
          </cell>
          <cell r="J226">
            <v>1999</v>
          </cell>
          <cell r="K226" t="str">
            <v>Marzo</v>
          </cell>
          <cell r="P226">
            <v>0</v>
          </cell>
          <cell r="Q226">
            <v>25.5</v>
          </cell>
          <cell r="R226" t="e">
            <v>#REF!</v>
          </cell>
          <cell r="S226" t="e">
            <v>#REF!</v>
          </cell>
          <cell r="T226">
            <v>8400</v>
          </cell>
          <cell r="U226" t="e">
            <v>#REF!</v>
          </cell>
          <cell r="V226">
            <v>8400</v>
          </cell>
          <cell r="W226" t="e">
            <v>#REF!</v>
          </cell>
          <cell r="X226">
            <v>8400</v>
          </cell>
          <cell r="Y226">
            <v>2142</v>
          </cell>
          <cell r="Z226">
            <v>10542</v>
          </cell>
          <cell r="AA226" t="e">
            <v>#REF!</v>
          </cell>
          <cell r="AB226">
            <v>2142</v>
          </cell>
          <cell r="AC226">
            <v>0</v>
          </cell>
          <cell r="AD226">
            <v>0</v>
          </cell>
          <cell r="AE226">
            <v>0</v>
          </cell>
          <cell r="AF226">
            <v>0</v>
          </cell>
          <cell r="AG226">
            <v>0</v>
          </cell>
          <cell r="AH226">
            <v>0</v>
          </cell>
          <cell r="AI226">
            <v>0</v>
          </cell>
          <cell r="AJ226">
            <v>0</v>
          </cell>
          <cell r="AK226">
            <v>0</v>
          </cell>
          <cell r="AL226">
            <v>0</v>
          </cell>
          <cell r="AM226">
            <v>0</v>
          </cell>
          <cell r="AN226">
            <v>0</v>
          </cell>
          <cell r="AO226">
            <v>0</v>
          </cell>
          <cell r="AP226">
            <v>0</v>
          </cell>
          <cell r="AQ226">
            <v>2142</v>
          </cell>
        </row>
        <row r="227">
          <cell r="A227">
            <v>1</v>
          </cell>
          <cell r="B227" t="str">
            <v>COP</v>
          </cell>
          <cell r="C227" t="str">
            <v>Subastas</v>
          </cell>
          <cell r="D227" t="str">
            <v>Fija</v>
          </cell>
          <cell r="E227">
            <v>1</v>
          </cell>
          <cell r="F227">
            <v>35864</v>
          </cell>
          <cell r="G227" t="str">
            <v>Marzo</v>
          </cell>
          <cell r="H227">
            <v>1998</v>
          </cell>
          <cell r="I227">
            <v>36229</v>
          </cell>
          <cell r="J227">
            <v>1999</v>
          </cell>
          <cell r="K227" t="str">
            <v>Marzo</v>
          </cell>
          <cell r="P227">
            <v>0</v>
          </cell>
          <cell r="Q227">
            <v>25.5</v>
          </cell>
          <cell r="R227" t="e">
            <v>#REF!</v>
          </cell>
          <cell r="S227" t="e">
            <v>#REF!</v>
          </cell>
          <cell r="T227">
            <v>150</v>
          </cell>
          <cell r="U227" t="e">
            <v>#REF!</v>
          </cell>
          <cell r="V227">
            <v>150</v>
          </cell>
          <cell r="W227" t="e">
            <v>#REF!</v>
          </cell>
          <cell r="X227">
            <v>150</v>
          </cell>
          <cell r="Y227">
            <v>38.25</v>
          </cell>
          <cell r="Z227">
            <v>188.25</v>
          </cell>
          <cell r="AA227" t="e">
            <v>#REF!</v>
          </cell>
          <cell r="AB227">
            <v>38.25</v>
          </cell>
          <cell r="AC227">
            <v>0</v>
          </cell>
          <cell r="AD227">
            <v>0</v>
          </cell>
          <cell r="AE227">
            <v>0</v>
          </cell>
          <cell r="AF227">
            <v>0</v>
          </cell>
          <cell r="AG227">
            <v>0</v>
          </cell>
          <cell r="AH227">
            <v>0</v>
          </cell>
          <cell r="AI227">
            <v>0</v>
          </cell>
          <cell r="AJ227">
            <v>0</v>
          </cell>
          <cell r="AK227">
            <v>0</v>
          </cell>
          <cell r="AL227">
            <v>0</v>
          </cell>
          <cell r="AM227">
            <v>0</v>
          </cell>
          <cell r="AN227">
            <v>0</v>
          </cell>
          <cell r="AO227">
            <v>0</v>
          </cell>
          <cell r="AP227">
            <v>0</v>
          </cell>
          <cell r="AQ227">
            <v>38.25</v>
          </cell>
        </row>
        <row r="228">
          <cell r="A228">
            <v>1</v>
          </cell>
          <cell r="B228" t="str">
            <v>COP</v>
          </cell>
          <cell r="C228" t="str">
            <v>Subastas</v>
          </cell>
          <cell r="D228" t="str">
            <v>Fija</v>
          </cell>
          <cell r="E228">
            <v>1</v>
          </cell>
          <cell r="F228">
            <v>35864</v>
          </cell>
          <cell r="G228" t="str">
            <v>Marzo</v>
          </cell>
          <cell r="H228">
            <v>1998</v>
          </cell>
          <cell r="I228">
            <v>36229</v>
          </cell>
          <cell r="J228">
            <v>1999</v>
          </cell>
          <cell r="K228" t="str">
            <v>Marzo</v>
          </cell>
          <cell r="P228">
            <v>0</v>
          </cell>
          <cell r="Q228">
            <v>25.5</v>
          </cell>
          <cell r="R228" t="e">
            <v>#REF!</v>
          </cell>
          <cell r="S228" t="e">
            <v>#REF!</v>
          </cell>
          <cell r="T228">
            <v>1150</v>
          </cell>
          <cell r="U228" t="e">
            <v>#REF!</v>
          </cell>
          <cell r="V228">
            <v>1150</v>
          </cell>
          <cell r="W228" t="e">
            <v>#REF!</v>
          </cell>
          <cell r="X228">
            <v>1150</v>
          </cell>
          <cell r="Y228">
            <v>293.25</v>
          </cell>
          <cell r="Z228">
            <v>1443.25</v>
          </cell>
          <cell r="AA228" t="e">
            <v>#REF!</v>
          </cell>
          <cell r="AB228">
            <v>293.25</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cell r="AP228">
            <v>0</v>
          </cell>
          <cell r="AQ228">
            <v>293.25</v>
          </cell>
        </row>
        <row r="229">
          <cell r="A229">
            <v>1</v>
          </cell>
          <cell r="B229" t="str">
            <v>COP</v>
          </cell>
          <cell r="C229" t="str">
            <v>Subastas</v>
          </cell>
          <cell r="D229" t="str">
            <v>Fija</v>
          </cell>
          <cell r="E229">
            <v>1</v>
          </cell>
          <cell r="F229">
            <v>35864</v>
          </cell>
          <cell r="G229" t="str">
            <v>Marzo</v>
          </cell>
          <cell r="H229">
            <v>1998</v>
          </cell>
          <cell r="I229">
            <v>36229</v>
          </cell>
          <cell r="J229">
            <v>1999</v>
          </cell>
          <cell r="K229" t="str">
            <v>Marzo</v>
          </cell>
          <cell r="P229">
            <v>0</v>
          </cell>
          <cell r="Q229">
            <v>25.5</v>
          </cell>
          <cell r="R229" t="e">
            <v>#REF!</v>
          </cell>
          <cell r="S229" t="e">
            <v>#REF!</v>
          </cell>
          <cell r="T229">
            <v>2600</v>
          </cell>
          <cell r="U229" t="e">
            <v>#REF!</v>
          </cell>
          <cell r="V229">
            <v>2600</v>
          </cell>
          <cell r="W229" t="e">
            <v>#REF!</v>
          </cell>
          <cell r="X229">
            <v>2600</v>
          </cell>
          <cell r="Y229">
            <v>663</v>
          </cell>
          <cell r="Z229">
            <v>3263</v>
          </cell>
          <cell r="AA229" t="e">
            <v>#REF!</v>
          </cell>
          <cell r="AB229">
            <v>663</v>
          </cell>
          <cell r="AC229">
            <v>0</v>
          </cell>
          <cell r="AD229">
            <v>0</v>
          </cell>
          <cell r="AE229">
            <v>0</v>
          </cell>
          <cell r="AF229">
            <v>0</v>
          </cell>
          <cell r="AG229">
            <v>0</v>
          </cell>
          <cell r="AH229">
            <v>0</v>
          </cell>
          <cell r="AI229">
            <v>0</v>
          </cell>
          <cell r="AJ229">
            <v>0</v>
          </cell>
          <cell r="AK229">
            <v>0</v>
          </cell>
          <cell r="AL229">
            <v>0</v>
          </cell>
          <cell r="AM229">
            <v>0</v>
          </cell>
          <cell r="AN229">
            <v>0</v>
          </cell>
          <cell r="AO229">
            <v>0</v>
          </cell>
          <cell r="AP229">
            <v>0</v>
          </cell>
          <cell r="AQ229">
            <v>663</v>
          </cell>
        </row>
        <row r="230">
          <cell r="A230">
            <v>1</v>
          </cell>
          <cell r="B230" t="str">
            <v>COP</v>
          </cell>
          <cell r="C230" t="str">
            <v>Subastas</v>
          </cell>
          <cell r="D230" t="str">
            <v>Fija</v>
          </cell>
          <cell r="E230">
            <v>1</v>
          </cell>
          <cell r="F230">
            <v>35864</v>
          </cell>
          <cell r="G230" t="str">
            <v>Marzo</v>
          </cell>
          <cell r="H230">
            <v>1998</v>
          </cell>
          <cell r="I230">
            <v>36229</v>
          </cell>
          <cell r="J230">
            <v>1999</v>
          </cell>
          <cell r="K230" t="str">
            <v>Marzo</v>
          </cell>
          <cell r="P230">
            <v>0</v>
          </cell>
          <cell r="Q230">
            <v>25.5</v>
          </cell>
          <cell r="R230" t="e">
            <v>#REF!</v>
          </cell>
          <cell r="S230" t="e">
            <v>#REF!</v>
          </cell>
          <cell r="T230">
            <v>2150</v>
          </cell>
          <cell r="U230" t="e">
            <v>#REF!</v>
          </cell>
          <cell r="V230">
            <v>2150</v>
          </cell>
          <cell r="W230" t="e">
            <v>#REF!</v>
          </cell>
          <cell r="X230">
            <v>2150</v>
          </cell>
          <cell r="Y230">
            <v>548.25</v>
          </cell>
          <cell r="Z230">
            <v>2698.25</v>
          </cell>
          <cell r="AA230" t="e">
            <v>#REF!</v>
          </cell>
          <cell r="AB230">
            <v>548.25</v>
          </cell>
          <cell r="AC230">
            <v>0</v>
          </cell>
          <cell r="AD230">
            <v>0</v>
          </cell>
          <cell r="AE230">
            <v>0</v>
          </cell>
          <cell r="AF230">
            <v>0</v>
          </cell>
          <cell r="AG230">
            <v>0</v>
          </cell>
          <cell r="AH230">
            <v>0</v>
          </cell>
          <cell r="AI230">
            <v>0</v>
          </cell>
          <cell r="AJ230">
            <v>0</v>
          </cell>
          <cell r="AK230">
            <v>0</v>
          </cell>
          <cell r="AL230">
            <v>0</v>
          </cell>
          <cell r="AM230">
            <v>0</v>
          </cell>
          <cell r="AN230">
            <v>0</v>
          </cell>
          <cell r="AO230">
            <v>0</v>
          </cell>
          <cell r="AP230">
            <v>0</v>
          </cell>
          <cell r="AQ230">
            <v>548.25</v>
          </cell>
        </row>
        <row r="231">
          <cell r="A231">
            <v>1</v>
          </cell>
          <cell r="B231" t="str">
            <v>COP</v>
          </cell>
          <cell r="C231" t="str">
            <v>Subastas</v>
          </cell>
          <cell r="D231" t="str">
            <v>Fija</v>
          </cell>
          <cell r="E231">
            <v>1</v>
          </cell>
          <cell r="F231">
            <v>35864</v>
          </cell>
          <cell r="G231" t="str">
            <v>Marzo</v>
          </cell>
          <cell r="H231">
            <v>1998</v>
          </cell>
          <cell r="I231">
            <v>36229</v>
          </cell>
          <cell r="J231">
            <v>1999</v>
          </cell>
          <cell r="K231" t="str">
            <v>Marzo</v>
          </cell>
          <cell r="P231">
            <v>0</v>
          </cell>
          <cell r="Q231">
            <v>25.5</v>
          </cell>
          <cell r="R231" t="e">
            <v>#REF!</v>
          </cell>
          <cell r="S231" t="e">
            <v>#REF!</v>
          </cell>
          <cell r="T231">
            <v>5200</v>
          </cell>
          <cell r="U231" t="e">
            <v>#REF!</v>
          </cell>
          <cell r="V231">
            <v>5200</v>
          </cell>
          <cell r="W231" t="e">
            <v>#REF!</v>
          </cell>
          <cell r="X231">
            <v>5200</v>
          </cell>
          <cell r="Y231">
            <v>1326</v>
          </cell>
          <cell r="Z231">
            <v>6526</v>
          </cell>
          <cell r="AA231" t="e">
            <v>#REF!</v>
          </cell>
          <cell r="AB231">
            <v>1326</v>
          </cell>
          <cell r="AC231">
            <v>0</v>
          </cell>
          <cell r="AD231">
            <v>0</v>
          </cell>
          <cell r="AE231">
            <v>0</v>
          </cell>
          <cell r="AF231">
            <v>0</v>
          </cell>
          <cell r="AG231">
            <v>0</v>
          </cell>
          <cell r="AH231">
            <v>0</v>
          </cell>
          <cell r="AI231">
            <v>0</v>
          </cell>
          <cell r="AJ231">
            <v>0</v>
          </cell>
          <cell r="AK231">
            <v>0</v>
          </cell>
          <cell r="AL231">
            <v>0</v>
          </cell>
          <cell r="AM231">
            <v>0</v>
          </cell>
          <cell r="AN231">
            <v>0</v>
          </cell>
          <cell r="AO231">
            <v>0</v>
          </cell>
          <cell r="AP231">
            <v>0</v>
          </cell>
          <cell r="AQ231">
            <v>1326</v>
          </cell>
        </row>
        <row r="232">
          <cell r="A232">
            <v>1</v>
          </cell>
          <cell r="B232" t="str">
            <v>COP</v>
          </cell>
          <cell r="C232" t="str">
            <v>Subastas</v>
          </cell>
          <cell r="D232" t="str">
            <v>Fija</v>
          </cell>
          <cell r="E232">
            <v>1</v>
          </cell>
          <cell r="F232">
            <v>35864</v>
          </cell>
          <cell r="G232" t="str">
            <v>Marzo</v>
          </cell>
          <cell r="H232">
            <v>1998</v>
          </cell>
          <cell r="I232">
            <v>36229</v>
          </cell>
          <cell r="J232">
            <v>1999</v>
          </cell>
          <cell r="K232" t="str">
            <v>Marzo</v>
          </cell>
          <cell r="P232">
            <v>0</v>
          </cell>
          <cell r="Q232">
            <v>25.5</v>
          </cell>
          <cell r="R232" t="e">
            <v>#REF!</v>
          </cell>
          <cell r="S232" t="e">
            <v>#REF!</v>
          </cell>
          <cell r="T232">
            <v>9064.2999999999993</v>
          </cell>
          <cell r="U232" t="e">
            <v>#REF!</v>
          </cell>
          <cell r="V232">
            <v>9064.2999999999993</v>
          </cell>
          <cell r="W232" t="e">
            <v>#REF!</v>
          </cell>
          <cell r="X232">
            <v>9064.2999999999993</v>
          </cell>
          <cell r="Y232">
            <v>2311.3964999999998</v>
          </cell>
          <cell r="Z232">
            <v>11375.696499999998</v>
          </cell>
          <cell r="AA232" t="e">
            <v>#REF!</v>
          </cell>
          <cell r="AB232">
            <v>2311.3964999999998</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cell r="AP232">
            <v>0</v>
          </cell>
          <cell r="AQ232">
            <v>2311.3964999999998</v>
          </cell>
        </row>
        <row r="233">
          <cell r="A233">
            <v>1</v>
          </cell>
          <cell r="B233" t="str">
            <v>COP</v>
          </cell>
          <cell r="C233" t="str">
            <v>Subastas</v>
          </cell>
          <cell r="D233" t="str">
            <v>Fija</v>
          </cell>
          <cell r="E233">
            <v>1</v>
          </cell>
          <cell r="F233">
            <v>35864</v>
          </cell>
          <cell r="G233" t="str">
            <v>Marzo</v>
          </cell>
          <cell r="H233">
            <v>1998</v>
          </cell>
          <cell r="I233">
            <v>36229</v>
          </cell>
          <cell r="J233">
            <v>1999</v>
          </cell>
          <cell r="K233" t="str">
            <v>Marzo</v>
          </cell>
          <cell r="P233">
            <v>0</v>
          </cell>
          <cell r="Q233">
            <v>25.5</v>
          </cell>
          <cell r="R233" t="e">
            <v>#REF!</v>
          </cell>
          <cell r="S233" t="e">
            <v>#REF!</v>
          </cell>
          <cell r="T233">
            <v>500</v>
          </cell>
          <cell r="U233" t="e">
            <v>#REF!</v>
          </cell>
          <cell r="V233">
            <v>500</v>
          </cell>
          <cell r="W233" t="e">
            <v>#REF!</v>
          </cell>
          <cell r="X233">
            <v>500</v>
          </cell>
          <cell r="Y233">
            <v>127.5</v>
          </cell>
          <cell r="Z233">
            <v>627.5</v>
          </cell>
          <cell r="AA233" t="e">
            <v>#REF!</v>
          </cell>
          <cell r="AB233">
            <v>127.5</v>
          </cell>
          <cell r="AC233">
            <v>0</v>
          </cell>
          <cell r="AD233">
            <v>0</v>
          </cell>
          <cell r="AE233">
            <v>0</v>
          </cell>
          <cell r="AF233">
            <v>0</v>
          </cell>
          <cell r="AG233">
            <v>0</v>
          </cell>
          <cell r="AH233">
            <v>0</v>
          </cell>
          <cell r="AI233">
            <v>0</v>
          </cell>
          <cell r="AJ233">
            <v>0</v>
          </cell>
          <cell r="AK233">
            <v>0</v>
          </cell>
          <cell r="AL233">
            <v>0</v>
          </cell>
          <cell r="AM233">
            <v>0</v>
          </cell>
          <cell r="AN233">
            <v>0</v>
          </cell>
          <cell r="AO233">
            <v>0</v>
          </cell>
          <cell r="AP233">
            <v>0</v>
          </cell>
          <cell r="AQ233">
            <v>127.5</v>
          </cell>
        </row>
        <row r="234">
          <cell r="A234">
            <v>1</v>
          </cell>
          <cell r="B234" t="str">
            <v>COP</v>
          </cell>
          <cell r="C234" t="str">
            <v>Subastas</v>
          </cell>
          <cell r="D234" t="str">
            <v>Fija</v>
          </cell>
          <cell r="E234">
            <v>1</v>
          </cell>
          <cell r="F234">
            <v>35864</v>
          </cell>
          <cell r="G234" t="str">
            <v>Marzo</v>
          </cell>
          <cell r="H234">
            <v>1998</v>
          </cell>
          <cell r="I234">
            <v>36229</v>
          </cell>
          <cell r="J234">
            <v>1999</v>
          </cell>
          <cell r="K234" t="str">
            <v>Marzo</v>
          </cell>
          <cell r="P234">
            <v>0</v>
          </cell>
          <cell r="Q234">
            <v>25.5</v>
          </cell>
          <cell r="R234" t="e">
            <v>#REF!</v>
          </cell>
          <cell r="S234" t="e">
            <v>#REF!</v>
          </cell>
          <cell r="T234">
            <v>7579.7</v>
          </cell>
          <cell r="U234" t="e">
            <v>#REF!</v>
          </cell>
          <cell r="V234">
            <v>7579.7</v>
          </cell>
          <cell r="W234" t="e">
            <v>#REF!</v>
          </cell>
          <cell r="X234">
            <v>7579.7</v>
          </cell>
          <cell r="Y234">
            <v>1932.8235</v>
          </cell>
          <cell r="Z234">
            <v>9512.5234999999993</v>
          </cell>
          <cell r="AA234" t="e">
            <v>#REF!</v>
          </cell>
          <cell r="AB234">
            <v>1932.8235</v>
          </cell>
          <cell r="AC234">
            <v>0</v>
          </cell>
          <cell r="AD234">
            <v>0</v>
          </cell>
          <cell r="AE234">
            <v>0</v>
          </cell>
          <cell r="AF234">
            <v>0</v>
          </cell>
          <cell r="AG234">
            <v>0</v>
          </cell>
          <cell r="AH234">
            <v>0</v>
          </cell>
          <cell r="AI234">
            <v>0</v>
          </cell>
          <cell r="AJ234">
            <v>0</v>
          </cell>
          <cell r="AK234">
            <v>0</v>
          </cell>
          <cell r="AL234">
            <v>0</v>
          </cell>
          <cell r="AM234">
            <v>0</v>
          </cell>
          <cell r="AN234">
            <v>0</v>
          </cell>
          <cell r="AO234">
            <v>0</v>
          </cell>
          <cell r="AP234">
            <v>0</v>
          </cell>
          <cell r="AQ234">
            <v>1932.8235</v>
          </cell>
        </row>
        <row r="235">
          <cell r="A235">
            <v>1</v>
          </cell>
          <cell r="B235" t="str">
            <v>COP</v>
          </cell>
          <cell r="C235" t="str">
            <v>Subastas</v>
          </cell>
          <cell r="D235" t="str">
            <v>Fija</v>
          </cell>
          <cell r="E235">
            <v>1</v>
          </cell>
          <cell r="F235">
            <v>35885</v>
          </cell>
          <cell r="G235" t="str">
            <v>Marzo</v>
          </cell>
          <cell r="H235">
            <v>1998</v>
          </cell>
          <cell r="I235">
            <v>36250</v>
          </cell>
          <cell r="J235">
            <v>1999</v>
          </cell>
          <cell r="K235" t="str">
            <v>Marzo</v>
          </cell>
          <cell r="P235">
            <v>0</v>
          </cell>
          <cell r="Q235">
            <v>25.5</v>
          </cell>
          <cell r="R235" t="e">
            <v>#REF!</v>
          </cell>
          <cell r="S235" t="e">
            <v>#REF!</v>
          </cell>
          <cell r="T235">
            <v>15.1</v>
          </cell>
          <cell r="U235" t="e">
            <v>#REF!</v>
          </cell>
          <cell r="V235">
            <v>15.1</v>
          </cell>
          <cell r="W235" t="e">
            <v>#REF!</v>
          </cell>
          <cell r="X235">
            <v>15.1</v>
          </cell>
          <cell r="Y235">
            <v>3.8504999999999998</v>
          </cell>
          <cell r="Z235">
            <v>18.950499999999998</v>
          </cell>
          <cell r="AA235" t="e">
            <v>#REF!</v>
          </cell>
          <cell r="AB235">
            <v>3.8504999999999998</v>
          </cell>
          <cell r="AC235">
            <v>0</v>
          </cell>
          <cell r="AD235">
            <v>0</v>
          </cell>
          <cell r="AE235">
            <v>0</v>
          </cell>
          <cell r="AF235">
            <v>0</v>
          </cell>
          <cell r="AG235">
            <v>0</v>
          </cell>
          <cell r="AH235">
            <v>0</v>
          </cell>
          <cell r="AI235">
            <v>0</v>
          </cell>
          <cell r="AJ235">
            <v>0</v>
          </cell>
          <cell r="AK235">
            <v>0</v>
          </cell>
          <cell r="AL235">
            <v>0</v>
          </cell>
          <cell r="AM235">
            <v>0</v>
          </cell>
          <cell r="AN235">
            <v>0</v>
          </cell>
          <cell r="AO235">
            <v>0</v>
          </cell>
          <cell r="AP235">
            <v>0</v>
          </cell>
          <cell r="AQ235">
            <v>3.8504999999999998</v>
          </cell>
        </row>
        <row r="236">
          <cell r="A236">
            <v>1</v>
          </cell>
          <cell r="B236" t="str">
            <v>COP</v>
          </cell>
          <cell r="C236" t="str">
            <v>Subastas</v>
          </cell>
          <cell r="D236" t="str">
            <v>Fija</v>
          </cell>
          <cell r="E236">
            <v>1</v>
          </cell>
          <cell r="F236">
            <v>35885</v>
          </cell>
          <cell r="G236" t="str">
            <v>Marzo</v>
          </cell>
          <cell r="H236">
            <v>1998</v>
          </cell>
          <cell r="I236">
            <v>36250</v>
          </cell>
          <cell r="J236">
            <v>1999</v>
          </cell>
          <cell r="K236" t="str">
            <v>Marzo</v>
          </cell>
          <cell r="P236">
            <v>0</v>
          </cell>
          <cell r="Q236">
            <v>25.5</v>
          </cell>
          <cell r="R236" t="e">
            <v>#REF!</v>
          </cell>
          <cell r="S236" t="e">
            <v>#REF!</v>
          </cell>
          <cell r="T236">
            <v>15.2</v>
          </cell>
          <cell r="U236" t="e">
            <v>#REF!</v>
          </cell>
          <cell r="V236">
            <v>15.2</v>
          </cell>
          <cell r="W236" t="e">
            <v>#REF!</v>
          </cell>
          <cell r="X236">
            <v>15.2</v>
          </cell>
          <cell r="Y236">
            <v>3.8759999999999999</v>
          </cell>
          <cell r="Z236">
            <v>19.076000000000001</v>
          </cell>
          <cell r="AA236" t="e">
            <v>#REF!</v>
          </cell>
          <cell r="AB236">
            <v>3.8759999999999999</v>
          </cell>
          <cell r="AC236">
            <v>0</v>
          </cell>
          <cell r="AD236">
            <v>0</v>
          </cell>
          <cell r="AE236">
            <v>0</v>
          </cell>
          <cell r="AF236">
            <v>0</v>
          </cell>
          <cell r="AG236">
            <v>0</v>
          </cell>
          <cell r="AH236">
            <v>0</v>
          </cell>
          <cell r="AI236">
            <v>0</v>
          </cell>
          <cell r="AJ236">
            <v>0</v>
          </cell>
          <cell r="AK236">
            <v>0</v>
          </cell>
          <cell r="AL236">
            <v>0</v>
          </cell>
          <cell r="AM236">
            <v>0</v>
          </cell>
          <cell r="AN236">
            <v>0</v>
          </cell>
          <cell r="AO236">
            <v>0</v>
          </cell>
          <cell r="AP236">
            <v>0</v>
          </cell>
          <cell r="AQ236">
            <v>3.8759999999999999</v>
          </cell>
        </row>
        <row r="237">
          <cell r="A237">
            <v>1</v>
          </cell>
          <cell r="B237" t="str">
            <v>COP</v>
          </cell>
          <cell r="C237" t="str">
            <v>Subastas</v>
          </cell>
          <cell r="D237" t="str">
            <v>Fija</v>
          </cell>
          <cell r="E237">
            <v>1</v>
          </cell>
          <cell r="F237">
            <v>35885</v>
          </cell>
          <cell r="G237" t="str">
            <v>Marzo</v>
          </cell>
          <cell r="H237">
            <v>1998</v>
          </cell>
          <cell r="I237">
            <v>36250</v>
          </cell>
          <cell r="J237">
            <v>1999</v>
          </cell>
          <cell r="K237" t="str">
            <v>Marzo</v>
          </cell>
          <cell r="P237">
            <v>0</v>
          </cell>
          <cell r="Q237">
            <v>25.5</v>
          </cell>
          <cell r="R237" t="e">
            <v>#REF!</v>
          </cell>
          <cell r="S237" t="e">
            <v>#REF!</v>
          </cell>
          <cell r="T237">
            <v>17.3</v>
          </cell>
          <cell r="U237" t="e">
            <v>#REF!</v>
          </cell>
          <cell r="V237">
            <v>17.3</v>
          </cell>
          <cell r="W237" t="e">
            <v>#REF!</v>
          </cell>
          <cell r="X237">
            <v>17.3</v>
          </cell>
          <cell r="Y237">
            <v>4.4115000000000002</v>
          </cell>
          <cell r="Z237">
            <v>21.711500000000001</v>
          </cell>
          <cell r="AA237" t="e">
            <v>#REF!</v>
          </cell>
          <cell r="AB237">
            <v>4.4115000000000002</v>
          </cell>
          <cell r="AC237">
            <v>0</v>
          </cell>
          <cell r="AD237">
            <v>0</v>
          </cell>
          <cell r="AE237">
            <v>0</v>
          </cell>
          <cell r="AF237">
            <v>0</v>
          </cell>
          <cell r="AG237">
            <v>0</v>
          </cell>
          <cell r="AH237">
            <v>0</v>
          </cell>
          <cell r="AI237">
            <v>0</v>
          </cell>
          <cell r="AJ237">
            <v>0</v>
          </cell>
          <cell r="AK237">
            <v>0</v>
          </cell>
          <cell r="AL237">
            <v>0</v>
          </cell>
          <cell r="AM237">
            <v>0</v>
          </cell>
          <cell r="AN237">
            <v>0</v>
          </cell>
          <cell r="AO237">
            <v>0</v>
          </cell>
          <cell r="AP237">
            <v>0</v>
          </cell>
          <cell r="AQ237">
            <v>4.4115000000000002</v>
          </cell>
        </row>
        <row r="238">
          <cell r="A238">
            <v>1</v>
          </cell>
          <cell r="B238" t="str">
            <v>COP</v>
          </cell>
          <cell r="C238" t="str">
            <v>Subastas</v>
          </cell>
          <cell r="D238" t="str">
            <v>Fija</v>
          </cell>
          <cell r="E238">
            <v>1</v>
          </cell>
          <cell r="F238">
            <v>35885</v>
          </cell>
          <cell r="G238" t="str">
            <v>Marzo</v>
          </cell>
          <cell r="H238">
            <v>1998</v>
          </cell>
          <cell r="I238">
            <v>36250</v>
          </cell>
          <cell r="J238">
            <v>1999</v>
          </cell>
          <cell r="K238" t="str">
            <v>Marzo</v>
          </cell>
          <cell r="P238">
            <v>0</v>
          </cell>
          <cell r="Q238">
            <v>25.5</v>
          </cell>
          <cell r="R238" t="e">
            <v>#REF!</v>
          </cell>
          <cell r="S238" t="e">
            <v>#REF!</v>
          </cell>
          <cell r="T238">
            <v>17.2</v>
          </cell>
          <cell r="U238" t="e">
            <v>#REF!</v>
          </cell>
          <cell r="V238">
            <v>17.2</v>
          </cell>
          <cell r="W238" t="e">
            <v>#REF!</v>
          </cell>
          <cell r="X238">
            <v>17.2</v>
          </cell>
          <cell r="Y238">
            <v>4.3860000000000001</v>
          </cell>
          <cell r="Z238">
            <v>21.585999999999999</v>
          </cell>
          <cell r="AA238" t="e">
            <v>#REF!</v>
          </cell>
          <cell r="AB238">
            <v>4.3860000000000001</v>
          </cell>
          <cell r="AC238">
            <v>0</v>
          </cell>
          <cell r="AD238">
            <v>0</v>
          </cell>
          <cell r="AE238">
            <v>0</v>
          </cell>
          <cell r="AF238">
            <v>0</v>
          </cell>
          <cell r="AG238">
            <v>0</v>
          </cell>
          <cell r="AH238">
            <v>0</v>
          </cell>
          <cell r="AI238">
            <v>0</v>
          </cell>
          <cell r="AJ238">
            <v>0</v>
          </cell>
          <cell r="AK238">
            <v>0</v>
          </cell>
          <cell r="AL238">
            <v>0</v>
          </cell>
          <cell r="AM238">
            <v>0</v>
          </cell>
          <cell r="AN238">
            <v>0</v>
          </cell>
          <cell r="AO238">
            <v>0</v>
          </cell>
          <cell r="AP238">
            <v>0</v>
          </cell>
          <cell r="AQ238">
            <v>4.3860000000000001</v>
          </cell>
        </row>
        <row r="239">
          <cell r="A239">
            <v>1</v>
          </cell>
          <cell r="B239" t="str">
            <v>COP</v>
          </cell>
          <cell r="C239" t="str">
            <v>Subastas</v>
          </cell>
          <cell r="D239" t="str">
            <v>Fija</v>
          </cell>
          <cell r="E239">
            <v>1</v>
          </cell>
          <cell r="F239">
            <v>35885</v>
          </cell>
          <cell r="G239" t="str">
            <v>Marzo</v>
          </cell>
          <cell r="H239">
            <v>1998</v>
          </cell>
          <cell r="I239">
            <v>36250</v>
          </cell>
          <cell r="J239">
            <v>1999</v>
          </cell>
          <cell r="K239" t="str">
            <v>Marzo</v>
          </cell>
          <cell r="P239">
            <v>0</v>
          </cell>
          <cell r="Q239">
            <v>25.5</v>
          </cell>
          <cell r="R239" t="e">
            <v>#REF!</v>
          </cell>
          <cell r="S239" t="e">
            <v>#REF!</v>
          </cell>
          <cell r="T239">
            <v>47.7</v>
          </cell>
          <cell r="U239" t="e">
            <v>#REF!</v>
          </cell>
          <cell r="V239">
            <v>47.7</v>
          </cell>
          <cell r="W239" t="e">
            <v>#REF!</v>
          </cell>
          <cell r="X239">
            <v>47.7</v>
          </cell>
          <cell r="Y239">
            <v>12.163500000000001</v>
          </cell>
          <cell r="Z239">
            <v>59.863500000000002</v>
          </cell>
          <cell r="AA239" t="e">
            <v>#REF!</v>
          </cell>
          <cell r="AB239">
            <v>12.163500000000001</v>
          </cell>
          <cell r="AC239">
            <v>0</v>
          </cell>
          <cell r="AD239">
            <v>0</v>
          </cell>
          <cell r="AE239">
            <v>0</v>
          </cell>
          <cell r="AF239">
            <v>0</v>
          </cell>
          <cell r="AG239">
            <v>0</v>
          </cell>
          <cell r="AH239">
            <v>0</v>
          </cell>
          <cell r="AI239">
            <v>0</v>
          </cell>
          <cell r="AJ239">
            <v>0</v>
          </cell>
          <cell r="AK239">
            <v>0</v>
          </cell>
          <cell r="AL239">
            <v>0</v>
          </cell>
          <cell r="AM239">
            <v>0</v>
          </cell>
          <cell r="AN239">
            <v>0</v>
          </cell>
          <cell r="AO239">
            <v>0</v>
          </cell>
          <cell r="AP239">
            <v>0</v>
          </cell>
          <cell r="AQ239">
            <v>12.163500000000001</v>
          </cell>
        </row>
        <row r="240">
          <cell r="A240">
            <v>1</v>
          </cell>
          <cell r="B240" t="str">
            <v>COP</v>
          </cell>
          <cell r="C240" t="str">
            <v>Subastas</v>
          </cell>
          <cell r="D240" t="str">
            <v>Fija</v>
          </cell>
          <cell r="E240">
            <v>1</v>
          </cell>
          <cell r="F240">
            <v>35885</v>
          </cell>
          <cell r="G240" t="str">
            <v>Marzo</v>
          </cell>
          <cell r="H240">
            <v>1998</v>
          </cell>
          <cell r="I240">
            <v>36250</v>
          </cell>
          <cell r="J240">
            <v>1999</v>
          </cell>
          <cell r="K240" t="str">
            <v>Marzo</v>
          </cell>
          <cell r="P240">
            <v>0</v>
          </cell>
          <cell r="Q240">
            <v>25.5</v>
          </cell>
          <cell r="R240" t="e">
            <v>#REF!</v>
          </cell>
          <cell r="S240" t="e">
            <v>#REF!</v>
          </cell>
          <cell r="T240">
            <v>25</v>
          </cell>
          <cell r="U240" t="e">
            <v>#REF!</v>
          </cell>
          <cell r="V240">
            <v>25</v>
          </cell>
          <cell r="W240" t="e">
            <v>#REF!</v>
          </cell>
          <cell r="X240">
            <v>25</v>
          </cell>
          <cell r="Y240">
            <v>6.375</v>
          </cell>
          <cell r="Z240">
            <v>31.375</v>
          </cell>
          <cell r="AA240" t="e">
            <v>#REF!</v>
          </cell>
          <cell r="AB240">
            <v>6.375</v>
          </cell>
          <cell r="AC240">
            <v>0</v>
          </cell>
          <cell r="AD240">
            <v>0</v>
          </cell>
          <cell r="AE240">
            <v>0</v>
          </cell>
          <cell r="AF240">
            <v>0</v>
          </cell>
          <cell r="AG240">
            <v>0</v>
          </cell>
          <cell r="AH240">
            <v>0</v>
          </cell>
          <cell r="AI240">
            <v>0</v>
          </cell>
          <cell r="AJ240">
            <v>0</v>
          </cell>
          <cell r="AK240">
            <v>0</v>
          </cell>
          <cell r="AL240">
            <v>0</v>
          </cell>
          <cell r="AM240">
            <v>0</v>
          </cell>
          <cell r="AN240">
            <v>0</v>
          </cell>
          <cell r="AO240">
            <v>0</v>
          </cell>
          <cell r="AP240">
            <v>0</v>
          </cell>
          <cell r="AQ240">
            <v>6.375</v>
          </cell>
        </row>
        <row r="241">
          <cell r="A241">
            <v>1</v>
          </cell>
          <cell r="B241" t="str">
            <v>COP</v>
          </cell>
          <cell r="C241" t="str">
            <v>Subastas</v>
          </cell>
          <cell r="D241" t="str">
            <v>Fija</v>
          </cell>
          <cell r="E241">
            <v>1</v>
          </cell>
          <cell r="F241">
            <v>35885</v>
          </cell>
          <cell r="G241" t="str">
            <v>Marzo</v>
          </cell>
          <cell r="H241">
            <v>1998</v>
          </cell>
          <cell r="I241">
            <v>36250</v>
          </cell>
          <cell r="J241">
            <v>1999</v>
          </cell>
          <cell r="K241" t="str">
            <v>Marzo</v>
          </cell>
          <cell r="P241">
            <v>0</v>
          </cell>
          <cell r="Q241">
            <v>25.5</v>
          </cell>
          <cell r="R241" t="e">
            <v>#REF!</v>
          </cell>
          <cell r="S241" t="e">
            <v>#REF!</v>
          </cell>
          <cell r="T241">
            <v>364</v>
          </cell>
          <cell r="U241" t="e">
            <v>#REF!</v>
          </cell>
          <cell r="V241">
            <v>364</v>
          </cell>
          <cell r="W241" t="e">
            <v>#REF!</v>
          </cell>
          <cell r="X241">
            <v>364</v>
          </cell>
          <cell r="Y241">
            <v>92.820000000000007</v>
          </cell>
          <cell r="Z241">
            <v>456.82</v>
          </cell>
          <cell r="AA241" t="e">
            <v>#REF!</v>
          </cell>
          <cell r="AB241">
            <v>92.820000000000007</v>
          </cell>
          <cell r="AC241">
            <v>0</v>
          </cell>
          <cell r="AD241">
            <v>0</v>
          </cell>
          <cell r="AE241">
            <v>0</v>
          </cell>
          <cell r="AF241">
            <v>0</v>
          </cell>
          <cell r="AG241">
            <v>0</v>
          </cell>
          <cell r="AH241">
            <v>0</v>
          </cell>
          <cell r="AI241">
            <v>0</v>
          </cell>
          <cell r="AJ241">
            <v>0</v>
          </cell>
          <cell r="AK241">
            <v>0</v>
          </cell>
          <cell r="AL241">
            <v>0</v>
          </cell>
          <cell r="AM241">
            <v>0</v>
          </cell>
          <cell r="AN241">
            <v>0</v>
          </cell>
          <cell r="AO241">
            <v>0</v>
          </cell>
          <cell r="AP241">
            <v>0</v>
          </cell>
          <cell r="AQ241">
            <v>92.820000000000007</v>
          </cell>
        </row>
        <row r="242">
          <cell r="A242">
            <v>1</v>
          </cell>
          <cell r="B242" t="str">
            <v>COP</v>
          </cell>
          <cell r="C242" t="str">
            <v>Subastas</v>
          </cell>
          <cell r="D242" t="str">
            <v>Fija</v>
          </cell>
          <cell r="E242">
            <v>1</v>
          </cell>
          <cell r="F242">
            <v>35885</v>
          </cell>
          <cell r="G242" t="str">
            <v>Marzo</v>
          </cell>
          <cell r="H242">
            <v>1998</v>
          </cell>
          <cell r="I242">
            <v>36250</v>
          </cell>
          <cell r="J242">
            <v>1999</v>
          </cell>
          <cell r="K242" t="str">
            <v>Marzo</v>
          </cell>
          <cell r="P242">
            <v>0</v>
          </cell>
          <cell r="Q242">
            <v>25.5</v>
          </cell>
          <cell r="R242" t="e">
            <v>#REF!</v>
          </cell>
          <cell r="S242" t="e">
            <v>#REF!</v>
          </cell>
          <cell r="T242">
            <v>22480</v>
          </cell>
          <cell r="U242" t="e">
            <v>#REF!</v>
          </cell>
          <cell r="V242">
            <v>22480</v>
          </cell>
          <cell r="W242" t="e">
            <v>#REF!</v>
          </cell>
          <cell r="X242">
            <v>22480</v>
          </cell>
          <cell r="Y242">
            <v>5732.4000000000005</v>
          </cell>
          <cell r="Z242">
            <v>28212.400000000001</v>
          </cell>
          <cell r="AA242" t="e">
            <v>#REF!</v>
          </cell>
          <cell r="AB242">
            <v>5732.4000000000005</v>
          </cell>
          <cell r="AC242">
            <v>0</v>
          </cell>
          <cell r="AD242">
            <v>0</v>
          </cell>
          <cell r="AE242">
            <v>0</v>
          </cell>
          <cell r="AF242">
            <v>0</v>
          </cell>
          <cell r="AG242">
            <v>0</v>
          </cell>
          <cell r="AH242">
            <v>0</v>
          </cell>
          <cell r="AI242">
            <v>0</v>
          </cell>
          <cell r="AJ242">
            <v>0</v>
          </cell>
          <cell r="AK242">
            <v>0</v>
          </cell>
          <cell r="AL242">
            <v>0</v>
          </cell>
          <cell r="AM242">
            <v>0</v>
          </cell>
          <cell r="AN242">
            <v>0</v>
          </cell>
          <cell r="AO242">
            <v>0</v>
          </cell>
          <cell r="AP242">
            <v>0</v>
          </cell>
          <cell r="AQ242">
            <v>5732.4000000000005</v>
          </cell>
        </row>
        <row r="243">
          <cell r="A243">
            <v>1</v>
          </cell>
          <cell r="B243" t="str">
            <v>COP</v>
          </cell>
          <cell r="C243" t="str">
            <v>Subastas</v>
          </cell>
          <cell r="D243" t="str">
            <v>Fija</v>
          </cell>
          <cell r="E243">
            <v>1</v>
          </cell>
          <cell r="F243">
            <v>35885</v>
          </cell>
          <cell r="G243" t="str">
            <v>Marzo</v>
          </cell>
          <cell r="H243">
            <v>1998</v>
          </cell>
          <cell r="I243">
            <v>36250</v>
          </cell>
          <cell r="J243">
            <v>1999</v>
          </cell>
          <cell r="K243" t="str">
            <v>Marzo</v>
          </cell>
          <cell r="P243">
            <v>0</v>
          </cell>
          <cell r="Q243">
            <v>25.5</v>
          </cell>
          <cell r="R243" t="e">
            <v>#REF!</v>
          </cell>
          <cell r="S243" t="e">
            <v>#REF!</v>
          </cell>
          <cell r="T243">
            <v>500</v>
          </cell>
          <cell r="U243" t="e">
            <v>#REF!</v>
          </cell>
          <cell r="V243">
            <v>500</v>
          </cell>
          <cell r="W243" t="e">
            <v>#REF!</v>
          </cell>
          <cell r="X243">
            <v>500</v>
          </cell>
          <cell r="Y243">
            <v>127.5</v>
          </cell>
          <cell r="Z243">
            <v>627.5</v>
          </cell>
          <cell r="AA243" t="e">
            <v>#REF!</v>
          </cell>
          <cell r="AB243">
            <v>127.5</v>
          </cell>
          <cell r="AC243">
            <v>0</v>
          </cell>
          <cell r="AD243">
            <v>0</v>
          </cell>
          <cell r="AE243">
            <v>0</v>
          </cell>
          <cell r="AF243">
            <v>0</v>
          </cell>
          <cell r="AG243">
            <v>0</v>
          </cell>
          <cell r="AH243">
            <v>0</v>
          </cell>
          <cell r="AI243">
            <v>0</v>
          </cell>
          <cell r="AJ243">
            <v>0</v>
          </cell>
          <cell r="AK243">
            <v>0</v>
          </cell>
          <cell r="AL243">
            <v>0</v>
          </cell>
          <cell r="AM243">
            <v>0</v>
          </cell>
          <cell r="AN243">
            <v>0</v>
          </cell>
          <cell r="AO243">
            <v>0</v>
          </cell>
          <cell r="AP243">
            <v>0</v>
          </cell>
          <cell r="AQ243">
            <v>127.5</v>
          </cell>
        </row>
        <row r="244">
          <cell r="A244">
            <v>1</v>
          </cell>
          <cell r="B244" t="str">
            <v>COP</v>
          </cell>
          <cell r="C244" t="str">
            <v>Subastas</v>
          </cell>
          <cell r="D244" t="str">
            <v>Fija</v>
          </cell>
          <cell r="E244">
            <v>1</v>
          </cell>
          <cell r="F244">
            <v>35885</v>
          </cell>
          <cell r="G244" t="str">
            <v>Marzo</v>
          </cell>
          <cell r="H244">
            <v>1998</v>
          </cell>
          <cell r="I244">
            <v>36250</v>
          </cell>
          <cell r="J244">
            <v>1999</v>
          </cell>
          <cell r="K244" t="str">
            <v>Marzo</v>
          </cell>
          <cell r="P244">
            <v>0</v>
          </cell>
          <cell r="Q244">
            <v>25.5</v>
          </cell>
          <cell r="R244" t="e">
            <v>#REF!</v>
          </cell>
          <cell r="S244" t="e">
            <v>#REF!</v>
          </cell>
          <cell r="T244">
            <v>127.3</v>
          </cell>
          <cell r="U244" t="e">
            <v>#REF!</v>
          </cell>
          <cell r="V244">
            <v>127.3</v>
          </cell>
          <cell r="W244" t="e">
            <v>#REF!</v>
          </cell>
          <cell r="X244">
            <v>127.3</v>
          </cell>
          <cell r="Y244">
            <v>32.461500000000001</v>
          </cell>
          <cell r="Z244">
            <v>159.76150000000001</v>
          </cell>
          <cell r="AA244" t="e">
            <v>#REF!</v>
          </cell>
          <cell r="AB244">
            <v>32.461500000000001</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cell r="AP244">
            <v>0</v>
          </cell>
          <cell r="AQ244">
            <v>32.461500000000001</v>
          </cell>
        </row>
        <row r="245">
          <cell r="A245">
            <v>1</v>
          </cell>
          <cell r="B245" t="str">
            <v>COP</v>
          </cell>
          <cell r="C245" t="str">
            <v>Subastas</v>
          </cell>
          <cell r="D245" t="str">
            <v>Fija</v>
          </cell>
          <cell r="E245">
            <v>1</v>
          </cell>
          <cell r="F245">
            <v>35885</v>
          </cell>
          <cell r="G245" t="str">
            <v>Marzo</v>
          </cell>
          <cell r="H245">
            <v>1998</v>
          </cell>
          <cell r="I245">
            <v>36250</v>
          </cell>
          <cell r="J245">
            <v>1999</v>
          </cell>
          <cell r="K245" t="str">
            <v>Marzo</v>
          </cell>
          <cell r="P245">
            <v>0</v>
          </cell>
          <cell r="Q245">
            <v>25.5</v>
          </cell>
          <cell r="R245" t="e">
            <v>#REF!</v>
          </cell>
          <cell r="S245" t="e">
            <v>#REF!</v>
          </cell>
          <cell r="T245">
            <v>400</v>
          </cell>
          <cell r="U245" t="e">
            <v>#REF!</v>
          </cell>
          <cell r="V245">
            <v>400</v>
          </cell>
          <cell r="W245" t="e">
            <v>#REF!</v>
          </cell>
          <cell r="X245">
            <v>400</v>
          </cell>
          <cell r="Y245">
            <v>102</v>
          </cell>
          <cell r="Z245">
            <v>502</v>
          </cell>
          <cell r="AA245" t="e">
            <v>#REF!</v>
          </cell>
          <cell r="AB245">
            <v>102</v>
          </cell>
          <cell r="AC245">
            <v>0</v>
          </cell>
          <cell r="AD245">
            <v>0</v>
          </cell>
          <cell r="AE245">
            <v>0</v>
          </cell>
          <cell r="AF245">
            <v>0</v>
          </cell>
          <cell r="AG245">
            <v>0</v>
          </cell>
          <cell r="AH245">
            <v>0</v>
          </cell>
          <cell r="AI245">
            <v>0</v>
          </cell>
          <cell r="AJ245">
            <v>0</v>
          </cell>
          <cell r="AK245">
            <v>0</v>
          </cell>
          <cell r="AL245">
            <v>0</v>
          </cell>
          <cell r="AM245">
            <v>0</v>
          </cell>
          <cell r="AN245">
            <v>0</v>
          </cell>
          <cell r="AO245">
            <v>0</v>
          </cell>
          <cell r="AP245">
            <v>0</v>
          </cell>
          <cell r="AQ245">
            <v>102</v>
          </cell>
        </row>
        <row r="246">
          <cell r="A246">
            <v>1</v>
          </cell>
          <cell r="B246" t="str">
            <v>COP</v>
          </cell>
          <cell r="C246" t="str">
            <v>Subastas</v>
          </cell>
          <cell r="D246" t="str">
            <v>Fija</v>
          </cell>
          <cell r="E246">
            <v>1</v>
          </cell>
          <cell r="F246">
            <v>35885</v>
          </cell>
          <cell r="G246" t="str">
            <v>Marzo</v>
          </cell>
          <cell r="H246">
            <v>1998</v>
          </cell>
          <cell r="I246">
            <v>36250</v>
          </cell>
          <cell r="J246">
            <v>1999</v>
          </cell>
          <cell r="K246" t="str">
            <v>Marzo</v>
          </cell>
          <cell r="P246">
            <v>0</v>
          </cell>
          <cell r="Q246">
            <v>25.5</v>
          </cell>
          <cell r="R246" t="e">
            <v>#REF!</v>
          </cell>
          <cell r="S246" t="e">
            <v>#REF!</v>
          </cell>
          <cell r="T246">
            <v>451</v>
          </cell>
          <cell r="U246" t="e">
            <v>#REF!</v>
          </cell>
          <cell r="V246">
            <v>451</v>
          </cell>
          <cell r="W246" t="e">
            <v>#REF!</v>
          </cell>
          <cell r="X246">
            <v>451</v>
          </cell>
          <cell r="Y246">
            <v>115.005</v>
          </cell>
          <cell r="Z246">
            <v>566.005</v>
          </cell>
          <cell r="AA246" t="e">
            <v>#REF!</v>
          </cell>
          <cell r="AB246">
            <v>115.005</v>
          </cell>
          <cell r="AC246">
            <v>0</v>
          </cell>
          <cell r="AD246">
            <v>0</v>
          </cell>
          <cell r="AE246">
            <v>0</v>
          </cell>
          <cell r="AF246">
            <v>0</v>
          </cell>
          <cell r="AG246">
            <v>0</v>
          </cell>
          <cell r="AH246">
            <v>0</v>
          </cell>
          <cell r="AI246">
            <v>0</v>
          </cell>
          <cell r="AJ246">
            <v>0</v>
          </cell>
          <cell r="AK246">
            <v>0</v>
          </cell>
          <cell r="AL246">
            <v>0</v>
          </cell>
          <cell r="AM246">
            <v>0</v>
          </cell>
          <cell r="AN246">
            <v>0</v>
          </cell>
          <cell r="AO246">
            <v>0</v>
          </cell>
          <cell r="AP246">
            <v>0</v>
          </cell>
          <cell r="AQ246">
            <v>115.005</v>
          </cell>
        </row>
        <row r="247">
          <cell r="A247">
            <v>1</v>
          </cell>
          <cell r="B247" t="str">
            <v>COP</v>
          </cell>
          <cell r="C247" t="str">
            <v>Subastas</v>
          </cell>
          <cell r="D247" t="str">
            <v>Fija</v>
          </cell>
          <cell r="E247">
            <v>1</v>
          </cell>
          <cell r="F247">
            <v>35885</v>
          </cell>
          <cell r="G247" t="str">
            <v>Marzo</v>
          </cell>
          <cell r="H247">
            <v>1998</v>
          </cell>
          <cell r="I247">
            <v>36250</v>
          </cell>
          <cell r="J247">
            <v>1999</v>
          </cell>
          <cell r="K247" t="str">
            <v>Marzo</v>
          </cell>
          <cell r="P247">
            <v>0</v>
          </cell>
          <cell r="Q247">
            <v>25.5</v>
          </cell>
          <cell r="R247" t="e">
            <v>#REF!</v>
          </cell>
          <cell r="S247" t="e">
            <v>#REF!</v>
          </cell>
          <cell r="T247">
            <v>240.8</v>
          </cell>
          <cell r="U247" t="e">
            <v>#REF!</v>
          </cell>
          <cell r="V247">
            <v>240.8</v>
          </cell>
          <cell r="W247" t="e">
            <v>#REF!</v>
          </cell>
          <cell r="X247">
            <v>240.8</v>
          </cell>
          <cell r="Y247">
            <v>61.404000000000003</v>
          </cell>
          <cell r="Z247">
            <v>302.20400000000001</v>
          </cell>
          <cell r="AA247" t="e">
            <v>#REF!</v>
          </cell>
          <cell r="AB247">
            <v>61.404000000000003</v>
          </cell>
          <cell r="AC247">
            <v>0</v>
          </cell>
          <cell r="AD247">
            <v>0</v>
          </cell>
          <cell r="AE247">
            <v>0</v>
          </cell>
          <cell r="AF247">
            <v>0</v>
          </cell>
          <cell r="AG247">
            <v>0</v>
          </cell>
          <cell r="AH247">
            <v>0</v>
          </cell>
          <cell r="AI247">
            <v>0</v>
          </cell>
          <cell r="AJ247">
            <v>0</v>
          </cell>
          <cell r="AK247">
            <v>0</v>
          </cell>
          <cell r="AL247">
            <v>0</v>
          </cell>
          <cell r="AM247">
            <v>0</v>
          </cell>
          <cell r="AN247">
            <v>0</v>
          </cell>
          <cell r="AO247">
            <v>0</v>
          </cell>
          <cell r="AP247">
            <v>0</v>
          </cell>
          <cell r="AQ247">
            <v>61.404000000000003</v>
          </cell>
        </row>
        <row r="248">
          <cell r="A248">
            <v>1</v>
          </cell>
          <cell r="B248" t="str">
            <v>COP</v>
          </cell>
          <cell r="C248" t="str">
            <v>Subastas</v>
          </cell>
          <cell r="D248" t="str">
            <v>Fija</v>
          </cell>
          <cell r="E248">
            <v>1</v>
          </cell>
          <cell r="F248">
            <v>35885</v>
          </cell>
          <cell r="G248" t="str">
            <v>Marzo</v>
          </cell>
          <cell r="H248">
            <v>1998</v>
          </cell>
          <cell r="I248">
            <v>36250</v>
          </cell>
          <cell r="J248">
            <v>1999</v>
          </cell>
          <cell r="K248" t="str">
            <v>Marzo</v>
          </cell>
          <cell r="P248">
            <v>0</v>
          </cell>
          <cell r="Q248">
            <v>25.5</v>
          </cell>
          <cell r="R248" t="e">
            <v>#REF!</v>
          </cell>
          <cell r="S248" t="e">
            <v>#REF!</v>
          </cell>
          <cell r="T248">
            <v>14986.8</v>
          </cell>
          <cell r="U248" t="e">
            <v>#REF!</v>
          </cell>
          <cell r="V248">
            <v>14986.8</v>
          </cell>
          <cell r="W248" t="e">
            <v>#REF!</v>
          </cell>
          <cell r="X248">
            <v>14986.8</v>
          </cell>
          <cell r="Y248">
            <v>3821.634</v>
          </cell>
          <cell r="Z248">
            <v>18808.434000000001</v>
          </cell>
          <cell r="AA248" t="e">
            <v>#REF!</v>
          </cell>
          <cell r="AB248">
            <v>3821.634</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3821.634</v>
          </cell>
        </row>
        <row r="249">
          <cell r="A249">
            <v>1</v>
          </cell>
          <cell r="B249" t="str">
            <v>COP</v>
          </cell>
          <cell r="C249" t="str">
            <v>Subastas</v>
          </cell>
          <cell r="D249" t="str">
            <v>Fija</v>
          </cell>
          <cell r="E249">
            <v>1</v>
          </cell>
          <cell r="F249">
            <v>35885</v>
          </cell>
          <cell r="G249" t="str">
            <v>Marzo</v>
          </cell>
          <cell r="H249">
            <v>1998</v>
          </cell>
          <cell r="I249">
            <v>36250</v>
          </cell>
          <cell r="J249">
            <v>1999</v>
          </cell>
          <cell r="K249" t="str">
            <v>Marzo</v>
          </cell>
          <cell r="P249">
            <v>0</v>
          </cell>
          <cell r="Q249">
            <v>25.5</v>
          </cell>
          <cell r="R249" t="e">
            <v>#REF!</v>
          </cell>
          <cell r="S249" t="e">
            <v>#REF!</v>
          </cell>
          <cell r="T249">
            <v>180</v>
          </cell>
          <cell r="U249" t="e">
            <v>#REF!</v>
          </cell>
          <cell r="V249">
            <v>180</v>
          </cell>
          <cell r="W249" t="e">
            <v>#REF!</v>
          </cell>
          <cell r="X249">
            <v>180</v>
          </cell>
          <cell r="Y249">
            <v>45.9</v>
          </cell>
          <cell r="Z249">
            <v>225.9</v>
          </cell>
          <cell r="AA249" t="e">
            <v>#REF!</v>
          </cell>
          <cell r="AB249">
            <v>45.9</v>
          </cell>
          <cell r="AC249">
            <v>0</v>
          </cell>
          <cell r="AD249">
            <v>0</v>
          </cell>
          <cell r="AE249">
            <v>0</v>
          </cell>
          <cell r="AF249">
            <v>0</v>
          </cell>
          <cell r="AG249">
            <v>0</v>
          </cell>
          <cell r="AH249">
            <v>0</v>
          </cell>
          <cell r="AI249">
            <v>0</v>
          </cell>
          <cell r="AJ249">
            <v>0</v>
          </cell>
          <cell r="AK249">
            <v>0</v>
          </cell>
          <cell r="AL249">
            <v>0</v>
          </cell>
          <cell r="AM249">
            <v>0</v>
          </cell>
          <cell r="AN249">
            <v>0</v>
          </cell>
          <cell r="AO249">
            <v>0</v>
          </cell>
          <cell r="AP249">
            <v>0</v>
          </cell>
          <cell r="AQ249">
            <v>45.9</v>
          </cell>
        </row>
        <row r="250">
          <cell r="A250">
            <v>1</v>
          </cell>
          <cell r="B250" t="str">
            <v>COP</v>
          </cell>
          <cell r="C250" t="str">
            <v>Subastas</v>
          </cell>
          <cell r="D250" t="str">
            <v>Fija</v>
          </cell>
          <cell r="E250">
            <v>1</v>
          </cell>
          <cell r="F250">
            <v>35885</v>
          </cell>
          <cell r="G250" t="str">
            <v>Marzo</v>
          </cell>
          <cell r="H250">
            <v>1998</v>
          </cell>
          <cell r="I250">
            <v>36250</v>
          </cell>
          <cell r="J250">
            <v>1999</v>
          </cell>
          <cell r="K250" t="str">
            <v>Marzo</v>
          </cell>
          <cell r="P250">
            <v>0</v>
          </cell>
          <cell r="Q250">
            <v>25.5</v>
          </cell>
          <cell r="R250" t="e">
            <v>#REF!</v>
          </cell>
          <cell r="S250" t="e">
            <v>#REF!</v>
          </cell>
          <cell r="T250">
            <v>1150</v>
          </cell>
          <cell r="U250" t="e">
            <v>#REF!</v>
          </cell>
          <cell r="V250">
            <v>1150</v>
          </cell>
          <cell r="W250" t="e">
            <v>#REF!</v>
          </cell>
          <cell r="X250">
            <v>1150</v>
          </cell>
          <cell r="Y250">
            <v>293.25</v>
          </cell>
          <cell r="Z250">
            <v>1443.25</v>
          </cell>
          <cell r="AA250" t="e">
            <v>#REF!</v>
          </cell>
          <cell r="AB250">
            <v>293.25</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cell r="AP250">
            <v>0</v>
          </cell>
          <cell r="AQ250">
            <v>293.25</v>
          </cell>
        </row>
        <row r="251">
          <cell r="A251">
            <v>1</v>
          </cell>
          <cell r="B251" t="str">
            <v>COP</v>
          </cell>
          <cell r="C251" t="str">
            <v>Subastas</v>
          </cell>
          <cell r="D251" t="str">
            <v>Fija</v>
          </cell>
          <cell r="E251">
            <v>1</v>
          </cell>
          <cell r="F251">
            <v>35885</v>
          </cell>
          <cell r="G251" t="str">
            <v>Marzo</v>
          </cell>
          <cell r="H251">
            <v>1998</v>
          </cell>
          <cell r="I251">
            <v>36250</v>
          </cell>
          <cell r="J251">
            <v>1999</v>
          </cell>
          <cell r="K251" t="str">
            <v>Marzo</v>
          </cell>
          <cell r="P251">
            <v>0</v>
          </cell>
          <cell r="Q251">
            <v>25.5</v>
          </cell>
          <cell r="R251" t="e">
            <v>#REF!</v>
          </cell>
          <cell r="S251" t="e">
            <v>#REF!</v>
          </cell>
          <cell r="T251">
            <v>3056.1</v>
          </cell>
          <cell r="U251" t="e">
            <v>#REF!</v>
          </cell>
          <cell r="V251">
            <v>3056.1</v>
          </cell>
          <cell r="W251" t="e">
            <v>#REF!</v>
          </cell>
          <cell r="X251">
            <v>3056.1</v>
          </cell>
          <cell r="Y251">
            <v>779.30549999999994</v>
          </cell>
          <cell r="Z251">
            <v>3835.4054999999998</v>
          </cell>
          <cell r="AA251" t="e">
            <v>#REF!</v>
          </cell>
          <cell r="AB251">
            <v>779.30549999999994</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cell r="AP251">
            <v>0</v>
          </cell>
          <cell r="AQ251">
            <v>779.30549999999994</v>
          </cell>
        </row>
        <row r="252">
          <cell r="A252">
            <v>1</v>
          </cell>
          <cell r="B252" t="str">
            <v>COP</v>
          </cell>
          <cell r="C252" t="str">
            <v>Subastas</v>
          </cell>
          <cell r="D252" t="str">
            <v>Fija</v>
          </cell>
          <cell r="E252">
            <v>1</v>
          </cell>
          <cell r="F252">
            <v>35885</v>
          </cell>
          <cell r="G252" t="str">
            <v>Marzo</v>
          </cell>
          <cell r="H252">
            <v>1998</v>
          </cell>
          <cell r="I252">
            <v>36250</v>
          </cell>
          <cell r="J252">
            <v>1999</v>
          </cell>
          <cell r="K252" t="str">
            <v>Marzo</v>
          </cell>
          <cell r="P252">
            <v>0</v>
          </cell>
          <cell r="Q252">
            <v>25.5</v>
          </cell>
          <cell r="R252" t="e">
            <v>#REF!</v>
          </cell>
          <cell r="S252" t="e">
            <v>#REF!</v>
          </cell>
          <cell r="T252">
            <v>542</v>
          </cell>
          <cell r="U252" t="e">
            <v>#REF!</v>
          </cell>
          <cell r="V252">
            <v>542</v>
          </cell>
          <cell r="W252" t="e">
            <v>#REF!</v>
          </cell>
          <cell r="X252">
            <v>542</v>
          </cell>
          <cell r="Y252">
            <v>138.21</v>
          </cell>
          <cell r="Z252">
            <v>680.21</v>
          </cell>
          <cell r="AA252" t="e">
            <v>#REF!</v>
          </cell>
          <cell r="AB252">
            <v>138.21</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cell r="AP252">
            <v>0</v>
          </cell>
          <cell r="AQ252">
            <v>138.21</v>
          </cell>
        </row>
        <row r="253">
          <cell r="A253">
            <v>1</v>
          </cell>
          <cell r="B253" t="str">
            <v>COP</v>
          </cell>
          <cell r="C253" t="str">
            <v>Subastas</v>
          </cell>
          <cell r="D253" t="str">
            <v>Fija</v>
          </cell>
          <cell r="E253">
            <v>1</v>
          </cell>
          <cell r="F253">
            <v>35885</v>
          </cell>
          <cell r="G253" t="str">
            <v>Marzo</v>
          </cell>
          <cell r="H253">
            <v>1998</v>
          </cell>
          <cell r="I253">
            <v>36250</v>
          </cell>
          <cell r="J253">
            <v>1999</v>
          </cell>
          <cell r="K253" t="str">
            <v>Marzo</v>
          </cell>
          <cell r="P253">
            <v>0</v>
          </cell>
          <cell r="Q253">
            <v>25.5</v>
          </cell>
          <cell r="R253" t="e">
            <v>#REF!</v>
          </cell>
          <cell r="S253" t="e">
            <v>#REF!</v>
          </cell>
          <cell r="T253">
            <v>600</v>
          </cell>
          <cell r="U253" t="e">
            <v>#REF!</v>
          </cell>
          <cell r="V253">
            <v>600</v>
          </cell>
          <cell r="W253" t="e">
            <v>#REF!</v>
          </cell>
          <cell r="X253">
            <v>600</v>
          </cell>
          <cell r="Y253">
            <v>153</v>
          </cell>
          <cell r="Z253">
            <v>753</v>
          </cell>
          <cell r="AA253" t="e">
            <v>#REF!</v>
          </cell>
          <cell r="AB253">
            <v>153</v>
          </cell>
          <cell r="AC253">
            <v>0</v>
          </cell>
          <cell r="AD253">
            <v>0</v>
          </cell>
          <cell r="AE253">
            <v>0</v>
          </cell>
          <cell r="AF253">
            <v>0</v>
          </cell>
          <cell r="AG253">
            <v>0</v>
          </cell>
          <cell r="AH253">
            <v>0</v>
          </cell>
          <cell r="AI253">
            <v>0</v>
          </cell>
          <cell r="AJ253">
            <v>0</v>
          </cell>
          <cell r="AK253">
            <v>0</v>
          </cell>
          <cell r="AL253">
            <v>0</v>
          </cell>
          <cell r="AM253">
            <v>0</v>
          </cell>
          <cell r="AN253">
            <v>0</v>
          </cell>
          <cell r="AO253">
            <v>0</v>
          </cell>
          <cell r="AP253">
            <v>0</v>
          </cell>
          <cell r="AQ253">
            <v>153</v>
          </cell>
        </row>
        <row r="254">
          <cell r="A254">
            <v>1</v>
          </cell>
          <cell r="B254" t="str">
            <v>COP</v>
          </cell>
          <cell r="C254" t="str">
            <v>Subastas</v>
          </cell>
          <cell r="D254" t="str">
            <v>Fija</v>
          </cell>
          <cell r="E254">
            <v>1</v>
          </cell>
          <cell r="F254">
            <v>35885</v>
          </cell>
          <cell r="G254" t="str">
            <v>Marzo</v>
          </cell>
          <cell r="H254">
            <v>1998</v>
          </cell>
          <cell r="I254">
            <v>36250</v>
          </cell>
          <cell r="J254">
            <v>1999</v>
          </cell>
          <cell r="K254" t="str">
            <v>Marzo</v>
          </cell>
          <cell r="P254">
            <v>0</v>
          </cell>
          <cell r="Q254">
            <v>25.5</v>
          </cell>
          <cell r="R254" t="e">
            <v>#REF!</v>
          </cell>
          <cell r="S254" t="e">
            <v>#REF!</v>
          </cell>
          <cell r="T254">
            <v>50</v>
          </cell>
          <cell r="U254" t="e">
            <v>#REF!</v>
          </cell>
          <cell r="V254">
            <v>50</v>
          </cell>
          <cell r="W254" t="e">
            <v>#REF!</v>
          </cell>
          <cell r="X254">
            <v>50</v>
          </cell>
          <cell r="Y254">
            <v>12.75</v>
          </cell>
          <cell r="Z254">
            <v>62.75</v>
          </cell>
          <cell r="AA254" t="e">
            <v>#REF!</v>
          </cell>
          <cell r="AB254">
            <v>12.75</v>
          </cell>
          <cell r="AC254">
            <v>0</v>
          </cell>
          <cell r="AD254">
            <v>0</v>
          </cell>
          <cell r="AE254">
            <v>0</v>
          </cell>
          <cell r="AF254">
            <v>0</v>
          </cell>
          <cell r="AG254">
            <v>0</v>
          </cell>
          <cell r="AH254">
            <v>0</v>
          </cell>
          <cell r="AI254">
            <v>0</v>
          </cell>
          <cell r="AJ254">
            <v>0</v>
          </cell>
          <cell r="AK254">
            <v>0</v>
          </cell>
          <cell r="AL254">
            <v>0</v>
          </cell>
          <cell r="AM254">
            <v>0</v>
          </cell>
          <cell r="AN254">
            <v>0</v>
          </cell>
          <cell r="AO254">
            <v>0</v>
          </cell>
          <cell r="AP254">
            <v>0</v>
          </cell>
          <cell r="AQ254">
            <v>12.75</v>
          </cell>
        </row>
        <row r="255">
          <cell r="A255">
            <v>1</v>
          </cell>
          <cell r="B255" t="str">
            <v>COP</v>
          </cell>
          <cell r="C255" t="str">
            <v>Subastas</v>
          </cell>
          <cell r="D255" t="str">
            <v>Fija</v>
          </cell>
          <cell r="E255">
            <v>1</v>
          </cell>
          <cell r="F255">
            <v>35885</v>
          </cell>
          <cell r="G255" t="str">
            <v>Marzo</v>
          </cell>
          <cell r="H255">
            <v>1998</v>
          </cell>
          <cell r="I255">
            <v>36250</v>
          </cell>
          <cell r="J255">
            <v>1999</v>
          </cell>
          <cell r="K255" t="str">
            <v>Marzo</v>
          </cell>
          <cell r="P255">
            <v>0</v>
          </cell>
          <cell r="Q255">
            <v>25.5</v>
          </cell>
          <cell r="R255" t="e">
            <v>#REF!</v>
          </cell>
          <cell r="S255" t="e">
            <v>#REF!</v>
          </cell>
          <cell r="T255">
            <v>250</v>
          </cell>
          <cell r="U255" t="e">
            <v>#REF!</v>
          </cell>
          <cell r="V255">
            <v>250</v>
          </cell>
          <cell r="W255" t="e">
            <v>#REF!</v>
          </cell>
          <cell r="X255">
            <v>250</v>
          </cell>
          <cell r="Y255">
            <v>63.75</v>
          </cell>
          <cell r="Z255">
            <v>313.75</v>
          </cell>
          <cell r="AA255" t="e">
            <v>#REF!</v>
          </cell>
          <cell r="AB255">
            <v>63.75</v>
          </cell>
          <cell r="AC255">
            <v>0</v>
          </cell>
          <cell r="AD255">
            <v>0</v>
          </cell>
          <cell r="AE255">
            <v>0</v>
          </cell>
          <cell r="AF255">
            <v>0</v>
          </cell>
          <cell r="AG255">
            <v>0</v>
          </cell>
          <cell r="AH255">
            <v>0</v>
          </cell>
          <cell r="AI255">
            <v>0</v>
          </cell>
          <cell r="AJ255">
            <v>0</v>
          </cell>
          <cell r="AK255">
            <v>0</v>
          </cell>
          <cell r="AL255">
            <v>0</v>
          </cell>
          <cell r="AM255">
            <v>0</v>
          </cell>
          <cell r="AN255">
            <v>0</v>
          </cell>
          <cell r="AO255">
            <v>0</v>
          </cell>
          <cell r="AP255">
            <v>0</v>
          </cell>
          <cell r="AQ255">
            <v>63.75</v>
          </cell>
        </row>
        <row r="256">
          <cell r="A256">
            <v>1</v>
          </cell>
          <cell r="B256" t="str">
            <v>COP</v>
          </cell>
          <cell r="C256" t="str">
            <v>Subastas</v>
          </cell>
          <cell r="D256" t="str">
            <v>Fija</v>
          </cell>
          <cell r="E256">
            <v>1</v>
          </cell>
          <cell r="F256">
            <v>35885</v>
          </cell>
          <cell r="G256" t="str">
            <v>Marzo</v>
          </cell>
          <cell r="H256">
            <v>1998</v>
          </cell>
          <cell r="I256">
            <v>36250</v>
          </cell>
          <cell r="J256">
            <v>1999</v>
          </cell>
          <cell r="K256" t="str">
            <v>Marzo</v>
          </cell>
          <cell r="P256">
            <v>0</v>
          </cell>
          <cell r="Q256">
            <v>25.5</v>
          </cell>
          <cell r="R256" t="e">
            <v>#REF!</v>
          </cell>
          <cell r="S256" t="e">
            <v>#REF!</v>
          </cell>
          <cell r="T256">
            <v>3700</v>
          </cell>
          <cell r="U256" t="e">
            <v>#REF!</v>
          </cell>
          <cell r="V256">
            <v>3700</v>
          </cell>
          <cell r="W256" t="e">
            <v>#REF!</v>
          </cell>
          <cell r="X256">
            <v>3700</v>
          </cell>
          <cell r="Y256">
            <v>943.5</v>
          </cell>
          <cell r="Z256">
            <v>4643.5</v>
          </cell>
          <cell r="AA256" t="e">
            <v>#REF!</v>
          </cell>
          <cell r="AB256">
            <v>943.5</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943.5</v>
          </cell>
        </row>
        <row r="257">
          <cell r="A257">
            <v>1</v>
          </cell>
          <cell r="B257" t="str">
            <v>COP</v>
          </cell>
          <cell r="C257" t="str">
            <v>Subastas</v>
          </cell>
          <cell r="D257" t="str">
            <v>Fija</v>
          </cell>
          <cell r="E257">
            <v>1</v>
          </cell>
          <cell r="F257">
            <v>35885</v>
          </cell>
          <cell r="G257" t="str">
            <v>Marzo</v>
          </cell>
          <cell r="H257">
            <v>1998</v>
          </cell>
          <cell r="I257">
            <v>36250</v>
          </cell>
          <cell r="J257">
            <v>1999</v>
          </cell>
          <cell r="K257" t="str">
            <v>Marzo</v>
          </cell>
          <cell r="P257">
            <v>0</v>
          </cell>
          <cell r="Q257">
            <v>25.5</v>
          </cell>
          <cell r="R257" t="e">
            <v>#REF!</v>
          </cell>
          <cell r="S257" t="e">
            <v>#REF!</v>
          </cell>
          <cell r="T257">
            <v>23609.4</v>
          </cell>
          <cell r="U257" t="e">
            <v>#REF!</v>
          </cell>
          <cell r="V257">
            <v>23609.4</v>
          </cell>
          <cell r="W257" t="e">
            <v>#REF!</v>
          </cell>
          <cell r="X257">
            <v>23609.4</v>
          </cell>
          <cell r="Y257">
            <v>6020.3970000000008</v>
          </cell>
          <cell r="Z257">
            <v>29629.797000000002</v>
          </cell>
          <cell r="AA257" t="e">
            <v>#REF!</v>
          </cell>
          <cell r="AB257">
            <v>6020.3970000000008</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6020.3970000000008</v>
          </cell>
        </row>
        <row r="258">
          <cell r="A258">
            <v>1</v>
          </cell>
          <cell r="B258" t="str">
            <v>COP</v>
          </cell>
          <cell r="C258" t="str">
            <v>Subastas</v>
          </cell>
          <cell r="D258" t="str">
            <v>Fija</v>
          </cell>
          <cell r="E258">
            <v>1</v>
          </cell>
          <cell r="F258">
            <v>35885</v>
          </cell>
          <cell r="G258" t="str">
            <v>Marzo</v>
          </cell>
          <cell r="H258">
            <v>1998</v>
          </cell>
          <cell r="I258">
            <v>36250</v>
          </cell>
          <cell r="J258">
            <v>1999</v>
          </cell>
          <cell r="K258" t="str">
            <v>Marzo</v>
          </cell>
          <cell r="P258">
            <v>0</v>
          </cell>
          <cell r="Q258">
            <v>25.5</v>
          </cell>
          <cell r="R258" t="e">
            <v>#REF!</v>
          </cell>
          <cell r="S258" t="e">
            <v>#REF!</v>
          </cell>
          <cell r="T258">
            <v>11792.3</v>
          </cell>
          <cell r="U258" t="e">
            <v>#REF!</v>
          </cell>
          <cell r="V258">
            <v>11792.3</v>
          </cell>
          <cell r="W258" t="e">
            <v>#REF!</v>
          </cell>
          <cell r="X258">
            <v>11792.3</v>
          </cell>
          <cell r="Y258">
            <v>3007.0364999999997</v>
          </cell>
          <cell r="Z258">
            <v>14799.336499999999</v>
          </cell>
          <cell r="AA258" t="e">
            <v>#REF!</v>
          </cell>
          <cell r="AB258">
            <v>3007.0364999999997</v>
          </cell>
          <cell r="AC258">
            <v>0</v>
          </cell>
          <cell r="AD258">
            <v>0</v>
          </cell>
          <cell r="AE258">
            <v>0</v>
          </cell>
          <cell r="AF258">
            <v>0</v>
          </cell>
          <cell r="AG258">
            <v>0</v>
          </cell>
          <cell r="AH258">
            <v>0</v>
          </cell>
          <cell r="AI258">
            <v>0</v>
          </cell>
          <cell r="AJ258">
            <v>0</v>
          </cell>
          <cell r="AK258">
            <v>0</v>
          </cell>
          <cell r="AL258">
            <v>0</v>
          </cell>
          <cell r="AM258">
            <v>0</v>
          </cell>
          <cell r="AN258">
            <v>0</v>
          </cell>
          <cell r="AO258">
            <v>0</v>
          </cell>
          <cell r="AP258">
            <v>0</v>
          </cell>
          <cell r="AQ258">
            <v>3007.0364999999997</v>
          </cell>
        </row>
        <row r="259">
          <cell r="A259">
            <v>1</v>
          </cell>
          <cell r="B259" t="str">
            <v>COP</v>
          </cell>
          <cell r="C259" t="str">
            <v>Subastas</v>
          </cell>
          <cell r="D259" t="str">
            <v>Fija</v>
          </cell>
          <cell r="E259">
            <v>1</v>
          </cell>
          <cell r="F259">
            <v>35885</v>
          </cell>
          <cell r="G259" t="str">
            <v>Marzo</v>
          </cell>
          <cell r="H259">
            <v>1998</v>
          </cell>
          <cell r="I259">
            <v>36250</v>
          </cell>
          <cell r="J259">
            <v>1999</v>
          </cell>
          <cell r="K259" t="str">
            <v>Marzo</v>
          </cell>
          <cell r="P259">
            <v>0</v>
          </cell>
          <cell r="Q259">
            <v>25.5</v>
          </cell>
          <cell r="R259" t="e">
            <v>#REF!</v>
          </cell>
          <cell r="S259" t="e">
            <v>#REF!</v>
          </cell>
          <cell r="T259">
            <v>5639.6</v>
          </cell>
          <cell r="U259" t="e">
            <v>#REF!</v>
          </cell>
          <cell r="V259">
            <v>5639.6</v>
          </cell>
          <cell r="W259" t="e">
            <v>#REF!</v>
          </cell>
          <cell r="X259">
            <v>5639.6</v>
          </cell>
          <cell r="Y259">
            <v>1438.0980000000002</v>
          </cell>
          <cell r="Z259">
            <v>7077.6980000000003</v>
          </cell>
          <cell r="AA259" t="e">
            <v>#REF!</v>
          </cell>
          <cell r="AB259">
            <v>1438.0980000000002</v>
          </cell>
          <cell r="AC259">
            <v>0</v>
          </cell>
          <cell r="AD259">
            <v>0</v>
          </cell>
          <cell r="AE259">
            <v>0</v>
          </cell>
          <cell r="AF259">
            <v>0</v>
          </cell>
          <cell r="AG259">
            <v>0</v>
          </cell>
          <cell r="AH259">
            <v>0</v>
          </cell>
          <cell r="AI259">
            <v>0</v>
          </cell>
          <cell r="AJ259">
            <v>0</v>
          </cell>
          <cell r="AK259">
            <v>0</v>
          </cell>
          <cell r="AL259">
            <v>0</v>
          </cell>
          <cell r="AM259">
            <v>0</v>
          </cell>
          <cell r="AN259">
            <v>0</v>
          </cell>
          <cell r="AO259">
            <v>0</v>
          </cell>
          <cell r="AP259">
            <v>0</v>
          </cell>
          <cell r="AQ259">
            <v>1438.0980000000002</v>
          </cell>
        </row>
        <row r="260">
          <cell r="A260">
            <v>1</v>
          </cell>
          <cell r="B260" t="str">
            <v>COP</v>
          </cell>
          <cell r="C260" t="str">
            <v>Subastas</v>
          </cell>
          <cell r="D260" t="str">
            <v>Fija</v>
          </cell>
          <cell r="E260">
            <v>1</v>
          </cell>
          <cell r="F260">
            <v>35885</v>
          </cell>
          <cell r="G260" t="str">
            <v>Marzo</v>
          </cell>
          <cell r="H260">
            <v>1998</v>
          </cell>
          <cell r="I260">
            <v>36250</v>
          </cell>
          <cell r="J260">
            <v>1999</v>
          </cell>
          <cell r="K260" t="str">
            <v>Marzo</v>
          </cell>
          <cell r="P260">
            <v>0</v>
          </cell>
          <cell r="Q260">
            <v>25.5</v>
          </cell>
          <cell r="R260" t="e">
            <v>#REF!</v>
          </cell>
          <cell r="S260" t="e">
            <v>#REF!</v>
          </cell>
          <cell r="T260">
            <v>850</v>
          </cell>
          <cell r="U260" t="e">
            <v>#REF!</v>
          </cell>
          <cell r="V260">
            <v>850</v>
          </cell>
          <cell r="W260" t="e">
            <v>#REF!</v>
          </cell>
          <cell r="X260">
            <v>850</v>
          </cell>
          <cell r="Y260">
            <v>216.75</v>
          </cell>
          <cell r="Z260">
            <v>1066.75</v>
          </cell>
          <cell r="AA260" t="e">
            <v>#REF!</v>
          </cell>
          <cell r="AB260">
            <v>216.75</v>
          </cell>
          <cell r="AC260">
            <v>0</v>
          </cell>
          <cell r="AD260">
            <v>0</v>
          </cell>
          <cell r="AE260">
            <v>0</v>
          </cell>
          <cell r="AF260">
            <v>0</v>
          </cell>
          <cell r="AG260">
            <v>0</v>
          </cell>
          <cell r="AH260">
            <v>0</v>
          </cell>
          <cell r="AI260">
            <v>0</v>
          </cell>
          <cell r="AJ260">
            <v>0</v>
          </cell>
          <cell r="AK260">
            <v>0</v>
          </cell>
          <cell r="AL260">
            <v>0</v>
          </cell>
          <cell r="AM260">
            <v>0</v>
          </cell>
          <cell r="AN260">
            <v>0</v>
          </cell>
          <cell r="AO260">
            <v>0</v>
          </cell>
          <cell r="AP260">
            <v>0</v>
          </cell>
          <cell r="AQ260">
            <v>216.75</v>
          </cell>
        </row>
        <row r="261">
          <cell r="A261">
            <v>1</v>
          </cell>
          <cell r="B261" t="str">
            <v>COP</v>
          </cell>
          <cell r="C261" t="str">
            <v>Subastas</v>
          </cell>
          <cell r="D261" t="str">
            <v>Fija</v>
          </cell>
          <cell r="E261">
            <v>1</v>
          </cell>
          <cell r="F261">
            <v>35885</v>
          </cell>
          <cell r="G261" t="str">
            <v>Marzo</v>
          </cell>
          <cell r="H261">
            <v>1998</v>
          </cell>
          <cell r="I261">
            <v>36250</v>
          </cell>
          <cell r="J261">
            <v>1999</v>
          </cell>
          <cell r="K261" t="str">
            <v>Marzo</v>
          </cell>
          <cell r="P261">
            <v>0</v>
          </cell>
          <cell r="Q261">
            <v>25.5</v>
          </cell>
          <cell r="R261" t="e">
            <v>#REF!</v>
          </cell>
          <cell r="S261" t="e">
            <v>#REF!</v>
          </cell>
          <cell r="T261">
            <v>1525</v>
          </cell>
          <cell r="U261" t="e">
            <v>#REF!</v>
          </cell>
          <cell r="V261">
            <v>1525</v>
          </cell>
          <cell r="W261" t="e">
            <v>#REF!</v>
          </cell>
          <cell r="X261">
            <v>1525</v>
          </cell>
          <cell r="Y261">
            <v>388.875</v>
          </cell>
          <cell r="Z261">
            <v>1913.875</v>
          </cell>
          <cell r="AA261" t="e">
            <v>#REF!</v>
          </cell>
          <cell r="AB261">
            <v>388.875</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388.875</v>
          </cell>
        </row>
        <row r="262">
          <cell r="A262">
            <v>1</v>
          </cell>
          <cell r="B262" t="str">
            <v>COP</v>
          </cell>
          <cell r="C262" t="str">
            <v>Subastas</v>
          </cell>
          <cell r="D262" t="str">
            <v>Fija</v>
          </cell>
          <cell r="E262">
            <v>1</v>
          </cell>
          <cell r="F262">
            <v>35885</v>
          </cell>
          <cell r="G262" t="str">
            <v>Marzo</v>
          </cell>
          <cell r="H262">
            <v>1998</v>
          </cell>
          <cell r="I262">
            <v>36250</v>
          </cell>
          <cell r="J262">
            <v>1999</v>
          </cell>
          <cell r="K262" t="str">
            <v>Marzo</v>
          </cell>
          <cell r="P262">
            <v>0</v>
          </cell>
          <cell r="Q262">
            <v>25.5</v>
          </cell>
          <cell r="R262" t="e">
            <v>#REF!</v>
          </cell>
          <cell r="S262" t="e">
            <v>#REF!</v>
          </cell>
          <cell r="T262">
            <v>458.2</v>
          </cell>
          <cell r="U262" t="e">
            <v>#REF!</v>
          </cell>
          <cell r="V262">
            <v>458.2</v>
          </cell>
          <cell r="W262" t="e">
            <v>#REF!</v>
          </cell>
          <cell r="X262">
            <v>458.2</v>
          </cell>
          <cell r="Y262">
            <v>116.84099999999999</v>
          </cell>
          <cell r="Z262">
            <v>575.04099999999994</v>
          </cell>
          <cell r="AA262" t="e">
            <v>#REF!</v>
          </cell>
          <cell r="AB262">
            <v>116.84099999999999</v>
          </cell>
          <cell r="AC262">
            <v>0</v>
          </cell>
          <cell r="AD262">
            <v>0</v>
          </cell>
          <cell r="AE262">
            <v>0</v>
          </cell>
          <cell r="AF262">
            <v>0</v>
          </cell>
          <cell r="AG262">
            <v>0</v>
          </cell>
          <cell r="AH262">
            <v>0</v>
          </cell>
          <cell r="AI262">
            <v>0</v>
          </cell>
          <cell r="AJ262">
            <v>0</v>
          </cell>
          <cell r="AK262">
            <v>0</v>
          </cell>
          <cell r="AL262">
            <v>0</v>
          </cell>
          <cell r="AM262">
            <v>0</v>
          </cell>
          <cell r="AN262">
            <v>0</v>
          </cell>
          <cell r="AO262">
            <v>0</v>
          </cell>
          <cell r="AP262">
            <v>0</v>
          </cell>
          <cell r="AQ262">
            <v>116.84099999999999</v>
          </cell>
        </row>
        <row r="263">
          <cell r="A263">
            <v>1</v>
          </cell>
          <cell r="B263" t="str">
            <v>COP</v>
          </cell>
          <cell r="C263" t="str">
            <v>Subastas</v>
          </cell>
          <cell r="D263" t="str">
            <v>Fija</v>
          </cell>
          <cell r="E263">
            <v>1</v>
          </cell>
          <cell r="F263">
            <v>35885</v>
          </cell>
          <cell r="G263" t="str">
            <v>Marzo</v>
          </cell>
          <cell r="H263">
            <v>1998</v>
          </cell>
          <cell r="I263">
            <v>36250</v>
          </cell>
          <cell r="J263">
            <v>1999</v>
          </cell>
          <cell r="K263" t="str">
            <v>Marzo</v>
          </cell>
          <cell r="P263">
            <v>0</v>
          </cell>
          <cell r="Q263">
            <v>25.5</v>
          </cell>
          <cell r="R263" t="e">
            <v>#REF!</v>
          </cell>
          <cell r="S263" t="e">
            <v>#REF!</v>
          </cell>
          <cell r="T263">
            <v>130</v>
          </cell>
          <cell r="U263" t="e">
            <v>#REF!</v>
          </cell>
          <cell r="V263">
            <v>130</v>
          </cell>
          <cell r="W263" t="e">
            <v>#REF!</v>
          </cell>
          <cell r="X263">
            <v>130</v>
          </cell>
          <cell r="Y263">
            <v>33.15</v>
          </cell>
          <cell r="Z263">
            <v>163.15</v>
          </cell>
          <cell r="AA263" t="e">
            <v>#REF!</v>
          </cell>
          <cell r="AB263">
            <v>33.15</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33.15</v>
          </cell>
        </row>
        <row r="264">
          <cell r="A264">
            <v>1</v>
          </cell>
          <cell r="B264" t="str">
            <v>COP</v>
          </cell>
          <cell r="C264" t="str">
            <v>Subastas</v>
          </cell>
          <cell r="D264" t="str">
            <v>Fija</v>
          </cell>
          <cell r="E264">
            <v>1</v>
          </cell>
          <cell r="F264">
            <v>35885</v>
          </cell>
          <cell r="G264" t="str">
            <v>Marzo</v>
          </cell>
          <cell r="H264">
            <v>1998</v>
          </cell>
          <cell r="I264">
            <v>36250</v>
          </cell>
          <cell r="J264">
            <v>1999</v>
          </cell>
          <cell r="K264" t="str">
            <v>Marzo</v>
          </cell>
          <cell r="P264">
            <v>0</v>
          </cell>
          <cell r="Q264">
            <v>25.5</v>
          </cell>
          <cell r="R264" t="e">
            <v>#REF!</v>
          </cell>
          <cell r="S264" t="e">
            <v>#REF!</v>
          </cell>
          <cell r="T264">
            <v>500</v>
          </cell>
          <cell r="U264" t="e">
            <v>#REF!</v>
          </cell>
          <cell r="V264">
            <v>500</v>
          </cell>
          <cell r="W264" t="e">
            <v>#REF!</v>
          </cell>
          <cell r="X264">
            <v>500</v>
          </cell>
          <cell r="Y264">
            <v>127.5</v>
          </cell>
          <cell r="Z264">
            <v>627.5</v>
          </cell>
          <cell r="AA264" t="e">
            <v>#REF!</v>
          </cell>
          <cell r="AB264">
            <v>127.5</v>
          </cell>
          <cell r="AC264">
            <v>0</v>
          </cell>
          <cell r="AD264">
            <v>0</v>
          </cell>
          <cell r="AE264">
            <v>0</v>
          </cell>
          <cell r="AF264">
            <v>0</v>
          </cell>
          <cell r="AG264">
            <v>0</v>
          </cell>
          <cell r="AH264">
            <v>0</v>
          </cell>
          <cell r="AI264">
            <v>0</v>
          </cell>
          <cell r="AJ264">
            <v>0</v>
          </cell>
          <cell r="AK264">
            <v>0</v>
          </cell>
          <cell r="AL264">
            <v>0</v>
          </cell>
          <cell r="AM264">
            <v>0</v>
          </cell>
          <cell r="AN264">
            <v>0</v>
          </cell>
          <cell r="AO264">
            <v>0</v>
          </cell>
          <cell r="AP264">
            <v>0</v>
          </cell>
          <cell r="AQ264">
            <v>127.5</v>
          </cell>
        </row>
        <row r="265">
          <cell r="A265">
            <v>1</v>
          </cell>
          <cell r="B265" t="str">
            <v>COP</v>
          </cell>
          <cell r="C265" t="str">
            <v>Subastas</v>
          </cell>
          <cell r="D265" t="str">
            <v>Fija</v>
          </cell>
          <cell r="E265">
            <v>1</v>
          </cell>
          <cell r="F265">
            <v>35885</v>
          </cell>
          <cell r="G265" t="str">
            <v>Marzo</v>
          </cell>
          <cell r="H265">
            <v>1998</v>
          </cell>
          <cell r="I265">
            <v>36250</v>
          </cell>
          <cell r="J265">
            <v>1999</v>
          </cell>
          <cell r="K265" t="str">
            <v>Marzo</v>
          </cell>
          <cell r="P265">
            <v>0</v>
          </cell>
          <cell r="Q265">
            <v>25.5</v>
          </cell>
          <cell r="R265" t="e">
            <v>#REF!</v>
          </cell>
          <cell r="S265" t="e">
            <v>#REF!</v>
          </cell>
          <cell r="T265">
            <v>900</v>
          </cell>
          <cell r="U265" t="e">
            <v>#REF!</v>
          </cell>
          <cell r="V265">
            <v>900</v>
          </cell>
          <cell r="W265" t="e">
            <v>#REF!</v>
          </cell>
          <cell r="X265">
            <v>900</v>
          </cell>
          <cell r="Y265">
            <v>229.5</v>
          </cell>
          <cell r="Z265">
            <v>1129.5</v>
          </cell>
          <cell r="AA265" t="e">
            <v>#REF!</v>
          </cell>
          <cell r="AB265">
            <v>229.5</v>
          </cell>
          <cell r="AC265">
            <v>0</v>
          </cell>
          <cell r="AD265">
            <v>0</v>
          </cell>
          <cell r="AE265">
            <v>0</v>
          </cell>
          <cell r="AF265">
            <v>0</v>
          </cell>
          <cell r="AG265">
            <v>0</v>
          </cell>
          <cell r="AH265">
            <v>0</v>
          </cell>
          <cell r="AI265">
            <v>0</v>
          </cell>
          <cell r="AJ265">
            <v>0</v>
          </cell>
          <cell r="AK265">
            <v>0</v>
          </cell>
          <cell r="AL265">
            <v>0</v>
          </cell>
          <cell r="AM265">
            <v>0</v>
          </cell>
          <cell r="AN265">
            <v>0</v>
          </cell>
          <cell r="AO265">
            <v>0</v>
          </cell>
          <cell r="AP265">
            <v>0</v>
          </cell>
          <cell r="AQ265">
            <v>229.5</v>
          </cell>
        </row>
        <row r="266">
          <cell r="A266">
            <v>1</v>
          </cell>
          <cell r="B266" t="str">
            <v>COP</v>
          </cell>
          <cell r="C266" t="str">
            <v>Subastas</v>
          </cell>
          <cell r="D266" t="str">
            <v>Fija</v>
          </cell>
          <cell r="E266">
            <v>1</v>
          </cell>
          <cell r="F266">
            <v>35885</v>
          </cell>
          <cell r="G266" t="str">
            <v>Marzo</v>
          </cell>
          <cell r="H266">
            <v>1998</v>
          </cell>
          <cell r="I266">
            <v>36250</v>
          </cell>
          <cell r="J266">
            <v>1999</v>
          </cell>
          <cell r="K266" t="str">
            <v>Marzo</v>
          </cell>
          <cell r="P266">
            <v>0</v>
          </cell>
          <cell r="Q266">
            <v>25.5</v>
          </cell>
          <cell r="R266" t="e">
            <v>#REF!</v>
          </cell>
          <cell r="S266" t="e">
            <v>#REF!</v>
          </cell>
          <cell r="T266">
            <v>25389.7</v>
          </cell>
          <cell r="U266" t="e">
            <v>#REF!</v>
          </cell>
          <cell r="V266">
            <v>25389.7</v>
          </cell>
          <cell r="W266" t="e">
            <v>#REF!</v>
          </cell>
          <cell r="X266">
            <v>25389.7</v>
          </cell>
          <cell r="Y266">
            <v>6474.3735000000006</v>
          </cell>
          <cell r="Z266">
            <v>31864.073500000002</v>
          </cell>
          <cell r="AA266" t="e">
            <v>#REF!</v>
          </cell>
          <cell r="AB266">
            <v>6474.3735000000006</v>
          </cell>
          <cell r="AC266">
            <v>0</v>
          </cell>
          <cell r="AD266">
            <v>0</v>
          </cell>
          <cell r="AE266">
            <v>0</v>
          </cell>
          <cell r="AF266">
            <v>0</v>
          </cell>
          <cell r="AG266">
            <v>0</v>
          </cell>
          <cell r="AH266">
            <v>0</v>
          </cell>
          <cell r="AI266">
            <v>0</v>
          </cell>
          <cell r="AJ266">
            <v>0</v>
          </cell>
          <cell r="AK266">
            <v>0</v>
          </cell>
          <cell r="AL266">
            <v>0</v>
          </cell>
          <cell r="AM266">
            <v>0</v>
          </cell>
          <cell r="AN266">
            <v>0</v>
          </cell>
          <cell r="AO266">
            <v>0</v>
          </cell>
          <cell r="AP266">
            <v>0</v>
          </cell>
          <cell r="AQ266">
            <v>6474.3735000000006</v>
          </cell>
        </row>
        <row r="267">
          <cell r="A267">
            <v>1</v>
          </cell>
          <cell r="B267" t="str">
            <v>COP</v>
          </cell>
          <cell r="C267" t="str">
            <v>Subastas</v>
          </cell>
          <cell r="D267" t="str">
            <v>Fija</v>
          </cell>
          <cell r="E267">
            <v>1</v>
          </cell>
          <cell r="F267">
            <v>35885</v>
          </cell>
          <cell r="G267" t="str">
            <v>Marzo</v>
          </cell>
          <cell r="H267">
            <v>1998</v>
          </cell>
          <cell r="I267">
            <v>36250</v>
          </cell>
          <cell r="J267">
            <v>1999</v>
          </cell>
          <cell r="K267" t="str">
            <v>Marzo</v>
          </cell>
          <cell r="P267">
            <v>0</v>
          </cell>
          <cell r="Q267">
            <v>25.5</v>
          </cell>
          <cell r="R267" t="e">
            <v>#REF!</v>
          </cell>
          <cell r="S267" t="e">
            <v>#REF!</v>
          </cell>
          <cell r="T267">
            <v>900</v>
          </cell>
          <cell r="U267" t="e">
            <v>#REF!</v>
          </cell>
          <cell r="V267">
            <v>900</v>
          </cell>
          <cell r="W267" t="e">
            <v>#REF!</v>
          </cell>
          <cell r="X267">
            <v>900</v>
          </cell>
          <cell r="Y267">
            <v>229.5</v>
          </cell>
          <cell r="Z267">
            <v>1129.5</v>
          </cell>
          <cell r="AA267" t="e">
            <v>#REF!</v>
          </cell>
          <cell r="AB267">
            <v>229.5</v>
          </cell>
          <cell r="AC267">
            <v>0</v>
          </cell>
          <cell r="AD267">
            <v>0</v>
          </cell>
          <cell r="AE267">
            <v>0</v>
          </cell>
          <cell r="AF267">
            <v>0</v>
          </cell>
          <cell r="AG267">
            <v>0</v>
          </cell>
          <cell r="AH267">
            <v>0</v>
          </cell>
          <cell r="AI267">
            <v>0</v>
          </cell>
          <cell r="AJ267">
            <v>0</v>
          </cell>
          <cell r="AK267">
            <v>0</v>
          </cell>
          <cell r="AL267">
            <v>0</v>
          </cell>
          <cell r="AM267">
            <v>0</v>
          </cell>
          <cell r="AN267">
            <v>0</v>
          </cell>
          <cell r="AO267">
            <v>0</v>
          </cell>
          <cell r="AP267">
            <v>0</v>
          </cell>
          <cell r="AQ267">
            <v>229.5</v>
          </cell>
        </row>
        <row r="268">
          <cell r="A268">
            <v>1</v>
          </cell>
          <cell r="B268" t="str">
            <v>COP</v>
          </cell>
          <cell r="C268" t="str">
            <v>Subastas</v>
          </cell>
          <cell r="D268" t="str">
            <v>Fija</v>
          </cell>
          <cell r="E268">
            <v>1</v>
          </cell>
          <cell r="F268">
            <v>35885</v>
          </cell>
          <cell r="G268" t="str">
            <v>Marzo</v>
          </cell>
          <cell r="H268">
            <v>1998</v>
          </cell>
          <cell r="I268">
            <v>36250</v>
          </cell>
          <cell r="J268">
            <v>1999</v>
          </cell>
          <cell r="K268" t="str">
            <v>Marzo</v>
          </cell>
          <cell r="P268">
            <v>0</v>
          </cell>
          <cell r="Q268">
            <v>25.5</v>
          </cell>
          <cell r="R268" t="e">
            <v>#REF!</v>
          </cell>
          <cell r="S268" t="e">
            <v>#REF!</v>
          </cell>
          <cell r="T268">
            <v>20000</v>
          </cell>
          <cell r="U268" t="e">
            <v>#REF!</v>
          </cell>
          <cell r="V268">
            <v>20000</v>
          </cell>
          <cell r="W268" t="e">
            <v>#REF!</v>
          </cell>
          <cell r="X268">
            <v>20000</v>
          </cell>
          <cell r="Y268">
            <v>5100</v>
          </cell>
          <cell r="Z268">
            <v>25100</v>
          </cell>
          <cell r="AA268" t="e">
            <v>#REF!</v>
          </cell>
          <cell r="AB268">
            <v>5100</v>
          </cell>
          <cell r="AC268">
            <v>0</v>
          </cell>
          <cell r="AD268">
            <v>0</v>
          </cell>
          <cell r="AE268">
            <v>0</v>
          </cell>
          <cell r="AF268">
            <v>0</v>
          </cell>
          <cell r="AG268">
            <v>0</v>
          </cell>
          <cell r="AH268">
            <v>0</v>
          </cell>
          <cell r="AI268">
            <v>0</v>
          </cell>
          <cell r="AJ268">
            <v>0</v>
          </cell>
          <cell r="AK268">
            <v>0</v>
          </cell>
          <cell r="AL268">
            <v>0</v>
          </cell>
          <cell r="AM268">
            <v>0</v>
          </cell>
          <cell r="AN268">
            <v>0</v>
          </cell>
          <cell r="AO268">
            <v>0</v>
          </cell>
          <cell r="AP268">
            <v>0</v>
          </cell>
          <cell r="AQ268">
            <v>5100</v>
          </cell>
        </row>
        <row r="269">
          <cell r="A269">
            <v>1</v>
          </cell>
          <cell r="B269" t="str">
            <v>COP</v>
          </cell>
          <cell r="C269" t="str">
            <v>Subastas</v>
          </cell>
          <cell r="D269" t="str">
            <v>Fija</v>
          </cell>
          <cell r="E269">
            <v>1</v>
          </cell>
          <cell r="F269">
            <v>35885</v>
          </cell>
          <cell r="G269" t="str">
            <v>Marzo</v>
          </cell>
          <cell r="H269">
            <v>1998</v>
          </cell>
          <cell r="I269">
            <v>36250</v>
          </cell>
          <cell r="J269">
            <v>1999</v>
          </cell>
          <cell r="K269" t="str">
            <v>Marzo</v>
          </cell>
          <cell r="P269">
            <v>0</v>
          </cell>
          <cell r="Q269">
            <v>25.5</v>
          </cell>
          <cell r="R269" t="e">
            <v>#REF!</v>
          </cell>
          <cell r="S269" t="e">
            <v>#REF!</v>
          </cell>
          <cell r="T269">
            <v>1937</v>
          </cell>
          <cell r="U269" t="e">
            <v>#REF!</v>
          </cell>
          <cell r="V269">
            <v>1937</v>
          </cell>
          <cell r="W269" t="e">
            <v>#REF!</v>
          </cell>
          <cell r="X269">
            <v>1937</v>
          </cell>
          <cell r="Y269">
            <v>493.935</v>
          </cell>
          <cell r="Z269">
            <v>2430.9349999999999</v>
          </cell>
          <cell r="AA269" t="e">
            <v>#REF!</v>
          </cell>
          <cell r="AB269">
            <v>493.935</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493.935</v>
          </cell>
        </row>
        <row r="270">
          <cell r="A270">
            <v>1</v>
          </cell>
          <cell r="B270" t="str">
            <v>COP</v>
          </cell>
          <cell r="C270" t="str">
            <v>Subastas</v>
          </cell>
          <cell r="D270" t="str">
            <v>Fija</v>
          </cell>
          <cell r="E270">
            <v>1</v>
          </cell>
          <cell r="F270">
            <v>35885</v>
          </cell>
          <cell r="G270" t="str">
            <v>Marzo</v>
          </cell>
          <cell r="H270">
            <v>1998</v>
          </cell>
          <cell r="I270">
            <v>36250</v>
          </cell>
          <cell r="J270">
            <v>1999</v>
          </cell>
          <cell r="K270" t="str">
            <v>Marzo</v>
          </cell>
          <cell r="P270">
            <v>0</v>
          </cell>
          <cell r="Q270">
            <v>25.5</v>
          </cell>
          <cell r="R270" t="e">
            <v>#REF!</v>
          </cell>
          <cell r="S270" t="e">
            <v>#REF!</v>
          </cell>
          <cell r="T270">
            <v>13329</v>
          </cell>
          <cell r="U270" t="e">
            <v>#REF!</v>
          </cell>
          <cell r="V270">
            <v>13329</v>
          </cell>
          <cell r="W270" t="e">
            <v>#REF!</v>
          </cell>
          <cell r="X270">
            <v>13329</v>
          </cell>
          <cell r="Y270">
            <v>3398.895</v>
          </cell>
          <cell r="Z270">
            <v>16727.895</v>
          </cell>
          <cell r="AA270" t="e">
            <v>#REF!</v>
          </cell>
          <cell r="AB270">
            <v>3398.895</v>
          </cell>
          <cell r="AC270">
            <v>0</v>
          </cell>
          <cell r="AD270">
            <v>0</v>
          </cell>
          <cell r="AE270">
            <v>0</v>
          </cell>
          <cell r="AF270">
            <v>0</v>
          </cell>
          <cell r="AG270">
            <v>0</v>
          </cell>
          <cell r="AH270">
            <v>0</v>
          </cell>
          <cell r="AI270">
            <v>0</v>
          </cell>
          <cell r="AJ270">
            <v>0</v>
          </cell>
          <cell r="AK270">
            <v>0</v>
          </cell>
          <cell r="AL270">
            <v>0</v>
          </cell>
          <cell r="AM270">
            <v>0</v>
          </cell>
          <cell r="AN270">
            <v>0</v>
          </cell>
          <cell r="AO270">
            <v>0</v>
          </cell>
          <cell r="AP270">
            <v>0</v>
          </cell>
          <cell r="AQ270">
            <v>3398.895</v>
          </cell>
        </row>
        <row r="271">
          <cell r="A271">
            <v>1</v>
          </cell>
          <cell r="B271" t="str">
            <v>COP</v>
          </cell>
          <cell r="C271" t="str">
            <v>Subastas</v>
          </cell>
          <cell r="D271" t="str">
            <v>Fija</v>
          </cell>
          <cell r="E271">
            <v>1</v>
          </cell>
          <cell r="F271">
            <v>35885</v>
          </cell>
          <cell r="G271" t="str">
            <v>Marzo</v>
          </cell>
          <cell r="H271">
            <v>1998</v>
          </cell>
          <cell r="I271">
            <v>36250</v>
          </cell>
          <cell r="J271">
            <v>1999</v>
          </cell>
          <cell r="K271" t="str">
            <v>Marzo</v>
          </cell>
          <cell r="P271">
            <v>0</v>
          </cell>
          <cell r="Q271">
            <v>25.5</v>
          </cell>
          <cell r="R271" t="e">
            <v>#REF!</v>
          </cell>
          <cell r="S271" t="e">
            <v>#REF!</v>
          </cell>
          <cell r="T271">
            <v>6643.9</v>
          </cell>
          <cell r="U271" t="e">
            <v>#REF!</v>
          </cell>
          <cell r="V271">
            <v>6643.9</v>
          </cell>
          <cell r="W271" t="e">
            <v>#REF!</v>
          </cell>
          <cell r="X271">
            <v>6643.9</v>
          </cell>
          <cell r="Y271">
            <v>1694.1944999999998</v>
          </cell>
          <cell r="Z271">
            <v>8338.0944999999992</v>
          </cell>
          <cell r="AA271" t="e">
            <v>#REF!</v>
          </cell>
          <cell r="AB271">
            <v>1694.1944999999998</v>
          </cell>
          <cell r="AC271">
            <v>0</v>
          </cell>
          <cell r="AD271">
            <v>0</v>
          </cell>
          <cell r="AE271">
            <v>0</v>
          </cell>
          <cell r="AF271">
            <v>0</v>
          </cell>
          <cell r="AG271">
            <v>0</v>
          </cell>
          <cell r="AH271">
            <v>0</v>
          </cell>
          <cell r="AI271">
            <v>0</v>
          </cell>
          <cell r="AJ271">
            <v>0</v>
          </cell>
          <cell r="AK271">
            <v>0</v>
          </cell>
          <cell r="AL271">
            <v>0</v>
          </cell>
          <cell r="AM271">
            <v>0</v>
          </cell>
          <cell r="AN271">
            <v>0</v>
          </cell>
          <cell r="AO271">
            <v>0</v>
          </cell>
          <cell r="AP271">
            <v>0</v>
          </cell>
          <cell r="AQ271">
            <v>1694.1944999999998</v>
          </cell>
        </row>
        <row r="272">
          <cell r="A272">
            <v>1</v>
          </cell>
          <cell r="B272" t="str">
            <v>COP</v>
          </cell>
          <cell r="C272" t="str">
            <v>Subastas</v>
          </cell>
          <cell r="D272" t="str">
            <v>Fija</v>
          </cell>
          <cell r="E272">
            <v>1</v>
          </cell>
          <cell r="F272">
            <v>35885</v>
          </cell>
          <cell r="G272" t="str">
            <v>Marzo</v>
          </cell>
          <cell r="H272">
            <v>1998</v>
          </cell>
          <cell r="I272">
            <v>36250</v>
          </cell>
          <cell r="J272">
            <v>1999</v>
          </cell>
          <cell r="K272" t="str">
            <v>Marzo</v>
          </cell>
          <cell r="P272">
            <v>0</v>
          </cell>
          <cell r="Q272">
            <v>25.5</v>
          </cell>
          <cell r="R272" t="e">
            <v>#REF!</v>
          </cell>
          <cell r="S272" t="e">
            <v>#REF!</v>
          </cell>
          <cell r="T272">
            <v>14186.3</v>
          </cell>
          <cell r="U272" t="e">
            <v>#REF!</v>
          </cell>
          <cell r="V272">
            <v>14186.3</v>
          </cell>
          <cell r="W272" t="e">
            <v>#REF!</v>
          </cell>
          <cell r="X272">
            <v>14186.3</v>
          </cell>
          <cell r="Y272">
            <v>3617.5065</v>
          </cell>
          <cell r="Z272">
            <v>17803.806499999999</v>
          </cell>
          <cell r="AA272" t="e">
            <v>#REF!</v>
          </cell>
          <cell r="AB272">
            <v>3617.5065</v>
          </cell>
          <cell r="AC272">
            <v>0</v>
          </cell>
          <cell r="AD272">
            <v>0</v>
          </cell>
          <cell r="AE272">
            <v>0</v>
          </cell>
          <cell r="AF272">
            <v>0</v>
          </cell>
          <cell r="AG272">
            <v>0</v>
          </cell>
          <cell r="AH272">
            <v>0</v>
          </cell>
          <cell r="AI272">
            <v>0</v>
          </cell>
          <cell r="AJ272">
            <v>0</v>
          </cell>
          <cell r="AK272">
            <v>0</v>
          </cell>
          <cell r="AL272">
            <v>0</v>
          </cell>
          <cell r="AM272">
            <v>0</v>
          </cell>
          <cell r="AN272">
            <v>0</v>
          </cell>
          <cell r="AO272">
            <v>0</v>
          </cell>
          <cell r="AP272">
            <v>0</v>
          </cell>
          <cell r="AQ272">
            <v>3617.5065</v>
          </cell>
        </row>
        <row r="273">
          <cell r="A273">
            <v>1</v>
          </cell>
          <cell r="B273" t="str">
            <v>COP</v>
          </cell>
          <cell r="C273" t="str">
            <v>Subastas</v>
          </cell>
          <cell r="D273" t="str">
            <v>Fija</v>
          </cell>
          <cell r="E273">
            <v>1</v>
          </cell>
          <cell r="F273">
            <v>35885</v>
          </cell>
          <cell r="G273" t="str">
            <v>Marzo</v>
          </cell>
          <cell r="H273">
            <v>1998</v>
          </cell>
          <cell r="I273">
            <v>36250</v>
          </cell>
          <cell r="J273">
            <v>1999</v>
          </cell>
          <cell r="K273" t="str">
            <v>Marzo</v>
          </cell>
          <cell r="P273">
            <v>0</v>
          </cell>
          <cell r="Q273">
            <v>25.5</v>
          </cell>
          <cell r="R273" t="e">
            <v>#REF!</v>
          </cell>
          <cell r="S273" t="e">
            <v>#REF!</v>
          </cell>
          <cell r="T273">
            <v>5500</v>
          </cell>
          <cell r="U273" t="e">
            <v>#REF!</v>
          </cell>
          <cell r="V273">
            <v>5500</v>
          </cell>
          <cell r="W273" t="e">
            <v>#REF!</v>
          </cell>
          <cell r="X273">
            <v>5500</v>
          </cell>
          <cell r="Y273">
            <v>1402.5</v>
          </cell>
          <cell r="Z273">
            <v>6902.5</v>
          </cell>
          <cell r="AA273" t="e">
            <v>#REF!</v>
          </cell>
          <cell r="AB273">
            <v>1402.5</v>
          </cell>
          <cell r="AC273">
            <v>0</v>
          </cell>
          <cell r="AD273">
            <v>0</v>
          </cell>
          <cell r="AE273">
            <v>0</v>
          </cell>
          <cell r="AF273">
            <v>0</v>
          </cell>
          <cell r="AG273">
            <v>0</v>
          </cell>
          <cell r="AH273">
            <v>0</v>
          </cell>
          <cell r="AI273">
            <v>0</v>
          </cell>
          <cell r="AJ273">
            <v>0</v>
          </cell>
          <cell r="AK273">
            <v>0</v>
          </cell>
          <cell r="AL273">
            <v>0</v>
          </cell>
          <cell r="AM273">
            <v>0</v>
          </cell>
          <cell r="AN273">
            <v>0</v>
          </cell>
          <cell r="AO273">
            <v>0</v>
          </cell>
          <cell r="AP273">
            <v>0</v>
          </cell>
          <cell r="AQ273">
            <v>1402.5</v>
          </cell>
        </row>
        <row r="274">
          <cell r="A274">
            <v>1</v>
          </cell>
          <cell r="B274" t="str">
            <v>COP</v>
          </cell>
          <cell r="C274" t="str">
            <v>Subastas</v>
          </cell>
          <cell r="D274" t="str">
            <v>Variable</v>
          </cell>
          <cell r="E274">
            <v>3</v>
          </cell>
          <cell r="F274">
            <v>35184</v>
          </cell>
          <cell r="G274" t="str">
            <v>Abril</v>
          </cell>
          <cell r="H274">
            <v>1996</v>
          </cell>
          <cell r="I274">
            <v>36279</v>
          </cell>
          <cell r="J274">
            <v>1999</v>
          </cell>
          <cell r="K274" t="str">
            <v>Abril</v>
          </cell>
          <cell r="P274">
            <v>8</v>
          </cell>
          <cell r="Q274">
            <v>19.88</v>
          </cell>
          <cell r="R274">
            <v>17.96</v>
          </cell>
          <cell r="S274" t="e">
            <v>#REF!</v>
          </cell>
          <cell r="T274">
            <v>350</v>
          </cell>
          <cell r="U274" t="e">
            <v>#REF!</v>
          </cell>
          <cell r="V274">
            <v>350</v>
          </cell>
          <cell r="W274" t="e">
            <v>#REF!</v>
          </cell>
          <cell r="X274">
            <v>350</v>
          </cell>
          <cell r="Y274">
            <v>69.58</v>
          </cell>
          <cell r="Z274">
            <v>419.58</v>
          </cell>
          <cell r="AA274">
            <v>6286</v>
          </cell>
          <cell r="AB274">
            <v>79.069999999999993</v>
          </cell>
          <cell r="AC274">
            <v>0</v>
          </cell>
          <cell r="AD274">
            <v>0</v>
          </cell>
          <cell r="AE274">
            <v>0</v>
          </cell>
          <cell r="AF274">
            <v>0</v>
          </cell>
          <cell r="AG274">
            <v>0</v>
          </cell>
          <cell r="AH274">
            <v>0</v>
          </cell>
          <cell r="AI274">
            <v>0</v>
          </cell>
          <cell r="AJ274">
            <v>0</v>
          </cell>
          <cell r="AK274">
            <v>0</v>
          </cell>
          <cell r="AL274">
            <v>0</v>
          </cell>
          <cell r="AM274">
            <v>0</v>
          </cell>
          <cell r="AN274">
            <v>0</v>
          </cell>
          <cell r="AO274">
            <v>0</v>
          </cell>
          <cell r="AP274">
            <v>0</v>
          </cell>
          <cell r="AQ274">
            <v>79.069999999999993</v>
          </cell>
        </row>
        <row r="275">
          <cell r="A275">
            <v>1</v>
          </cell>
          <cell r="B275" t="str">
            <v>COP</v>
          </cell>
          <cell r="C275" t="str">
            <v>Subastas</v>
          </cell>
          <cell r="D275" t="str">
            <v>Fija</v>
          </cell>
          <cell r="E275">
            <v>1</v>
          </cell>
          <cell r="F275">
            <v>35915</v>
          </cell>
          <cell r="G275" t="str">
            <v>Abril</v>
          </cell>
          <cell r="H275">
            <v>1998</v>
          </cell>
          <cell r="I275">
            <v>36280</v>
          </cell>
          <cell r="J275">
            <v>1999</v>
          </cell>
          <cell r="K275" t="str">
            <v>Abril</v>
          </cell>
          <cell r="P275">
            <v>0</v>
          </cell>
          <cell r="Q275">
            <v>25.5</v>
          </cell>
          <cell r="R275" t="e">
            <v>#REF!</v>
          </cell>
          <cell r="S275" t="e">
            <v>#REF!</v>
          </cell>
          <cell r="T275">
            <v>5</v>
          </cell>
          <cell r="U275" t="e">
            <v>#REF!</v>
          </cell>
          <cell r="V275">
            <v>5</v>
          </cell>
          <cell r="W275" t="e">
            <v>#REF!</v>
          </cell>
          <cell r="X275">
            <v>5</v>
          </cell>
          <cell r="Y275">
            <v>1.2749999999999999</v>
          </cell>
          <cell r="Z275">
            <v>6.2750000000000004</v>
          </cell>
          <cell r="AA275" t="e">
            <v>#REF!</v>
          </cell>
          <cell r="AB275">
            <v>1.2749999999999999</v>
          </cell>
          <cell r="AC275">
            <v>0</v>
          </cell>
          <cell r="AD275">
            <v>0</v>
          </cell>
          <cell r="AE275">
            <v>0</v>
          </cell>
          <cell r="AF275">
            <v>0</v>
          </cell>
          <cell r="AG275">
            <v>0</v>
          </cell>
          <cell r="AH275">
            <v>0</v>
          </cell>
          <cell r="AI275">
            <v>0</v>
          </cell>
          <cell r="AJ275">
            <v>0</v>
          </cell>
          <cell r="AK275">
            <v>0</v>
          </cell>
          <cell r="AL275">
            <v>0</v>
          </cell>
          <cell r="AM275">
            <v>0</v>
          </cell>
          <cell r="AN275">
            <v>0</v>
          </cell>
          <cell r="AO275">
            <v>0</v>
          </cell>
          <cell r="AP275">
            <v>0</v>
          </cell>
          <cell r="AQ275">
            <v>1.2749999999999999</v>
          </cell>
        </row>
        <row r="276">
          <cell r="A276">
            <v>1</v>
          </cell>
          <cell r="B276" t="str">
            <v>COP</v>
          </cell>
          <cell r="C276" t="str">
            <v>Subastas</v>
          </cell>
          <cell r="D276" t="str">
            <v>Fija</v>
          </cell>
          <cell r="E276">
            <v>1</v>
          </cell>
          <cell r="F276">
            <v>35915</v>
          </cell>
          <cell r="G276" t="str">
            <v>Abril</v>
          </cell>
          <cell r="H276">
            <v>1998</v>
          </cell>
          <cell r="I276">
            <v>36280</v>
          </cell>
          <cell r="J276">
            <v>1999</v>
          </cell>
          <cell r="K276" t="str">
            <v>Abril</v>
          </cell>
          <cell r="P276">
            <v>0</v>
          </cell>
          <cell r="Q276">
            <v>25.5</v>
          </cell>
          <cell r="R276" t="e">
            <v>#REF!</v>
          </cell>
          <cell r="S276" t="e">
            <v>#REF!</v>
          </cell>
          <cell r="T276">
            <v>12500</v>
          </cell>
          <cell r="U276" t="e">
            <v>#REF!</v>
          </cell>
          <cell r="V276">
            <v>12500</v>
          </cell>
          <cell r="W276" t="e">
            <v>#REF!</v>
          </cell>
          <cell r="X276">
            <v>12500</v>
          </cell>
          <cell r="Y276">
            <v>3187.5</v>
          </cell>
          <cell r="Z276">
            <v>15687.5</v>
          </cell>
          <cell r="AA276" t="e">
            <v>#REF!</v>
          </cell>
          <cell r="AB276">
            <v>3187.5</v>
          </cell>
          <cell r="AC276">
            <v>0</v>
          </cell>
          <cell r="AD276">
            <v>0</v>
          </cell>
          <cell r="AE276">
            <v>0</v>
          </cell>
          <cell r="AF276">
            <v>0</v>
          </cell>
          <cell r="AG276">
            <v>0</v>
          </cell>
          <cell r="AH276">
            <v>0</v>
          </cell>
          <cell r="AI276">
            <v>0</v>
          </cell>
          <cell r="AJ276">
            <v>0</v>
          </cell>
          <cell r="AK276">
            <v>0</v>
          </cell>
          <cell r="AL276">
            <v>0</v>
          </cell>
          <cell r="AM276">
            <v>0</v>
          </cell>
          <cell r="AN276">
            <v>0</v>
          </cell>
          <cell r="AO276">
            <v>0</v>
          </cell>
          <cell r="AP276">
            <v>0</v>
          </cell>
          <cell r="AQ276">
            <v>3187.5</v>
          </cell>
        </row>
        <row r="277">
          <cell r="A277">
            <v>1</v>
          </cell>
          <cell r="B277" t="str">
            <v>COP</v>
          </cell>
          <cell r="C277" t="str">
            <v>Subastas</v>
          </cell>
          <cell r="D277" t="str">
            <v>Fija</v>
          </cell>
          <cell r="E277">
            <v>1</v>
          </cell>
          <cell r="F277">
            <v>35915</v>
          </cell>
          <cell r="G277" t="str">
            <v>Abril</v>
          </cell>
          <cell r="H277">
            <v>1998</v>
          </cell>
          <cell r="I277">
            <v>36280</v>
          </cell>
          <cell r="J277">
            <v>1999</v>
          </cell>
          <cell r="K277" t="str">
            <v>Abril</v>
          </cell>
          <cell r="P277">
            <v>0</v>
          </cell>
          <cell r="Q277">
            <v>25.5</v>
          </cell>
          <cell r="R277" t="e">
            <v>#REF!</v>
          </cell>
          <cell r="S277" t="e">
            <v>#REF!</v>
          </cell>
          <cell r="T277">
            <v>900</v>
          </cell>
          <cell r="U277" t="e">
            <v>#REF!</v>
          </cell>
          <cell r="V277">
            <v>900</v>
          </cell>
          <cell r="W277" t="e">
            <v>#REF!</v>
          </cell>
          <cell r="X277">
            <v>900</v>
          </cell>
          <cell r="Y277">
            <v>229.5</v>
          </cell>
          <cell r="Z277">
            <v>1129.5</v>
          </cell>
          <cell r="AA277" t="e">
            <v>#REF!</v>
          </cell>
          <cell r="AB277">
            <v>229.5</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229.5</v>
          </cell>
        </row>
        <row r="278">
          <cell r="A278">
            <v>1</v>
          </cell>
          <cell r="B278" t="str">
            <v>COP</v>
          </cell>
          <cell r="C278" t="str">
            <v>Subastas</v>
          </cell>
          <cell r="D278" t="str">
            <v>Fija</v>
          </cell>
          <cell r="E278">
            <v>1</v>
          </cell>
          <cell r="F278">
            <v>35915</v>
          </cell>
          <cell r="G278" t="str">
            <v>Abril</v>
          </cell>
          <cell r="H278">
            <v>1998</v>
          </cell>
          <cell r="I278">
            <v>36280</v>
          </cell>
          <cell r="J278">
            <v>1999</v>
          </cell>
          <cell r="K278" t="str">
            <v>Abril</v>
          </cell>
          <cell r="P278">
            <v>0</v>
          </cell>
          <cell r="Q278">
            <v>25.5</v>
          </cell>
          <cell r="R278" t="e">
            <v>#REF!</v>
          </cell>
          <cell r="S278" t="e">
            <v>#REF!</v>
          </cell>
          <cell r="T278">
            <v>11753.7</v>
          </cell>
          <cell r="U278" t="e">
            <v>#REF!</v>
          </cell>
          <cell r="V278">
            <v>11753.7</v>
          </cell>
          <cell r="W278" t="e">
            <v>#REF!</v>
          </cell>
          <cell r="X278">
            <v>11753.7</v>
          </cell>
          <cell r="Y278">
            <v>2997.1935000000003</v>
          </cell>
          <cell r="Z278">
            <v>14750.893500000002</v>
          </cell>
          <cell r="AA278" t="e">
            <v>#REF!</v>
          </cell>
          <cell r="AB278">
            <v>2997.1935000000003</v>
          </cell>
          <cell r="AC278">
            <v>0</v>
          </cell>
          <cell r="AD278">
            <v>0</v>
          </cell>
          <cell r="AE278">
            <v>0</v>
          </cell>
          <cell r="AF278">
            <v>0</v>
          </cell>
          <cell r="AG278">
            <v>0</v>
          </cell>
          <cell r="AH278">
            <v>0</v>
          </cell>
          <cell r="AI278">
            <v>0</v>
          </cell>
          <cell r="AJ278">
            <v>0</v>
          </cell>
          <cell r="AK278">
            <v>0</v>
          </cell>
          <cell r="AL278">
            <v>0</v>
          </cell>
          <cell r="AM278">
            <v>0</v>
          </cell>
          <cell r="AN278">
            <v>0</v>
          </cell>
          <cell r="AO278">
            <v>0</v>
          </cell>
          <cell r="AP278">
            <v>0</v>
          </cell>
          <cell r="AQ278">
            <v>2997.1935000000003</v>
          </cell>
        </row>
        <row r="279">
          <cell r="A279">
            <v>1</v>
          </cell>
          <cell r="B279" t="str">
            <v>COP</v>
          </cell>
          <cell r="C279" t="str">
            <v>Subastas</v>
          </cell>
          <cell r="D279" t="str">
            <v>Fija</v>
          </cell>
          <cell r="E279">
            <v>1</v>
          </cell>
          <cell r="F279">
            <v>35915</v>
          </cell>
          <cell r="G279" t="str">
            <v>Abril</v>
          </cell>
          <cell r="H279">
            <v>1998</v>
          </cell>
          <cell r="I279">
            <v>36280</v>
          </cell>
          <cell r="J279">
            <v>1999</v>
          </cell>
          <cell r="K279" t="str">
            <v>Abril</v>
          </cell>
          <cell r="P279">
            <v>0</v>
          </cell>
          <cell r="Q279">
            <v>25.5</v>
          </cell>
          <cell r="R279" t="e">
            <v>#REF!</v>
          </cell>
          <cell r="S279" t="e">
            <v>#REF!</v>
          </cell>
          <cell r="T279">
            <v>500</v>
          </cell>
          <cell r="U279" t="e">
            <v>#REF!</v>
          </cell>
          <cell r="V279">
            <v>500</v>
          </cell>
          <cell r="W279" t="e">
            <v>#REF!</v>
          </cell>
          <cell r="X279">
            <v>500</v>
          </cell>
          <cell r="Y279">
            <v>127.5</v>
          </cell>
          <cell r="Z279">
            <v>627.5</v>
          </cell>
          <cell r="AA279" t="e">
            <v>#REF!</v>
          </cell>
          <cell r="AB279">
            <v>127.5</v>
          </cell>
          <cell r="AC279">
            <v>0</v>
          </cell>
          <cell r="AD279">
            <v>0</v>
          </cell>
          <cell r="AE279">
            <v>0</v>
          </cell>
          <cell r="AF279">
            <v>0</v>
          </cell>
          <cell r="AG279">
            <v>0</v>
          </cell>
          <cell r="AH279">
            <v>0</v>
          </cell>
          <cell r="AI279">
            <v>0</v>
          </cell>
          <cell r="AJ279">
            <v>0</v>
          </cell>
          <cell r="AK279">
            <v>0</v>
          </cell>
          <cell r="AL279">
            <v>0</v>
          </cell>
          <cell r="AM279">
            <v>0</v>
          </cell>
          <cell r="AN279">
            <v>0</v>
          </cell>
          <cell r="AO279">
            <v>0</v>
          </cell>
          <cell r="AP279">
            <v>0</v>
          </cell>
          <cell r="AQ279">
            <v>127.5</v>
          </cell>
        </row>
        <row r="280">
          <cell r="A280">
            <v>1</v>
          </cell>
          <cell r="B280" t="str">
            <v>COP</v>
          </cell>
          <cell r="C280" t="str">
            <v>Subastas</v>
          </cell>
          <cell r="D280" t="str">
            <v>Fija</v>
          </cell>
          <cell r="E280">
            <v>1</v>
          </cell>
          <cell r="F280">
            <v>35915</v>
          </cell>
          <cell r="G280" t="str">
            <v>Abril</v>
          </cell>
          <cell r="H280">
            <v>1998</v>
          </cell>
          <cell r="I280">
            <v>36280</v>
          </cell>
          <cell r="J280">
            <v>1999</v>
          </cell>
          <cell r="K280" t="str">
            <v>Abril</v>
          </cell>
          <cell r="P280">
            <v>0</v>
          </cell>
          <cell r="Q280">
            <v>25.5</v>
          </cell>
          <cell r="R280" t="e">
            <v>#REF!</v>
          </cell>
          <cell r="S280" t="e">
            <v>#REF!</v>
          </cell>
          <cell r="T280">
            <v>1000</v>
          </cell>
          <cell r="U280" t="e">
            <v>#REF!</v>
          </cell>
          <cell r="V280">
            <v>1000</v>
          </cell>
          <cell r="W280" t="e">
            <v>#REF!</v>
          </cell>
          <cell r="X280">
            <v>1000</v>
          </cell>
          <cell r="Y280">
            <v>255</v>
          </cell>
          <cell r="Z280">
            <v>1255</v>
          </cell>
          <cell r="AA280" t="e">
            <v>#REF!</v>
          </cell>
          <cell r="AB280">
            <v>255</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255</v>
          </cell>
        </row>
        <row r="281">
          <cell r="A281">
            <v>1</v>
          </cell>
          <cell r="B281" t="str">
            <v>COP</v>
          </cell>
          <cell r="C281" t="str">
            <v>Subastas</v>
          </cell>
          <cell r="D281" t="str">
            <v>Fija</v>
          </cell>
          <cell r="E281">
            <v>1</v>
          </cell>
          <cell r="F281">
            <v>35915</v>
          </cell>
          <cell r="G281" t="str">
            <v>Abril</v>
          </cell>
          <cell r="H281">
            <v>1998</v>
          </cell>
          <cell r="I281">
            <v>36280</v>
          </cell>
          <cell r="J281">
            <v>1999</v>
          </cell>
          <cell r="K281" t="str">
            <v>Abril</v>
          </cell>
          <cell r="P281">
            <v>0</v>
          </cell>
          <cell r="Q281">
            <v>25.5</v>
          </cell>
          <cell r="R281" t="e">
            <v>#REF!</v>
          </cell>
          <cell r="S281" t="e">
            <v>#REF!</v>
          </cell>
          <cell r="T281">
            <v>100</v>
          </cell>
          <cell r="U281" t="e">
            <v>#REF!</v>
          </cell>
          <cell r="V281">
            <v>100</v>
          </cell>
          <cell r="W281" t="e">
            <v>#REF!</v>
          </cell>
          <cell r="X281">
            <v>100</v>
          </cell>
          <cell r="Y281">
            <v>25.5</v>
          </cell>
          <cell r="Z281">
            <v>125.5</v>
          </cell>
          <cell r="AA281" t="e">
            <v>#REF!</v>
          </cell>
          <cell r="AB281">
            <v>25.5</v>
          </cell>
          <cell r="AC281">
            <v>0</v>
          </cell>
          <cell r="AD281">
            <v>0</v>
          </cell>
          <cell r="AE281">
            <v>0</v>
          </cell>
          <cell r="AF281">
            <v>0</v>
          </cell>
          <cell r="AG281">
            <v>0</v>
          </cell>
          <cell r="AH281">
            <v>0</v>
          </cell>
          <cell r="AI281">
            <v>0</v>
          </cell>
          <cell r="AJ281">
            <v>0</v>
          </cell>
          <cell r="AK281">
            <v>0</v>
          </cell>
          <cell r="AL281">
            <v>0</v>
          </cell>
          <cell r="AM281">
            <v>0</v>
          </cell>
          <cell r="AN281">
            <v>0</v>
          </cell>
          <cell r="AO281">
            <v>0</v>
          </cell>
          <cell r="AP281">
            <v>0</v>
          </cell>
          <cell r="AQ281">
            <v>25.5</v>
          </cell>
        </row>
        <row r="282">
          <cell r="A282">
            <v>1</v>
          </cell>
          <cell r="B282" t="str">
            <v>COP</v>
          </cell>
          <cell r="C282" t="str">
            <v>Subastas</v>
          </cell>
          <cell r="D282" t="str">
            <v>Fija</v>
          </cell>
          <cell r="E282">
            <v>1</v>
          </cell>
          <cell r="F282">
            <v>35915</v>
          </cell>
          <cell r="G282" t="str">
            <v>Abril</v>
          </cell>
          <cell r="H282">
            <v>1998</v>
          </cell>
          <cell r="I282">
            <v>36280</v>
          </cell>
          <cell r="J282">
            <v>1999</v>
          </cell>
          <cell r="K282" t="str">
            <v>Abril</v>
          </cell>
          <cell r="P282">
            <v>0</v>
          </cell>
          <cell r="Q282">
            <v>25.5</v>
          </cell>
          <cell r="R282" t="e">
            <v>#REF!</v>
          </cell>
          <cell r="S282" t="e">
            <v>#REF!</v>
          </cell>
          <cell r="T282">
            <v>49922.2</v>
          </cell>
          <cell r="U282" t="e">
            <v>#REF!</v>
          </cell>
          <cell r="V282">
            <v>49922.2</v>
          </cell>
          <cell r="W282" t="e">
            <v>#REF!</v>
          </cell>
          <cell r="X282">
            <v>49922.2</v>
          </cell>
          <cell r="Y282">
            <v>12730.161</v>
          </cell>
          <cell r="Z282">
            <v>62652.360999999997</v>
          </cell>
          <cell r="AA282" t="e">
            <v>#REF!</v>
          </cell>
          <cell r="AB282">
            <v>12730.161</v>
          </cell>
          <cell r="AC282">
            <v>0</v>
          </cell>
          <cell r="AD282">
            <v>0</v>
          </cell>
          <cell r="AE282">
            <v>0</v>
          </cell>
          <cell r="AF282">
            <v>0</v>
          </cell>
          <cell r="AG282">
            <v>0</v>
          </cell>
          <cell r="AH282">
            <v>0</v>
          </cell>
          <cell r="AI282">
            <v>0</v>
          </cell>
          <cell r="AJ282">
            <v>0</v>
          </cell>
          <cell r="AK282">
            <v>0</v>
          </cell>
          <cell r="AL282">
            <v>0</v>
          </cell>
          <cell r="AM282">
            <v>0</v>
          </cell>
          <cell r="AN282">
            <v>0</v>
          </cell>
          <cell r="AO282">
            <v>0</v>
          </cell>
          <cell r="AP282">
            <v>0</v>
          </cell>
          <cell r="AQ282">
            <v>12730.161</v>
          </cell>
        </row>
        <row r="283">
          <cell r="A283">
            <v>1</v>
          </cell>
          <cell r="B283" t="str">
            <v>COP</v>
          </cell>
          <cell r="C283" t="str">
            <v>Subastas</v>
          </cell>
          <cell r="D283" t="str">
            <v>Fija</v>
          </cell>
          <cell r="E283">
            <v>1</v>
          </cell>
          <cell r="F283">
            <v>35915</v>
          </cell>
          <cell r="G283" t="str">
            <v>Abril</v>
          </cell>
          <cell r="H283">
            <v>1998</v>
          </cell>
          <cell r="I283">
            <v>36280</v>
          </cell>
          <cell r="J283">
            <v>1999</v>
          </cell>
          <cell r="K283" t="str">
            <v>Abril</v>
          </cell>
          <cell r="P283">
            <v>0</v>
          </cell>
          <cell r="Q283">
            <v>25.5</v>
          </cell>
          <cell r="R283" t="e">
            <v>#REF!</v>
          </cell>
          <cell r="S283" t="e">
            <v>#REF!</v>
          </cell>
          <cell r="T283">
            <v>5600</v>
          </cell>
          <cell r="U283" t="e">
            <v>#REF!</v>
          </cell>
          <cell r="V283">
            <v>5600</v>
          </cell>
          <cell r="W283" t="e">
            <v>#REF!</v>
          </cell>
          <cell r="X283">
            <v>5600</v>
          </cell>
          <cell r="Y283">
            <v>1428</v>
          </cell>
          <cell r="Z283">
            <v>7028</v>
          </cell>
          <cell r="AA283" t="e">
            <v>#REF!</v>
          </cell>
          <cell r="AB283">
            <v>1428</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1428</v>
          </cell>
        </row>
        <row r="284">
          <cell r="A284">
            <v>1</v>
          </cell>
          <cell r="B284" t="str">
            <v>COP</v>
          </cell>
          <cell r="C284" t="str">
            <v>Subastas</v>
          </cell>
          <cell r="D284" t="str">
            <v>Fija</v>
          </cell>
          <cell r="E284">
            <v>1</v>
          </cell>
          <cell r="F284">
            <v>35915</v>
          </cell>
          <cell r="G284" t="str">
            <v>Abril</v>
          </cell>
          <cell r="H284">
            <v>1998</v>
          </cell>
          <cell r="I284">
            <v>36280</v>
          </cell>
          <cell r="J284">
            <v>1999</v>
          </cell>
          <cell r="K284" t="str">
            <v>Abril</v>
          </cell>
          <cell r="P284">
            <v>0</v>
          </cell>
          <cell r="Q284">
            <v>25.5</v>
          </cell>
          <cell r="R284" t="e">
            <v>#REF!</v>
          </cell>
          <cell r="S284" t="e">
            <v>#REF!</v>
          </cell>
          <cell r="T284">
            <v>1000</v>
          </cell>
          <cell r="U284" t="e">
            <v>#REF!</v>
          </cell>
          <cell r="V284">
            <v>1000</v>
          </cell>
          <cell r="W284" t="e">
            <v>#REF!</v>
          </cell>
          <cell r="X284">
            <v>1000</v>
          </cell>
          <cell r="Y284">
            <v>255</v>
          </cell>
          <cell r="Z284">
            <v>1255</v>
          </cell>
          <cell r="AA284" t="e">
            <v>#REF!</v>
          </cell>
          <cell r="AB284">
            <v>255</v>
          </cell>
          <cell r="AC284">
            <v>0</v>
          </cell>
          <cell r="AD284">
            <v>0</v>
          </cell>
          <cell r="AE284">
            <v>0</v>
          </cell>
          <cell r="AF284">
            <v>0</v>
          </cell>
          <cell r="AG284">
            <v>0</v>
          </cell>
          <cell r="AH284">
            <v>0</v>
          </cell>
          <cell r="AI284">
            <v>0</v>
          </cell>
          <cell r="AJ284">
            <v>0</v>
          </cell>
          <cell r="AK284">
            <v>0</v>
          </cell>
          <cell r="AL284">
            <v>0</v>
          </cell>
          <cell r="AM284">
            <v>0</v>
          </cell>
          <cell r="AN284">
            <v>0</v>
          </cell>
          <cell r="AO284">
            <v>0</v>
          </cell>
          <cell r="AP284">
            <v>0</v>
          </cell>
          <cell r="AQ284">
            <v>255</v>
          </cell>
        </row>
        <row r="285">
          <cell r="A285">
            <v>1</v>
          </cell>
          <cell r="B285" t="str">
            <v>COP</v>
          </cell>
          <cell r="C285" t="str">
            <v>Subastas</v>
          </cell>
          <cell r="D285" t="str">
            <v>Fija</v>
          </cell>
          <cell r="E285">
            <v>1</v>
          </cell>
          <cell r="F285">
            <v>35915</v>
          </cell>
          <cell r="G285" t="str">
            <v>Abril</v>
          </cell>
          <cell r="H285">
            <v>1998</v>
          </cell>
          <cell r="I285">
            <v>36280</v>
          </cell>
          <cell r="J285">
            <v>1999</v>
          </cell>
          <cell r="K285" t="str">
            <v>Abril</v>
          </cell>
          <cell r="P285">
            <v>0</v>
          </cell>
          <cell r="Q285">
            <v>25.5</v>
          </cell>
          <cell r="R285" t="e">
            <v>#REF!</v>
          </cell>
          <cell r="S285" t="e">
            <v>#REF!</v>
          </cell>
          <cell r="T285">
            <v>27229.1</v>
          </cell>
          <cell r="U285" t="e">
            <v>#REF!</v>
          </cell>
          <cell r="V285">
            <v>27229.1</v>
          </cell>
          <cell r="W285" t="e">
            <v>#REF!</v>
          </cell>
          <cell r="X285">
            <v>27229.1</v>
          </cell>
          <cell r="Y285">
            <v>6943.4205000000002</v>
          </cell>
          <cell r="Z285">
            <v>34172.520499999999</v>
          </cell>
          <cell r="AA285" t="e">
            <v>#REF!</v>
          </cell>
          <cell r="AB285">
            <v>6943.4205000000002</v>
          </cell>
          <cell r="AC285">
            <v>0</v>
          </cell>
          <cell r="AD285">
            <v>0</v>
          </cell>
          <cell r="AE285">
            <v>0</v>
          </cell>
          <cell r="AF285">
            <v>0</v>
          </cell>
          <cell r="AG285">
            <v>0</v>
          </cell>
          <cell r="AH285">
            <v>0</v>
          </cell>
          <cell r="AI285">
            <v>0</v>
          </cell>
          <cell r="AJ285">
            <v>0</v>
          </cell>
          <cell r="AK285">
            <v>0</v>
          </cell>
          <cell r="AL285">
            <v>0</v>
          </cell>
          <cell r="AM285">
            <v>0</v>
          </cell>
          <cell r="AN285">
            <v>0</v>
          </cell>
          <cell r="AO285">
            <v>0</v>
          </cell>
          <cell r="AP285">
            <v>0</v>
          </cell>
          <cell r="AQ285">
            <v>6943.4205000000002</v>
          </cell>
        </row>
        <row r="286">
          <cell r="A286">
            <v>1</v>
          </cell>
          <cell r="B286" t="str">
            <v>COP</v>
          </cell>
          <cell r="C286" t="str">
            <v>Subastas</v>
          </cell>
          <cell r="D286" t="str">
            <v>Fija</v>
          </cell>
          <cell r="E286">
            <v>1</v>
          </cell>
          <cell r="F286">
            <v>35915</v>
          </cell>
          <cell r="G286" t="str">
            <v>Abril</v>
          </cell>
          <cell r="H286">
            <v>1998</v>
          </cell>
          <cell r="I286">
            <v>36280</v>
          </cell>
          <cell r="J286">
            <v>1999</v>
          </cell>
          <cell r="K286" t="str">
            <v>Abril</v>
          </cell>
          <cell r="P286">
            <v>0</v>
          </cell>
          <cell r="Q286">
            <v>25.5</v>
          </cell>
          <cell r="R286" t="e">
            <v>#REF!</v>
          </cell>
          <cell r="S286" t="e">
            <v>#REF!</v>
          </cell>
          <cell r="T286">
            <v>1089.0999999999999</v>
          </cell>
          <cell r="U286" t="e">
            <v>#REF!</v>
          </cell>
          <cell r="V286">
            <v>1089.0999999999999</v>
          </cell>
          <cell r="W286" t="e">
            <v>#REF!</v>
          </cell>
          <cell r="X286">
            <v>1089.0999999999999</v>
          </cell>
          <cell r="Y286">
            <v>277.72049999999996</v>
          </cell>
          <cell r="Z286">
            <v>1366.8204999999998</v>
          </cell>
          <cell r="AA286" t="e">
            <v>#REF!</v>
          </cell>
          <cell r="AB286">
            <v>277.72049999999996</v>
          </cell>
          <cell r="AC286">
            <v>0</v>
          </cell>
          <cell r="AD286">
            <v>0</v>
          </cell>
          <cell r="AE286">
            <v>0</v>
          </cell>
          <cell r="AF286">
            <v>0</v>
          </cell>
          <cell r="AG286">
            <v>0</v>
          </cell>
          <cell r="AH286">
            <v>0</v>
          </cell>
          <cell r="AI286">
            <v>0</v>
          </cell>
          <cell r="AJ286">
            <v>0</v>
          </cell>
          <cell r="AK286">
            <v>0</v>
          </cell>
          <cell r="AL286">
            <v>0</v>
          </cell>
          <cell r="AM286">
            <v>0</v>
          </cell>
          <cell r="AN286">
            <v>0</v>
          </cell>
          <cell r="AO286">
            <v>0</v>
          </cell>
          <cell r="AP286">
            <v>0</v>
          </cell>
          <cell r="AQ286">
            <v>277.72049999999996</v>
          </cell>
        </row>
        <row r="287">
          <cell r="A287">
            <v>1</v>
          </cell>
          <cell r="B287" t="str">
            <v>COP</v>
          </cell>
          <cell r="C287" t="str">
            <v>Subastas</v>
          </cell>
          <cell r="D287" t="str">
            <v>Fija</v>
          </cell>
          <cell r="E287">
            <v>1</v>
          </cell>
          <cell r="F287">
            <v>35915</v>
          </cell>
          <cell r="G287" t="str">
            <v>Abril</v>
          </cell>
          <cell r="H287">
            <v>1998</v>
          </cell>
          <cell r="I287">
            <v>36280</v>
          </cell>
          <cell r="J287">
            <v>1999</v>
          </cell>
          <cell r="K287" t="str">
            <v>Abril</v>
          </cell>
          <cell r="P287">
            <v>0</v>
          </cell>
          <cell r="Q287">
            <v>25.5</v>
          </cell>
          <cell r="R287" t="e">
            <v>#REF!</v>
          </cell>
          <cell r="S287" t="e">
            <v>#REF!</v>
          </cell>
          <cell r="T287">
            <v>1000</v>
          </cell>
          <cell r="U287" t="e">
            <v>#REF!</v>
          </cell>
          <cell r="V287">
            <v>1000</v>
          </cell>
          <cell r="W287" t="e">
            <v>#REF!</v>
          </cell>
          <cell r="X287">
            <v>1000</v>
          </cell>
          <cell r="Y287">
            <v>255</v>
          </cell>
          <cell r="Z287">
            <v>1255</v>
          </cell>
          <cell r="AA287" t="e">
            <v>#REF!</v>
          </cell>
          <cell r="AB287">
            <v>255</v>
          </cell>
          <cell r="AC287">
            <v>0</v>
          </cell>
          <cell r="AD287">
            <v>0</v>
          </cell>
          <cell r="AE287">
            <v>0</v>
          </cell>
          <cell r="AF287">
            <v>0</v>
          </cell>
          <cell r="AG287">
            <v>0</v>
          </cell>
          <cell r="AH287">
            <v>0</v>
          </cell>
          <cell r="AI287">
            <v>0</v>
          </cell>
          <cell r="AJ287">
            <v>0</v>
          </cell>
          <cell r="AK287">
            <v>0</v>
          </cell>
          <cell r="AL287">
            <v>0</v>
          </cell>
          <cell r="AM287">
            <v>0</v>
          </cell>
          <cell r="AN287">
            <v>0</v>
          </cell>
          <cell r="AO287">
            <v>0</v>
          </cell>
          <cell r="AP287">
            <v>0</v>
          </cell>
          <cell r="AQ287">
            <v>255</v>
          </cell>
        </row>
        <row r="288">
          <cell r="A288">
            <v>1</v>
          </cell>
          <cell r="B288" t="str">
            <v>COP</v>
          </cell>
          <cell r="C288" t="str">
            <v>Subastas</v>
          </cell>
          <cell r="D288" t="str">
            <v>Fija</v>
          </cell>
          <cell r="E288">
            <v>1</v>
          </cell>
          <cell r="F288">
            <v>35915</v>
          </cell>
          <cell r="G288" t="str">
            <v>Abril</v>
          </cell>
          <cell r="H288">
            <v>1998</v>
          </cell>
          <cell r="I288">
            <v>36280</v>
          </cell>
          <cell r="J288">
            <v>1999</v>
          </cell>
          <cell r="K288" t="str">
            <v>Abril</v>
          </cell>
          <cell r="P288">
            <v>0</v>
          </cell>
          <cell r="Q288">
            <v>25.5</v>
          </cell>
          <cell r="R288" t="e">
            <v>#REF!</v>
          </cell>
          <cell r="S288" t="e">
            <v>#REF!</v>
          </cell>
          <cell r="T288">
            <v>1500</v>
          </cell>
          <cell r="U288" t="e">
            <v>#REF!</v>
          </cell>
          <cell r="V288">
            <v>1500</v>
          </cell>
          <cell r="W288" t="e">
            <v>#REF!</v>
          </cell>
          <cell r="X288">
            <v>1500</v>
          </cell>
          <cell r="Y288">
            <v>382.5</v>
          </cell>
          <cell r="Z288">
            <v>1882.5</v>
          </cell>
          <cell r="AA288" t="e">
            <v>#REF!</v>
          </cell>
          <cell r="AB288">
            <v>382.5</v>
          </cell>
          <cell r="AC288">
            <v>0</v>
          </cell>
          <cell r="AD288">
            <v>0</v>
          </cell>
          <cell r="AE288">
            <v>0</v>
          </cell>
          <cell r="AF288">
            <v>0</v>
          </cell>
          <cell r="AG288">
            <v>0</v>
          </cell>
          <cell r="AH288">
            <v>0</v>
          </cell>
          <cell r="AI288">
            <v>0</v>
          </cell>
          <cell r="AJ288">
            <v>0</v>
          </cell>
          <cell r="AK288">
            <v>0</v>
          </cell>
          <cell r="AL288">
            <v>0</v>
          </cell>
          <cell r="AM288">
            <v>0</v>
          </cell>
          <cell r="AN288">
            <v>0</v>
          </cell>
          <cell r="AO288">
            <v>0</v>
          </cell>
          <cell r="AP288">
            <v>0</v>
          </cell>
          <cell r="AQ288">
            <v>382.5</v>
          </cell>
        </row>
        <row r="289">
          <cell r="A289">
            <v>1</v>
          </cell>
          <cell r="B289" t="str">
            <v>COP</v>
          </cell>
          <cell r="C289" t="str">
            <v>Subastas</v>
          </cell>
          <cell r="D289" t="str">
            <v>Fija</v>
          </cell>
          <cell r="E289">
            <v>1</v>
          </cell>
          <cell r="F289">
            <v>35915</v>
          </cell>
          <cell r="G289" t="str">
            <v>Abril</v>
          </cell>
          <cell r="H289">
            <v>1998</v>
          </cell>
          <cell r="I289">
            <v>36280</v>
          </cell>
          <cell r="J289">
            <v>1999</v>
          </cell>
          <cell r="K289" t="str">
            <v>Abril</v>
          </cell>
          <cell r="P289">
            <v>0</v>
          </cell>
          <cell r="Q289">
            <v>25.5</v>
          </cell>
          <cell r="R289" t="e">
            <v>#REF!</v>
          </cell>
          <cell r="S289" t="e">
            <v>#REF!</v>
          </cell>
          <cell r="T289">
            <v>1400</v>
          </cell>
          <cell r="U289" t="e">
            <v>#REF!</v>
          </cell>
          <cell r="V289">
            <v>1400</v>
          </cell>
          <cell r="W289" t="e">
            <v>#REF!</v>
          </cell>
          <cell r="X289">
            <v>1400</v>
          </cell>
          <cell r="Y289">
            <v>357</v>
          </cell>
          <cell r="Z289">
            <v>1757</v>
          </cell>
          <cell r="AA289" t="e">
            <v>#REF!</v>
          </cell>
          <cell r="AB289">
            <v>357</v>
          </cell>
          <cell r="AC289">
            <v>0</v>
          </cell>
          <cell r="AD289">
            <v>0</v>
          </cell>
          <cell r="AE289">
            <v>0</v>
          </cell>
          <cell r="AF289">
            <v>0</v>
          </cell>
          <cell r="AG289">
            <v>0</v>
          </cell>
          <cell r="AH289">
            <v>0</v>
          </cell>
          <cell r="AI289">
            <v>0</v>
          </cell>
          <cell r="AJ289">
            <v>0</v>
          </cell>
          <cell r="AK289">
            <v>0</v>
          </cell>
          <cell r="AL289">
            <v>0</v>
          </cell>
          <cell r="AM289">
            <v>0</v>
          </cell>
          <cell r="AN289">
            <v>0</v>
          </cell>
          <cell r="AO289">
            <v>0</v>
          </cell>
          <cell r="AP289">
            <v>0</v>
          </cell>
          <cell r="AQ289">
            <v>357</v>
          </cell>
        </row>
        <row r="290">
          <cell r="A290">
            <v>1</v>
          </cell>
          <cell r="B290" t="str">
            <v>COP</v>
          </cell>
          <cell r="C290" t="str">
            <v>Subastas</v>
          </cell>
          <cell r="D290" t="str">
            <v>Fija</v>
          </cell>
          <cell r="E290">
            <v>1</v>
          </cell>
          <cell r="F290">
            <v>35915</v>
          </cell>
          <cell r="G290" t="str">
            <v>Abril</v>
          </cell>
          <cell r="H290">
            <v>1998</v>
          </cell>
          <cell r="I290">
            <v>36280</v>
          </cell>
          <cell r="J290">
            <v>1999</v>
          </cell>
          <cell r="K290" t="str">
            <v>Abril</v>
          </cell>
          <cell r="P290">
            <v>0</v>
          </cell>
          <cell r="Q290">
            <v>25.5</v>
          </cell>
          <cell r="R290" t="e">
            <v>#REF!</v>
          </cell>
          <cell r="S290" t="e">
            <v>#REF!</v>
          </cell>
          <cell r="T290">
            <v>1100</v>
          </cell>
          <cell r="U290" t="e">
            <v>#REF!</v>
          </cell>
          <cell r="V290">
            <v>1100</v>
          </cell>
          <cell r="W290" t="e">
            <v>#REF!</v>
          </cell>
          <cell r="X290">
            <v>1100</v>
          </cell>
          <cell r="Y290">
            <v>280.5</v>
          </cell>
          <cell r="Z290">
            <v>1380.5</v>
          </cell>
          <cell r="AA290" t="e">
            <v>#REF!</v>
          </cell>
          <cell r="AB290">
            <v>280.5</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280.5</v>
          </cell>
        </row>
        <row r="291">
          <cell r="A291">
            <v>1</v>
          </cell>
          <cell r="B291" t="str">
            <v>COP</v>
          </cell>
          <cell r="C291" t="str">
            <v>Subastas</v>
          </cell>
          <cell r="D291" t="str">
            <v>Fija</v>
          </cell>
          <cell r="E291">
            <v>1</v>
          </cell>
          <cell r="F291">
            <v>35915</v>
          </cell>
          <cell r="G291" t="str">
            <v>Abril</v>
          </cell>
          <cell r="H291">
            <v>1998</v>
          </cell>
          <cell r="I291">
            <v>36280</v>
          </cell>
          <cell r="J291">
            <v>1999</v>
          </cell>
          <cell r="K291" t="str">
            <v>Abril</v>
          </cell>
          <cell r="P291">
            <v>0</v>
          </cell>
          <cell r="Q291">
            <v>25.5</v>
          </cell>
          <cell r="R291" t="e">
            <v>#REF!</v>
          </cell>
          <cell r="S291" t="e">
            <v>#REF!</v>
          </cell>
          <cell r="T291">
            <v>0.5</v>
          </cell>
          <cell r="U291" t="e">
            <v>#REF!</v>
          </cell>
          <cell r="V291">
            <v>0.5</v>
          </cell>
          <cell r="W291" t="e">
            <v>#REF!</v>
          </cell>
          <cell r="X291">
            <v>0.5</v>
          </cell>
          <cell r="Y291">
            <v>0.1275</v>
          </cell>
          <cell r="Z291">
            <v>0.62749999999999995</v>
          </cell>
          <cell r="AA291" t="e">
            <v>#REF!</v>
          </cell>
          <cell r="AB291">
            <v>0.1275</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0.1275</v>
          </cell>
        </row>
        <row r="292">
          <cell r="A292">
            <v>1</v>
          </cell>
          <cell r="B292" t="str">
            <v>COP</v>
          </cell>
          <cell r="C292" t="str">
            <v>Subastas</v>
          </cell>
          <cell r="D292" t="str">
            <v>Fija</v>
          </cell>
          <cell r="E292">
            <v>1</v>
          </cell>
          <cell r="F292">
            <v>35915</v>
          </cell>
          <cell r="G292" t="str">
            <v>Abril</v>
          </cell>
          <cell r="H292">
            <v>1998</v>
          </cell>
          <cell r="I292">
            <v>36280</v>
          </cell>
          <cell r="J292">
            <v>1999</v>
          </cell>
          <cell r="K292" t="str">
            <v>Abril</v>
          </cell>
          <cell r="P292">
            <v>0</v>
          </cell>
          <cell r="Q292">
            <v>25.5</v>
          </cell>
          <cell r="R292" t="e">
            <v>#REF!</v>
          </cell>
          <cell r="S292" t="e">
            <v>#REF!</v>
          </cell>
          <cell r="T292">
            <v>300</v>
          </cell>
          <cell r="U292" t="e">
            <v>#REF!</v>
          </cell>
          <cell r="V292">
            <v>300</v>
          </cell>
          <cell r="W292" t="e">
            <v>#REF!</v>
          </cell>
          <cell r="X292">
            <v>300</v>
          </cell>
          <cell r="Y292">
            <v>76.5</v>
          </cell>
          <cell r="Z292">
            <v>376.5</v>
          </cell>
          <cell r="AA292" t="e">
            <v>#REF!</v>
          </cell>
          <cell r="AB292">
            <v>76.5</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76.5</v>
          </cell>
        </row>
        <row r="293">
          <cell r="A293">
            <v>1</v>
          </cell>
          <cell r="B293" t="str">
            <v>COP</v>
          </cell>
          <cell r="C293" t="str">
            <v>Subastas</v>
          </cell>
          <cell r="D293" t="str">
            <v>Fija</v>
          </cell>
          <cell r="E293">
            <v>1</v>
          </cell>
          <cell r="F293">
            <v>35915</v>
          </cell>
          <cell r="G293" t="str">
            <v>Abril</v>
          </cell>
          <cell r="H293">
            <v>1998</v>
          </cell>
          <cell r="I293">
            <v>36280</v>
          </cell>
          <cell r="J293">
            <v>1999</v>
          </cell>
          <cell r="K293" t="str">
            <v>Abril</v>
          </cell>
          <cell r="P293">
            <v>0</v>
          </cell>
          <cell r="Q293">
            <v>25.5</v>
          </cell>
          <cell r="R293" t="e">
            <v>#REF!</v>
          </cell>
          <cell r="S293" t="e">
            <v>#REF!</v>
          </cell>
          <cell r="T293">
            <v>1050</v>
          </cell>
          <cell r="U293" t="e">
            <v>#REF!</v>
          </cell>
          <cell r="V293">
            <v>1050</v>
          </cell>
          <cell r="W293" t="e">
            <v>#REF!</v>
          </cell>
          <cell r="X293">
            <v>1050</v>
          </cell>
          <cell r="Y293">
            <v>267.75</v>
          </cell>
          <cell r="Z293">
            <v>1317.75</v>
          </cell>
          <cell r="AA293" t="e">
            <v>#REF!</v>
          </cell>
          <cell r="AB293">
            <v>267.75</v>
          </cell>
          <cell r="AC293">
            <v>0</v>
          </cell>
          <cell r="AD293">
            <v>0</v>
          </cell>
          <cell r="AE293">
            <v>0</v>
          </cell>
          <cell r="AF293">
            <v>0</v>
          </cell>
          <cell r="AG293">
            <v>0</v>
          </cell>
          <cell r="AH293">
            <v>0</v>
          </cell>
          <cell r="AI293">
            <v>0</v>
          </cell>
          <cell r="AJ293">
            <v>0</v>
          </cell>
          <cell r="AK293">
            <v>0</v>
          </cell>
          <cell r="AL293">
            <v>0</v>
          </cell>
          <cell r="AM293">
            <v>0</v>
          </cell>
          <cell r="AN293">
            <v>0</v>
          </cell>
          <cell r="AO293">
            <v>0</v>
          </cell>
          <cell r="AP293">
            <v>0</v>
          </cell>
          <cell r="AQ293">
            <v>267.75</v>
          </cell>
        </row>
        <row r="294">
          <cell r="A294">
            <v>1</v>
          </cell>
          <cell r="B294" t="str">
            <v>COP</v>
          </cell>
          <cell r="C294" t="str">
            <v>Subastas</v>
          </cell>
          <cell r="D294" t="str">
            <v>Fija</v>
          </cell>
          <cell r="E294">
            <v>2</v>
          </cell>
          <cell r="F294">
            <v>35555</v>
          </cell>
          <cell r="G294" t="str">
            <v>Mayo</v>
          </cell>
          <cell r="H294">
            <v>1997</v>
          </cell>
          <cell r="I294">
            <v>36285</v>
          </cell>
          <cell r="J294">
            <v>1999</v>
          </cell>
          <cell r="K294" t="str">
            <v>Mayo</v>
          </cell>
          <cell r="P294">
            <v>0</v>
          </cell>
          <cell r="Q294">
            <v>25.5</v>
          </cell>
          <cell r="R294" t="e">
            <v>#REF!</v>
          </cell>
          <cell r="S294" t="e">
            <v>#REF!</v>
          </cell>
          <cell r="T294">
            <v>380</v>
          </cell>
          <cell r="U294" t="e">
            <v>#REF!</v>
          </cell>
          <cell r="V294">
            <v>380</v>
          </cell>
          <cell r="W294" t="e">
            <v>#REF!</v>
          </cell>
          <cell r="X294">
            <v>380</v>
          </cell>
          <cell r="Y294">
            <v>96.9</v>
          </cell>
          <cell r="Z294">
            <v>476.9</v>
          </cell>
          <cell r="AA294" t="e">
            <v>#REF!</v>
          </cell>
          <cell r="AB294">
            <v>96.9</v>
          </cell>
          <cell r="AC294">
            <v>0</v>
          </cell>
          <cell r="AD294">
            <v>0</v>
          </cell>
          <cell r="AE294">
            <v>0</v>
          </cell>
          <cell r="AF294">
            <v>0</v>
          </cell>
          <cell r="AG294">
            <v>0</v>
          </cell>
          <cell r="AH294">
            <v>0</v>
          </cell>
          <cell r="AI294">
            <v>0</v>
          </cell>
          <cell r="AJ294">
            <v>0</v>
          </cell>
          <cell r="AK294">
            <v>0</v>
          </cell>
          <cell r="AL294">
            <v>0</v>
          </cell>
          <cell r="AM294">
            <v>0</v>
          </cell>
          <cell r="AN294">
            <v>0</v>
          </cell>
          <cell r="AO294">
            <v>0</v>
          </cell>
          <cell r="AP294">
            <v>0</v>
          </cell>
          <cell r="AQ294">
            <v>96.9</v>
          </cell>
        </row>
        <row r="295">
          <cell r="A295">
            <v>1</v>
          </cell>
          <cell r="B295" t="str">
            <v>COP</v>
          </cell>
          <cell r="C295" t="str">
            <v>Subastas</v>
          </cell>
          <cell r="D295" t="str">
            <v>Fija</v>
          </cell>
          <cell r="E295">
            <v>2</v>
          </cell>
          <cell r="F295">
            <v>35555</v>
          </cell>
          <cell r="G295" t="str">
            <v>Mayo</v>
          </cell>
          <cell r="H295">
            <v>1997</v>
          </cell>
          <cell r="I295">
            <v>36285</v>
          </cell>
          <cell r="J295">
            <v>1999</v>
          </cell>
          <cell r="K295" t="str">
            <v>Mayo</v>
          </cell>
          <cell r="P295">
            <v>0</v>
          </cell>
          <cell r="Q295">
            <v>25.5</v>
          </cell>
          <cell r="R295" t="e">
            <v>#REF!</v>
          </cell>
          <cell r="S295" t="e">
            <v>#REF!</v>
          </cell>
          <cell r="T295">
            <v>15</v>
          </cell>
          <cell r="U295" t="e">
            <v>#REF!</v>
          </cell>
          <cell r="V295">
            <v>15</v>
          </cell>
          <cell r="W295" t="e">
            <v>#REF!</v>
          </cell>
          <cell r="X295">
            <v>15</v>
          </cell>
          <cell r="Y295">
            <v>3.8250000000000002</v>
          </cell>
          <cell r="Z295">
            <v>18.824999999999999</v>
          </cell>
          <cell r="AA295" t="e">
            <v>#REF!</v>
          </cell>
          <cell r="AB295">
            <v>3.8250000000000002</v>
          </cell>
          <cell r="AC295">
            <v>0</v>
          </cell>
          <cell r="AD295">
            <v>0</v>
          </cell>
          <cell r="AE295">
            <v>0</v>
          </cell>
          <cell r="AF295">
            <v>0</v>
          </cell>
          <cell r="AG295">
            <v>0</v>
          </cell>
          <cell r="AH295">
            <v>0</v>
          </cell>
          <cell r="AI295">
            <v>0</v>
          </cell>
          <cell r="AJ295">
            <v>0</v>
          </cell>
          <cell r="AK295">
            <v>0</v>
          </cell>
          <cell r="AL295">
            <v>0</v>
          </cell>
          <cell r="AM295">
            <v>0</v>
          </cell>
          <cell r="AN295">
            <v>0</v>
          </cell>
          <cell r="AO295">
            <v>0</v>
          </cell>
          <cell r="AP295">
            <v>0</v>
          </cell>
          <cell r="AQ295">
            <v>3.8250000000000002</v>
          </cell>
        </row>
        <row r="296">
          <cell r="A296">
            <v>1</v>
          </cell>
          <cell r="B296" t="str">
            <v>COP</v>
          </cell>
          <cell r="C296" t="str">
            <v>Subastas</v>
          </cell>
          <cell r="D296" t="str">
            <v>Fija</v>
          </cell>
          <cell r="E296">
            <v>2</v>
          </cell>
          <cell r="F296">
            <v>35555</v>
          </cell>
          <cell r="G296" t="str">
            <v>Mayo</v>
          </cell>
          <cell r="H296">
            <v>1997</v>
          </cell>
          <cell r="I296">
            <v>36285</v>
          </cell>
          <cell r="J296">
            <v>1999</v>
          </cell>
          <cell r="K296" t="str">
            <v>Mayo</v>
          </cell>
          <cell r="P296">
            <v>0</v>
          </cell>
          <cell r="Q296">
            <v>25.5</v>
          </cell>
          <cell r="R296" t="e">
            <v>#REF!</v>
          </cell>
          <cell r="S296" t="e">
            <v>#REF!</v>
          </cell>
          <cell r="T296">
            <v>235.8</v>
          </cell>
          <cell r="U296" t="e">
            <v>#REF!</v>
          </cell>
          <cell r="V296">
            <v>235.8</v>
          </cell>
          <cell r="W296" t="e">
            <v>#REF!</v>
          </cell>
          <cell r="X296">
            <v>235.8</v>
          </cell>
          <cell r="Y296">
            <v>60.129000000000005</v>
          </cell>
          <cell r="Z296">
            <v>295.92900000000003</v>
          </cell>
          <cell r="AA296" t="e">
            <v>#REF!</v>
          </cell>
          <cell r="AB296">
            <v>60.129000000000005</v>
          </cell>
          <cell r="AC296">
            <v>0</v>
          </cell>
          <cell r="AD296">
            <v>0</v>
          </cell>
          <cell r="AE296">
            <v>0</v>
          </cell>
          <cell r="AF296">
            <v>0</v>
          </cell>
          <cell r="AG296">
            <v>0</v>
          </cell>
          <cell r="AH296">
            <v>0</v>
          </cell>
          <cell r="AI296">
            <v>0</v>
          </cell>
          <cell r="AJ296">
            <v>0</v>
          </cell>
          <cell r="AK296">
            <v>0</v>
          </cell>
          <cell r="AL296">
            <v>0</v>
          </cell>
          <cell r="AM296">
            <v>0</v>
          </cell>
          <cell r="AN296">
            <v>0</v>
          </cell>
          <cell r="AO296">
            <v>0</v>
          </cell>
          <cell r="AP296">
            <v>0</v>
          </cell>
          <cell r="AQ296">
            <v>60.129000000000005</v>
          </cell>
        </row>
        <row r="297">
          <cell r="A297">
            <v>1</v>
          </cell>
          <cell r="B297" t="str">
            <v>COP</v>
          </cell>
          <cell r="C297" t="str">
            <v>Subastas</v>
          </cell>
          <cell r="D297" t="str">
            <v>Fija</v>
          </cell>
          <cell r="E297">
            <v>2</v>
          </cell>
          <cell r="F297">
            <v>35555</v>
          </cell>
          <cell r="G297" t="str">
            <v>Mayo</v>
          </cell>
          <cell r="H297">
            <v>1997</v>
          </cell>
          <cell r="I297">
            <v>36285</v>
          </cell>
          <cell r="J297">
            <v>1999</v>
          </cell>
          <cell r="K297" t="str">
            <v>Mayo</v>
          </cell>
          <cell r="P297">
            <v>0</v>
          </cell>
          <cell r="Q297">
            <v>25.5</v>
          </cell>
          <cell r="R297" t="e">
            <v>#REF!</v>
          </cell>
          <cell r="S297" t="e">
            <v>#REF!</v>
          </cell>
          <cell r="T297">
            <v>47</v>
          </cell>
          <cell r="U297" t="e">
            <v>#REF!</v>
          </cell>
          <cell r="V297">
            <v>47</v>
          </cell>
          <cell r="W297" t="e">
            <v>#REF!</v>
          </cell>
          <cell r="X297">
            <v>47</v>
          </cell>
          <cell r="Y297">
            <v>11.984999999999999</v>
          </cell>
          <cell r="Z297">
            <v>58.984999999999999</v>
          </cell>
          <cell r="AA297" t="e">
            <v>#REF!</v>
          </cell>
          <cell r="AB297">
            <v>11.984999999999999</v>
          </cell>
          <cell r="AC297">
            <v>0</v>
          </cell>
          <cell r="AD297">
            <v>0</v>
          </cell>
          <cell r="AE297">
            <v>0</v>
          </cell>
          <cell r="AF297">
            <v>0</v>
          </cell>
          <cell r="AG297">
            <v>0</v>
          </cell>
          <cell r="AH297">
            <v>0</v>
          </cell>
          <cell r="AI297">
            <v>0</v>
          </cell>
          <cell r="AJ297">
            <v>0</v>
          </cell>
          <cell r="AK297">
            <v>0</v>
          </cell>
          <cell r="AL297">
            <v>0</v>
          </cell>
          <cell r="AM297">
            <v>0</v>
          </cell>
          <cell r="AN297">
            <v>0</v>
          </cell>
          <cell r="AO297">
            <v>0</v>
          </cell>
          <cell r="AP297">
            <v>0</v>
          </cell>
          <cell r="AQ297">
            <v>11.984999999999999</v>
          </cell>
        </row>
        <row r="298">
          <cell r="A298">
            <v>1</v>
          </cell>
          <cell r="B298" t="str">
            <v>COP</v>
          </cell>
          <cell r="C298" t="str">
            <v>Subastas</v>
          </cell>
          <cell r="D298" t="str">
            <v>Fija</v>
          </cell>
          <cell r="E298">
            <v>2</v>
          </cell>
          <cell r="F298">
            <v>35555</v>
          </cell>
          <cell r="G298" t="str">
            <v>Mayo</v>
          </cell>
          <cell r="H298">
            <v>1997</v>
          </cell>
          <cell r="I298">
            <v>36285</v>
          </cell>
          <cell r="J298">
            <v>1999</v>
          </cell>
          <cell r="K298" t="str">
            <v>Mayo</v>
          </cell>
          <cell r="P298">
            <v>0</v>
          </cell>
          <cell r="Q298">
            <v>25.5</v>
          </cell>
          <cell r="R298" t="e">
            <v>#REF!</v>
          </cell>
          <cell r="S298" t="e">
            <v>#REF!</v>
          </cell>
          <cell r="T298">
            <v>39.5</v>
          </cell>
          <cell r="U298" t="e">
            <v>#REF!</v>
          </cell>
          <cell r="V298">
            <v>39.5</v>
          </cell>
          <cell r="W298" t="e">
            <v>#REF!</v>
          </cell>
          <cell r="X298">
            <v>39.5</v>
          </cell>
          <cell r="Y298">
            <v>10.0725</v>
          </cell>
          <cell r="Z298">
            <v>49.572499999999998</v>
          </cell>
          <cell r="AA298" t="e">
            <v>#REF!</v>
          </cell>
          <cell r="AB298">
            <v>10.0725</v>
          </cell>
          <cell r="AC298">
            <v>0</v>
          </cell>
          <cell r="AD298">
            <v>0</v>
          </cell>
          <cell r="AE298">
            <v>0</v>
          </cell>
          <cell r="AF298">
            <v>0</v>
          </cell>
          <cell r="AG298">
            <v>0</v>
          </cell>
          <cell r="AH298">
            <v>0</v>
          </cell>
          <cell r="AI298">
            <v>0</v>
          </cell>
          <cell r="AJ298">
            <v>0</v>
          </cell>
          <cell r="AK298">
            <v>0</v>
          </cell>
          <cell r="AL298">
            <v>0</v>
          </cell>
          <cell r="AM298">
            <v>0</v>
          </cell>
          <cell r="AN298">
            <v>0</v>
          </cell>
          <cell r="AO298">
            <v>0</v>
          </cell>
          <cell r="AP298">
            <v>0</v>
          </cell>
          <cell r="AQ298">
            <v>10.0725</v>
          </cell>
        </row>
        <row r="299">
          <cell r="A299">
            <v>1</v>
          </cell>
          <cell r="B299" t="str">
            <v>COP</v>
          </cell>
          <cell r="C299" t="str">
            <v>Subastas</v>
          </cell>
          <cell r="D299" t="str">
            <v>Fija</v>
          </cell>
          <cell r="E299">
            <v>2</v>
          </cell>
          <cell r="F299">
            <v>35555</v>
          </cell>
          <cell r="G299" t="str">
            <v>Mayo</v>
          </cell>
          <cell r="H299">
            <v>1997</v>
          </cell>
          <cell r="I299">
            <v>36285</v>
          </cell>
          <cell r="J299">
            <v>1999</v>
          </cell>
          <cell r="K299" t="str">
            <v>Mayo</v>
          </cell>
          <cell r="P299">
            <v>0</v>
          </cell>
          <cell r="Q299">
            <v>25.5</v>
          </cell>
          <cell r="R299" t="e">
            <v>#REF!</v>
          </cell>
          <cell r="S299" t="e">
            <v>#REF!</v>
          </cell>
          <cell r="T299">
            <v>56.5</v>
          </cell>
          <cell r="U299" t="e">
            <v>#REF!</v>
          </cell>
          <cell r="V299">
            <v>56.5</v>
          </cell>
          <cell r="W299" t="e">
            <v>#REF!</v>
          </cell>
          <cell r="X299">
            <v>56.5</v>
          </cell>
          <cell r="Y299">
            <v>14.407500000000001</v>
          </cell>
          <cell r="Z299">
            <v>70.907499999999999</v>
          </cell>
          <cell r="AA299" t="e">
            <v>#REF!</v>
          </cell>
          <cell r="AB299">
            <v>14.407500000000001</v>
          </cell>
          <cell r="AC299">
            <v>0</v>
          </cell>
          <cell r="AD299">
            <v>0</v>
          </cell>
          <cell r="AE299">
            <v>0</v>
          </cell>
          <cell r="AF299">
            <v>0</v>
          </cell>
          <cell r="AG299">
            <v>0</v>
          </cell>
          <cell r="AH299">
            <v>0</v>
          </cell>
          <cell r="AI299">
            <v>0</v>
          </cell>
          <cell r="AJ299">
            <v>0</v>
          </cell>
          <cell r="AK299">
            <v>0</v>
          </cell>
          <cell r="AL299">
            <v>0</v>
          </cell>
          <cell r="AM299">
            <v>0</v>
          </cell>
          <cell r="AN299">
            <v>0</v>
          </cell>
          <cell r="AO299">
            <v>0</v>
          </cell>
          <cell r="AP299">
            <v>0</v>
          </cell>
          <cell r="AQ299">
            <v>14.407500000000001</v>
          </cell>
        </row>
        <row r="300">
          <cell r="A300">
            <v>1</v>
          </cell>
          <cell r="B300" t="str">
            <v>COP</v>
          </cell>
          <cell r="C300" t="str">
            <v>Subastas</v>
          </cell>
          <cell r="D300" t="str">
            <v>Fija</v>
          </cell>
          <cell r="E300">
            <v>2</v>
          </cell>
          <cell r="F300">
            <v>35555</v>
          </cell>
          <cell r="G300" t="str">
            <v>Mayo</v>
          </cell>
          <cell r="H300">
            <v>1997</v>
          </cell>
          <cell r="I300">
            <v>36285</v>
          </cell>
          <cell r="J300">
            <v>1999</v>
          </cell>
          <cell r="K300" t="str">
            <v>Mayo</v>
          </cell>
          <cell r="P300">
            <v>0</v>
          </cell>
          <cell r="Q300">
            <v>25.5</v>
          </cell>
          <cell r="R300" t="e">
            <v>#REF!</v>
          </cell>
          <cell r="S300" t="e">
            <v>#REF!</v>
          </cell>
          <cell r="T300">
            <v>124</v>
          </cell>
          <cell r="U300" t="e">
            <v>#REF!</v>
          </cell>
          <cell r="V300">
            <v>124</v>
          </cell>
          <cell r="W300" t="e">
            <v>#REF!</v>
          </cell>
          <cell r="X300">
            <v>124</v>
          </cell>
          <cell r="Y300">
            <v>31.62</v>
          </cell>
          <cell r="Z300">
            <v>155.62</v>
          </cell>
          <cell r="AA300" t="e">
            <v>#REF!</v>
          </cell>
          <cell r="AB300">
            <v>31.62</v>
          </cell>
          <cell r="AC300">
            <v>0</v>
          </cell>
          <cell r="AD300">
            <v>0</v>
          </cell>
          <cell r="AE300">
            <v>0</v>
          </cell>
          <cell r="AF300">
            <v>0</v>
          </cell>
          <cell r="AG300">
            <v>0</v>
          </cell>
          <cell r="AH300">
            <v>0</v>
          </cell>
          <cell r="AI300">
            <v>0</v>
          </cell>
          <cell r="AJ300">
            <v>0</v>
          </cell>
          <cell r="AK300">
            <v>0</v>
          </cell>
          <cell r="AL300">
            <v>0</v>
          </cell>
          <cell r="AM300">
            <v>0</v>
          </cell>
          <cell r="AN300">
            <v>0</v>
          </cell>
          <cell r="AO300">
            <v>0</v>
          </cell>
          <cell r="AP300">
            <v>0</v>
          </cell>
          <cell r="AQ300">
            <v>31.62</v>
          </cell>
        </row>
        <row r="301">
          <cell r="A301">
            <v>1</v>
          </cell>
          <cell r="B301" t="str">
            <v>COP</v>
          </cell>
          <cell r="C301" t="str">
            <v>Subastas</v>
          </cell>
          <cell r="D301" t="str">
            <v>Fija</v>
          </cell>
          <cell r="E301">
            <v>2</v>
          </cell>
          <cell r="F301">
            <v>35555</v>
          </cell>
          <cell r="G301" t="str">
            <v>Mayo</v>
          </cell>
          <cell r="H301">
            <v>1997</v>
          </cell>
          <cell r="I301">
            <v>36285</v>
          </cell>
          <cell r="J301">
            <v>1999</v>
          </cell>
          <cell r="K301" t="str">
            <v>Mayo</v>
          </cell>
          <cell r="P301">
            <v>0</v>
          </cell>
          <cell r="Q301">
            <v>25.5</v>
          </cell>
          <cell r="R301" t="e">
            <v>#REF!</v>
          </cell>
          <cell r="S301" t="e">
            <v>#REF!</v>
          </cell>
          <cell r="T301">
            <v>3.9</v>
          </cell>
          <cell r="U301" t="e">
            <v>#REF!</v>
          </cell>
          <cell r="V301">
            <v>3.9</v>
          </cell>
          <cell r="W301" t="e">
            <v>#REF!</v>
          </cell>
          <cell r="X301">
            <v>3.9</v>
          </cell>
          <cell r="Y301">
            <v>0.99449999999999994</v>
          </cell>
          <cell r="Z301">
            <v>4.8944999999999999</v>
          </cell>
          <cell r="AA301" t="e">
            <v>#REF!</v>
          </cell>
          <cell r="AB301">
            <v>0.99449999999999994</v>
          </cell>
          <cell r="AC301">
            <v>0</v>
          </cell>
          <cell r="AD301">
            <v>0</v>
          </cell>
          <cell r="AE301">
            <v>0</v>
          </cell>
          <cell r="AF301">
            <v>0</v>
          </cell>
          <cell r="AG301">
            <v>0</v>
          </cell>
          <cell r="AH301">
            <v>0</v>
          </cell>
          <cell r="AI301">
            <v>0</v>
          </cell>
          <cell r="AJ301">
            <v>0</v>
          </cell>
          <cell r="AK301">
            <v>0</v>
          </cell>
          <cell r="AL301">
            <v>0</v>
          </cell>
          <cell r="AM301">
            <v>0</v>
          </cell>
          <cell r="AN301">
            <v>0</v>
          </cell>
          <cell r="AO301">
            <v>0</v>
          </cell>
          <cell r="AP301">
            <v>0</v>
          </cell>
          <cell r="AQ301">
            <v>0.99449999999999994</v>
          </cell>
        </row>
        <row r="302">
          <cell r="A302">
            <v>1</v>
          </cell>
          <cell r="B302" t="str">
            <v>COP</v>
          </cell>
          <cell r="C302" t="str">
            <v>Subastas</v>
          </cell>
          <cell r="D302" t="str">
            <v>Fija</v>
          </cell>
          <cell r="E302">
            <v>2</v>
          </cell>
          <cell r="F302">
            <v>35555</v>
          </cell>
          <cell r="G302" t="str">
            <v>Mayo</v>
          </cell>
          <cell r="H302">
            <v>1997</v>
          </cell>
          <cell r="I302">
            <v>36285</v>
          </cell>
          <cell r="J302">
            <v>1999</v>
          </cell>
          <cell r="K302" t="str">
            <v>Mayo</v>
          </cell>
          <cell r="P302">
            <v>0</v>
          </cell>
          <cell r="Q302">
            <v>25.5</v>
          </cell>
          <cell r="R302" t="e">
            <v>#REF!</v>
          </cell>
          <cell r="S302" t="e">
            <v>#REF!</v>
          </cell>
          <cell r="T302">
            <v>214.7</v>
          </cell>
          <cell r="U302" t="e">
            <v>#REF!</v>
          </cell>
          <cell r="V302">
            <v>214.7</v>
          </cell>
          <cell r="W302" t="e">
            <v>#REF!</v>
          </cell>
          <cell r="X302">
            <v>214.7</v>
          </cell>
          <cell r="Y302">
            <v>54.7485</v>
          </cell>
          <cell r="Z302">
            <v>269.44849999999997</v>
          </cell>
          <cell r="AA302" t="e">
            <v>#REF!</v>
          </cell>
          <cell r="AB302">
            <v>54.7485</v>
          </cell>
          <cell r="AC302">
            <v>0</v>
          </cell>
          <cell r="AD302">
            <v>0</v>
          </cell>
          <cell r="AE302">
            <v>0</v>
          </cell>
          <cell r="AF302">
            <v>0</v>
          </cell>
          <cell r="AG302">
            <v>0</v>
          </cell>
          <cell r="AH302">
            <v>0</v>
          </cell>
          <cell r="AI302">
            <v>0</v>
          </cell>
          <cell r="AJ302">
            <v>0</v>
          </cell>
          <cell r="AK302">
            <v>0</v>
          </cell>
          <cell r="AL302">
            <v>0</v>
          </cell>
          <cell r="AM302">
            <v>0</v>
          </cell>
          <cell r="AN302">
            <v>0</v>
          </cell>
          <cell r="AO302">
            <v>0</v>
          </cell>
          <cell r="AP302">
            <v>0</v>
          </cell>
          <cell r="AQ302">
            <v>54.7485</v>
          </cell>
        </row>
        <row r="303">
          <cell r="A303">
            <v>1</v>
          </cell>
          <cell r="B303" t="str">
            <v>COP</v>
          </cell>
          <cell r="C303" t="str">
            <v>Subastas</v>
          </cell>
          <cell r="D303" t="str">
            <v>Fija</v>
          </cell>
          <cell r="E303">
            <v>2</v>
          </cell>
          <cell r="F303">
            <v>35555</v>
          </cell>
          <cell r="G303" t="str">
            <v>Mayo</v>
          </cell>
          <cell r="H303">
            <v>1997</v>
          </cell>
          <cell r="I303">
            <v>36285</v>
          </cell>
          <cell r="J303">
            <v>1999</v>
          </cell>
          <cell r="K303" t="str">
            <v>Mayo</v>
          </cell>
          <cell r="P303">
            <v>0</v>
          </cell>
          <cell r="Q303">
            <v>25.5</v>
          </cell>
          <cell r="R303" t="e">
            <v>#REF!</v>
          </cell>
          <cell r="S303" t="e">
            <v>#REF!</v>
          </cell>
          <cell r="T303">
            <v>26</v>
          </cell>
          <cell r="U303" t="e">
            <v>#REF!</v>
          </cell>
          <cell r="V303">
            <v>26</v>
          </cell>
          <cell r="W303" t="e">
            <v>#REF!</v>
          </cell>
          <cell r="X303">
            <v>26</v>
          </cell>
          <cell r="Y303">
            <v>6.63</v>
          </cell>
          <cell r="Z303">
            <v>32.630000000000003</v>
          </cell>
          <cell r="AA303" t="e">
            <v>#REF!</v>
          </cell>
          <cell r="AB303">
            <v>6.63</v>
          </cell>
          <cell r="AC303">
            <v>0</v>
          </cell>
          <cell r="AD303">
            <v>0</v>
          </cell>
          <cell r="AE303">
            <v>0</v>
          </cell>
          <cell r="AF303">
            <v>0</v>
          </cell>
          <cell r="AG303">
            <v>0</v>
          </cell>
          <cell r="AH303">
            <v>0</v>
          </cell>
          <cell r="AI303">
            <v>0</v>
          </cell>
          <cell r="AJ303">
            <v>0</v>
          </cell>
          <cell r="AK303">
            <v>0</v>
          </cell>
          <cell r="AL303">
            <v>0</v>
          </cell>
          <cell r="AM303">
            <v>0</v>
          </cell>
          <cell r="AN303">
            <v>0</v>
          </cell>
          <cell r="AO303">
            <v>0</v>
          </cell>
          <cell r="AP303">
            <v>0</v>
          </cell>
          <cell r="AQ303">
            <v>6.63</v>
          </cell>
        </row>
        <row r="304">
          <cell r="A304">
            <v>1</v>
          </cell>
          <cell r="B304" t="str">
            <v>COP</v>
          </cell>
          <cell r="C304" t="str">
            <v>Subastas</v>
          </cell>
          <cell r="D304" t="str">
            <v>Fija</v>
          </cell>
          <cell r="E304">
            <v>2</v>
          </cell>
          <cell r="F304">
            <v>35555</v>
          </cell>
          <cell r="G304" t="str">
            <v>Mayo</v>
          </cell>
          <cell r="H304">
            <v>1997</v>
          </cell>
          <cell r="I304">
            <v>36285</v>
          </cell>
          <cell r="J304">
            <v>1999</v>
          </cell>
          <cell r="K304" t="str">
            <v>Mayo</v>
          </cell>
          <cell r="P304">
            <v>0</v>
          </cell>
          <cell r="Q304">
            <v>25.5</v>
          </cell>
          <cell r="R304" t="e">
            <v>#REF!</v>
          </cell>
          <cell r="S304" t="e">
            <v>#REF!</v>
          </cell>
          <cell r="T304">
            <v>50</v>
          </cell>
          <cell r="U304" t="e">
            <v>#REF!</v>
          </cell>
          <cell r="V304">
            <v>50</v>
          </cell>
          <cell r="W304" t="e">
            <v>#REF!</v>
          </cell>
          <cell r="X304">
            <v>50</v>
          </cell>
          <cell r="Y304">
            <v>12.75</v>
          </cell>
          <cell r="Z304">
            <v>62.75</v>
          </cell>
          <cell r="AA304" t="e">
            <v>#REF!</v>
          </cell>
          <cell r="AB304">
            <v>12.75</v>
          </cell>
          <cell r="AC304">
            <v>0</v>
          </cell>
          <cell r="AD304">
            <v>0</v>
          </cell>
          <cell r="AE304">
            <v>0</v>
          </cell>
          <cell r="AF304">
            <v>0</v>
          </cell>
          <cell r="AG304">
            <v>0</v>
          </cell>
          <cell r="AH304">
            <v>0</v>
          </cell>
          <cell r="AI304">
            <v>0</v>
          </cell>
          <cell r="AJ304">
            <v>0</v>
          </cell>
          <cell r="AK304">
            <v>0</v>
          </cell>
          <cell r="AL304">
            <v>0</v>
          </cell>
          <cell r="AM304">
            <v>0</v>
          </cell>
          <cell r="AN304">
            <v>0</v>
          </cell>
          <cell r="AO304">
            <v>0</v>
          </cell>
          <cell r="AP304">
            <v>0</v>
          </cell>
          <cell r="AQ304">
            <v>12.75</v>
          </cell>
        </row>
        <row r="305">
          <cell r="A305">
            <v>1</v>
          </cell>
          <cell r="B305" t="str">
            <v>COP</v>
          </cell>
          <cell r="C305" t="str">
            <v>Subastas</v>
          </cell>
          <cell r="D305" t="str">
            <v>Fija</v>
          </cell>
          <cell r="E305">
            <v>2</v>
          </cell>
          <cell r="F305">
            <v>35555</v>
          </cell>
          <cell r="G305" t="str">
            <v>Mayo</v>
          </cell>
          <cell r="H305">
            <v>1997</v>
          </cell>
          <cell r="I305">
            <v>36285</v>
          </cell>
          <cell r="J305">
            <v>1999</v>
          </cell>
          <cell r="K305" t="str">
            <v>Mayo</v>
          </cell>
          <cell r="P305">
            <v>0</v>
          </cell>
          <cell r="Q305">
            <v>25.5</v>
          </cell>
          <cell r="R305" t="e">
            <v>#REF!</v>
          </cell>
          <cell r="S305" t="e">
            <v>#REF!</v>
          </cell>
          <cell r="T305">
            <v>41</v>
          </cell>
          <cell r="U305" t="e">
            <v>#REF!</v>
          </cell>
          <cell r="V305">
            <v>41</v>
          </cell>
          <cell r="W305" t="e">
            <v>#REF!</v>
          </cell>
          <cell r="X305">
            <v>41</v>
          </cell>
          <cell r="Y305">
            <v>10.455</v>
          </cell>
          <cell r="Z305">
            <v>51.454999999999998</v>
          </cell>
          <cell r="AA305" t="e">
            <v>#REF!</v>
          </cell>
          <cell r="AB305">
            <v>10.455</v>
          </cell>
          <cell r="AC305">
            <v>0</v>
          </cell>
          <cell r="AD305">
            <v>0</v>
          </cell>
          <cell r="AE305">
            <v>0</v>
          </cell>
          <cell r="AF305">
            <v>0</v>
          </cell>
          <cell r="AG305">
            <v>0</v>
          </cell>
          <cell r="AH305">
            <v>0</v>
          </cell>
          <cell r="AI305">
            <v>0</v>
          </cell>
          <cell r="AJ305">
            <v>0</v>
          </cell>
          <cell r="AK305">
            <v>0</v>
          </cell>
          <cell r="AL305">
            <v>0</v>
          </cell>
          <cell r="AM305">
            <v>0</v>
          </cell>
          <cell r="AN305">
            <v>0</v>
          </cell>
          <cell r="AO305">
            <v>0</v>
          </cell>
          <cell r="AP305">
            <v>0</v>
          </cell>
          <cell r="AQ305">
            <v>10.455</v>
          </cell>
        </row>
        <row r="306">
          <cell r="A306">
            <v>1</v>
          </cell>
          <cell r="B306" t="str">
            <v>COP</v>
          </cell>
          <cell r="C306" t="str">
            <v>Subastas</v>
          </cell>
          <cell r="D306" t="str">
            <v>Fija</v>
          </cell>
          <cell r="E306">
            <v>2</v>
          </cell>
          <cell r="F306">
            <v>35555</v>
          </cell>
          <cell r="G306" t="str">
            <v>Mayo</v>
          </cell>
          <cell r="H306">
            <v>1997</v>
          </cell>
          <cell r="I306">
            <v>36285</v>
          </cell>
          <cell r="J306">
            <v>1999</v>
          </cell>
          <cell r="K306" t="str">
            <v>Mayo</v>
          </cell>
          <cell r="P306">
            <v>0</v>
          </cell>
          <cell r="Q306">
            <v>25.5</v>
          </cell>
          <cell r="R306" t="e">
            <v>#REF!</v>
          </cell>
          <cell r="S306" t="e">
            <v>#REF!</v>
          </cell>
          <cell r="T306">
            <v>200</v>
          </cell>
          <cell r="U306" t="e">
            <v>#REF!</v>
          </cell>
          <cell r="V306">
            <v>200</v>
          </cell>
          <cell r="W306" t="e">
            <v>#REF!</v>
          </cell>
          <cell r="X306">
            <v>200</v>
          </cell>
          <cell r="Y306">
            <v>51</v>
          </cell>
          <cell r="Z306">
            <v>251</v>
          </cell>
          <cell r="AA306" t="e">
            <v>#REF!</v>
          </cell>
          <cell r="AB306">
            <v>51</v>
          </cell>
          <cell r="AC306">
            <v>0</v>
          </cell>
          <cell r="AD306">
            <v>0</v>
          </cell>
          <cell r="AE306">
            <v>0</v>
          </cell>
          <cell r="AF306">
            <v>0</v>
          </cell>
          <cell r="AG306">
            <v>0</v>
          </cell>
          <cell r="AH306">
            <v>0</v>
          </cell>
          <cell r="AI306">
            <v>0</v>
          </cell>
          <cell r="AJ306">
            <v>0</v>
          </cell>
          <cell r="AK306">
            <v>0</v>
          </cell>
          <cell r="AL306">
            <v>0</v>
          </cell>
          <cell r="AM306">
            <v>0</v>
          </cell>
          <cell r="AN306">
            <v>0</v>
          </cell>
          <cell r="AO306">
            <v>0</v>
          </cell>
          <cell r="AP306">
            <v>0</v>
          </cell>
          <cell r="AQ306">
            <v>51</v>
          </cell>
        </row>
        <row r="307">
          <cell r="A307">
            <v>1</v>
          </cell>
          <cell r="B307" t="str">
            <v>COP</v>
          </cell>
          <cell r="C307" t="str">
            <v>Subastas</v>
          </cell>
          <cell r="D307" t="str">
            <v>Fija</v>
          </cell>
          <cell r="E307">
            <v>2</v>
          </cell>
          <cell r="F307">
            <v>35555</v>
          </cell>
          <cell r="G307" t="str">
            <v>Mayo</v>
          </cell>
          <cell r="H307">
            <v>1997</v>
          </cell>
          <cell r="I307">
            <v>36285</v>
          </cell>
          <cell r="J307">
            <v>1999</v>
          </cell>
          <cell r="K307" t="str">
            <v>Mayo</v>
          </cell>
          <cell r="P307">
            <v>0</v>
          </cell>
          <cell r="Q307">
            <v>25.5</v>
          </cell>
          <cell r="R307" t="e">
            <v>#REF!</v>
          </cell>
          <cell r="S307" t="e">
            <v>#REF!</v>
          </cell>
          <cell r="T307">
            <v>1.5</v>
          </cell>
          <cell r="U307" t="e">
            <v>#REF!</v>
          </cell>
          <cell r="V307">
            <v>1.5</v>
          </cell>
          <cell r="W307" t="e">
            <v>#REF!</v>
          </cell>
          <cell r="X307">
            <v>1.5</v>
          </cell>
          <cell r="Y307">
            <v>0.38250000000000001</v>
          </cell>
          <cell r="Z307">
            <v>1.8825000000000001</v>
          </cell>
          <cell r="AA307" t="e">
            <v>#REF!</v>
          </cell>
          <cell r="AB307">
            <v>0.38250000000000001</v>
          </cell>
          <cell r="AC307">
            <v>0</v>
          </cell>
          <cell r="AD307">
            <v>0</v>
          </cell>
          <cell r="AE307">
            <v>0</v>
          </cell>
          <cell r="AF307">
            <v>0</v>
          </cell>
          <cell r="AG307">
            <v>0</v>
          </cell>
          <cell r="AH307">
            <v>0</v>
          </cell>
          <cell r="AI307">
            <v>0</v>
          </cell>
          <cell r="AJ307">
            <v>0</v>
          </cell>
          <cell r="AK307">
            <v>0</v>
          </cell>
          <cell r="AL307">
            <v>0</v>
          </cell>
          <cell r="AM307">
            <v>0</v>
          </cell>
          <cell r="AN307">
            <v>0</v>
          </cell>
          <cell r="AO307">
            <v>0</v>
          </cell>
          <cell r="AP307">
            <v>0</v>
          </cell>
          <cell r="AQ307">
            <v>0.38250000000000001</v>
          </cell>
        </row>
        <row r="308">
          <cell r="A308">
            <v>1</v>
          </cell>
          <cell r="B308" t="str">
            <v>COP</v>
          </cell>
          <cell r="C308" t="str">
            <v>Subastas</v>
          </cell>
          <cell r="D308" t="str">
            <v>Fija</v>
          </cell>
          <cell r="E308">
            <v>2</v>
          </cell>
          <cell r="F308">
            <v>35555</v>
          </cell>
          <cell r="G308" t="str">
            <v>Mayo</v>
          </cell>
          <cell r="H308">
            <v>1997</v>
          </cell>
          <cell r="I308">
            <v>36285</v>
          </cell>
          <cell r="J308">
            <v>1999</v>
          </cell>
          <cell r="K308" t="str">
            <v>Mayo</v>
          </cell>
          <cell r="P308">
            <v>0</v>
          </cell>
          <cell r="Q308">
            <v>25.5</v>
          </cell>
          <cell r="R308" t="e">
            <v>#REF!</v>
          </cell>
          <cell r="S308" t="e">
            <v>#REF!</v>
          </cell>
          <cell r="T308">
            <v>16.8</v>
          </cell>
          <cell r="U308" t="e">
            <v>#REF!</v>
          </cell>
          <cell r="V308">
            <v>16.8</v>
          </cell>
          <cell r="W308" t="e">
            <v>#REF!</v>
          </cell>
          <cell r="X308">
            <v>16.8</v>
          </cell>
          <cell r="Y308">
            <v>4.2840000000000007</v>
          </cell>
          <cell r="Z308">
            <v>21.084000000000003</v>
          </cell>
          <cell r="AA308" t="e">
            <v>#REF!</v>
          </cell>
          <cell r="AB308">
            <v>4.2840000000000007</v>
          </cell>
          <cell r="AC308">
            <v>0</v>
          </cell>
          <cell r="AD308">
            <v>0</v>
          </cell>
          <cell r="AE308">
            <v>0</v>
          </cell>
          <cell r="AF308">
            <v>0</v>
          </cell>
          <cell r="AG308">
            <v>0</v>
          </cell>
          <cell r="AH308">
            <v>0</v>
          </cell>
          <cell r="AI308">
            <v>0</v>
          </cell>
          <cell r="AJ308">
            <v>0</v>
          </cell>
          <cell r="AK308">
            <v>0</v>
          </cell>
          <cell r="AL308">
            <v>0</v>
          </cell>
          <cell r="AM308">
            <v>0</v>
          </cell>
          <cell r="AN308">
            <v>0</v>
          </cell>
          <cell r="AO308">
            <v>0</v>
          </cell>
          <cell r="AP308">
            <v>0</v>
          </cell>
          <cell r="AQ308">
            <v>4.2840000000000007</v>
          </cell>
        </row>
        <row r="309">
          <cell r="A309">
            <v>1</v>
          </cell>
          <cell r="B309" t="str">
            <v>COP</v>
          </cell>
          <cell r="C309" t="str">
            <v>Subastas</v>
          </cell>
          <cell r="D309" t="str">
            <v>Fija</v>
          </cell>
          <cell r="E309">
            <v>2</v>
          </cell>
          <cell r="F309">
            <v>35555</v>
          </cell>
          <cell r="G309" t="str">
            <v>Mayo</v>
          </cell>
          <cell r="H309">
            <v>1997</v>
          </cell>
          <cell r="I309">
            <v>36285</v>
          </cell>
          <cell r="J309">
            <v>1999</v>
          </cell>
          <cell r="K309" t="str">
            <v>Mayo</v>
          </cell>
          <cell r="P309">
            <v>0</v>
          </cell>
          <cell r="Q309">
            <v>25.5</v>
          </cell>
          <cell r="R309" t="e">
            <v>#REF!</v>
          </cell>
          <cell r="S309" t="e">
            <v>#REF!</v>
          </cell>
          <cell r="T309">
            <v>109.6</v>
          </cell>
          <cell r="U309" t="e">
            <v>#REF!</v>
          </cell>
          <cell r="V309">
            <v>109.6</v>
          </cell>
          <cell r="W309" t="e">
            <v>#REF!</v>
          </cell>
          <cell r="X309">
            <v>109.6</v>
          </cell>
          <cell r="Y309">
            <v>27.948</v>
          </cell>
          <cell r="Z309">
            <v>137.548</v>
          </cell>
          <cell r="AA309" t="e">
            <v>#REF!</v>
          </cell>
          <cell r="AB309">
            <v>27.948</v>
          </cell>
          <cell r="AC309">
            <v>0</v>
          </cell>
          <cell r="AD309">
            <v>0</v>
          </cell>
          <cell r="AE309">
            <v>0</v>
          </cell>
          <cell r="AF309">
            <v>0</v>
          </cell>
          <cell r="AG309">
            <v>0</v>
          </cell>
          <cell r="AH309">
            <v>0</v>
          </cell>
          <cell r="AI309">
            <v>0</v>
          </cell>
          <cell r="AJ309">
            <v>0</v>
          </cell>
          <cell r="AK309">
            <v>0</v>
          </cell>
          <cell r="AL309">
            <v>0</v>
          </cell>
          <cell r="AM309">
            <v>0</v>
          </cell>
          <cell r="AN309">
            <v>0</v>
          </cell>
          <cell r="AO309">
            <v>0</v>
          </cell>
          <cell r="AP309">
            <v>0</v>
          </cell>
          <cell r="AQ309">
            <v>27.948</v>
          </cell>
        </row>
        <row r="310">
          <cell r="A310">
            <v>1</v>
          </cell>
          <cell r="B310" t="str">
            <v>COP</v>
          </cell>
          <cell r="C310" t="str">
            <v>Subastas</v>
          </cell>
          <cell r="D310" t="str">
            <v>Fija</v>
          </cell>
          <cell r="E310">
            <v>2</v>
          </cell>
          <cell r="F310">
            <v>35555</v>
          </cell>
          <cell r="G310" t="str">
            <v>Mayo</v>
          </cell>
          <cell r="H310">
            <v>1997</v>
          </cell>
          <cell r="I310">
            <v>36285</v>
          </cell>
          <cell r="J310">
            <v>1999</v>
          </cell>
          <cell r="K310" t="str">
            <v>Mayo</v>
          </cell>
          <cell r="P310">
            <v>0</v>
          </cell>
          <cell r="Q310">
            <v>25.5</v>
          </cell>
          <cell r="R310" t="e">
            <v>#REF!</v>
          </cell>
          <cell r="S310" t="e">
            <v>#REF!</v>
          </cell>
          <cell r="T310">
            <v>31.1</v>
          </cell>
          <cell r="U310" t="e">
            <v>#REF!</v>
          </cell>
          <cell r="V310">
            <v>31.1</v>
          </cell>
          <cell r="W310" t="e">
            <v>#REF!</v>
          </cell>
          <cell r="X310">
            <v>31.1</v>
          </cell>
          <cell r="Y310">
            <v>7.9305000000000003</v>
          </cell>
          <cell r="Z310">
            <v>39.030500000000004</v>
          </cell>
          <cell r="AA310" t="e">
            <v>#REF!</v>
          </cell>
          <cell r="AB310">
            <v>7.9305000000000003</v>
          </cell>
          <cell r="AC310">
            <v>0</v>
          </cell>
          <cell r="AD310">
            <v>0</v>
          </cell>
          <cell r="AE310">
            <v>0</v>
          </cell>
          <cell r="AF310">
            <v>0</v>
          </cell>
          <cell r="AG310">
            <v>0</v>
          </cell>
          <cell r="AH310">
            <v>0</v>
          </cell>
          <cell r="AI310">
            <v>0</v>
          </cell>
          <cell r="AJ310">
            <v>0</v>
          </cell>
          <cell r="AK310">
            <v>0</v>
          </cell>
          <cell r="AL310">
            <v>0</v>
          </cell>
          <cell r="AM310">
            <v>0</v>
          </cell>
          <cell r="AN310">
            <v>0</v>
          </cell>
          <cell r="AO310">
            <v>0</v>
          </cell>
          <cell r="AP310">
            <v>0</v>
          </cell>
          <cell r="AQ310">
            <v>7.9305000000000003</v>
          </cell>
        </row>
        <row r="311">
          <cell r="A311">
            <v>1</v>
          </cell>
          <cell r="B311" t="str">
            <v>COP</v>
          </cell>
          <cell r="C311" t="str">
            <v>Subastas</v>
          </cell>
          <cell r="D311" t="str">
            <v>Fija</v>
          </cell>
          <cell r="E311">
            <v>2</v>
          </cell>
          <cell r="F311">
            <v>35555</v>
          </cell>
          <cell r="G311" t="str">
            <v>Mayo</v>
          </cell>
          <cell r="H311">
            <v>1997</v>
          </cell>
          <cell r="I311">
            <v>36285</v>
          </cell>
          <cell r="J311">
            <v>1999</v>
          </cell>
          <cell r="K311" t="str">
            <v>Mayo</v>
          </cell>
          <cell r="P311">
            <v>0</v>
          </cell>
          <cell r="Q311">
            <v>25.5</v>
          </cell>
          <cell r="R311" t="e">
            <v>#REF!</v>
          </cell>
          <cell r="S311" t="e">
            <v>#REF!</v>
          </cell>
          <cell r="T311">
            <v>26</v>
          </cell>
          <cell r="U311" t="e">
            <v>#REF!</v>
          </cell>
          <cell r="V311">
            <v>26</v>
          </cell>
          <cell r="W311" t="e">
            <v>#REF!</v>
          </cell>
          <cell r="X311">
            <v>26</v>
          </cell>
          <cell r="Y311">
            <v>6.63</v>
          </cell>
          <cell r="Z311">
            <v>32.630000000000003</v>
          </cell>
          <cell r="AA311" t="e">
            <v>#REF!</v>
          </cell>
          <cell r="AB311">
            <v>6.63</v>
          </cell>
          <cell r="AC311">
            <v>0</v>
          </cell>
          <cell r="AD311">
            <v>0</v>
          </cell>
          <cell r="AE311">
            <v>0</v>
          </cell>
          <cell r="AF311">
            <v>0</v>
          </cell>
          <cell r="AG311">
            <v>0</v>
          </cell>
          <cell r="AH311">
            <v>0</v>
          </cell>
          <cell r="AI311">
            <v>0</v>
          </cell>
          <cell r="AJ311">
            <v>0</v>
          </cell>
          <cell r="AK311">
            <v>0</v>
          </cell>
          <cell r="AL311">
            <v>0</v>
          </cell>
          <cell r="AM311">
            <v>0</v>
          </cell>
          <cell r="AN311">
            <v>0</v>
          </cell>
          <cell r="AO311">
            <v>0</v>
          </cell>
          <cell r="AP311">
            <v>0</v>
          </cell>
          <cell r="AQ311">
            <v>6.63</v>
          </cell>
        </row>
        <row r="312">
          <cell r="A312">
            <v>1</v>
          </cell>
          <cell r="B312" t="str">
            <v>COP</v>
          </cell>
          <cell r="C312" t="str">
            <v>Subastas</v>
          </cell>
          <cell r="D312" t="str">
            <v>Fija</v>
          </cell>
          <cell r="E312">
            <v>2</v>
          </cell>
          <cell r="F312">
            <v>35555</v>
          </cell>
          <cell r="G312" t="str">
            <v>Mayo</v>
          </cell>
          <cell r="H312">
            <v>1997</v>
          </cell>
          <cell r="I312">
            <v>36285</v>
          </cell>
          <cell r="J312">
            <v>1999</v>
          </cell>
          <cell r="K312" t="str">
            <v>Mayo</v>
          </cell>
          <cell r="P312">
            <v>0</v>
          </cell>
          <cell r="Q312">
            <v>25.5</v>
          </cell>
          <cell r="R312" t="e">
            <v>#REF!</v>
          </cell>
          <cell r="S312" t="e">
            <v>#REF!</v>
          </cell>
          <cell r="T312">
            <v>16.600000000000001</v>
          </cell>
          <cell r="U312" t="e">
            <v>#REF!</v>
          </cell>
          <cell r="V312">
            <v>16.600000000000001</v>
          </cell>
          <cell r="W312" t="e">
            <v>#REF!</v>
          </cell>
          <cell r="X312">
            <v>16.600000000000001</v>
          </cell>
          <cell r="Y312">
            <v>4.2330000000000005</v>
          </cell>
          <cell r="Z312">
            <v>20.833000000000002</v>
          </cell>
          <cell r="AA312" t="e">
            <v>#REF!</v>
          </cell>
          <cell r="AB312">
            <v>4.2330000000000005</v>
          </cell>
          <cell r="AC312">
            <v>0</v>
          </cell>
          <cell r="AD312">
            <v>0</v>
          </cell>
          <cell r="AE312">
            <v>0</v>
          </cell>
          <cell r="AF312">
            <v>0</v>
          </cell>
          <cell r="AG312">
            <v>0</v>
          </cell>
          <cell r="AH312">
            <v>0</v>
          </cell>
          <cell r="AI312">
            <v>0</v>
          </cell>
          <cell r="AJ312">
            <v>0</v>
          </cell>
          <cell r="AK312">
            <v>0</v>
          </cell>
          <cell r="AL312">
            <v>0</v>
          </cell>
          <cell r="AM312">
            <v>0</v>
          </cell>
          <cell r="AN312">
            <v>0</v>
          </cell>
          <cell r="AO312">
            <v>0</v>
          </cell>
          <cell r="AP312">
            <v>0</v>
          </cell>
          <cell r="AQ312">
            <v>4.2330000000000005</v>
          </cell>
        </row>
        <row r="313">
          <cell r="A313">
            <v>1</v>
          </cell>
          <cell r="B313" t="str">
            <v>COP</v>
          </cell>
          <cell r="C313" t="str">
            <v>Subastas</v>
          </cell>
          <cell r="D313" t="str">
            <v>Fija</v>
          </cell>
          <cell r="E313">
            <v>2</v>
          </cell>
          <cell r="F313">
            <v>35555</v>
          </cell>
          <cell r="G313" t="str">
            <v>Mayo</v>
          </cell>
          <cell r="H313">
            <v>1997</v>
          </cell>
          <cell r="I313">
            <v>36285</v>
          </cell>
          <cell r="J313">
            <v>1999</v>
          </cell>
          <cell r="K313" t="str">
            <v>Mayo</v>
          </cell>
          <cell r="P313">
            <v>0</v>
          </cell>
          <cell r="Q313">
            <v>25.5</v>
          </cell>
          <cell r="R313" t="e">
            <v>#REF!</v>
          </cell>
          <cell r="S313" t="e">
            <v>#REF!</v>
          </cell>
          <cell r="T313">
            <v>28</v>
          </cell>
          <cell r="U313" t="e">
            <v>#REF!</v>
          </cell>
          <cell r="V313">
            <v>28</v>
          </cell>
          <cell r="W313" t="e">
            <v>#REF!</v>
          </cell>
          <cell r="X313">
            <v>28</v>
          </cell>
          <cell r="Y313">
            <v>7.1400000000000006</v>
          </cell>
          <cell r="Z313">
            <v>35.14</v>
          </cell>
          <cell r="AA313" t="e">
            <v>#REF!</v>
          </cell>
          <cell r="AB313">
            <v>7.1400000000000006</v>
          </cell>
          <cell r="AC313">
            <v>0</v>
          </cell>
          <cell r="AD313">
            <v>0</v>
          </cell>
          <cell r="AE313">
            <v>0</v>
          </cell>
          <cell r="AF313">
            <v>0</v>
          </cell>
          <cell r="AG313">
            <v>0</v>
          </cell>
          <cell r="AH313">
            <v>0</v>
          </cell>
          <cell r="AI313">
            <v>0</v>
          </cell>
          <cell r="AJ313">
            <v>0</v>
          </cell>
          <cell r="AK313">
            <v>0</v>
          </cell>
          <cell r="AL313">
            <v>0</v>
          </cell>
          <cell r="AM313">
            <v>0</v>
          </cell>
          <cell r="AN313">
            <v>0</v>
          </cell>
          <cell r="AO313">
            <v>0</v>
          </cell>
          <cell r="AP313">
            <v>0</v>
          </cell>
          <cell r="AQ313">
            <v>7.1400000000000006</v>
          </cell>
        </row>
        <row r="314">
          <cell r="A314">
            <v>1</v>
          </cell>
          <cell r="B314" t="str">
            <v>COP</v>
          </cell>
          <cell r="C314" t="str">
            <v>Subastas</v>
          </cell>
          <cell r="D314" t="str">
            <v>Fija</v>
          </cell>
          <cell r="E314">
            <v>2</v>
          </cell>
          <cell r="F314">
            <v>35555</v>
          </cell>
          <cell r="G314" t="str">
            <v>Mayo</v>
          </cell>
          <cell r="H314">
            <v>1997</v>
          </cell>
          <cell r="I314">
            <v>36285</v>
          </cell>
          <cell r="J314">
            <v>1999</v>
          </cell>
          <cell r="K314" t="str">
            <v>Mayo</v>
          </cell>
          <cell r="P314">
            <v>0</v>
          </cell>
          <cell r="Q314">
            <v>25.5</v>
          </cell>
          <cell r="R314" t="e">
            <v>#REF!</v>
          </cell>
          <cell r="S314" t="e">
            <v>#REF!</v>
          </cell>
          <cell r="T314">
            <v>57.5</v>
          </cell>
          <cell r="U314" t="e">
            <v>#REF!</v>
          </cell>
          <cell r="V314">
            <v>57.5</v>
          </cell>
          <cell r="W314" t="e">
            <v>#REF!</v>
          </cell>
          <cell r="X314">
            <v>57.5</v>
          </cell>
          <cell r="Y314">
            <v>14.6625</v>
          </cell>
          <cell r="Z314">
            <v>72.162499999999994</v>
          </cell>
          <cell r="AA314" t="e">
            <v>#REF!</v>
          </cell>
          <cell r="AB314">
            <v>14.6625</v>
          </cell>
          <cell r="AC314">
            <v>0</v>
          </cell>
          <cell r="AD314">
            <v>0</v>
          </cell>
          <cell r="AE314">
            <v>0</v>
          </cell>
          <cell r="AF314">
            <v>0</v>
          </cell>
          <cell r="AG314">
            <v>0</v>
          </cell>
          <cell r="AH314">
            <v>0</v>
          </cell>
          <cell r="AI314">
            <v>0</v>
          </cell>
          <cell r="AJ314">
            <v>0</v>
          </cell>
          <cell r="AK314">
            <v>0</v>
          </cell>
          <cell r="AL314">
            <v>0</v>
          </cell>
          <cell r="AM314">
            <v>0</v>
          </cell>
          <cell r="AN314">
            <v>0</v>
          </cell>
          <cell r="AO314">
            <v>0</v>
          </cell>
          <cell r="AP314">
            <v>0</v>
          </cell>
          <cell r="AQ314">
            <v>14.6625</v>
          </cell>
        </row>
        <row r="315">
          <cell r="A315">
            <v>1</v>
          </cell>
          <cell r="B315" t="str">
            <v>COP</v>
          </cell>
          <cell r="C315" t="str">
            <v>Subastas</v>
          </cell>
          <cell r="D315" t="str">
            <v>Fija</v>
          </cell>
          <cell r="E315">
            <v>2</v>
          </cell>
          <cell r="F315">
            <v>35555</v>
          </cell>
          <cell r="G315" t="str">
            <v>Mayo</v>
          </cell>
          <cell r="H315">
            <v>1997</v>
          </cell>
          <cell r="I315">
            <v>36285</v>
          </cell>
          <cell r="J315">
            <v>1999</v>
          </cell>
          <cell r="K315" t="str">
            <v>Mayo</v>
          </cell>
          <cell r="P315">
            <v>0</v>
          </cell>
          <cell r="Q315">
            <v>25.5</v>
          </cell>
          <cell r="R315" t="e">
            <v>#REF!</v>
          </cell>
          <cell r="S315" t="e">
            <v>#REF!</v>
          </cell>
          <cell r="T315">
            <v>58</v>
          </cell>
          <cell r="U315" t="e">
            <v>#REF!</v>
          </cell>
          <cell r="V315">
            <v>58</v>
          </cell>
          <cell r="W315" t="e">
            <v>#REF!</v>
          </cell>
          <cell r="X315">
            <v>58</v>
          </cell>
          <cell r="Y315">
            <v>14.790000000000001</v>
          </cell>
          <cell r="Z315">
            <v>72.790000000000006</v>
          </cell>
          <cell r="AA315" t="e">
            <v>#REF!</v>
          </cell>
          <cell r="AB315">
            <v>14.790000000000001</v>
          </cell>
          <cell r="AC315">
            <v>0</v>
          </cell>
          <cell r="AD315">
            <v>0</v>
          </cell>
          <cell r="AE315">
            <v>0</v>
          </cell>
          <cell r="AF315">
            <v>0</v>
          </cell>
          <cell r="AG315">
            <v>0</v>
          </cell>
          <cell r="AH315">
            <v>0</v>
          </cell>
          <cell r="AI315">
            <v>0</v>
          </cell>
          <cell r="AJ315">
            <v>0</v>
          </cell>
          <cell r="AK315">
            <v>0</v>
          </cell>
          <cell r="AL315">
            <v>0</v>
          </cell>
          <cell r="AM315">
            <v>0</v>
          </cell>
          <cell r="AN315">
            <v>0</v>
          </cell>
          <cell r="AO315">
            <v>0</v>
          </cell>
          <cell r="AP315">
            <v>0</v>
          </cell>
          <cell r="AQ315">
            <v>14.790000000000001</v>
          </cell>
        </row>
        <row r="316">
          <cell r="A316">
            <v>1</v>
          </cell>
          <cell r="B316" t="str">
            <v>COP</v>
          </cell>
          <cell r="C316" t="str">
            <v>Subastas</v>
          </cell>
          <cell r="D316" t="str">
            <v>Fija</v>
          </cell>
          <cell r="E316">
            <v>2</v>
          </cell>
          <cell r="F316">
            <v>35555</v>
          </cell>
          <cell r="G316" t="str">
            <v>Mayo</v>
          </cell>
          <cell r="H316">
            <v>1997</v>
          </cell>
          <cell r="I316">
            <v>36285</v>
          </cell>
          <cell r="J316">
            <v>1999</v>
          </cell>
          <cell r="K316" t="str">
            <v>Mayo</v>
          </cell>
          <cell r="P316">
            <v>0</v>
          </cell>
          <cell r="Q316">
            <v>25.5</v>
          </cell>
          <cell r="R316" t="e">
            <v>#REF!</v>
          </cell>
          <cell r="S316" t="e">
            <v>#REF!</v>
          </cell>
          <cell r="T316">
            <v>187.1</v>
          </cell>
          <cell r="U316" t="e">
            <v>#REF!</v>
          </cell>
          <cell r="V316">
            <v>187.1</v>
          </cell>
          <cell r="W316" t="e">
            <v>#REF!</v>
          </cell>
          <cell r="X316">
            <v>187.1</v>
          </cell>
          <cell r="Y316">
            <v>47.710499999999996</v>
          </cell>
          <cell r="Z316">
            <v>234.81049999999999</v>
          </cell>
          <cell r="AA316" t="e">
            <v>#REF!</v>
          </cell>
          <cell r="AB316">
            <v>47.710499999999996</v>
          </cell>
          <cell r="AC316">
            <v>0</v>
          </cell>
          <cell r="AD316">
            <v>0</v>
          </cell>
          <cell r="AE316">
            <v>0</v>
          </cell>
          <cell r="AF316">
            <v>0</v>
          </cell>
          <cell r="AG316">
            <v>0</v>
          </cell>
          <cell r="AH316">
            <v>0</v>
          </cell>
          <cell r="AI316">
            <v>0</v>
          </cell>
          <cell r="AJ316">
            <v>0</v>
          </cell>
          <cell r="AK316">
            <v>0</v>
          </cell>
          <cell r="AL316">
            <v>0</v>
          </cell>
          <cell r="AM316">
            <v>0</v>
          </cell>
          <cell r="AN316">
            <v>0</v>
          </cell>
          <cell r="AO316">
            <v>0</v>
          </cell>
          <cell r="AP316">
            <v>0</v>
          </cell>
          <cell r="AQ316">
            <v>47.710499999999996</v>
          </cell>
        </row>
        <row r="317">
          <cell r="A317">
            <v>1</v>
          </cell>
          <cell r="B317" t="str">
            <v>COP</v>
          </cell>
          <cell r="C317" t="str">
            <v>Subastas</v>
          </cell>
          <cell r="D317" t="str">
            <v>Fija</v>
          </cell>
          <cell r="E317">
            <v>2</v>
          </cell>
          <cell r="F317">
            <v>35555</v>
          </cell>
          <cell r="G317" t="str">
            <v>Mayo</v>
          </cell>
          <cell r="H317">
            <v>1997</v>
          </cell>
          <cell r="I317">
            <v>36285</v>
          </cell>
          <cell r="J317">
            <v>1999</v>
          </cell>
          <cell r="K317" t="str">
            <v>Mayo</v>
          </cell>
          <cell r="P317">
            <v>0</v>
          </cell>
          <cell r="Q317">
            <v>25.5</v>
          </cell>
          <cell r="R317" t="e">
            <v>#REF!</v>
          </cell>
          <cell r="S317" t="e">
            <v>#REF!</v>
          </cell>
          <cell r="T317">
            <v>1000</v>
          </cell>
          <cell r="U317" t="e">
            <v>#REF!</v>
          </cell>
          <cell r="V317">
            <v>1000</v>
          </cell>
          <cell r="W317" t="e">
            <v>#REF!</v>
          </cell>
          <cell r="X317">
            <v>1000</v>
          </cell>
          <cell r="Y317">
            <v>255</v>
          </cell>
          <cell r="Z317">
            <v>1255</v>
          </cell>
          <cell r="AA317" t="e">
            <v>#REF!</v>
          </cell>
          <cell r="AB317">
            <v>255</v>
          </cell>
          <cell r="AC317">
            <v>0</v>
          </cell>
          <cell r="AD317">
            <v>0</v>
          </cell>
          <cell r="AE317">
            <v>0</v>
          </cell>
          <cell r="AF317">
            <v>0</v>
          </cell>
          <cell r="AG317">
            <v>0</v>
          </cell>
          <cell r="AH317">
            <v>0</v>
          </cell>
          <cell r="AI317">
            <v>0</v>
          </cell>
          <cell r="AJ317">
            <v>0</v>
          </cell>
          <cell r="AK317">
            <v>0</v>
          </cell>
          <cell r="AL317">
            <v>0</v>
          </cell>
          <cell r="AM317">
            <v>0</v>
          </cell>
          <cell r="AN317">
            <v>0</v>
          </cell>
          <cell r="AO317">
            <v>0</v>
          </cell>
          <cell r="AP317">
            <v>0</v>
          </cell>
          <cell r="AQ317">
            <v>255</v>
          </cell>
        </row>
        <row r="318">
          <cell r="A318">
            <v>1</v>
          </cell>
          <cell r="B318" t="str">
            <v>COP</v>
          </cell>
          <cell r="C318" t="str">
            <v>Subastas</v>
          </cell>
          <cell r="D318" t="str">
            <v>Fija</v>
          </cell>
          <cell r="E318">
            <v>2</v>
          </cell>
          <cell r="F318">
            <v>35555</v>
          </cell>
          <cell r="G318" t="str">
            <v>Mayo</v>
          </cell>
          <cell r="H318">
            <v>1997</v>
          </cell>
          <cell r="I318">
            <v>36285</v>
          </cell>
          <cell r="J318">
            <v>1999</v>
          </cell>
          <cell r="K318" t="str">
            <v>Mayo</v>
          </cell>
          <cell r="P318">
            <v>0</v>
          </cell>
          <cell r="Q318">
            <v>25.5</v>
          </cell>
          <cell r="R318" t="e">
            <v>#REF!</v>
          </cell>
          <cell r="S318" t="e">
            <v>#REF!</v>
          </cell>
          <cell r="T318">
            <v>700</v>
          </cell>
          <cell r="U318" t="e">
            <v>#REF!</v>
          </cell>
          <cell r="V318">
            <v>700</v>
          </cell>
          <cell r="W318" t="e">
            <v>#REF!</v>
          </cell>
          <cell r="X318">
            <v>700</v>
          </cell>
          <cell r="Y318">
            <v>178.5</v>
          </cell>
          <cell r="Z318">
            <v>878.5</v>
          </cell>
          <cell r="AA318" t="e">
            <v>#REF!</v>
          </cell>
          <cell r="AB318">
            <v>178.5</v>
          </cell>
          <cell r="AC318">
            <v>0</v>
          </cell>
          <cell r="AD318">
            <v>0</v>
          </cell>
          <cell r="AE318">
            <v>0</v>
          </cell>
          <cell r="AF318">
            <v>0</v>
          </cell>
          <cell r="AG318">
            <v>0</v>
          </cell>
          <cell r="AH318">
            <v>0</v>
          </cell>
          <cell r="AI318">
            <v>0</v>
          </cell>
          <cell r="AJ318">
            <v>0</v>
          </cell>
          <cell r="AK318">
            <v>0</v>
          </cell>
          <cell r="AL318">
            <v>0</v>
          </cell>
          <cell r="AM318">
            <v>0</v>
          </cell>
          <cell r="AN318">
            <v>0</v>
          </cell>
          <cell r="AO318">
            <v>0</v>
          </cell>
          <cell r="AP318">
            <v>0</v>
          </cell>
          <cell r="AQ318">
            <v>178.5</v>
          </cell>
        </row>
        <row r="319">
          <cell r="A319">
            <v>1</v>
          </cell>
          <cell r="B319" t="str">
            <v>COP</v>
          </cell>
          <cell r="C319" t="str">
            <v>Subastas</v>
          </cell>
          <cell r="D319" t="str">
            <v>Fija</v>
          </cell>
          <cell r="E319">
            <v>2</v>
          </cell>
          <cell r="F319">
            <v>35555</v>
          </cell>
          <cell r="G319" t="str">
            <v>Mayo</v>
          </cell>
          <cell r="H319">
            <v>1997</v>
          </cell>
          <cell r="I319">
            <v>36285</v>
          </cell>
          <cell r="J319">
            <v>1999</v>
          </cell>
          <cell r="K319" t="str">
            <v>Mayo</v>
          </cell>
          <cell r="P319">
            <v>0</v>
          </cell>
          <cell r="Q319">
            <v>25.5</v>
          </cell>
          <cell r="R319" t="e">
            <v>#REF!</v>
          </cell>
          <cell r="S319" t="e">
            <v>#REF!</v>
          </cell>
          <cell r="T319">
            <v>5800.4</v>
          </cell>
          <cell r="U319" t="e">
            <v>#REF!</v>
          </cell>
          <cell r="V319">
            <v>5800.4</v>
          </cell>
          <cell r="W319" t="e">
            <v>#REF!</v>
          </cell>
          <cell r="X319">
            <v>5800.4</v>
          </cell>
          <cell r="Y319">
            <v>1479.1019999999999</v>
          </cell>
          <cell r="Z319">
            <v>7279.5019999999995</v>
          </cell>
          <cell r="AA319" t="e">
            <v>#REF!</v>
          </cell>
          <cell r="AB319">
            <v>1479.1019999999999</v>
          </cell>
          <cell r="AC319">
            <v>0</v>
          </cell>
          <cell r="AD319">
            <v>0</v>
          </cell>
          <cell r="AE319">
            <v>0</v>
          </cell>
          <cell r="AF319">
            <v>0</v>
          </cell>
          <cell r="AG319">
            <v>0</v>
          </cell>
          <cell r="AH319">
            <v>0</v>
          </cell>
          <cell r="AI319">
            <v>0</v>
          </cell>
          <cell r="AJ319">
            <v>0</v>
          </cell>
          <cell r="AK319">
            <v>0</v>
          </cell>
          <cell r="AL319">
            <v>0</v>
          </cell>
          <cell r="AM319">
            <v>0</v>
          </cell>
          <cell r="AN319">
            <v>0</v>
          </cell>
          <cell r="AO319">
            <v>0</v>
          </cell>
          <cell r="AP319">
            <v>0</v>
          </cell>
          <cell r="AQ319">
            <v>1479.1019999999999</v>
          </cell>
        </row>
        <row r="320">
          <cell r="A320">
            <v>1</v>
          </cell>
          <cell r="B320" t="str">
            <v>COP</v>
          </cell>
          <cell r="C320" t="str">
            <v>Subastas</v>
          </cell>
          <cell r="D320" t="str">
            <v>Fija</v>
          </cell>
          <cell r="E320">
            <v>2</v>
          </cell>
          <cell r="F320">
            <v>35555</v>
          </cell>
          <cell r="G320" t="str">
            <v>Mayo</v>
          </cell>
          <cell r="H320">
            <v>1997</v>
          </cell>
          <cell r="I320">
            <v>36285</v>
          </cell>
          <cell r="J320">
            <v>1999</v>
          </cell>
          <cell r="K320" t="str">
            <v>Mayo</v>
          </cell>
          <cell r="P320">
            <v>0</v>
          </cell>
          <cell r="Q320">
            <v>25.5</v>
          </cell>
          <cell r="R320" t="e">
            <v>#REF!</v>
          </cell>
          <cell r="S320" t="e">
            <v>#REF!</v>
          </cell>
          <cell r="T320">
            <v>35.5</v>
          </cell>
          <cell r="U320" t="e">
            <v>#REF!</v>
          </cell>
          <cell r="V320">
            <v>35.5</v>
          </cell>
          <cell r="W320" t="e">
            <v>#REF!</v>
          </cell>
          <cell r="X320">
            <v>35.5</v>
          </cell>
          <cell r="Y320">
            <v>9.0525000000000002</v>
          </cell>
          <cell r="Z320">
            <v>44.552500000000002</v>
          </cell>
          <cell r="AA320" t="e">
            <v>#REF!</v>
          </cell>
          <cell r="AB320">
            <v>9.0525000000000002</v>
          </cell>
          <cell r="AC320">
            <v>0</v>
          </cell>
          <cell r="AD320">
            <v>0</v>
          </cell>
          <cell r="AE320">
            <v>0</v>
          </cell>
          <cell r="AF320">
            <v>0</v>
          </cell>
          <cell r="AG320">
            <v>0</v>
          </cell>
          <cell r="AH320">
            <v>0</v>
          </cell>
          <cell r="AI320">
            <v>0</v>
          </cell>
          <cell r="AJ320">
            <v>0</v>
          </cell>
          <cell r="AK320">
            <v>0</v>
          </cell>
          <cell r="AL320">
            <v>0</v>
          </cell>
          <cell r="AM320">
            <v>0</v>
          </cell>
          <cell r="AN320">
            <v>0</v>
          </cell>
          <cell r="AO320">
            <v>0</v>
          </cell>
          <cell r="AP320">
            <v>0</v>
          </cell>
          <cell r="AQ320">
            <v>9.0525000000000002</v>
          </cell>
        </row>
        <row r="321">
          <cell r="A321">
            <v>1</v>
          </cell>
          <cell r="B321" t="str">
            <v>COP</v>
          </cell>
          <cell r="C321" t="str">
            <v>Subastas</v>
          </cell>
          <cell r="D321" t="str">
            <v>Fija</v>
          </cell>
          <cell r="E321">
            <v>2</v>
          </cell>
          <cell r="F321">
            <v>35555</v>
          </cell>
          <cell r="G321" t="str">
            <v>Mayo</v>
          </cell>
          <cell r="H321">
            <v>1997</v>
          </cell>
          <cell r="I321">
            <v>36285</v>
          </cell>
          <cell r="J321">
            <v>1999</v>
          </cell>
          <cell r="K321" t="str">
            <v>Mayo</v>
          </cell>
          <cell r="P321">
            <v>0</v>
          </cell>
          <cell r="Q321">
            <v>25.5</v>
          </cell>
          <cell r="R321" t="e">
            <v>#REF!</v>
          </cell>
          <cell r="S321" t="e">
            <v>#REF!</v>
          </cell>
          <cell r="T321">
            <v>1000</v>
          </cell>
          <cell r="U321" t="e">
            <v>#REF!</v>
          </cell>
          <cell r="V321">
            <v>1000</v>
          </cell>
          <cell r="W321" t="e">
            <v>#REF!</v>
          </cell>
          <cell r="X321">
            <v>1000</v>
          </cell>
          <cell r="Y321">
            <v>255</v>
          </cell>
          <cell r="Z321">
            <v>1255</v>
          </cell>
          <cell r="AA321" t="e">
            <v>#REF!</v>
          </cell>
          <cell r="AB321">
            <v>255</v>
          </cell>
          <cell r="AC321">
            <v>0</v>
          </cell>
          <cell r="AD321">
            <v>0</v>
          </cell>
          <cell r="AE321">
            <v>0</v>
          </cell>
          <cell r="AF321">
            <v>0</v>
          </cell>
          <cell r="AG321">
            <v>0</v>
          </cell>
          <cell r="AH321">
            <v>0</v>
          </cell>
          <cell r="AI321">
            <v>0</v>
          </cell>
          <cell r="AJ321">
            <v>0</v>
          </cell>
          <cell r="AK321">
            <v>0</v>
          </cell>
          <cell r="AL321">
            <v>0</v>
          </cell>
          <cell r="AM321">
            <v>0</v>
          </cell>
          <cell r="AN321">
            <v>0</v>
          </cell>
          <cell r="AO321">
            <v>0</v>
          </cell>
          <cell r="AP321">
            <v>0</v>
          </cell>
          <cell r="AQ321">
            <v>255</v>
          </cell>
        </row>
        <row r="322">
          <cell r="A322">
            <v>1</v>
          </cell>
          <cell r="B322" t="str">
            <v>COP</v>
          </cell>
          <cell r="C322" t="str">
            <v>Subastas</v>
          </cell>
          <cell r="D322" t="str">
            <v>Fija</v>
          </cell>
          <cell r="E322">
            <v>2</v>
          </cell>
          <cell r="F322">
            <v>35555</v>
          </cell>
          <cell r="G322" t="str">
            <v>Mayo</v>
          </cell>
          <cell r="H322">
            <v>1997</v>
          </cell>
          <cell r="I322">
            <v>36285</v>
          </cell>
          <cell r="J322">
            <v>1999</v>
          </cell>
          <cell r="K322" t="str">
            <v>Mayo</v>
          </cell>
          <cell r="P322">
            <v>0</v>
          </cell>
          <cell r="Q322">
            <v>25.5</v>
          </cell>
          <cell r="R322" t="e">
            <v>#REF!</v>
          </cell>
          <cell r="S322" t="e">
            <v>#REF!</v>
          </cell>
          <cell r="T322">
            <v>400</v>
          </cell>
          <cell r="U322" t="e">
            <v>#REF!</v>
          </cell>
          <cell r="V322">
            <v>400</v>
          </cell>
          <cell r="W322" t="e">
            <v>#REF!</v>
          </cell>
          <cell r="X322">
            <v>400</v>
          </cell>
          <cell r="Y322">
            <v>102</v>
          </cell>
          <cell r="Z322">
            <v>502</v>
          </cell>
          <cell r="AA322" t="e">
            <v>#REF!</v>
          </cell>
          <cell r="AB322">
            <v>102</v>
          </cell>
          <cell r="AC322">
            <v>0</v>
          </cell>
          <cell r="AD322">
            <v>0</v>
          </cell>
          <cell r="AE322">
            <v>0</v>
          </cell>
          <cell r="AF322">
            <v>0</v>
          </cell>
          <cell r="AG322">
            <v>0</v>
          </cell>
          <cell r="AH322">
            <v>0</v>
          </cell>
          <cell r="AI322">
            <v>0</v>
          </cell>
          <cell r="AJ322">
            <v>0</v>
          </cell>
          <cell r="AK322">
            <v>0</v>
          </cell>
          <cell r="AL322">
            <v>0</v>
          </cell>
          <cell r="AM322">
            <v>0</v>
          </cell>
          <cell r="AN322">
            <v>0</v>
          </cell>
          <cell r="AO322">
            <v>0</v>
          </cell>
          <cell r="AP322">
            <v>0</v>
          </cell>
          <cell r="AQ322">
            <v>102</v>
          </cell>
        </row>
        <row r="323">
          <cell r="A323">
            <v>1</v>
          </cell>
          <cell r="B323" t="str">
            <v>COP</v>
          </cell>
          <cell r="C323" t="str">
            <v>Subastas</v>
          </cell>
          <cell r="D323" t="str">
            <v>Fija</v>
          </cell>
          <cell r="E323">
            <v>2</v>
          </cell>
          <cell r="F323">
            <v>35555</v>
          </cell>
          <cell r="G323" t="str">
            <v>Mayo</v>
          </cell>
          <cell r="H323">
            <v>1997</v>
          </cell>
          <cell r="I323">
            <v>36285</v>
          </cell>
          <cell r="J323">
            <v>1999</v>
          </cell>
          <cell r="K323" t="str">
            <v>Mayo</v>
          </cell>
          <cell r="P323">
            <v>0</v>
          </cell>
          <cell r="Q323">
            <v>25.5</v>
          </cell>
          <cell r="R323" t="e">
            <v>#REF!</v>
          </cell>
          <cell r="S323" t="e">
            <v>#REF!</v>
          </cell>
          <cell r="T323">
            <v>49711</v>
          </cell>
          <cell r="U323" t="e">
            <v>#REF!</v>
          </cell>
          <cell r="V323">
            <v>49711</v>
          </cell>
          <cell r="W323" t="e">
            <v>#REF!</v>
          </cell>
          <cell r="X323">
            <v>49711</v>
          </cell>
          <cell r="Y323">
            <v>12676.305</v>
          </cell>
          <cell r="Z323">
            <v>62387.305</v>
          </cell>
          <cell r="AA323" t="e">
            <v>#REF!</v>
          </cell>
          <cell r="AB323">
            <v>12676.305</v>
          </cell>
          <cell r="AC323">
            <v>0</v>
          </cell>
          <cell r="AD323">
            <v>0</v>
          </cell>
          <cell r="AE323">
            <v>0</v>
          </cell>
          <cell r="AF323">
            <v>0</v>
          </cell>
          <cell r="AG323">
            <v>0</v>
          </cell>
          <cell r="AH323">
            <v>0</v>
          </cell>
          <cell r="AI323">
            <v>0</v>
          </cell>
          <cell r="AJ323">
            <v>0</v>
          </cell>
          <cell r="AK323">
            <v>0</v>
          </cell>
          <cell r="AL323">
            <v>0</v>
          </cell>
          <cell r="AM323">
            <v>0</v>
          </cell>
          <cell r="AN323">
            <v>0</v>
          </cell>
          <cell r="AO323">
            <v>0</v>
          </cell>
          <cell r="AP323">
            <v>0</v>
          </cell>
          <cell r="AQ323">
            <v>12676.305</v>
          </cell>
        </row>
        <row r="324">
          <cell r="A324">
            <v>1</v>
          </cell>
          <cell r="B324" t="str">
            <v>COP</v>
          </cell>
          <cell r="C324" t="str">
            <v>Subastas</v>
          </cell>
          <cell r="D324" t="str">
            <v>Fija</v>
          </cell>
          <cell r="E324">
            <v>2</v>
          </cell>
          <cell r="F324">
            <v>35555</v>
          </cell>
          <cell r="G324" t="str">
            <v>Mayo</v>
          </cell>
          <cell r="H324">
            <v>1997</v>
          </cell>
          <cell r="I324">
            <v>36285</v>
          </cell>
          <cell r="J324">
            <v>1999</v>
          </cell>
          <cell r="K324" t="str">
            <v>Mayo</v>
          </cell>
          <cell r="P324">
            <v>0</v>
          </cell>
          <cell r="Q324">
            <v>25.5</v>
          </cell>
          <cell r="R324" t="e">
            <v>#REF!</v>
          </cell>
          <cell r="S324" t="e">
            <v>#REF!</v>
          </cell>
          <cell r="T324">
            <v>600</v>
          </cell>
          <cell r="U324" t="e">
            <v>#REF!</v>
          </cell>
          <cell r="V324">
            <v>600</v>
          </cell>
          <cell r="W324" t="e">
            <v>#REF!</v>
          </cell>
          <cell r="X324">
            <v>600</v>
          </cell>
          <cell r="Y324">
            <v>153</v>
          </cell>
          <cell r="Z324">
            <v>753</v>
          </cell>
          <cell r="AA324" t="e">
            <v>#REF!</v>
          </cell>
          <cell r="AB324">
            <v>153</v>
          </cell>
          <cell r="AC324">
            <v>0</v>
          </cell>
          <cell r="AD324">
            <v>0</v>
          </cell>
          <cell r="AE324">
            <v>0</v>
          </cell>
          <cell r="AF324">
            <v>0</v>
          </cell>
          <cell r="AG324">
            <v>0</v>
          </cell>
          <cell r="AH324">
            <v>0</v>
          </cell>
          <cell r="AI324">
            <v>0</v>
          </cell>
          <cell r="AJ324">
            <v>0</v>
          </cell>
          <cell r="AK324">
            <v>0</v>
          </cell>
          <cell r="AL324">
            <v>0</v>
          </cell>
          <cell r="AM324">
            <v>0</v>
          </cell>
          <cell r="AN324">
            <v>0</v>
          </cell>
          <cell r="AO324">
            <v>0</v>
          </cell>
          <cell r="AP324">
            <v>0</v>
          </cell>
          <cell r="AQ324">
            <v>153</v>
          </cell>
        </row>
        <row r="325">
          <cell r="A325">
            <v>1</v>
          </cell>
          <cell r="B325" t="str">
            <v>COP</v>
          </cell>
          <cell r="C325" t="str">
            <v>Subastas</v>
          </cell>
          <cell r="D325" t="str">
            <v>Fija</v>
          </cell>
          <cell r="E325">
            <v>2</v>
          </cell>
          <cell r="F325">
            <v>35555</v>
          </cell>
          <cell r="G325" t="str">
            <v>Mayo</v>
          </cell>
          <cell r="H325">
            <v>1997</v>
          </cell>
          <cell r="I325">
            <v>36285</v>
          </cell>
          <cell r="J325">
            <v>1999</v>
          </cell>
          <cell r="K325" t="str">
            <v>Mayo</v>
          </cell>
          <cell r="P325">
            <v>0</v>
          </cell>
          <cell r="Q325">
            <v>25.5</v>
          </cell>
          <cell r="R325" t="e">
            <v>#REF!</v>
          </cell>
          <cell r="S325" t="e">
            <v>#REF!</v>
          </cell>
          <cell r="T325">
            <v>1812</v>
          </cell>
          <cell r="U325" t="e">
            <v>#REF!</v>
          </cell>
          <cell r="V325">
            <v>1812</v>
          </cell>
          <cell r="W325" t="e">
            <v>#REF!</v>
          </cell>
          <cell r="X325">
            <v>1812</v>
          </cell>
          <cell r="Y325">
            <v>462.06</v>
          </cell>
          <cell r="Z325">
            <v>2274.06</v>
          </cell>
          <cell r="AA325" t="e">
            <v>#REF!</v>
          </cell>
          <cell r="AB325">
            <v>462.06</v>
          </cell>
          <cell r="AC325">
            <v>0</v>
          </cell>
          <cell r="AD325">
            <v>0</v>
          </cell>
          <cell r="AE325">
            <v>0</v>
          </cell>
          <cell r="AF325">
            <v>0</v>
          </cell>
          <cell r="AG325">
            <v>0</v>
          </cell>
          <cell r="AH325">
            <v>0</v>
          </cell>
          <cell r="AI325">
            <v>0</v>
          </cell>
          <cell r="AJ325">
            <v>0</v>
          </cell>
          <cell r="AK325">
            <v>0</v>
          </cell>
          <cell r="AL325">
            <v>0</v>
          </cell>
          <cell r="AM325">
            <v>0</v>
          </cell>
          <cell r="AN325">
            <v>0</v>
          </cell>
          <cell r="AO325">
            <v>0</v>
          </cell>
          <cell r="AP325">
            <v>0</v>
          </cell>
          <cell r="AQ325">
            <v>462.06</v>
          </cell>
        </row>
        <row r="326">
          <cell r="A326">
            <v>1</v>
          </cell>
          <cell r="B326" t="str">
            <v>COP</v>
          </cell>
          <cell r="C326" t="str">
            <v>Subastas</v>
          </cell>
          <cell r="D326" t="str">
            <v>Fija</v>
          </cell>
          <cell r="E326">
            <v>2</v>
          </cell>
          <cell r="F326">
            <v>35555</v>
          </cell>
          <cell r="G326" t="str">
            <v>Mayo</v>
          </cell>
          <cell r="H326">
            <v>1997</v>
          </cell>
          <cell r="I326">
            <v>36285</v>
          </cell>
          <cell r="J326">
            <v>1999</v>
          </cell>
          <cell r="K326" t="str">
            <v>Mayo</v>
          </cell>
          <cell r="P326">
            <v>0</v>
          </cell>
          <cell r="Q326">
            <v>25.5</v>
          </cell>
          <cell r="R326" t="e">
            <v>#REF!</v>
          </cell>
          <cell r="S326" t="e">
            <v>#REF!</v>
          </cell>
          <cell r="T326">
            <v>51037.1</v>
          </cell>
          <cell r="U326" t="e">
            <v>#REF!</v>
          </cell>
          <cell r="V326">
            <v>51037.1</v>
          </cell>
          <cell r="W326" t="e">
            <v>#REF!</v>
          </cell>
          <cell r="X326">
            <v>51037.1</v>
          </cell>
          <cell r="Y326">
            <v>13014.460499999999</v>
          </cell>
          <cell r="Z326">
            <v>64051.5605</v>
          </cell>
          <cell r="AA326" t="e">
            <v>#REF!</v>
          </cell>
          <cell r="AB326">
            <v>13014.460499999999</v>
          </cell>
          <cell r="AC326">
            <v>0</v>
          </cell>
          <cell r="AD326">
            <v>0</v>
          </cell>
          <cell r="AE326">
            <v>0</v>
          </cell>
          <cell r="AF326">
            <v>0</v>
          </cell>
          <cell r="AG326">
            <v>0</v>
          </cell>
          <cell r="AH326">
            <v>0</v>
          </cell>
          <cell r="AI326">
            <v>0</v>
          </cell>
          <cell r="AJ326">
            <v>0</v>
          </cell>
          <cell r="AK326">
            <v>0</v>
          </cell>
          <cell r="AL326">
            <v>0</v>
          </cell>
          <cell r="AM326">
            <v>0</v>
          </cell>
          <cell r="AN326">
            <v>0</v>
          </cell>
          <cell r="AO326">
            <v>0</v>
          </cell>
          <cell r="AP326">
            <v>0</v>
          </cell>
          <cell r="AQ326">
            <v>13014.460499999999</v>
          </cell>
        </row>
        <row r="327">
          <cell r="A327">
            <v>1</v>
          </cell>
          <cell r="B327" t="str">
            <v>COP</v>
          </cell>
          <cell r="C327" t="str">
            <v>Subastas</v>
          </cell>
          <cell r="D327" t="str">
            <v>Fija</v>
          </cell>
          <cell r="E327">
            <v>2</v>
          </cell>
          <cell r="F327">
            <v>35555</v>
          </cell>
          <cell r="G327" t="str">
            <v>Mayo</v>
          </cell>
          <cell r="H327">
            <v>1997</v>
          </cell>
          <cell r="I327">
            <v>36285</v>
          </cell>
          <cell r="J327">
            <v>1999</v>
          </cell>
          <cell r="K327" t="str">
            <v>Mayo</v>
          </cell>
          <cell r="P327">
            <v>0</v>
          </cell>
          <cell r="Q327">
            <v>25.5</v>
          </cell>
          <cell r="R327" t="e">
            <v>#REF!</v>
          </cell>
          <cell r="S327" t="e">
            <v>#REF!</v>
          </cell>
          <cell r="T327">
            <v>8</v>
          </cell>
          <cell r="U327" t="e">
            <v>#REF!</v>
          </cell>
          <cell r="V327">
            <v>8</v>
          </cell>
          <cell r="W327" t="e">
            <v>#REF!</v>
          </cell>
          <cell r="X327">
            <v>8</v>
          </cell>
          <cell r="Y327">
            <v>2.04</v>
          </cell>
          <cell r="Z327">
            <v>10.039999999999999</v>
          </cell>
          <cell r="AA327" t="e">
            <v>#REF!</v>
          </cell>
          <cell r="AB327">
            <v>2.04</v>
          </cell>
          <cell r="AC327">
            <v>0</v>
          </cell>
          <cell r="AD327">
            <v>0</v>
          </cell>
          <cell r="AE327">
            <v>0</v>
          </cell>
          <cell r="AF327">
            <v>0</v>
          </cell>
          <cell r="AG327">
            <v>0</v>
          </cell>
          <cell r="AH327">
            <v>0</v>
          </cell>
          <cell r="AI327">
            <v>0</v>
          </cell>
          <cell r="AJ327">
            <v>0</v>
          </cell>
          <cell r="AK327">
            <v>0</v>
          </cell>
          <cell r="AL327">
            <v>0</v>
          </cell>
          <cell r="AM327">
            <v>0</v>
          </cell>
          <cell r="AN327">
            <v>0</v>
          </cell>
          <cell r="AO327">
            <v>0</v>
          </cell>
          <cell r="AP327">
            <v>0</v>
          </cell>
          <cell r="AQ327">
            <v>2.04</v>
          </cell>
        </row>
        <row r="328">
          <cell r="A328">
            <v>1</v>
          </cell>
          <cell r="B328" t="str">
            <v>COP</v>
          </cell>
          <cell r="C328" t="str">
            <v>Subastas</v>
          </cell>
          <cell r="D328" t="str">
            <v>Fija</v>
          </cell>
          <cell r="E328">
            <v>2</v>
          </cell>
          <cell r="F328">
            <v>35555</v>
          </cell>
          <cell r="G328" t="str">
            <v>Mayo</v>
          </cell>
          <cell r="H328">
            <v>1997</v>
          </cell>
          <cell r="I328">
            <v>36285</v>
          </cell>
          <cell r="J328">
            <v>1999</v>
          </cell>
          <cell r="K328" t="str">
            <v>Mayo</v>
          </cell>
          <cell r="P328">
            <v>0</v>
          </cell>
          <cell r="Q328">
            <v>25.5</v>
          </cell>
          <cell r="R328" t="e">
            <v>#REF!</v>
          </cell>
          <cell r="S328" t="e">
            <v>#REF!</v>
          </cell>
          <cell r="T328">
            <v>300</v>
          </cell>
          <cell r="U328" t="e">
            <v>#REF!</v>
          </cell>
          <cell r="V328">
            <v>300</v>
          </cell>
          <cell r="W328" t="e">
            <v>#REF!</v>
          </cell>
          <cell r="X328">
            <v>300</v>
          </cell>
          <cell r="Y328">
            <v>76.5</v>
          </cell>
          <cell r="Z328">
            <v>376.5</v>
          </cell>
          <cell r="AA328" t="e">
            <v>#REF!</v>
          </cell>
          <cell r="AB328">
            <v>76.5</v>
          </cell>
          <cell r="AC328">
            <v>0</v>
          </cell>
          <cell r="AD328">
            <v>0</v>
          </cell>
          <cell r="AE328">
            <v>0</v>
          </cell>
          <cell r="AF328">
            <v>0</v>
          </cell>
          <cell r="AG328">
            <v>0</v>
          </cell>
          <cell r="AH328">
            <v>0</v>
          </cell>
          <cell r="AI328">
            <v>0</v>
          </cell>
          <cell r="AJ328">
            <v>0</v>
          </cell>
          <cell r="AK328">
            <v>0</v>
          </cell>
          <cell r="AL328">
            <v>0</v>
          </cell>
          <cell r="AM328">
            <v>0</v>
          </cell>
          <cell r="AN328">
            <v>0</v>
          </cell>
          <cell r="AO328">
            <v>0</v>
          </cell>
          <cell r="AP328">
            <v>0</v>
          </cell>
          <cell r="AQ328">
            <v>76.5</v>
          </cell>
        </row>
        <row r="329">
          <cell r="A329">
            <v>1</v>
          </cell>
          <cell r="B329" t="str">
            <v>COP</v>
          </cell>
          <cell r="C329" t="str">
            <v>Subastas</v>
          </cell>
          <cell r="D329" t="str">
            <v>Fija</v>
          </cell>
          <cell r="E329">
            <v>2</v>
          </cell>
          <cell r="F329">
            <v>35555</v>
          </cell>
          <cell r="G329" t="str">
            <v>Mayo</v>
          </cell>
          <cell r="H329">
            <v>1997</v>
          </cell>
          <cell r="I329">
            <v>36285</v>
          </cell>
          <cell r="J329">
            <v>1999</v>
          </cell>
          <cell r="K329" t="str">
            <v>Mayo</v>
          </cell>
          <cell r="P329">
            <v>0</v>
          </cell>
          <cell r="Q329">
            <v>25.5</v>
          </cell>
          <cell r="R329" t="e">
            <v>#REF!</v>
          </cell>
          <cell r="S329" t="e">
            <v>#REF!</v>
          </cell>
          <cell r="T329">
            <v>100</v>
          </cell>
          <cell r="U329" t="e">
            <v>#REF!</v>
          </cell>
          <cell r="V329">
            <v>100</v>
          </cell>
          <cell r="W329" t="e">
            <v>#REF!</v>
          </cell>
          <cell r="X329">
            <v>100</v>
          </cell>
          <cell r="Y329">
            <v>25.5</v>
          </cell>
          <cell r="Z329">
            <v>125.5</v>
          </cell>
          <cell r="AA329" t="e">
            <v>#REF!</v>
          </cell>
          <cell r="AB329">
            <v>25.5</v>
          </cell>
          <cell r="AC329">
            <v>0</v>
          </cell>
          <cell r="AD329">
            <v>0</v>
          </cell>
          <cell r="AE329">
            <v>0</v>
          </cell>
          <cell r="AF329">
            <v>0</v>
          </cell>
          <cell r="AG329">
            <v>0</v>
          </cell>
          <cell r="AH329">
            <v>0</v>
          </cell>
          <cell r="AI329">
            <v>0</v>
          </cell>
          <cell r="AJ329">
            <v>0</v>
          </cell>
          <cell r="AK329">
            <v>0</v>
          </cell>
          <cell r="AL329">
            <v>0</v>
          </cell>
          <cell r="AM329">
            <v>0</v>
          </cell>
          <cell r="AN329">
            <v>0</v>
          </cell>
          <cell r="AO329">
            <v>0</v>
          </cell>
          <cell r="AP329">
            <v>0</v>
          </cell>
          <cell r="AQ329">
            <v>25.5</v>
          </cell>
        </row>
        <row r="330">
          <cell r="A330">
            <v>1</v>
          </cell>
          <cell r="B330" t="str">
            <v>COP</v>
          </cell>
          <cell r="C330" t="str">
            <v>Subastas</v>
          </cell>
          <cell r="D330" t="str">
            <v>Fija</v>
          </cell>
          <cell r="E330">
            <v>2</v>
          </cell>
          <cell r="F330">
            <v>35555</v>
          </cell>
          <cell r="G330" t="str">
            <v>Mayo</v>
          </cell>
          <cell r="H330">
            <v>1997</v>
          </cell>
          <cell r="I330">
            <v>36285</v>
          </cell>
          <cell r="J330">
            <v>1999</v>
          </cell>
          <cell r="K330" t="str">
            <v>Mayo</v>
          </cell>
          <cell r="P330">
            <v>0</v>
          </cell>
          <cell r="Q330">
            <v>25.5</v>
          </cell>
          <cell r="R330" t="e">
            <v>#REF!</v>
          </cell>
          <cell r="S330" t="e">
            <v>#REF!</v>
          </cell>
          <cell r="T330">
            <v>1514.8</v>
          </cell>
          <cell r="U330" t="e">
            <v>#REF!</v>
          </cell>
          <cell r="V330">
            <v>1514.8</v>
          </cell>
          <cell r="W330" t="e">
            <v>#REF!</v>
          </cell>
          <cell r="X330">
            <v>1514.8</v>
          </cell>
          <cell r="Y330">
            <v>386.274</v>
          </cell>
          <cell r="Z330">
            <v>1901.0740000000001</v>
          </cell>
          <cell r="AA330" t="e">
            <v>#REF!</v>
          </cell>
          <cell r="AB330">
            <v>386.274</v>
          </cell>
          <cell r="AC330">
            <v>0</v>
          </cell>
          <cell r="AD330">
            <v>0</v>
          </cell>
          <cell r="AE330">
            <v>0</v>
          </cell>
          <cell r="AF330">
            <v>0</v>
          </cell>
          <cell r="AG330">
            <v>0</v>
          </cell>
          <cell r="AH330">
            <v>0</v>
          </cell>
          <cell r="AI330">
            <v>0</v>
          </cell>
          <cell r="AJ330">
            <v>0</v>
          </cell>
          <cell r="AK330">
            <v>0</v>
          </cell>
          <cell r="AL330">
            <v>0</v>
          </cell>
          <cell r="AM330">
            <v>0</v>
          </cell>
          <cell r="AN330">
            <v>0</v>
          </cell>
          <cell r="AO330">
            <v>0</v>
          </cell>
          <cell r="AP330">
            <v>0</v>
          </cell>
          <cell r="AQ330">
            <v>386.274</v>
          </cell>
        </row>
        <row r="331">
          <cell r="A331">
            <v>1</v>
          </cell>
          <cell r="B331" t="str">
            <v>COP</v>
          </cell>
          <cell r="C331" t="str">
            <v>Subastas</v>
          </cell>
          <cell r="D331" t="str">
            <v>Fija</v>
          </cell>
          <cell r="E331">
            <v>2</v>
          </cell>
          <cell r="F331">
            <v>35555</v>
          </cell>
          <cell r="G331" t="str">
            <v>Mayo</v>
          </cell>
          <cell r="H331">
            <v>1997</v>
          </cell>
          <cell r="I331">
            <v>36285</v>
          </cell>
          <cell r="J331">
            <v>1999</v>
          </cell>
          <cell r="K331" t="str">
            <v>Mayo</v>
          </cell>
          <cell r="P331">
            <v>0</v>
          </cell>
          <cell r="Q331">
            <v>25.5</v>
          </cell>
          <cell r="R331" t="e">
            <v>#REF!</v>
          </cell>
          <cell r="S331" t="e">
            <v>#REF!</v>
          </cell>
          <cell r="T331">
            <v>14127.1</v>
          </cell>
          <cell r="U331" t="e">
            <v>#REF!</v>
          </cell>
          <cell r="V331">
            <v>14127.1</v>
          </cell>
          <cell r="W331" t="e">
            <v>#REF!</v>
          </cell>
          <cell r="X331">
            <v>14127.1</v>
          </cell>
          <cell r="Y331">
            <v>3602.4105</v>
          </cell>
          <cell r="Z331">
            <v>17729.5105</v>
          </cell>
          <cell r="AA331" t="e">
            <v>#REF!</v>
          </cell>
          <cell r="AB331">
            <v>3602.4105</v>
          </cell>
          <cell r="AC331">
            <v>0</v>
          </cell>
          <cell r="AD331">
            <v>0</v>
          </cell>
          <cell r="AE331">
            <v>0</v>
          </cell>
          <cell r="AF331">
            <v>0</v>
          </cell>
          <cell r="AG331">
            <v>0</v>
          </cell>
          <cell r="AH331">
            <v>0</v>
          </cell>
          <cell r="AI331">
            <v>0</v>
          </cell>
          <cell r="AJ331">
            <v>0</v>
          </cell>
          <cell r="AK331">
            <v>0</v>
          </cell>
          <cell r="AL331">
            <v>0</v>
          </cell>
          <cell r="AM331">
            <v>0</v>
          </cell>
          <cell r="AN331">
            <v>0</v>
          </cell>
          <cell r="AO331">
            <v>0</v>
          </cell>
          <cell r="AP331">
            <v>0</v>
          </cell>
          <cell r="AQ331">
            <v>3602.4105</v>
          </cell>
        </row>
        <row r="332">
          <cell r="A332">
            <v>1</v>
          </cell>
          <cell r="B332" t="str">
            <v>COP</v>
          </cell>
          <cell r="C332" t="str">
            <v>Subastas</v>
          </cell>
          <cell r="D332" t="str">
            <v>Fija</v>
          </cell>
          <cell r="E332">
            <v>2</v>
          </cell>
          <cell r="F332">
            <v>35555</v>
          </cell>
          <cell r="G332" t="str">
            <v>Mayo</v>
          </cell>
          <cell r="H332">
            <v>1997</v>
          </cell>
          <cell r="I332">
            <v>36285</v>
          </cell>
          <cell r="J332">
            <v>1999</v>
          </cell>
          <cell r="K332" t="str">
            <v>Mayo</v>
          </cell>
          <cell r="P332">
            <v>0</v>
          </cell>
          <cell r="Q332">
            <v>25.5</v>
          </cell>
          <cell r="R332" t="e">
            <v>#REF!</v>
          </cell>
          <cell r="S332" t="e">
            <v>#REF!</v>
          </cell>
          <cell r="T332">
            <v>6000</v>
          </cell>
          <cell r="U332" t="e">
            <v>#REF!</v>
          </cell>
          <cell r="V332">
            <v>6000</v>
          </cell>
          <cell r="W332" t="e">
            <v>#REF!</v>
          </cell>
          <cell r="X332">
            <v>6000</v>
          </cell>
          <cell r="Y332">
            <v>1530</v>
          </cell>
          <cell r="Z332">
            <v>7530</v>
          </cell>
          <cell r="AA332" t="e">
            <v>#REF!</v>
          </cell>
          <cell r="AB332">
            <v>1530</v>
          </cell>
          <cell r="AC332">
            <v>0</v>
          </cell>
          <cell r="AD332">
            <v>0</v>
          </cell>
          <cell r="AE332">
            <v>0</v>
          </cell>
          <cell r="AF332">
            <v>0</v>
          </cell>
          <cell r="AG332">
            <v>0</v>
          </cell>
          <cell r="AH332">
            <v>0</v>
          </cell>
          <cell r="AI332">
            <v>0</v>
          </cell>
          <cell r="AJ332">
            <v>0</v>
          </cell>
          <cell r="AK332">
            <v>0</v>
          </cell>
          <cell r="AL332">
            <v>0</v>
          </cell>
          <cell r="AM332">
            <v>0</v>
          </cell>
          <cell r="AN332">
            <v>0</v>
          </cell>
          <cell r="AO332">
            <v>0</v>
          </cell>
          <cell r="AP332">
            <v>0</v>
          </cell>
          <cell r="AQ332">
            <v>1530</v>
          </cell>
        </row>
        <row r="333">
          <cell r="A333">
            <v>1</v>
          </cell>
          <cell r="B333" t="str">
            <v>COP</v>
          </cell>
          <cell r="C333" t="str">
            <v>Subastas</v>
          </cell>
          <cell r="D333" t="str">
            <v>Fija</v>
          </cell>
          <cell r="E333">
            <v>2</v>
          </cell>
          <cell r="F333">
            <v>35555</v>
          </cell>
          <cell r="G333" t="str">
            <v>Mayo</v>
          </cell>
          <cell r="H333">
            <v>1997</v>
          </cell>
          <cell r="I333">
            <v>36285</v>
          </cell>
          <cell r="J333">
            <v>1999</v>
          </cell>
          <cell r="K333" t="str">
            <v>Mayo</v>
          </cell>
          <cell r="P333">
            <v>0</v>
          </cell>
          <cell r="Q333">
            <v>25.5</v>
          </cell>
          <cell r="R333" t="e">
            <v>#REF!</v>
          </cell>
          <cell r="S333" t="e">
            <v>#REF!</v>
          </cell>
          <cell r="T333">
            <v>460</v>
          </cell>
          <cell r="U333" t="e">
            <v>#REF!</v>
          </cell>
          <cell r="V333">
            <v>460</v>
          </cell>
          <cell r="W333" t="e">
            <v>#REF!</v>
          </cell>
          <cell r="X333">
            <v>460</v>
          </cell>
          <cell r="Y333">
            <v>117.3</v>
          </cell>
          <cell r="Z333">
            <v>577.29999999999995</v>
          </cell>
          <cell r="AA333" t="e">
            <v>#REF!</v>
          </cell>
          <cell r="AB333">
            <v>117.3</v>
          </cell>
          <cell r="AC333">
            <v>0</v>
          </cell>
          <cell r="AD333">
            <v>0</v>
          </cell>
          <cell r="AE333">
            <v>0</v>
          </cell>
          <cell r="AF333">
            <v>0</v>
          </cell>
          <cell r="AG333">
            <v>0</v>
          </cell>
          <cell r="AH333">
            <v>0</v>
          </cell>
          <cell r="AI333">
            <v>0</v>
          </cell>
          <cell r="AJ333">
            <v>0</v>
          </cell>
          <cell r="AK333">
            <v>0</v>
          </cell>
          <cell r="AL333">
            <v>0</v>
          </cell>
          <cell r="AM333">
            <v>0</v>
          </cell>
          <cell r="AN333">
            <v>0</v>
          </cell>
          <cell r="AO333">
            <v>0</v>
          </cell>
          <cell r="AP333">
            <v>0</v>
          </cell>
          <cell r="AQ333">
            <v>117.3</v>
          </cell>
        </row>
        <row r="334">
          <cell r="A334">
            <v>1</v>
          </cell>
          <cell r="B334" t="str">
            <v>COP</v>
          </cell>
          <cell r="C334" t="str">
            <v>Subastas</v>
          </cell>
          <cell r="D334" t="str">
            <v>Fija</v>
          </cell>
          <cell r="E334">
            <v>2</v>
          </cell>
          <cell r="F334">
            <v>35555</v>
          </cell>
          <cell r="G334" t="str">
            <v>Mayo</v>
          </cell>
          <cell r="H334">
            <v>1997</v>
          </cell>
          <cell r="I334">
            <v>36285</v>
          </cell>
          <cell r="J334">
            <v>1999</v>
          </cell>
          <cell r="K334" t="str">
            <v>Mayo</v>
          </cell>
          <cell r="P334">
            <v>0</v>
          </cell>
          <cell r="Q334">
            <v>25.5</v>
          </cell>
          <cell r="R334" t="e">
            <v>#REF!</v>
          </cell>
          <cell r="S334" t="e">
            <v>#REF!</v>
          </cell>
          <cell r="T334">
            <v>1500</v>
          </cell>
          <cell r="U334" t="e">
            <v>#REF!</v>
          </cell>
          <cell r="V334">
            <v>1500</v>
          </cell>
          <cell r="W334" t="e">
            <v>#REF!</v>
          </cell>
          <cell r="X334">
            <v>1500</v>
          </cell>
          <cell r="Y334">
            <v>382.5</v>
          </cell>
          <cell r="Z334">
            <v>1882.5</v>
          </cell>
          <cell r="AA334" t="e">
            <v>#REF!</v>
          </cell>
          <cell r="AB334">
            <v>382.5</v>
          </cell>
          <cell r="AC334">
            <v>0</v>
          </cell>
          <cell r="AD334">
            <v>0</v>
          </cell>
          <cell r="AE334">
            <v>0</v>
          </cell>
          <cell r="AF334">
            <v>0</v>
          </cell>
          <cell r="AG334">
            <v>0</v>
          </cell>
          <cell r="AH334">
            <v>0</v>
          </cell>
          <cell r="AI334">
            <v>0</v>
          </cell>
          <cell r="AJ334">
            <v>0</v>
          </cell>
          <cell r="AK334">
            <v>0</v>
          </cell>
          <cell r="AL334">
            <v>0</v>
          </cell>
          <cell r="AM334">
            <v>0</v>
          </cell>
          <cell r="AN334">
            <v>0</v>
          </cell>
          <cell r="AO334">
            <v>0</v>
          </cell>
          <cell r="AP334">
            <v>0</v>
          </cell>
          <cell r="AQ334">
            <v>382.5</v>
          </cell>
        </row>
        <row r="335">
          <cell r="A335">
            <v>1</v>
          </cell>
          <cell r="B335" t="str">
            <v>COP</v>
          </cell>
          <cell r="C335" t="str">
            <v>Subastas</v>
          </cell>
          <cell r="D335" t="str">
            <v>Fija</v>
          </cell>
          <cell r="E335">
            <v>2</v>
          </cell>
          <cell r="F335">
            <v>35555</v>
          </cell>
          <cell r="G335" t="str">
            <v>Mayo</v>
          </cell>
          <cell r="H335">
            <v>1997</v>
          </cell>
          <cell r="I335">
            <v>36285</v>
          </cell>
          <cell r="J335">
            <v>1999</v>
          </cell>
          <cell r="K335" t="str">
            <v>Mayo</v>
          </cell>
          <cell r="P335">
            <v>0</v>
          </cell>
          <cell r="Q335">
            <v>25.5</v>
          </cell>
          <cell r="R335" t="e">
            <v>#REF!</v>
          </cell>
          <cell r="S335" t="e">
            <v>#REF!</v>
          </cell>
          <cell r="T335">
            <v>203.6</v>
          </cell>
          <cell r="U335" t="e">
            <v>#REF!</v>
          </cell>
          <cell r="V335">
            <v>203.6</v>
          </cell>
          <cell r="W335" t="e">
            <v>#REF!</v>
          </cell>
          <cell r="X335">
            <v>203.6</v>
          </cell>
          <cell r="Y335">
            <v>51.917999999999999</v>
          </cell>
          <cell r="Z335">
            <v>255.518</v>
          </cell>
          <cell r="AA335" t="e">
            <v>#REF!</v>
          </cell>
          <cell r="AB335">
            <v>51.917999999999999</v>
          </cell>
          <cell r="AC335">
            <v>0</v>
          </cell>
          <cell r="AD335">
            <v>0</v>
          </cell>
          <cell r="AE335">
            <v>0</v>
          </cell>
          <cell r="AF335">
            <v>0</v>
          </cell>
          <cell r="AG335">
            <v>0</v>
          </cell>
          <cell r="AH335">
            <v>0</v>
          </cell>
          <cell r="AI335">
            <v>0</v>
          </cell>
          <cell r="AJ335">
            <v>0</v>
          </cell>
          <cell r="AK335">
            <v>0</v>
          </cell>
          <cell r="AL335">
            <v>0</v>
          </cell>
          <cell r="AM335">
            <v>0</v>
          </cell>
          <cell r="AN335">
            <v>0</v>
          </cell>
          <cell r="AO335">
            <v>0</v>
          </cell>
          <cell r="AP335">
            <v>0</v>
          </cell>
          <cell r="AQ335">
            <v>51.917999999999999</v>
          </cell>
        </row>
        <row r="336">
          <cell r="A336">
            <v>1</v>
          </cell>
          <cell r="B336" t="str">
            <v>COP</v>
          </cell>
          <cell r="C336" t="str">
            <v>Subastas</v>
          </cell>
          <cell r="D336" t="str">
            <v>Fija</v>
          </cell>
          <cell r="E336">
            <v>2</v>
          </cell>
          <cell r="F336">
            <v>35555</v>
          </cell>
          <cell r="G336" t="str">
            <v>Mayo</v>
          </cell>
          <cell r="H336">
            <v>1997</v>
          </cell>
          <cell r="I336">
            <v>36285</v>
          </cell>
          <cell r="J336">
            <v>1999</v>
          </cell>
          <cell r="K336" t="str">
            <v>Mayo</v>
          </cell>
          <cell r="P336">
            <v>0</v>
          </cell>
          <cell r="Q336">
            <v>25.5</v>
          </cell>
          <cell r="R336" t="e">
            <v>#REF!</v>
          </cell>
          <cell r="S336" t="e">
            <v>#REF!</v>
          </cell>
          <cell r="T336">
            <v>200</v>
          </cell>
          <cell r="U336" t="e">
            <v>#REF!</v>
          </cell>
          <cell r="V336">
            <v>200</v>
          </cell>
          <cell r="W336" t="e">
            <v>#REF!</v>
          </cell>
          <cell r="X336">
            <v>200</v>
          </cell>
          <cell r="Y336">
            <v>51</v>
          </cell>
          <cell r="Z336">
            <v>251</v>
          </cell>
          <cell r="AA336" t="e">
            <v>#REF!</v>
          </cell>
          <cell r="AB336">
            <v>51</v>
          </cell>
          <cell r="AC336">
            <v>0</v>
          </cell>
          <cell r="AD336">
            <v>0</v>
          </cell>
          <cell r="AE336">
            <v>0</v>
          </cell>
          <cell r="AF336">
            <v>0</v>
          </cell>
          <cell r="AG336">
            <v>0</v>
          </cell>
          <cell r="AH336">
            <v>0</v>
          </cell>
          <cell r="AI336">
            <v>0</v>
          </cell>
          <cell r="AJ336">
            <v>0</v>
          </cell>
          <cell r="AK336">
            <v>0</v>
          </cell>
          <cell r="AL336">
            <v>0</v>
          </cell>
          <cell r="AM336">
            <v>0</v>
          </cell>
          <cell r="AN336">
            <v>0</v>
          </cell>
          <cell r="AO336">
            <v>0</v>
          </cell>
          <cell r="AP336">
            <v>0</v>
          </cell>
          <cell r="AQ336">
            <v>51</v>
          </cell>
        </row>
        <row r="337">
          <cell r="A337">
            <v>1</v>
          </cell>
          <cell r="B337" t="str">
            <v>COP</v>
          </cell>
          <cell r="C337" t="str">
            <v>Subastas</v>
          </cell>
          <cell r="D337" t="str">
            <v>Fija</v>
          </cell>
          <cell r="E337">
            <v>2</v>
          </cell>
          <cell r="F337">
            <v>35555</v>
          </cell>
          <cell r="G337" t="str">
            <v>Mayo</v>
          </cell>
          <cell r="H337">
            <v>1997</v>
          </cell>
          <cell r="I337">
            <v>36285</v>
          </cell>
          <cell r="J337">
            <v>1999</v>
          </cell>
          <cell r="K337" t="str">
            <v>Mayo</v>
          </cell>
          <cell r="P337">
            <v>0</v>
          </cell>
          <cell r="Q337">
            <v>25.5</v>
          </cell>
          <cell r="R337" t="e">
            <v>#REF!</v>
          </cell>
          <cell r="S337" t="e">
            <v>#REF!</v>
          </cell>
          <cell r="T337">
            <v>200</v>
          </cell>
          <cell r="U337" t="e">
            <v>#REF!</v>
          </cell>
          <cell r="V337">
            <v>200</v>
          </cell>
          <cell r="W337" t="e">
            <v>#REF!</v>
          </cell>
          <cell r="X337">
            <v>200</v>
          </cell>
          <cell r="Y337">
            <v>51</v>
          </cell>
          <cell r="Z337">
            <v>251</v>
          </cell>
          <cell r="AA337" t="e">
            <v>#REF!</v>
          </cell>
          <cell r="AB337">
            <v>51</v>
          </cell>
          <cell r="AC337">
            <v>0</v>
          </cell>
          <cell r="AD337">
            <v>0</v>
          </cell>
          <cell r="AE337">
            <v>0</v>
          </cell>
          <cell r="AF337">
            <v>0</v>
          </cell>
          <cell r="AG337">
            <v>0</v>
          </cell>
          <cell r="AH337">
            <v>0</v>
          </cell>
          <cell r="AI337">
            <v>0</v>
          </cell>
          <cell r="AJ337">
            <v>0</v>
          </cell>
          <cell r="AK337">
            <v>0</v>
          </cell>
          <cell r="AL337">
            <v>0</v>
          </cell>
          <cell r="AM337">
            <v>0</v>
          </cell>
          <cell r="AN337">
            <v>0</v>
          </cell>
          <cell r="AO337">
            <v>0</v>
          </cell>
          <cell r="AP337">
            <v>0</v>
          </cell>
          <cell r="AQ337">
            <v>51</v>
          </cell>
        </row>
        <row r="338">
          <cell r="A338">
            <v>1</v>
          </cell>
          <cell r="B338" t="str">
            <v>COP</v>
          </cell>
          <cell r="C338" t="str">
            <v>Subastas</v>
          </cell>
          <cell r="D338" t="str">
            <v>Fija</v>
          </cell>
          <cell r="E338">
            <v>2</v>
          </cell>
          <cell r="F338">
            <v>35555</v>
          </cell>
          <cell r="G338" t="str">
            <v>Mayo</v>
          </cell>
          <cell r="H338">
            <v>1997</v>
          </cell>
          <cell r="I338">
            <v>36285</v>
          </cell>
          <cell r="J338">
            <v>1999</v>
          </cell>
          <cell r="K338" t="str">
            <v>Mayo</v>
          </cell>
          <cell r="P338">
            <v>0</v>
          </cell>
          <cell r="Q338">
            <v>25.5</v>
          </cell>
          <cell r="R338" t="e">
            <v>#REF!</v>
          </cell>
          <cell r="S338" t="e">
            <v>#REF!</v>
          </cell>
          <cell r="T338">
            <v>500</v>
          </cell>
          <cell r="U338" t="e">
            <v>#REF!</v>
          </cell>
          <cell r="V338">
            <v>500</v>
          </cell>
          <cell r="W338" t="e">
            <v>#REF!</v>
          </cell>
          <cell r="X338">
            <v>500</v>
          </cell>
          <cell r="Y338">
            <v>127.5</v>
          </cell>
          <cell r="Z338">
            <v>627.5</v>
          </cell>
          <cell r="AA338" t="e">
            <v>#REF!</v>
          </cell>
          <cell r="AB338">
            <v>127.5</v>
          </cell>
          <cell r="AC338">
            <v>0</v>
          </cell>
          <cell r="AD338">
            <v>0</v>
          </cell>
          <cell r="AE338">
            <v>0</v>
          </cell>
          <cell r="AF338">
            <v>0</v>
          </cell>
          <cell r="AG338">
            <v>0</v>
          </cell>
          <cell r="AH338">
            <v>0</v>
          </cell>
          <cell r="AI338">
            <v>0</v>
          </cell>
          <cell r="AJ338">
            <v>0</v>
          </cell>
          <cell r="AK338">
            <v>0</v>
          </cell>
          <cell r="AL338">
            <v>0</v>
          </cell>
          <cell r="AM338">
            <v>0</v>
          </cell>
          <cell r="AN338">
            <v>0</v>
          </cell>
          <cell r="AO338">
            <v>0</v>
          </cell>
          <cell r="AP338">
            <v>0</v>
          </cell>
          <cell r="AQ338">
            <v>127.5</v>
          </cell>
        </row>
        <row r="339">
          <cell r="A339">
            <v>1</v>
          </cell>
          <cell r="B339" t="str">
            <v>COP</v>
          </cell>
          <cell r="C339" t="str">
            <v>Subastas</v>
          </cell>
          <cell r="D339" t="str">
            <v>Fija</v>
          </cell>
          <cell r="E339">
            <v>2</v>
          </cell>
          <cell r="F339">
            <v>35555</v>
          </cell>
          <cell r="G339" t="str">
            <v>Mayo</v>
          </cell>
          <cell r="H339">
            <v>1997</v>
          </cell>
          <cell r="I339">
            <v>36285</v>
          </cell>
          <cell r="J339">
            <v>1999</v>
          </cell>
          <cell r="K339" t="str">
            <v>Mayo</v>
          </cell>
          <cell r="P339">
            <v>0</v>
          </cell>
          <cell r="Q339">
            <v>25.5</v>
          </cell>
          <cell r="R339" t="e">
            <v>#REF!</v>
          </cell>
          <cell r="S339" t="e">
            <v>#REF!</v>
          </cell>
          <cell r="T339">
            <v>110</v>
          </cell>
          <cell r="U339" t="e">
            <v>#REF!</v>
          </cell>
          <cell r="V339">
            <v>110</v>
          </cell>
          <cell r="W339" t="e">
            <v>#REF!</v>
          </cell>
          <cell r="X339">
            <v>110</v>
          </cell>
          <cell r="Y339">
            <v>28.05</v>
          </cell>
          <cell r="Z339">
            <v>138.05000000000001</v>
          </cell>
          <cell r="AA339" t="e">
            <v>#REF!</v>
          </cell>
          <cell r="AB339">
            <v>28.05</v>
          </cell>
          <cell r="AC339">
            <v>0</v>
          </cell>
          <cell r="AD339">
            <v>0</v>
          </cell>
          <cell r="AE339">
            <v>0</v>
          </cell>
          <cell r="AF339">
            <v>0</v>
          </cell>
          <cell r="AG339">
            <v>0</v>
          </cell>
          <cell r="AH339">
            <v>0</v>
          </cell>
          <cell r="AI339">
            <v>0</v>
          </cell>
          <cell r="AJ339">
            <v>0</v>
          </cell>
          <cell r="AK339">
            <v>0</v>
          </cell>
          <cell r="AL339">
            <v>0</v>
          </cell>
          <cell r="AM339">
            <v>0</v>
          </cell>
          <cell r="AN339">
            <v>0</v>
          </cell>
          <cell r="AO339">
            <v>0</v>
          </cell>
          <cell r="AP339">
            <v>0</v>
          </cell>
          <cell r="AQ339">
            <v>28.05</v>
          </cell>
        </row>
        <row r="340">
          <cell r="A340">
            <v>1</v>
          </cell>
          <cell r="B340" t="str">
            <v>COP</v>
          </cell>
          <cell r="C340" t="str">
            <v>Subastas</v>
          </cell>
          <cell r="D340" t="str">
            <v>Fija</v>
          </cell>
          <cell r="E340">
            <v>2</v>
          </cell>
          <cell r="F340">
            <v>35555</v>
          </cell>
          <cell r="G340" t="str">
            <v>Mayo</v>
          </cell>
          <cell r="H340">
            <v>1997</v>
          </cell>
          <cell r="I340">
            <v>36285</v>
          </cell>
          <cell r="J340">
            <v>1999</v>
          </cell>
          <cell r="K340" t="str">
            <v>Mayo</v>
          </cell>
          <cell r="P340">
            <v>0</v>
          </cell>
          <cell r="Q340">
            <v>25.5</v>
          </cell>
          <cell r="R340" t="e">
            <v>#REF!</v>
          </cell>
          <cell r="S340" t="e">
            <v>#REF!</v>
          </cell>
          <cell r="T340">
            <v>73.8</v>
          </cell>
          <cell r="U340" t="e">
            <v>#REF!</v>
          </cell>
          <cell r="V340">
            <v>73.8</v>
          </cell>
          <cell r="W340" t="e">
            <v>#REF!</v>
          </cell>
          <cell r="X340">
            <v>73.8</v>
          </cell>
          <cell r="Y340">
            <v>18.818999999999999</v>
          </cell>
          <cell r="Z340">
            <v>92.619</v>
          </cell>
          <cell r="AA340" t="e">
            <v>#REF!</v>
          </cell>
          <cell r="AB340">
            <v>18.818999999999999</v>
          </cell>
          <cell r="AC340">
            <v>0</v>
          </cell>
          <cell r="AD340">
            <v>0</v>
          </cell>
          <cell r="AE340">
            <v>0</v>
          </cell>
          <cell r="AF340">
            <v>0</v>
          </cell>
          <cell r="AG340">
            <v>0</v>
          </cell>
          <cell r="AH340">
            <v>0</v>
          </cell>
          <cell r="AI340">
            <v>0</v>
          </cell>
          <cell r="AJ340">
            <v>0</v>
          </cell>
          <cell r="AK340">
            <v>0</v>
          </cell>
          <cell r="AL340">
            <v>0</v>
          </cell>
          <cell r="AM340">
            <v>0</v>
          </cell>
          <cell r="AN340">
            <v>0</v>
          </cell>
          <cell r="AO340">
            <v>0</v>
          </cell>
          <cell r="AP340">
            <v>0</v>
          </cell>
          <cell r="AQ340">
            <v>18.818999999999999</v>
          </cell>
        </row>
        <row r="341">
          <cell r="A341">
            <v>1</v>
          </cell>
          <cell r="B341" t="str">
            <v>COP</v>
          </cell>
          <cell r="C341" t="str">
            <v>Subastas</v>
          </cell>
          <cell r="D341" t="str">
            <v>Fija</v>
          </cell>
          <cell r="E341">
            <v>2</v>
          </cell>
          <cell r="F341">
            <v>35555</v>
          </cell>
          <cell r="G341" t="str">
            <v>Mayo</v>
          </cell>
          <cell r="H341">
            <v>1997</v>
          </cell>
          <cell r="I341">
            <v>36285</v>
          </cell>
          <cell r="J341">
            <v>1999</v>
          </cell>
          <cell r="K341" t="str">
            <v>Mayo</v>
          </cell>
          <cell r="P341">
            <v>0</v>
          </cell>
          <cell r="Q341">
            <v>25.5</v>
          </cell>
          <cell r="R341" t="e">
            <v>#REF!</v>
          </cell>
          <cell r="S341" t="e">
            <v>#REF!</v>
          </cell>
          <cell r="T341">
            <v>593.4</v>
          </cell>
          <cell r="U341" t="e">
            <v>#REF!</v>
          </cell>
          <cell r="V341">
            <v>593.4</v>
          </cell>
          <cell r="W341" t="e">
            <v>#REF!</v>
          </cell>
          <cell r="X341">
            <v>593.4</v>
          </cell>
          <cell r="Y341">
            <v>151.31700000000001</v>
          </cell>
          <cell r="Z341">
            <v>744.71699999999998</v>
          </cell>
          <cell r="AA341" t="e">
            <v>#REF!</v>
          </cell>
          <cell r="AB341">
            <v>151.31700000000001</v>
          </cell>
          <cell r="AC341">
            <v>0</v>
          </cell>
          <cell r="AD341">
            <v>0</v>
          </cell>
          <cell r="AE341">
            <v>0</v>
          </cell>
          <cell r="AF341">
            <v>0</v>
          </cell>
          <cell r="AG341">
            <v>0</v>
          </cell>
          <cell r="AH341">
            <v>0</v>
          </cell>
          <cell r="AI341">
            <v>0</v>
          </cell>
          <cell r="AJ341">
            <v>0</v>
          </cell>
          <cell r="AK341">
            <v>0</v>
          </cell>
          <cell r="AL341">
            <v>0</v>
          </cell>
          <cell r="AM341">
            <v>0</v>
          </cell>
          <cell r="AN341">
            <v>0</v>
          </cell>
          <cell r="AO341">
            <v>0</v>
          </cell>
          <cell r="AP341">
            <v>0</v>
          </cell>
          <cell r="AQ341">
            <v>151.31700000000001</v>
          </cell>
        </row>
        <row r="342">
          <cell r="A342">
            <v>1</v>
          </cell>
          <cell r="B342" t="str">
            <v>COP</v>
          </cell>
          <cell r="C342" t="str">
            <v>Subastas</v>
          </cell>
          <cell r="D342" t="str">
            <v>Fija</v>
          </cell>
          <cell r="E342">
            <v>2</v>
          </cell>
          <cell r="F342">
            <v>35555</v>
          </cell>
          <cell r="G342" t="str">
            <v>Mayo</v>
          </cell>
          <cell r="H342">
            <v>1997</v>
          </cell>
          <cell r="I342">
            <v>36285</v>
          </cell>
          <cell r="J342">
            <v>1999</v>
          </cell>
          <cell r="K342" t="str">
            <v>Mayo</v>
          </cell>
          <cell r="P342">
            <v>0</v>
          </cell>
          <cell r="Q342">
            <v>25.5</v>
          </cell>
          <cell r="R342" t="e">
            <v>#REF!</v>
          </cell>
          <cell r="S342" t="e">
            <v>#REF!</v>
          </cell>
          <cell r="T342">
            <v>106.5</v>
          </cell>
          <cell r="U342" t="e">
            <v>#REF!</v>
          </cell>
          <cell r="V342">
            <v>106.5</v>
          </cell>
          <cell r="W342" t="e">
            <v>#REF!</v>
          </cell>
          <cell r="X342">
            <v>106.5</v>
          </cell>
          <cell r="Y342">
            <v>27.157499999999999</v>
          </cell>
          <cell r="Z342">
            <v>133.6575</v>
          </cell>
          <cell r="AA342" t="e">
            <v>#REF!</v>
          </cell>
          <cell r="AB342">
            <v>27.157499999999999</v>
          </cell>
          <cell r="AC342">
            <v>0</v>
          </cell>
          <cell r="AD342">
            <v>0</v>
          </cell>
          <cell r="AE342">
            <v>0</v>
          </cell>
          <cell r="AF342">
            <v>0</v>
          </cell>
          <cell r="AG342">
            <v>0</v>
          </cell>
          <cell r="AH342">
            <v>0</v>
          </cell>
          <cell r="AI342">
            <v>0</v>
          </cell>
          <cell r="AJ342">
            <v>0</v>
          </cell>
          <cell r="AK342">
            <v>0</v>
          </cell>
          <cell r="AL342">
            <v>0</v>
          </cell>
          <cell r="AM342">
            <v>0</v>
          </cell>
          <cell r="AN342">
            <v>0</v>
          </cell>
          <cell r="AO342">
            <v>0</v>
          </cell>
          <cell r="AP342">
            <v>0</v>
          </cell>
          <cell r="AQ342">
            <v>27.157499999999999</v>
          </cell>
        </row>
        <row r="343">
          <cell r="A343">
            <v>1</v>
          </cell>
          <cell r="B343" t="str">
            <v>COP</v>
          </cell>
          <cell r="C343" t="str">
            <v>Subastas</v>
          </cell>
          <cell r="D343" t="str">
            <v>Fija</v>
          </cell>
          <cell r="E343">
            <v>2</v>
          </cell>
          <cell r="F343">
            <v>35555</v>
          </cell>
          <cell r="G343" t="str">
            <v>Mayo</v>
          </cell>
          <cell r="H343">
            <v>1997</v>
          </cell>
          <cell r="I343">
            <v>36285</v>
          </cell>
          <cell r="J343">
            <v>1999</v>
          </cell>
          <cell r="K343" t="str">
            <v>Mayo</v>
          </cell>
          <cell r="P343">
            <v>0</v>
          </cell>
          <cell r="Q343">
            <v>25.5</v>
          </cell>
          <cell r="R343" t="e">
            <v>#REF!</v>
          </cell>
          <cell r="S343" t="e">
            <v>#REF!</v>
          </cell>
          <cell r="T343">
            <v>628.5</v>
          </cell>
          <cell r="U343" t="e">
            <v>#REF!</v>
          </cell>
          <cell r="V343">
            <v>628.5</v>
          </cell>
          <cell r="W343" t="e">
            <v>#REF!</v>
          </cell>
          <cell r="X343">
            <v>628.5</v>
          </cell>
          <cell r="Y343">
            <v>160.26750000000001</v>
          </cell>
          <cell r="Z343">
            <v>788.76750000000004</v>
          </cell>
          <cell r="AA343" t="e">
            <v>#REF!</v>
          </cell>
          <cell r="AB343">
            <v>160.26750000000001</v>
          </cell>
          <cell r="AC343">
            <v>0</v>
          </cell>
          <cell r="AD343">
            <v>0</v>
          </cell>
          <cell r="AE343">
            <v>0</v>
          </cell>
          <cell r="AF343">
            <v>0</v>
          </cell>
          <cell r="AG343">
            <v>0</v>
          </cell>
          <cell r="AH343">
            <v>0</v>
          </cell>
          <cell r="AI343">
            <v>0</v>
          </cell>
          <cell r="AJ343">
            <v>0</v>
          </cell>
          <cell r="AK343">
            <v>0</v>
          </cell>
          <cell r="AL343">
            <v>0</v>
          </cell>
          <cell r="AM343">
            <v>0</v>
          </cell>
          <cell r="AN343">
            <v>0</v>
          </cell>
          <cell r="AO343">
            <v>0</v>
          </cell>
          <cell r="AP343">
            <v>0</v>
          </cell>
          <cell r="AQ343">
            <v>160.26750000000001</v>
          </cell>
        </row>
        <row r="344">
          <cell r="A344">
            <v>1</v>
          </cell>
          <cell r="B344" t="str">
            <v>COP</v>
          </cell>
          <cell r="C344" t="str">
            <v>Subastas</v>
          </cell>
          <cell r="D344" t="str">
            <v>Fija</v>
          </cell>
          <cell r="E344">
            <v>2</v>
          </cell>
          <cell r="F344">
            <v>35555</v>
          </cell>
          <cell r="G344" t="str">
            <v>Mayo</v>
          </cell>
          <cell r="H344">
            <v>1997</v>
          </cell>
          <cell r="I344">
            <v>36285</v>
          </cell>
          <cell r="J344">
            <v>1999</v>
          </cell>
          <cell r="K344" t="str">
            <v>Mayo</v>
          </cell>
          <cell r="P344">
            <v>0</v>
          </cell>
          <cell r="Q344">
            <v>25.5</v>
          </cell>
          <cell r="R344" t="e">
            <v>#REF!</v>
          </cell>
          <cell r="S344" t="e">
            <v>#REF!</v>
          </cell>
          <cell r="T344">
            <v>550</v>
          </cell>
          <cell r="U344" t="e">
            <v>#REF!</v>
          </cell>
          <cell r="V344">
            <v>550</v>
          </cell>
          <cell r="W344" t="e">
            <v>#REF!</v>
          </cell>
          <cell r="X344">
            <v>550</v>
          </cell>
          <cell r="Y344">
            <v>140.25</v>
          </cell>
          <cell r="Z344">
            <v>690.25</v>
          </cell>
          <cell r="AA344" t="e">
            <v>#REF!</v>
          </cell>
          <cell r="AB344">
            <v>140.25</v>
          </cell>
          <cell r="AC344">
            <v>0</v>
          </cell>
          <cell r="AD344">
            <v>0</v>
          </cell>
          <cell r="AE344">
            <v>0</v>
          </cell>
          <cell r="AF344">
            <v>0</v>
          </cell>
          <cell r="AG344">
            <v>0</v>
          </cell>
          <cell r="AH344">
            <v>0</v>
          </cell>
          <cell r="AI344">
            <v>0</v>
          </cell>
          <cell r="AJ344">
            <v>0</v>
          </cell>
          <cell r="AK344">
            <v>0</v>
          </cell>
          <cell r="AL344">
            <v>0</v>
          </cell>
          <cell r="AM344">
            <v>0</v>
          </cell>
          <cell r="AN344">
            <v>0</v>
          </cell>
          <cell r="AO344">
            <v>0</v>
          </cell>
          <cell r="AP344">
            <v>0</v>
          </cell>
          <cell r="AQ344">
            <v>140.25</v>
          </cell>
        </row>
        <row r="345">
          <cell r="A345">
            <v>1</v>
          </cell>
          <cell r="B345" t="str">
            <v>COP</v>
          </cell>
          <cell r="C345" t="str">
            <v>Subastas</v>
          </cell>
          <cell r="D345" t="str">
            <v>Fija</v>
          </cell>
          <cell r="E345">
            <v>2</v>
          </cell>
          <cell r="F345">
            <v>35555</v>
          </cell>
          <cell r="G345" t="str">
            <v>Mayo</v>
          </cell>
          <cell r="H345">
            <v>1997</v>
          </cell>
          <cell r="I345">
            <v>36285</v>
          </cell>
          <cell r="J345">
            <v>1999</v>
          </cell>
          <cell r="K345" t="str">
            <v>Mayo</v>
          </cell>
          <cell r="P345">
            <v>0</v>
          </cell>
          <cell r="Q345">
            <v>25.5</v>
          </cell>
          <cell r="R345" t="e">
            <v>#REF!</v>
          </cell>
          <cell r="S345" t="e">
            <v>#REF!</v>
          </cell>
          <cell r="T345">
            <v>767</v>
          </cell>
          <cell r="U345" t="e">
            <v>#REF!</v>
          </cell>
          <cell r="V345">
            <v>767</v>
          </cell>
          <cell r="W345" t="e">
            <v>#REF!</v>
          </cell>
          <cell r="X345">
            <v>767</v>
          </cell>
          <cell r="Y345">
            <v>195.58500000000001</v>
          </cell>
          <cell r="Z345">
            <v>962.58500000000004</v>
          </cell>
          <cell r="AA345" t="e">
            <v>#REF!</v>
          </cell>
          <cell r="AB345">
            <v>195.58500000000001</v>
          </cell>
          <cell r="AC345">
            <v>0</v>
          </cell>
          <cell r="AD345">
            <v>0</v>
          </cell>
          <cell r="AE345">
            <v>0</v>
          </cell>
          <cell r="AF345">
            <v>0</v>
          </cell>
          <cell r="AG345">
            <v>0</v>
          </cell>
          <cell r="AH345">
            <v>0</v>
          </cell>
          <cell r="AI345">
            <v>0</v>
          </cell>
          <cell r="AJ345">
            <v>0</v>
          </cell>
          <cell r="AK345">
            <v>0</v>
          </cell>
          <cell r="AL345">
            <v>0</v>
          </cell>
          <cell r="AM345">
            <v>0</v>
          </cell>
          <cell r="AN345">
            <v>0</v>
          </cell>
          <cell r="AO345">
            <v>0</v>
          </cell>
          <cell r="AP345">
            <v>0</v>
          </cell>
          <cell r="AQ345">
            <v>195.58500000000001</v>
          </cell>
        </row>
        <row r="346">
          <cell r="A346">
            <v>1</v>
          </cell>
          <cell r="B346" t="str">
            <v>COP</v>
          </cell>
          <cell r="C346" t="str">
            <v>Subastas</v>
          </cell>
          <cell r="D346" t="str">
            <v>Fija</v>
          </cell>
          <cell r="E346">
            <v>2</v>
          </cell>
          <cell r="F346">
            <v>35555</v>
          </cell>
          <cell r="G346" t="str">
            <v>Mayo</v>
          </cell>
          <cell r="H346">
            <v>1997</v>
          </cell>
          <cell r="I346">
            <v>36285</v>
          </cell>
          <cell r="J346">
            <v>1999</v>
          </cell>
          <cell r="K346" t="str">
            <v>Mayo</v>
          </cell>
          <cell r="P346">
            <v>0</v>
          </cell>
          <cell r="Q346">
            <v>25.5</v>
          </cell>
          <cell r="R346" t="e">
            <v>#REF!</v>
          </cell>
          <cell r="S346" t="e">
            <v>#REF!</v>
          </cell>
          <cell r="T346">
            <v>6995</v>
          </cell>
          <cell r="U346" t="e">
            <v>#REF!</v>
          </cell>
          <cell r="V346">
            <v>6995</v>
          </cell>
          <cell r="W346" t="e">
            <v>#REF!</v>
          </cell>
          <cell r="X346">
            <v>6995</v>
          </cell>
          <cell r="Y346">
            <v>1783.7250000000001</v>
          </cell>
          <cell r="Z346">
            <v>8778.7250000000004</v>
          </cell>
          <cell r="AA346" t="e">
            <v>#REF!</v>
          </cell>
          <cell r="AB346">
            <v>1783.7250000000001</v>
          </cell>
          <cell r="AC346">
            <v>0</v>
          </cell>
          <cell r="AD346">
            <v>0</v>
          </cell>
          <cell r="AE346">
            <v>0</v>
          </cell>
          <cell r="AF346">
            <v>0</v>
          </cell>
          <cell r="AG346">
            <v>0</v>
          </cell>
          <cell r="AH346">
            <v>0</v>
          </cell>
          <cell r="AI346">
            <v>0</v>
          </cell>
          <cell r="AJ346">
            <v>0</v>
          </cell>
          <cell r="AK346">
            <v>0</v>
          </cell>
          <cell r="AL346">
            <v>0</v>
          </cell>
          <cell r="AM346">
            <v>0</v>
          </cell>
          <cell r="AN346">
            <v>0</v>
          </cell>
          <cell r="AO346">
            <v>0</v>
          </cell>
          <cell r="AP346">
            <v>0</v>
          </cell>
          <cell r="AQ346">
            <v>1783.7250000000001</v>
          </cell>
        </row>
        <row r="347">
          <cell r="A347">
            <v>1</v>
          </cell>
          <cell r="B347" t="str">
            <v>COP</v>
          </cell>
          <cell r="C347" t="str">
            <v>Subastas</v>
          </cell>
          <cell r="D347" t="str">
            <v>Fija</v>
          </cell>
          <cell r="E347">
            <v>2</v>
          </cell>
          <cell r="F347">
            <v>35555</v>
          </cell>
          <cell r="G347" t="str">
            <v>Mayo</v>
          </cell>
          <cell r="H347">
            <v>1997</v>
          </cell>
          <cell r="I347">
            <v>36285</v>
          </cell>
          <cell r="J347">
            <v>1999</v>
          </cell>
          <cell r="K347" t="str">
            <v>Mayo</v>
          </cell>
          <cell r="P347">
            <v>0</v>
          </cell>
          <cell r="Q347">
            <v>25.5</v>
          </cell>
          <cell r="R347" t="e">
            <v>#REF!</v>
          </cell>
          <cell r="S347" t="e">
            <v>#REF!</v>
          </cell>
          <cell r="T347">
            <v>11925</v>
          </cell>
          <cell r="U347" t="e">
            <v>#REF!</v>
          </cell>
          <cell r="V347">
            <v>11925</v>
          </cell>
          <cell r="W347" t="e">
            <v>#REF!</v>
          </cell>
          <cell r="X347">
            <v>11925</v>
          </cell>
          <cell r="Y347">
            <v>3040.875</v>
          </cell>
          <cell r="Z347">
            <v>14965.875</v>
          </cell>
          <cell r="AA347" t="e">
            <v>#REF!</v>
          </cell>
          <cell r="AB347">
            <v>3040.875</v>
          </cell>
          <cell r="AC347">
            <v>0</v>
          </cell>
          <cell r="AD347">
            <v>0</v>
          </cell>
          <cell r="AE347">
            <v>0</v>
          </cell>
          <cell r="AF347">
            <v>0</v>
          </cell>
          <cell r="AG347">
            <v>0</v>
          </cell>
          <cell r="AH347">
            <v>0</v>
          </cell>
          <cell r="AI347">
            <v>0</v>
          </cell>
          <cell r="AJ347">
            <v>0</v>
          </cell>
          <cell r="AK347">
            <v>0</v>
          </cell>
          <cell r="AL347">
            <v>0</v>
          </cell>
          <cell r="AM347">
            <v>0</v>
          </cell>
          <cell r="AN347">
            <v>0</v>
          </cell>
          <cell r="AO347">
            <v>0</v>
          </cell>
          <cell r="AP347">
            <v>0</v>
          </cell>
          <cell r="AQ347">
            <v>3040.875</v>
          </cell>
        </row>
        <row r="348">
          <cell r="A348">
            <v>1</v>
          </cell>
          <cell r="B348" t="str">
            <v>COP</v>
          </cell>
          <cell r="C348" t="str">
            <v>Subastas</v>
          </cell>
          <cell r="D348" t="str">
            <v>Fija</v>
          </cell>
          <cell r="E348">
            <v>2</v>
          </cell>
          <cell r="F348">
            <v>35555</v>
          </cell>
          <cell r="G348" t="str">
            <v>Mayo</v>
          </cell>
          <cell r="H348">
            <v>1997</v>
          </cell>
          <cell r="I348">
            <v>36285</v>
          </cell>
          <cell r="J348">
            <v>1999</v>
          </cell>
          <cell r="K348" t="str">
            <v>Mayo</v>
          </cell>
          <cell r="P348">
            <v>0</v>
          </cell>
          <cell r="Q348">
            <v>25.5</v>
          </cell>
          <cell r="R348" t="e">
            <v>#REF!</v>
          </cell>
          <cell r="S348" t="e">
            <v>#REF!</v>
          </cell>
          <cell r="T348">
            <v>1500</v>
          </cell>
          <cell r="U348" t="e">
            <v>#REF!</v>
          </cell>
          <cell r="V348">
            <v>1500</v>
          </cell>
          <cell r="W348" t="e">
            <v>#REF!</v>
          </cell>
          <cell r="X348">
            <v>1500</v>
          </cell>
          <cell r="Y348">
            <v>382.5</v>
          </cell>
          <cell r="Z348">
            <v>1882.5</v>
          </cell>
          <cell r="AA348" t="e">
            <v>#REF!</v>
          </cell>
          <cell r="AB348">
            <v>382.5</v>
          </cell>
          <cell r="AC348">
            <v>0</v>
          </cell>
          <cell r="AD348">
            <v>0</v>
          </cell>
          <cell r="AE348">
            <v>0</v>
          </cell>
          <cell r="AF348">
            <v>0</v>
          </cell>
          <cell r="AG348">
            <v>0</v>
          </cell>
          <cell r="AH348">
            <v>0</v>
          </cell>
          <cell r="AI348">
            <v>0</v>
          </cell>
          <cell r="AJ348">
            <v>0</v>
          </cell>
          <cell r="AK348">
            <v>0</v>
          </cell>
          <cell r="AL348">
            <v>0</v>
          </cell>
          <cell r="AM348">
            <v>0</v>
          </cell>
          <cell r="AN348">
            <v>0</v>
          </cell>
          <cell r="AO348">
            <v>0</v>
          </cell>
          <cell r="AP348">
            <v>0</v>
          </cell>
          <cell r="AQ348">
            <v>382.5</v>
          </cell>
        </row>
        <row r="349">
          <cell r="A349">
            <v>1</v>
          </cell>
          <cell r="B349" t="str">
            <v>COP</v>
          </cell>
          <cell r="C349" t="str">
            <v>Subastas</v>
          </cell>
          <cell r="D349" t="str">
            <v>Fija</v>
          </cell>
          <cell r="E349">
            <v>2</v>
          </cell>
          <cell r="F349">
            <v>35555</v>
          </cell>
          <cell r="G349" t="str">
            <v>Mayo</v>
          </cell>
          <cell r="H349">
            <v>1997</v>
          </cell>
          <cell r="I349">
            <v>36285</v>
          </cell>
          <cell r="J349">
            <v>1999</v>
          </cell>
          <cell r="K349" t="str">
            <v>Mayo</v>
          </cell>
          <cell r="P349">
            <v>0</v>
          </cell>
          <cell r="Q349">
            <v>25.5</v>
          </cell>
          <cell r="R349" t="e">
            <v>#REF!</v>
          </cell>
          <cell r="S349" t="e">
            <v>#REF!</v>
          </cell>
          <cell r="T349">
            <v>6900</v>
          </cell>
          <cell r="U349" t="e">
            <v>#REF!</v>
          </cell>
          <cell r="V349">
            <v>6900</v>
          </cell>
          <cell r="W349" t="e">
            <v>#REF!</v>
          </cell>
          <cell r="X349">
            <v>6900</v>
          </cell>
          <cell r="Y349">
            <v>1759.5</v>
          </cell>
          <cell r="Z349">
            <v>8659.5</v>
          </cell>
          <cell r="AA349" t="e">
            <v>#REF!</v>
          </cell>
          <cell r="AB349">
            <v>1759.5</v>
          </cell>
          <cell r="AC349">
            <v>0</v>
          </cell>
          <cell r="AD349">
            <v>0</v>
          </cell>
          <cell r="AE349">
            <v>0</v>
          </cell>
          <cell r="AF349">
            <v>0</v>
          </cell>
          <cell r="AG349">
            <v>0</v>
          </cell>
          <cell r="AH349">
            <v>0</v>
          </cell>
          <cell r="AI349">
            <v>0</v>
          </cell>
          <cell r="AJ349">
            <v>0</v>
          </cell>
          <cell r="AK349">
            <v>0</v>
          </cell>
          <cell r="AL349">
            <v>0</v>
          </cell>
          <cell r="AM349">
            <v>0</v>
          </cell>
          <cell r="AN349">
            <v>0</v>
          </cell>
          <cell r="AO349">
            <v>0</v>
          </cell>
          <cell r="AP349">
            <v>0</v>
          </cell>
          <cell r="AQ349">
            <v>1759.5</v>
          </cell>
        </row>
        <row r="350">
          <cell r="A350">
            <v>1</v>
          </cell>
          <cell r="B350" t="str">
            <v>COP</v>
          </cell>
          <cell r="C350" t="str">
            <v>Subastas</v>
          </cell>
          <cell r="D350" t="str">
            <v>Fija</v>
          </cell>
          <cell r="E350">
            <v>2</v>
          </cell>
          <cell r="F350">
            <v>35555</v>
          </cell>
          <cell r="G350" t="str">
            <v>Mayo</v>
          </cell>
          <cell r="H350">
            <v>1997</v>
          </cell>
          <cell r="I350">
            <v>36285</v>
          </cell>
          <cell r="J350">
            <v>1999</v>
          </cell>
          <cell r="K350" t="str">
            <v>Mayo</v>
          </cell>
          <cell r="P350">
            <v>0</v>
          </cell>
          <cell r="Q350">
            <v>25.5</v>
          </cell>
          <cell r="R350" t="e">
            <v>#REF!</v>
          </cell>
          <cell r="S350" t="e">
            <v>#REF!</v>
          </cell>
          <cell r="T350">
            <v>2800</v>
          </cell>
          <cell r="U350" t="e">
            <v>#REF!</v>
          </cell>
          <cell r="V350">
            <v>2800</v>
          </cell>
          <cell r="W350" t="e">
            <v>#REF!</v>
          </cell>
          <cell r="X350">
            <v>2800</v>
          </cell>
          <cell r="Y350">
            <v>714</v>
          </cell>
          <cell r="Z350">
            <v>3514</v>
          </cell>
          <cell r="AA350" t="e">
            <v>#REF!</v>
          </cell>
          <cell r="AB350">
            <v>714</v>
          </cell>
          <cell r="AC350">
            <v>0</v>
          </cell>
          <cell r="AD350">
            <v>0</v>
          </cell>
          <cell r="AE350">
            <v>0</v>
          </cell>
          <cell r="AF350">
            <v>0</v>
          </cell>
          <cell r="AG350">
            <v>0</v>
          </cell>
          <cell r="AH350">
            <v>0</v>
          </cell>
          <cell r="AI350">
            <v>0</v>
          </cell>
          <cell r="AJ350">
            <v>0</v>
          </cell>
          <cell r="AK350">
            <v>0</v>
          </cell>
          <cell r="AL350">
            <v>0</v>
          </cell>
          <cell r="AM350">
            <v>0</v>
          </cell>
          <cell r="AN350">
            <v>0</v>
          </cell>
          <cell r="AO350">
            <v>0</v>
          </cell>
          <cell r="AP350">
            <v>0</v>
          </cell>
          <cell r="AQ350">
            <v>714</v>
          </cell>
        </row>
        <row r="351">
          <cell r="A351">
            <v>1</v>
          </cell>
          <cell r="B351" t="str">
            <v>COP</v>
          </cell>
          <cell r="C351" t="str">
            <v>Subastas</v>
          </cell>
          <cell r="D351" t="str">
            <v>Fija</v>
          </cell>
          <cell r="E351">
            <v>2</v>
          </cell>
          <cell r="F351">
            <v>35555</v>
          </cell>
          <cell r="G351" t="str">
            <v>Mayo</v>
          </cell>
          <cell r="H351">
            <v>1997</v>
          </cell>
          <cell r="I351">
            <v>36285</v>
          </cell>
          <cell r="J351">
            <v>1999</v>
          </cell>
          <cell r="K351" t="str">
            <v>Mayo</v>
          </cell>
          <cell r="P351">
            <v>0</v>
          </cell>
          <cell r="Q351">
            <v>25.5</v>
          </cell>
          <cell r="R351" t="e">
            <v>#REF!</v>
          </cell>
          <cell r="S351" t="e">
            <v>#REF!</v>
          </cell>
          <cell r="T351">
            <v>18.7</v>
          </cell>
          <cell r="U351" t="e">
            <v>#REF!</v>
          </cell>
          <cell r="V351">
            <v>18.7</v>
          </cell>
          <cell r="W351" t="e">
            <v>#REF!</v>
          </cell>
          <cell r="X351">
            <v>18.7</v>
          </cell>
          <cell r="Y351">
            <v>4.7684999999999995</v>
          </cell>
          <cell r="Z351">
            <v>23.468499999999999</v>
          </cell>
          <cell r="AA351" t="e">
            <v>#REF!</v>
          </cell>
          <cell r="AB351">
            <v>4.7684999999999995</v>
          </cell>
          <cell r="AC351">
            <v>0</v>
          </cell>
          <cell r="AD351">
            <v>0</v>
          </cell>
          <cell r="AE351">
            <v>0</v>
          </cell>
          <cell r="AF351">
            <v>0</v>
          </cell>
          <cell r="AG351">
            <v>0</v>
          </cell>
          <cell r="AH351">
            <v>0</v>
          </cell>
          <cell r="AI351">
            <v>0</v>
          </cell>
          <cell r="AJ351">
            <v>0</v>
          </cell>
          <cell r="AK351">
            <v>0</v>
          </cell>
          <cell r="AL351">
            <v>0</v>
          </cell>
          <cell r="AM351">
            <v>0</v>
          </cell>
          <cell r="AN351">
            <v>0</v>
          </cell>
          <cell r="AO351">
            <v>0</v>
          </cell>
          <cell r="AP351">
            <v>0</v>
          </cell>
          <cell r="AQ351">
            <v>4.7684999999999995</v>
          </cell>
        </row>
        <row r="352">
          <cell r="A352">
            <v>1</v>
          </cell>
          <cell r="B352" t="str">
            <v>COP</v>
          </cell>
          <cell r="C352" t="str">
            <v>Subastas</v>
          </cell>
          <cell r="D352" t="str">
            <v>Fija</v>
          </cell>
          <cell r="E352">
            <v>2</v>
          </cell>
          <cell r="F352">
            <v>35555</v>
          </cell>
          <cell r="G352" t="str">
            <v>Mayo</v>
          </cell>
          <cell r="H352">
            <v>1997</v>
          </cell>
          <cell r="I352">
            <v>36285</v>
          </cell>
          <cell r="J352">
            <v>1999</v>
          </cell>
          <cell r="K352" t="str">
            <v>Mayo</v>
          </cell>
          <cell r="P352">
            <v>0</v>
          </cell>
          <cell r="Q352">
            <v>25.5</v>
          </cell>
          <cell r="R352" t="e">
            <v>#REF!</v>
          </cell>
          <cell r="S352" t="e">
            <v>#REF!</v>
          </cell>
          <cell r="T352">
            <v>12629</v>
          </cell>
          <cell r="U352" t="e">
            <v>#REF!</v>
          </cell>
          <cell r="V352">
            <v>12629</v>
          </cell>
          <cell r="W352" t="e">
            <v>#REF!</v>
          </cell>
          <cell r="X352">
            <v>12629</v>
          </cell>
          <cell r="Y352">
            <v>3220.395</v>
          </cell>
          <cell r="Z352">
            <v>15849.395</v>
          </cell>
          <cell r="AA352" t="e">
            <v>#REF!</v>
          </cell>
          <cell r="AB352">
            <v>3220.395</v>
          </cell>
          <cell r="AC352">
            <v>0</v>
          </cell>
          <cell r="AD352">
            <v>0</v>
          </cell>
          <cell r="AE352">
            <v>0</v>
          </cell>
          <cell r="AF352">
            <v>0</v>
          </cell>
          <cell r="AG352">
            <v>0</v>
          </cell>
          <cell r="AH352">
            <v>0</v>
          </cell>
          <cell r="AI352">
            <v>0</v>
          </cell>
          <cell r="AJ352">
            <v>0</v>
          </cell>
          <cell r="AK352">
            <v>0</v>
          </cell>
          <cell r="AL352">
            <v>0</v>
          </cell>
          <cell r="AM352">
            <v>0</v>
          </cell>
          <cell r="AN352">
            <v>0</v>
          </cell>
          <cell r="AO352">
            <v>0</v>
          </cell>
          <cell r="AP352">
            <v>0</v>
          </cell>
          <cell r="AQ352">
            <v>3220.395</v>
          </cell>
        </row>
        <row r="353">
          <cell r="A353">
            <v>1</v>
          </cell>
          <cell r="B353" t="str">
            <v>COP</v>
          </cell>
          <cell r="C353" t="str">
            <v>Subastas</v>
          </cell>
          <cell r="D353" t="str">
            <v>Fija</v>
          </cell>
          <cell r="E353">
            <v>1</v>
          </cell>
          <cell r="F353">
            <v>35934</v>
          </cell>
          <cell r="G353" t="str">
            <v>Mayo</v>
          </cell>
          <cell r="H353">
            <v>1998</v>
          </cell>
          <cell r="I353">
            <v>36299</v>
          </cell>
          <cell r="J353">
            <v>1999</v>
          </cell>
          <cell r="K353" t="str">
            <v>Mayo</v>
          </cell>
          <cell r="P353">
            <v>0</v>
          </cell>
          <cell r="Q353">
            <v>25.5</v>
          </cell>
          <cell r="R353" t="e">
            <v>#REF!</v>
          </cell>
          <cell r="S353" t="e">
            <v>#REF!</v>
          </cell>
          <cell r="T353">
            <v>1862.4</v>
          </cell>
          <cell r="U353" t="e">
            <v>#REF!</v>
          </cell>
          <cell r="V353">
            <v>1862.4</v>
          </cell>
          <cell r="W353" t="e">
            <v>#REF!</v>
          </cell>
          <cell r="X353">
            <v>1862.4</v>
          </cell>
          <cell r="Y353">
            <v>474.91200000000003</v>
          </cell>
          <cell r="Z353">
            <v>2337.3119999999999</v>
          </cell>
          <cell r="AA353" t="e">
            <v>#REF!</v>
          </cell>
          <cell r="AB353">
            <v>474.91200000000003</v>
          </cell>
          <cell r="AC353">
            <v>0</v>
          </cell>
          <cell r="AD353">
            <v>0</v>
          </cell>
          <cell r="AE353">
            <v>0</v>
          </cell>
          <cell r="AF353">
            <v>0</v>
          </cell>
          <cell r="AG353">
            <v>0</v>
          </cell>
          <cell r="AH353">
            <v>0</v>
          </cell>
          <cell r="AI353">
            <v>0</v>
          </cell>
          <cell r="AJ353">
            <v>0</v>
          </cell>
          <cell r="AK353">
            <v>0</v>
          </cell>
          <cell r="AL353">
            <v>0</v>
          </cell>
          <cell r="AM353">
            <v>0</v>
          </cell>
          <cell r="AN353">
            <v>0</v>
          </cell>
          <cell r="AO353">
            <v>0</v>
          </cell>
          <cell r="AP353">
            <v>0</v>
          </cell>
          <cell r="AQ353">
            <v>474.91200000000003</v>
          </cell>
        </row>
        <row r="354">
          <cell r="A354">
            <v>1</v>
          </cell>
          <cell r="B354" t="str">
            <v>COP</v>
          </cell>
          <cell r="C354" t="str">
            <v>Subastas</v>
          </cell>
          <cell r="D354" t="str">
            <v>Fija</v>
          </cell>
          <cell r="E354">
            <v>1</v>
          </cell>
          <cell r="F354">
            <v>35934</v>
          </cell>
          <cell r="G354" t="str">
            <v>Mayo</v>
          </cell>
          <cell r="H354">
            <v>1998</v>
          </cell>
          <cell r="I354">
            <v>36299</v>
          </cell>
          <cell r="J354">
            <v>1999</v>
          </cell>
          <cell r="K354" t="str">
            <v>Mayo</v>
          </cell>
          <cell r="P354">
            <v>0</v>
          </cell>
          <cell r="Q354">
            <v>25.5</v>
          </cell>
          <cell r="R354" t="e">
            <v>#REF!</v>
          </cell>
          <cell r="S354" t="e">
            <v>#REF!</v>
          </cell>
          <cell r="T354">
            <v>14318.2</v>
          </cell>
          <cell r="U354" t="e">
            <v>#REF!</v>
          </cell>
          <cell r="V354">
            <v>14318.2</v>
          </cell>
          <cell r="W354" t="e">
            <v>#REF!</v>
          </cell>
          <cell r="X354">
            <v>14318.2</v>
          </cell>
          <cell r="Y354">
            <v>3651.1410000000001</v>
          </cell>
          <cell r="Z354">
            <v>17969.341</v>
          </cell>
          <cell r="AA354" t="e">
            <v>#REF!</v>
          </cell>
          <cell r="AB354">
            <v>3651.1410000000001</v>
          </cell>
          <cell r="AC354">
            <v>0</v>
          </cell>
          <cell r="AD354">
            <v>0</v>
          </cell>
          <cell r="AE354">
            <v>0</v>
          </cell>
          <cell r="AF354">
            <v>0</v>
          </cell>
          <cell r="AG354">
            <v>0</v>
          </cell>
          <cell r="AH354">
            <v>0</v>
          </cell>
          <cell r="AI354">
            <v>0</v>
          </cell>
          <cell r="AJ354">
            <v>0</v>
          </cell>
          <cell r="AK354">
            <v>0</v>
          </cell>
          <cell r="AL354">
            <v>0</v>
          </cell>
          <cell r="AM354">
            <v>0</v>
          </cell>
          <cell r="AN354">
            <v>0</v>
          </cell>
          <cell r="AO354">
            <v>0</v>
          </cell>
          <cell r="AP354">
            <v>0</v>
          </cell>
          <cell r="AQ354">
            <v>3651.1410000000001</v>
          </cell>
        </row>
        <row r="355">
          <cell r="A355">
            <v>1</v>
          </cell>
          <cell r="B355" t="str">
            <v>COP</v>
          </cell>
          <cell r="C355" t="str">
            <v>Subastas</v>
          </cell>
          <cell r="D355" t="str">
            <v>Fija</v>
          </cell>
          <cell r="E355">
            <v>1</v>
          </cell>
          <cell r="F355">
            <v>35934</v>
          </cell>
          <cell r="G355" t="str">
            <v>Mayo</v>
          </cell>
          <cell r="H355">
            <v>1998</v>
          </cell>
          <cell r="I355">
            <v>36299</v>
          </cell>
          <cell r="J355">
            <v>1999</v>
          </cell>
          <cell r="K355" t="str">
            <v>Mayo</v>
          </cell>
          <cell r="P355">
            <v>0</v>
          </cell>
          <cell r="Q355">
            <v>25.5</v>
          </cell>
          <cell r="R355" t="e">
            <v>#REF!</v>
          </cell>
          <cell r="S355" t="e">
            <v>#REF!</v>
          </cell>
          <cell r="T355">
            <v>440</v>
          </cell>
          <cell r="U355" t="e">
            <v>#REF!</v>
          </cell>
          <cell r="V355">
            <v>440</v>
          </cell>
          <cell r="W355" t="e">
            <v>#REF!</v>
          </cell>
          <cell r="X355">
            <v>440</v>
          </cell>
          <cell r="Y355">
            <v>112.2</v>
          </cell>
          <cell r="Z355">
            <v>552.20000000000005</v>
          </cell>
          <cell r="AA355" t="e">
            <v>#REF!</v>
          </cell>
          <cell r="AB355">
            <v>112.2</v>
          </cell>
          <cell r="AC355">
            <v>0</v>
          </cell>
          <cell r="AD355">
            <v>0</v>
          </cell>
          <cell r="AE355">
            <v>0</v>
          </cell>
          <cell r="AF355">
            <v>0</v>
          </cell>
          <cell r="AG355">
            <v>0</v>
          </cell>
          <cell r="AH355">
            <v>0</v>
          </cell>
          <cell r="AI355">
            <v>0</v>
          </cell>
          <cell r="AJ355">
            <v>0</v>
          </cell>
          <cell r="AK355">
            <v>0</v>
          </cell>
          <cell r="AL355">
            <v>0</v>
          </cell>
          <cell r="AM355">
            <v>0</v>
          </cell>
          <cell r="AN355">
            <v>0</v>
          </cell>
          <cell r="AO355">
            <v>0</v>
          </cell>
          <cell r="AP355">
            <v>0</v>
          </cell>
          <cell r="AQ355">
            <v>112.2</v>
          </cell>
        </row>
        <row r="356">
          <cell r="A356">
            <v>1</v>
          </cell>
          <cell r="B356" t="str">
            <v>COP</v>
          </cell>
          <cell r="C356" t="str">
            <v>Subastas</v>
          </cell>
          <cell r="D356" t="str">
            <v>Fija</v>
          </cell>
          <cell r="E356">
            <v>1</v>
          </cell>
          <cell r="F356">
            <v>35934</v>
          </cell>
          <cell r="G356" t="str">
            <v>Mayo</v>
          </cell>
          <cell r="H356">
            <v>1998</v>
          </cell>
          <cell r="I356">
            <v>36299</v>
          </cell>
          <cell r="J356">
            <v>1999</v>
          </cell>
          <cell r="K356" t="str">
            <v>Mayo</v>
          </cell>
          <cell r="P356">
            <v>0</v>
          </cell>
          <cell r="Q356">
            <v>25.5</v>
          </cell>
          <cell r="R356" t="e">
            <v>#REF!</v>
          </cell>
          <cell r="S356" t="e">
            <v>#REF!</v>
          </cell>
          <cell r="T356">
            <v>3792.3</v>
          </cell>
          <cell r="U356" t="e">
            <v>#REF!</v>
          </cell>
          <cell r="V356">
            <v>3792.3</v>
          </cell>
          <cell r="W356" t="e">
            <v>#REF!</v>
          </cell>
          <cell r="X356">
            <v>3792.3</v>
          </cell>
          <cell r="Y356">
            <v>967.03650000000005</v>
          </cell>
          <cell r="Z356">
            <v>4759.3365000000003</v>
          </cell>
          <cell r="AA356" t="e">
            <v>#REF!</v>
          </cell>
          <cell r="AB356">
            <v>967.03650000000005</v>
          </cell>
          <cell r="AC356">
            <v>0</v>
          </cell>
          <cell r="AD356">
            <v>0</v>
          </cell>
          <cell r="AE356">
            <v>0</v>
          </cell>
          <cell r="AF356">
            <v>0</v>
          </cell>
          <cell r="AG356">
            <v>0</v>
          </cell>
          <cell r="AH356">
            <v>0</v>
          </cell>
          <cell r="AI356">
            <v>0</v>
          </cell>
          <cell r="AJ356">
            <v>0</v>
          </cell>
          <cell r="AK356">
            <v>0</v>
          </cell>
          <cell r="AL356">
            <v>0</v>
          </cell>
          <cell r="AM356">
            <v>0</v>
          </cell>
          <cell r="AN356">
            <v>0</v>
          </cell>
          <cell r="AO356">
            <v>0</v>
          </cell>
          <cell r="AP356">
            <v>0</v>
          </cell>
          <cell r="AQ356">
            <v>967.03650000000005</v>
          </cell>
        </row>
        <row r="357">
          <cell r="A357">
            <v>1</v>
          </cell>
          <cell r="B357" t="str">
            <v>COP</v>
          </cell>
          <cell r="C357" t="str">
            <v>Subastas</v>
          </cell>
          <cell r="D357" t="str">
            <v>Fija</v>
          </cell>
          <cell r="E357">
            <v>1</v>
          </cell>
          <cell r="F357">
            <v>35934</v>
          </cell>
          <cell r="G357" t="str">
            <v>Mayo</v>
          </cell>
          <cell r="H357">
            <v>1998</v>
          </cell>
          <cell r="I357">
            <v>36299</v>
          </cell>
          <cell r="J357">
            <v>1999</v>
          </cell>
          <cell r="K357" t="str">
            <v>Mayo</v>
          </cell>
          <cell r="P357">
            <v>0</v>
          </cell>
          <cell r="Q357">
            <v>25.5</v>
          </cell>
          <cell r="R357" t="e">
            <v>#REF!</v>
          </cell>
          <cell r="S357" t="e">
            <v>#REF!</v>
          </cell>
          <cell r="T357">
            <v>14768.4</v>
          </cell>
          <cell r="U357" t="e">
            <v>#REF!</v>
          </cell>
          <cell r="V357">
            <v>14768.4</v>
          </cell>
          <cell r="W357" t="e">
            <v>#REF!</v>
          </cell>
          <cell r="X357">
            <v>14768.4</v>
          </cell>
          <cell r="Y357">
            <v>3765.942</v>
          </cell>
          <cell r="Z357">
            <v>18534.342000000001</v>
          </cell>
          <cell r="AA357" t="e">
            <v>#REF!</v>
          </cell>
          <cell r="AB357">
            <v>3765.942</v>
          </cell>
          <cell r="AC357">
            <v>0</v>
          </cell>
          <cell r="AD357">
            <v>0</v>
          </cell>
          <cell r="AE357">
            <v>0</v>
          </cell>
          <cell r="AF357">
            <v>0</v>
          </cell>
          <cell r="AG357">
            <v>0</v>
          </cell>
          <cell r="AH357">
            <v>0</v>
          </cell>
          <cell r="AI357">
            <v>0</v>
          </cell>
          <cell r="AJ357">
            <v>0</v>
          </cell>
          <cell r="AK357">
            <v>0</v>
          </cell>
          <cell r="AL357">
            <v>0</v>
          </cell>
          <cell r="AM357">
            <v>0</v>
          </cell>
          <cell r="AN357">
            <v>0</v>
          </cell>
          <cell r="AO357">
            <v>0</v>
          </cell>
          <cell r="AP357">
            <v>0</v>
          </cell>
          <cell r="AQ357">
            <v>3765.942</v>
          </cell>
        </row>
        <row r="358">
          <cell r="A358">
            <v>1</v>
          </cell>
          <cell r="B358" t="str">
            <v>COP</v>
          </cell>
          <cell r="C358" t="str">
            <v>Subastas</v>
          </cell>
          <cell r="D358" t="str">
            <v>Fija</v>
          </cell>
          <cell r="E358">
            <v>1</v>
          </cell>
          <cell r="F358">
            <v>35934</v>
          </cell>
          <cell r="G358" t="str">
            <v>Mayo</v>
          </cell>
          <cell r="H358">
            <v>1998</v>
          </cell>
          <cell r="I358">
            <v>36299</v>
          </cell>
          <cell r="J358">
            <v>1999</v>
          </cell>
          <cell r="K358" t="str">
            <v>Mayo</v>
          </cell>
          <cell r="P358">
            <v>0</v>
          </cell>
          <cell r="Q358">
            <v>25.5</v>
          </cell>
          <cell r="R358" t="e">
            <v>#REF!</v>
          </cell>
          <cell r="S358" t="e">
            <v>#REF!</v>
          </cell>
          <cell r="T358">
            <v>13287.4</v>
          </cell>
          <cell r="U358" t="e">
            <v>#REF!</v>
          </cell>
          <cell r="V358">
            <v>13287.4</v>
          </cell>
          <cell r="W358" t="e">
            <v>#REF!</v>
          </cell>
          <cell r="X358">
            <v>13287.4</v>
          </cell>
          <cell r="Y358">
            <v>3388.2869999999998</v>
          </cell>
          <cell r="Z358">
            <v>16675.686999999998</v>
          </cell>
          <cell r="AA358" t="e">
            <v>#REF!</v>
          </cell>
          <cell r="AB358">
            <v>3388.2869999999998</v>
          </cell>
          <cell r="AC358">
            <v>0</v>
          </cell>
          <cell r="AD358">
            <v>0</v>
          </cell>
          <cell r="AE358">
            <v>0</v>
          </cell>
          <cell r="AF358">
            <v>0</v>
          </cell>
          <cell r="AG358">
            <v>0</v>
          </cell>
          <cell r="AH358">
            <v>0</v>
          </cell>
          <cell r="AI358">
            <v>0</v>
          </cell>
          <cell r="AJ358">
            <v>0</v>
          </cell>
          <cell r="AK358">
            <v>0</v>
          </cell>
          <cell r="AL358">
            <v>0</v>
          </cell>
          <cell r="AM358">
            <v>0</v>
          </cell>
          <cell r="AN358">
            <v>0</v>
          </cell>
          <cell r="AO358">
            <v>0</v>
          </cell>
          <cell r="AP358">
            <v>0</v>
          </cell>
          <cell r="AQ358">
            <v>3388.2869999999998</v>
          </cell>
        </row>
        <row r="359">
          <cell r="A359">
            <v>1</v>
          </cell>
          <cell r="B359" t="str">
            <v>COP</v>
          </cell>
          <cell r="C359" t="str">
            <v>Subastas</v>
          </cell>
          <cell r="D359" t="str">
            <v>Fija</v>
          </cell>
          <cell r="E359">
            <v>1</v>
          </cell>
          <cell r="F359">
            <v>35934</v>
          </cell>
          <cell r="G359" t="str">
            <v>Mayo</v>
          </cell>
          <cell r="H359">
            <v>1998</v>
          </cell>
          <cell r="I359">
            <v>36299</v>
          </cell>
          <cell r="J359">
            <v>1999</v>
          </cell>
          <cell r="K359" t="str">
            <v>Mayo</v>
          </cell>
          <cell r="P359">
            <v>0</v>
          </cell>
          <cell r="Q359">
            <v>25.5</v>
          </cell>
          <cell r="R359" t="e">
            <v>#REF!</v>
          </cell>
          <cell r="S359" t="e">
            <v>#REF!</v>
          </cell>
          <cell r="T359">
            <v>500</v>
          </cell>
          <cell r="U359" t="e">
            <v>#REF!</v>
          </cell>
          <cell r="V359">
            <v>500</v>
          </cell>
          <cell r="W359" t="e">
            <v>#REF!</v>
          </cell>
          <cell r="X359">
            <v>500</v>
          </cell>
          <cell r="Y359">
            <v>127.5</v>
          </cell>
          <cell r="Z359">
            <v>627.5</v>
          </cell>
          <cell r="AA359" t="e">
            <v>#REF!</v>
          </cell>
          <cell r="AB359">
            <v>127.5</v>
          </cell>
          <cell r="AC359">
            <v>0</v>
          </cell>
          <cell r="AD359">
            <v>0</v>
          </cell>
          <cell r="AE359">
            <v>0</v>
          </cell>
          <cell r="AF359">
            <v>0</v>
          </cell>
          <cell r="AG359">
            <v>0</v>
          </cell>
          <cell r="AH359">
            <v>0</v>
          </cell>
          <cell r="AI359">
            <v>0</v>
          </cell>
          <cell r="AJ359">
            <v>0</v>
          </cell>
          <cell r="AK359">
            <v>0</v>
          </cell>
          <cell r="AL359">
            <v>0</v>
          </cell>
          <cell r="AM359">
            <v>0</v>
          </cell>
          <cell r="AN359">
            <v>0</v>
          </cell>
          <cell r="AO359">
            <v>0</v>
          </cell>
          <cell r="AP359">
            <v>0</v>
          </cell>
          <cell r="AQ359">
            <v>127.5</v>
          </cell>
        </row>
        <row r="360">
          <cell r="A360">
            <v>1</v>
          </cell>
          <cell r="B360" t="str">
            <v>COP</v>
          </cell>
          <cell r="C360" t="str">
            <v>Subastas</v>
          </cell>
          <cell r="D360" t="str">
            <v>Fija</v>
          </cell>
          <cell r="E360">
            <v>1</v>
          </cell>
          <cell r="F360">
            <v>35934</v>
          </cell>
          <cell r="G360" t="str">
            <v>Mayo</v>
          </cell>
          <cell r="H360">
            <v>1998</v>
          </cell>
          <cell r="I360">
            <v>36299</v>
          </cell>
          <cell r="J360">
            <v>1999</v>
          </cell>
          <cell r="K360" t="str">
            <v>Mayo</v>
          </cell>
          <cell r="P360">
            <v>0</v>
          </cell>
          <cell r="Q360">
            <v>25.5</v>
          </cell>
          <cell r="R360" t="e">
            <v>#REF!</v>
          </cell>
          <cell r="S360" t="e">
            <v>#REF!</v>
          </cell>
          <cell r="T360">
            <v>2603.6</v>
          </cell>
          <cell r="U360" t="e">
            <v>#REF!</v>
          </cell>
          <cell r="V360">
            <v>2603.6</v>
          </cell>
          <cell r="W360" t="e">
            <v>#REF!</v>
          </cell>
          <cell r="X360">
            <v>2603.6</v>
          </cell>
          <cell r="Y360">
            <v>663.91800000000001</v>
          </cell>
          <cell r="Z360">
            <v>3267.518</v>
          </cell>
          <cell r="AA360" t="e">
            <v>#REF!</v>
          </cell>
          <cell r="AB360">
            <v>663.91800000000001</v>
          </cell>
          <cell r="AC360">
            <v>0</v>
          </cell>
          <cell r="AD360">
            <v>0</v>
          </cell>
          <cell r="AE360">
            <v>0</v>
          </cell>
          <cell r="AF360">
            <v>0</v>
          </cell>
          <cell r="AG360">
            <v>0</v>
          </cell>
          <cell r="AH360">
            <v>0</v>
          </cell>
          <cell r="AI360">
            <v>0</v>
          </cell>
          <cell r="AJ360">
            <v>0</v>
          </cell>
          <cell r="AK360">
            <v>0</v>
          </cell>
          <cell r="AL360">
            <v>0</v>
          </cell>
          <cell r="AM360">
            <v>0</v>
          </cell>
          <cell r="AN360">
            <v>0</v>
          </cell>
          <cell r="AO360">
            <v>0</v>
          </cell>
          <cell r="AP360">
            <v>0</v>
          </cell>
          <cell r="AQ360">
            <v>663.91800000000001</v>
          </cell>
        </row>
        <row r="361">
          <cell r="A361">
            <v>1</v>
          </cell>
          <cell r="B361" t="str">
            <v>COP</v>
          </cell>
          <cell r="C361" t="str">
            <v>Subastas</v>
          </cell>
          <cell r="D361" t="str">
            <v>Fija</v>
          </cell>
          <cell r="E361">
            <v>1</v>
          </cell>
          <cell r="F361">
            <v>35934</v>
          </cell>
          <cell r="G361" t="str">
            <v>Mayo</v>
          </cell>
          <cell r="H361">
            <v>1998</v>
          </cell>
          <cell r="I361">
            <v>36299</v>
          </cell>
          <cell r="J361">
            <v>1999</v>
          </cell>
          <cell r="K361" t="str">
            <v>Mayo</v>
          </cell>
          <cell r="P361">
            <v>0</v>
          </cell>
          <cell r="Q361">
            <v>25.5</v>
          </cell>
          <cell r="R361" t="e">
            <v>#REF!</v>
          </cell>
          <cell r="S361" t="e">
            <v>#REF!</v>
          </cell>
          <cell r="T361">
            <v>1000</v>
          </cell>
          <cell r="U361" t="e">
            <v>#REF!</v>
          </cell>
          <cell r="V361">
            <v>1000</v>
          </cell>
          <cell r="W361" t="e">
            <v>#REF!</v>
          </cell>
          <cell r="X361">
            <v>1000</v>
          </cell>
          <cell r="Y361">
            <v>255</v>
          </cell>
          <cell r="Z361">
            <v>1255</v>
          </cell>
          <cell r="AA361" t="e">
            <v>#REF!</v>
          </cell>
          <cell r="AB361">
            <v>255</v>
          </cell>
          <cell r="AC361">
            <v>0</v>
          </cell>
          <cell r="AD361">
            <v>0</v>
          </cell>
          <cell r="AE361">
            <v>0</v>
          </cell>
          <cell r="AF361">
            <v>0</v>
          </cell>
          <cell r="AG361">
            <v>0</v>
          </cell>
          <cell r="AH361">
            <v>0</v>
          </cell>
          <cell r="AI361">
            <v>0</v>
          </cell>
          <cell r="AJ361">
            <v>0</v>
          </cell>
          <cell r="AK361">
            <v>0</v>
          </cell>
          <cell r="AL361">
            <v>0</v>
          </cell>
          <cell r="AM361">
            <v>0</v>
          </cell>
          <cell r="AN361">
            <v>0</v>
          </cell>
          <cell r="AO361">
            <v>0</v>
          </cell>
          <cell r="AP361">
            <v>0</v>
          </cell>
          <cell r="AQ361">
            <v>255</v>
          </cell>
        </row>
        <row r="362">
          <cell r="A362">
            <v>1</v>
          </cell>
          <cell r="B362" t="str">
            <v>COP</v>
          </cell>
          <cell r="C362" t="str">
            <v>Subastas</v>
          </cell>
          <cell r="D362" t="str">
            <v>Fija</v>
          </cell>
          <cell r="E362">
            <v>1</v>
          </cell>
          <cell r="F362">
            <v>35934</v>
          </cell>
          <cell r="G362" t="str">
            <v>Mayo</v>
          </cell>
          <cell r="H362">
            <v>1998</v>
          </cell>
          <cell r="I362">
            <v>36299</v>
          </cell>
          <cell r="J362">
            <v>1999</v>
          </cell>
          <cell r="K362" t="str">
            <v>Mayo</v>
          </cell>
          <cell r="P362">
            <v>0</v>
          </cell>
          <cell r="Q362">
            <v>25.5</v>
          </cell>
          <cell r="R362" t="e">
            <v>#REF!</v>
          </cell>
          <cell r="S362" t="e">
            <v>#REF!</v>
          </cell>
          <cell r="T362">
            <v>1000</v>
          </cell>
          <cell r="U362" t="e">
            <v>#REF!</v>
          </cell>
          <cell r="V362">
            <v>1000</v>
          </cell>
          <cell r="W362" t="e">
            <v>#REF!</v>
          </cell>
          <cell r="X362">
            <v>1000</v>
          </cell>
          <cell r="Y362">
            <v>255</v>
          </cell>
          <cell r="Z362">
            <v>1255</v>
          </cell>
          <cell r="AA362" t="e">
            <v>#REF!</v>
          </cell>
          <cell r="AB362">
            <v>255</v>
          </cell>
          <cell r="AC362">
            <v>0</v>
          </cell>
          <cell r="AD362">
            <v>0</v>
          </cell>
          <cell r="AE362">
            <v>0</v>
          </cell>
          <cell r="AF362">
            <v>0</v>
          </cell>
          <cell r="AG362">
            <v>0</v>
          </cell>
          <cell r="AH362">
            <v>0</v>
          </cell>
          <cell r="AI362">
            <v>0</v>
          </cell>
          <cell r="AJ362">
            <v>0</v>
          </cell>
          <cell r="AK362">
            <v>0</v>
          </cell>
          <cell r="AL362">
            <v>0</v>
          </cell>
          <cell r="AM362">
            <v>0</v>
          </cell>
          <cell r="AN362">
            <v>0</v>
          </cell>
          <cell r="AO362">
            <v>0</v>
          </cell>
          <cell r="AP362">
            <v>0</v>
          </cell>
          <cell r="AQ362">
            <v>255</v>
          </cell>
        </row>
        <row r="363">
          <cell r="A363">
            <v>1</v>
          </cell>
          <cell r="B363" t="str">
            <v>COP</v>
          </cell>
          <cell r="C363" t="str">
            <v>Subastas</v>
          </cell>
          <cell r="D363" t="str">
            <v>Variable</v>
          </cell>
          <cell r="E363">
            <v>3</v>
          </cell>
          <cell r="F363">
            <v>35214</v>
          </cell>
          <cell r="G363" t="str">
            <v>Mayo</v>
          </cell>
          <cell r="H363">
            <v>1996</v>
          </cell>
          <cell r="I363">
            <v>36309</v>
          </cell>
          <cell r="J363">
            <v>1999</v>
          </cell>
          <cell r="K363" t="str">
            <v>Mayo</v>
          </cell>
          <cell r="P363">
            <v>8</v>
          </cell>
          <cell r="Q363">
            <v>19.88</v>
          </cell>
          <cell r="R363">
            <v>17.96</v>
          </cell>
          <cell r="S363" t="e">
            <v>#REF!</v>
          </cell>
          <cell r="T363">
            <v>300</v>
          </cell>
          <cell r="U363" t="e">
            <v>#REF!</v>
          </cell>
          <cell r="V363">
            <v>300</v>
          </cell>
          <cell r="W363" t="e">
            <v>#REF!</v>
          </cell>
          <cell r="X363">
            <v>300</v>
          </cell>
          <cell r="Y363">
            <v>59.639999999999993</v>
          </cell>
          <cell r="Z363">
            <v>359.64</v>
          </cell>
          <cell r="AA363">
            <v>5388</v>
          </cell>
          <cell r="AB363">
            <v>60.19</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60.19</v>
          </cell>
        </row>
        <row r="364">
          <cell r="A364">
            <v>1</v>
          </cell>
          <cell r="B364" t="str">
            <v>COP</v>
          </cell>
          <cell r="C364" t="str">
            <v>Subastas</v>
          </cell>
          <cell r="D364" t="str">
            <v>Fija</v>
          </cell>
          <cell r="E364">
            <v>1</v>
          </cell>
          <cell r="F364">
            <v>35954</v>
          </cell>
          <cell r="G364" t="str">
            <v>Junio</v>
          </cell>
          <cell r="H364">
            <v>1998</v>
          </cell>
          <cell r="I364">
            <v>36319</v>
          </cell>
          <cell r="J364">
            <v>1999</v>
          </cell>
          <cell r="K364" t="str">
            <v>Junio</v>
          </cell>
          <cell r="P364">
            <v>0</v>
          </cell>
          <cell r="Q364">
            <v>25.5</v>
          </cell>
          <cell r="R364" t="e">
            <v>#REF!</v>
          </cell>
          <cell r="S364" t="e">
            <v>#REF!</v>
          </cell>
          <cell r="T364">
            <v>1000</v>
          </cell>
          <cell r="U364" t="e">
            <v>#REF!</v>
          </cell>
          <cell r="V364">
            <v>1000</v>
          </cell>
          <cell r="W364" t="e">
            <v>#REF!</v>
          </cell>
          <cell r="X364">
            <v>1000</v>
          </cell>
          <cell r="Y364">
            <v>255</v>
          </cell>
          <cell r="Z364">
            <v>1255</v>
          </cell>
          <cell r="AA364" t="e">
            <v>#REF!</v>
          </cell>
          <cell r="AB364">
            <v>255</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255</v>
          </cell>
        </row>
        <row r="365">
          <cell r="A365">
            <v>1</v>
          </cell>
          <cell r="B365" t="str">
            <v>COP</v>
          </cell>
          <cell r="C365" t="str">
            <v>Subastas</v>
          </cell>
          <cell r="D365" t="str">
            <v>Fija</v>
          </cell>
          <cell r="E365">
            <v>1</v>
          </cell>
          <cell r="F365">
            <v>35954</v>
          </cell>
          <cell r="G365" t="str">
            <v>Junio</v>
          </cell>
          <cell r="H365">
            <v>1998</v>
          </cell>
          <cell r="I365">
            <v>36319</v>
          </cell>
          <cell r="J365">
            <v>1999</v>
          </cell>
          <cell r="K365" t="str">
            <v>Junio</v>
          </cell>
          <cell r="P365">
            <v>0</v>
          </cell>
          <cell r="Q365">
            <v>25.5</v>
          </cell>
          <cell r="R365" t="e">
            <v>#REF!</v>
          </cell>
          <cell r="S365" t="e">
            <v>#REF!</v>
          </cell>
          <cell r="T365">
            <v>5000</v>
          </cell>
          <cell r="U365" t="e">
            <v>#REF!</v>
          </cell>
          <cell r="V365">
            <v>5000</v>
          </cell>
          <cell r="W365" t="e">
            <v>#REF!</v>
          </cell>
          <cell r="X365">
            <v>5000</v>
          </cell>
          <cell r="Y365">
            <v>1275</v>
          </cell>
          <cell r="Z365">
            <v>6275</v>
          </cell>
          <cell r="AA365" t="e">
            <v>#REF!</v>
          </cell>
          <cell r="AB365">
            <v>1275</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1275</v>
          </cell>
        </row>
        <row r="366">
          <cell r="A366">
            <v>1</v>
          </cell>
          <cell r="B366" t="str">
            <v>COP</v>
          </cell>
          <cell r="C366" t="str">
            <v>Subastas</v>
          </cell>
          <cell r="D366" t="str">
            <v>Fija</v>
          </cell>
          <cell r="E366">
            <v>1</v>
          </cell>
          <cell r="F366">
            <v>35954</v>
          </cell>
          <cell r="G366" t="str">
            <v>Junio</v>
          </cell>
          <cell r="H366">
            <v>1998</v>
          </cell>
          <cell r="I366">
            <v>36319</v>
          </cell>
          <cell r="J366">
            <v>1999</v>
          </cell>
          <cell r="K366" t="str">
            <v>Junio</v>
          </cell>
          <cell r="P366">
            <v>0</v>
          </cell>
          <cell r="Q366">
            <v>25.5</v>
          </cell>
          <cell r="R366" t="e">
            <v>#REF!</v>
          </cell>
          <cell r="S366" t="e">
            <v>#REF!</v>
          </cell>
          <cell r="T366">
            <v>208.7</v>
          </cell>
          <cell r="U366" t="e">
            <v>#REF!</v>
          </cell>
          <cell r="V366">
            <v>208.7</v>
          </cell>
          <cell r="W366" t="e">
            <v>#REF!</v>
          </cell>
          <cell r="X366">
            <v>208.7</v>
          </cell>
          <cell r="Y366">
            <v>53.218499999999999</v>
          </cell>
          <cell r="Z366">
            <v>261.91849999999999</v>
          </cell>
          <cell r="AA366" t="e">
            <v>#REF!</v>
          </cell>
          <cell r="AB366">
            <v>53.218499999999999</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53.218499999999999</v>
          </cell>
        </row>
        <row r="367">
          <cell r="A367">
            <v>1</v>
          </cell>
          <cell r="B367" t="str">
            <v>COP</v>
          </cell>
          <cell r="C367" t="str">
            <v>Subastas</v>
          </cell>
          <cell r="D367" t="str">
            <v>Fija</v>
          </cell>
          <cell r="E367">
            <v>1</v>
          </cell>
          <cell r="F367">
            <v>35954</v>
          </cell>
          <cell r="G367" t="str">
            <v>Junio</v>
          </cell>
          <cell r="H367">
            <v>1998</v>
          </cell>
          <cell r="I367">
            <v>36319</v>
          </cell>
          <cell r="J367">
            <v>1999</v>
          </cell>
          <cell r="K367" t="str">
            <v>Junio</v>
          </cell>
          <cell r="P367">
            <v>0</v>
          </cell>
          <cell r="Q367">
            <v>25.5</v>
          </cell>
          <cell r="R367" t="e">
            <v>#REF!</v>
          </cell>
          <cell r="S367" t="e">
            <v>#REF!</v>
          </cell>
          <cell r="T367">
            <v>1000</v>
          </cell>
          <cell r="U367" t="e">
            <v>#REF!</v>
          </cell>
          <cell r="V367">
            <v>1000</v>
          </cell>
          <cell r="W367" t="e">
            <v>#REF!</v>
          </cell>
          <cell r="X367">
            <v>1000</v>
          </cell>
          <cell r="Y367">
            <v>255</v>
          </cell>
          <cell r="Z367">
            <v>1255</v>
          </cell>
          <cell r="AA367" t="e">
            <v>#REF!</v>
          </cell>
          <cell r="AB367">
            <v>255</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255</v>
          </cell>
        </row>
        <row r="368">
          <cell r="A368">
            <v>1</v>
          </cell>
          <cell r="B368" t="str">
            <v>COP</v>
          </cell>
          <cell r="C368" t="str">
            <v>Subastas</v>
          </cell>
          <cell r="D368" t="str">
            <v>Fija</v>
          </cell>
          <cell r="E368">
            <v>1</v>
          </cell>
          <cell r="F368">
            <v>35954</v>
          </cell>
          <cell r="G368" t="str">
            <v>Junio</v>
          </cell>
          <cell r="H368">
            <v>1998</v>
          </cell>
          <cell r="I368">
            <v>36319</v>
          </cell>
          <cell r="J368">
            <v>1999</v>
          </cell>
          <cell r="K368" t="str">
            <v>Junio</v>
          </cell>
          <cell r="P368">
            <v>0</v>
          </cell>
          <cell r="Q368">
            <v>25.5</v>
          </cell>
          <cell r="R368" t="e">
            <v>#REF!</v>
          </cell>
          <cell r="S368" t="e">
            <v>#REF!</v>
          </cell>
          <cell r="T368">
            <v>300</v>
          </cell>
          <cell r="U368" t="e">
            <v>#REF!</v>
          </cell>
          <cell r="V368">
            <v>300</v>
          </cell>
          <cell r="W368" t="e">
            <v>#REF!</v>
          </cell>
          <cell r="X368">
            <v>300</v>
          </cell>
          <cell r="Y368">
            <v>76.5</v>
          </cell>
          <cell r="Z368">
            <v>376.5</v>
          </cell>
          <cell r="AA368" t="e">
            <v>#REF!</v>
          </cell>
          <cell r="AB368">
            <v>76.5</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76.5</v>
          </cell>
        </row>
        <row r="369">
          <cell r="A369">
            <v>1</v>
          </cell>
          <cell r="B369" t="str">
            <v>COP</v>
          </cell>
          <cell r="C369" t="str">
            <v>Subastas</v>
          </cell>
          <cell r="D369" t="str">
            <v>Fija</v>
          </cell>
          <cell r="E369">
            <v>1</v>
          </cell>
          <cell r="F369">
            <v>35954</v>
          </cell>
          <cell r="G369" t="str">
            <v>Junio</v>
          </cell>
          <cell r="H369">
            <v>1998</v>
          </cell>
          <cell r="I369">
            <v>36319</v>
          </cell>
          <cell r="J369">
            <v>1999</v>
          </cell>
          <cell r="K369" t="str">
            <v>Junio</v>
          </cell>
          <cell r="P369">
            <v>0</v>
          </cell>
          <cell r="Q369">
            <v>25.5</v>
          </cell>
          <cell r="R369" t="e">
            <v>#REF!</v>
          </cell>
          <cell r="S369" t="e">
            <v>#REF!</v>
          </cell>
          <cell r="T369">
            <v>12080</v>
          </cell>
          <cell r="U369" t="e">
            <v>#REF!</v>
          </cell>
          <cell r="V369">
            <v>12080</v>
          </cell>
          <cell r="W369" t="e">
            <v>#REF!</v>
          </cell>
          <cell r="X369">
            <v>12080</v>
          </cell>
          <cell r="Y369">
            <v>3080.4</v>
          </cell>
          <cell r="Z369">
            <v>15160.4</v>
          </cell>
          <cell r="AA369" t="e">
            <v>#REF!</v>
          </cell>
          <cell r="AB369">
            <v>3080.4</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3080.4</v>
          </cell>
        </row>
        <row r="370">
          <cell r="A370">
            <v>1</v>
          </cell>
          <cell r="B370" t="str">
            <v>COP</v>
          </cell>
          <cell r="C370" t="str">
            <v>Subastas</v>
          </cell>
          <cell r="D370" t="str">
            <v>Fija</v>
          </cell>
          <cell r="E370">
            <v>1</v>
          </cell>
          <cell r="F370">
            <v>35954</v>
          </cell>
          <cell r="G370" t="str">
            <v>Junio</v>
          </cell>
          <cell r="H370">
            <v>1998</v>
          </cell>
          <cell r="I370">
            <v>36319</v>
          </cell>
          <cell r="J370">
            <v>1999</v>
          </cell>
          <cell r="K370" t="str">
            <v>Junio</v>
          </cell>
          <cell r="P370">
            <v>0</v>
          </cell>
          <cell r="Q370">
            <v>25.5</v>
          </cell>
          <cell r="R370" t="e">
            <v>#REF!</v>
          </cell>
          <cell r="S370" t="e">
            <v>#REF!</v>
          </cell>
          <cell r="T370">
            <v>1000</v>
          </cell>
          <cell r="U370" t="e">
            <v>#REF!</v>
          </cell>
          <cell r="V370">
            <v>1000</v>
          </cell>
          <cell r="W370" t="e">
            <v>#REF!</v>
          </cell>
          <cell r="X370">
            <v>1000</v>
          </cell>
          <cell r="Y370">
            <v>255</v>
          </cell>
          <cell r="Z370">
            <v>1255</v>
          </cell>
          <cell r="AA370" t="e">
            <v>#REF!</v>
          </cell>
          <cell r="AB370">
            <v>255</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255</v>
          </cell>
        </row>
        <row r="371">
          <cell r="A371">
            <v>1</v>
          </cell>
          <cell r="B371" t="str">
            <v>COP</v>
          </cell>
          <cell r="C371" t="str">
            <v>Subastas</v>
          </cell>
          <cell r="D371" t="str">
            <v>Fija</v>
          </cell>
          <cell r="E371">
            <v>1</v>
          </cell>
          <cell r="F371">
            <v>35954</v>
          </cell>
          <cell r="G371" t="str">
            <v>Junio</v>
          </cell>
          <cell r="H371">
            <v>1998</v>
          </cell>
          <cell r="I371">
            <v>36319</v>
          </cell>
          <cell r="J371">
            <v>1999</v>
          </cell>
          <cell r="K371" t="str">
            <v>Junio</v>
          </cell>
          <cell r="P371">
            <v>0</v>
          </cell>
          <cell r="Q371">
            <v>25.5</v>
          </cell>
          <cell r="R371" t="e">
            <v>#REF!</v>
          </cell>
          <cell r="S371" t="e">
            <v>#REF!</v>
          </cell>
          <cell r="T371">
            <v>1500</v>
          </cell>
          <cell r="U371" t="e">
            <v>#REF!</v>
          </cell>
          <cell r="V371">
            <v>1500</v>
          </cell>
          <cell r="W371" t="e">
            <v>#REF!</v>
          </cell>
          <cell r="X371">
            <v>1500</v>
          </cell>
          <cell r="Y371">
            <v>382.5</v>
          </cell>
          <cell r="Z371">
            <v>1882.5</v>
          </cell>
          <cell r="AA371" t="e">
            <v>#REF!</v>
          </cell>
          <cell r="AB371">
            <v>382.5</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382.5</v>
          </cell>
        </row>
        <row r="372">
          <cell r="A372">
            <v>1</v>
          </cell>
          <cell r="B372" t="str">
            <v>COP</v>
          </cell>
          <cell r="C372" t="str">
            <v>Subastas</v>
          </cell>
          <cell r="D372" t="str">
            <v>Fija</v>
          </cell>
          <cell r="E372">
            <v>1</v>
          </cell>
          <cell r="F372">
            <v>35954</v>
          </cell>
          <cell r="G372" t="str">
            <v>Junio</v>
          </cell>
          <cell r="H372">
            <v>1998</v>
          </cell>
          <cell r="I372">
            <v>36319</v>
          </cell>
          <cell r="J372">
            <v>1999</v>
          </cell>
          <cell r="K372" t="str">
            <v>Junio</v>
          </cell>
          <cell r="P372">
            <v>0</v>
          </cell>
          <cell r="Q372">
            <v>25.5</v>
          </cell>
          <cell r="R372" t="e">
            <v>#REF!</v>
          </cell>
          <cell r="S372" t="e">
            <v>#REF!</v>
          </cell>
          <cell r="T372">
            <v>3100</v>
          </cell>
          <cell r="U372" t="e">
            <v>#REF!</v>
          </cell>
          <cell r="V372">
            <v>3100</v>
          </cell>
          <cell r="W372" t="e">
            <v>#REF!</v>
          </cell>
          <cell r="X372">
            <v>3100</v>
          </cell>
          <cell r="Y372">
            <v>790.5</v>
          </cell>
          <cell r="Z372">
            <v>3890.5</v>
          </cell>
          <cell r="AA372" t="e">
            <v>#REF!</v>
          </cell>
          <cell r="AB372">
            <v>790.5</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790.5</v>
          </cell>
        </row>
        <row r="373">
          <cell r="A373">
            <v>1</v>
          </cell>
          <cell r="B373" t="str">
            <v>COP</v>
          </cell>
          <cell r="C373" t="str">
            <v>Subastas</v>
          </cell>
          <cell r="D373" t="str">
            <v>Fija</v>
          </cell>
          <cell r="E373">
            <v>1</v>
          </cell>
          <cell r="F373">
            <v>35954</v>
          </cell>
          <cell r="G373" t="str">
            <v>Junio</v>
          </cell>
          <cell r="H373">
            <v>1998</v>
          </cell>
          <cell r="I373">
            <v>36319</v>
          </cell>
          <cell r="J373">
            <v>1999</v>
          </cell>
          <cell r="K373" t="str">
            <v>Junio</v>
          </cell>
          <cell r="P373">
            <v>0</v>
          </cell>
          <cell r="Q373">
            <v>25.5</v>
          </cell>
          <cell r="R373" t="e">
            <v>#REF!</v>
          </cell>
          <cell r="S373" t="e">
            <v>#REF!</v>
          </cell>
          <cell r="T373">
            <v>1000</v>
          </cell>
          <cell r="U373" t="e">
            <v>#REF!</v>
          </cell>
          <cell r="V373">
            <v>1000</v>
          </cell>
          <cell r="W373" t="e">
            <v>#REF!</v>
          </cell>
          <cell r="X373">
            <v>1000</v>
          </cell>
          <cell r="Y373">
            <v>255</v>
          </cell>
          <cell r="Z373">
            <v>1255</v>
          </cell>
          <cell r="AA373" t="e">
            <v>#REF!</v>
          </cell>
          <cell r="AB373">
            <v>255</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255</v>
          </cell>
        </row>
        <row r="374">
          <cell r="A374">
            <v>1</v>
          </cell>
          <cell r="B374" t="str">
            <v>COP</v>
          </cell>
          <cell r="C374" t="str">
            <v>Subastas</v>
          </cell>
          <cell r="D374" t="str">
            <v>Fija</v>
          </cell>
          <cell r="E374">
            <v>1</v>
          </cell>
          <cell r="F374">
            <v>35954</v>
          </cell>
          <cell r="G374" t="str">
            <v>Junio</v>
          </cell>
          <cell r="H374">
            <v>1998</v>
          </cell>
          <cell r="I374">
            <v>36319</v>
          </cell>
          <cell r="J374">
            <v>1999</v>
          </cell>
          <cell r="K374" t="str">
            <v>Junio</v>
          </cell>
          <cell r="P374">
            <v>0</v>
          </cell>
          <cell r="Q374">
            <v>25.5</v>
          </cell>
          <cell r="R374" t="e">
            <v>#REF!</v>
          </cell>
          <cell r="S374" t="e">
            <v>#REF!</v>
          </cell>
          <cell r="T374">
            <v>22417</v>
          </cell>
          <cell r="U374" t="e">
            <v>#REF!</v>
          </cell>
          <cell r="V374">
            <v>22417</v>
          </cell>
          <cell r="W374" t="e">
            <v>#REF!</v>
          </cell>
          <cell r="X374">
            <v>22417</v>
          </cell>
          <cell r="Y374">
            <v>5716.335</v>
          </cell>
          <cell r="Z374">
            <v>28133.334999999999</v>
          </cell>
          <cell r="AA374" t="e">
            <v>#REF!</v>
          </cell>
          <cell r="AB374">
            <v>5716.335</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5716.335</v>
          </cell>
        </row>
        <row r="375">
          <cell r="A375">
            <v>1</v>
          </cell>
          <cell r="B375" t="str">
            <v>COP</v>
          </cell>
          <cell r="C375" t="str">
            <v>Subastas</v>
          </cell>
          <cell r="D375" t="str">
            <v>Fija</v>
          </cell>
          <cell r="E375">
            <v>1</v>
          </cell>
          <cell r="F375">
            <v>35954</v>
          </cell>
          <cell r="G375" t="str">
            <v>Junio</v>
          </cell>
          <cell r="H375">
            <v>1998</v>
          </cell>
          <cell r="I375">
            <v>36319</v>
          </cell>
          <cell r="J375">
            <v>1999</v>
          </cell>
          <cell r="K375" t="str">
            <v>Junio</v>
          </cell>
          <cell r="P375">
            <v>0</v>
          </cell>
          <cell r="Q375">
            <v>25.5</v>
          </cell>
          <cell r="R375" t="e">
            <v>#REF!</v>
          </cell>
          <cell r="S375" t="e">
            <v>#REF!</v>
          </cell>
          <cell r="T375">
            <v>10000</v>
          </cell>
          <cell r="U375" t="e">
            <v>#REF!</v>
          </cell>
          <cell r="V375">
            <v>10000</v>
          </cell>
          <cell r="W375" t="e">
            <v>#REF!</v>
          </cell>
          <cell r="X375">
            <v>10000</v>
          </cell>
          <cell r="Y375">
            <v>2550</v>
          </cell>
          <cell r="Z375">
            <v>12550</v>
          </cell>
          <cell r="AA375" t="e">
            <v>#REF!</v>
          </cell>
          <cell r="AB375">
            <v>2550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2550</v>
          </cell>
        </row>
        <row r="376">
          <cell r="A376">
            <v>1</v>
          </cell>
          <cell r="B376" t="str">
            <v>COP</v>
          </cell>
          <cell r="C376" t="str">
            <v>Subastas</v>
          </cell>
          <cell r="D376" t="str">
            <v>Fija</v>
          </cell>
          <cell r="E376">
            <v>1</v>
          </cell>
          <cell r="F376">
            <v>35954</v>
          </cell>
          <cell r="G376" t="str">
            <v>Junio</v>
          </cell>
          <cell r="H376">
            <v>1998</v>
          </cell>
          <cell r="I376">
            <v>36319</v>
          </cell>
          <cell r="J376">
            <v>1999</v>
          </cell>
          <cell r="K376" t="str">
            <v>Junio</v>
          </cell>
          <cell r="P376">
            <v>0</v>
          </cell>
          <cell r="Q376">
            <v>25.5</v>
          </cell>
          <cell r="R376" t="e">
            <v>#REF!</v>
          </cell>
          <cell r="S376" t="e">
            <v>#REF!</v>
          </cell>
          <cell r="T376">
            <v>1500</v>
          </cell>
          <cell r="U376" t="e">
            <v>#REF!</v>
          </cell>
          <cell r="V376">
            <v>1500</v>
          </cell>
          <cell r="W376" t="e">
            <v>#REF!</v>
          </cell>
          <cell r="X376">
            <v>1500</v>
          </cell>
          <cell r="Y376">
            <v>382.5</v>
          </cell>
          <cell r="Z376">
            <v>1882.5</v>
          </cell>
          <cell r="AA376" t="e">
            <v>#REF!</v>
          </cell>
          <cell r="AB376">
            <v>382.5</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382.5</v>
          </cell>
        </row>
        <row r="377">
          <cell r="A377">
            <v>1</v>
          </cell>
          <cell r="B377" t="str">
            <v>COP</v>
          </cell>
          <cell r="C377" t="str">
            <v>Subastas</v>
          </cell>
          <cell r="D377" t="str">
            <v>Fija</v>
          </cell>
          <cell r="E377">
            <v>1</v>
          </cell>
          <cell r="F377">
            <v>35954</v>
          </cell>
          <cell r="G377" t="str">
            <v>Junio</v>
          </cell>
          <cell r="H377">
            <v>1998</v>
          </cell>
          <cell r="I377">
            <v>36319</v>
          </cell>
          <cell r="J377">
            <v>1999</v>
          </cell>
          <cell r="K377" t="str">
            <v>Junio</v>
          </cell>
          <cell r="P377">
            <v>0</v>
          </cell>
          <cell r="Q377">
            <v>25.5</v>
          </cell>
          <cell r="R377" t="e">
            <v>#REF!</v>
          </cell>
          <cell r="S377" t="e">
            <v>#REF!</v>
          </cell>
          <cell r="T377">
            <v>1500</v>
          </cell>
          <cell r="U377" t="e">
            <v>#REF!</v>
          </cell>
          <cell r="V377">
            <v>1500</v>
          </cell>
          <cell r="W377" t="e">
            <v>#REF!</v>
          </cell>
          <cell r="X377">
            <v>1500</v>
          </cell>
          <cell r="Y377">
            <v>382.5</v>
          </cell>
          <cell r="Z377">
            <v>1882.5</v>
          </cell>
          <cell r="AA377" t="e">
            <v>#REF!</v>
          </cell>
          <cell r="AB377">
            <v>382.5</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382.5</v>
          </cell>
        </row>
        <row r="378">
          <cell r="A378">
            <v>1</v>
          </cell>
          <cell r="B378" t="str">
            <v>COP</v>
          </cell>
          <cell r="C378" t="str">
            <v>Subastas</v>
          </cell>
          <cell r="D378" t="str">
            <v>Fija</v>
          </cell>
          <cell r="E378">
            <v>1</v>
          </cell>
          <cell r="F378">
            <v>35954</v>
          </cell>
          <cell r="G378" t="str">
            <v>Junio</v>
          </cell>
          <cell r="H378">
            <v>1998</v>
          </cell>
          <cell r="I378">
            <v>36319</v>
          </cell>
          <cell r="J378">
            <v>1999</v>
          </cell>
          <cell r="K378" t="str">
            <v>Junio</v>
          </cell>
          <cell r="P378">
            <v>0</v>
          </cell>
          <cell r="Q378">
            <v>25.5</v>
          </cell>
          <cell r="R378" t="e">
            <v>#REF!</v>
          </cell>
          <cell r="S378" t="e">
            <v>#REF!</v>
          </cell>
          <cell r="T378">
            <v>200</v>
          </cell>
          <cell r="U378" t="e">
            <v>#REF!</v>
          </cell>
          <cell r="V378">
            <v>200</v>
          </cell>
          <cell r="W378" t="e">
            <v>#REF!</v>
          </cell>
          <cell r="X378">
            <v>200</v>
          </cell>
          <cell r="Y378">
            <v>51</v>
          </cell>
          <cell r="Z378">
            <v>251</v>
          </cell>
          <cell r="AA378" t="e">
            <v>#REF!</v>
          </cell>
          <cell r="AB378">
            <v>51</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51</v>
          </cell>
        </row>
        <row r="379">
          <cell r="A379">
            <v>1</v>
          </cell>
          <cell r="B379" t="str">
            <v>COP</v>
          </cell>
          <cell r="C379" t="str">
            <v>Subastas</v>
          </cell>
          <cell r="D379" t="str">
            <v>Fija</v>
          </cell>
          <cell r="E379">
            <v>1</v>
          </cell>
          <cell r="F379">
            <v>35954</v>
          </cell>
          <cell r="G379" t="str">
            <v>Junio</v>
          </cell>
          <cell r="H379">
            <v>1998</v>
          </cell>
          <cell r="I379">
            <v>36319</v>
          </cell>
          <cell r="J379">
            <v>1999</v>
          </cell>
          <cell r="K379" t="str">
            <v>Junio</v>
          </cell>
          <cell r="P379">
            <v>0</v>
          </cell>
          <cell r="Q379">
            <v>25.5</v>
          </cell>
          <cell r="R379" t="e">
            <v>#REF!</v>
          </cell>
          <cell r="S379" t="e">
            <v>#REF!</v>
          </cell>
          <cell r="T379">
            <v>100</v>
          </cell>
          <cell r="U379" t="e">
            <v>#REF!</v>
          </cell>
          <cell r="V379">
            <v>100</v>
          </cell>
          <cell r="W379" t="e">
            <v>#REF!</v>
          </cell>
          <cell r="X379">
            <v>100</v>
          </cell>
          <cell r="Y379">
            <v>25.5</v>
          </cell>
          <cell r="Z379">
            <v>125.5</v>
          </cell>
          <cell r="AA379" t="e">
            <v>#REF!</v>
          </cell>
          <cell r="AB379">
            <v>25.5</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25.5</v>
          </cell>
        </row>
        <row r="380">
          <cell r="A380">
            <v>1</v>
          </cell>
          <cell r="B380" t="str">
            <v>COP</v>
          </cell>
          <cell r="C380" t="str">
            <v>Subastas</v>
          </cell>
          <cell r="D380" t="str">
            <v>Fija</v>
          </cell>
          <cell r="E380">
            <v>1</v>
          </cell>
          <cell r="F380">
            <v>35954</v>
          </cell>
          <cell r="G380" t="str">
            <v>Junio</v>
          </cell>
          <cell r="H380">
            <v>1998</v>
          </cell>
          <cell r="I380">
            <v>36319</v>
          </cell>
          <cell r="J380">
            <v>1999</v>
          </cell>
          <cell r="K380" t="str">
            <v>Junio</v>
          </cell>
          <cell r="P380">
            <v>0</v>
          </cell>
          <cell r="Q380">
            <v>25.5</v>
          </cell>
          <cell r="R380" t="e">
            <v>#REF!</v>
          </cell>
          <cell r="S380" t="e">
            <v>#REF!</v>
          </cell>
          <cell r="T380">
            <v>200</v>
          </cell>
          <cell r="U380" t="e">
            <v>#REF!</v>
          </cell>
          <cell r="V380">
            <v>200</v>
          </cell>
          <cell r="W380" t="e">
            <v>#REF!</v>
          </cell>
          <cell r="X380">
            <v>200</v>
          </cell>
          <cell r="Y380">
            <v>51</v>
          </cell>
          <cell r="Z380">
            <v>251</v>
          </cell>
          <cell r="AA380" t="e">
            <v>#REF!</v>
          </cell>
          <cell r="AB380">
            <v>51</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51</v>
          </cell>
        </row>
        <row r="381">
          <cell r="A381">
            <v>1</v>
          </cell>
          <cell r="B381" t="str">
            <v>COP</v>
          </cell>
          <cell r="C381" t="str">
            <v>Subastas</v>
          </cell>
          <cell r="D381" t="str">
            <v>Fija</v>
          </cell>
          <cell r="E381">
            <v>1</v>
          </cell>
          <cell r="F381">
            <v>35954</v>
          </cell>
          <cell r="G381" t="str">
            <v>Junio</v>
          </cell>
          <cell r="H381">
            <v>1998</v>
          </cell>
          <cell r="I381">
            <v>36319</v>
          </cell>
          <cell r="J381">
            <v>1999</v>
          </cell>
          <cell r="K381" t="str">
            <v>Junio</v>
          </cell>
          <cell r="P381">
            <v>0</v>
          </cell>
          <cell r="Q381">
            <v>25.5</v>
          </cell>
          <cell r="R381" t="e">
            <v>#REF!</v>
          </cell>
          <cell r="S381" t="e">
            <v>#REF!</v>
          </cell>
          <cell r="T381">
            <v>200</v>
          </cell>
          <cell r="U381" t="e">
            <v>#REF!</v>
          </cell>
          <cell r="V381">
            <v>200</v>
          </cell>
          <cell r="W381" t="e">
            <v>#REF!</v>
          </cell>
          <cell r="X381">
            <v>200</v>
          </cell>
          <cell r="Y381">
            <v>51</v>
          </cell>
          <cell r="Z381">
            <v>251</v>
          </cell>
          <cell r="AA381" t="e">
            <v>#REF!</v>
          </cell>
          <cell r="AB381">
            <v>51</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51</v>
          </cell>
        </row>
        <row r="382">
          <cell r="A382">
            <v>1</v>
          </cell>
          <cell r="B382" t="str">
            <v>COP</v>
          </cell>
          <cell r="C382" t="str">
            <v>Subastas</v>
          </cell>
          <cell r="D382" t="str">
            <v>Fija</v>
          </cell>
          <cell r="E382">
            <v>1</v>
          </cell>
          <cell r="F382">
            <v>35954</v>
          </cell>
          <cell r="G382" t="str">
            <v>Junio</v>
          </cell>
          <cell r="H382">
            <v>1998</v>
          </cell>
          <cell r="I382">
            <v>36319</v>
          </cell>
          <cell r="J382">
            <v>1999</v>
          </cell>
          <cell r="K382" t="str">
            <v>Junio</v>
          </cell>
          <cell r="P382">
            <v>0</v>
          </cell>
          <cell r="Q382">
            <v>25.5</v>
          </cell>
          <cell r="R382" t="e">
            <v>#REF!</v>
          </cell>
          <cell r="S382" t="e">
            <v>#REF!</v>
          </cell>
          <cell r="T382">
            <v>11941</v>
          </cell>
          <cell r="U382" t="e">
            <v>#REF!</v>
          </cell>
          <cell r="V382">
            <v>11941</v>
          </cell>
          <cell r="W382" t="e">
            <v>#REF!</v>
          </cell>
          <cell r="X382">
            <v>11941</v>
          </cell>
          <cell r="Y382">
            <v>3044.9549999999999</v>
          </cell>
          <cell r="Z382">
            <v>14985.955</v>
          </cell>
          <cell r="AA382" t="e">
            <v>#REF!</v>
          </cell>
          <cell r="AB382">
            <v>3044.9549999999999</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3044.9549999999999</v>
          </cell>
        </row>
        <row r="383">
          <cell r="A383">
            <v>1</v>
          </cell>
          <cell r="B383" t="str">
            <v>COP</v>
          </cell>
          <cell r="C383" t="str">
            <v>Subastas</v>
          </cell>
          <cell r="D383" t="str">
            <v>Fija</v>
          </cell>
          <cell r="E383">
            <v>1</v>
          </cell>
          <cell r="F383">
            <v>35954</v>
          </cell>
          <cell r="G383" t="str">
            <v>Junio</v>
          </cell>
          <cell r="H383">
            <v>1998</v>
          </cell>
          <cell r="I383">
            <v>36319</v>
          </cell>
          <cell r="J383">
            <v>1999</v>
          </cell>
          <cell r="K383" t="str">
            <v>Junio</v>
          </cell>
          <cell r="P383">
            <v>0</v>
          </cell>
          <cell r="Q383">
            <v>25.5</v>
          </cell>
          <cell r="R383" t="e">
            <v>#REF!</v>
          </cell>
          <cell r="S383" t="e">
            <v>#REF!</v>
          </cell>
          <cell r="T383">
            <v>1000</v>
          </cell>
          <cell r="U383" t="e">
            <v>#REF!</v>
          </cell>
          <cell r="V383">
            <v>1000</v>
          </cell>
          <cell r="W383" t="e">
            <v>#REF!</v>
          </cell>
          <cell r="X383">
            <v>1000</v>
          </cell>
          <cell r="Y383">
            <v>255</v>
          </cell>
          <cell r="Z383">
            <v>1255</v>
          </cell>
          <cell r="AA383" t="e">
            <v>#REF!</v>
          </cell>
          <cell r="AB383">
            <v>255</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255</v>
          </cell>
        </row>
        <row r="384">
          <cell r="A384">
            <v>1</v>
          </cell>
          <cell r="B384" t="str">
            <v>COP</v>
          </cell>
          <cell r="C384" t="str">
            <v>Subastas</v>
          </cell>
          <cell r="D384" t="str">
            <v>Fija</v>
          </cell>
          <cell r="E384">
            <v>1</v>
          </cell>
          <cell r="F384">
            <v>35954</v>
          </cell>
          <cell r="G384" t="str">
            <v>Junio</v>
          </cell>
          <cell r="H384">
            <v>1998</v>
          </cell>
          <cell r="I384">
            <v>36319</v>
          </cell>
          <cell r="J384">
            <v>1999</v>
          </cell>
          <cell r="K384" t="str">
            <v>Junio</v>
          </cell>
          <cell r="P384">
            <v>0</v>
          </cell>
          <cell r="Q384">
            <v>25.5</v>
          </cell>
          <cell r="R384" t="e">
            <v>#REF!</v>
          </cell>
          <cell r="S384" t="e">
            <v>#REF!</v>
          </cell>
          <cell r="T384">
            <v>150</v>
          </cell>
          <cell r="U384" t="e">
            <v>#REF!</v>
          </cell>
          <cell r="V384">
            <v>150</v>
          </cell>
          <cell r="W384" t="e">
            <v>#REF!</v>
          </cell>
          <cell r="X384">
            <v>150</v>
          </cell>
          <cell r="Y384">
            <v>38.25</v>
          </cell>
          <cell r="Z384">
            <v>188.25</v>
          </cell>
          <cell r="AA384" t="e">
            <v>#REF!</v>
          </cell>
          <cell r="AB384">
            <v>38.25</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38.25</v>
          </cell>
        </row>
        <row r="385">
          <cell r="A385">
            <v>1</v>
          </cell>
          <cell r="B385" t="str">
            <v>COP</v>
          </cell>
          <cell r="C385" t="str">
            <v>Subastas</v>
          </cell>
          <cell r="D385" t="str">
            <v>Fija</v>
          </cell>
          <cell r="E385">
            <v>1</v>
          </cell>
          <cell r="F385">
            <v>35954</v>
          </cell>
          <cell r="G385" t="str">
            <v>Junio</v>
          </cell>
          <cell r="H385">
            <v>1998</v>
          </cell>
          <cell r="I385">
            <v>36319</v>
          </cell>
          <cell r="J385">
            <v>1999</v>
          </cell>
          <cell r="K385" t="str">
            <v>Junio</v>
          </cell>
          <cell r="P385">
            <v>0</v>
          </cell>
          <cell r="Q385">
            <v>25.5</v>
          </cell>
          <cell r="R385" t="e">
            <v>#REF!</v>
          </cell>
          <cell r="S385" t="e">
            <v>#REF!</v>
          </cell>
          <cell r="T385">
            <v>100</v>
          </cell>
          <cell r="U385" t="e">
            <v>#REF!</v>
          </cell>
          <cell r="V385">
            <v>100</v>
          </cell>
          <cell r="W385" t="e">
            <v>#REF!</v>
          </cell>
          <cell r="X385">
            <v>100</v>
          </cell>
          <cell r="Y385">
            <v>25.5</v>
          </cell>
          <cell r="Z385">
            <v>125.5</v>
          </cell>
          <cell r="AA385" t="e">
            <v>#REF!</v>
          </cell>
          <cell r="AB385">
            <v>25.5</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25.5</v>
          </cell>
        </row>
        <row r="386">
          <cell r="A386">
            <v>1</v>
          </cell>
          <cell r="B386" t="str">
            <v>COP</v>
          </cell>
          <cell r="C386" t="str">
            <v>Subastas</v>
          </cell>
          <cell r="D386" t="str">
            <v>Fija</v>
          </cell>
          <cell r="E386">
            <v>1</v>
          </cell>
          <cell r="F386">
            <v>35954</v>
          </cell>
          <cell r="G386" t="str">
            <v>Junio</v>
          </cell>
          <cell r="H386">
            <v>1998</v>
          </cell>
          <cell r="I386">
            <v>36319</v>
          </cell>
          <cell r="J386">
            <v>1999</v>
          </cell>
          <cell r="K386" t="str">
            <v>Junio</v>
          </cell>
          <cell r="P386">
            <v>0</v>
          </cell>
          <cell r="Q386">
            <v>25.5</v>
          </cell>
          <cell r="R386" t="e">
            <v>#REF!</v>
          </cell>
          <cell r="S386" t="e">
            <v>#REF!</v>
          </cell>
          <cell r="T386">
            <v>1000</v>
          </cell>
          <cell r="U386" t="e">
            <v>#REF!</v>
          </cell>
          <cell r="V386">
            <v>1000</v>
          </cell>
          <cell r="W386" t="e">
            <v>#REF!</v>
          </cell>
          <cell r="X386">
            <v>1000</v>
          </cell>
          <cell r="Y386">
            <v>255</v>
          </cell>
          <cell r="Z386">
            <v>1255</v>
          </cell>
          <cell r="AA386" t="e">
            <v>#REF!</v>
          </cell>
          <cell r="AB386">
            <v>255</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255</v>
          </cell>
        </row>
        <row r="387">
          <cell r="A387">
            <v>1</v>
          </cell>
          <cell r="B387" t="str">
            <v>COP</v>
          </cell>
          <cell r="C387" t="str">
            <v>Subastas</v>
          </cell>
          <cell r="D387" t="str">
            <v>Fija</v>
          </cell>
          <cell r="E387">
            <v>1</v>
          </cell>
          <cell r="F387">
            <v>35954</v>
          </cell>
          <cell r="G387" t="str">
            <v>Junio</v>
          </cell>
          <cell r="H387">
            <v>1998</v>
          </cell>
          <cell r="I387">
            <v>36319</v>
          </cell>
          <cell r="J387">
            <v>1999</v>
          </cell>
          <cell r="K387" t="str">
            <v>Junio</v>
          </cell>
          <cell r="P387">
            <v>0</v>
          </cell>
          <cell r="Q387">
            <v>25.5</v>
          </cell>
          <cell r="R387" t="e">
            <v>#REF!</v>
          </cell>
          <cell r="S387" t="e">
            <v>#REF!</v>
          </cell>
          <cell r="T387">
            <v>3000</v>
          </cell>
          <cell r="U387" t="e">
            <v>#REF!</v>
          </cell>
          <cell r="V387">
            <v>3000</v>
          </cell>
          <cell r="W387" t="e">
            <v>#REF!</v>
          </cell>
          <cell r="X387">
            <v>3000</v>
          </cell>
          <cell r="Y387">
            <v>765</v>
          </cell>
          <cell r="Z387">
            <v>3765</v>
          </cell>
          <cell r="AA387" t="e">
            <v>#REF!</v>
          </cell>
          <cell r="AB387">
            <v>765</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765</v>
          </cell>
        </row>
        <row r="388">
          <cell r="A388">
            <v>1</v>
          </cell>
          <cell r="B388" t="str">
            <v>COP</v>
          </cell>
          <cell r="C388" t="str">
            <v>Subastas</v>
          </cell>
          <cell r="D388" t="str">
            <v>Fija</v>
          </cell>
          <cell r="E388">
            <v>1</v>
          </cell>
          <cell r="F388">
            <v>35954</v>
          </cell>
          <cell r="G388" t="str">
            <v>Junio</v>
          </cell>
          <cell r="H388">
            <v>1998</v>
          </cell>
          <cell r="I388">
            <v>36319</v>
          </cell>
          <cell r="J388">
            <v>1999</v>
          </cell>
          <cell r="K388" t="str">
            <v>Junio</v>
          </cell>
          <cell r="P388">
            <v>0</v>
          </cell>
          <cell r="Q388">
            <v>25.5</v>
          </cell>
          <cell r="R388" t="e">
            <v>#REF!</v>
          </cell>
          <cell r="S388" t="e">
            <v>#REF!</v>
          </cell>
          <cell r="T388">
            <v>500</v>
          </cell>
          <cell r="U388" t="e">
            <v>#REF!</v>
          </cell>
          <cell r="V388">
            <v>500</v>
          </cell>
          <cell r="W388" t="e">
            <v>#REF!</v>
          </cell>
          <cell r="X388">
            <v>500</v>
          </cell>
          <cell r="Y388">
            <v>127.5</v>
          </cell>
          <cell r="Z388">
            <v>627.5</v>
          </cell>
          <cell r="AA388" t="e">
            <v>#REF!</v>
          </cell>
          <cell r="AB388">
            <v>127.5</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127.5</v>
          </cell>
        </row>
        <row r="389">
          <cell r="A389">
            <v>1</v>
          </cell>
          <cell r="B389" t="str">
            <v>COP</v>
          </cell>
          <cell r="C389" t="str">
            <v>Subastas</v>
          </cell>
          <cell r="D389" t="str">
            <v>Fija</v>
          </cell>
          <cell r="E389">
            <v>1</v>
          </cell>
          <cell r="F389">
            <v>35954</v>
          </cell>
          <cell r="G389" t="str">
            <v>Junio</v>
          </cell>
          <cell r="H389">
            <v>1998</v>
          </cell>
          <cell r="I389">
            <v>36319</v>
          </cell>
          <cell r="J389">
            <v>1999</v>
          </cell>
          <cell r="K389" t="str">
            <v>Junio</v>
          </cell>
          <cell r="P389">
            <v>0</v>
          </cell>
          <cell r="Q389">
            <v>25.5</v>
          </cell>
          <cell r="R389" t="e">
            <v>#REF!</v>
          </cell>
          <cell r="S389" t="e">
            <v>#REF!</v>
          </cell>
          <cell r="T389">
            <v>100</v>
          </cell>
          <cell r="U389" t="e">
            <v>#REF!</v>
          </cell>
          <cell r="V389">
            <v>100</v>
          </cell>
          <cell r="W389" t="e">
            <v>#REF!</v>
          </cell>
          <cell r="X389">
            <v>100</v>
          </cell>
          <cell r="Y389">
            <v>25.5</v>
          </cell>
          <cell r="Z389">
            <v>125.5</v>
          </cell>
          <cell r="AA389" t="e">
            <v>#REF!</v>
          </cell>
          <cell r="AB389">
            <v>25.5</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25.5</v>
          </cell>
        </row>
        <row r="390">
          <cell r="A390">
            <v>1</v>
          </cell>
          <cell r="B390" t="str">
            <v>COP</v>
          </cell>
          <cell r="C390" t="str">
            <v>Subastas</v>
          </cell>
          <cell r="D390" t="str">
            <v>Fija</v>
          </cell>
          <cell r="E390">
            <v>1</v>
          </cell>
          <cell r="F390">
            <v>35954</v>
          </cell>
          <cell r="G390" t="str">
            <v>Junio</v>
          </cell>
          <cell r="H390">
            <v>1998</v>
          </cell>
          <cell r="I390">
            <v>36319</v>
          </cell>
          <cell r="J390">
            <v>1999</v>
          </cell>
          <cell r="K390" t="str">
            <v>Junio</v>
          </cell>
          <cell r="P390">
            <v>0</v>
          </cell>
          <cell r="Q390">
            <v>25.5</v>
          </cell>
          <cell r="R390" t="e">
            <v>#REF!</v>
          </cell>
          <cell r="S390" t="e">
            <v>#REF!</v>
          </cell>
          <cell r="T390">
            <v>300</v>
          </cell>
          <cell r="U390" t="e">
            <v>#REF!</v>
          </cell>
          <cell r="V390">
            <v>300</v>
          </cell>
          <cell r="W390" t="e">
            <v>#REF!</v>
          </cell>
          <cell r="X390">
            <v>300</v>
          </cell>
          <cell r="Y390">
            <v>76.5</v>
          </cell>
          <cell r="Z390">
            <v>376.5</v>
          </cell>
          <cell r="AA390" t="e">
            <v>#REF!</v>
          </cell>
          <cell r="AB390">
            <v>76.5</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76.5</v>
          </cell>
        </row>
        <row r="391">
          <cell r="A391">
            <v>1</v>
          </cell>
          <cell r="B391" t="str">
            <v>COP</v>
          </cell>
          <cell r="C391" t="str">
            <v>Subastas</v>
          </cell>
          <cell r="D391" t="str">
            <v>Fija</v>
          </cell>
          <cell r="E391">
            <v>1</v>
          </cell>
          <cell r="F391">
            <v>35954</v>
          </cell>
          <cell r="G391" t="str">
            <v>Junio</v>
          </cell>
          <cell r="H391">
            <v>1998</v>
          </cell>
          <cell r="I391">
            <v>36319</v>
          </cell>
          <cell r="J391">
            <v>1999</v>
          </cell>
          <cell r="K391" t="str">
            <v>Junio</v>
          </cell>
          <cell r="P391">
            <v>0</v>
          </cell>
          <cell r="Q391">
            <v>25.5</v>
          </cell>
          <cell r="R391" t="e">
            <v>#REF!</v>
          </cell>
          <cell r="S391" t="e">
            <v>#REF!</v>
          </cell>
          <cell r="T391">
            <v>4363.6000000000004</v>
          </cell>
          <cell r="U391" t="e">
            <v>#REF!</v>
          </cell>
          <cell r="V391">
            <v>4363.6000000000004</v>
          </cell>
          <cell r="W391" t="e">
            <v>#REF!</v>
          </cell>
          <cell r="X391">
            <v>4363.6000000000004</v>
          </cell>
          <cell r="Y391">
            <v>1112.7180000000001</v>
          </cell>
          <cell r="Z391">
            <v>5476.3180000000002</v>
          </cell>
          <cell r="AA391" t="e">
            <v>#REF!</v>
          </cell>
          <cell r="AB391">
            <v>1112.7180000000001</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1112.7180000000001</v>
          </cell>
        </row>
        <row r="392">
          <cell r="A392">
            <v>1</v>
          </cell>
          <cell r="B392" t="str">
            <v>COP</v>
          </cell>
          <cell r="C392" t="str">
            <v>Subastas</v>
          </cell>
          <cell r="D392" t="str">
            <v>Fija</v>
          </cell>
          <cell r="E392">
            <v>1</v>
          </cell>
          <cell r="F392">
            <v>35954</v>
          </cell>
          <cell r="G392" t="str">
            <v>Junio</v>
          </cell>
          <cell r="H392">
            <v>1998</v>
          </cell>
          <cell r="I392">
            <v>36319</v>
          </cell>
          <cell r="J392">
            <v>1999</v>
          </cell>
          <cell r="K392" t="str">
            <v>Junio</v>
          </cell>
          <cell r="P392">
            <v>0</v>
          </cell>
          <cell r="Q392">
            <v>25.5</v>
          </cell>
          <cell r="R392" t="e">
            <v>#REF!</v>
          </cell>
          <cell r="S392" t="e">
            <v>#REF!</v>
          </cell>
          <cell r="T392">
            <v>250</v>
          </cell>
          <cell r="U392" t="e">
            <v>#REF!</v>
          </cell>
          <cell r="V392">
            <v>250</v>
          </cell>
          <cell r="W392" t="e">
            <v>#REF!</v>
          </cell>
          <cell r="X392">
            <v>250</v>
          </cell>
          <cell r="Y392">
            <v>63.75</v>
          </cell>
          <cell r="Z392">
            <v>313.75</v>
          </cell>
          <cell r="AA392" t="e">
            <v>#REF!</v>
          </cell>
          <cell r="AB392">
            <v>63.75</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63.75</v>
          </cell>
        </row>
        <row r="393">
          <cell r="A393">
            <v>1</v>
          </cell>
          <cell r="B393" t="str">
            <v>COP</v>
          </cell>
          <cell r="C393" t="str">
            <v>Subastas</v>
          </cell>
          <cell r="D393" t="str">
            <v>Fija</v>
          </cell>
          <cell r="E393">
            <v>1</v>
          </cell>
          <cell r="F393">
            <v>35954</v>
          </cell>
          <cell r="G393" t="str">
            <v>Junio</v>
          </cell>
          <cell r="H393">
            <v>1998</v>
          </cell>
          <cell r="I393">
            <v>36319</v>
          </cell>
          <cell r="J393">
            <v>1999</v>
          </cell>
          <cell r="K393" t="str">
            <v>Junio</v>
          </cell>
          <cell r="P393">
            <v>0</v>
          </cell>
          <cell r="Q393">
            <v>25.5</v>
          </cell>
          <cell r="R393" t="e">
            <v>#REF!</v>
          </cell>
          <cell r="S393" t="e">
            <v>#REF!</v>
          </cell>
          <cell r="T393">
            <v>23400</v>
          </cell>
          <cell r="U393" t="e">
            <v>#REF!</v>
          </cell>
          <cell r="V393">
            <v>23400</v>
          </cell>
          <cell r="W393" t="e">
            <v>#REF!</v>
          </cell>
          <cell r="X393">
            <v>23400</v>
          </cell>
          <cell r="Y393">
            <v>5967</v>
          </cell>
          <cell r="Z393">
            <v>29367</v>
          </cell>
          <cell r="AA393" t="e">
            <v>#REF!</v>
          </cell>
          <cell r="AB393">
            <v>5967</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5967</v>
          </cell>
        </row>
        <row r="394">
          <cell r="A394">
            <v>1</v>
          </cell>
          <cell r="B394" t="str">
            <v>COP</v>
          </cell>
          <cell r="C394" t="str">
            <v>Subastas</v>
          </cell>
          <cell r="D394" t="str">
            <v>Variable</v>
          </cell>
          <cell r="E394">
            <v>3</v>
          </cell>
          <cell r="F394">
            <v>35242</v>
          </cell>
          <cell r="G394" t="str">
            <v>Junio</v>
          </cell>
          <cell r="H394">
            <v>1996</v>
          </cell>
          <cell r="I394">
            <v>36337</v>
          </cell>
          <cell r="J394">
            <v>1999</v>
          </cell>
          <cell r="K394" t="str">
            <v>Junio</v>
          </cell>
          <cell r="P394">
            <v>8</v>
          </cell>
          <cell r="Q394">
            <v>19.88</v>
          </cell>
          <cell r="R394">
            <v>17.96</v>
          </cell>
          <cell r="S394" t="e">
            <v>#REF!</v>
          </cell>
          <cell r="T394">
            <v>100</v>
          </cell>
          <cell r="U394" t="e">
            <v>#REF!</v>
          </cell>
          <cell r="V394">
            <v>100</v>
          </cell>
          <cell r="W394" t="e">
            <v>#REF!</v>
          </cell>
          <cell r="X394">
            <v>100</v>
          </cell>
          <cell r="Y394">
            <v>19.88</v>
          </cell>
          <cell r="Z394">
            <v>119.88</v>
          </cell>
          <cell r="AA394">
            <v>1796</v>
          </cell>
          <cell r="AB394">
            <v>18.78</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18.78</v>
          </cell>
        </row>
        <row r="395">
          <cell r="A395">
            <v>1</v>
          </cell>
          <cell r="B395" t="str">
            <v>COP</v>
          </cell>
          <cell r="C395" t="str">
            <v>Subastas</v>
          </cell>
          <cell r="D395" t="str">
            <v>Fija</v>
          </cell>
          <cell r="E395">
            <v>1</v>
          </cell>
          <cell r="F395">
            <v>36003</v>
          </cell>
          <cell r="G395" t="str">
            <v>Julio</v>
          </cell>
          <cell r="H395">
            <v>1998</v>
          </cell>
          <cell r="I395">
            <v>36368</v>
          </cell>
          <cell r="J395">
            <v>1999</v>
          </cell>
          <cell r="K395" t="str">
            <v>Julio</v>
          </cell>
          <cell r="P395">
            <v>0</v>
          </cell>
          <cell r="Q395">
            <v>25.5</v>
          </cell>
          <cell r="R395" t="e">
            <v>#REF!</v>
          </cell>
          <cell r="S395" t="e">
            <v>#REF!</v>
          </cell>
          <cell r="T395">
            <v>22000</v>
          </cell>
          <cell r="U395" t="e">
            <v>#REF!</v>
          </cell>
          <cell r="V395">
            <v>22000</v>
          </cell>
          <cell r="W395" t="e">
            <v>#REF!</v>
          </cell>
          <cell r="X395">
            <v>22000</v>
          </cell>
          <cell r="Y395">
            <v>5610</v>
          </cell>
          <cell r="Z395">
            <v>27610</v>
          </cell>
          <cell r="AA395" t="e">
            <v>#REF!</v>
          </cell>
          <cell r="AB395">
            <v>5610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5610</v>
          </cell>
        </row>
        <row r="396">
          <cell r="A396">
            <v>1</v>
          </cell>
          <cell r="B396" t="str">
            <v>COP</v>
          </cell>
          <cell r="C396" t="str">
            <v>Subastas</v>
          </cell>
          <cell r="D396" t="str">
            <v>Fija</v>
          </cell>
          <cell r="E396">
            <v>1</v>
          </cell>
          <cell r="F396">
            <v>36003</v>
          </cell>
          <cell r="G396" t="str">
            <v>Julio</v>
          </cell>
          <cell r="H396">
            <v>1998</v>
          </cell>
          <cell r="I396">
            <v>36368</v>
          </cell>
          <cell r="J396">
            <v>1999</v>
          </cell>
          <cell r="K396" t="str">
            <v>Julio</v>
          </cell>
          <cell r="P396">
            <v>0</v>
          </cell>
          <cell r="Q396">
            <v>25.5</v>
          </cell>
          <cell r="R396" t="e">
            <v>#REF!</v>
          </cell>
          <cell r="S396" t="e">
            <v>#REF!</v>
          </cell>
          <cell r="T396">
            <v>5500</v>
          </cell>
          <cell r="U396" t="e">
            <v>#REF!</v>
          </cell>
          <cell r="V396">
            <v>5500</v>
          </cell>
          <cell r="W396" t="e">
            <v>#REF!</v>
          </cell>
          <cell r="X396">
            <v>5500</v>
          </cell>
          <cell r="Y396">
            <v>1402.5</v>
          </cell>
          <cell r="Z396">
            <v>6902.5</v>
          </cell>
          <cell r="AA396" t="e">
            <v>#REF!</v>
          </cell>
          <cell r="AB396">
            <v>1402.5</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1402.5</v>
          </cell>
        </row>
        <row r="397">
          <cell r="A397">
            <v>1</v>
          </cell>
          <cell r="B397" t="str">
            <v>COP</v>
          </cell>
          <cell r="C397" t="str">
            <v>Subastas</v>
          </cell>
          <cell r="D397" t="str">
            <v>Fija</v>
          </cell>
          <cell r="E397">
            <v>1</v>
          </cell>
          <cell r="F397">
            <v>36003</v>
          </cell>
          <cell r="G397" t="str">
            <v>Julio</v>
          </cell>
          <cell r="H397">
            <v>1998</v>
          </cell>
          <cell r="I397">
            <v>36368</v>
          </cell>
          <cell r="J397">
            <v>1999</v>
          </cell>
          <cell r="K397" t="str">
            <v>Julio</v>
          </cell>
          <cell r="P397">
            <v>0</v>
          </cell>
          <cell r="Q397">
            <v>25.5</v>
          </cell>
          <cell r="R397" t="e">
            <v>#REF!</v>
          </cell>
          <cell r="S397" t="e">
            <v>#REF!</v>
          </cell>
          <cell r="T397">
            <v>201.9</v>
          </cell>
          <cell r="U397" t="e">
            <v>#REF!</v>
          </cell>
          <cell r="V397">
            <v>201.9</v>
          </cell>
          <cell r="W397" t="e">
            <v>#REF!</v>
          </cell>
          <cell r="X397">
            <v>201.9</v>
          </cell>
          <cell r="Y397">
            <v>51.484500000000004</v>
          </cell>
          <cell r="Z397">
            <v>253.3845</v>
          </cell>
          <cell r="AA397" t="e">
            <v>#REF!</v>
          </cell>
          <cell r="AB397">
            <v>51.484500000000004</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51.484500000000004</v>
          </cell>
        </row>
        <row r="398">
          <cell r="A398">
            <v>1</v>
          </cell>
          <cell r="B398" t="str">
            <v>COP</v>
          </cell>
          <cell r="C398" t="str">
            <v>Subastas</v>
          </cell>
          <cell r="D398" t="str">
            <v>Fija</v>
          </cell>
          <cell r="E398">
            <v>1</v>
          </cell>
          <cell r="F398">
            <v>36003</v>
          </cell>
          <cell r="G398" t="str">
            <v>Julio</v>
          </cell>
          <cell r="H398">
            <v>1998</v>
          </cell>
          <cell r="I398">
            <v>36368</v>
          </cell>
          <cell r="J398">
            <v>1999</v>
          </cell>
          <cell r="K398" t="str">
            <v>Julio</v>
          </cell>
          <cell r="P398">
            <v>0</v>
          </cell>
          <cell r="Q398">
            <v>25.5</v>
          </cell>
          <cell r="R398" t="e">
            <v>#REF!</v>
          </cell>
          <cell r="S398" t="e">
            <v>#REF!</v>
          </cell>
          <cell r="T398">
            <v>400</v>
          </cell>
          <cell r="U398" t="e">
            <v>#REF!</v>
          </cell>
          <cell r="V398">
            <v>400</v>
          </cell>
          <cell r="W398" t="e">
            <v>#REF!</v>
          </cell>
          <cell r="X398">
            <v>400</v>
          </cell>
          <cell r="Y398">
            <v>102</v>
          </cell>
          <cell r="Z398">
            <v>502</v>
          </cell>
          <cell r="AA398" t="e">
            <v>#REF!</v>
          </cell>
          <cell r="AB398">
            <v>102</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102</v>
          </cell>
        </row>
        <row r="399">
          <cell r="A399">
            <v>1</v>
          </cell>
          <cell r="B399" t="str">
            <v>COP</v>
          </cell>
          <cell r="C399" t="str">
            <v>Subastas</v>
          </cell>
          <cell r="D399" t="str">
            <v>Fija</v>
          </cell>
          <cell r="E399">
            <v>1</v>
          </cell>
          <cell r="F399">
            <v>36003</v>
          </cell>
          <cell r="G399" t="str">
            <v>Julio</v>
          </cell>
          <cell r="H399">
            <v>1998</v>
          </cell>
          <cell r="I399">
            <v>36368</v>
          </cell>
          <cell r="J399">
            <v>1999</v>
          </cell>
          <cell r="K399" t="str">
            <v>Julio</v>
          </cell>
          <cell r="P399">
            <v>0</v>
          </cell>
          <cell r="Q399">
            <v>25.5</v>
          </cell>
          <cell r="R399" t="e">
            <v>#REF!</v>
          </cell>
          <cell r="S399" t="e">
            <v>#REF!</v>
          </cell>
          <cell r="T399">
            <v>24763.8</v>
          </cell>
          <cell r="U399" t="e">
            <v>#REF!</v>
          </cell>
          <cell r="V399">
            <v>24763.8</v>
          </cell>
          <cell r="W399" t="e">
            <v>#REF!</v>
          </cell>
          <cell r="X399">
            <v>24763.8</v>
          </cell>
          <cell r="Y399">
            <v>6314.7690000000002</v>
          </cell>
          <cell r="Z399">
            <v>31078.569</v>
          </cell>
          <cell r="AA399" t="e">
            <v>#REF!</v>
          </cell>
          <cell r="AB399">
            <v>6314.7690000000002</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6314.7690000000002</v>
          </cell>
        </row>
        <row r="400">
          <cell r="A400">
            <v>1</v>
          </cell>
          <cell r="B400" t="str">
            <v>COP</v>
          </cell>
          <cell r="C400" t="str">
            <v>Subastas</v>
          </cell>
          <cell r="D400" t="str">
            <v>Fija</v>
          </cell>
          <cell r="E400">
            <v>1</v>
          </cell>
          <cell r="F400">
            <v>36003</v>
          </cell>
          <cell r="G400" t="str">
            <v>Julio</v>
          </cell>
          <cell r="H400">
            <v>1998</v>
          </cell>
          <cell r="I400">
            <v>36368</v>
          </cell>
          <cell r="J400">
            <v>1999</v>
          </cell>
          <cell r="K400" t="str">
            <v>Julio</v>
          </cell>
          <cell r="P400">
            <v>0</v>
          </cell>
          <cell r="Q400">
            <v>25.5</v>
          </cell>
          <cell r="R400" t="e">
            <v>#REF!</v>
          </cell>
          <cell r="S400" t="e">
            <v>#REF!</v>
          </cell>
          <cell r="T400">
            <v>1000</v>
          </cell>
          <cell r="U400" t="e">
            <v>#REF!</v>
          </cell>
          <cell r="V400">
            <v>1000</v>
          </cell>
          <cell r="W400" t="e">
            <v>#REF!</v>
          </cell>
          <cell r="X400">
            <v>1000</v>
          </cell>
          <cell r="Y400">
            <v>255</v>
          </cell>
          <cell r="Z400">
            <v>1255</v>
          </cell>
          <cell r="AA400" t="e">
            <v>#REF!</v>
          </cell>
          <cell r="AB400">
            <v>255</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255</v>
          </cell>
        </row>
        <row r="401">
          <cell r="A401">
            <v>1</v>
          </cell>
          <cell r="B401" t="str">
            <v>COP</v>
          </cell>
          <cell r="C401" t="str">
            <v>Subastas</v>
          </cell>
          <cell r="D401" t="str">
            <v>Fija</v>
          </cell>
          <cell r="E401">
            <v>1</v>
          </cell>
          <cell r="F401">
            <v>36003</v>
          </cell>
          <cell r="G401" t="str">
            <v>Julio</v>
          </cell>
          <cell r="H401">
            <v>1998</v>
          </cell>
          <cell r="I401">
            <v>36368</v>
          </cell>
          <cell r="J401">
            <v>1999</v>
          </cell>
          <cell r="K401" t="str">
            <v>Julio</v>
          </cell>
          <cell r="P401">
            <v>0</v>
          </cell>
          <cell r="Q401">
            <v>25.5</v>
          </cell>
          <cell r="R401" t="e">
            <v>#REF!</v>
          </cell>
          <cell r="S401" t="e">
            <v>#REF!</v>
          </cell>
          <cell r="T401">
            <v>4000</v>
          </cell>
          <cell r="U401" t="e">
            <v>#REF!</v>
          </cell>
          <cell r="V401">
            <v>4000</v>
          </cell>
          <cell r="W401" t="e">
            <v>#REF!</v>
          </cell>
          <cell r="X401">
            <v>4000</v>
          </cell>
          <cell r="Y401">
            <v>1020</v>
          </cell>
          <cell r="Z401">
            <v>5020</v>
          </cell>
          <cell r="AA401" t="e">
            <v>#REF!</v>
          </cell>
          <cell r="AB401">
            <v>1020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1020</v>
          </cell>
        </row>
        <row r="402">
          <cell r="A402">
            <v>1</v>
          </cell>
          <cell r="B402" t="str">
            <v>COP</v>
          </cell>
          <cell r="C402" t="str">
            <v>Subastas</v>
          </cell>
          <cell r="D402" t="str">
            <v>Fija</v>
          </cell>
          <cell r="E402">
            <v>1</v>
          </cell>
          <cell r="F402">
            <v>36003</v>
          </cell>
          <cell r="G402" t="str">
            <v>Julio</v>
          </cell>
          <cell r="H402">
            <v>1998</v>
          </cell>
          <cell r="I402">
            <v>36368</v>
          </cell>
          <cell r="J402">
            <v>1999</v>
          </cell>
          <cell r="K402" t="str">
            <v>Julio</v>
          </cell>
          <cell r="P402">
            <v>0</v>
          </cell>
          <cell r="Q402">
            <v>25.5</v>
          </cell>
          <cell r="R402" t="e">
            <v>#REF!</v>
          </cell>
          <cell r="S402" t="e">
            <v>#REF!</v>
          </cell>
          <cell r="T402">
            <v>6000</v>
          </cell>
          <cell r="U402" t="e">
            <v>#REF!</v>
          </cell>
          <cell r="V402">
            <v>6000</v>
          </cell>
          <cell r="W402" t="e">
            <v>#REF!</v>
          </cell>
          <cell r="X402">
            <v>6000</v>
          </cell>
          <cell r="Y402">
            <v>1530</v>
          </cell>
          <cell r="Z402">
            <v>7530</v>
          </cell>
          <cell r="AA402" t="e">
            <v>#REF!</v>
          </cell>
          <cell r="AB402">
            <v>1530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1530</v>
          </cell>
        </row>
        <row r="403">
          <cell r="A403">
            <v>1</v>
          </cell>
          <cell r="B403" t="str">
            <v>COP</v>
          </cell>
          <cell r="C403" t="str">
            <v>Subastas</v>
          </cell>
          <cell r="D403" t="str">
            <v>Fija</v>
          </cell>
          <cell r="E403">
            <v>1</v>
          </cell>
          <cell r="F403">
            <v>36003</v>
          </cell>
          <cell r="G403" t="str">
            <v>Julio</v>
          </cell>
          <cell r="H403">
            <v>1998</v>
          </cell>
          <cell r="I403">
            <v>36368</v>
          </cell>
          <cell r="J403">
            <v>1999</v>
          </cell>
          <cell r="K403" t="str">
            <v>Julio</v>
          </cell>
          <cell r="P403">
            <v>0</v>
          </cell>
          <cell r="Q403">
            <v>25.5</v>
          </cell>
          <cell r="R403" t="e">
            <v>#REF!</v>
          </cell>
          <cell r="S403" t="e">
            <v>#REF!</v>
          </cell>
          <cell r="T403">
            <v>1000</v>
          </cell>
          <cell r="U403" t="e">
            <v>#REF!</v>
          </cell>
          <cell r="V403">
            <v>1000</v>
          </cell>
          <cell r="W403" t="e">
            <v>#REF!</v>
          </cell>
          <cell r="X403">
            <v>1000</v>
          </cell>
          <cell r="Y403">
            <v>255</v>
          </cell>
          <cell r="Z403">
            <v>1255</v>
          </cell>
          <cell r="AA403" t="e">
            <v>#REF!</v>
          </cell>
          <cell r="AB403">
            <v>255</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255</v>
          </cell>
        </row>
        <row r="404">
          <cell r="A404">
            <v>1</v>
          </cell>
          <cell r="B404" t="str">
            <v>COP</v>
          </cell>
          <cell r="C404" t="str">
            <v>Subastas</v>
          </cell>
          <cell r="D404" t="str">
            <v>Fija</v>
          </cell>
          <cell r="E404">
            <v>1</v>
          </cell>
          <cell r="F404">
            <v>36003</v>
          </cell>
          <cell r="G404" t="str">
            <v>Julio</v>
          </cell>
          <cell r="H404">
            <v>1998</v>
          </cell>
          <cell r="I404">
            <v>36368</v>
          </cell>
          <cell r="J404">
            <v>1999</v>
          </cell>
          <cell r="K404" t="str">
            <v>Julio</v>
          </cell>
          <cell r="P404">
            <v>0</v>
          </cell>
          <cell r="Q404">
            <v>25.5</v>
          </cell>
          <cell r="R404" t="e">
            <v>#REF!</v>
          </cell>
          <cell r="S404" t="e">
            <v>#REF!</v>
          </cell>
          <cell r="T404">
            <v>1600</v>
          </cell>
          <cell r="U404" t="e">
            <v>#REF!</v>
          </cell>
          <cell r="V404">
            <v>1600</v>
          </cell>
          <cell r="W404" t="e">
            <v>#REF!</v>
          </cell>
          <cell r="X404">
            <v>1600</v>
          </cell>
          <cell r="Y404">
            <v>408</v>
          </cell>
          <cell r="Z404">
            <v>2008</v>
          </cell>
          <cell r="AA404" t="e">
            <v>#REF!</v>
          </cell>
          <cell r="AB404">
            <v>408</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408</v>
          </cell>
        </row>
        <row r="405">
          <cell r="A405">
            <v>1</v>
          </cell>
          <cell r="B405" t="str">
            <v>COP</v>
          </cell>
          <cell r="C405" t="str">
            <v>Subastas</v>
          </cell>
          <cell r="D405" t="str">
            <v>Fija</v>
          </cell>
          <cell r="E405">
            <v>1</v>
          </cell>
          <cell r="F405">
            <v>36003</v>
          </cell>
          <cell r="G405" t="str">
            <v>Julio</v>
          </cell>
          <cell r="H405">
            <v>1998</v>
          </cell>
          <cell r="I405">
            <v>36368</v>
          </cell>
          <cell r="J405">
            <v>1999</v>
          </cell>
          <cell r="K405" t="str">
            <v>Julio</v>
          </cell>
          <cell r="P405">
            <v>0</v>
          </cell>
          <cell r="Q405">
            <v>25.5</v>
          </cell>
          <cell r="R405" t="e">
            <v>#REF!</v>
          </cell>
          <cell r="S405" t="e">
            <v>#REF!</v>
          </cell>
          <cell r="T405">
            <v>3000</v>
          </cell>
          <cell r="U405" t="e">
            <v>#REF!</v>
          </cell>
          <cell r="V405">
            <v>3000</v>
          </cell>
          <cell r="W405" t="e">
            <v>#REF!</v>
          </cell>
          <cell r="X405">
            <v>3000</v>
          </cell>
          <cell r="Y405">
            <v>765</v>
          </cell>
          <cell r="Z405">
            <v>3765</v>
          </cell>
          <cell r="AA405" t="e">
            <v>#REF!</v>
          </cell>
          <cell r="AB405">
            <v>765</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765</v>
          </cell>
        </row>
        <row r="406">
          <cell r="A406">
            <v>1</v>
          </cell>
          <cell r="B406" t="str">
            <v>COP</v>
          </cell>
          <cell r="C406" t="str">
            <v>Subastas</v>
          </cell>
          <cell r="D406" t="str">
            <v>Fija</v>
          </cell>
          <cell r="E406">
            <v>1</v>
          </cell>
          <cell r="F406">
            <v>36003</v>
          </cell>
          <cell r="G406" t="str">
            <v>Julio</v>
          </cell>
          <cell r="H406">
            <v>1998</v>
          </cell>
          <cell r="I406">
            <v>36368</v>
          </cell>
          <cell r="J406">
            <v>1999</v>
          </cell>
          <cell r="K406" t="str">
            <v>Julio</v>
          </cell>
          <cell r="P406">
            <v>0</v>
          </cell>
          <cell r="Q406">
            <v>25.5</v>
          </cell>
          <cell r="R406" t="e">
            <v>#REF!</v>
          </cell>
          <cell r="S406" t="e">
            <v>#REF!</v>
          </cell>
          <cell r="T406">
            <v>2000</v>
          </cell>
          <cell r="U406" t="e">
            <v>#REF!</v>
          </cell>
          <cell r="V406">
            <v>2000</v>
          </cell>
          <cell r="W406" t="e">
            <v>#REF!</v>
          </cell>
          <cell r="X406">
            <v>2000</v>
          </cell>
          <cell r="Y406">
            <v>510</v>
          </cell>
          <cell r="Z406">
            <v>2510</v>
          </cell>
          <cell r="AA406" t="e">
            <v>#REF!</v>
          </cell>
          <cell r="AB406">
            <v>510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510</v>
          </cell>
        </row>
        <row r="407">
          <cell r="A407">
            <v>1</v>
          </cell>
          <cell r="B407" t="str">
            <v>COP</v>
          </cell>
          <cell r="C407" t="str">
            <v>Subastas</v>
          </cell>
          <cell r="D407" t="str">
            <v>Fija</v>
          </cell>
          <cell r="E407">
            <v>1</v>
          </cell>
          <cell r="F407">
            <v>36003</v>
          </cell>
          <cell r="G407" t="str">
            <v>Julio</v>
          </cell>
          <cell r="H407">
            <v>1998</v>
          </cell>
          <cell r="I407">
            <v>36368</v>
          </cell>
          <cell r="J407">
            <v>1999</v>
          </cell>
          <cell r="K407" t="str">
            <v>Julio</v>
          </cell>
          <cell r="P407">
            <v>0</v>
          </cell>
          <cell r="Q407">
            <v>25.5</v>
          </cell>
          <cell r="R407" t="e">
            <v>#REF!</v>
          </cell>
          <cell r="S407" t="e">
            <v>#REF!</v>
          </cell>
          <cell r="T407">
            <v>28291.599999999999</v>
          </cell>
          <cell r="U407" t="e">
            <v>#REF!</v>
          </cell>
          <cell r="V407">
            <v>28291.599999999999</v>
          </cell>
          <cell r="W407" t="e">
            <v>#REF!</v>
          </cell>
          <cell r="X407">
            <v>28291.599999999999</v>
          </cell>
          <cell r="Y407">
            <v>7214.3580000000002</v>
          </cell>
          <cell r="Z407">
            <v>35505.957999999999</v>
          </cell>
          <cell r="AA407" t="e">
            <v>#REF!</v>
          </cell>
          <cell r="AB407">
            <v>7214.3580000000002</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7214.3580000000002</v>
          </cell>
        </row>
        <row r="408">
          <cell r="A408">
            <v>1</v>
          </cell>
          <cell r="B408" t="str">
            <v>COP</v>
          </cell>
          <cell r="C408" t="str">
            <v>Subastas</v>
          </cell>
          <cell r="D408" t="str">
            <v>Fija</v>
          </cell>
          <cell r="E408">
            <v>1</v>
          </cell>
          <cell r="F408">
            <v>36003</v>
          </cell>
          <cell r="G408" t="str">
            <v>Julio</v>
          </cell>
          <cell r="H408">
            <v>1998</v>
          </cell>
          <cell r="I408">
            <v>36368</v>
          </cell>
          <cell r="J408">
            <v>1999</v>
          </cell>
          <cell r="K408" t="str">
            <v>Julio</v>
          </cell>
          <cell r="P408">
            <v>0</v>
          </cell>
          <cell r="Q408">
            <v>25.5</v>
          </cell>
          <cell r="R408" t="e">
            <v>#REF!</v>
          </cell>
          <cell r="S408" t="e">
            <v>#REF!</v>
          </cell>
          <cell r="T408">
            <v>10581.9</v>
          </cell>
          <cell r="U408" t="e">
            <v>#REF!</v>
          </cell>
          <cell r="V408">
            <v>10581.9</v>
          </cell>
          <cell r="W408" t="e">
            <v>#REF!</v>
          </cell>
          <cell r="X408">
            <v>10581.9</v>
          </cell>
          <cell r="Y408">
            <v>2698.3845000000001</v>
          </cell>
          <cell r="Z408">
            <v>13280.2845</v>
          </cell>
          <cell r="AA408" t="e">
            <v>#REF!</v>
          </cell>
          <cell r="AB408">
            <v>2698.3845000000001</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2698.3845000000001</v>
          </cell>
        </row>
        <row r="409">
          <cell r="A409">
            <v>1</v>
          </cell>
          <cell r="B409" t="str">
            <v>COP</v>
          </cell>
          <cell r="C409" t="str">
            <v>Subastas</v>
          </cell>
          <cell r="D409" t="str">
            <v>Fija</v>
          </cell>
          <cell r="E409">
            <v>1</v>
          </cell>
          <cell r="F409">
            <v>36003</v>
          </cell>
          <cell r="G409" t="str">
            <v>Julio</v>
          </cell>
          <cell r="H409">
            <v>1998</v>
          </cell>
          <cell r="I409">
            <v>36368</v>
          </cell>
          <cell r="J409">
            <v>1999</v>
          </cell>
          <cell r="K409" t="str">
            <v>Julio</v>
          </cell>
          <cell r="P409">
            <v>0</v>
          </cell>
          <cell r="Q409">
            <v>25.5</v>
          </cell>
          <cell r="R409" t="e">
            <v>#REF!</v>
          </cell>
          <cell r="S409" t="e">
            <v>#REF!</v>
          </cell>
          <cell r="T409">
            <v>3690.9</v>
          </cell>
          <cell r="U409" t="e">
            <v>#REF!</v>
          </cell>
          <cell r="V409">
            <v>3690.9</v>
          </cell>
          <cell r="W409" t="e">
            <v>#REF!</v>
          </cell>
          <cell r="X409">
            <v>3690.9</v>
          </cell>
          <cell r="Y409">
            <v>941.17950000000008</v>
          </cell>
          <cell r="Z409">
            <v>4632.0794999999998</v>
          </cell>
          <cell r="AA409" t="e">
            <v>#REF!</v>
          </cell>
          <cell r="AB409">
            <v>941.17950000000008</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941.17950000000008</v>
          </cell>
        </row>
        <row r="410">
          <cell r="A410">
            <v>1</v>
          </cell>
          <cell r="B410" t="str">
            <v>COP</v>
          </cell>
          <cell r="C410" t="str">
            <v>Subastas</v>
          </cell>
          <cell r="D410" t="str">
            <v>Fija</v>
          </cell>
          <cell r="E410">
            <v>1</v>
          </cell>
          <cell r="F410">
            <v>36003</v>
          </cell>
          <cell r="G410" t="str">
            <v>Julio</v>
          </cell>
          <cell r="H410">
            <v>1998</v>
          </cell>
          <cell r="I410">
            <v>36368</v>
          </cell>
          <cell r="J410">
            <v>1999</v>
          </cell>
          <cell r="K410" t="str">
            <v>Julio</v>
          </cell>
          <cell r="P410">
            <v>0</v>
          </cell>
          <cell r="Q410">
            <v>25.5</v>
          </cell>
          <cell r="R410" t="e">
            <v>#REF!</v>
          </cell>
          <cell r="S410" t="e">
            <v>#REF!</v>
          </cell>
          <cell r="T410">
            <v>250</v>
          </cell>
          <cell r="U410" t="e">
            <v>#REF!</v>
          </cell>
          <cell r="V410">
            <v>250</v>
          </cell>
          <cell r="W410" t="e">
            <v>#REF!</v>
          </cell>
          <cell r="X410">
            <v>250</v>
          </cell>
          <cell r="Y410">
            <v>63.75</v>
          </cell>
          <cell r="Z410">
            <v>313.75</v>
          </cell>
          <cell r="AA410" t="e">
            <v>#REF!</v>
          </cell>
          <cell r="AB410">
            <v>63.75</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63.75</v>
          </cell>
        </row>
        <row r="411">
          <cell r="A411">
            <v>1</v>
          </cell>
          <cell r="B411" t="str">
            <v>COP</v>
          </cell>
          <cell r="C411" t="str">
            <v>Subastas</v>
          </cell>
          <cell r="D411" t="str">
            <v>Fija</v>
          </cell>
          <cell r="E411">
            <v>1</v>
          </cell>
          <cell r="F411">
            <v>36003</v>
          </cell>
          <cell r="G411" t="str">
            <v>Julio</v>
          </cell>
          <cell r="H411">
            <v>1998</v>
          </cell>
          <cell r="I411">
            <v>36368</v>
          </cell>
          <cell r="J411">
            <v>1999</v>
          </cell>
          <cell r="K411" t="str">
            <v>Julio</v>
          </cell>
          <cell r="P411">
            <v>0</v>
          </cell>
          <cell r="Q411">
            <v>25.5</v>
          </cell>
          <cell r="R411" t="e">
            <v>#REF!</v>
          </cell>
          <cell r="S411" t="e">
            <v>#REF!</v>
          </cell>
          <cell r="T411">
            <v>250</v>
          </cell>
          <cell r="U411" t="e">
            <v>#REF!</v>
          </cell>
          <cell r="V411">
            <v>250</v>
          </cell>
          <cell r="W411" t="e">
            <v>#REF!</v>
          </cell>
          <cell r="X411">
            <v>250</v>
          </cell>
          <cell r="Y411">
            <v>63.75</v>
          </cell>
          <cell r="Z411">
            <v>313.75</v>
          </cell>
          <cell r="AA411" t="e">
            <v>#REF!</v>
          </cell>
          <cell r="AB411">
            <v>63.75</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63.75</v>
          </cell>
        </row>
        <row r="412">
          <cell r="A412">
            <v>1</v>
          </cell>
          <cell r="B412" t="str">
            <v>COP</v>
          </cell>
          <cell r="C412" t="str">
            <v>Subastas</v>
          </cell>
          <cell r="D412" t="str">
            <v>Fija</v>
          </cell>
          <cell r="E412">
            <v>1</v>
          </cell>
          <cell r="F412">
            <v>36003</v>
          </cell>
          <cell r="G412" t="str">
            <v>Julio</v>
          </cell>
          <cell r="H412">
            <v>1998</v>
          </cell>
          <cell r="I412">
            <v>36368</v>
          </cell>
          <cell r="J412">
            <v>1999</v>
          </cell>
          <cell r="K412" t="str">
            <v>Julio</v>
          </cell>
          <cell r="P412">
            <v>0</v>
          </cell>
          <cell r="Q412">
            <v>25.5</v>
          </cell>
          <cell r="R412" t="e">
            <v>#REF!</v>
          </cell>
          <cell r="S412" t="e">
            <v>#REF!</v>
          </cell>
          <cell r="T412">
            <v>8700</v>
          </cell>
          <cell r="U412" t="e">
            <v>#REF!</v>
          </cell>
          <cell r="V412">
            <v>8700</v>
          </cell>
          <cell r="W412" t="e">
            <v>#REF!</v>
          </cell>
          <cell r="X412">
            <v>8700</v>
          </cell>
          <cell r="Y412">
            <v>2218.5</v>
          </cell>
          <cell r="Z412">
            <v>10918.5</v>
          </cell>
          <cell r="AA412" t="e">
            <v>#REF!</v>
          </cell>
          <cell r="AB412">
            <v>2218.5</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2218.5</v>
          </cell>
        </row>
        <row r="413">
          <cell r="A413">
            <v>1</v>
          </cell>
          <cell r="B413" t="str">
            <v>COP</v>
          </cell>
          <cell r="C413" t="str">
            <v>Subastas</v>
          </cell>
          <cell r="D413" t="str">
            <v>Fija</v>
          </cell>
          <cell r="E413">
            <v>1</v>
          </cell>
          <cell r="F413">
            <v>36003</v>
          </cell>
          <cell r="G413" t="str">
            <v>Julio</v>
          </cell>
          <cell r="H413">
            <v>1998</v>
          </cell>
          <cell r="I413">
            <v>36368</v>
          </cell>
          <cell r="J413">
            <v>1999</v>
          </cell>
          <cell r="K413" t="str">
            <v>Julio</v>
          </cell>
          <cell r="P413">
            <v>0</v>
          </cell>
          <cell r="Q413">
            <v>25.5</v>
          </cell>
          <cell r="R413" t="e">
            <v>#REF!</v>
          </cell>
          <cell r="S413" t="e">
            <v>#REF!</v>
          </cell>
          <cell r="T413">
            <v>2.8</v>
          </cell>
          <cell r="U413" t="e">
            <v>#REF!</v>
          </cell>
          <cell r="V413">
            <v>2.8</v>
          </cell>
          <cell r="W413" t="e">
            <v>#REF!</v>
          </cell>
          <cell r="X413">
            <v>2.8</v>
          </cell>
          <cell r="Y413">
            <v>0.71399999999999997</v>
          </cell>
          <cell r="Z413">
            <v>3.5139999999999998</v>
          </cell>
          <cell r="AA413" t="e">
            <v>#REF!</v>
          </cell>
          <cell r="AB413">
            <v>0.71399999999999997</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0.71399999999999997</v>
          </cell>
        </row>
        <row r="414">
          <cell r="A414">
            <v>1</v>
          </cell>
          <cell r="B414" t="str">
            <v>COP</v>
          </cell>
          <cell r="C414" t="str">
            <v>Subastas</v>
          </cell>
          <cell r="D414" t="str">
            <v>Fija</v>
          </cell>
          <cell r="E414">
            <v>1</v>
          </cell>
          <cell r="F414">
            <v>36003</v>
          </cell>
          <cell r="G414" t="str">
            <v>Julio</v>
          </cell>
          <cell r="H414">
            <v>1998</v>
          </cell>
          <cell r="I414">
            <v>36368</v>
          </cell>
          <cell r="J414">
            <v>1999</v>
          </cell>
          <cell r="K414" t="str">
            <v>Julio</v>
          </cell>
          <cell r="P414">
            <v>0</v>
          </cell>
          <cell r="Q414">
            <v>25.5</v>
          </cell>
          <cell r="R414" t="e">
            <v>#REF!</v>
          </cell>
          <cell r="S414" t="e">
            <v>#REF!</v>
          </cell>
          <cell r="T414">
            <v>21900</v>
          </cell>
          <cell r="U414" t="e">
            <v>#REF!</v>
          </cell>
          <cell r="V414">
            <v>21900</v>
          </cell>
          <cell r="W414" t="e">
            <v>#REF!</v>
          </cell>
          <cell r="X414">
            <v>21900</v>
          </cell>
          <cell r="Y414">
            <v>5584.5</v>
          </cell>
          <cell r="Z414">
            <v>27484.5</v>
          </cell>
          <cell r="AA414" t="e">
            <v>#REF!</v>
          </cell>
          <cell r="AB414">
            <v>5584.5</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5584.5</v>
          </cell>
        </row>
        <row r="415">
          <cell r="A415">
            <v>1</v>
          </cell>
          <cell r="B415" t="str">
            <v>COP</v>
          </cell>
          <cell r="C415" t="str">
            <v>Subastas</v>
          </cell>
          <cell r="D415" t="str">
            <v>Fija</v>
          </cell>
          <cell r="E415">
            <v>1</v>
          </cell>
          <cell r="F415">
            <v>36003</v>
          </cell>
          <cell r="G415" t="str">
            <v>Julio</v>
          </cell>
          <cell r="H415">
            <v>1998</v>
          </cell>
          <cell r="I415">
            <v>36368</v>
          </cell>
          <cell r="J415">
            <v>1999</v>
          </cell>
          <cell r="K415" t="str">
            <v>Julio</v>
          </cell>
          <cell r="P415">
            <v>0</v>
          </cell>
          <cell r="Q415">
            <v>25.5</v>
          </cell>
          <cell r="R415" t="e">
            <v>#REF!</v>
          </cell>
          <cell r="S415" t="e">
            <v>#REF!</v>
          </cell>
          <cell r="T415">
            <v>150</v>
          </cell>
          <cell r="U415" t="e">
            <v>#REF!</v>
          </cell>
          <cell r="V415">
            <v>150</v>
          </cell>
          <cell r="W415" t="e">
            <v>#REF!</v>
          </cell>
          <cell r="X415">
            <v>150</v>
          </cell>
          <cell r="Y415">
            <v>38.25</v>
          </cell>
          <cell r="Z415">
            <v>188.25</v>
          </cell>
          <cell r="AA415" t="e">
            <v>#REF!</v>
          </cell>
          <cell r="AB415">
            <v>38.25</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38.25</v>
          </cell>
        </row>
        <row r="416">
          <cell r="A416">
            <v>1</v>
          </cell>
          <cell r="B416" t="str">
            <v>COP</v>
          </cell>
          <cell r="C416" t="str">
            <v>Subastas</v>
          </cell>
          <cell r="D416" t="str">
            <v>Fija</v>
          </cell>
          <cell r="E416">
            <v>1</v>
          </cell>
          <cell r="F416">
            <v>36003</v>
          </cell>
          <cell r="G416" t="str">
            <v>Julio</v>
          </cell>
          <cell r="H416">
            <v>1998</v>
          </cell>
          <cell r="I416">
            <v>36368</v>
          </cell>
          <cell r="J416">
            <v>1999</v>
          </cell>
          <cell r="K416" t="str">
            <v>Julio</v>
          </cell>
          <cell r="P416">
            <v>0</v>
          </cell>
          <cell r="Q416">
            <v>25.5</v>
          </cell>
          <cell r="R416" t="e">
            <v>#REF!</v>
          </cell>
          <cell r="S416" t="e">
            <v>#REF!</v>
          </cell>
          <cell r="T416">
            <v>610</v>
          </cell>
          <cell r="U416" t="e">
            <v>#REF!</v>
          </cell>
          <cell r="V416">
            <v>610</v>
          </cell>
          <cell r="W416" t="e">
            <v>#REF!</v>
          </cell>
          <cell r="X416">
            <v>610</v>
          </cell>
          <cell r="Y416">
            <v>155.55000000000001</v>
          </cell>
          <cell r="Z416">
            <v>765.55</v>
          </cell>
          <cell r="AA416" t="e">
            <v>#REF!</v>
          </cell>
          <cell r="AB416">
            <v>155.55000000000001</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155.55000000000001</v>
          </cell>
        </row>
        <row r="417">
          <cell r="A417">
            <v>1</v>
          </cell>
          <cell r="B417" t="str">
            <v>COP</v>
          </cell>
          <cell r="C417" t="str">
            <v>Subastas</v>
          </cell>
          <cell r="D417" t="str">
            <v>Fija</v>
          </cell>
          <cell r="E417">
            <v>1</v>
          </cell>
          <cell r="F417">
            <v>36003</v>
          </cell>
          <cell r="G417" t="str">
            <v>Julio</v>
          </cell>
          <cell r="H417">
            <v>1998</v>
          </cell>
          <cell r="I417">
            <v>36368</v>
          </cell>
          <cell r="J417">
            <v>1999</v>
          </cell>
          <cell r="K417" t="str">
            <v>Julio</v>
          </cell>
          <cell r="P417">
            <v>0</v>
          </cell>
          <cell r="Q417">
            <v>25.5</v>
          </cell>
          <cell r="R417" t="e">
            <v>#REF!</v>
          </cell>
          <cell r="S417" t="e">
            <v>#REF!</v>
          </cell>
          <cell r="T417">
            <v>2350</v>
          </cell>
          <cell r="U417" t="e">
            <v>#REF!</v>
          </cell>
          <cell r="V417">
            <v>2350</v>
          </cell>
          <cell r="W417" t="e">
            <v>#REF!</v>
          </cell>
          <cell r="X417">
            <v>2350</v>
          </cell>
          <cell r="Y417">
            <v>599.25</v>
          </cell>
          <cell r="Z417">
            <v>2949.25</v>
          </cell>
          <cell r="AA417" t="e">
            <v>#REF!</v>
          </cell>
          <cell r="AB417">
            <v>599.25</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599.25</v>
          </cell>
        </row>
        <row r="418">
          <cell r="A418">
            <v>1</v>
          </cell>
          <cell r="B418" t="str">
            <v>COP</v>
          </cell>
          <cell r="C418" t="str">
            <v>Subastas</v>
          </cell>
          <cell r="D418" t="str">
            <v>Fija</v>
          </cell>
          <cell r="E418">
            <v>1</v>
          </cell>
          <cell r="F418">
            <v>36003</v>
          </cell>
          <cell r="G418" t="str">
            <v>Julio</v>
          </cell>
          <cell r="H418">
            <v>1998</v>
          </cell>
          <cell r="I418">
            <v>36368</v>
          </cell>
          <cell r="J418">
            <v>1999</v>
          </cell>
          <cell r="K418" t="str">
            <v>Julio</v>
          </cell>
          <cell r="P418">
            <v>0</v>
          </cell>
          <cell r="Q418">
            <v>25.5</v>
          </cell>
          <cell r="R418" t="e">
            <v>#REF!</v>
          </cell>
          <cell r="S418" t="e">
            <v>#REF!</v>
          </cell>
          <cell r="T418">
            <v>12300</v>
          </cell>
          <cell r="U418" t="e">
            <v>#REF!</v>
          </cell>
          <cell r="V418">
            <v>12300</v>
          </cell>
          <cell r="W418" t="e">
            <v>#REF!</v>
          </cell>
          <cell r="X418">
            <v>12300</v>
          </cell>
          <cell r="Y418">
            <v>3136.5</v>
          </cell>
          <cell r="Z418">
            <v>15436.5</v>
          </cell>
          <cell r="AA418" t="e">
            <v>#REF!</v>
          </cell>
          <cell r="AB418">
            <v>3136.5</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3136.5</v>
          </cell>
        </row>
        <row r="419">
          <cell r="A419">
            <v>1</v>
          </cell>
          <cell r="B419" t="str">
            <v>COP</v>
          </cell>
          <cell r="C419" t="str">
            <v>Subastas</v>
          </cell>
          <cell r="D419" t="str">
            <v>Fija</v>
          </cell>
          <cell r="E419">
            <v>1</v>
          </cell>
          <cell r="F419">
            <v>36003</v>
          </cell>
          <cell r="G419" t="str">
            <v>Julio</v>
          </cell>
          <cell r="H419">
            <v>1998</v>
          </cell>
          <cell r="I419">
            <v>36368</v>
          </cell>
          <cell r="J419">
            <v>1999</v>
          </cell>
          <cell r="K419" t="str">
            <v>Julio</v>
          </cell>
          <cell r="P419">
            <v>0</v>
          </cell>
          <cell r="Q419">
            <v>25.5</v>
          </cell>
          <cell r="R419" t="e">
            <v>#REF!</v>
          </cell>
          <cell r="S419" t="e">
            <v>#REF!</v>
          </cell>
          <cell r="T419">
            <v>3599.5</v>
          </cell>
          <cell r="U419" t="e">
            <v>#REF!</v>
          </cell>
          <cell r="V419">
            <v>3599.5</v>
          </cell>
          <cell r="W419" t="e">
            <v>#REF!</v>
          </cell>
          <cell r="X419">
            <v>3599.5</v>
          </cell>
          <cell r="Y419">
            <v>917.87250000000006</v>
          </cell>
          <cell r="Z419">
            <v>4517.3725000000004</v>
          </cell>
          <cell r="AA419" t="e">
            <v>#REF!</v>
          </cell>
          <cell r="AB419">
            <v>917.87250000000006</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917.87250000000006</v>
          </cell>
        </row>
        <row r="420">
          <cell r="A420">
            <v>1</v>
          </cell>
          <cell r="B420" t="str">
            <v>COP</v>
          </cell>
          <cell r="C420" t="str">
            <v>Subastas</v>
          </cell>
          <cell r="D420" t="str">
            <v>Fija</v>
          </cell>
          <cell r="E420">
            <v>1</v>
          </cell>
          <cell r="F420">
            <v>36003</v>
          </cell>
          <cell r="G420" t="str">
            <v>Julio</v>
          </cell>
          <cell r="H420">
            <v>1998</v>
          </cell>
          <cell r="I420">
            <v>36368</v>
          </cell>
          <cell r="J420">
            <v>1999</v>
          </cell>
          <cell r="K420" t="str">
            <v>Julio</v>
          </cell>
          <cell r="P420">
            <v>0</v>
          </cell>
          <cell r="Q420">
            <v>25.5</v>
          </cell>
          <cell r="R420" t="e">
            <v>#REF!</v>
          </cell>
          <cell r="S420" t="e">
            <v>#REF!</v>
          </cell>
          <cell r="T420">
            <v>11830</v>
          </cell>
          <cell r="U420" t="e">
            <v>#REF!</v>
          </cell>
          <cell r="V420">
            <v>11830</v>
          </cell>
          <cell r="W420" t="e">
            <v>#REF!</v>
          </cell>
          <cell r="X420">
            <v>11830</v>
          </cell>
          <cell r="Y420">
            <v>3016.65</v>
          </cell>
          <cell r="Z420">
            <v>14846.65</v>
          </cell>
          <cell r="AA420" t="e">
            <v>#REF!</v>
          </cell>
          <cell r="AB420">
            <v>3016.65</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3016.65</v>
          </cell>
        </row>
        <row r="421">
          <cell r="A421">
            <v>1</v>
          </cell>
          <cell r="B421" t="str">
            <v>COP</v>
          </cell>
          <cell r="C421" t="str">
            <v>Subastas</v>
          </cell>
          <cell r="D421" t="str">
            <v>Fija</v>
          </cell>
          <cell r="E421">
            <v>1</v>
          </cell>
          <cell r="F421">
            <v>36003</v>
          </cell>
          <cell r="G421" t="str">
            <v>Julio</v>
          </cell>
          <cell r="H421">
            <v>1998</v>
          </cell>
          <cell r="I421">
            <v>36368</v>
          </cell>
          <cell r="J421">
            <v>1999</v>
          </cell>
          <cell r="K421" t="str">
            <v>Julio</v>
          </cell>
          <cell r="P421">
            <v>0</v>
          </cell>
          <cell r="Q421">
            <v>25.5</v>
          </cell>
          <cell r="R421" t="e">
            <v>#REF!</v>
          </cell>
          <cell r="S421" t="e">
            <v>#REF!</v>
          </cell>
          <cell r="T421">
            <v>200</v>
          </cell>
          <cell r="U421" t="e">
            <v>#REF!</v>
          </cell>
          <cell r="V421">
            <v>200</v>
          </cell>
          <cell r="W421" t="e">
            <v>#REF!</v>
          </cell>
          <cell r="X421">
            <v>200</v>
          </cell>
          <cell r="Y421">
            <v>51</v>
          </cell>
          <cell r="Z421">
            <v>251</v>
          </cell>
          <cell r="AA421" t="e">
            <v>#REF!</v>
          </cell>
          <cell r="AB421">
            <v>51</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51</v>
          </cell>
        </row>
        <row r="422">
          <cell r="A422">
            <v>1</v>
          </cell>
          <cell r="B422" t="str">
            <v>COP</v>
          </cell>
          <cell r="C422" t="str">
            <v>Subastas</v>
          </cell>
          <cell r="D422" t="str">
            <v>Fija</v>
          </cell>
          <cell r="E422">
            <v>1</v>
          </cell>
          <cell r="F422">
            <v>36003</v>
          </cell>
          <cell r="G422" t="str">
            <v>Julio</v>
          </cell>
          <cell r="H422">
            <v>1998</v>
          </cell>
          <cell r="I422">
            <v>36368</v>
          </cell>
          <cell r="J422">
            <v>1999</v>
          </cell>
          <cell r="K422" t="str">
            <v>Julio</v>
          </cell>
          <cell r="P422">
            <v>0</v>
          </cell>
          <cell r="Q422">
            <v>25.5</v>
          </cell>
          <cell r="R422" t="e">
            <v>#REF!</v>
          </cell>
          <cell r="S422" t="e">
            <v>#REF!</v>
          </cell>
          <cell r="T422">
            <v>5872</v>
          </cell>
          <cell r="U422" t="e">
            <v>#REF!</v>
          </cell>
          <cell r="V422">
            <v>5872</v>
          </cell>
          <cell r="W422" t="e">
            <v>#REF!</v>
          </cell>
          <cell r="X422">
            <v>5872</v>
          </cell>
          <cell r="Y422">
            <v>1497.3600000000001</v>
          </cell>
          <cell r="Z422">
            <v>7369.3600000000006</v>
          </cell>
          <cell r="AA422" t="e">
            <v>#REF!</v>
          </cell>
          <cell r="AB422">
            <v>1497.3600000000001</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1497.3600000000001</v>
          </cell>
        </row>
        <row r="423">
          <cell r="A423">
            <v>1</v>
          </cell>
          <cell r="B423" t="str">
            <v>COP</v>
          </cell>
          <cell r="C423" t="str">
            <v>Subastas</v>
          </cell>
          <cell r="D423" t="str">
            <v>Fija</v>
          </cell>
          <cell r="E423">
            <v>1</v>
          </cell>
          <cell r="F423">
            <v>36003</v>
          </cell>
          <cell r="G423" t="str">
            <v>Julio</v>
          </cell>
          <cell r="H423">
            <v>1998</v>
          </cell>
          <cell r="I423">
            <v>36368</v>
          </cell>
          <cell r="J423">
            <v>1999</v>
          </cell>
          <cell r="K423" t="str">
            <v>Julio</v>
          </cell>
          <cell r="P423">
            <v>0</v>
          </cell>
          <cell r="Q423">
            <v>25.5</v>
          </cell>
          <cell r="R423" t="e">
            <v>#REF!</v>
          </cell>
          <cell r="S423" t="e">
            <v>#REF!</v>
          </cell>
          <cell r="T423">
            <v>500</v>
          </cell>
          <cell r="U423" t="e">
            <v>#REF!</v>
          </cell>
          <cell r="V423">
            <v>500</v>
          </cell>
          <cell r="W423" t="e">
            <v>#REF!</v>
          </cell>
          <cell r="X423">
            <v>500</v>
          </cell>
          <cell r="Y423">
            <v>127.5</v>
          </cell>
          <cell r="Z423">
            <v>627.5</v>
          </cell>
          <cell r="AA423" t="e">
            <v>#REF!</v>
          </cell>
          <cell r="AB423">
            <v>127.5</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127.5</v>
          </cell>
        </row>
        <row r="424">
          <cell r="A424">
            <v>1</v>
          </cell>
          <cell r="B424" t="str">
            <v>COP</v>
          </cell>
          <cell r="C424" t="str">
            <v>Subastas</v>
          </cell>
          <cell r="D424" t="str">
            <v>Fija</v>
          </cell>
          <cell r="E424">
            <v>1</v>
          </cell>
          <cell r="F424">
            <v>36003</v>
          </cell>
          <cell r="G424" t="str">
            <v>Julio</v>
          </cell>
          <cell r="H424">
            <v>1998</v>
          </cell>
          <cell r="I424">
            <v>36368</v>
          </cell>
          <cell r="J424">
            <v>1999</v>
          </cell>
          <cell r="K424" t="str">
            <v>Julio</v>
          </cell>
          <cell r="P424">
            <v>0</v>
          </cell>
          <cell r="Q424">
            <v>25.5</v>
          </cell>
          <cell r="R424" t="e">
            <v>#REF!</v>
          </cell>
          <cell r="S424" t="e">
            <v>#REF!</v>
          </cell>
          <cell r="T424">
            <v>1400</v>
          </cell>
          <cell r="U424" t="e">
            <v>#REF!</v>
          </cell>
          <cell r="V424">
            <v>1400</v>
          </cell>
          <cell r="W424" t="e">
            <v>#REF!</v>
          </cell>
          <cell r="X424">
            <v>1400</v>
          </cell>
          <cell r="Y424">
            <v>357</v>
          </cell>
          <cell r="Z424">
            <v>1757</v>
          </cell>
          <cell r="AA424" t="e">
            <v>#REF!</v>
          </cell>
          <cell r="AB424">
            <v>357</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357</v>
          </cell>
        </row>
        <row r="425">
          <cell r="A425">
            <v>1</v>
          </cell>
          <cell r="B425" t="str">
            <v>COP</v>
          </cell>
          <cell r="C425" t="str">
            <v>Subastas</v>
          </cell>
          <cell r="D425" t="str">
            <v>Fija</v>
          </cell>
          <cell r="E425">
            <v>1</v>
          </cell>
          <cell r="F425">
            <v>36003</v>
          </cell>
          <cell r="G425" t="str">
            <v>Julio</v>
          </cell>
          <cell r="H425">
            <v>1998</v>
          </cell>
          <cell r="I425">
            <v>36368</v>
          </cell>
          <cell r="J425">
            <v>1999</v>
          </cell>
          <cell r="K425" t="str">
            <v>Julio</v>
          </cell>
          <cell r="P425">
            <v>0</v>
          </cell>
          <cell r="Q425">
            <v>25.5</v>
          </cell>
          <cell r="R425" t="e">
            <v>#REF!</v>
          </cell>
          <cell r="S425" t="e">
            <v>#REF!</v>
          </cell>
          <cell r="T425">
            <v>1000</v>
          </cell>
          <cell r="U425" t="e">
            <v>#REF!</v>
          </cell>
          <cell r="V425">
            <v>1000</v>
          </cell>
          <cell r="W425" t="e">
            <v>#REF!</v>
          </cell>
          <cell r="X425">
            <v>1000</v>
          </cell>
          <cell r="Y425">
            <v>255</v>
          </cell>
          <cell r="Z425">
            <v>1255</v>
          </cell>
          <cell r="AA425" t="e">
            <v>#REF!</v>
          </cell>
          <cell r="AB425">
            <v>255</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255</v>
          </cell>
        </row>
        <row r="426">
          <cell r="A426">
            <v>1</v>
          </cell>
          <cell r="B426" t="str">
            <v>COP</v>
          </cell>
          <cell r="C426" t="str">
            <v>Subastas</v>
          </cell>
          <cell r="D426" t="str">
            <v>Fija</v>
          </cell>
          <cell r="E426">
            <v>1</v>
          </cell>
          <cell r="F426">
            <v>36003</v>
          </cell>
          <cell r="G426" t="str">
            <v>Julio</v>
          </cell>
          <cell r="H426">
            <v>1998</v>
          </cell>
          <cell r="I426">
            <v>36368</v>
          </cell>
          <cell r="J426">
            <v>1999</v>
          </cell>
          <cell r="K426" t="str">
            <v>Julio</v>
          </cell>
          <cell r="P426">
            <v>0</v>
          </cell>
          <cell r="Q426">
            <v>25.5</v>
          </cell>
          <cell r="R426" t="e">
            <v>#REF!</v>
          </cell>
          <cell r="S426" t="e">
            <v>#REF!</v>
          </cell>
          <cell r="T426">
            <v>1000</v>
          </cell>
          <cell r="U426" t="e">
            <v>#REF!</v>
          </cell>
          <cell r="V426">
            <v>1000</v>
          </cell>
          <cell r="W426" t="e">
            <v>#REF!</v>
          </cell>
          <cell r="X426">
            <v>1000</v>
          </cell>
          <cell r="Y426">
            <v>255</v>
          </cell>
          <cell r="Z426">
            <v>1255</v>
          </cell>
          <cell r="AA426" t="e">
            <v>#REF!</v>
          </cell>
          <cell r="AB426">
            <v>255</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255</v>
          </cell>
        </row>
        <row r="427">
          <cell r="A427">
            <v>1</v>
          </cell>
          <cell r="B427" t="str">
            <v>COP</v>
          </cell>
          <cell r="C427" t="str">
            <v>Subastas</v>
          </cell>
          <cell r="D427" t="str">
            <v>Fija</v>
          </cell>
          <cell r="E427">
            <v>1</v>
          </cell>
          <cell r="F427">
            <v>36003</v>
          </cell>
          <cell r="G427" t="str">
            <v>Julio</v>
          </cell>
          <cell r="H427">
            <v>1998</v>
          </cell>
          <cell r="I427">
            <v>36368</v>
          </cell>
          <cell r="J427">
            <v>1999</v>
          </cell>
          <cell r="K427" t="str">
            <v>Julio</v>
          </cell>
          <cell r="P427">
            <v>0</v>
          </cell>
          <cell r="Q427">
            <v>25.5</v>
          </cell>
          <cell r="R427" t="e">
            <v>#REF!</v>
          </cell>
          <cell r="S427" t="e">
            <v>#REF!</v>
          </cell>
          <cell r="T427">
            <v>19.3</v>
          </cell>
          <cell r="U427" t="e">
            <v>#REF!</v>
          </cell>
          <cell r="V427">
            <v>19.3</v>
          </cell>
          <cell r="W427" t="e">
            <v>#REF!</v>
          </cell>
          <cell r="X427">
            <v>19.3</v>
          </cell>
          <cell r="Y427">
            <v>4.9215</v>
          </cell>
          <cell r="Z427">
            <v>24.221499999999999</v>
          </cell>
          <cell r="AA427" t="e">
            <v>#REF!</v>
          </cell>
          <cell r="AB427">
            <v>4.9215</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4.9215</v>
          </cell>
        </row>
        <row r="428">
          <cell r="A428">
            <v>1</v>
          </cell>
          <cell r="B428" t="str">
            <v>COP</v>
          </cell>
          <cell r="C428" t="str">
            <v>Subastas</v>
          </cell>
          <cell r="D428" t="str">
            <v>Fija</v>
          </cell>
          <cell r="E428">
            <v>1</v>
          </cell>
          <cell r="F428">
            <v>36003</v>
          </cell>
          <cell r="G428" t="str">
            <v>Julio</v>
          </cell>
          <cell r="H428">
            <v>1998</v>
          </cell>
          <cell r="I428">
            <v>36368</v>
          </cell>
          <cell r="J428">
            <v>1999</v>
          </cell>
          <cell r="K428" t="str">
            <v>Julio</v>
          </cell>
          <cell r="P428">
            <v>0</v>
          </cell>
          <cell r="Q428">
            <v>25.5</v>
          </cell>
          <cell r="R428" t="e">
            <v>#REF!</v>
          </cell>
          <cell r="S428" t="e">
            <v>#REF!</v>
          </cell>
          <cell r="T428">
            <v>4337.7</v>
          </cell>
          <cell r="U428" t="e">
            <v>#REF!</v>
          </cell>
          <cell r="V428">
            <v>4337.7</v>
          </cell>
          <cell r="W428" t="e">
            <v>#REF!</v>
          </cell>
          <cell r="X428">
            <v>4337.7</v>
          </cell>
          <cell r="Y428">
            <v>1106.1134999999999</v>
          </cell>
          <cell r="Z428">
            <v>5443.8135000000002</v>
          </cell>
          <cell r="AA428" t="e">
            <v>#REF!</v>
          </cell>
          <cell r="AB428">
            <v>1106.1134999999999</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1106.1134999999999</v>
          </cell>
        </row>
        <row r="429">
          <cell r="A429">
            <v>1</v>
          </cell>
          <cell r="B429" t="str">
            <v>COP</v>
          </cell>
          <cell r="C429" t="str">
            <v>Subastas</v>
          </cell>
          <cell r="D429" t="str">
            <v>Fija</v>
          </cell>
          <cell r="E429">
            <v>1</v>
          </cell>
          <cell r="F429">
            <v>36003</v>
          </cell>
          <cell r="G429" t="str">
            <v>Julio</v>
          </cell>
          <cell r="H429">
            <v>1998</v>
          </cell>
          <cell r="I429">
            <v>36368</v>
          </cell>
          <cell r="J429">
            <v>1999</v>
          </cell>
          <cell r="K429" t="str">
            <v>Julio</v>
          </cell>
          <cell r="P429">
            <v>0</v>
          </cell>
          <cell r="Q429">
            <v>25.5</v>
          </cell>
          <cell r="R429" t="e">
            <v>#REF!</v>
          </cell>
          <cell r="S429" t="e">
            <v>#REF!</v>
          </cell>
          <cell r="T429">
            <v>130.5</v>
          </cell>
          <cell r="U429" t="e">
            <v>#REF!</v>
          </cell>
          <cell r="V429">
            <v>130.5</v>
          </cell>
          <cell r="W429" t="e">
            <v>#REF!</v>
          </cell>
          <cell r="X429">
            <v>130.5</v>
          </cell>
          <cell r="Y429">
            <v>33.277500000000003</v>
          </cell>
          <cell r="Z429">
            <v>163.7775</v>
          </cell>
          <cell r="AA429" t="e">
            <v>#REF!</v>
          </cell>
          <cell r="AB429">
            <v>33.277500000000003</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33.277500000000003</v>
          </cell>
        </row>
        <row r="430">
          <cell r="A430">
            <v>1</v>
          </cell>
          <cell r="B430" t="str">
            <v>COP</v>
          </cell>
          <cell r="C430" t="str">
            <v>Subastas</v>
          </cell>
          <cell r="D430" t="str">
            <v>Fija</v>
          </cell>
          <cell r="E430">
            <v>1</v>
          </cell>
          <cell r="F430">
            <v>36003</v>
          </cell>
          <cell r="G430" t="str">
            <v>Julio</v>
          </cell>
          <cell r="H430">
            <v>1998</v>
          </cell>
          <cell r="I430">
            <v>36368</v>
          </cell>
          <cell r="J430">
            <v>1999</v>
          </cell>
          <cell r="K430" t="str">
            <v>Julio</v>
          </cell>
          <cell r="P430">
            <v>0</v>
          </cell>
          <cell r="Q430">
            <v>25.5</v>
          </cell>
          <cell r="R430" t="e">
            <v>#REF!</v>
          </cell>
          <cell r="S430" t="e">
            <v>#REF!</v>
          </cell>
          <cell r="T430">
            <v>920</v>
          </cell>
          <cell r="U430" t="e">
            <v>#REF!</v>
          </cell>
          <cell r="V430">
            <v>920</v>
          </cell>
          <cell r="W430" t="e">
            <v>#REF!</v>
          </cell>
          <cell r="X430">
            <v>920</v>
          </cell>
          <cell r="Y430">
            <v>234.6</v>
          </cell>
          <cell r="Z430">
            <v>1154.5999999999999</v>
          </cell>
          <cell r="AA430" t="e">
            <v>#REF!</v>
          </cell>
          <cell r="AB430">
            <v>234.6</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234.6</v>
          </cell>
        </row>
        <row r="431">
          <cell r="A431">
            <v>1</v>
          </cell>
          <cell r="B431" t="str">
            <v>COP</v>
          </cell>
          <cell r="C431" t="str">
            <v>Subastas</v>
          </cell>
          <cell r="D431" t="str">
            <v>Fija</v>
          </cell>
          <cell r="E431">
            <v>1</v>
          </cell>
          <cell r="F431">
            <v>36003</v>
          </cell>
          <cell r="G431" t="str">
            <v>Julio</v>
          </cell>
          <cell r="H431">
            <v>1998</v>
          </cell>
          <cell r="I431">
            <v>36368</v>
          </cell>
          <cell r="J431">
            <v>1999</v>
          </cell>
          <cell r="K431" t="str">
            <v>Julio</v>
          </cell>
          <cell r="P431">
            <v>0</v>
          </cell>
          <cell r="Q431">
            <v>25.5</v>
          </cell>
          <cell r="R431" t="e">
            <v>#REF!</v>
          </cell>
          <cell r="S431" t="e">
            <v>#REF!</v>
          </cell>
          <cell r="T431">
            <v>23586.6</v>
          </cell>
          <cell r="U431" t="e">
            <v>#REF!</v>
          </cell>
          <cell r="V431">
            <v>23586.6</v>
          </cell>
          <cell r="W431" t="e">
            <v>#REF!</v>
          </cell>
          <cell r="X431">
            <v>23586.6</v>
          </cell>
          <cell r="Y431">
            <v>6014.5829999999996</v>
          </cell>
          <cell r="Z431">
            <v>29601.182999999997</v>
          </cell>
          <cell r="AA431" t="e">
            <v>#REF!</v>
          </cell>
          <cell r="AB431">
            <v>6014.5829999999996</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6014.5829999999996</v>
          </cell>
        </row>
        <row r="432">
          <cell r="A432">
            <v>1</v>
          </cell>
          <cell r="B432" t="str">
            <v>COP</v>
          </cell>
          <cell r="C432" t="str">
            <v>Subastas</v>
          </cell>
          <cell r="D432" t="str">
            <v>Fija</v>
          </cell>
          <cell r="E432">
            <v>1</v>
          </cell>
          <cell r="F432">
            <v>36003</v>
          </cell>
          <cell r="G432" t="str">
            <v>Julio</v>
          </cell>
          <cell r="H432">
            <v>1998</v>
          </cell>
          <cell r="I432">
            <v>36368</v>
          </cell>
          <cell r="J432">
            <v>1999</v>
          </cell>
          <cell r="K432" t="str">
            <v>Julio</v>
          </cell>
          <cell r="P432">
            <v>0</v>
          </cell>
          <cell r="Q432">
            <v>25.5</v>
          </cell>
          <cell r="R432" t="e">
            <v>#REF!</v>
          </cell>
          <cell r="S432" t="e">
            <v>#REF!</v>
          </cell>
          <cell r="T432">
            <v>5190</v>
          </cell>
          <cell r="U432" t="e">
            <v>#REF!</v>
          </cell>
          <cell r="V432">
            <v>5190</v>
          </cell>
          <cell r="W432" t="e">
            <v>#REF!</v>
          </cell>
          <cell r="X432">
            <v>5190</v>
          </cell>
          <cell r="Y432">
            <v>1323.45</v>
          </cell>
          <cell r="Z432">
            <v>6513.45</v>
          </cell>
          <cell r="AA432" t="e">
            <v>#REF!</v>
          </cell>
          <cell r="AB432">
            <v>1323.45</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1323.45</v>
          </cell>
        </row>
        <row r="433">
          <cell r="A433">
            <v>1</v>
          </cell>
          <cell r="B433" t="str">
            <v>COP</v>
          </cell>
          <cell r="C433" t="str">
            <v>Subastas</v>
          </cell>
          <cell r="D433" t="str">
            <v>Fija</v>
          </cell>
          <cell r="E433">
            <v>1</v>
          </cell>
          <cell r="F433">
            <v>36031</v>
          </cell>
          <cell r="G433" t="str">
            <v>Agosto</v>
          </cell>
          <cell r="H433">
            <v>1998</v>
          </cell>
          <cell r="I433">
            <v>36396</v>
          </cell>
          <cell r="J433">
            <v>1999</v>
          </cell>
          <cell r="K433" t="str">
            <v>Agosto</v>
          </cell>
          <cell r="P433">
            <v>0</v>
          </cell>
          <cell r="Q433">
            <v>25.5</v>
          </cell>
          <cell r="R433" t="e">
            <v>#REF!</v>
          </cell>
          <cell r="S433" t="e">
            <v>#REF!</v>
          </cell>
          <cell r="T433">
            <v>5356.7</v>
          </cell>
          <cell r="U433" t="e">
            <v>#REF!</v>
          </cell>
          <cell r="V433">
            <v>5356.7</v>
          </cell>
          <cell r="W433" t="e">
            <v>#REF!</v>
          </cell>
          <cell r="X433">
            <v>5356.7</v>
          </cell>
          <cell r="Y433">
            <v>1365.9585</v>
          </cell>
          <cell r="Z433">
            <v>6722.6584999999995</v>
          </cell>
          <cell r="AA433" t="e">
            <v>#REF!</v>
          </cell>
          <cell r="AB433">
            <v>1365.9585</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1365.9585</v>
          </cell>
        </row>
        <row r="434">
          <cell r="A434">
            <v>1</v>
          </cell>
          <cell r="B434" t="str">
            <v>COP</v>
          </cell>
          <cell r="C434" t="str">
            <v>Subastas</v>
          </cell>
          <cell r="D434" t="str">
            <v>Fija</v>
          </cell>
          <cell r="E434">
            <v>1</v>
          </cell>
          <cell r="F434">
            <v>36031</v>
          </cell>
          <cell r="G434" t="str">
            <v>Agosto</v>
          </cell>
          <cell r="H434">
            <v>1998</v>
          </cell>
          <cell r="I434">
            <v>36396</v>
          </cell>
          <cell r="J434">
            <v>1999</v>
          </cell>
          <cell r="K434" t="str">
            <v>Agosto</v>
          </cell>
          <cell r="P434">
            <v>0</v>
          </cell>
          <cell r="Q434">
            <v>25.5</v>
          </cell>
          <cell r="R434" t="e">
            <v>#REF!</v>
          </cell>
          <cell r="S434" t="e">
            <v>#REF!</v>
          </cell>
          <cell r="T434">
            <v>3375.5</v>
          </cell>
          <cell r="U434" t="e">
            <v>#REF!</v>
          </cell>
          <cell r="V434">
            <v>3375.5</v>
          </cell>
          <cell r="W434" t="e">
            <v>#REF!</v>
          </cell>
          <cell r="X434">
            <v>3375.5</v>
          </cell>
          <cell r="Y434">
            <v>860.75250000000005</v>
          </cell>
          <cell r="Z434">
            <v>4236.2525000000005</v>
          </cell>
          <cell r="AA434" t="e">
            <v>#REF!</v>
          </cell>
          <cell r="AB434">
            <v>860.75250000000005</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860.75250000000005</v>
          </cell>
        </row>
        <row r="435">
          <cell r="A435">
            <v>1</v>
          </cell>
          <cell r="B435" t="str">
            <v>COP</v>
          </cell>
          <cell r="C435" t="str">
            <v>Subastas</v>
          </cell>
          <cell r="D435" t="str">
            <v>Fija</v>
          </cell>
          <cell r="E435">
            <v>1</v>
          </cell>
          <cell r="F435">
            <v>36031</v>
          </cell>
          <cell r="G435" t="str">
            <v>Agosto</v>
          </cell>
          <cell r="H435">
            <v>1998</v>
          </cell>
          <cell r="I435">
            <v>36396</v>
          </cell>
          <cell r="J435">
            <v>1999</v>
          </cell>
          <cell r="K435" t="str">
            <v>Agosto</v>
          </cell>
          <cell r="P435">
            <v>0</v>
          </cell>
          <cell r="Q435">
            <v>25.5</v>
          </cell>
          <cell r="R435" t="e">
            <v>#REF!</v>
          </cell>
          <cell r="S435" t="e">
            <v>#REF!</v>
          </cell>
          <cell r="T435">
            <v>5834</v>
          </cell>
          <cell r="U435" t="e">
            <v>#REF!</v>
          </cell>
          <cell r="V435">
            <v>5834</v>
          </cell>
          <cell r="W435" t="e">
            <v>#REF!</v>
          </cell>
          <cell r="X435">
            <v>5834</v>
          </cell>
          <cell r="Y435">
            <v>1487.67</v>
          </cell>
          <cell r="Z435">
            <v>7321.67</v>
          </cell>
          <cell r="AA435" t="e">
            <v>#REF!</v>
          </cell>
          <cell r="AB435">
            <v>1487.67</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1487.67</v>
          </cell>
        </row>
        <row r="436">
          <cell r="A436">
            <v>1</v>
          </cell>
          <cell r="B436" t="str">
            <v>COP</v>
          </cell>
          <cell r="C436" t="str">
            <v>Subastas</v>
          </cell>
          <cell r="D436" t="str">
            <v>Fija</v>
          </cell>
          <cell r="E436">
            <v>1</v>
          </cell>
          <cell r="F436">
            <v>36031</v>
          </cell>
          <cell r="G436" t="str">
            <v>Agosto</v>
          </cell>
          <cell r="H436">
            <v>1998</v>
          </cell>
          <cell r="I436">
            <v>36396</v>
          </cell>
          <cell r="J436">
            <v>1999</v>
          </cell>
          <cell r="K436" t="str">
            <v>Agosto</v>
          </cell>
          <cell r="P436">
            <v>0</v>
          </cell>
          <cell r="Q436">
            <v>25.5</v>
          </cell>
          <cell r="R436" t="e">
            <v>#REF!</v>
          </cell>
          <cell r="S436" t="e">
            <v>#REF!</v>
          </cell>
          <cell r="T436">
            <v>7632.5</v>
          </cell>
          <cell r="U436" t="e">
            <v>#REF!</v>
          </cell>
          <cell r="V436">
            <v>7632.5</v>
          </cell>
          <cell r="W436" t="e">
            <v>#REF!</v>
          </cell>
          <cell r="X436">
            <v>7632.5</v>
          </cell>
          <cell r="Y436">
            <v>1946.2875000000001</v>
          </cell>
          <cell r="Z436">
            <v>9578.7875000000004</v>
          </cell>
          <cell r="AA436" t="e">
            <v>#REF!</v>
          </cell>
          <cell r="AB436">
            <v>1946.2875000000001</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1946.2875000000001</v>
          </cell>
        </row>
        <row r="437">
          <cell r="A437">
            <v>1</v>
          </cell>
          <cell r="B437" t="str">
            <v>COP</v>
          </cell>
          <cell r="C437" t="str">
            <v>Subastas</v>
          </cell>
          <cell r="D437" t="str">
            <v>Fija</v>
          </cell>
          <cell r="E437">
            <v>1</v>
          </cell>
          <cell r="F437">
            <v>36031</v>
          </cell>
          <cell r="G437" t="str">
            <v>Agosto</v>
          </cell>
          <cell r="H437">
            <v>1998</v>
          </cell>
          <cell r="I437">
            <v>36396</v>
          </cell>
          <cell r="J437">
            <v>1999</v>
          </cell>
          <cell r="K437" t="str">
            <v>Agosto</v>
          </cell>
          <cell r="P437">
            <v>0</v>
          </cell>
          <cell r="Q437">
            <v>25.5</v>
          </cell>
          <cell r="R437" t="e">
            <v>#REF!</v>
          </cell>
          <cell r="S437" t="e">
            <v>#REF!</v>
          </cell>
          <cell r="T437">
            <v>1009.7</v>
          </cell>
          <cell r="U437" t="e">
            <v>#REF!</v>
          </cell>
          <cell r="V437">
            <v>1009.7</v>
          </cell>
          <cell r="W437" t="e">
            <v>#REF!</v>
          </cell>
          <cell r="X437">
            <v>1009.7</v>
          </cell>
          <cell r="Y437">
            <v>257.4735</v>
          </cell>
          <cell r="Z437">
            <v>1267.1735000000001</v>
          </cell>
          <cell r="AA437" t="e">
            <v>#REF!</v>
          </cell>
          <cell r="AB437">
            <v>257.4735</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257.4735</v>
          </cell>
        </row>
        <row r="438">
          <cell r="A438">
            <v>1</v>
          </cell>
          <cell r="B438" t="str">
            <v>COP</v>
          </cell>
          <cell r="C438" t="str">
            <v>Subastas</v>
          </cell>
          <cell r="D438" t="str">
            <v>Fija</v>
          </cell>
          <cell r="E438">
            <v>1</v>
          </cell>
          <cell r="F438">
            <v>36031</v>
          </cell>
          <cell r="G438" t="str">
            <v>Agosto</v>
          </cell>
          <cell r="H438">
            <v>1998</v>
          </cell>
          <cell r="I438">
            <v>36396</v>
          </cell>
          <cell r="J438">
            <v>1999</v>
          </cell>
          <cell r="K438" t="str">
            <v>Agosto</v>
          </cell>
          <cell r="P438">
            <v>0</v>
          </cell>
          <cell r="Q438">
            <v>25.5</v>
          </cell>
          <cell r="R438" t="e">
            <v>#REF!</v>
          </cell>
          <cell r="S438" t="e">
            <v>#REF!</v>
          </cell>
          <cell r="T438">
            <v>300</v>
          </cell>
          <cell r="U438" t="e">
            <v>#REF!</v>
          </cell>
          <cell r="V438">
            <v>300</v>
          </cell>
          <cell r="W438" t="e">
            <v>#REF!</v>
          </cell>
          <cell r="X438">
            <v>300</v>
          </cell>
          <cell r="Y438">
            <v>76.5</v>
          </cell>
          <cell r="Z438">
            <v>376.5</v>
          </cell>
          <cell r="AA438" t="e">
            <v>#REF!</v>
          </cell>
          <cell r="AB438">
            <v>76.5</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76.5</v>
          </cell>
        </row>
        <row r="439">
          <cell r="A439">
            <v>1</v>
          </cell>
          <cell r="B439" t="str">
            <v>COP</v>
          </cell>
          <cell r="C439" t="str">
            <v>Subastas</v>
          </cell>
          <cell r="D439" t="str">
            <v>Fija</v>
          </cell>
          <cell r="E439">
            <v>1</v>
          </cell>
          <cell r="F439">
            <v>36031</v>
          </cell>
          <cell r="G439" t="str">
            <v>Agosto</v>
          </cell>
          <cell r="H439">
            <v>1998</v>
          </cell>
          <cell r="I439">
            <v>36396</v>
          </cell>
          <cell r="J439">
            <v>1999</v>
          </cell>
          <cell r="K439" t="str">
            <v>Agosto</v>
          </cell>
          <cell r="P439">
            <v>0</v>
          </cell>
          <cell r="Q439">
            <v>25.5</v>
          </cell>
          <cell r="R439" t="e">
            <v>#REF!</v>
          </cell>
          <cell r="S439" t="e">
            <v>#REF!</v>
          </cell>
          <cell r="T439">
            <v>19631.099999999999</v>
          </cell>
          <cell r="U439" t="e">
            <v>#REF!</v>
          </cell>
          <cell r="V439">
            <v>19631.099999999999</v>
          </cell>
          <cell r="W439" t="e">
            <v>#REF!</v>
          </cell>
          <cell r="X439">
            <v>19631.099999999999</v>
          </cell>
          <cell r="Y439">
            <v>5005.9304999999995</v>
          </cell>
          <cell r="Z439">
            <v>24637.030499999997</v>
          </cell>
          <cell r="AA439" t="e">
            <v>#REF!</v>
          </cell>
          <cell r="AB439">
            <v>5005.9304999999995</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5005.9304999999995</v>
          </cell>
        </row>
        <row r="440">
          <cell r="A440">
            <v>1</v>
          </cell>
          <cell r="B440" t="str">
            <v>COP</v>
          </cell>
          <cell r="C440" t="str">
            <v>Subastas</v>
          </cell>
          <cell r="D440" t="str">
            <v>Fija</v>
          </cell>
          <cell r="E440">
            <v>1</v>
          </cell>
          <cell r="F440">
            <v>36031</v>
          </cell>
          <cell r="G440" t="str">
            <v>Agosto</v>
          </cell>
          <cell r="H440">
            <v>1998</v>
          </cell>
          <cell r="I440">
            <v>36396</v>
          </cell>
          <cell r="J440">
            <v>1999</v>
          </cell>
          <cell r="K440" t="str">
            <v>Agosto</v>
          </cell>
          <cell r="P440">
            <v>0</v>
          </cell>
          <cell r="Q440">
            <v>25.5</v>
          </cell>
          <cell r="R440" t="e">
            <v>#REF!</v>
          </cell>
          <cell r="S440" t="e">
            <v>#REF!</v>
          </cell>
          <cell r="T440">
            <v>13053</v>
          </cell>
          <cell r="U440" t="e">
            <v>#REF!</v>
          </cell>
          <cell r="V440">
            <v>13053</v>
          </cell>
          <cell r="W440" t="e">
            <v>#REF!</v>
          </cell>
          <cell r="X440">
            <v>13053</v>
          </cell>
          <cell r="Y440">
            <v>3328.5149999999999</v>
          </cell>
          <cell r="Z440">
            <v>16381.514999999999</v>
          </cell>
          <cell r="AA440" t="e">
            <v>#REF!</v>
          </cell>
          <cell r="AB440">
            <v>3328.5149999999999</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3328.5149999999999</v>
          </cell>
        </row>
        <row r="441">
          <cell r="A441">
            <v>1</v>
          </cell>
          <cell r="B441" t="str">
            <v>COP</v>
          </cell>
          <cell r="C441" t="str">
            <v>Subastas</v>
          </cell>
          <cell r="D441" t="str">
            <v>Fija</v>
          </cell>
          <cell r="E441">
            <v>1</v>
          </cell>
          <cell r="F441">
            <v>36031</v>
          </cell>
          <cell r="G441" t="str">
            <v>Agosto</v>
          </cell>
          <cell r="H441">
            <v>1998</v>
          </cell>
          <cell r="I441">
            <v>36396</v>
          </cell>
          <cell r="J441">
            <v>1999</v>
          </cell>
          <cell r="K441" t="str">
            <v>Agosto</v>
          </cell>
          <cell r="P441">
            <v>0</v>
          </cell>
          <cell r="Q441">
            <v>25.5</v>
          </cell>
          <cell r="R441" t="e">
            <v>#REF!</v>
          </cell>
          <cell r="S441" t="e">
            <v>#REF!</v>
          </cell>
          <cell r="T441">
            <v>350</v>
          </cell>
          <cell r="U441" t="e">
            <v>#REF!</v>
          </cell>
          <cell r="V441">
            <v>350</v>
          </cell>
          <cell r="W441" t="e">
            <v>#REF!</v>
          </cell>
          <cell r="X441">
            <v>350</v>
          </cell>
          <cell r="Y441">
            <v>89.25</v>
          </cell>
          <cell r="Z441">
            <v>439.25</v>
          </cell>
          <cell r="AA441" t="e">
            <v>#REF!</v>
          </cell>
          <cell r="AB441">
            <v>89.25</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89.25</v>
          </cell>
        </row>
        <row r="442">
          <cell r="A442">
            <v>1</v>
          </cell>
          <cell r="B442" t="str">
            <v>COP</v>
          </cell>
          <cell r="C442" t="str">
            <v>Subastas</v>
          </cell>
          <cell r="D442" t="str">
            <v>Fija</v>
          </cell>
          <cell r="E442">
            <v>1</v>
          </cell>
          <cell r="F442">
            <v>36031</v>
          </cell>
          <cell r="G442" t="str">
            <v>Agosto</v>
          </cell>
          <cell r="H442">
            <v>1998</v>
          </cell>
          <cell r="I442">
            <v>36396</v>
          </cell>
          <cell r="J442">
            <v>1999</v>
          </cell>
          <cell r="K442" t="str">
            <v>Agosto</v>
          </cell>
          <cell r="P442">
            <v>0</v>
          </cell>
          <cell r="Q442">
            <v>25.5</v>
          </cell>
          <cell r="R442" t="e">
            <v>#REF!</v>
          </cell>
          <cell r="S442" t="e">
            <v>#REF!</v>
          </cell>
          <cell r="T442">
            <v>900</v>
          </cell>
          <cell r="U442" t="e">
            <v>#REF!</v>
          </cell>
          <cell r="V442">
            <v>900</v>
          </cell>
          <cell r="W442" t="e">
            <v>#REF!</v>
          </cell>
          <cell r="X442">
            <v>900</v>
          </cell>
          <cell r="Y442">
            <v>229.5</v>
          </cell>
          <cell r="Z442">
            <v>1129.5</v>
          </cell>
          <cell r="AA442" t="e">
            <v>#REF!</v>
          </cell>
          <cell r="AB442">
            <v>229.5</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229.5</v>
          </cell>
        </row>
        <row r="443">
          <cell r="A443">
            <v>1</v>
          </cell>
          <cell r="B443" t="str">
            <v>COP</v>
          </cell>
          <cell r="C443" t="str">
            <v>Subastas</v>
          </cell>
          <cell r="D443" t="str">
            <v>Fija</v>
          </cell>
          <cell r="E443">
            <v>1</v>
          </cell>
          <cell r="F443">
            <v>36031</v>
          </cell>
          <cell r="G443" t="str">
            <v>Agosto</v>
          </cell>
          <cell r="H443">
            <v>1998</v>
          </cell>
          <cell r="I443">
            <v>36396</v>
          </cell>
          <cell r="J443">
            <v>1999</v>
          </cell>
          <cell r="K443" t="str">
            <v>Agosto</v>
          </cell>
          <cell r="P443">
            <v>0</v>
          </cell>
          <cell r="Q443">
            <v>25.5</v>
          </cell>
          <cell r="R443" t="e">
            <v>#REF!</v>
          </cell>
          <cell r="S443" t="e">
            <v>#REF!</v>
          </cell>
          <cell r="T443">
            <v>1300</v>
          </cell>
          <cell r="U443" t="e">
            <v>#REF!</v>
          </cell>
          <cell r="V443">
            <v>1300</v>
          </cell>
          <cell r="W443" t="e">
            <v>#REF!</v>
          </cell>
          <cell r="X443">
            <v>1300</v>
          </cell>
          <cell r="Y443">
            <v>331.5</v>
          </cell>
          <cell r="Z443">
            <v>1631.5</v>
          </cell>
          <cell r="AA443" t="e">
            <v>#REF!</v>
          </cell>
          <cell r="AB443">
            <v>331.5</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331.5</v>
          </cell>
        </row>
        <row r="444">
          <cell r="A444">
            <v>1</v>
          </cell>
          <cell r="B444" t="str">
            <v>COP</v>
          </cell>
          <cell r="C444" t="str">
            <v>Subastas</v>
          </cell>
          <cell r="D444" t="str">
            <v>Fija</v>
          </cell>
          <cell r="E444">
            <v>1</v>
          </cell>
          <cell r="F444">
            <v>36031</v>
          </cell>
          <cell r="G444" t="str">
            <v>Agosto</v>
          </cell>
          <cell r="H444">
            <v>1998</v>
          </cell>
          <cell r="I444">
            <v>36396</v>
          </cell>
          <cell r="J444">
            <v>1999</v>
          </cell>
          <cell r="K444" t="str">
            <v>Agosto</v>
          </cell>
          <cell r="P444">
            <v>0</v>
          </cell>
          <cell r="Q444">
            <v>25.5</v>
          </cell>
          <cell r="R444" t="e">
            <v>#REF!</v>
          </cell>
          <cell r="S444" t="e">
            <v>#REF!</v>
          </cell>
          <cell r="T444">
            <v>5483.7</v>
          </cell>
          <cell r="U444" t="e">
            <v>#REF!</v>
          </cell>
          <cell r="V444">
            <v>5483.7</v>
          </cell>
          <cell r="W444" t="e">
            <v>#REF!</v>
          </cell>
          <cell r="X444">
            <v>5483.7</v>
          </cell>
          <cell r="Y444">
            <v>1398.3434999999999</v>
          </cell>
          <cell r="Z444">
            <v>6882.0434999999998</v>
          </cell>
          <cell r="AA444" t="e">
            <v>#REF!</v>
          </cell>
          <cell r="AB444">
            <v>1398.3434999999999</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1398.3434999999999</v>
          </cell>
        </row>
        <row r="445">
          <cell r="A445">
            <v>1</v>
          </cell>
          <cell r="B445" t="str">
            <v>COP</v>
          </cell>
          <cell r="C445" t="str">
            <v>Subastas</v>
          </cell>
          <cell r="D445" t="str">
            <v>Fija</v>
          </cell>
          <cell r="E445">
            <v>1</v>
          </cell>
          <cell r="F445">
            <v>36031</v>
          </cell>
          <cell r="G445" t="str">
            <v>Agosto</v>
          </cell>
          <cell r="H445">
            <v>1998</v>
          </cell>
          <cell r="I445">
            <v>36396</v>
          </cell>
          <cell r="J445">
            <v>1999</v>
          </cell>
          <cell r="K445" t="str">
            <v>Agosto</v>
          </cell>
          <cell r="P445">
            <v>0</v>
          </cell>
          <cell r="Q445">
            <v>25.5</v>
          </cell>
          <cell r="R445" t="e">
            <v>#REF!</v>
          </cell>
          <cell r="S445" t="e">
            <v>#REF!</v>
          </cell>
          <cell r="T445">
            <v>120.5</v>
          </cell>
          <cell r="U445" t="e">
            <v>#REF!</v>
          </cell>
          <cell r="V445">
            <v>120.5</v>
          </cell>
          <cell r="W445" t="e">
            <v>#REF!</v>
          </cell>
          <cell r="X445">
            <v>120.5</v>
          </cell>
          <cell r="Y445">
            <v>30.727499999999999</v>
          </cell>
          <cell r="Z445">
            <v>151.22749999999999</v>
          </cell>
          <cell r="AA445" t="e">
            <v>#REF!</v>
          </cell>
          <cell r="AB445">
            <v>30.727499999999999</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30.727499999999999</v>
          </cell>
        </row>
        <row r="446">
          <cell r="A446">
            <v>1</v>
          </cell>
          <cell r="B446" t="str">
            <v>COP</v>
          </cell>
          <cell r="C446" t="str">
            <v>Subastas</v>
          </cell>
          <cell r="D446" t="str">
            <v>Fija</v>
          </cell>
          <cell r="E446">
            <v>1</v>
          </cell>
          <cell r="F446">
            <v>36031</v>
          </cell>
          <cell r="G446" t="str">
            <v>Agosto</v>
          </cell>
          <cell r="H446">
            <v>1998</v>
          </cell>
          <cell r="I446">
            <v>36396</v>
          </cell>
          <cell r="J446">
            <v>1999</v>
          </cell>
          <cell r="K446" t="str">
            <v>Agosto</v>
          </cell>
          <cell r="P446">
            <v>0</v>
          </cell>
          <cell r="Q446">
            <v>25.5</v>
          </cell>
          <cell r="R446" t="e">
            <v>#REF!</v>
          </cell>
          <cell r="S446" t="e">
            <v>#REF!</v>
          </cell>
          <cell r="T446">
            <v>813.2</v>
          </cell>
          <cell r="U446" t="e">
            <v>#REF!</v>
          </cell>
          <cell r="V446">
            <v>813.2</v>
          </cell>
          <cell r="W446" t="e">
            <v>#REF!</v>
          </cell>
          <cell r="X446">
            <v>813.2</v>
          </cell>
          <cell r="Y446">
            <v>207.36600000000001</v>
          </cell>
          <cell r="Z446">
            <v>1020.566</v>
          </cell>
          <cell r="AA446" t="e">
            <v>#REF!</v>
          </cell>
          <cell r="AB446">
            <v>207.36600000000001</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207.36600000000001</v>
          </cell>
        </row>
        <row r="447">
          <cell r="A447">
            <v>1</v>
          </cell>
          <cell r="B447" t="str">
            <v>COP</v>
          </cell>
          <cell r="C447" t="str">
            <v>Subastas</v>
          </cell>
          <cell r="D447" t="str">
            <v>Fija</v>
          </cell>
          <cell r="E447">
            <v>1</v>
          </cell>
          <cell r="F447">
            <v>36031</v>
          </cell>
          <cell r="G447" t="str">
            <v>Agosto</v>
          </cell>
          <cell r="H447">
            <v>1998</v>
          </cell>
          <cell r="I447">
            <v>36396</v>
          </cell>
          <cell r="J447">
            <v>1999</v>
          </cell>
          <cell r="K447" t="str">
            <v>Agosto</v>
          </cell>
          <cell r="P447">
            <v>0</v>
          </cell>
          <cell r="Q447">
            <v>25.5</v>
          </cell>
          <cell r="R447" t="e">
            <v>#REF!</v>
          </cell>
          <cell r="S447" t="e">
            <v>#REF!</v>
          </cell>
          <cell r="T447">
            <v>1000</v>
          </cell>
          <cell r="U447" t="e">
            <v>#REF!</v>
          </cell>
          <cell r="V447">
            <v>1000</v>
          </cell>
          <cell r="W447" t="e">
            <v>#REF!</v>
          </cell>
          <cell r="X447">
            <v>1000</v>
          </cell>
          <cell r="Y447">
            <v>255</v>
          </cell>
          <cell r="Z447">
            <v>1255</v>
          </cell>
          <cell r="AA447" t="e">
            <v>#REF!</v>
          </cell>
          <cell r="AB447">
            <v>255</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255</v>
          </cell>
        </row>
        <row r="448">
          <cell r="A448">
            <v>1</v>
          </cell>
          <cell r="B448" t="str">
            <v>COP</v>
          </cell>
          <cell r="C448" t="str">
            <v>Subastas</v>
          </cell>
          <cell r="D448" t="str">
            <v>Fija</v>
          </cell>
          <cell r="E448">
            <v>1</v>
          </cell>
          <cell r="F448">
            <v>36031</v>
          </cell>
          <cell r="G448" t="str">
            <v>Agosto</v>
          </cell>
          <cell r="H448">
            <v>1998</v>
          </cell>
          <cell r="I448">
            <v>36396</v>
          </cell>
          <cell r="J448">
            <v>1999</v>
          </cell>
          <cell r="K448" t="str">
            <v>Agosto</v>
          </cell>
          <cell r="P448">
            <v>0</v>
          </cell>
          <cell r="Q448">
            <v>25.5</v>
          </cell>
          <cell r="R448" t="e">
            <v>#REF!</v>
          </cell>
          <cell r="S448" t="e">
            <v>#REF!</v>
          </cell>
          <cell r="T448">
            <v>160</v>
          </cell>
          <cell r="U448" t="e">
            <v>#REF!</v>
          </cell>
          <cell r="V448">
            <v>160</v>
          </cell>
          <cell r="W448" t="e">
            <v>#REF!</v>
          </cell>
          <cell r="X448">
            <v>160</v>
          </cell>
          <cell r="Y448">
            <v>40.799999999999997</v>
          </cell>
          <cell r="Z448">
            <v>200.8</v>
          </cell>
          <cell r="AA448" t="e">
            <v>#REF!</v>
          </cell>
          <cell r="AB448">
            <v>40.799999999999997</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40.799999999999997</v>
          </cell>
        </row>
        <row r="449">
          <cell r="A449">
            <v>1</v>
          </cell>
          <cell r="B449" t="str">
            <v>COP</v>
          </cell>
          <cell r="C449" t="str">
            <v>Subastas</v>
          </cell>
          <cell r="D449" t="str">
            <v>Fija</v>
          </cell>
          <cell r="E449">
            <v>1</v>
          </cell>
          <cell r="F449">
            <v>36031</v>
          </cell>
          <cell r="G449" t="str">
            <v>Agosto</v>
          </cell>
          <cell r="H449">
            <v>1998</v>
          </cell>
          <cell r="I449">
            <v>36396</v>
          </cell>
          <cell r="J449">
            <v>1999</v>
          </cell>
          <cell r="K449" t="str">
            <v>Agosto</v>
          </cell>
          <cell r="P449">
            <v>0</v>
          </cell>
          <cell r="Q449">
            <v>25.5</v>
          </cell>
          <cell r="R449" t="e">
            <v>#REF!</v>
          </cell>
          <cell r="S449" t="e">
            <v>#REF!</v>
          </cell>
          <cell r="T449">
            <v>1200</v>
          </cell>
          <cell r="U449" t="e">
            <v>#REF!</v>
          </cell>
          <cell r="V449">
            <v>1200</v>
          </cell>
          <cell r="W449" t="e">
            <v>#REF!</v>
          </cell>
          <cell r="X449">
            <v>1200</v>
          </cell>
          <cell r="Y449">
            <v>306</v>
          </cell>
          <cell r="Z449">
            <v>1506</v>
          </cell>
          <cell r="AA449" t="e">
            <v>#REF!</v>
          </cell>
          <cell r="AB449">
            <v>306</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306</v>
          </cell>
        </row>
        <row r="450">
          <cell r="A450">
            <v>1</v>
          </cell>
          <cell r="B450" t="str">
            <v>COP</v>
          </cell>
          <cell r="C450" t="str">
            <v>Subastas</v>
          </cell>
          <cell r="D450" t="str">
            <v>Fija</v>
          </cell>
          <cell r="E450">
            <v>1</v>
          </cell>
          <cell r="F450">
            <v>36031</v>
          </cell>
          <cell r="G450" t="str">
            <v>Agosto</v>
          </cell>
          <cell r="H450">
            <v>1998</v>
          </cell>
          <cell r="I450">
            <v>36396</v>
          </cell>
          <cell r="J450">
            <v>1999</v>
          </cell>
          <cell r="K450" t="str">
            <v>Agosto</v>
          </cell>
          <cell r="P450">
            <v>0</v>
          </cell>
          <cell r="Q450">
            <v>25.5</v>
          </cell>
          <cell r="R450" t="e">
            <v>#REF!</v>
          </cell>
          <cell r="S450" t="e">
            <v>#REF!</v>
          </cell>
          <cell r="T450">
            <v>2300</v>
          </cell>
          <cell r="U450" t="e">
            <v>#REF!</v>
          </cell>
          <cell r="V450">
            <v>2300</v>
          </cell>
          <cell r="W450" t="e">
            <v>#REF!</v>
          </cell>
          <cell r="X450">
            <v>2300</v>
          </cell>
          <cell r="Y450">
            <v>586.5</v>
          </cell>
          <cell r="Z450">
            <v>2886.5</v>
          </cell>
          <cell r="AA450" t="e">
            <v>#REF!</v>
          </cell>
          <cell r="AB450">
            <v>586.5</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586.5</v>
          </cell>
        </row>
        <row r="451">
          <cell r="A451">
            <v>1</v>
          </cell>
          <cell r="B451" t="str">
            <v>COP</v>
          </cell>
          <cell r="C451" t="str">
            <v>Subastas</v>
          </cell>
          <cell r="D451" t="str">
            <v>Fija</v>
          </cell>
          <cell r="E451">
            <v>1</v>
          </cell>
          <cell r="F451">
            <v>36031</v>
          </cell>
          <cell r="G451" t="str">
            <v>Agosto</v>
          </cell>
          <cell r="H451">
            <v>1998</v>
          </cell>
          <cell r="I451">
            <v>36396</v>
          </cell>
          <cell r="J451">
            <v>1999</v>
          </cell>
          <cell r="K451" t="str">
            <v>Agosto</v>
          </cell>
          <cell r="P451">
            <v>0</v>
          </cell>
          <cell r="Q451">
            <v>25.5</v>
          </cell>
          <cell r="R451" t="e">
            <v>#REF!</v>
          </cell>
          <cell r="S451" t="e">
            <v>#REF!</v>
          </cell>
          <cell r="T451">
            <v>7700</v>
          </cell>
          <cell r="U451" t="e">
            <v>#REF!</v>
          </cell>
          <cell r="V451">
            <v>7700</v>
          </cell>
          <cell r="W451" t="e">
            <v>#REF!</v>
          </cell>
          <cell r="X451">
            <v>7700</v>
          </cell>
          <cell r="Y451">
            <v>1963.5</v>
          </cell>
          <cell r="Z451">
            <v>9663.5</v>
          </cell>
          <cell r="AA451" t="e">
            <v>#REF!</v>
          </cell>
          <cell r="AB451">
            <v>1963.5</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1963.5</v>
          </cell>
        </row>
        <row r="452">
          <cell r="A452">
            <v>1</v>
          </cell>
          <cell r="B452" t="str">
            <v>COP</v>
          </cell>
          <cell r="C452" t="str">
            <v>Subastas</v>
          </cell>
          <cell r="D452" t="str">
            <v>Fija</v>
          </cell>
          <cell r="E452">
            <v>1</v>
          </cell>
          <cell r="F452">
            <v>36031</v>
          </cell>
          <cell r="G452" t="str">
            <v>Agosto</v>
          </cell>
          <cell r="H452">
            <v>1998</v>
          </cell>
          <cell r="I452">
            <v>36396</v>
          </cell>
          <cell r="J452">
            <v>1999</v>
          </cell>
          <cell r="K452" t="str">
            <v>Agosto</v>
          </cell>
          <cell r="P452">
            <v>0</v>
          </cell>
          <cell r="Q452">
            <v>25.5</v>
          </cell>
          <cell r="R452" t="e">
            <v>#REF!</v>
          </cell>
          <cell r="S452" t="e">
            <v>#REF!</v>
          </cell>
          <cell r="T452">
            <v>28439.4</v>
          </cell>
          <cell r="U452" t="e">
            <v>#REF!</v>
          </cell>
          <cell r="V452">
            <v>28439.4</v>
          </cell>
          <cell r="W452" t="e">
            <v>#REF!</v>
          </cell>
          <cell r="X452">
            <v>28439.4</v>
          </cell>
          <cell r="Y452">
            <v>7252.0470000000005</v>
          </cell>
          <cell r="Z452">
            <v>35691.447</v>
          </cell>
          <cell r="AA452" t="e">
            <v>#REF!</v>
          </cell>
          <cell r="AB452">
            <v>7252.0470000000005</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7252.0470000000005</v>
          </cell>
        </row>
        <row r="453">
          <cell r="A453">
            <v>1</v>
          </cell>
          <cell r="B453" t="str">
            <v>COP</v>
          </cell>
          <cell r="C453" t="str">
            <v>Subastas</v>
          </cell>
          <cell r="D453" t="str">
            <v>Fija</v>
          </cell>
          <cell r="E453">
            <v>1</v>
          </cell>
          <cell r="F453">
            <v>36031</v>
          </cell>
          <cell r="G453" t="str">
            <v>Agosto</v>
          </cell>
          <cell r="H453">
            <v>1998</v>
          </cell>
          <cell r="I453">
            <v>36396</v>
          </cell>
          <cell r="J453">
            <v>1999</v>
          </cell>
          <cell r="K453" t="str">
            <v>Agosto</v>
          </cell>
          <cell r="P453">
            <v>0</v>
          </cell>
          <cell r="Q453">
            <v>25.5</v>
          </cell>
          <cell r="R453" t="e">
            <v>#REF!</v>
          </cell>
          <cell r="S453" t="e">
            <v>#REF!</v>
          </cell>
          <cell r="T453">
            <v>200</v>
          </cell>
          <cell r="U453" t="e">
            <v>#REF!</v>
          </cell>
          <cell r="V453">
            <v>200</v>
          </cell>
          <cell r="W453" t="e">
            <v>#REF!</v>
          </cell>
          <cell r="X453">
            <v>200</v>
          </cell>
          <cell r="Y453">
            <v>51</v>
          </cell>
          <cell r="Z453">
            <v>251</v>
          </cell>
          <cell r="AA453" t="e">
            <v>#REF!</v>
          </cell>
          <cell r="AB453">
            <v>51</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51</v>
          </cell>
        </row>
        <row r="454">
          <cell r="A454">
            <v>1</v>
          </cell>
          <cell r="B454" t="str">
            <v>COP</v>
          </cell>
          <cell r="C454" t="str">
            <v>Subastas</v>
          </cell>
          <cell r="D454" t="str">
            <v>Fija</v>
          </cell>
          <cell r="E454">
            <v>1</v>
          </cell>
          <cell r="F454">
            <v>36031</v>
          </cell>
          <cell r="G454" t="str">
            <v>Agosto</v>
          </cell>
          <cell r="H454">
            <v>1998</v>
          </cell>
          <cell r="I454">
            <v>36396</v>
          </cell>
          <cell r="J454">
            <v>1999</v>
          </cell>
          <cell r="K454" t="str">
            <v>Agosto</v>
          </cell>
          <cell r="P454">
            <v>0</v>
          </cell>
          <cell r="Q454">
            <v>25.5</v>
          </cell>
          <cell r="R454" t="e">
            <v>#REF!</v>
          </cell>
          <cell r="S454" t="e">
            <v>#REF!</v>
          </cell>
          <cell r="T454">
            <v>347.5</v>
          </cell>
          <cell r="U454" t="e">
            <v>#REF!</v>
          </cell>
          <cell r="V454">
            <v>347.5</v>
          </cell>
          <cell r="W454" t="e">
            <v>#REF!</v>
          </cell>
          <cell r="X454">
            <v>347.5</v>
          </cell>
          <cell r="Y454">
            <v>88.612499999999997</v>
          </cell>
          <cell r="Z454">
            <v>436.11250000000001</v>
          </cell>
          <cell r="AA454" t="e">
            <v>#REF!</v>
          </cell>
          <cell r="AB454">
            <v>88.612499999999997</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P454">
            <v>0</v>
          </cell>
          <cell r="AQ454">
            <v>88.612499999999997</v>
          </cell>
        </row>
        <row r="455">
          <cell r="A455">
            <v>1</v>
          </cell>
          <cell r="B455" t="str">
            <v>COP</v>
          </cell>
          <cell r="C455" t="str">
            <v>Subastas</v>
          </cell>
          <cell r="D455" t="str">
            <v>Fija</v>
          </cell>
          <cell r="E455">
            <v>1</v>
          </cell>
          <cell r="F455">
            <v>36031</v>
          </cell>
          <cell r="G455" t="str">
            <v>Agosto</v>
          </cell>
          <cell r="H455">
            <v>1998</v>
          </cell>
          <cell r="I455">
            <v>36396</v>
          </cell>
          <cell r="J455">
            <v>1999</v>
          </cell>
          <cell r="K455" t="str">
            <v>Agosto</v>
          </cell>
          <cell r="P455">
            <v>0</v>
          </cell>
          <cell r="Q455">
            <v>25.5</v>
          </cell>
          <cell r="R455" t="e">
            <v>#REF!</v>
          </cell>
          <cell r="S455" t="e">
            <v>#REF!</v>
          </cell>
          <cell r="T455">
            <v>800</v>
          </cell>
          <cell r="U455" t="e">
            <v>#REF!</v>
          </cell>
          <cell r="V455">
            <v>800</v>
          </cell>
          <cell r="W455" t="e">
            <v>#REF!</v>
          </cell>
          <cell r="X455">
            <v>800</v>
          </cell>
          <cell r="Y455">
            <v>204</v>
          </cell>
          <cell r="Z455">
            <v>1004</v>
          </cell>
          <cell r="AA455" t="e">
            <v>#REF!</v>
          </cell>
          <cell r="AB455">
            <v>204</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204</v>
          </cell>
        </row>
        <row r="456">
          <cell r="A456">
            <v>1</v>
          </cell>
          <cell r="B456" t="str">
            <v>COP</v>
          </cell>
          <cell r="C456" t="str">
            <v>Subastas</v>
          </cell>
          <cell r="D456" t="str">
            <v>Fija</v>
          </cell>
          <cell r="E456">
            <v>1</v>
          </cell>
          <cell r="F456">
            <v>36031</v>
          </cell>
          <cell r="G456" t="str">
            <v>Agosto</v>
          </cell>
          <cell r="H456">
            <v>1998</v>
          </cell>
          <cell r="I456">
            <v>36396</v>
          </cell>
          <cell r="J456">
            <v>1999</v>
          </cell>
          <cell r="K456" t="str">
            <v>Agosto</v>
          </cell>
          <cell r="P456">
            <v>0</v>
          </cell>
          <cell r="Q456">
            <v>25.5</v>
          </cell>
          <cell r="R456" t="e">
            <v>#REF!</v>
          </cell>
          <cell r="S456" t="e">
            <v>#REF!</v>
          </cell>
          <cell r="T456">
            <v>400</v>
          </cell>
          <cell r="U456" t="e">
            <v>#REF!</v>
          </cell>
          <cell r="V456">
            <v>400</v>
          </cell>
          <cell r="W456" t="e">
            <v>#REF!</v>
          </cell>
          <cell r="X456">
            <v>400</v>
          </cell>
          <cell r="Y456">
            <v>102</v>
          </cell>
          <cell r="Z456">
            <v>502</v>
          </cell>
          <cell r="AA456" t="e">
            <v>#REF!</v>
          </cell>
          <cell r="AB456">
            <v>102</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102</v>
          </cell>
        </row>
        <row r="457">
          <cell r="A457">
            <v>1</v>
          </cell>
          <cell r="B457" t="str">
            <v>COP</v>
          </cell>
          <cell r="C457" t="str">
            <v>Subastas</v>
          </cell>
          <cell r="D457" t="str">
            <v>Fija</v>
          </cell>
          <cell r="E457">
            <v>1</v>
          </cell>
          <cell r="F457">
            <v>36031</v>
          </cell>
          <cell r="G457" t="str">
            <v>Agosto</v>
          </cell>
          <cell r="H457">
            <v>1998</v>
          </cell>
          <cell r="I457">
            <v>36396</v>
          </cell>
          <cell r="J457">
            <v>1999</v>
          </cell>
          <cell r="K457" t="str">
            <v>Agosto</v>
          </cell>
          <cell r="P457">
            <v>0</v>
          </cell>
          <cell r="Q457">
            <v>25.5</v>
          </cell>
          <cell r="R457" t="e">
            <v>#REF!</v>
          </cell>
          <cell r="S457" t="e">
            <v>#REF!</v>
          </cell>
          <cell r="T457">
            <v>12000</v>
          </cell>
          <cell r="U457" t="e">
            <v>#REF!</v>
          </cell>
          <cell r="V457">
            <v>12000</v>
          </cell>
          <cell r="W457" t="e">
            <v>#REF!</v>
          </cell>
          <cell r="X457">
            <v>12000</v>
          </cell>
          <cell r="Y457">
            <v>3060</v>
          </cell>
          <cell r="Z457">
            <v>15060</v>
          </cell>
          <cell r="AA457" t="e">
            <v>#REF!</v>
          </cell>
          <cell r="AB457">
            <v>3060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3060</v>
          </cell>
        </row>
        <row r="458">
          <cell r="A458">
            <v>1</v>
          </cell>
          <cell r="B458" t="str">
            <v>COP</v>
          </cell>
          <cell r="C458" t="str">
            <v>Subastas</v>
          </cell>
          <cell r="D458" t="str">
            <v>Fija</v>
          </cell>
          <cell r="E458">
            <v>1</v>
          </cell>
          <cell r="F458">
            <v>36031</v>
          </cell>
          <cell r="G458" t="str">
            <v>Agosto</v>
          </cell>
          <cell r="H458">
            <v>1998</v>
          </cell>
          <cell r="I458">
            <v>36396</v>
          </cell>
          <cell r="J458">
            <v>1999</v>
          </cell>
          <cell r="K458" t="str">
            <v>Agosto</v>
          </cell>
          <cell r="P458">
            <v>0</v>
          </cell>
          <cell r="Q458">
            <v>25.5</v>
          </cell>
          <cell r="R458" t="e">
            <v>#REF!</v>
          </cell>
          <cell r="S458" t="e">
            <v>#REF!</v>
          </cell>
          <cell r="T458">
            <v>1585</v>
          </cell>
          <cell r="U458" t="e">
            <v>#REF!</v>
          </cell>
          <cell r="V458">
            <v>1585</v>
          </cell>
          <cell r="W458" t="e">
            <v>#REF!</v>
          </cell>
          <cell r="X458">
            <v>1585</v>
          </cell>
          <cell r="Y458">
            <v>404.17500000000001</v>
          </cell>
          <cell r="Z458">
            <v>1989.175</v>
          </cell>
          <cell r="AA458" t="e">
            <v>#REF!</v>
          </cell>
          <cell r="AB458">
            <v>404.17500000000001</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404.17500000000001</v>
          </cell>
        </row>
        <row r="459">
          <cell r="A459">
            <v>1</v>
          </cell>
          <cell r="B459" t="str">
            <v>COP</v>
          </cell>
          <cell r="C459" t="str">
            <v>Subastas</v>
          </cell>
          <cell r="D459" t="str">
            <v>Fija</v>
          </cell>
          <cell r="E459">
            <v>1</v>
          </cell>
          <cell r="F459">
            <v>36031</v>
          </cell>
          <cell r="G459" t="str">
            <v>Agosto</v>
          </cell>
          <cell r="H459">
            <v>1998</v>
          </cell>
          <cell r="I459">
            <v>36396</v>
          </cell>
          <cell r="J459">
            <v>1999</v>
          </cell>
          <cell r="K459" t="str">
            <v>Agosto</v>
          </cell>
          <cell r="P459">
            <v>0</v>
          </cell>
          <cell r="Q459">
            <v>25.5</v>
          </cell>
          <cell r="R459" t="e">
            <v>#REF!</v>
          </cell>
          <cell r="S459" t="e">
            <v>#REF!</v>
          </cell>
          <cell r="T459">
            <v>79.5</v>
          </cell>
          <cell r="U459" t="e">
            <v>#REF!</v>
          </cell>
          <cell r="V459">
            <v>79.5</v>
          </cell>
          <cell r="W459" t="e">
            <v>#REF!</v>
          </cell>
          <cell r="X459">
            <v>79.5</v>
          </cell>
          <cell r="Y459">
            <v>20.272500000000001</v>
          </cell>
          <cell r="Z459">
            <v>99.772500000000008</v>
          </cell>
          <cell r="AA459" t="e">
            <v>#REF!</v>
          </cell>
          <cell r="AB459">
            <v>20.272500000000001</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20.272500000000001</v>
          </cell>
        </row>
        <row r="460">
          <cell r="A460">
            <v>1</v>
          </cell>
          <cell r="B460" t="str">
            <v>COP</v>
          </cell>
          <cell r="C460" t="str">
            <v>Subastas</v>
          </cell>
          <cell r="D460" t="str">
            <v>Fija</v>
          </cell>
          <cell r="E460">
            <v>1</v>
          </cell>
          <cell r="F460">
            <v>36031</v>
          </cell>
          <cell r="G460" t="str">
            <v>Agosto</v>
          </cell>
          <cell r="H460">
            <v>1998</v>
          </cell>
          <cell r="I460">
            <v>36396</v>
          </cell>
          <cell r="J460">
            <v>1999</v>
          </cell>
          <cell r="K460" t="str">
            <v>Agosto</v>
          </cell>
          <cell r="P460">
            <v>0</v>
          </cell>
          <cell r="Q460">
            <v>25.5</v>
          </cell>
          <cell r="R460" t="e">
            <v>#REF!</v>
          </cell>
          <cell r="S460" t="e">
            <v>#REF!</v>
          </cell>
          <cell r="T460">
            <v>11439.2</v>
          </cell>
          <cell r="U460" t="e">
            <v>#REF!</v>
          </cell>
          <cell r="V460">
            <v>11439.2</v>
          </cell>
          <cell r="W460" t="e">
            <v>#REF!</v>
          </cell>
          <cell r="X460">
            <v>11439.2</v>
          </cell>
          <cell r="Y460">
            <v>2916.9960000000001</v>
          </cell>
          <cell r="Z460">
            <v>14356.196</v>
          </cell>
          <cell r="AA460" t="e">
            <v>#REF!</v>
          </cell>
          <cell r="AB460">
            <v>2916.9960000000001</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2916.9960000000001</v>
          </cell>
        </row>
        <row r="461">
          <cell r="A461">
            <v>1</v>
          </cell>
          <cell r="B461" t="str">
            <v>COP</v>
          </cell>
          <cell r="C461" t="str">
            <v>Subastas</v>
          </cell>
          <cell r="D461" t="str">
            <v>Fija</v>
          </cell>
          <cell r="E461">
            <v>1</v>
          </cell>
          <cell r="F461">
            <v>36031</v>
          </cell>
          <cell r="G461" t="str">
            <v>Agosto</v>
          </cell>
          <cell r="H461">
            <v>1998</v>
          </cell>
          <cell r="I461">
            <v>36396</v>
          </cell>
          <cell r="J461">
            <v>1999</v>
          </cell>
          <cell r="K461" t="str">
            <v>Agosto</v>
          </cell>
          <cell r="P461">
            <v>0</v>
          </cell>
          <cell r="Q461">
            <v>25.5</v>
          </cell>
          <cell r="R461" t="e">
            <v>#REF!</v>
          </cell>
          <cell r="S461" t="e">
            <v>#REF!</v>
          </cell>
          <cell r="T461">
            <v>2538.5</v>
          </cell>
          <cell r="U461" t="e">
            <v>#REF!</v>
          </cell>
          <cell r="V461">
            <v>2538.5</v>
          </cell>
          <cell r="W461" t="e">
            <v>#REF!</v>
          </cell>
          <cell r="X461">
            <v>2538.5</v>
          </cell>
          <cell r="Y461">
            <v>647.3175</v>
          </cell>
          <cell r="Z461">
            <v>3185.8175000000001</v>
          </cell>
          <cell r="AA461" t="e">
            <v>#REF!</v>
          </cell>
          <cell r="AB461">
            <v>647.3175</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647.3175</v>
          </cell>
        </row>
        <row r="462">
          <cell r="A462">
            <v>1</v>
          </cell>
          <cell r="B462" t="str">
            <v>COP</v>
          </cell>
          <cell r="C462" t="str">
            <v>Subastas</v>
          </cell>
          <cell r="D462" t="str">
            <v>Fija</v>
          </cell>
          <cell r="E462">
            <v>2</v>
          </cell>
          <cell r="F462">
            <v>35681</v>
          </cell>
          <cell r="G462" t="str">
            <v>Septiembre</v>
          </cell>
          <cell r="H462">
            <v>1997</v>
          </cell>
          <cell r="I462">
            <v>36411</v>
          </cell>
          <cell r="J462">
            <v>1999</v>
          </cell>
          <cell r="K462" t="str">
            <v>Septiembre</v>
          </cell>
          <cell r="P462">
            <v>0</v>
          </cell>
          <cell r="Q462">
            <v>25.5</v>
          </cell>
          <cell r="R462" t="e">
            <v>#REF!</v>
          </cell>
          <cell r="S462" t="e">
            <v>#REF!</v>
          </cell>
          <cell r="T462">
            <v>8.9</v>
          </cell>
          <cell r="U462" t="e">
            <v>#REF!</v>
          </cell>
          <cell r="V462">
            <v>8.9</v>
          </cell>
          <cell r="W462" t="e">
            <v>#REF!</v>
          </cell>
          <cell r="X462">
            <v>8.9</v>
          </cell>
          <cell r="Y462">
            <v>2.2695000000000003</v>
          </cell>
          <cell r="Z462">
            <v>11.169500000000001</v>
          </cell>
          <cell r="AA462" t="e">
            <v>#REF!</v>
          </cell>
          <cell r="AB462">
            <v>2.2695000000000003</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2.2695000000000003</v>
          </cell>
        </row>
        <row r="463">
          <cell r="A463">
            <v>1</v>
          </cell>
          <cell r="B463" t="str">
            <v>COP</v>
          </cell>
          <cell r="C463" t="str">
            <v>Subastas</v>
          </cell>
          <cell r="D463" t="str">
            <v>Fija</v>
          </cell>
          <cell r="E463">
            <v>2</v>
          </cell>
          <cell r="F463">
            <v>35681</v>
          </cell>
          <cell r="G463" t="str">
            <v>Septiembre</v>
          </cell>
          <cell r="H463">
            <v>1997</v>
          </cell>
          <cell r="I463">
            <v>36411</v>
          </cell>
          <cell r="J463">
            <v>1999</v>
          </cell>
          <cell r="K463" t="str">
            <v>Septiembre</v>
          </cell>
          <cell r="P463">
            <v>0</v>
          </cell>
          <cell r="Q463">
            <v>25.5</v>
          </cell>
          <cell r="R463" t="e">
            <v>#REF!</v>
          </cell>
          <cell r="S463" t="e">
            <v>#REF!</v>
          </cell>
          <cell r="T463">
            <v>45</v>
          </cell>
          <cell r="U463" t="e">
            <v>#REF!</v>
          </cell>
          <cell r="V463">
            <v>45</v>
          </cell>
          <cell r="W463" t="e">
            <v>#REF!</v>
          </cell>
          <cell r="X463">
            <v>45</v>
          </cell>
          <cell r="Y463">
            <v>11.475</v>
          </cell>
          <cell r="Z463">
            <v>56.475000000000001</v>
          </cell>
          <cell r="AA463" t="e">
            <v>#REF!</v>
          </cell>
          <cell r="AB463">
            <v>11.475</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11.475</v>
          </cell>
        </row>
        <row r="464">
          <cell r="A464">
            <v>1</v>
          </cell>
          <cell r="B464" t="str">
            <v>COP</v>
          </cell>
          <cell r="C464" t="str">
            <v>Subastas</v>
          </cell>
          <cell r="D464" t="str">
            <v>Fija</v>
          </cell>
          <cell r="E464">
            <v>2</v>
          </cell>
          <cell r="F464">
            <v>35681</v>
          </cell>
          <cell r="G464" t="str">
            <v>Septiembre</v>
          </cell>
          <cell r="H464">
            <v>1997</v>
          </cell>
          <cell r="I464">
            <v>36411</v>
          </cell>
          <cell r="J464">
            <v>1999</v>
          </cell>
          <cell r="K464" t="str">
            <v>Septiembre</v>
          </cell>
          <cell r="P464">
            <v>0</v>
          </cell>
          <cell r="Q464">
            <v>25.5</v>
          </cell>
          <cell r="R464" t="e">
            <v>#REF!</v>
          </cell>
          <cell r="S464" t="e">
            <v>#REF!</v>
          </cell>
          <cell r="T464">
            <v>20</v>
          </cell>
          <cell r="U464" t="e">
            <v>#REF!</v>
          </cell>
          <cell r="V464">
            <v>20</v>
          </cell>
          <cell r="W464" t="e">
            <v>#REF!</v>
          </cell>
          <cell r="X464">
            <v>20</v>
          </cell>
          <cell r="Y464">
            <v>5.0999999999999996</v>
          </cell>
          <cell r="Z464">
            <v>25.1</v>
          </cell>
          <cell r="AA464" t="e">
            <v>#REF!</v>
          </cell>
          <cell r="AB464">
            <v>5.0999999999999996</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5.0999999999999996</v>
          </cell>
        </row>
        <row r="465">
          <cell r="A465">
            <v>1</v>
          </cell>
          <cell r="B465" t="str">
            <v>COP</v>
          </cell>
          <cell r="C465" t="str">
            <v>Subastas</v>
          </cell>
          <cell r="D465" t="str">
            <v>Fija</v>
          </cell>
          <cell r="E465">
            <v>2</v>
          </cell>
          <cell r="F465">
            <v>35681</v>
          </cell>
          <cell r="G465" t="str">
            <v>Septiembre</v>
          </cell>
          <cell r="H465">
            <v>1997</v>
          </cell>
          <cell r="I465">
            <v>36411</v>
          </cell>
          <cell r="J465">
            <v>1999</v>
          </cell>
          <cell r="K465" t="str">
            <v>Septiembre</v>
          </cell>
          <cell r="P465">
            <v>0</v>
          </cell>
          <cell r="Q465">
            <v>25.5</v>
          </cell>
          <cell r="R465" t="e">
            <v>#REF!</v>
          </cell>
          <cell r="S465" t="e">
            <v>#REF!</v>
          </cell>
          <cell r="T465">
            <v>5</v>
          </cell>
          <cell r="U465" t="e">
            <v>#REF!</v>
          </cell>
          <cell r="V465">
            <v>5</v>
          </cell>
          <cell r="W465" t="e">
            <v>#REF!</v>
          </cell>
          <cell r="X465">
            <v>5</v>
          </cell>
          <cell r="Y465">
            <v>1.2749999999999999</v>
          </cell>
          <cell r="Z465">
            <v>6.2750000000000004</v>
          </cell>
          <cell r="AA465" t="e">
            <v>#REF!</v>
          </cell>
          <cell r="AB465">
            <v>1.2749999999999999</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P465">
            <v>0</v>
          </cell>
          <cell r="AQ465">
            <v>1.2749999999999999</v>
          </cell>
        </row>
        <row r="466">
          <cell r="A466">
            <v>1</v>
          </cell>
          <cell r="B466" t="str">
            <v>COP</v>
          </cell>
          <cell r="C466" t="str">
            <v>Subastas</v>
          </cell>
          <cell r="D466" t="str">
            <v>Fija</v>
          </cell>
          <cell r="E466">
            <v>2</v>
          </cell>
          <cell r="F466">
            <v>35681</v>
          </cell>
          <cell r="G466" t="str">
            <v>Septiembre</v>
          </cell>
          <cell r="H466">
            <v>1997</v>
          </cell>
          <cell r="I466">
            <v>36411</v>
          </cell>
          <cell r="J466">
            <v>1999</v>
          </cell>
          <cell r="K466" t="str">
            <v>Septiembre</v>
          </cell>
          <cell r="P466">
            <v>0</v>
          </cell>
          <cell r="Q466">
            <v>25.5</v>
          </cell>
          <cell r="R466" t="e">
            <v>#REF!</v>
          </cell>
          <cell r="S466" t="e">
            <v>#REF!</v>
          </cell>
          <cell r="T466">
            <v>16580.7</v>
          </cell>
          <cell r="U466" t="e">
            <v>#REF!</v>
          </cell>
          <cell r="V466">
            <v>16580.7</v>
          </cell>
          <cell r="W466" t="e">
            <v>#REF!</v>
          </cell>
          <cell r="X466">
            <v>16580.7</v>
          </cell>
          <cell r="Y466">
            <v>4228.0785000000005</v>
          </cell>
          <cell r="Z466">
            <v>20808.7785</v>
          </cell>
          <cell r="AA466" t="e">
            <v>#REF!</v>
          </cell>
          <cell r="AB466">
            <v>4228.0785000000005</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4228.0785000000005</v>
          </cell>
        </row>
        <row r="467">
          <cell r="A467">
            <v>1</v>
          </cell>
          <cell r="B467" t="str">
            <v>COP</v>
          </cell>
          <cell r="C467" t="str">
            <v>Subastas</v>
          </cell>
          <cell r="D467" t="str">
            <v>Fija</v>
          </cell>
          <cell r="E467">
            <v>2</v>
          </cell>
          <cell r="F467">
            <v>35681</v>
          </cell>
          <cell r="G467" t="str">
            <v>Septiembre</v>
          </cell>
          <cell r="H467">
            <v>1997</v>
          </cell>
          <cell r="I467">
            <v>36411</v>
          </cell>
          <cell r="J467">
            <v>1999</v>
          </cell>
          <cell r="K467" t="str">
            <v>Septiembre</v>
          </cell>
          <cell r="P467">
            <v>0</v>
          </cell>
          <cell r="Q467">
            <v>25.5</v>
          </cell>
          <cell r="R467" t="e">
            <v>#REF!</v>
          </cell>
          <cell r="S467" t="e">
            <v>#REF!</v>
          </cell>
          <cell r="T467">
            <v>170</v>
          </cell>
          <cell r="U467" t="e">
            <v>#REF!</v>
          </cell>
          <cell r="V467">
            <v>170</v>
          </cell>
          <cell r="W467" t="e">
            <v>#REF!</v>
          </cell>
          <cell r="X467">
            <v>170</v>
          </cell>
          <cell r="Y467">
            <v>43.35</v>
          </cell>
          <cell r="Z467">
            <v>213.35</v>
          </cell>
          <cell r="AA467" t="e">
            <v>#REF!</v>
          </cell>
          <cell r="AB467">
            <v>43.35</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43.35</v>
          </cell>
        </row>
        <row r="468">
          <cell r="A468">
            <v>1</v>
          </cell>
          <cell r="B468" t="str">
            <v>COP</v>
          </cell>
          <cell r="C468" t="str">
            <v>Subastas</v>
          </cell>
          <cell r="D468" t="str">
            <v>Fija</v>
          </cell>
          <cell r="E468">
            <v>2</v>
          </cell>
          <cell r="F468">
            <v>35681</v>
          </cell>
          <cell r="G468" t="str">
            <v>Septiembre</v>
          </cell>
          <cell r="H468">
            <v>1997</v>
          </cell>
          <cell r="I468">
            <v>36411</v>
          </cell>
          <cell r="J468">
            <v>1999</v>
          </cell>
          <cell r="K468" t="str">
            <v>Septiembre</v>
          </cell>
          <cell r="P468">
            <v>0</v>
          </cell>
          <cell r="Q468">
            <v>25.5</v>
          </cell>
          <cell r="R468" t="e">
            <v>#REF!</v>
          </cell>
          <cell r="S468" t="e">
            <v>#REF!</v>
          </cell>
          <cell r="T468">
            <v>18862.5</v>
          </cell>
          <cell r="U468" t="e">
            <v>#REF!</v>
          </cell>
          <cell r="V468">
            <v>18862.5</v>
          </cell>
          <cell r="W468" t="e">
            <v>#REF!</v>
          </cell>
          <cell r="X468">
            <v>18862.5</v>
          </cell>
          <cell r="Y468">
            <v>4809.9375</v>
          </cell>
          <cell r="Z468">
            <v>23672.4375</v>
          </cell>
          <cell r="AA468" t="e">
            <v>#REF!</v>
          </cell>
          <cell r="AB468">
            <v>4809.9375</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4809.9375</v>
          </cell>
        </row>
        <row r="469">
          <cell r="A469">
            <v>1</v>
          </cell>
          <cell r="B469" t="str">
            <v>COP</v>
          </cell>
          <cell r="C469" t="str">
            <v>Subastas</v>
          </cell>
          <cell r="D469" t="str">
            <v>Fija</v>
          </cell>
          <cell r="E469">
            <v>2</v>
          </cell>
          <cell r="F469">
            <v>35681</v>
          </cell>
          <cell r="G469" t="str">
            <v>Septiembre</v>
          </cell>
          <cell r="H469">
            <v>1997</v>
          </cell>
          <cell r="I469">
            <v>36411</v>
          </cell>
          <cell r="J469">
            <v>1999</v>
          </cell>
          <cell r="K469" t="str">
            <v>Septiembre</v>
          </cell>
          <cell r="P469">
            <v>0</v>
          </cell>
          <cell r="Q469">
            <v>25.5</v>
          </cell>
          <cell r="R469" t="e">
            <v>#REF!</v>
          </cell>
          <cell r="S469" t="e">
            <v>#REF!</v>
          </cell>
          <cell r="T469">
            <v>400</v>
          </cell>
          <cell r="U469" t="e">
            <v>#REF!</v>
          </cell>
          <cell r="V469">
            <v>400</v>
          </cell>
          <cell r="W469" t="e">
            <v>#REF!</v>
          </cell>
          <cell r="X469">
            <v>400</v>
          </cell>
          <cell r="Y469">
            <v>102</v>
          </cell>
          <cell r="Z469">
            <v>502</v>
          </cell>
          <cell r="AA469" t="e">
            <v>#REF!</v>
          </cell>
          <cell r="AB469">
            <v>102</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102</v>
          </cell>
        </row>
        <row r="470">
          <cell r="A470">
            <v>1</v>
          </cell>
          <cell r="B470" t="str">
            <v>COP</v>
          </cell>
          <cell r="C470" t="str">
            <v>Subastas</v>
          </cell>
          <cell r="D470" t="str">
            <v>Fija</v>
          </cell>
          <cell r="E470">
            <v>2</v>
          </cell>
          <cell r="F470">
            <v>35681</v>
          </cell>
          <cell r="G470" t="str">
            <v>Septiembre</v>
          </cell>
          <cell r="H470">
            <v>1997</v>
          </cell>
          <cell r="I470">
            <v>36411</v>
          </cell>
          <cell r="J470">
            <v>1999</v>
          </cell>
          <cell r="K470" t="str">
            <v>Septiembre</v>
          </cell>
          <cell r="P470">
            <v>0</v>
          </cell>
          <cell r="Q470">
            <v>25.5</v>
          </cell>
          <cell r="R470" t="e">
            <v>#REF!</v>
          </cell>
          <cell r="S470" t="e">
            <v>#REF!</v>
          </cell>
          <cell r="T470">
            <v>34</v>
          </cell>
          <cell r="U470" t="e">
            <v>#REF!</v>
          </cell>
          <cell r="V470">
            <v>34</v>
          </cell>
          <cell r="W470" t="e">
            <v>#REF!</v>
          </cell>
          <cell r="X470">
            <v>34</v>
          </cell>
          <cell r="Y470">
            <v>8.67</v>
          </cell>
          <cell r="Z470">
            <v>42.67</v>
          </cell>
          <cell r="AA470" t="e">
            <v>#REF!</v>
          </cell>
          <cell r="AB470">
            <v>8.67</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8.67</v>
          </cell>
        </row>
        <row r="471">
          <cell r="A471">
            <v>1</v>
          </cell>
          <cell r="B471" t="str">
            <v>COP</v>
          </cell>
          <cell r="C471" t="str">
            <v>Subastas</v>
          </cell>
          <cell r="D471" t="str">
            <v>Fija</v>
          </cell>
          <cell r="E471">
            <v>2</v>
          </cell>
          <cell r="F471">
            <v>35681</v>
          </cell>
          <cell r="G471" t="str">
            <v>Septiembre</v>
          </cell>
          <cell r="H471">
            <v>1997</v>
          </cell>
          <cell r="I471">
            <v>36411</v>
          </cell>
          <cell r="J471">
            <v>1999</v>
          </cell>
          <cell r="K471" t="str">
            <v>Septiembre</v>
          </cell>
          <cell r="P471">
            <v>0</v>
          </cell>
          <cell r="Q471">
            <v>25.5</v>
          </cell>
          <cell r="R471" t="e">
            <v>#REF!</v>
          </cell>
          <cell r="S471" t="e">
            <v>#REF!</v>
          </cell>
          <cell r="T471">
            <v>55</v>
          </cell>
          <cell r="U471" t="e">
            <v>#REF!</v>
          </cell>
          <cell r="V471">
            <v>55</v>
          </cell>
          <cell r="W471" t="e">
            <v>#REF!</v>
          </cell>
          <cell r="X471">
            <v>55</v>
          </cell>
          <cell r="Y471">
            <v>14.025</v>
          </cell>
          <cell r="Z471">
            <v>69.025000000000006</v>
          </cell>
          <cell r="AA471" t="e">
            <v>#REF!</v>
          </cell>
          <cell r="AB471">
            <v>14.025</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14.025</v>
          </cell>
        </row>
        <row r="472">
          <cell r="A472">
            <v>1</v>
          </cell>
          <cell r="B472" t="str">
            <v>COP</v>
          </cell>
          <cell r="C472" t="str">
            <v>Subastas</v>
          </cell>
          <cell r="D472" t="str">
            <v>Fija</v>
          </cell>
          <cell r="E472">
            <v>2</v>
          </cell>
          <cell r="F472">
            <v>35681</v>
          </cell>
          <cell r="G472" t="str">
            <v>Septiembre</v>
          </cell>
          <cell r="H472">
            <v>1997</v>
          </cell>
          <cell r="I472">
            <v>36411</v>
          </cell>
          <cell r="J472">
            <v>1999</v>
          </cell>
          <cell r="K472" t="str">
            <v>Septiembre</v>
          </cell>
          <cell r="P472">
            <v>0</v>
          </cell>
          <cell r="Q472">
            <v>25.5</v>
          </cell>
          <cell r="R472" t="e">
            <v>#REF!</v>
          </cell>
          <cell r="S472" t="e">
            <v>#REF!</v>
          </cell>
          <cell r="T472">
            <v>200</v>
          </cell>
          <cell r="U472" t="e">
            <v>#REF!</v>
          </cell>
          <cell r="V472">
            <v>200</v>
          </cell>
          <cell r="W472" t="e">
            <v>#REF!</v>
          </cell>
          <cell r="X472">
            <v>200</v>
          </cell>
          <cell r="Y472">
            <v>51</v>
          </cell>
          <cell r="Z472">
            <v>251</v>
          </cell>
          <cell r="AA472" t="e">
            <v>#REF!</v>
          </cell>
          <cell r="AB472">
            <v>51</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P472">
            <v>0</v>
          </cell>
          <cell r="AQ472">
            <v>51</v>
          </cell>
        </row>
        <row r="473">
          <cell r="A473">
            <v>1</v>
          </cell>
          <cell r="B473" t="str">
            <v>COP</v>
          </cell>
          <cell r="C473" t="str">
            <v>Subastas</v>
          </cell>
          <cell r="D473" t="str">
            <v>Fija</v>
          </cell>
          <cell r="E473">
            <v>2</v>
          </cell>
          <cell r="F473">
            <v>35681</v>
          </cell>
          <cell r="G473" t="str">
            <v>Septiembre</v>
          </cell>
          <cell r="H473">
            <v>1997</v>
          </cell>
          <cell r="I473">
            <v>36411</v>
          </cell>
          <cell r="J473">
            <v>1999</v>
          </cell>
          <cell r="K473" t="str">
            <v>Septiembre</v>
          </cell>
          <cell r="P473">
            <v>0</v>
          </cell>
          <cell r="Q473">
            <v>25.5</v>
          </cell>
          <cell r="R473" t="e">
            <v>#REF!</v>
          </cell>
          <cell r="S473" t="e">
            <v>#REF!</v>
          </cell>
          <cell r="T473">
            <v>70842.5</v>
          </cell>
          <cell r="U473" t="e">
            <v>#REF!</v>
          </cell>
          <cell r="V473">
            <v>70842.5</v>
          </cell>
          <cell r="W473" t="e">
            <v>#REF!</v>
          </cell>
          <cell r="X473">
            <v>70842.5</v>
          </cell>
          <cell r="Y473">
            <v>18064.837500000001</v>
          </cell>
          <cell r="Z473">
            <v>88907.337499999994</v>
          </cell>
          <cell r="AA473" t="e">
            <v>#REF!</v>
          </cell>
          <cell r="AB473">
            <v>18064.837500000001</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18064.837500000001</v>
          </cell>
        </row>
        <row r="474">
          <cell r="A474">
            <v>1</v>
          </cell>
          <cell r="B474" t="str">
            <v>COP</v>
          </cell>
          <cell r="C474" t="str">
            <v>Subastas</v>
          </cell>
          <cell r="D474" t="str">
            <v>Fija</v>
          </cell>
          <cell r="E474">
            <v>2</v>
          </cell>
          <cell r="F474">
            <v>35681</v>
          </cell>
          <cell r="G474" t="str">
            <v>Septiembre</v>
          </cell>
          <cell r="H474">
            <v>1997</v>
          </cell>
          <cell r="I474">
            <v>36411</v>
          </cell>
          <cell r="J474">
            <v>1999</v>
          </cell>
          <cell r="K474" t="str">
            <v>Septiembre</v>
          </cell>
          <cell r="P474">
            <v>0</v>
          </cell>
          <cell r="Q474">
            <v>25.5</v>
          </cell>
          <cell r="R474" t="e">
            <v>#REF!</v>
          </cell>
          <cell r="S474" t="e">
            <v>#REF!</v>
          </cell>
          <cell r="T474">
            <v>1360.1</v>
          </cell>
          <cell r="U474" t="e">
            <v>#REF!</v>
          </cell>
          <cell r="V474">
            <v>1360.1</v>
          </cell>
          <cell r="W474" t="e">
            <v>#REF!</v>
          </cell>
          <cell r="X474">
            <v>1360.1</v>
          </cell>
          <cell r="Y474">
            <v>346.82549999999998</v>
          </cell>
          <cell r="Z474">
            <v>1706.9254999999998</v>
          </cell>
          <cell r="AA474" t="e">
            <v>#REF!</v>
          </cell>
          <cell r="AB474">
            <v>346.82549999999998</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346.82549999999998</v>
          </cell>
        </row>
        <row r="475">
          <cell r="A475">
            <v>1</v>
          </cell>
          <cell r="B475" t="str">
            <v>COP</v>
          </cell>
          <cell r="C475" t="str">
            <v>Subastas</v>
          </cell>
          <cell r="D475" t="str">
            <v>Fija</v>
          </cell>
          <cell r="E475">
            <v>2</v>
          </cell>
          <cell r="F475">
            <v>35681</v>
          </cell>
          <cell r="G475" t="str">
            <v>Septiembre</v>
          </cell>
          <cell r="H475">
            <v>1997</v>
          </cell>
          <cell r="I475">
            <v>36411</v>
          </cell>
          <cell r="J475">
            <v>1999</v>
          </cell>
          <cell r="K475" t="str">
            <v>Septiembre</v>
          </cell>
          <cell r="P475">
            <v>0</v>
          </cell>
          <cell r="Q475">
            <v>25.5</v>
          </cell>
          <cell r="R475" t="e">
            <v>#REF!</v>
          </cell>
          <cell r="S475" t="e">
            <v>#REF!</v>
          </cell>
          <cell r="T475">
            <v>84</v>
          </cell>
          <cell r="U475" t="e">
            <v>#REF!</v>
          </cell>
          <cell r="V475">
            <v>84</v>
          </cell>
          <cell r="W475" t="e">
            <v>#REF!</v>
          </cell>
          <cell r="X475">
            <v>84</v>
          </cell>
          <cell r="Y475">
            <v>21.42</v>
          </cell>
          <cell r="Z475">
            <v>105.42</v>
          </cell>
          <cell r="AA475" t="e">
            <v>#REF!</v>
          </cell>
          <cell r="AB475">
            <v>21.42</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21.42</v>
          </cell>
        </row>
        <row r="476">
          <cell r="A476">
            <v>1</v>
          </cell>
          <cell r="B476" t="str">
            <v>COP</v>
          </cell>
          <cell r="C476" t="str">
            <v>Subastas</v>
          </cell>
          <cell r="D476" t="str">
            <v>Fija</v>
          </cell>
          <cell r="E476">
            <v>2</v>
          </cell>
          <cell r="F476">
            <v>35681</v>
          </cell>
          <cell r="G476" t="str">
            <v>Septiembre</v>
          </cell>
          <cell r="H476">
            <v>1997</v>
          </cell>
          <cell r="I476">
            <v>36411</v>
          </cell>
          <cell r="J476">
            <v>1999</v>
          </cell>
          <cell r="K476" t="str">
            <v>Septiembre</v>
          </cell>
          <cell r="P476">
            <v>0</v>
          </cell>
          <cell r="Q476">
            <v>25.5</v>
          </cell>
          <cell r="R476" t="e">
            <v>#REF!</v>
          </cell>
          <cell r="S476" t="e">
            <v>#REF!</v>
          </cell>
          <cell r="T476">
            <v>79.7</v>
          </cell>
          <cell r="U476" t="e">
            <v>#REF!</v>
          </cell>
          <cell r="V476">
            <v>79.7</v>
          </cell>
          <cell r="W476" t="e">
            <v>#REF!</v>
          </cell>
          <cell r="X476">
            <v>79.7</v>
          </cell>
          <cell r="Y476">
            <v>20.323500000000003</v>
          </cell>
          <cell r="Z476">
            <v>100.02350000000001</v>
          </cell>
          <cell r="AA476" t="e">
            <v>#REF!</v>
          </cell>
          <cell r="AB476">
            <v>20.323500000000003</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20.323500000000003</v>
          </cell>
        </row>
        <row r="477">
          <cell r="A477">
            <v>1</v>
          </cell>
          <cell r="B477" t="str">
            <v>COP</v>
          </cell>
          <cell r="C477" t="str">
            <v>Subastas</v>
          </cell>
          <cell r="D477" t="str">
            <v>Fija</v>
          </cell>
          <cell r="E477">
            <v>2</v>
          </cell>
          <cell r="F477">
            <v>35681</v>
          </cell>
          <cell r="G477" t="str">
            <v>Septiembre</v>
          </cell>
          <cell r="H477">
            <v>1997</v>
          </cell>
          <cell r="I477">
            <v>36411</v>
          </cell>
          <cell r="J477">
            <v>1999</v>
          </cell>
          <cell r="K477" t="str">
            <v>Septiembre</v>
          </cell>
          <cell r="P477">
            <v>0</v>
          </cell>
          <cell r="Q477">
            <v>25.5</v>
          </cell>
          <cell r="R477" t="e">
            <v>#REF!</v>
          </cell>
          <cell r="S477" t="e">
            <v>#REF!</v>
          </cell>
          <cell r="T477">
            <v>8800</v>
          </cell>
          <cell r="U477" t="e">
            <v>#REF!</v>
          </cell>
          <cell r="V477">
            <v>8800</v>
          </cell>
          <cell r="W477" t="e">
            <v>#REF!</v>
          </cell>
          <cell r="X477">
            <v>8800</v>
          </cell>
          <cell r="Y477">
            <v>2244</v>
          </cell>
          <cell r="Z477">
            <v>11044</v>
          </cell>
          <cell r="AA477" t="e">
            <v>#REF!</v>
          </cell>
          <cell r="AB477">
            <v>2244</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2244</v>
          </cell>
        </row>
        <row r="478">
          <cell r="A478">
            <v>1</v>
          </cell>
          <cell r="B478" t="str">
            <v>COP</v>
          </cell>
          <cell r="C478" t="str">
            <v>Subastas</v>
          </cell>
          <cell r="D478" t="str">
            <v>Fija</v>
          </cell>
          <cell r="E478">
            <v>2</v>
          </cell>
          <cell r="F478">
            <v>35681</v>
          </cell>
          <cell r="G478" t="str">
            <v>Septiembre</v>
          </cell>
          <cell r="H478">
            <v>1997</v>
          </cell>
          <cell r="I478">
            <v>36411</v>
          </cell>
          <cell r="J478">
            <v>1999</v>
          </cell>
          <cell r="K478" t="str">
            <v>Septiembre</v>
          </cell>
          <cell r="P478">
            <v>0</v>
          </cell>
          <cell r="Q478">
            <v>25.5</v>
          </cell>
          <cell r="R478" t="e">
            <v>#REF!</v>
          </cell>
          <cell r="S478" t="e">
            <v>#REF!</v>
          </cell>
          <cell r="T478">
            <v>5000</v>
          </cell>
          <cell r="U478" t="e">
            <v>#REF!</v>
          </cell>
          <cell r="V478">
            <v>5000</v>
          </cell>
          <cell r="W478" t="e">
            <v>#REF!</v>
          </cell>
          <cell r="X478">
            <v>5000</v>
          </cell>
          <cell r="Y478">
            <v>1275</v>
          </cell>
          <cell r="Z478">
            <v>6275</v>
          </cell>
          <cell r="AA478" t="e">
            <v>#REF!</v>
          </cell>
          <cell r="AB478">
            <v>1275</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1275</v>
          </cell>
        </row>
        <row r="479">
          <cell r="A479">
            <v>1</v>
          </cell>
          <cell r="B479" t="str">
            <v>COP</v>
          </cell>
          <cell r="C479" t="str">
            <v>Subastas</v>
          </cell>
          <cell r="D479" t="str">
            <v>Fija</v>
          </cell>
          <cell r="E479">
            <v>2</v>
          </cell>
          <cell r="F479">
            <v>35681</v>
          </cell>
          <cell r="G479" t="str">
            <v>Septiembre</v>
          </cell>
          <cell r="H479">
            <v>1997</v>
          </cell>
          <cell r="I479">
            <v>36411</v>
          </cell>
          <cell r="J479">
            <v>1999</v>
          </cell>
          <cell r="K479" t="str">
            <v>Septiembre</v>
          </cell>
          <cell r="P479">
            <v>0</v>
          </cell>
          <cell r="Q479">
            <v>25.5</v>
          </cell>
          <cell r="R479" t="e">
            <v>#REF!</v>
          </cell>
          <cell r="S479" t="e">
            <v>#REF!</v>
          </cell>
          <cell r="T479">
            <v>250</v>
          </cell>
          <cell r="U479" t="e">
            <v>#REF!</v>
          </cell>
          <cell r="V479">
            <v>250</v>
          </cell>
          <cell r="W479" t="e">
            <v>#REF!</v>
          </cell>
          <cell r="X479">
            <v>250</v>
          </cell>
          <cell r="Y479">
            <v>63.75</v>
          </cell>
          <cell r="Z479">
            <v>313.75</v>
          </cell>
          <cell r="AA479" t="e">
            <v>#REF!</v>
          </cell>
          <cell r="AB479">
            <v>63.75</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63.75</v>
          </cell>
        </row>
        <row r="480">
          <cell r="A480">
            <v>1</v>
          </cell>
          <cell r="B480" t="str">
            <v>COP</v>
          </cell>
          <cell r="C480" t="str">
            <v>Subastas</v>
          </cell>
          <cell r="D480" t="str">
            <v>Fija</v>
          </cell>
          <cell r="E480">
            <v>2</v>
          </cell>
          <cell r="F480">
            <v>35681</v>
          </cell>
          <cell r="G480" t="str">
            <v>Septiembre</v>
          </cell>
          <cell r="H480">
            <v>1997</v>
          </cell>
          <cell r="I480">
            <v>36411</v>
          </cell>
          <cell r="J480">
            <v>1999</v>
          </cell>
          <cell r="K480" t="str">
            <v>Septiembre</v>
          </cell>
          <cell r="P480">
            <v>0</v>
          </cell>
          <cell r="Q480">
            <v>25.5</v>
          </cell>
          <cell r="R480" t="e">
            <v>#REF!</v>
          </cell>
          <cell r="S480" t="e">
            <v>#REF!</v>
          </cell>
          <cell r="T480">
            <v>2590.4</v>
          </cell>
          <cell r="U480" t="e">
            <v>#REF!</v>
          </cell>
          <cell r="V480">
            <v>2590.4</v>
          </cell>
          <cell r="W480" t="e">
            <v>#REF!</v>
          </cell>
          <cell r="X480">
            <v>2590.4</v>
          </cell>
          <cell r="Y480">
            <v>660.55200000000002</v>
          </cell>
          <cell r="Z480">
            <v>3250.9520000000002</v>
          </cell>
          <cell r="AA480" t="e">
            <v>#REF!</v>
          </cell>
          <cell r="AB480">
            <v>660.55200000000002</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660.55200000000002</v>
          </cell>
        </row>
        <row r="481">
          <cell r="A481">
            <v>1</v>
          </cell>
          <cell r="B481" t="str">
            <v>COP</v>
          </cell>
          <cell r="C481" t="str">
            <v>Subastas</v>
          </cell>
          <cell r="D481" t="str">
            <v>Fija</v>
          </cell>
          <cell r="E481">
            <v>2</v>
          </cell>
          <cell r="F481">
            <v>35681</v>
          </cell>
          <cell r="G481" t="str">
            <v>Septiembre</v>
          </cell>
          <cell r="H481">
            <v>1997</v>
          </cell>
          <cell r="I481">
            <v>36411</v>
          </cell>
          <cell r="J481">
            <v>1999</v>
          </cell>
          <cell r="K481" t="str">
            <v>Septiembre</v>
          </cell>
          <cell r="P481">
            <v>0</v>
          </cell>
          <cell r="Q481">
            <v>25.5</v>
          </cell>
          <cell r="R481" t="e">
            <v>#REF!</v>
          </cell>
          <cell r="S481" t="e">
            <v>#REF!</v>
          </cell>
          <cell r="T481">
            <v>410.9</v>
          </cell>
          <cell r="U481" t="e">
            <v>#REF!</v>
          </cell>
          <cell r="V481">
            <v>410.9</v>
          </cell>
          <cell r="W481" t="e">
            <v>#REF!</v>
          </cell>
          <cell r="X481">
            <v>410.9</v>
          </cell>
          <cell r="Y481">
            <v>104.7795</v>
          </cell>
          <cell r="Z481">
            <v>515.67949999999996</v>
          </cell>
          <cell r="AA481" t="e">
            <v>#REF!</v>
          </cell>
          <cell r="AB481">
            <v>104.7795</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104.7795</v>
          </cell>
        </row>
        <row r="482">
          <cell r="A482">
            <v>1</v>
          </cell>
          <cell r="B482" t="str">
            <v>COP</v>
          </cell>
          <cell r="C482" t="str">
            <v>Subastas</v>
          </cell>
          <cell r="D482" t="str">
            <v>Fija</v>
          </cell>
          <cell r="E482">
            <v>2</v>
          </cell>
          <cell r="F482">
            <v>35681</v>
          </cell>
          <cell r="G482" t="str">
            <v>Septiembre</v>
          </cell>
          <cell r="H482">
            <v>1997</v>
          </cell>
          <cell r="I482">
            <v>36411</v>
          </cell>
          <cell r="J482">
            <v>1999</v>
          </cell>
          <cell r="K482" t="str">
            <v>Septiembre</v>
          </cell>
          <cell r="P482">
            <v>0</v>
          </cell>
          <cell r="Q482">
            <v>25.5</v>
          </cell>
          <cell r="R482" t="e">
            <v>#REF!</v>
          </cell>
          <cell r="S482" t="e">
            <v>#REF!</v>
          </cell>
          <cell r="T482">
            <v>5000</v>
          </cell>
          <cell r="U482" t="e">
            <v>#REF!</v>
          </cell>
          <cell r="V482">
            <v>5000</v>
          </cell>
          <cell r="W482" t="e">
            <v>#REF!</v>
          </cell>
          <cell r="X482">
            <v>5000</v>
          </cell>
          <cell r="Y482">
            <v>1275</v>
          </cell>
          <cell r="Z482">
            <v>6275</v>
          </cell>
          <cell r="AA482" t="e">
            <v>#REF!</v>
          </cell>
          <cell r="AB482">
            <v>1275</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1275</v>
          </cell>
        </row>
        <row r="483">
          <cell r="A483">
            <v>1</v>
          </cell>
          <cell r="B483" t="str">
            <v>COP</v>
          </cell>
          <cell r="C483" t="str">
            <v>Subastas</v>
          </cell>
          <cell r="D483" t="str">
            <v>Fija</v>
          </cell>
          <cell r="E483">
            <v>2</v>
          </cell>
          <cell r="F483">
            <v>35681</v>
          </cell>
          <cell r="G483" t="str">
            <v>Septiembre</v>
          </cell>
          <cell r="H483">
            <v>1997</v>
          </cell>
          <cell r="I483">
            <v>36411</v>
          </cell>
          <cell r="J483">
            <v>1999</v>
          </cell>
          <cell r="K483" t="str">
            <v>Septiembre</v>
          </cell>
          <cell r="P483">
            <v>0</v>
          </cell>
          <cell r="Q483">
            <v>25.5</v>
          </cell>
          <cell r="R483" t="e">
            <v>#REF!</v>
          </cell>
          <cell r="S483" t="e">
            <v>#REF!</v>
          </cell>
          <cell r="T483">
            <v>621.20000000000005</v>
          </cell>
          <cell r="U483" t="e">
            <v>#REF!</v>
          </cell>
          <cell r="V483">
            <v>621.20000000000005</v>
          </cell>
          <cell r="W483" t="e">
            <v>#REF!</v>
          </cell>
          <cell r="X483">
            <v>621.20000000000005</v>
          </cell>
          <cell r="Y483">
            <v>158.40600000000001</v>
          </cell>
          <cell r="Z483">
            <v>779.60599999999999</v>
          </cell>
          <cell r="AA483" t="e">
            <v>#REF!</v>
          </cell>
          <cell r="AB483">
            <v>158.40600000000001</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158.40600000000001</v>
          </cell>
        </row>
        <row r="484">
          <cell r="A484">
            <v>1</v>
          </cell>
          <cell r="B484" t="str">
            <v>COP</v>
          </cell>
          <cell r="C484" t="str">
            <v>Subastas</v>
          </cell>
          <cell r="D484" t="str">
            <v>Fija</v>
          </cell>
          <cell r="E484">
            <v>2</v>
          </cell>
          <cell r="F484">
            <v>35681</v>
          </cell>
          <cell r="G484" t="str">
            <v>Septiembre</v>
          </cell>
          <cell r="H484">
            <v>1997</v>
          </cell>
          <cell r="I484">
            <v>36411</v>
          </cell>
          <cell r="J484">
            <v>1999</v>
          </cell>
          <cell r="K484" t="str">
            <v>Septiembre</v>
          </cell>
          <cell r="P484">
            <v>0</v>
          </cell>
          <cell r="Q484">
            <v>25.5</v>
          </cell>
          <cell r="R484" t="e">
            <v>#REF!</v>
          </cell>
          <cell r="S484" t="e">
            <v>#REF!</v>
          </cell>
          <cell r="T484">
            <v>278.8</v>
          </cell>
          <cell r="U484" t="e">
            <v>#REF!</v>
          </cell>
          <cell r="V484">
            <v>278.8</v>
          </cell>
          <cell r="W484" t="e">
            <v>#REF!</v>
          </cell>
          <cell r="X484">
            <v>278.8</v>
          </cell>
          <cell r="Y484">
            <v>71.094000000000008</v>
          </cell>
          <cell r="Z484">
            <v>349.89400000000001</v>
          </cell>
          <cell r="AA484" t="e">
            <v>#REF!</v>
          </cell>
          <cell r="AB484">
            <v>71.094000000000008</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71.094000000000008</v>
          </cell>
        </row>
        <row r="485">
          <cell r="A485">
            <v>1</v>
          </cell>
          <cell r="B485" t="str">
            <v>COP</v>
          </cell>
          <cell r="C485" t="str">
            <v>Subastas</v>
          </cell>
          <cell r="D485" t="str">
            <v>Fija</v>
          </cell>
          <cell r="E485">
            <v>2</v>
          </cell>
          <cell r="F485">
            <v>35681</v>
          </cell>
          <cell r="G485" t="str">
            <v>Septiembre</v>
          </cell>
          <cell r="H485">
            <v>1997</v>
          </cell>
          <cell r="I485">
            <v>36411</v>
          </cell>
          <cell r="J485">
            <v>1999</v>
          </cell>
          <cell r="K485" t="str">
            <v>Septiembre</v>
          </cell>
          <cell r="P485">
            <v>0</v>
          </cell>
          <cell r="Q485">
            <v>25.5</v>
          </cell>
          <cell r="R485" t="e">
            <v>#REF!</v>
          </cell>
          <cell r="S485" t="e">
            <v>#REF!</v>
          </cell>
          <cell r="T485">
            <v>750</v>
          </cell>
          <cell r="U485" t="e">
            <v>#REF!</v>
          </cell>
          <cell r="V485">
            <v>750</v>
          </cell>
          <cell r="W485" t="e">
            <v>#REF!</v>
          </cell>
          <cell r="X485">
            <v>750</v>
          </cell>
          <cell r="Y485">
            <v>191.25</v>
          </cell>
          <cell r="Z485">
            <v>941.25</v>
          </cell>
          <cell r="AA485" t="e">
            <v>#REF!</v>
          </cell>
          <cell r="AB485">
            <v>191.25</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191.25</v>
          </cell>
        </row>
        <row r="486">
          <cell r="A486">
            <v>1</v>
          </cell>
          <cell r="B486" t="str">
            <v>COP</v>
          </cell>
          <cell r="C486" t="str">
            <v>Subastas</v>
          </cell>
          <cell r="D486" t="str">
            <v>Fija</v>
          </cell>
          <cell r="E486">
            <v>2</v>
          </cell>
          <cell r="F486">
            <v>35681</v>
          </cell>
          <cell r="G486" t="str">
            <v>Septiembre</v>
          </cell>
          <cell r="H486">
            <v>1997</v>
          </cell>
          <cell r="I486">
            <v>36411</v>
          </cell>
          <cell r="J486">
            <v>1999</v>
          </cell>
          <cell r="K486" t="str">
            <v>Septiembre</v>
          </cell>
          <cell r="P486">
            <v>0</v>
          </cell>
          <cell r="Q486">
            <v>25.5</v>
          </cell>
          <cell r="R486" t="e">
            <v>#REF!</v>
          </cell>
          <cell r="S486" t="e">
            <v>#REF!</v>
          </cell>
          <cell r="T486">
            <v>9000</v>
          </cell>
          <cell r="U486" t="e">
            <v>#REF!</v>
          </cell>
          <cell r="V486">
            <v>9000</v>
          </cell>
          <cell r="W486" t="e">
            <v>#REF!</v>
          </cell>
          <cell r="X486">
            <v>9000</v>
          </cell>
          <cell r="Y486">
            <v>2295</v>
          </cell>
          <cell r="Z486">
            <v>11295</v>
          </cell>
          <cell r="AA486" t="e">
            <v>#REF!</v>
          </cell>
          <cell r="AB486">
            <v>2295</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2295</v>
          </cell>
        </row>
        <row r="487">
          <cell r="A487">
            <v>1</v>
          </cell>
          <cell r="B487" t="str">
            <v>COP</v>
          </cell>
          <cell r="C487" t="str">
            <v>Subastas</v>
          </cell>
          <cell r="D487" t="str">
            <v>Fija</v>
          </cell>
          <cell r="E487">
            <v>2</v>
          </cell>
          <cell r="F487">
            <v>35681</v>
          </cell>
          <cell r="G487" t="str">
            <v>Septiembre</v>
          </cell>
          <cell r="H487">
            <v>1997</v>
          </cell>
          <cell r="I487">
            <v>36411</v>
          </cell>
          <cell r="J487">
            <v>1999</v>
          </cell>
          <cell r="K487" t="str">
            <v>Septiembre</v>
          </cell>
          <cell r="P487">
            <v>0</v>
          </cell>
          <cell r="Q487">
            <v>25.5</v>
          </cell>
          <cell r="R487" t="e">
            <v>#REF!</v>
          </cell>
          <cell r="S487" t="e">
            <v>#REF!</v>
          </cell>
          <cell r="T487">
            <v>34726.5</v>
          </cell>
          <cell r="U487" t="e">
            <v>#REF!</v>
          </cell>
          <cell r="V487">
            <v>34726.5</v>
          </cell>
          <cell r="W487" t="e">
            <v>#REF!</v>
          </cell>
          <cell r="X487">
            <v>34726.5</v>
          </cell>
          <cell r="Y487">
            <v>8855.2574999999997</v>
          </cell>
          <cell r="Z487">
            <v>43581.7575</v>
          </cell>
          <cell r="AA487" t="e">
            <v>#REF!</v>
          </cell>
          <cell r="AB487">
            <v>8855.2574999999997</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8855.2574999999997</v>
          </cell>
        </row>
        <row r="488">
          <cell r="A488">
            <v>1</v>
          </cell>
          <cell r="B488" t="str">
            <v>COP</v>
          </cell>
          <cell r="C488" t="str">
            <v>Subastas</v>
          </cell>
          <cell r="D488" t="str">
            <v>Fija</v>
          </cell>
          <cell r="E488">
            <v>2</v>
          </cell>
          <cell r="F488">
            <v>35681</v>
          </cell>
          <cell r="G488" t="str">
            <v>Septiembre</v>
          </cell>
          <cell r="H488">
            <v>1997</v>
          </cell>
          <cell r="I488">
            <v>36411</v>
          </cell>
          <cell r="J488">
            <v>1999</v>
          </cell>
          <cell r="K488" t="str">
            <v>Septiembre</v>
          </cell>
          <cell r="P488">
            <v>0</v>
          </cell>
          <cell r="Q488">
            <v>25.5</v>
          </cell>
          <cell r="R488" t="e">
            <v>#REF!</v>
          </cell>
          <cell r="S488" t="e">
            <v>#REF!</v>
          </cell>
          <cell r="T488">
            <v>5000</v>
          </cell>
          <cell r="U488" t="e">
            <v>#REF!</v>
          </cell>
          <cell r="V488">
            <v>5000</v>
          </cell>
          <cell r="W488" t="e">
            <v>#REF!</v>
          </cell>
          <cell r="X488">
            <v>5000</v>
          </cell>
          <cell r="Y488">
            <v>1275</v>
          </cell>
          <cell r="Z488">
            <v>6275</v>
          </cell>
          <cell r="AA488" t="e">
            <v>#REF!</v>
          </cell>
          <cell r="AB488">
            <v>1275</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1275</v>
          </cell>
        </row>
        <row r="489">
          <cell r="A489">
            <v>1</v>
          </cell>
          <cell r="B489" t="str">
            <v>COP</v>
          </cell>
          <cell r="C489" t="str">
            <v>Subastas</v>
          </cell>
          <cell r="D489" t="str">
            <v>Fija</v>
          </cell>
          <cell r="E489">
            <v>2</v>
          </cell>
          <cell r="F489">
            <v>35681</v>
          </cell>
          <cell r="G489" t="str">
            <v>Septiembre</v>
          </cell>
          <cell r="H489">
            <v>1997</v>
          </cell>
          <cell r="I489">
            <v>36411</v>
          </cell>
          <cell r="J489">
            <v>1999</v>
          </cell>
          <cell r="K489" t="str">
            <v>Septiembre</v>
          </cell>
          <cell r="P489">
            <v>0</v>
          </cell>
          <cell r="Q489">
            <v>25.5</v>
          </cell>
          <cell r="R489" t="e">
            <v>#REF!</v>
          </cell>
          <cell r="S489" t="e">
            <v>#REF!</v>
          </cell>
          <cell r="T489">
            <v>8084</v>
          </cell>
          <cell r="U489" t="e">
            <v>#REF!</v>
          </cell>
          <cell r="V489">
            <v>8084</v>
          </cell>
          <cell r="W489" t="e">
            <v>#REF!</v>
          </cell>
          <cell r="X489">
            <v>8084</v>
          </cell>
          <cell r="Y489">
            <v>2061.42</v>
          </cell>
          <cell r="Z489">
            <v>10145.42</v>
          </cell>
          <cell r="AA489" t="e">
            <v>#REF!</v>
          </cell>
          <cell r="AB489">
            <v>2061.42</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2061.42</v>
          </cell>
        </row>
        <row r="490">
          <cell r="A490">
            <v>1</v>
          </cell>
          <cell r="B490" t="str">
            <v>COP</v>
          </cell>
          <cell r="C490" t="str">
            <v>Subastas</v>
          </cell>
          <cell r="D490" t="str">
            <v>Fija</v>
          </cell>
          <cell r="E490">
            <v>2</v>
          </cell>
          <cell r="F490">
            <v>35681</v>
          </cell>
          <cell r="G490" t="str">
            <v>Septiembre</v>
          </cell>
          <cell r="H490">
            <v>1997</v>
          </cell>
          <cell r="I490">
            <v>36411</v>
          </cell>
          <cell r="J490">
            <v>1999</v>
          </cell>
          <cell r="K490" t="str">
            <v>Septiembre</v>
          </cell>
          <cell r="P490">
            <v>0</v>
          </cell>
          <cell r="Q490">
            <v>25.5</v>
          </cell>
          <cell r="R490" t="e">
            <v>#REF!</v>
          </cell>
          <cell r="S490" t="e">
            <v>#REF!</v>
          </cell>
          <cell r="T490">
            <v>1000</v>
          </cell>
          <cell r="U490" t="e">
            <v>#REF!</v>
          </cell>
          <cell r="V490">
            <v>1000</v>
          </cell>
          <cell r="W490" t="e">
            <v>#REF!</v>
          </cell>
          <cell r="X490">
            <v>1000</v>
          </cell>
          <cell r="Y490">
            <v>255</v>
          </cell>
          <cell r="Z490">
            <v>1255</v>
          </cell>
          <cell r="AA490" t="e">
            <v>#REF!</v>
          </cell>
          <cell r="AB490">
            <v>255</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255</v>
          </cell>
        </row>
        <row r="491">
          <cell r="A491">
            <v>1</v>
          </cell>
          <cell r="B491" t="str">
            <v>COP</v>
          </cell>
          <cell r="C491" t="str">
            <v>Subastas</v>
          </cell>
          <cell r="D491" t="str">
            <v>Variable</v>
          </cell>
          <cell r="E491">
            <v>3</v>
          </cell>
          <cell r="F491">
            <v>35333</v>
          </cell>
          <cell r="G491" t="str">
            <v>Septiembre</v>
          </cell>
          <cell r="H491">
            <v>1996</v>
          </cell>
          <cell r="I491">
            <v>36428</v>
          </cell>
          <cell r="J491">
            <v>1999</v>
          </cell>
          <cell r="K491" t="str">
            <v>Septiembre</v>
          </cell>
          <cell r="P491">
            <v>7.9</v>
          </cell>
          <cell r="Q491">
            <v>19.77</v>
          </cell>
          <cell r="R491">
            <v>17.96</v>
          </cell>
          <cell r="S491" t="e">
            <v>#REF!</v>
          </cell>
          <cell r="T491">
            <v>1900</v>
          </cell>
          <cell r="U491" t="e">
            <v>#REF!</v>
          </cell>
          <cell r="V491">
            <v>1900</v>
          </cell>
          <cell r="W491" t="e">
            <v>#REF!</v>
          </cell>
          <cell r="X491">
            <v>1900</v>
          </cell>
          <cell r="Y491">
            <v>375.63</v>
          </cell>
          <cell r="Z491">
            <v>2275.63</v>
          </cell>
          <cell r="AA491">
            <v>34124</v>
          </cell>
          <cell r="AB491">
            <v>340.35</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340.35</v>
          </cell>
        </row>
        <row r="492">
          <cell r="A492">
            <v>1</v>
          </cell>
          <cell r="B492" t="str">
            <v>COP</v>
          </cell>
          <cell r="C492" t="str">
            <v>Subastas</v>
          </cell>
          <cell r="D492" t="str">
            <v>Variable</v>
          </cell>
          <cell r="E492">
            <v>3</v>
          </cell>
          <cell r="F492">
            <v>35333</v>
          </cell>
          <cell r="G492" t="str">
            <v>Septiembre</v>
          </cell>
          <cell r="H492">
            <v>1996</v>
          </cell>
          <cell r="I492">
            <v>36428</v>
          </cell>
          <cell r="J492">
            <v>1999</v>
          </cell>
          <cell r="K492" t="str">
            <v>Septiembre</v>
          </cell>
          <cell r="P492">
            <v>7.9</v>
          </cell>
          <cell r="Q492">
            <v>19.77</v>
          </cell>
          <cell r="R492">
            <v>17.96</v>
          </cell>
          <cell r="S492" t="e">
            <v>#REF!</v>
          </cell>
          <cell r="T492">
            <v>200</v>
          </cell>
          <cell r="U492" t="e">
            <v>#REF!</v>
          </cell>
          <cell r="V492">
            <v>200</v>
          </cell>
          <cell r="W492" t="e">
            <v>#REF!</v>
          </cell>
          <cell r="X492">
            <v>200</v>
          </cell>
          <cell r="Y492">
            <v>39.54</v>
          </cell>
          <cell r="Z492">
            <v>239.54</v>
          </cell>
          <cell r="AA492">
            <v>3592</v>
          </cell>
          <cell r="AB492">
            <v>35.83</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35.83</v>
          </cell>
        </row>
        <row r="493">
          <cell r="A493">
            <v>1</v>
          </cell>
          <cell r="B493" t="str">
            <v>COP</v>
          </cell>
          <cell r="C493" t="str">
            <v>Subastas</v>
          </cell>
          <cell r="D493" t="str">
            <v>Variable</v>
          </cell>
          <cell r="E493">
            <v>3</v>
          </cell>
          <cell r="F493">
            <v>35333</v>
          </cell>
          <cell r="G493" t="str">
            <v>Septiembre</v>
          </cell>
          <cell r="H493">
            <v>1996</v>
          </cell>
          <cell r="I493">
            <v>36428</v>
          </cell>
          <cell r="J493">
            <v>1999</v>
          </cell>
          <cell r="K493" t="str">
            <v>Septiembre</v>
          </cell>
          <cell r="P493">
            <v>7.9</v>
          </cell>
          <cell r="Q493">
            <v>19.77</v>
          </cell>
          <cell r="R493">
            <v>17.96</v>
          </cell>
          <cell r="S493" t="e">
            <v>#REF!</v>
          </cell>
          <cell r="T493">
            <v>200</v>
          </cell>
          <cell r="U493" t="e">
            <v>#REF!</v>
          </cell>
          <cell r="V493">
            <v>200</v>
          </cell>
          <cell r="W493" t="e">
            <v>#REF!</v>
          </cell>
          <cell r="X493">
            <v>200</v>
          </cell>
          <cell r="Y493">
            <v>39.54</v>
          </cell>
          <cell r="Z493">
            <v>239.54</v>
          </cell>
          <cell r="AA493">
            <v>3592</v>
          </cell>
          <cell r="AB493">
            <v>35.83</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35.83</v>
          </cell>
        </row>
        <row r="494">
          <cell r="A494">
            <v>1</v>
          </cell>
          <cell r="B494" t="str">
            <v>COP</v>
          </cell>
          <cell r="C494" t="str">
            <v>Subastas</v>
          </cell>
          <cell r="D494" t="str">
            <v>Variable</v>
          </cell>
          <cell r="E494">
            <v>3</v>
          </cell>
          <cell r="F494">
            <v>35333</v>
          </cell>
          <cell r="G494" t="str">
            <v>Septiembre</v>
          </cell>
          <cell r="H494">
            <v>1996</v>
          </cell>
          <cell r="I494">
            <v>36428</v>
          </cell>
          <cell r="J494">
            <v>1999</v>
          </cell>
          <cell r="K494" t="str">
            <v>Septiembre</v>
          </cell>
          <cell r="P494">
            <v>7.9</v>
          </cell>
          <cell r="Q494">
            <v>19.77</v>
          </cell>
          <cell r="R494">
            <v>17.96</v>
          </cell>
          <cell r="S494" t="e">
            <v>#REF!</v>
          </cell>
          <cell r="T494">
            <v>1000</v>
          </cell>
          <cell r="U494" t="e">
            <v>#REF!</v>
          </cell>
          <cell r="V494">
            <v>1000</v>
          </cell>
          <cell r="W494" t="e">
            <v>#REF!</v>
          </cell>
          <cell r="X494">
            <v>1000</v>
          </cell>
          <cell r="Y494">
            <v>197.7</v>
          </cell>
          <cell r="Z494">
            <v>1197.7</v>
          </cell>
          <cell r="AA494">
            <v>17960</v>
          </cell>
          <cell r="AB494">
            <v>179.13</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179.13</v>
          </cell>
        </row>
        <row r="495">
          <cell r="A495">
            <v>1</v>
          </cell>
          <cell r="B495" t="str">
            <v>COP</v>
          </cell>
          <cell r="C495" t="str">
            <v>Subastas</v>
          </cell>
          <cell r="D495" t="str">
            <v>Variable</v>
          </cell>
          <cell r="E495">
            <v>3</v>
          </cell>
          <cell r="F495">
            <v>35368</v>
          </cell>
          <cell r="G495" t="str">
            <v>Octubre</v>
          </cell>
          <cell r="H495">
            <v>1996</v>
          </cell>
          <cell r="I495">
            <v>36463</v>
          </cell>
          <cell r="J495">
            <v>1999</v>
          </cell>
          <cell r="K495" t="str">
            <v>Octubre</v>
          </cell>
          <cell r="P495">
            <v>7.7</v>
          </cell>
          <cell r="Q495">
            <v>19.55</v>
          </cell>
          <cell r="R495">
            <v>17.96</v>
          </cell>
          <cell r="S495" t="e">
            <v>#REF!</v>
          </cell>
          <cell r="T495">
            <v>5000</v>
          </cell>
          <cell r="U495" t="e">
            <v>#REF!</v>
          </cell>
          <cell r="V495">
            <v>5000</v>
          </cell>
          <cell r="W495" t="e">
            <v>#REF!</v>
          </cell>
          <cell r="X495">
            <v>5000</v>
          </cell>
          <cell r="Y495">
            <v>977.5</v>
          </cell>
          <cell r="Z495">
            <v>5977.5</v>
          </cell>
          <cell r="AA495">
            <v>89800</v>
          </cell>
          <cell r="AB495">
            <v>887.42</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887.42</v>
          </cell>
        </row>
        <row r="496">
          <cell r="A496">
            <v>1</v>
          </cell>
          <cell r="B496" t="str">
            <v>COP</v>
          </cell>
          <cell r="C496" t="str">
            <v>Subastas</v>
          </cell>
          <cell r="D496" t="str">
            <v>Variable</v>
          </cell>
          <cell r="E496">
            <v>3</v>
          </cell>
          <cell r="F496">
            <v>35368</v>
          </cell>
          <cell r="G496" t="str">
            <v>Octubre</v>
          </cell>
          <cell r="H496">
            <v>1996</v>
          </cell>
          <cell r="I496">
            <v>36463</v>
          </cell>
          <cell r="J496">
            <v>1999</v>
          </cell>
          <cell r="K496" t="str">
            <v>Octubre</v>
          </cell>
          <cell r="P496">
            <v>7.7</v>
          </cell>
          <cell r="Q496">
            <v>19.55</v>
          </cell>
          <cell r="R496">
            <v>17.96</v>
          </cell>
          <cell r="S496" t="e">
            <v>#REF!</v>
          </cell>
          <cell r="T496">
            <v>1050</v>
          </cell>
          <cell r="U496" t="e">
            <v>#REF!</v>
          </cell>
          <cell r="V496">
            <v>1050</v>
          </cell>
          <cell r="W496" t="e">
            <v>#REF!</v>
          </cell>
          <cell r="X496">
            <v>1050</v>
          </cell>
          <cell r="Y496">
            <v>205.27500000000001</v>
          </cell>
          <cell r="Z496">
            <v>1255.2750000000001</v>
          </cell>
          <cell r="AA496">
            <v>18858</v>
          </cell>
          <cell r="AB496">
            <v>186.36</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186.36</v>
          </cell>
        </row>
        <row r="497">
          <cell r="A497">
            <v>1</v>
          </cell>
          <cell r="B497" t="str">
            <v>COP</v>
          </cell>
          <cell r="C497" t="str">
            <v>Subastas</v>
          </cell>
          <cell r="D497" t="str">
            <v>Variable</v>
          </cell>
          <cell r="E497">
            <v>3</v>
          </cell>
          <cell r="F497">
            <v>35368</v>
          </cell>
          <cell r="G497" t="str">
            <v>Octubre</v>
          </cell>
          <cell r="H497">
            <v>1996</v>
          </cell>
          <cell r="I497">
            <v>36463</v>
          </cell>
          <cell r="J497">
            <v>1999</v>
          </cell>
          <cell r="K497" t="str">
            <v>Octubre</v>
          </cell>
          <cell r="P497">
            <v>7.7</v>
          </cell>
          <cell r="Q497">
            <v>19.55</v>
          </cell>
          <cell r="R497">
            <v>17.96</v>
          </cell>
          <cell r="S497" t="e">
            <v>#REF!</v>
          </cell>
          <cell r="T497">
            <v>450</v>
          </cell>
          <cell r="U497" t="e">
            <v>#REF!</v>
          </cell>
          <cell r="V497">
            <v>450</v>
          </cell>
          <cell r="W497" t="e">
            <v>#REF!</v>
          </cell>
          <cell r="X497">
            <v>450</v>
          </cell>
          <cell r="Y497">
            <v>87.975000000000009</v>
          </cell>
          <cell r="Z497">
            <v>537.97500000000002</v>
          </cell>
          <cell r="AA497">
            <v>8082</v>
          </cell>
          <cell r="AB497">
            <v>79.87</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79.87</v>
          </cell>
        </row>
        <row r="498">
          <cell r="A498">
            <v>1</v>
          </cell>
          <cell r="B498" t="str">
            <v>COP</v>
          </cell>
          <cell r="C498" t="str">
            <v>Subastas</v>
          </cell>
          <cell r="D498" t="str">
            <v>Variable</v>
          </cell>
          <cell r="E498">
            <v>3</v>
          </cell>
          <cell r="F498">
            <v>35368</v>
          </cell>
          <cell r="G498" t="str">
            <v>Octubre</v>
          </cell>
          <cell r="H498">
            <v>1996</v>
          </cell>
          <cell r="I498">
            <v>36463</v>
          </cell>
          <cell r="J498">
            <v>1999</v>
          </cell>
          <cell r="K498" t="str">
            <v>Octubre</v>
          </cell>
          <cell r="P498">
            <v>7.7</v>
          </cell>
          <cell r="Q498">
            <v>19.55</v>
          </cell>
          <cell r="R498">
            <v>17.96</v>
          </cell>
          <cell r="S498" t="e">
            <v>#REF!</v>
          </cell>
          <cell r="T498">
            <v>500</v>
          </cell>
          <cell r="U498" t="e">
            <v>#REF!</v>
          </cell>
          <cell r="V498">
            <v>500</v>
          </cell>
          <cell r="W498" t="e">
            <v>#REF!</v>
          </cell>
          <cell r="X498">
            <v>500</v>
          </cell>
          <cell r="Y498">
            <v>97.75</v>
          </cell>
          <cell r="Z498">
            <v>597.75</v>
          </cell>
          <cell r="AA498">
            <v>8980</v>
          </cell>
          <cell r="AB498">
            <v>88.74</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88.74</v>
          </cell>
        </row>
        <row r="499">
          <cell r="A499">
            <v>1</v>
          </cell>
          <cell r="B499" t="str">
            <v>COP</v>
          </cell>
          <cell r="C499" t="str">
            <v>Subastas</v>
          </cell>
          <cell r="D499" t="str">
            <v>Variable</v>
          </cell>
          <cell r="E499">
            <v>3</v>
          </cell>
          <cell r="F499">
            <v>35368</v>
          </cell>
          <cell r="G499" t="str">
            <v>Octubre</v>
          </cell>
          <cell r="H499">
            <v>1996</v>
          </cell>
          <cell r="I499">
            <v>36463</v>
          </cell>
          <cell r="J499">
            <v>1999</v>
          </cell>
          <cell r="K499" t="str">
            <v>Octubre</v>
          </cell>
          <cell r="P499">
            <v>7.7</v>
          </cell>
          <cell r="Q499">
            <v>19.55</v>
          </cell>
          <cell r="R499">
            <v>17.96</v>
          </cell>
          <cell r="S499" t="e">
            <v>#REF!</v>
          </cell>
          <cell r="T499">
            <v>3000</v>
          </cell>
          <cell r="U499" t="e">
            <v>#REF!</v>
          </cell>
          <cell r="V499">
            <v>3000</v>
          </cell>
          <cell r="W499" t="e">
            <v>#REF!</v>
          </cell>
          <cell r="X499">
            <v>3000</v>
          </cell>
          <cell r="Y499">
            <v>586.5</v>
          </cell>
          <cell r="Z499">
            <v>3586.5</v>
          </cell>
          <cell r="AA499">
            <v>53880</v>
          </cell>
          <cell r="AB499">
            <v>532.45000000000005</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532.45000000000005</v>
          </cell>
        </row>
        <row r="500">
          <cell r="A500">
            <v>1</v>
          </cell>
          <cell r="B500" t="str">
            <v>COP</v>
          </cell>
          <cell r="C500" t="str">
            <v>Subastas</v>
          </cell>
          <cell r="D500" t="str">
            <v>Fija</v>
          </cell>
          <cell r="E500">
            <v>3</v>
          </cell>
          <cell r="F500">
            <v>35370</v>
          </cell>
          <cell r="G500" t="str">
            <v>Noviembre</v>
          </cell>
          <cell r="H500">
            <v>1996</v>
          </cell>
          <cell r="I500">
            <v>36465</v>
          </cell>
          <cell r="J500">
            <v>1999</v>
          </cell>
          <cell r="K500" t="str">
            <v>Noviembre</v>
          </cell>
          <cell r="P500">
            <v>0</v>
          </cell>
          <cell r="Q500">
            <v>27.5</v>
          </cell>
          <cell r="R500" t="e">
            <v>#REF!</v>
          </cell>
          <cell r="S500" t="e">
            <v>#REF!</v>
          </cell>
          <cell r="T500">
            <v>27.3</v>
          </cell>
          <cell r="U500" t="e">
            <v>#REF!</v>
          </cell>
          <cell r="V500">
            <v>27.3</v>
          </cell>
          <cell r="W500" t="e">
            <v>#REF!</v>
          </cell>
          <cell r="X500">
            <v>27.3</v>
          </cell>
          <cell r="Y500">
            <v>7.5075000000000012</v>
          </cell>
          <cell r="Z500">
            <v>34.807500000000005</v>
          </cell>
          <cell r="AA500" t="e">
            <v>#REF!</v>
          </cell>
          <cell r="AB500">
            <v>7.5075000000000012</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7.5075000000000012</v>
          </cell>
        </row>
        <row r="501">
          <cell r="A501">
            <v>1</v>
          </cell>
          <cell r="B501" t="str">
            <v>COP</v>
          </cell>
          <cell r="C501" t="str">
            <v>Subastas</v>
          </cell>
          <cell r="D501" t="str">
            <v>Fija</v>
          </cell>
          <cell r="E501">
            <v>3</v>
          </cell>
          <cell r="F501">
            <v>35370</v>
          </cell>
          <cell r="G501" t="str">
            <v>Noviembre</v>
          </cell>
          <cell r="H501">
            <v>1996</v>
          </cell>
          <cell r="I501">
            <v>36465</v>
          </cell>
          <cell r="J501">
            <v>1999</v>
          </cell>
          <cell r="K501" t="str">
            <v>Noviembre</v>
          </cell>
          <cell r="P501">
            <v>0</v>
          </cell>
          <cell r="Q501">
            <v>27.5</v>
          </cell>
          <cell r="R501" t="e">
            <v>#REF!</v>
          </cell>
          <cell r="S501" t="e">
            <v>#REF!</v>
          </cell>
          <cell r="T501">
            <v>24</v>
          </cell>
          <cell r="U501" t="e">
            <v>#REF!</v>
          </cell>
          <cell r="V501">
            <v>24</v>
          </cell>
          <cell r="W501" t="e">
            <v>#REF!</v>
          </cell>
          <cell r="X501">
            <v>24</v>
          </cell>
          <cell r="Y501">
            <v>6.6000000000000005</v>
          </cell>
          <cell r="Z501">
            <v>30.6</v>
          </cell>
          <cell r="AA501" t="e">
            <v>#REF!</v>
          </cell>
          <cell r="AB501">
            <v>6.6000000000000005</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6.6000000000000005</v>
          </cell>
        </row>
        <row r="502">
          <cell r="A502">
            <v>1</v>
          </cell>
          <cell r="B502" t="str">
            <v>COP</v>
          </cell>
          <cell r="C502" t="str">
            <v>Subastas</v>
          </cell>
          <cell r="D502" t="str">
            <v>Fija</v>
          </cell>
          <cell r="E502">
            <v>3</v>
          </cell>
          <cell r="F502">
            <v>35370</v>
          </cell>
          <cell r="G502" t="str">
            <v>Noviembre</v>
          </cell>
          <cell r="H502">
            <v>1996</v>
          </cell>
          <cell r="I502">
            <v>36465</v>
          </cell>
          <cell r="J502">
            <v>1999</v>
          </cell>
          <cell r="K502" t="str">
            <v>Noviembre</v>
          </cell>
          <cell r="P502">
            <v>0</v>
          </cell>
          <cell r="Q502">
            <v>27.5</v>
          </cell>
          <cell r="R502" t="e">
            <v>#REF!</v>
          </cell>
          <cell r="S502" t="e">
            <v>#REF!</v>
          </cell>
          <cell r="T502">
            <v>128</v>
          </cell>
          <cell r="U502" t="e">
            <v>#REF!</v>
          </cell>
          <cell r="V502">
            <v>128</v>
          </cell>
          <cell r="W502" t="e">
            <v>#REF!</v>
          </cell>
          <cell r="X502">
            <v>128</v>
          </cell>
          <cell r="Y502">
            <v>35.200000000000003</v>
          </cell>
          <cell r="Z502">
            <v>163.19999999999999</v>
          </cell>
          <cell r="AA502" t="e">
            <v>#REF!</v>
          </cell>
          <cell r="AB502">
            <v>35.200000000000003</v>
          </cell>
          <cell r="AC502">
            <v>0</v>
          </cell>
          <cell r="AD502">
            <v>0</v>
          </cell>
          <cell r="AE502">
            <v>0</v>
          </cell>
          <cell r="AF502">
            <v>0</v>
          </cell>
          <cell r="AG502">
            <v>0</v>
          </cell>
          <cell r="AH502">
            <v>0</v>
          </cell>
          <cell r="AI502">
            <v>0</v>
          </cell>
          <cell r="AJ502">
            <v>0</v>
          </cell>
          <cell r="AK502">
            <v>0</v>
          </cell>
          <cell r="AL502">
            <v>0</v>
          </cell>
          <cell r="AM502">
            <v>0</v>
          </cell>
          <cell r="AN502">
            <v>0</v>
          </cell>
          <cell r="AO502">
            <v>0</v>
          </cell>
          <cell r="AP502">
            <v>0</v>
          </cell>
          <cell r="AQ502">
            <v>35.200000000000003</v>
          </cell>
        </row>
        <row r="503">
          <cell r="A503">
            <v>1</v>
          </cell>
          <cell r="B503" t="str">
            <v>COP</v>
          </cell>
          <cell r="C503" t="str">
            <v>Subastas</v>
          </cell>
          <cell r="D503" t="str">
            <v>Fija</v>
          </cell>
          <cell r="E503">
            <v>3</v>
          </cell>
          <cell r="F503">
            <v>35370</v>
          </cell>
          <cell r="G503" t="str">
            <v>Noviembre</v>
          </cell>
          <cell r="H503">
            <v>1996</v>
          </cell>
          <cell r="I503">
            <v>36465</v>
          </cell>
          <cell r="J503">
            <v>1999</v>
          </cell>
          <cell r="K503" t="str">
            <v>Noviembre</v>
          </cell>
          <cell r="P503">
            <v>0</v>
          </cell>
          <cell r="Q503">
            <v>27.5</v>
          </cell>
          <cell r="R503" t="e">
            <v>#REF!</v>
          </cell>
          <cell r="S503" t="e">
            <v>#REF!</v>
          </cell>
          <cell r="T503">
            <v>7.2</v>
          </cell>
          <cell r="U503" t="e">
            <v>#REF!</v>
          </cell>
          <cell r="V503">
            <v>7.2</v>
          </cell>
          <cell r="W503" t="e">
            <v>#REF!</v>
          </cell>
          <cell r="X503">
            <v>7.2</v>
          </cell>
          <cell r="Y503">
            <v>1.9800000000000002</v>
          </cell>
          <cell r="Z503">
            <v>9.18</v>
          </cell>
          <cell r="AA503" t="e">
            <v>#REF!</v>
          </cell>
          <cell r="AB503">
            <v>1.9800000000000002</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cell r="AP503">
            <v>0</v>
          </cell>
          <cell r="AQ503">
            <v>1.9800000000000002</v>
          </cell>
        </row>
        <row r="504">
          <cell r="A504">
            <v>1</v>
          </cell>
          <cell r="B504" t="str">
            <v>COP</v>
          </cell>
          <cell r="C504" t="str">
            <v>Subastas</v>
          </cell>
          <cell r="D504" t="str">
            <v>Fija</v>
          </cell>
          <cell r="E504">
            <v>3</v>
          </cell>
          <cell r="F504">
            <v>35370</v>
          </cell>
          <cell r="G504" t="str">
            <v>Noviembre</v>
          </cell>
          <cell r="H504">
            <v>1996</v>
          </cell>
          <cell r="I504">
            <v>36465</v>
          </cell>
          <cell r="J504">
            <v>1999</v>
          </cell>
          <cell r="K504" t="str">
            <v>Noviembre</v>
          </cell>
          <cell r="P504">
            <v>0</v>
          </cell>
          <cell r="Q504">
            <v>27.5</v>
          </cell>
          <cell r="R504" t="e">
            <v>#REF!</v>
          </cell>
          <cell r="S504" t="e">
            <v>#REF!</v>
          </cell>
          <cell r="T504">
            <v>98.2</v>
          </cell>
          <cell r="U504" t="e">
            <v>#REF!</v>
          </cell>
          <cell r="V504">
            <v>98.2</v>
          </cell>
          <cell r="W504" t="e">
            <v>#REF!</v>
          </cell>
          <cell r="X504">
            <v>98.2</v>
          </cell>
          <cell r="Y504">
            <v>27.005000000000003</v>
          </cell>
          <cell r="Z504">
            <v>125.20500000000001</v>
          </cell>
          <cell r="AA504" t="e">
            <v>#REF!</v>
          </cell>
          <cell r="AB504">
            <v>27.005000000000003</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27.005000000000003</v>
          </cell>
        </row>
        <row r="505">
          <cell r="A505">
            <v>1</v>
          </cell>
          <cell r="B505" t="str">
            <v>COP</v>
          </cell>
          <cell r="C505" t="str">
            <v>Subastas</v>
          </cell>
          <cell r="D505" t="str">
            <v>Fija</v>
          </cell>
          <cell r="E505">
            <v>3</v>
          </cell>
          <cell r="F505">
            <v>35370</v>
          </cell>
          <cell r="G505" t="str">
            <v>Noviembre</v>
          </cell>
          <cell r="H505">
            <v>1996</v>
          </cell>
          <cell r="I505">
            <v>36465</v>
          </cell>
          <cell r="J505">
            <v>1999</v>
          </cell>
          <cell r="K505" t="str">
            <v>Noviembre</v>
          </cell>
          <cell r="P505">
            <v>0</v>
          </cell>
          <cell r="Q505">
            <v>27.5</v>
          </cell>
          <cell r="R505" t="e">
            <v>#REF!</v>
          </cell>
          <cell r="S505" t="e">
            <v>#REF!</v>
          </cell>
          <cell r="T505">
            <v>129</v>
          </cell>
          <cell r="U505" t="e">
            <v>#REF!</v>
          </cell>
          <cell r="V505">
            <v>129</v>
          </cell>
          <cell r="W505" t="e">
            <v>#REF!</v>
          </cell>
          <cell r="X505">
            <v>129</v>
          </cell>
          <cell r="Y505">
            <v>35.475000000000001</v>
          </cell>
          <cell r="Z505">
            <v>164.47499999999999</v>
          </cell>
          <cell r="AA505" t="e">
            <v>#REF!</v>
          </cell>
          <cell r="AB505">
            <v>35.475000000000001</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35.475000000000001</v>
          </cell>
        </row>
        <row r="506">
          <cell r="A506">
            <v>1</v>
          </cell>
          <cell r="B506" t="str">
            <v>COP</v>
          </cell>
          <cell r="C506" t="str">
            <v>Subastas</v>
          </cell>
          <cell r="D506" t="str">
            <v>Fija</v>
          </cell>
          <cell r="E506">
            <v>3</v>
          </cell>
          <cell r="F506">
            <v>35370</v>
          </cell>
          <cell r="G506" t="str">
            <v>Noviembre</v>
          </cell>
          <cell r="H506">
            <v>1996</v>
          </cell>
          <cell r="I506">
            <v>36465</v>
          </cell>
          <cell r="J506">
            <v>1999</v>
          </cell>
          <cell r="K506" t="str">
            <v>Noviembre</v>
          </cell>
          <cell r="P506">
            <v>0</v>
          </cell>
          <cell r="Q506">
            <v>27.5</v>
          </cell>
          <cell r="R506" t="e">
            <v>#REF!</v>
          </cell>
          <cell r="S506" t="e">
            <v>#REF!</v>
          </cell>
          <cell r="T506">
            <v>12.9</v>
          </cell>
          <cell r="U506" t="e">
            <v>#REF!</v>
          </cell>
          <cell r="V506">
            <v>12.9</v>
          </cell>
          <cell r="W506" t="e">
            <v>#REF!</v>
          </cell>
          <cell r="X506">
            <v>12.9</v>
          </cell>
          <cell r="Y506">
            <v>3.5475000000000003</v>
          </cell>
          <cell r="Z506">
            <v>16.447500000000002</v>
          </cell>
          <cell r="AA506" t="e">
            <v>#REF!</v>
          </cell>
          <cell r="AB506">
            <v>3.5475000000000003</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3.5475000000000003</v>
          </cell>
        </row>
        <row r="507">
          <cell r="A507">
            <v>1</v>
          </cell>
          <cell r="B507" t="str">
            <v>COP</v>
          </cell>
          <cell r="C507" t="str">
            <v>Subastas</v>
          </cell>
          <cell r="D507" t="str">
            <v>Fija</v>
          </cell>
          <cell r="E507">
            <v>3</v>
          </cell>
          <cell r="F507">
            <v>35370</v>
          </cell>
          <cell r="G507" t="str">
            <v>Noviembre</v>
          </cell>
          <cell r="H507">
            <v>1996</v>
          </cell>
          <cell r="I507">
            <v>36465</v>
          </cell>
          <cell r="J507">
            <v>1999</v>
          </cell>
          <cell r="K507" t="str">
            <v>Noviembre</v>
          </cell>
          <cell r="P507">
            <v>0</v>
          </cell>
          <cell r="Q507">
            <v>27.5</v>
          </cell>
          <cell r="R507" t="e">
            <v>#REF!</v>
          </cell>
          <cell r="S507" t="e">
            <v>#REF!</v>
          </cell>
          <cell r="T507">
            <v>14.7</v>
          </cell>
          <cell r="U507" t="e">
            <v>#REF!</v>
          </cell>
          <cell r="V507">
            <v>14.7</v>
          </cell>
          <cell r="W507" t="e">
            <v>#REF!</v>
          </cell>
          <cell r="X507">
            <v>14.7</v>
          </cell>
          <cell r="Y507">
            <v>4.0425000000000004</v>
          </cell>
          <cell r="Z507">
            <v>18.7425</v>
          </cell>
          <cell r="AA507" t="e">
            <v>#REF!</v>
          </cell>
          <cell r="AB507">
            <v>4.0425000000000004</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4.0425000000000004</v>
          </cell>
        </row>
        <row r="508">
          <cell r="A508">
            <v>1</v>
          </cell>
          <cell r="B508" t="str">
            <v>COP</v>
          </cell>
          <cell r="C508" t="str">
            <v>Subastas</v>
          </cell>
          <cell r="D508" t="str">
            <v>Fija</v>
          </cell>
          <cell r="E508">
            <v>3</v>
          </cell>
          <cell r="F508">
            <v>35370</v>
          </cell>
          <cell r="G508" t="str">
            <v>Noviembre</v>
          </cell>
          <cell r="H508">
            <v>1996</v>
          </cell>
          <cell r="I508">
            <v>36465</v>
          </cell>
          <cell r="J508">
            <v>1999</v>
          </cell>
          <cell r="K508" t="str">
            <v>Noviembre</v>
          </cell>
          <cell r="P508">
            <v>0</v>
          </cell>
          <cell r="Q508">
            <v>27.5</v>
          </cell>
          <cell r="R508" t="e">
            <v>#REF!</v>
          </cell>
          <cell r="S508" t="e">
            <v>#REF!</v>
          </cell>
          <cell r="T508">
            <v>7.1</v>
          </cell>
          <cell r="U508" t="e">
            <v>#REF!</v>
          </cell>
          <cell r="V508">
            <v>7.1</v>
          </cell>
          <cell r="W508" t="e">
            <v>#REF!</v>
          </cell>
          <cell r="X508">
            <v>7.1</v>
          </cell>
          <cell r="Y508">
            <v>1.9525000000000001</v>
          </cell>
          <cell r="Z508">
            <v>9.0525000000000002</v>
          </cell>
          <cell r="AA508" t="e">
            <v>#REF!</v>
          </cell>
          <cell r="AB508">
            <v>1.9525000000000001</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1.9525000000000001</v>
          </cell>
        </row>
        <row r="509">
          <cell r="A509">
            <v>1</v>
          </cell>
          <cell r="B509" t="str">
            <v>COP</v>
          </cell>
          <cell r="C509" t="str">
            <v>Subastas</v>
          </cell>
          <cell r="D509" t="str">
            <v>Fija</v>
          </cell>
          <cell r="E509">
            <v>3</v>
          </cell>
          <cell r="F509">
            <v>35370</v>
          </cell>
          <cell r="G509" t="str">
            <v>Noviembre</v>
          </cell>
          <cell r="H509">
            <v>1996</v>
          </cell>
          <cell r="I509">
            <v>36465</v>
          </cell>
          <cell r="J509">
            <v>1999</v>
          </cell>
          <cell r="K509" t="str">
            <v>Noviembre</v>
          </cell>
          <cell r="P509">
            <v>0</v>
          </cell>
          <cell r="Q509">
            <v>27.5</v>
          </cell>
          <cell r="R509" t="e">
            <v>#REF!</v>
          </cell>
          <cell r="S509" t="e">
            <v>#REF!</v>
          </cell>
          <cell r="T509">
            <v>8.6</v>
          </cell>
          <cell r="U509" t="e">
            <v>#REF!</v>
          </cell>
          <cell r="V509">
            <v>8.6</v>
          </cell>
          <cell r="W509" t="e">
            <v>#REF!</v>
          </cell>
          <cell r="X509">
            <v>8.6</v>
          </cell>
          <cell r="Y509">
            <v>2.3650000000000002</v>
          </cell>
          <cell r="Z509">
            <v>10.965</v>
          </cell>
          <cell r="AA509" t="e">
            <v>#REF!</v>
          </cell>
          <cell r="AB509">
            <v>2.3650000000000002</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2.3650000000000002</v>
          </cell>
        </row>
        <row r="510">
          <cell r="A510">
            <v>1</v>
          </cell>
          <cell r="B510" t="str">
            <v>COP</v>
          </cell>
          <cell r="C510" t="str">
            <v>Subastas</v>
          </cell>
          <cell r="D510" t="str">
            <v>Fija</v>
          </cell>
          <cell r="E510">
            <v>3</v>
          </cell>
          <cell r="F510">
            <v>35370</v>
          </cell>
          <cell r="G510" t="str">
            <v>Noviembre</v>
          </cell>
          <cell r="H510">
            <v>1996</v>
          </cell>
          <cell r="I510">
            <v>36465</v>
          </cell>
          <cell r="J510">
            <v>1999</v>
          </cell>
          <cell r="K510" t="str">
            <v>Noviembre</v>
          </cell>
          <cell r="P510">
            <v>0</v>
          </cell>
          <cell r="Q510">
            <v>27.5</v>
          </cell>
          <cell r="R510" t="e">
            <v>#REF!</v>
          </cell>
          <cell r="S510" t="e">
            <v>#REF!</v>
          </cell>
          <cell r="T510">
            <v>14</v>
          </cell>
          <cell r="U510" t="e">
            <v>#REF!</v>
          </cell>
          <cell r="V510">
            <v>14</v>
          </cell>
          <cell r="W510" t="e">
            <v>#REF!</v>
          </cell>
          <cell r="X510">
            <v>14</v>
          </cell>
          <cell r="Y510">
            <v>3.8500000000000005</v>
          </cell>
          <cell r="Z510">
            <v>17.850000000000001</v>
          </cell>
          <cell r="AA510" t="e">
            <v>#REF!</v>
          </cell>
          <cell r="AB510">
            <v>3.8500000000000005</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3.8500000000000005</v>
          </cell>
        </row>
        <row r="511">
          <cell r="A511">
            <v>1</v>
          </cell>
          <cell r="B511" t="str">
            <v>COP</v>
          </cell>
          <cell r="C511" t="str">
            <v>Subastas</v>
          </cell>
          <cell r="D511" t="str">
            <v>Fija</v>
          </cell>
          <cell r="E511">
            <v>3</v>
          </cell>
          <cell r="F511">
            <v>35370</v>
          </cell>
          <cell r="G511" t="str">
            <v>Noviembre</v>
          </cell>
          <cell r="H511">
            <v>1996</v>
          </cell>
          <cell r="I511">
            <v>36465</v>
          </cell>
          <cell r="J511">
            <v>1999</v>
          </cell>
          <cell r="K511" t="str">
            <v>Noviembre</v>
          </cell>
          <cell r="P511">
            <v>0</v>
          </cell>
          <cell r="Q511">
            <v>27.5</v>
          </cell>
          <cell r="R511" t="e">
            <v>#REF!</v>
          </cell>
          <cell r="S511" t="e">
            <v>#REF!</v>
          </cell>
          <cell r="T511">
            <v>171</v>
          </cell>
          <cell r="U511" t="e">
            <v>#REF!</v>
          </cell>
          <cell r="V511">
            <v>171</v>
          </cell>
          <cell r="W511" t="e">
            <v>#REF!</v>
          </cell>
          <cell r="X511">
            <v>171</v>
          </cell>
          <cell r="Y511">
            <v>47.025000000000006</v>
          </cell>
          <cell r="Z511">
            <v>218.02500000000001</v>
          </cell>
          <cell r="AA511" t="e">
            <v>#REF!</v>
          </cell>
          <cell r="AB511">
            <v>47.025000000000006</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47.025000000000006</v>
          </cell>
        </row>
        <row r="512">
          <cell r="A512">
            <v>1</v>
          </cell>
          <cell r="B512" t="str">
            <v>COP</v>
          </cell>
          <cell r="C512" t="str">
            <v>Subastas</v>
          </cell>
          <cell r="D512" t="str">
            <v>Fija</v>
          </cell>
          <cell r="E512">
            <v>3</v>
          </cell>
          <cell r="F512">
            <v>35370</v>
          </cell>
          <cell r="G512" t="str">
            <v>Noviembre</v>
          </cell>
          <cell r="H512">
            <v>1996</v>
          </cell>
          <cell r="I512">
            <v>36465</v>
          </cell>
          <cell r="J512">
            <v>1999</v>
          </cell>
          <cell r="K512" t="str">
            <v>Noviembre</v>
          </cell>
          <cell r="P512">
            <v>0</v>
          </cell>
          <cell r="Q512">
            <v>27.5</v>
          </cell>
          <cell r="R512" t="e">
            <v>#REF!</v>
          </cell>
          <cell r="S512" t="e">
            <v>#REF!</v>
          </cell>
          <cell r="T512">
            <v>13.4</v>
          </cell>
          <cell r="U512" t="e">
            <v>#REF!</v>
          </cell>
          <cell r="V512">
            <v>13.4</v>
          </cell>
          <cell r="W512" t="e">
            <v>#REF!</v>
          </cell>
          <cell r="X512">
            <v>13.4</v>
          </cell>
          <cell r="Y512">
            <v>3.6850000000000005</v>
          </cell>
          <cell r="Z512">
            <v>17.085000000000001</v>
          </cell>
          <cell r="AA512" t="e">
            <v>#REF!</v>
          </cell>
          <cell r="AB512">
            <v>3.6850000000000005</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P512">
            <v>0</v>
          </cell>
          <cell r="AQ512">
            <v>3.6850000000000005</v>
          </cell>
        </row>
        <row r="513">
          <cell r="A513">
            <v>1</v>
          </cell>
          <cell r="B513" t="str">
            <v>COP</v>
          </cell>
          <cell r="C513" t="str">
            <v>Subastas</v>
          </cell>
          <cell r="D513" t="str">
            <v>Fija</v>
          </cell>
          <cell r="E513">
            <v>3</v>
          </cell>
          <cell r="F513">
            <v>35370</v>
          </cell>
          <cell r="G513" t="str">
            <v>Noviembre</v>
          </cell>
          <cell r="H513">
            <v>1996</v>
          </cell>
          <cell r="I513">
            <v>36465</v>
          </cell>
          <cell r="J513">
            <v>1999</v>
          </cell>
          <cell r="K513" t="str">
            <v>Noviembre</v>
          </cell>
          <cell r="P513">
            <v>0</v>
          </cell>
          <cell r="Q513">
            <v>27.5</v>
          </cell>
          <cell r="R513" t="e">
            <v>#REF!</v>
          </cell>
          <cell r="S513" t="e">
            <v>#REF!</v>
          </cell>
          <cell r="T513">
            <v>90.6</v>
          </cell>
          <cell r="U513" t="e">
            <v>#REF!</v>
          </cell>
          <cell r="V513">
            <v>90.6</v>
          </cell>
          <cell r="W513" t="e">
            <v>#REF!</v>
          </cell>
          <cell r="X513">
            <v>90.6</v>
          </cell>
          <cell r="Y513">
            <v>24.914999999999999</v>
          </cell>
          <cell r="Z513">
            <v>115.51499999999999</v>
          </cell>
          <cell r="AA513" t="e">
            <v>#REF!</v>
          </cell>
          <cell r="AB513">
            <v>24.914999999999999</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24.914999999999999</v>
          </cell>
        </row>
        <row r="514">
          <cell r="A514">
            <v>1</v>
          </cell>
          <cell r="B514" t="str">
            <v>COP</v>
          </cell>
          <cell r="C514" t="str">
            <v>Subastas</v>
          </cell>
          <cell r="D514" t="str">
            <v>Fija</v>
          </cell>
          <cell r="E514">
            <v>3</v>
          </cell>
          <cell r="F514">
            <v>35370</v>
          </cell>
          <cell r="G514" t="str">
            <v>Noviembre</v>
          </cell>
          <cell r="H514">
            <v>1996</v>
          </cell>
          <cell r="I514">
            <v>36465</v>
          </cell>
          <cell r="J514">
            <v>1999</v>
          </cell>
          <cell r="K514" t="str">
            <v>Noviembre</v>
          </cell>
          <cell r="P514">
            <v>0</v>
          </cell>
          <cell r="Q514">
            <v>27.5</v>
          </cell>
          <cell r="R514" t="e">
            <v>#REF!</v>
          </cell>
          <cell r="S514" t="e">
            <v>#REF!</v>
          </cell>
          <cell r="T514">
            <v>42</v>
          </cell>
          <cell r="U514" t="e">
            <v>#REF!</v>
          </cell>
          <cell r="V514">
            <v>42</v>
          </cell>
          <cell r="W514" t="e">
            <v>#REF!</v>
          </cell>
          <cell r="X514">
            <v>42</v>
          </cell>
          <cell r="Y514">
            <v>11.55</v>
          </cell>
          <cell r="Z514">
            <v>53.55</v>
          </cell>
          <cell r="AA514" t="e">
            <v>#REF!</v>
          </cell>
          <cell r="AB514">
            <v>11.55</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P514">
            <v>0</v>
          </cell>
          <cell r="AQ514">
            <v>11.55</v>
          </cell>
        </row>
        <row r="515">
          <cell r="A515">
            <v>1</v>
          </cell>
          <cell r="B515" t="str">
            <v>COP</v>
          </cell>
          <cell r="C515" t="str">
            <v>Subastas</v>
          </cell>
          <cell r="D515" t="str">
            <v>Fija</v>
          </cell>
          <cell r="E515">
            <v>3</v>
          </cell>
          <cell r="F515">
            <v>35370</v>
          </cell>
          <cell r="G515" t="str">
            <v>Noviembre</v>
          </cell>
          <cell r="H515">
            <v>1996</v>
          </cell>
          <cell r="I515">
            <v>36465</v>
          </cell>
          <cell r="J515">
            <v>1999</v>
          </cell>
          <cell r="K515" t="str">
            <v>Noviembre</v>
          </cell>
          <cell r="P515">
            <v>0</v>
          </cell>
          <cell r="Q515">
            <v>27.5</v>
          </cell>
          <cell r="R515" t="e">
            <v>#REF!</v>
          </cell>
          <cell r="S515" t="e">
            <v>#REF!</v>
          </cell>
          <cell r="T515">
            <v>487</v>
          </cell>
          <cell r="U515" t="e">
            <v>#REF!</v>
          </cell>
          <cell r="V515">
            <v>487</v>
          </cell>
          <cell r="W515" t="e">
            <v>#REF!</v>
          </cell>
          <cell r="X515">
            <v>487</v>
          </cell>
          <cell r="Y515">
            <v>133.92500000000001</v>
          </cell>
          <cell r="Z515">
            <v>620.92499999999995</v>
          </cell>
          <cell r="AA515" t="e">
            <v>#REF!</v>
          </cell>
          <cell r="AB515">
            <v>133.92500000000001</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P515">
            <v>0</v>
          </cell>
          <cell r="AQ515">
            <v>133.92500000000001</v>
          </cell>
        </row>
        <row r="516">
          <cell r="A516">
            <v>1</v>
          </cell>
          <cell r="B516" t="str">
            <v>COP</v>
          </cell>
          <cell r="C516" t="str">
            <v>Subastas</v>
          </cell>
          <cell r="D516" t="str">
            <v>Fija</v>
          </cell>
          <cell r="E516">
            <v>3</v>
          </cell>
          <cell r="F516">
            <v>35370</v>
          </cell>
          <cell r="G516" t="str">
            <v>Noviembre</v>
          </cell>
          <cell r="H516">
            <v>1996</v>
          </cell>
          <cell r="I516">
            <v>36465</v>
          </cell>
          <cell r="J516">
            <v>1999</v>
          </cell>
          <cell r="K516" t="str">
            <v>Noviembre</v>
          </cell>
          <cell r="P516">
            <v>0</v>
          </cell>
          <cell r="Q516">
            <v>27.5</v>
          </cell>
          <cell r="R516" t="e">
            <v>#REF!</v>
          </cell>
          <cell r="S516" t="e">
            <v>#REF!</v>
          </cell>
          <cell r="T516">
            <v>15</v>
          </cell>
          <cell r="U516" t="e">
            <v>#REF!</v>
          </cell>
          <cell r="V516">
            <v>15</v>
          </cell>
          <cell r="W516" t="e">
            <v>#REF!</v>
          </cell>
          <cell r="X516">
            <v>15</v>
          </cell>
          <cell r="Y516">
            <v>4.125</v>
          </cell>
          <cell r="Z516">
            <v>19.125</v>
          </cell>
          <cell r="AA516" t="e">
            <v>#REF!</v>
          </cell>
          <cell r="AB516">
            <v>4.125</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P516">
            <v>0</v>
          </cell>
          <cell r="AQ516">
            <v>4.125</v>
          </cell>
        </row>
        <row r="517">
          <cell r="A517">
            <v>1</v>
          </cell>
          <cell r="B517" t="str">
            <v>COP</v>
          </cell>
          <cell r="C517" t="str">
            <v>Subastas</v>
          </cell>
          <cell r="D517" t="str">
            <v>Fija</v>
          </cell>
          <cell r="E517">
            <v>3</v>
          </cell>
          <cell r="F517">
            <v>35370</v>
          </cell>
          <cell r="G517" t="str">
            <v>Noviembre</v>
          </cell>
          <cell r="H517">
            <v>1996</v>
          </cell>
          <cell r="I517">
            <v>36465</v>
          </cell>
          <cell r="J517">
            <v>1999</v>
          </cell>
          <cell r="K517" t="str">
            <v>Noviembre</v>
          </cell>
          <cell r="P517">
            <v>0</v>
          </cell>
          <cell r="Q517">
            <v>27.5</v>
          </cell>
          <cell r="R517" t="e">
            <v>#REF!</v>
          </cell>
          <cell r="S517" t="e">
            <v>#REF!</v>
          </cell>
          <cell r="T517">
            <v>9.5</v>
          </cell>
          <cell r="U517" t="e">
            <v>#REF!</v>
          </cell>
          <cell r="V517">
            <v>9.5</v>
          </cell>
          <cell r="W517" t="e">
            <v>#REF!</v>
          </cell>
          <cell r="X517">
            <v>9.5</v>
          </cell>
          <cell r="Y517">
            <v>2.6125000000000003</v>
          </cell>
          <cell r="Z517">
            <v>12.112500000000001</v>
          </cell>
          <cell r="AA517" t="e">
            <v>#REF!</v>
          </cell>
          <cell r="AB517">
            <v>2.6125000000000003</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P517">
            <v>0</v>
          </cell>
          <cell r="AQ517">
            <v>2.6125000000000003</v>
          </cell>
        </row>
        <row r="518">
          <cell r="A518">
            <v>1</v>
          </cell>
          <cell r="B518" t="str">
            <v>COP</v>
          </cell>
          <cell r="C518" t="str">
            <v>Subastas</v>
          </cell>
          <cell r="D518" t="str">
            <v>Fija</v>
          </cell>
          <cell r="E518">
            <v>3</v>
          </cell>
          <cell r="F518">
            <v>35370</v>
          </cell>
          <cell r="G518" t="str">
            <v>Noviembre</v>
          </cell>
          <cell r="H518">
            <v>1996</v>
          </cell>
          <cell r="I518">
            <v>36465</v>
          </cell>
          <cell r="J518">
            <v>1999</v>
          </cell>
          <cell r="K518" t="str">
            <v>Noviembre</v>
          </cell>
          <cell r="P518">
            <v>0</v>
          </cell>
          <cell r="Q518">
            <v>27.5</v>
          </cell>
          <cell r="R518" t="e">
            <v>#REF!</v>
          </cell>
          <cell r="S518" t="e">
            <v>#REF!</v>
          </cell>
          <cell r="T518">
            <v>5</v>
          </cell>
          <cell r="U518" t="e">
            <v>#REF!</v>
          </cell>
          <cell r="V518">
            <v>5</v>
          </cell>
          <cell r="W518" t="e">
            <v>#REF!</v>
          </cell>
          <cell r="X518">
            <v>5</v>
          </cell>
          <cell r="Y518">
            <v>1.375</v>
          </cell>
          <cell r="Z518">
            <v>6.375</v>
          </cell>
          <cell r="AA518" t="e">
            <v>#REF!</v>
          </cell>
          <cell r="AB518">
            <v>1.375</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cell r="AP518">
            <v>0</v>
          </cell>
          <cell r="AQ518">
            <v>1.375</v>
          </cell>
        </row>
        <row r="519">
          <cell r="A519">
            <v>1</v>
          </cell>
          <cell r="B519" t="str">
            <v>COP</v>
          </cell>
          <cell r="C519" t="str">
            <v>Subastas</v>
          </cell>
          <cell r="D519" t="str">
            <v>Fija</v>
          </cell>
          <cell r="E519">
            <v>3</v>
          </cell>
          <cell r="F519">
            <v>35370</v>
          </cell>
          <cell r="G519" t="str">
            <v>Noviembre</v>
          </cell>
          <cell r="H519">
            <v>1996</v>
          </cell>
          <cell r="I519">
            <v>36465</v>
          </cell>
          <cell r="J519">
            <v>1999</v>
          </cell>
          <cell r="K519" t="str">
            <v>Noviembre</v>
          </cell>
          <cell r="P519">
            <v>0</v>
          </cell>
          <cell r="Q519">
            <v>27.5</v>
          </cell>
          <cell r="R519" t="e">
            <v>#REF!</v>
          </cell>
          <cell r="S519" t="e">
            <v>#REF!</v>
          </cell>
          <cell r="T519">
            <v>4000</v>
          </cell>
          <cell r="U519" t="e">
            <v>#REF!</v>
          </cell>
          <cell r="V519">
            <v>4000</v>
          </cell>
          <cell r="W519" t="e">
            <v>#REF!</v>
          </cell>
          <cell r="X519">
            <v>4000</v>
          </cell>
          <cell r="Y519">
            <v>1100</v>
          </cell>
          <cell r="Z519">
            <v>5100</v>
          </cell>
          <cell r="AA519" t="e">
            <v>#REF!</v>
          </cell>
          <cell r="AB519">
            <v>1100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cell r="AP519">
            <v>0</v>
          </cell>
          <cell r="AQ519">
            <v>1100</v>
          </cell>
        </row>
        <row r="520">
          <cell r="A520">
            <v>1</v>
          </cell>
          <cell r="B520" t="str">
            <v>COP</v>
          </cell>
          <cell r="C520" t="str">
            <v>Subastas</v>
          </cell>
          <cell r="D520" t="str">
            <v>Fija</v>
          </cell>
          <cell r="E520">
            <v>3</v>
          </cell>
          <cell r="F520">
            <v>35370</v>
          </cell>
          <cell r="G520" t="str">
            <v>Noviembre</v>
          </cell>
          <cell r="H520">
            <v>1996</v>
          </cell>
          <cell r="I520">
            <v>36465</v>
          </cell>
          <cell r="J520">
            <v>1999</v>
          </cell>
          <cell r="K520" t="str">
            <v>Noviembre</v>
          </cell>
          <cell r="P520">
            <v>0</v>
          </cell>
          <cell r="Q520">
            <v>27.5</v>
          </cell>
          <cell r="R520" t="e">
            <v>#REF!</v>
          </cell>
          <cell r="S520" t="e">
            <v>#REF!</v>
          </cell>
          <cell r="T520">
            <v>29870.2</v>
          </cell>
          <cell r="U520" t="e">
            <v>#REF!</v>
          </cell>
          <cell r="V520">
            <v>29870.2</v>
          </cell>
          <cell r="W520" t="e">
            <v>#REF!</v>
          </cell>
          <cell r="X520">
            <v>29870.2</v>
          </cell>
          <cell r="Y520">
            <v>8214.3050000000003</v>
          </cell>
          <cell r="Z520">
            <v>38084.505000000005</v>
          </cell>
          <cell r="AA520" t="e">
            <v>#REF!</v>
          </cell>
          <cell r="AB520">
            <v>8214.3050000000003</v>
          </cell>
          <cell r="AC520">
            <v>0</v>
          </cell>
          <cell r="AD520">
            <v>0</v>
          </cell>
          <cell r="AE520">
            <v>0</v>
          </cell>
          <cell r="AF520">
            <v>0</v>
          </cell>
          <cell r="AG520">
            <v>0</v>
          </cell>
          <cell r="AH520">
            <v>0</v>
          </cell>
          <cell r="AI520">
            <v>0</v>
          </cell>
          <cell r="AJ520">
            <v>0</v>
          </cell>
          <cell r="AK520">
            <v>0</v>
          </cell>
          <cell r="AL520">
            <v>0</v>
          </cell>
          <cell r="AM520">
            <v>0</v>
          </cell>
          <cell r="AN520">
            <v>0</v>
          </cell>
          <cell r="AO520">
            <v>0</v>
          </cell>
          <cell r="AP520">
            <v>0</v>
          </cell>
          <cell r="AQ520">
            <v>8214.3050000000003</v>
          </cell>
        </row>
        <row r="521">
          <cell r="A521">
            <v>1</v>
          </cell>
          <cell r="B521" t="str">
            <v>COP</v>
          </cell>
          <cell r="C521" t="str">
            <v>Subastas</v>
          </cell>
          <cell r="D521" t="str">
            <v>Fija</v>
          </cell>
          <cell r="E521">
            <v>3</v>
          </cell>
          <cell r="F521">
            <v>35370</v>
          </cell>
          <cell r="G521" t="str">
            <v>Noviembre</v>
          </cell>
          <cell r="H521">
            <v>1996</v>
          </cell>
          <cell r="I521">
            <v>36465</v>
          </cell>
          <cell r="J521">
            <v>1999</v>
          </cell>
          <cell r="K521" t="str">
            <v>Noviembre</v>
          </cell>
          <cell r="P521">
            <v>0</v>
          </cell>
          <cell r="Q521">
            <v>27.5</v>
          </cell>
          <cell r="R521" t="e">
            <v>#REF!</v>
          </cell>
          <cell r="S521" t="e">
            <v>#REF!</v>
          </cell>
          <cell r="T521">
            <v>523.29999999999995</v>
          </cell>
          <cell r="U521" t="e">
            <v>#REF!</v>
          </cell>
          <cell r="V521">
            <v>523.29999999999995</v>
          </cell>
          <cell r="W521" t="e">
            <v>#REF!</v>
          </cell>
          <cell r="X521">
            <v>523.29999999999995</v>
          </cell>
          <cell r="Y521">
            <v>143.9075</v>
          </cell>
          <cell r="Z521">
            <v>667.20749999999998</v>
          </cell>
          <cell r="AA521" t="e">
            <v>#REF!</v>
          </cell>
          <cell r="AB521">
            <v>143.9075</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143.9075</v>
          </cell>
        </row>
        <row r="522">
          <cell r="A522">
            <v>1</v>
          </cell>
          <cell r="B522" t="str">
            <v>COP</v>
          </cell>
          <cell r="C522" t="str">
            <v>Subastas</v>
          </cell>
          <cell r="D522" t="str">
            <v>Fija</v>
          </cell>
          <cell r="E522">
            <v>3</v>
          </cell>
          <cell r="F522">
            <v>35370</v>
          </cell>
          <cell r="G522" t="str">
            <v>Noviembre</v>
          </cell>
          <cell r="H522">
            <v>1996</v>
          </cell>
          <cell r="I522">
            <v>36465</v>
          </cell>
          <cell r="J522">
            <v>1999</v>
          </cell>
          <cell r="K522" t="str">
            <v>Noviembre</v>
          </cell>
          <cell r="P522">
            <v>0</v>
          </cell>
          <cell r="Q522">
            <v>27.5</v>
          </cell>
          <cell r="R522" t="e">
            <v>#REF!</v>
          </cell>
          <cell r="S522" t="e">
            <v>#REF!</v>
          </cell>
          <cell r="T522">
            <v>4674.7</v>
          </cell>
          <cell r="U522" t="e">
            <v>#REF!</v>
          </cell>
          <cell r="V522">
            <v>4674.7</v>
          </cell>
          <cell r="W522" t="e">
            <v>#REF!</v>
          </cell>
          <cell r="X522">
            <v>4674.7</v>
          </cell>
          <cell r="Y522">
            <v>1285.5425</v>
          </cell>
          <cell r="Z522">
            <v>5960.2425000000003</v>
          </cell>
          <cell r="AA522" t="e">
            <v>#REF!</v>
          </cell>
          <cell r="AB522">
            <v>1285.5425</v>
          </cell>
          <cell r="AC522">
            <v>0</v>
          </cell>
          <cell r="AD522">
            <v>0</v>
          </cell>
          <cell r="AE522">
            <v>0</v>
          </cell>
          <cell r="AF522">
            <v>0</v>
          </cell>
          <cell r="AG522">
            <v>0</v>
          </cell>
          <cell r="AH522">
            <v>0</v>
          </cell>
          <cell r="AI522">
            <v>0</v>
          </cell>
          <cell r="AJ522">
            <v>0</v>
          </cell>
          <cell r="AK522">
            <v>0</v>
          </cell>
          <cell r="AL522">
            <v>0</v>
          </cell>
          <cell r="AM522">
            <v>0</v>
          </cell>
          <cell r="AN522">
            <v>0</v>
          </cell>
          <cell r="AO522">
            <v>0</v>
          </cell>
          <cell r="AP522">
            <v>0</v>
          </cell>
          <cell r="AQ522">
            <v>1285.5425</v>
          </cell>
        </row>
        <row r="523">
          <cell r="A523">
            <v>1</v>
          </cell>
          <cell r="B523" t="str">
            <v>COP</v>
          </cell>
          <cell r="C523" t="str">
            <v>Subastas</v>
          </cell>
          <cell r="D523" t="str">
            <v>Fija</v>
          </cell>
          <cell r="E523">
            <v>3</v>
          </cell>
          <cell r="F523">
            <v>35370</v>
          </cell>
          <cell r="G523" t="str">
            <v>Noviembre</v>
          </cell>
          <cell r="H523">
            <v>1996</v>
          </cell>
          <cell r="I523">
            <v>36465</v>
          </cell>
          <cell r="J523">
            <v>1999</v>
          </cell>
          <cell r="K523" t="str">
            <v>Noviembre</v>
          </cell>
          <cell r="P523">
            <v>0</v>
          </cell>
          <cell r="Q523">
            <v>27.5</v>
          </cell>
          <cell r="R523" t="e">
            <v>#REF!</v>
          </cell>
          <cell r="S523" t="e">
            <v>#REF!</v>
          </cell>
          <cell r="T523">
            <v>600</v>
          </cell>
          <cell r="U523" t="e">
            <v>#REF!</v>
          </cell>
          <cell r="V523">
            <v>600</v>
          </cell>
          <cell r="W523" t="e">
            <v>#REF!</v>
          </cell>
          <cell r="X523">
            <v>600</v>
          </cell>
          <cell r="Y523">
            <v>165</v>
          </cell>
          <cell r="Z523">
            <v>765</v>
          </cell>
          <cell r="AA523" t="e">
            <v>#REF!</v>
          </cell>
          <cell r="AB523">
            <v>165</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P523">
            <v>0</v>
          </cell>
          <cell r="AQ523">
            <v>165</v>
          </cell>
        </row>
        <row r="524">
          <cell r="A524">
            <v>1</v>
          </cell>
          <cell r="B524" t="str">
            <v>COP</v>
          </cell>
          <cell r="C524" t="str">
            <v>Subastas</v>
          </cell>
          <cell r="D524" t="str">
            <v>Fija</v>
          </cell>
          <cell r="E524">
            <v>3</v>
          </cell>
          <cell r="F524">
            <v>35370</v>
          </cell>
          <cell r="G524" t="str">
            <v>Noviembre</v>
          </cell>
          <cell r="H524">
            <v>1996</v>
          </cell>
          <cell r="I524">
            <v>36465</v>
          </cell>
          <cell r="J524">
            <v>1999</v>
          </cell>
          <cell r="K524" t="str">
            <v>Noviembre</v>
          </cell>
          <cell r="P524">
            <v>0</v>
          </cell>
          <cell r="Q524">
            <v>27.5</v>
          </cell>
          <cell r="R524" t="e">
            <v>#REF!</v>
          </cell>
          <cell r="S524" t="e">
            <v>#REF!</v>
          </cell>
          <cell r="T524">
            <v>244</v>
          </cell>
          <cell r="U524" t="e">
            <v>#REF!</v>
          </cell>
          <cell r="V524">
            <v>244</v>
          </cell>
          <cell r="W524" t="e">
            <v>#REF!</v>
          </cell>
          <cell r="X524">
            <v>244</v>
          </cell>
          <cell r="Y524">
            <v>67.100000000000009</v>
          </cell>
          <cell r="Z524">
            <v>311.10000000000002</v>
          </cell>
          <cell r="AA524" t="e">
            <v>#REF!</v>
          </cell>
          <cell r="AB524">
            <v>67.100000000000009</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P524">
            <v>0</v>
          </cell>
          <cell r="AQ524">
            <v>67.100000000000009</v>
          </cell>
        </row>
        <row r="525">
          <cell r="A525">
            <v>1</v>
          </cell>
          <cell r="B525" t="str">
            <v>COP</v>
          </cell>
          <cell r="C525" t="str">
            <v>Subastas</v>
          </cell>
          <cell r="D525" t="str">
            <v>Fija</v>
          </cell>
          <cell r="E525">
            <v>3</v>
          </cell>
          <cell r="F525">
            <v>35370</v>
          </cell>
          <cell r="G525" t="str">
            <v>Noviembre</v>
          </cell>
          <cell r="H525">
            <v>1996</v>
          </cell>
          <cell r="I525">
            <v>36465</v>
          </cell>
          <cell r="J525">
            <v>1999</v>
          </cell>
          <cell r="K525" t="str">
            <v>Noviembre</v>
          </cell>
          <cell r="P525">
            <v>0</v>
          </cell>
          <cell r="Q525">
            <v>27.5</v>
          </cell>
          <cell r="R525" t="e">
            <v>#REF!</v>
          </cell>
          <cell r="S525" t="e">
            <v>#REF!</v>
          </cell>
          <cell r="T525">
            <v>1700</v>
          </cell>
          <cell r="U525" t="e">
            <v>#REF!</v>
          </cell>
          <cell r="V525">
            <v>1700</v>
          </cell>
          <cell r="W525" t="e">
            <v>#REF!</v>
          </cell>
          <cell r="X525">
            <v>1700</v>
          </cell>
          <cell r="Y525">
            <v>467.50000000000006</v>
          </cell>
          <cell r="Z525">
            <v>2167.5</v>
          </cell>
          <cell r="AA525" t="e">
            <v>#REF!</v>
          </cell>
          <cell r="AB525">
            <v>467.50000000000006</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467.50000000000006</v>
          </cell>
        </row>
        <row r="526">
          <cell r="A526">
            <v>1</v>
          </cell>
          <cell r="B526" t="str">
            <v>COP</v>
          </cell>
          <cell r="C526" t="str">
            <v>Subastas</v>
          </cell>
          <cell r="D526" t="str">
            <v>Fija</v>
          </cell>
          <cell r="E526">
            <v>3</v>
          </cell>
          <cell r="F526">
            <v>35370</v>
          </cell>
          <cell r="G526" t="str">
            <v>Noviembre</v>
          </cell>
          <cell r="H526">
            <v>1996</v>
          </cell>
          <cell r="I526">
            <v>36465</v>
          </cell>
          <cell r="J526">
            <v>1999</v>
          </cell>
          <cell r="K526" t="str">
            <v>Noviembre</v>
          </cell>
          <cell r="P526">
            <v>0</v>
          </cell>
          <cell r="Q526">
            <v>27.5</v>
          </cell>
          <cell r="R526" t="e">
            <v>#REF!</v>
          </cell>
          <cell r="S526" t="e">
            <v>#REF!</v>
          </cell>
          <cell r="T526">
            <v>7</v>
          </cell>
          <cell r="U526" t="e">
            <v>#REF!</v>
          </cell>
          <cell r="V526">
            <v>7</v>
          </cell>
          <cell r="W526" t="e">
            <v>#REF!</v>
          </cell>
          <cell r="X526">
            <v>7</v>
          </cell>
          <cell r="Y526">
            <v>1.9250000000000003</v>
          </cell>
          <cell r="Z526">
            <v>8.9250000000000007</v>
          </cell>
          <cell r="AA526" t="e">
            <v>#REF!</v>
          </cell>
          <cell r="AB526">
            <v>1.9250000000000003</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cell r="AP526">
            <v>0</v>
          </cell>
          <cell r="AQ526">
            <v>1.9250000000000003</v>
          </cell>
        </row>
        <row r="527">
          <cell r="A527">
            <v>1</v>
          </cell>
          <cell r="B527" t="str">
            <v>COP</v>
          </cell>
          <cell r="C527" t="str">
            <v>Subastas</v>
          </cell>
          <cell r="D527" t="str">
            <v>Fija</v>
          </cell>
          <cell r="E527">
            <v>3</v>
          </cell>
          <cell r="F527">
            <v>35370</v>
          </cell>
          <cell r="G527" t="str">
            <v>Noviembre</v>
          </cell>
          <cell r="H527">
            <v>1996</v>
          </cell>
          <cell r="I527">
            <v>36465</v>
          </cell>
          <cell r="J527">
            <v>1999</v>
          </cell>
          <cell r="K527" t="str">
            <v>Noviembre</v>
          </cell>
          <cell r="P527">
            <v>0</v>
          </cell>
          <cell r="Q527">
            <v>27.5</v>
          </cell>
          <cell r="R527" t="e">
            <v>#REF!</v>
          </cell>
          <cell r="S527" t="e">
            <v>#REF!</v>
          </cell>
          <cell r="T527">
            <v>18750</v>
          </cell>
          <cell r="U527" t="e">
            <v>#REF!</v>
          </cell>
          <cell r="V527">
            <v>18750</v>
          </cell>
          <cell r="W527" t="e">
            <v>#REF!</v>
          </cell>
          <cell r="X527">
            <v>18750</v>
          </cell>
          <cell r="Y527">
            <v>5156.25</v>
          </cell>
          <cell r="Z527">
            <v>23906.25</v>
          </cell>
          <cell r="AA527" t="e">
            <v>#REF!</v>
          </cell>
          <cell r="AB527">
            <v>5156.25</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5156.25</v>
          </cell>
        </row>
        <row r="528">
          <cell r="A528">
            <v>1</v>
          </cell>
          <cell r="B528" t="str">
            <v>COP</v>
          </cell>
          <cell r="C528" t="str">
            <v>Subastas</v>
          </cell>
          <cell r="D528" t="str">
            <v>Fija</v>
          </cell>
          <cell r="E528">
            <v>3</v>
          </cell>
          <cell r="F528">
            <v>35370</v>
          </cell>
          <cell r="G528" t="str">
            <v>Noviembre</v>
          </cell>
          <cell r="H528">
            <v>1996</v>
          </cell>
          <cell r="I528">
            <v>36465</v>
          </cell>
          <cell r="J528">
            <v>1999</v>
          </cell>
          <cell r="K528" t="str">
            <v>Noviembre</v>
          </cell>
          <cell r="P528">
            <v>0</v>
          </cell>
          <cell r="Q528">
            <v>27.5</v>
          </cell>
          <cell r="R528" t="e">
            <v>#REF!</v>
          </cell>
          <cell r="S528" t="e">
            <v>#REF!</v>
          </cell>
          <cell r="T528">
            <v>4170</v>
          </cell>
          <cell r="U528" t="e">
            <v>#REF!</v>
          </cell>
          <cell r="V528">
            <v>4170</v>
          </cell>
          <cell r="W528" t="e">
            <v>#REF!</v>
          </cell>
          <cell r="X528">
            <v>4170</v>
          </cell>
          <cell r="Y528">
            <v>1146.75</v>
          </cell>
          <cell r="Z528">
            <v>5316.75</v>
          </cell>
          <cell r="AA528" t="e">
            <v>#REF!</v>
          </cell>
          <cell r="AB528">
            <v>1146.75</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1146.75</v>
          </cell>
        </row>
        <row r="529">
          <cell r="A529">
            <v>1</v>
          </cell>
          <cell r="B529" t="str">
            <v>COP</v>
          </cell>
          <cell r="C529" t="str">
            <v>Subastas</v>
          </cell>
          <cell r="D529" t="str">
            <v>Fija</v>
          </cell>
          <cell r="E529">
            <v>3</v>
          </cell>
          <cell r="F529">
            <v>35370</v>
          </cell>
          <cell r="G529" t="str">
            <v>Noviembre</v>
          </cell>
          <cell r="H529">
            <v>1996</v>
          </cell>
          <cell r="I529">
            <v>36465</v>
          </cell>
          <cell r="J529">
            <v>1999</v>
          </cell>
          <cell r="K529" t="str">
            <v>Noviembre</v>
          </cell>
          <cell r="P529">
            <v>0</v>
          </cell>
          <cell r="Q529">
            <v>27.5</v>
          </cell>
          <cell r="R529" t="e">
            <v>#REF!</v>
          </cell>
          <cell r="S529" t="e">
            <v>#REF!</v>
          </cell>
          <cell r="T529">
            <v>300</v>
          </cell>
          <cell r="U529" t="e">
            <v>#REF!</v>
          </cell>
          <cell r="V529">
            <v>300</v>
          </cell>
          <cell r="W529" t="e">
            <v>#REF!</v>
          </cell>
          <cell r="X529">
            <v>300</v>
          </cell>
          <cell r="Y529">
            <v>82.5</v>
          </cell>
          <cell r="Z529">
            <v>382.5</v>
          </cell>
          <cell r="AA529" t="e">
            <v>#REF!</v>
          </cell>
          <cell r="AB529">
            <v>82.5</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82.5</v>
          </cell>
        </row>
        <row r="530">
          <cell r="A530">
            <v>1</v>
          </cell>
          <cell r="B530" t="str">
            <v>COP</v>
          </cell>
          <cell r="C530" t="str">
            <v>Subastas</v>
          </cell>
          <cell r="D530" t="str">
            <v>Fija</v>
          </cell>
          <cell r="E530">
            <v>3</v>
          </cell>
          <cell r="F530">
            <v>35370</v>
          </cell>
          <cell r="G530" t="str">
            <v>Noviembre</v>
          </cell>
          <cell r="H530">
            <v>1996</v>
          </cell>
          <cell r="I530">
            <v>36465</v>
          </cell>
          <cell r="J530">
            <v>1999</v>
          </cell>
          <cell r="K530" t="str">
            <v>Noviembre</v>
          </cell>
          <cell r="P530">
            <v>0</v>
          </cell>
          <cell r="Q530">
            <v>27.5</v>
          </cell>
          <cell r="R530" t="e">
            <v>#REF!</v>
          </cell>
          <cell r="S530" t="e">
            <v>#REF!</v>
          </cell>
          <cell r="T530">
            <v>900</v>
          </cell>
          <cell r="U530" t="e">
            <v>#REF!</v>
          </cell>
          <cell r="V530">
            <v>900</v>
          </cell>
          <cell r="W530" t="e">
            <v>#REF!</v>
          </cell>
          <cell r="X530">
            <v>900</v>
          </cell>
          <cell r="Y530">
            <v>247.50000000000003</v>
          </cell>
          <cell r="Z530">
            <v>1147.5</v>
          </cell>
          <cell r="AA530" t="e">
            <v>#REF!</v>
          </cell>
          <cell r="AB530">
            <v>247.50000000000003</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P530">
            <v>0</v>
          </cell>
          <cell r="AQ530">
            <v>247.50000000000003</v>
          </cell>
        </row>
        <row r="531">
          <cell r="A531">
            <v>1</v>
          </cell>
          <cell r="B531" t="str">
            <v>COP</v>
          </cell>
          <cell r="C531" t="str">
            <v>Subastas</v>
          </cell>
          <cell r="D531" t="str">
            <v>Fija</v>
          </cell>
          <cell r="E531">
            <v>3</v>
          </cell>
          <cell r="F531">
            <v>35370</v>
          </cell>
          <cell r="G531" t="str">
            <v>Noviembre</v>
          </cell>
          <cell r="H531">
            <v>1996</v>
          </cell>
          <cell r="I531">
            <v>36465</v>
          </cell>
          <cell r="J531">
            <v>1999</v>
          </cell>
          <cell r="K531" t="str">
            <v>Noviembre</v>
          </cell>
          <cell r="P531">
            <v>0</v>
          </cell>
          <cell r="Q531">
            <v>27.5</v>
          </cell>
          <cell r="R531" t="e">
            <v>#REF!</v>
          </cell>
          <cell r="S531" t="e">
            <v>#REF!</v>
          </cell>
          <cell r="T531">
            <v>798</v>
          </cell>
          <cell r="U531" t="e">
            <v>#REF!</v>
          </cell>
          <cell r="V531">
            <v>798</v>
          </cell>
          <cell r="W531" t="e">
            <v>#REF!</v>
          </cell>
          <cell r="X531">
            <v>798</v>
          </cell>
          <cell r="Y531">
            <v>219.45000000000002</v>
          </cell>
          <cell r="Z531">
            <v>1017.45</v>
          </cell>
          <cell r="AA531" t="e">
            <v>#REF!</v>
          </cell>
          <cell r="AB531">
            <v>219.45000000000002</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P531">
            <v>0</v>
          </cell>
          <cell r="AQ531">
            <v>219.45000000000002</v>
          </cell>
        </row>
        <row r="532">
          <cell r="A532">
            <v>1</v>
          </cell>
          <cell r="B532" t="str">
            <v>COP</v>
          </cell>
          <cell r="C532" t="str">
            <v>Subastas</v>
          </cell>
          <cell r="D532" t="str">
            <v>Fija</v>
          </cell>
          <cell r="E532">
            <v>3</v>
          </cell>
          <cell r="F532">
            <v>35370</v>
          </cell>
          <cell r="G532" t="str">
            <v>Noviembre</v>
          </cell>
          <cell r="H532">
            <v>1996</v>
          </cell>
          <cell r="I532">
            <v>36465</v>
          </cell>
          <cell r="J532">
            <v>1999</v>
          </cell>
          <cell r="K532" t="str">
            <v>Noviembre</v>
          </cell>
          <cell r="P532">
            <v>0</v>
          </cell>
          <cell r="Q532">
            <v>27.5</v>
          </cell>
          <cell r="R532" t="e">
            <v>#REF!</v>
          </cell>
          <cell r="S532" t="e">
            <v>#REF!</v>
          </cell>
          <cell r="T532">
            <v>45.8</v>
          </cell>
          <cell r="U532" t="e">
            <v>#REF!</v>
          </cell>
          <cell r="V532">
            <v>45.8</v>
          </cell>
          <cell r="W532" t="e">
            <v>#REF!</v>
          </cell>
          <cell r="X532">
            <v>45.8</v>
          </cell>
          <cell r="Y532">
            <v>12.595000000000001</v>
          </cell>
          <cell r="Z532">
            <v>58.394999999999996</v>
          </cell>
          <cell r="AA532" t="e">
            <v>#REF!</v>
          </cell>
          <cell r="AB532">
            <v>12.595000000000001</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12.595000000000001</v>
          </cell>
        </row>
        <row r="533">
          <cell r="A533">
            <v>1</v>
          </cell>
          <cell r="B533" t="str">
            <v>COP</v>
          </cell>
          <cell r="C533" t="str">
            <v>Subastas</v>
          </cell>
          <cell r="D533" t="str">
            <v>Fija</v>
          </cell>
          <cell r="E533">
            <v>3</v>
          </cell>
          <cell r="F533">
            <v>35370</v>
          </cell>
          <cell r="G533" t="str">
            <v>Noviembre</v>
          </cell>
          <cell r="H533">
            <v>1996</v>
          </cell>
          <cell r="I533">
            <v>36465</v>
          </cell>
          <cell r="J533">
            <v>1999</v>
          </cell>
          <cell r="K533" t="str">
            <v>Noviembre</v>
          </cell>
          <cell r="P533">
            <v>0</v>
          </cell>
          <cell r="Q533">
            <v>27.5</v>
          </cell>
          <cell r="R533" t="e">
            <v>#REF!</v>
          </cell>
          <cell r="S533" t="e">
            <v>#REF!</v>
          </cell>
          <cell r="T533">
            <v>575</v>
          </cell>
          <cell r="U533" t="e">
            <v>#REF!</v>
          </cell>
          <cell r="V533">
            <v>575</v>
          </cell>
          <cell r="W533" t="e">
            <v>#REF!</v>
          </cell>
          <cell r="X533">
            <v>575</v>
          </cell>
          <cell r="Y533">
            <v>158.125</v>
          </cell>
          <cell r="Z533">
            <v>733.125</v>
          </cell>
          <cell r="AA533" t="e">
            <v>#REF!</v>
          </cell>
          <cell r="AB533">
            <v>158.125</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158.125</v>
          </cell>
        </row>
        <row r="534">
          <cell r="A534">
            <v>1</v>
          </cell>
          <cell r="B534" t="str">
            <v>COP</v>
          </cell>
          <cell r="C534" t="str">
            <v>Subastas</v>
          </cell>
          <cell r="D534" t="str">
            <v>Fija</v>
          </cell>
          <cell r="E534">
            <v>3</v>
          </cell>
          <cell r="F534">
            <v>35370</v>
          </cell>
          <cell r="G534" t="str">
            <v>Noviembre</v>
          </cell>
          <cell r="H534">
            <v>1996</v>
          </cell>
          <cell r="I534">
            <v>36465</v>
          </cell>
          <cell r="J534">
            <v>1999</v>
          </cell>
          <cell r="K534" t="str">
            <v>Noviembre</v>
          </cell>
          <cell r="P534">
            <v>0</v>
          </cell>
          <cell r="Q534">
            <v>27.5</v>
          </cell>
          <cell r="R534" t="e">
            <v>#REF!</v>
          </cell>
          <cell r="S534" t="e">
            <v>#REF!</v>
          </cell>
          <cell r="T534">
            <v>500</v>
          </cell>
          <cell r="U534" t="e">
            <v>#REF!</v>
          </cell>
          <cell r="V534">
            <v>500</v>
          </cell>
          <cell r="W534" t="e">
            <v>#REF!</v>
          </cell>
          <cell r="X534">
            <v>500</v>
          </cell>
          <cell r="Y534">
            <v>137.5</v>
          </cell>
          <cell r="Z534">
            <v>637.5</v>
          </cell>
          <cell r="AA534" t="e">
            <v>#REF!</v>
          </cell>
          <cell r="AB534">
            <v>137.5</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P534">
            <v>0</v>
          </cell>
          <cell r="AQ534">
            <v>137.5</v>
          </cell>
        </row>
        <row r="535">
          <cell r="A535">
            <v>1</v>
          </cell>
          <cell r="B535" t="str">
            <v>COP</v>
          </cell>
          <cell r="C535" t="str">
            <v>Subastas</v>
          </cell>
          <cell r="D535" t="str">
            <v>Fija</v>
          </cell>
          <cell r="E535">
            <v>3</v>
          </cell>
          <cell r="F535">
            <v>35370</v>
          </cell>
          <cell r="G535" t="str">
            <v>Noviembre</v>
          </cell>
          <cell r="H535">
            <v>1996</v>
          </cell>
          <cell r="I535">
            <v>36465</v>
          </cell>
          <cell r="J535">
            <v>1999</v>
          </cell>
          <cell r="K535" t="str">
            <v>Noviembre</v>
          </cell>
          <cell r="P535">
            <v>0</v>
          </cell>
          <cell r="Q535">
            <v>27.5</v>
          </cell>
          <cell r="R535" t="e">
            <v>#REF!</v>
          </cell>
          <cell r="S535" t="e">
            <v>#REF!</v>
          </cell>
          <cell r="T535">
            <v>1050</v>
          </cell>
          <cell r="U535" t="e">
            <v>#REF!</v>
          </cell>
          <cell r="V535">
            <v>1050</v>
          </cell>
          <cell r="W535" t="e">
            <v>#REF!</v>
          </cell>
          <cell r="X535">
            <v>1050</v>
          </cell>
          <cell r="Y535">
            <v>288.75</v>
          </cell>
          <cell r="Z535">
            <v>1338.75</v>
          </cell>
          <cell r="AA535" t="e">
            <v>#REF!</v>
          </cell>
          <cell r="AB535">
            <v>288.75</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P535">
            <v>0</v>
          </cell>
          <cell r="AQ535">
            <v>288.75</v>
          </cell>
        </row>
        <row r="536">
          <cell r="A536">
            <v>1</v>
          </cell>
          <cell r="B536" t="str">
            <v>COP</v>
          </cell>
          <cell r="C536" t="str">
            <v>Subastas</v>
          </cell>
          <cell r="D536" t="str">
            <v>Variable</v>
          </cell>
          <cell r="E536">
            <v>3</v>
          </cell>
          <cell r="F536">
            <v>35397</v>
          </cell>
          <cell r="G536" t="str">
            <v>Noviembre</v>
          </cell>
          <cell r="H536">
            <v>1996</v>
          </cell>
          <cell r="I536">
            <v>36492</v>
          </cell>
          <cell r="J536">
            <v>1999</v>
          </cell>
          <cell r="K536" t="str">
            <v>Noviembre</v>
          </cell>
          <cell r="P536">
            <v>7.5</v>
          </cell>
          <cell r="Q536">
            <v>19.329999999999998</v>
          </cell>
          <cell r="R536">
            <v>17.96</v>
          </cell>
          <cell r="S536" t="e">
            <v>#REF!</v>
          </cell>
          <cell r="T536">
            <v>2400</v>
          </cell>
          <cell r="U536" t="e">
            <v>#REF!</v>
          </cell>
          <cell r="V536">
            <v>2400</v>
          </cell>
          <cell r="W536" t="e">
            <v>#REF!</v>
          </cell>
          <cell r="X536">
            <v>2400</v>
          </cell>
          <cell r="Y536">
            <v>463.91999999999996</v>
          </cell>
          <cell r="Z536">
            <v>2863.92</v>
          </cell>
          <cell r="AA536">
            <v>43104</v>
          </cell>
          <cell r="AB536">
            <v>420.46</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420.46</v>
          </cell>
        </row>
        <row r="537">
          <cell r="A537">
            <v>1</v>
          </cell>
          <cell r="B537" t="str">
            <v>COP</v>
          </cell>
          <cell r="C537" t="str">
            <v>Subastas</v>
          </cell>
          <cell r="D537" t="str">
            <v>Variable</v>
          </cell>
          <cell r="E537">
            <v>3</v>
          </cell>
          <cell r="F537">
            <v>35397</v>
          </cell>
          <cell r="G537" t="str">
            <v>Noviembre</v>
          </cell>
          <cell r="H537">
            <v>1996</v>
          </cell>
          <cell r="I537">
            <v>36492</v>
          </cell>
          <cell r="J537">
            <v>1999</v>
          </cell>
          <cell r="K537" t="str">
            <v>Noviembre</v>
          </cell>
          <cell r="P537">
            <v>7.5</v>
          </cell>
          <cell r="Q537">
            <v>19.329999999999998</v>
          </cell>
          <cell r="R537">
            <v>17.96</v>
          </cell>
          <cell r="S537" t="e">
            <v>#REF!</v>
          </cell>
          <cell r="T537">
            <v>60</v>
          </cell>
          <cell r="U537" t="e">
            <v>#REF!</v>
          </cell>
          <cell r="V537">
            <v>60</v>
          </cell>
          <cell r="W537" t="e">
            <v>#REF!</v>
          </cell>
          <cell r="X537">
            <v>60</v>
          </cell>
          <cell r="Y537">
            <v>11.597999999999999</v>
          </cell>
          <cell r="Z537">
            <v>71.597999999999999</v>
          </cell>
          <cell r="AA537">
            <v>1077.6000000000001</v>
          </cell>
          <cell r="AB537">
            <v>10.51</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10.51</v>
          </cell>
        </row>
        <row r="538">
          <cell r="A538">
            <v>1</v>
          </cell>
          <cell r="B538" t="str">
            <v>COP</v>
          </cell>
          <cell r="C538" t="str">
            <v>Subastas</v>
          </cell>
          <cell r="D538" t="str">
            <v>Variable</v>
          </cell>
          <cell r="E538">
            <v>3</v>
          </cell>
          <cell r="F538">
            <v>35397</v>
          </cell>
          <cell r="G538" t="str">
            <v>Noviembre</v>
          </cell>
          <cell r="H538">
            <v>1996</v>
          </cell>
          <cell r="I538">
            <v>36492</v>
          </cell>
          <cell r="J538">
            <v>1999</v>
          </cell>
          <cell r="K538" t="str">
            <v>Noviembre</v>
          </cell>
          <cell r="P538">
            <v>7.5</v>
          </cell>
          <cell r="Q538">
            <v>19.329999999999998</v>
          </cell>
          <cell r="R538">
            <v>17.96</v>
          </cell>
          <cell r="S538" t="e">
            <v>#REF!</v>
          </cell>
          <cell r="T538">
            <v>8700</v>
          </cell>
          <cell r="U538" t="e">
            <v>#REF!</v>
          </cell>
          <cell r="V538">
            <v>8700</v>
          </cell>
          <cell r="W538" t="e">
            <v>#REF!</v>
          </cell>
          <cell r="X538">
            <v>8700</v>
          </cell>
          <cell r="Y538">
            <v>1681.7099999999998</v>
          </cell>
          <cell r="Z538">
            <v>10381.709999999999</v>
          </cell>
          <cell r="AA538">
            <v>156252</v>
          </cell>
          <cell r="AB538">
            <v>1524.15</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1524.15</v>
          </cell>
        </row>
        <row r="539">
          <cell r="A539">
            <v>1</v>
          </cell>
          <cell r="B539" t="str">
            <v>COP</v>
          </cell>
          <cell r="C539" t="str">
            <v>Subastas</v>
          </cell>
          <cell r="D539" t="str">
            <v>Variable</v>
          </cell>
          <cell r="E539">
            <v>3</v>
          </cell>
          <cell r="F539">
            <v>35397</v>
          </cell>
          <cell r="G539" t="str">
            <v>Noviembre</v>
          </cell>
          <cell r="H539">
            <v>1996</v>
          </cell>
          <cell r="I539">
            <v>36492</v>
          </cell>
          <cell r="J539">
            <v>1999</v>
          </cell>
          <cell r="K539" t="str">
            <v>Noviembre</v>
          </cell>
          <cell r="P539">
            <v>7.5</v>
          </cell>
          <cell r="Q539">
            <v>19.329999999999998</v>
          </cell>
          <cell r="R539">
            <v>17.96</v>
          </cell>
          <cell r="S539" t="e">
            <v>#REF!</v>
          </cell>
          <cell r="T539">
            <v>500</v>
          </cell>
          <cell r="U539" t="e">
            <v>#REF!</v>
          </cell>
          <cell r="V539">
            <v>500</v>
          </cell>
          <cell r="W539" t="e">
            <v>#REF!</v>
          </cell>
          <cell r="X539">
            <v>500</v>
          </cell>
          <cell r="Y539">
            <v>96.649999999999991</v>
          </cell>
          <cell r="Z539">
            <v>596.65</v>
          </cell>
          <cell r="AA539">
            <v>8980</v>
          </cell>
          <cell r="AB539">
            <v>87.6</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87.6</v>
          </cell>
        </row>
        <row r="540">
          <cell r="A540">
            <v>1</v>
          </cell>
          <cell r="B540" t="str">
            <v>COP</v>
          </cell>
          <cell r="C540" t="str">
            <v>Subastas</v>
          </cell>
          <cell r="D540" t="str">
            <v>Variable</v>
          </cell>
          <cell r="E540">
            <v>3</v>
          </cell>
          <cell r="F540">
            <v>35397</v>
          </cell>
          <cell r="G540" t="str">
            <v>Noviembre</v>
          </cell>
          <cell r="H540">
            <v>1996</v>
          </cell>
          <cell r="I540">
            <v>36492</v>
          </cell>
          <cell r="J540">
            <v>1999</v>
          </cell>
          <cell r="K540" t="str">
            <v>Noviembre</v>
          </cell>
          <cell r="P540">
            <v>7.5</v>
          </cell>
          <cell r="Q540">
            <v>19.329999999999998</v>
          </cell>
          <cell r="R540">
            <v>17.96</v>
          </cell>
          <cell r="S540" t="e">
            <v>#REF!</v>
          </cell>
          <cell r="T540">
            <v>200</v>
          </cell>
          <cell r="U540" t="e">
            <v>#REF!</v>
          </cell>
          <cell r="V540">
            <v>200</v>
          </cell>
          <cell r="W540" t="e">
            <v>#REF!</v>
          </cell>
          <cell r="X540">
            <v>200</v>
          </cell>
          <cell r="Y540">
            <v>38.659999999999997</v>
          </cell>
          <cell r="Z540">
            <v>238.66</v>
          </cell>
          <cell r="AA540">
            <v>3592</v>
          </cell>
          <cell r="AB540">
            <v>35.04</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35.04</v>
          </cell>
        </row>
        <row r="541">
          <cell r="A541">
            <v>1</v>
          </cell>
          <cell r="B541" t="str">
            <v>COP</v>
          </cell>
          <cell r="C541" t="str">
            <v>Subastas</v>
          </cell>
          <cell r="D541" t="str">
            <v>Variable</v>
          </cell>
          <cell r="E541">
            <v>3</v>
          </cell>
          <cell r="F541">
            <v>35397</v>
          </cell>
          <cell r="G541" t="str">
            <v>Noviembre</v>
          </cell>
          <cell r="H541">
            <v>1996</v>
          </cell>
          <cell r="I541">
            <v>36492</v>
          </cell>
          <cell r="J541">
            <v>1999</v>
          </cell>
          <cell r="K541" t="str">
            <v>Noviembre</v>
          </cell>
          <cell r="P541">
            <v>7.5</v>
          </cell>
          <cell r="Q541">
            <v>19.329999999999998</v>
          </cell>
          <cell r="R541">
            <v>17.96</v>
          </cell>
          <cell r="S541" t="e">
            <v>#REF!</v>
          </cell>
          <cell r="T541">
            <v>330</v>
          </cell>
          <cell r="U541" t="e">
            <v>#REF!</v>
          </cell>
          <cell r="V541">
            <v>330</v>
          </cell>
          <cell r="W541" t="e">
            <v>#REF!</v>
          </cell>
          <cell r="X541">
            <v>330</v>
          </cell>
          <cell r="Y541">
            <v>63.788999999999987</v>
          </cell>
          <cell r="Z541">
            <v>393.78899999999999</v>
          </cell>
          <cell r="AA541">
            <v>5926.8</v>
          </cell>
          <cell r="AB541">
            <v>57.81</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57.81</v>
          </cell>
        </row>
        <row r="542">
          <cell r="A542">
            <v>1</v>
          </cell>
          <cell r="B542" t="str">
            <v>COP</v>
          </cell>
          <cell r="C542" t="str">
            <v>Subastas</v>
          </cell>
          <cell r="D542" t="str">
            <v>Variable</v>
          </cell>
          <cell r="E542">
            <v>3</v>
          </cell>
          <cell r="F542">
            <v>35397</v>
          </cell>
          <cell r="G542" t="str">
            <v>Noviembre</v>
          </cell>
          <cell r="H542">
            <v>1996</v>
          </cell>
          <cell r="I542">
            <v>36492</v>
          </cell>
          <cell r="J542">
            <v>1999</v>
          </cell>
          <cell r="K542" t="str">
            <v>Noviembre</v>
          </cell>
          <cell r="P542">
            <v>7.5</v>
          </cell>
          <cell r="Q542">
            <v>19.329999999999998</v>
          </cell>
          <cell r="R542">
            <v>17.96</v>
          </cell>
          <cell r="S542" t="e">
            <v>#REF!</v>
          </cell>
          <cell r="T542">
            <v>3700</v>
          </cell>
          <cell r="U542" t="e">
            <v>#REF!</v>
          </cell>
          <cell r="V542">
            <v>3700</v>
          </cell>
          <cell r="W542" t="e">
            <v>#REF!</v>
          </cell>
          <cell r="X542">
            <v>3700</v>
          </cell>
          <cell r="Y542">
            <v>715.20999999999992</v>
          </cell>
          <cell r="Z542">
            <v>4415.21</v>
          </cell>
          <cell r="AA542">
            <v>66452</v>
          </cell>
          <cell r="AB542">
            <v>648.20000000000005</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648.20000000000005</v>
          </cell>
        </row>
        <row r="543">
          <cell r="A543">
            <v>1</v>
          </cell>
          <cell r="B543" t="str">
            <v>COP</v>
          </cell>
          <cell r="C543" t="str">
            <v>Subastas</v>
          </cell>
          <cell r="D543" t="str">
            <v>Variable</v>
          </cell>
          <cell r="E543">
            <v>3</v>
          </cell>
          <cell r="F543">
            <v>35397</v>
          </cell>
          <cell r="G543" t="str">
            <v>Noviembre</v>
          </cell>
          <cell r="H543">
            <v>1996</v>
          </cell>
          <cell r="I543">
            <v>36492</v>
          </cell>
          <cell r="J543">
            <v>1999</v>
          </cell>
          <cell r="K543" t="str">
            <v>Noviembre</v>
          </cell>
          <cell r="P543">
            <v>7.5</v>
          </cell>
          <cell r="Q543">
            <v>19.329999999999998</v>
          </cell>
          <cell r="R543">
            <v>17.96</v>
          </cell>
          <cell r="S543" t="e">
            <v>#REF!</v>
          </cell>
          <cell r="T543">
            <v>3010</v>
          </cell>
          <cell r="U543" t="e">
            <v>#REF!</v>
          </cell>
          <cell r="V543">
            <v>3010</v>
          </cell>
          <cell r="W543" t="e">
            <v>#REF!</v>
          </cell>
          <cell r="X543">
            <v>3010</v>
          </cell>
          <cell r="Y543">
            <v>581.83299999999997</v>
          </cell>
          <cell r="Z543">
            <v>3591.8330000000001</v>
          </cell>
          <cell r="AA543">
            <v>54059.600000000006</v>
          </cell>
          <cell r="AB543">
            <v>527.32000000000005</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P543">
            <v>0</v>
          </cell>
          <cell r="AQ543">
            <v>527.32000000000005</v>
          </cell>
        </row>
        <row r="544">
          <cell r="A544">
            <v>1</v>
          </cell>
          <cell r="B544" t="str">
            <v>COP</v>
          </cell>
          <cell r="C544" t="str">
            <v>Subastas</v>
          </cell>
          <cell r="D544" t="str">
            <v>Fija</v>
          </cell>
          <cell r="E544">
            <v>2</v>
          </cell>
          <cell r="F544">
            <v>35808</v>
          </cell>
          <cell r="G544" t="str">
            <v>Enero</v>
          </cell>
          <cell r="H544">
            <v>1998</v>
          </cell>
          <cell r="I544">
            <v>36538</v>
          </cell>
          <cell r="J544">
            <v>2000</v>
          </cell>
          <cell r="K544" t="str">
            <v>Enero</v>
          </cell>
          <cell r="P544">
            <v>0</v>
          </cell>
          <cell r="Q544">
            <v>25.5</v>
          </cell>
          <cell r="R544" t="e">
            <v>#REF!</v>
          </cell>
          <cell r="S544" t="e">
            <v>#REF!</v>
          </cell>
          <cell r="T544">
            <v>4000</v>
          </cell>
          <cell r="U544" t="e">
            <v>#REF!</v>
          </cell>
          <cell r="V544">
            <v>4000</v>
          </cell>
          <cell r="W544" t="e">
            <v>#REF!</v>
          </cell>
          <cell r="X544">
            <v>4000</v>
          </cell>
          <cell r="Y544">
            <v>1020</v>
          </cell>
          <cell r="Z544">
            <v>5020</v>
          </cell>
          <cell r="AA544" t="e">
            <v>#REF!</v>
          </cell>
          <cell r="AB544">
            <v>1020</v>
          </cell>
          <cell r="AC544">
            <v>1020</v>
          </cell>
          <cell r="AD544">
            <v>0</v>
          </cell>
          <cell r="AE544">
            <v>0</v>
          </cell>
          <cell r="AF544">
            <v>0</v>
          </cell>
          <cell r="AG544">
            <v>0</v>
          </cell>
          <cell r="AH544">
            <v>0</v>
          </cell>
          <cell r="AI544">
            <v>0</v>
          </cell>
          <cell r="AJ544">
            <v>0</v>
          </cell>
          <cell r="AK544">
            <v>0</v>
          </cell>
          <cell r="AL544">
            <v>0</v>
          </cell>
          <cell r="AM544">
            <v>0</v>
          </cell>
          <cell r="AN544">
            <v>0</v>
          </cell>
          <cell r="AO544">
            <v>0</v>
          </cell>
          <cell r="AP544">
            <v>0</v>
          </cell>
          <cell r="AQ544">
            <v>2040</v>
          </cell>
        </row>
        <row r="545">
          <cell r="A545">
            <v>1</v>
          </cell>
          <cell r="B545" t="str">
            <v>COP</v>
          </cell>
          <cell r="C545" t="str">
            <v>Subastas</v>
          </cell>
          <cell r="D545" t="str">
            <v>Fija</v>
          </cell>
          <cell r="E545">
            <v>2</v>
          </cell>
          <cell r="F545">
            <v>35808</v>
          </cell>
          <cell r="G545" t="str">
            <v>Enero</v>
          </cell>
          <cell r="H545">
            <v>1998</v>
          </cell>
          <cell r="I545">
            <v>36538</v>
          </cell>
          <cell r="J545">
            <v>2000</v>
          </cell>
          <cell r="K545" t="str">
            <v>Enero</v>
          </cell>
          <cell r="P545">
            <v>0</v>
          </cell>
          <cell r="Q545">
            <v>25.5</v>
          </cell>
          <cell r="R545" t="e">
            <v>#REF!</v>
          </cell>
          <cell r="S545" t="e">
            <v>#REF!</v>
          </cell>
          <cell r="T545">
            <v>500</v>
          </cell>
          <cell r="U545" t="e">
            <v>#REF!</v>
          </cell>
          <cell r="V545">
            <v>500</v>
          </cell>
          <cell r="W545" t="e">
            <v>#REF!</v>
          </cell>
          <cell r="X545">
            <v>500</v>
          </cell>
          <cell r="Y545">
            <v>127.5</v>
          </cell>
          <cell r="Z545">
            <v>627.5</v>
          </cell>
          <cell r="AA545" t="e">
            <v>#REF!</v>
          </cell>
          <cell r="AB545">
            <v>127.5</v>
          </cell>
          <cell r="AC545">
            <v>127.5</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255</v>
          </cell>
        </row>
        <row r="546">
          <cell r="A546">
            <v>1</v>
          </cell>
          <cell r="B546" t="str">
            <v>COP</v>
          </cell>
          <cell r="C546" t="str">
            <v>Subastas</v>
          </cell>
          <cell r="D546" t="str">
            <v>Fija</v>
          </cell>
          <cell r="E546">
            <v>2</v>
          </cell>
          <cell r="F546">
            <v>35808</v>
          </cell>
          <cell r="G546" t="str">
            <v>Enero</v>
          </cell>
          <cell r="H546">
            <v>1998</v>
          </cell>
          <cell r="I546">
            <v>36538</v>
          </cell>
          <cell r="J546">
            <v>2000</v>
          </cell>
          <cell r="K546" t="str">
            <v>Enero</v>
          </cell>
          <cell r="P546">
            <v>0</v>
          </cell>
          <cell r="Q546">
            <v>25.5</v>
          </cell>
          <cell r="R546" t="e">
            <v>#REF!</v>
          </cell>
          <cell r="S546" t="e">
            <v>#REF!</v>
          </cell>
          <cell r="T546">
            <v>11072.1</v>
          </cell>
          <cell r="U546" t="e">
            <v>#REF!</v>
          </cell>
          <cell r="V546">
            <v>11072.1</v>
          </cell>
          <cell r="W546" t="e">
            <v>#REF!</v>
          </cell>
          <cell r="X546">
            <v>11072.1</v>
          </cell>
          <cell r="Y546">
            <v>2823.3855000000003</v>
          </cell>
          <cell r="Z546">
            <v>13895.485500000001</v>
          </cell>
          <cell r="AA546" t="e">
            <v>#REF!</v>
          </cell>
          <cell r="AB546">
            <v>2823.3855000000003</v>
          </cell>
          <cell r="AC546">
            <v>2823.3855000000003</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5646.7710000000006</v>
          </cell>
        </row>
        <row r="547">
          <cell r="A547">
            <v>1</v>
          </cell>
          <cell r="B547" t="str">
            <v>COP</v>
          </cell>
          <cell r="C547" t="str">
            <v>Subastas</v>
          </cell>
          <cell r="D547" t="str">
            <v>Fija</v>
          </cell>
          <cell r="E547">
            <v>2</v>
          </cell>
          <cell r="F547">
            <v>35808</v>
          </cell>
          <cell r="G547" t="str">
            <v>Enero</v>
          </cell>
          <cell r="H547">
            <v>1998</v>
          </cell>
          <cell r="I547">
            <v>36538</v>
          </cell>
          <cell r="J547">
            <v>2000</v>
          </cell>
          <cell r="K547" t="str">
            <v>Enero</v>
          </cell>
          <cell r="P547">
            <v>0</v>
          </cell>
          <cell r="Q547">
            <v>25.5</v>
          </cell>
          <cell r="R547" t="e">
            <v>#REF!</v>
          </cell>
          <cell r="S547" t="e">
            <v>#REF!</v>
          </cell>
          <cell r="T547">
            <v>300</v>
          </cell>
          <cell r="U547" t="e">
            <v>#REF!</v>
          </cell>
          <cell r="V547">
            <v>300</v>
          </cell>
          <cell r="W547" t="e">
            <v>#REF!</v>
          </cell>
          <cell r="X547">
            <v>300</v>
          </cell>
          <cell r="Y547">
            <v>76.5</v>
          </cell>
          <cell r="Z547">
            <v>376.5</v>
          </cell>
          <cell r="AA547" t="e">
            <v>#REF!</v>
          </cell>
          <cell r="AB547">
            <v>76.5</v>
          </cell>
          <cell r="AC547">
            <v>76.5</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153</v>
          </cell>
        </row>
        <row r="548">
          <cell r="A548">
            <v>1</v>
          </cell>
          <cell r="B548" t="str">
            <v>COP</v>
          </cell>
          <cell r="C548" t="str">
            <v>Subastas</v>
          </cell>
          <cell r="D548" t="str">
            <v>Fija</v>
          </cell>
          <cell r="E548">
            <v>2</v>
          </cell>
          <cell r="F548">
            <v>35808</v>
          </cell>
          <cell r="G548" t="str">
            <v>Enero</v>
          </cell>
          <cell r="H548">
            <v>1998</v>
          </cell>
          <cell r="I548">
            <v>36538</v>
          </cell>
          <cell r="J548">
            <v>2000</v>
          </cell>
          <cell r="K548" t="str">
            <v>Enero</v>
          </cell>
          <cell r="P548">
            <v>0</v>
          </cell>
          <cell r="Q548">
            <v>25.5</v>
          </cell>
          <cell r="R548" t="e">
            <v>#REF!</v>
          </cell>
          <cell r="S548" t="e">
            <v>#REF!</v>
          </cell>
          <cell r="T548">
            <v>2682</v>
          </cell>
          <cell r="U548" t="e">
            <v>#REF!</v>
          </cell>
          <cell r="V548">
            <v>2682</v>
          </cell>
          <cell r="W548" t="e">
            <v>#REF!</v>
          </cell>
          <cell r="X548">
            <v>2682</v>
          </cell>
          <cell r="Y548">
            <v>683.91</v>
          </cell>
          <cell r="Z548">
            <v>3365.91</v>
          </cell>
          <cell r="AA548" t="e">
            <v>#REF!</v>
          </cell>
          <cell r="AB548">
            <v>683.91</v>
          </cell>
          <cell r="AC548">
            <v>683.91</v>
          </cell>
          <cell r="AD548">
            <v>0</v>
          </cell>
          <cell r="AE548">
            <v>0</v>
          </cell>
          <cell r="AF548">
            <v>0</v>
          </cell>
          <cell r="AG548">
            <v>0</v>
          </cell>
          <cell r="AH548">
            <v>0</v>
          </cell>
          <cell r="AI548">
            <v>0</v>
          </cell>
          <cell r="AJ548">
            <v>0</v>
          </cell>
          <cell r="AK548">
            <v>0</v>
          </cell>
          <cell r="AL548">
            <v>0</v>
          </cell>
          <cell r="AM548">
            <v>0</v>
          </cell>
          <cell r="AN548">
            <v>0</v>
          </cell>
          <cell r="AO548">
            <v>0</v>
          </cell>
          <cell r="AP548">
            <v>0</v>
          </cell>
          <cell r="AQ548">
            <v>1367.82</v>
          </cell>
        </row>
        <row r="549">
          <cell r="A549">
            <v>1</v>
          </cell>
          <cell r="B549" t="str">
            <v>COP</v>
          </cell>
          <cell r="C549" t="str">
            <v>Subastas</v>
          </cell>
          <cell r="D549" t="str">
            <v>Fija</v>
          </cell>
          <cell r="E549">
            <v>2</v>
          </cell>
          <cell r="F549">
            <v>35808</v>
          </cell>
          <cell r="G549" t="str">
            <v>Enero</v>
          </cell>
          <cell r="H549">
            <v>1998</v>
          </cell>
          <cell r="I549">
            <v>36538</v>
          </cell>
          <cell r="J549">
            <v>2000</v>
          </cell>
          <cell r="K549" t="str">
            <v>Enero</v>
          </cell>
          <cell r="P549">
            <v>0</v>
          </cell>
          <cell r="Q549">
            <v>25.5</v>
          </cell>
          <cell r="R549" t="e">
            <v>#REF!</v>
          </cell>
          <cell r="S549" t="e">
            <v>#REF!</v>
          </cell>
          <cell r="T549">
            <v>150</v>
          </cell>
          <cell r="U549" t="e">
            <v>#REF!</v>
          </cell>
          <cell r="V549">
            <v>150</v>
          </cell>
          <cell r="W549" t="e">
            <v>#REF!</v>
          </cell>
          <cell r="X549">
            <v>150</v>
          </cell>
          <cell r="Y549">
            <v>38.25</v>
          </cell>
          <cell r="Z549">
            <v>188.25</v>
          </cell>
          <cell r="AA549" t="e">
            <v>#REF!</v>
          </cell>
          <cell r="AB549">
            <v>38.25</v>
          </cell>
          <cell r="AC549">
            <v>38.25</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76.5</v>
          </cell>
        </row>
        <row r="550">
          <cell r="A550">
            <v>1</v>
          </cell>
          <cell r="B550" t="str">
            <v>COP</v>
          </cell>
          <cell r="C550" t="str">
            <v>Subastas</v>
          </cell>
          <cell r="D550" t="str">
            <v>Fija</v>
          </cell>
          <cell r="E550">
            <v>2</v>
          </cell>
          <cell r="F550">
            <v>35808</v>
          </cell>
          <cell r="G550" t="str">
            <v>Enero</v>
          </cell>
          <cell r="H550">
            <v>1998</v>
          </cell>
          <cell r="I550">
            <v>36538</v>
          </cell>
          <cell r="J550">
            <v>2000</v>
          </cell>
          <cell r="K550" t="str">
            <v>Enero</v>
          </cell>
          <cell r="P550">
            <v>0</v>
          </cell>
          <cell r="Q550">
            <v>25.5</v>
          </cell>
          <cell r="R550" t="e">
            <v>#REF!</v>
          </cell>
          <cell r="S550" t="e">
            <v>#REF!</v>
          </cell>
          <cell r="T550">
            <v>6354.2</v>
          </cell>
          <cell r="U550" t="e">
            <v>#REF!</v>
          </cell>
          <cell r="V550">
            <v>6354.2</v>
          </cell>
          <cell r="W550" t="e">
            <v>#REF!</v>
          </cell>
          <cell r="X550">
            <v>6354.2</v>
          </cell>
          <cell r="Y550">
            <v>1620.3209999999999</v>
          </cell>
          <cell r="Z550">
            <v>7974.5209999999997</v>
          </cell>
          <cell r="AA550" t="e">
            <v>#REF!</v>
          </cell>
          <cell r="AB550">
            <v>1620.3209999999999</v>
          </cell>
          <cell r="AC550">
            <v>1620.3209999999999</v>
          </cell>
          <cell r="AD550">
            <v>0</v>
          </cell>
          <cell r="AE550">
            <v>0</v>
          </cell>
          <cell r="AF550">
            <v>0</v>
          </cell>
          <cell r="AG550">
            <v>0</v>
          </cell>
          <cell r="AH550">
            <v>0</v>
          </cell>
          <cell r="AI550">
            <v>0</v>
          </cell>
          <cell r="AJ550">
            <v>0</v>
          </cell>
          <cell r="AK550">
            <v>0</v>
          </cell>
          <cell r="AL550">
            <v>0</v>
          </cell>
          <cell r="AM550">
            <v>0</v>
          </cell>
          <cell r="AN550">
            <v>0</v>
          </cell>
          <cell r="AO550">
            <v>0</v>
          </cell>
          <cell r="AP550">
            <v>0</v>
          </cell>
          <cell r="AQ550">
            <v>3240.6419999999998</v>
          </cell>
        </row>
        <row r="551">
          <cell r="A551">
            <v>1</v>
          </cell>
          <cell r="B551" t="str">
            <v>COP</v>
          </cell>
          <cell r="C551" t="str">
            <v>Subastas</v>
          </cell>
          <cell r="D551" t="str">
            <v>Fija</v>
          </cell>
          <cell r="E551">
            <v>2</v>
          </cell>
          <cell r="F551">
            <v>35808</v>
          </cell>
          <cell r="G551" t="str">
            <v>Enero</v>
          </cell>
          <cell r="H551">
            <v>1998</v>
          </cell>
          <cell r="I551">
            <v>36538</v>
          </cell>
          <cell r="J551">
            <v>2000</v>
          </cell>
          <cell r="K551" t="str">
            <v>Enero</v>
          </cell>
          <cell r="P551">
            <v>0</v>
          </cell>
          <cell r="Q551">
            <v>25.5</v>
          </cell>
          <cell r="R551" t="e">
            <v>#REF!</v>
          </cell>
          <cell r="S551" t="e">
            <v>#REF!</v>
          </cell>
          <cell r="T551">
            <v>230.9</v>
          </cell>
          <cell r="U551" t="e">
            <v>#REF!</v>
          </cell>
          <cell r="V551">
            <v>230.9</v>
          </cell>
          <cell r="W551" t="e">
            <v>#REF!</v>
          </cell>
          <cell r="X551">
            <v>230.9</v>
          </cell>
          <cell r="Y551">
            <v>58.8795</v>
          </cell>
          <cell r="Z551">
            <v>289.77949999999998</v>
          </cell>
          <cell r="AA551" t="e">
            <v>#REF!</v>
          </cell>
          <cell r="AB551">
            <v>58.8795</v>
          </cell>
          <cell r="AC551">
            <v>58.8795</v>
          </cell>
          <cell r="AD551">
            <v>0</v>
          </cell>
          <cell r="AE551">
            <v>0</v>
          </cell>
          <cell r="AF551">
            <v>0</v>
          </cell>
          <cell r="AG551">
            <v>0</v>
          </cell>
          <cell r="AH551">
            <v>0</v>
          </cell>
          <cell r="AI551">
            <v>0</v>
          </cell>
          <cell r="AJ551">
            <v>0</v>
          </cell>
          <cell r="AK551">
            <v>0</v>
          </cell>
          <cell r="AL551">
            <v>0</v>
          </cell>
          <cell r="AM551">
            <v>0</v>
          </cell>
          <cell r="AN551">
            <v>0</v>
          </cell>
          <cell r="AO551">
            <v>0</v>
          </cell>
          <cell r="AP551">
            <v>0</v>
          </cell>
          <cell r="AQ551">
            <v>117.759</v>
          </cell>
        </row>
        <row r="552">
          <cell r="A552">
            <v>1</v>
          </cell>
          <cell r="B552" t="str">
            <v>COP</v>
          </cell>
          <cell r="C552" t="str">
            <v>Subastas</v>
          </cell>
          <cell r="D552" t="str">
            <v>Fija</v>
          </cell>
          <cell r="E552">
            <v>2</v>
          </cell>
          <cell r="F552">
            <v>35808</v>
          </cell>
          <cell r="G552" t="str">
            <v>Enero</v>
          </cell>
          <cell r="H552">
            <v>1998</v>
          </cell>
          <cell r="I552">
            <v>36538</v>
          </cell>
          <cell r="J552">
            <v>2000</v>
          </cell>
          <cell r="K552" t="str">
            <v>Enero</v>
          </cell>
          <cell r="P552">
            <v>0</v>
          </cell>
          <cell r="Q552">
            <v>25.5</v>
          </cell>
          <cell r="R552" t="e">
            <v>#REF!</v>
          </cell>
          <cell r="S552" t="e">
            <v>#REF!</v>
          </cell>
          <cell r="T552">
            <v>21806.1</v>
          </cell>
          <cell r="U552" t="e">
            <v>#REF!</v>
          </cell>
          <cell r="V552">
            <v>21806.1</v>
          </cell>
          <cell r="W552" t="e">
            <v>#REF!</v>
          </cell>
          <cell r="X552">
            <v>21806.1</v>
          </cell>
          <cell r="Y552">
            <v>5560.5554999999995</v>
          </cell>
          <cell r="Z552">
            <v>27366.655499999997</v>
          </cell>
          <cell r="AA552" t="e">
            <v>#REF!</v>
          </cell>
          <cell r="AB552">
            <v>5560.5554999999995</v>
          </cell>
          <cell r="AC552">
            <v>5560.5554999999995</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11121.110999999999</v>
          </cell>
        </row>
        <row r="553">
          <cell r="A553">
            <v>1</v>
          </cell>
          <cell r="B553" t="str">
            <v>COP</v>
          </cell>
          <cell r="C553" t="str">
            <v>Subastas</v>
          </cell>
          <cell r="D553" t="str">
            <v>Fija</v>
          </cell>
          <cell r="E553">
            <v>2</v>
          </cell>
          <cell r="F553">
            <v>35808</v>
          </cell>
          <cell r="G553" t="str">
            <v>Enero</v>
          </cell>
          <cell r="H553">
            <v>1998</v>
          </cell>
          <cell r="I553">
            <v>36538</v>
          </cell>
          <cell r="J553">
            <v>2000</v>
          </cell>
          <cell r="K553" t="str">
            <v>Enero</v>
          </cell>
          <cell r="P553">
            <v>0</v>
          </cell>
          <cell r="Q553">
            <v>25.5</v>
          </cell>
          <cell r="R553" t="e">
            <v>#REF!</v>
          </cell>
          <cell r="S553" t="e">
            <v>#REF!</v>
          </cell>
          <cell r="T553">
            <v>150</v>
          </cell>
          <cell r="U553" t="e">
            <v>#REF!</v>
          </cell>
          <cell r="V553">
            <v>150</v>
          </cell>
          <cell r="W553" t="e">
            <v>#REF!</v>
          </cell>
          <cell r="X553">
            <v>150</v>
          </cell>
          <cell r="Y553">
            <v>38.25</v>
          </cell>
          <cell r="Z553">
            <v>188.25</v>
          </cell>
          <cell r="AA553" t="e">
            <v>#REF!</v>
          </cell>
          <cell r="AB553">
            <v>38.25</v>
          </cell>
          <cell r="AC553">
            <v>38.25</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76.5</v>
          </cell>
        </row>
        <row r="554">
          <cell r="A554">
            <v>1</v>
          </cell>
          <cell r="B554" t="str">
            <v>COP</v>
          </cell>
          <cell r="C554" t="str">
            <v>Subastas</v>
          </cell>
          <cell r="D554" t="str">
            <v>Fija</v>
          </cell>
          <cell r="E554">
            <v>2</v>
          </cell>
          <cell r="F554">
            <v>35808</v>
          </cell>
          <cell r="G554" t="str">
            <v>Enero</v>
          </cell>
          <cell r="H554">
            <v>1998</v>
          </cell>
          <cell r="I554">
            <v>36538</v>
          </cell>
          <cell r="J554">
            <v>2000</v>
          </cell>
          <cell r="K554" t="str">
            <v>Enero</v>
          </cell>
          <cell r="P554">
            <v>0</v>
          </cell>
          <cell r="Q554">
            <v>25.5</v>
          </cell>
          <cell r="R554" t="e">
            <v>#REF!</v>
          </cell>
          <cell r="S554" t="e">
            <v>#REF!</v>
          </cell>
          <cell r="T554">
            <v>4865.2</v>
          </cell>
          <cell r="U554" t="e">
            <v>#REF!</v>
          </cell>
          <cell r="V554">
            <v>4865.2</v>
          </cell>
          <cell r="W554" t="e">
            <v>#REF!</v>
          </cell>
          <cell r="X554">
            <v>4865.2</v>
          </cell>
          <cell r="Y554">
            <v>1240.626</v>
          </cell>
          <cell r="Z554">
            <v>6105.826</v>
          </cell>
          <cell r="AA554" t="e">
            <v>#REF!</v>
          </cell>
          <cell r="AB554">
            <v>1240.626</v>
          </cell>
          <cell r="AC554">
            <v>1240.626</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2481.252</v>
          </cell>
        </row>
        <row r="555">
          <cell r="A555">
            <v>1</v>
          </cell>
          <cell r="B555" t="str">
            <v>COP</v>
          </cell>
          <cell r="C555" t="str">
            <v>Subastas</v>
          </cell>
          <cell r="D555" t="str">
            <v>Fija</v>
          </cell>
          <cell r="E555">
            <v>2</v>
          </cell>
          <cell r="F555">
            <v>35808</v>
          </cell>
          <cell r="G555" t="str">
            <v>Enero</v>
          </cell>
          <cell r="H555">
            <v>1998</v>
          </cell>
          <cell r="I555">
            <v>36538</v>
          </cell>
          <cell r="J555">
            <v>2000</v>
          </cell>
          <cell r="K555" t="str">
            <v>Enero</v>
          </cell>
          <cell r="P555">
            <v>0</v>
          </cell>
          <cell r="Q555">
            <v>25.5</v>
          </cell>
          <cell r="R555" t="e">
            <v>#REF!</v>
          </cell>
          <cell r="S555" t="e">
            <v>#REF!</v>
          </cell>
          <cell r="T555">
            <v>400</v>
          </cell>
          <cell r="U555" t="e">
            <v>#REF!</v>
          </cell>
          <cell r="V555">
            <v>400</v>
          </cell>
          <cell r="W555" t="e">
            <v>#REF!</v>
          </cell>
          <cell r="X555">
            <v>400</v>
          </cell>
          <cell r="Y555">
            <v>102</v>
          </cell>
          <cell r="Z555">
            <v>502</v>
          </cell>
          <cell r="AA555" t="e">
            <v>#REF!</v>
          </cell>
          <cell r="AB555">
            <v>102</v>
          </cell>
          <cell r="AC555">
            <v>102</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204</v>
          </cell>
        </row>
        <row r="556">
          <cell r="A556">
            <v>1</v>
          </cell>
          <cell r="B556" t="str">
            <v>COP</v>
          </cell>
          <cell r="C556" t="str">
            <v>Subastas</v>
          </cell>
          <cell r="D556" t="str">
            <v>Fija</v>
          </cell>
          <cell r="E556">
            <v>2</v>
          </cell>
          <cell r="F556">
            <v>35808</v>
          </cell>
          <cell r="G556" t="str">
            <v>Enero</v>
          </cell>
          <cell r="H556">
            <v>1998</v>
          </cell>
          <cell r="I556">
            <v>36538</v>
          </cell>
          <cell r="J556">
            <v>2000</v>
          </cell>
          <cell r="K556" t="str">
            <v>Enero</v>
          </cell>
          <cell r="P556">
            <v>0</v>
          </cell>
          <cell r="Q556">
            <v>25.5</v>
          </cell>
          <cell r="R556" t="e">
            <v>#REF!</v>
          </cell>
          <cell r="S556" t="e">
            <v>#REF!</v>
          </cell>
          <cell r="T556">
            <v>2701</v>
          </cell>
          <cell r="U556" t="e">
            <v>#REF!</v>
          </cell>
          <cell r="V556">
            <v>2701</v>
          </cell>
          <cell r="W556" t="e">
            <v>#REF!</v>
          </cell>
          <cell r="X556">
            <v>2701</v>
          </cell>
          <cell r="Y556">
            <v>688.755</v>
          </cell>
          <cell r="Z556">
            <v>3389.7550000000001</v>
          </cell>
          <cell r="AA556" t="e">
            <v>#REF!</v>
          </cell>
          <cell r="AB556">
            <v>688.755</v>
          </cell>
          <cell r="AC556">
            <v>688.755</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1377.51</v>
          </cell>
        </row>
        <row r="557">
          <cell r="A557">
            <v>1</v>
          </cell>
          <cell r="B557" t="str">
            <v>COP</v>
          </cell>
          <cell r="C557" t="str">
            <v>Subastas</v>
          </cell>
          <cell r="D557" t="str">
            <v>Fija</v>
          </cell>
          <cell r="E557">
            <v>2</v>
          </cell>
          <cell r="F557">
            <v>35808</v>
          </cell>
          <cell r="G557" t="str">
            <v>Enero</v>
          </cell>
          <cell r="H557">
            <v>1998</v>
          </cell>
          <cell r="I557">
            <v>36538</v>
          </cell>
          <cell r="J557">
            <v>2000</v>
          </cell>
          <cell r="K557" t="str">
            <v>Enero</v>
          </cell>
          <cell r="P557">
            <v>0</v>
          </cell>
          <cell r="Q557">
            <v>25.5</v>
          </cell>
          <cell r="R557" t="e">
            <v>#REF!</v>
          </cell>
          <cell r="S557" t="e">
            <v>#REF!</v>
          </cell>
          <cell r="T557">
            <v>1000</v>
          </cell>
          <cell r="U557" t="e">
            <v>#REF!</v>
          </cell>
          <cell r="V557">
            <v>1000</v>
          </cell>
          <cell r="W557" t="e">
            <v>#REF!</v>
          </cell>
          <cell r="X557">
            <v>1000</v>
          </cell>
          <cell r="Y557">
            <v>255</v>
          </cell>
          <cell r="Z557">
            <v>1255</v>
          </cell>
          <cell r="AA557" t="e">
            <v>#REF!</v>
          </cell>
          <cell r="AB557">
            <v>255</v>
          </cell>
          <cell r="AC557">
            <v>255</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510</v>
          </cell>
        </row>
        <row r="558">
          <cell r="A558">
            <v>1</v>
          </cell>
          <cell r="B558" t="str">
            <v>COP</v>
          </cell>
          <cell r="C558" t="str">
            <v>Subastas</v>
          </cell>
          <cell r="D558" t="str">
            <v>Fija</v>
          </cell>
          <cell r="E558">
            <v>2</v>
          </cell>
          <cell r="F558">
            <v>35808</v>
          </cell>
          <cell r="G558" t="str">
            <v>Enero</v>
          </cell>
          <cell r="H558">
            <v>1998</v>
          </cell>
          <cell r="I558">
            <v>36538</v>
          </cell>
          <cell r="J558">
            <v>2000</v>
          </cell>
          <cell r="K558" t="str">
            <v>Enero</v>
          </cell>
          <cell r="P558">
            <v>0</v>
          </cell>
          <cell r="Q558">
            <v>25.5</v>
          </cell>
          <cell r="R558" t="e">
            <v>#REF!</v>
          </cell>
          <cell r="S558" t="e">
            <v>#REF!</v>
          </cell>
          <cell r="T558">
            <v>1250</v>
          </cell>
          <cell r="U558" t="e">
            <v>#REF!</v>
          </cell>
          <cell r="V558">
            <v>1250</v>
          </cell>
          <cell r="W558" t="e">
            <v>#REF!</v>
          </cell>
          <cell r="X558">
            <v>1250</v>
          </cell>
          <cell r="Y558">
            <v>318.75</v>
          </cell>
          <cell r="Z558">
            <v>1568.75</v>
          </cell>
          <cell r="AA558" t="e">
            <v>#REF!</v>
          </cell>
          <cell r="AB558">
            <v>318.75</v>
          </cell>
          <cell r="AC558">
            <v>318.75</v>
          </cell>
          <cell r="AD558">
            <v>0</v>
          </cell>
          <cell r="AE558">
            <v>0</v>
          </cell>
          <cell r="AF558">
            <v>0</v>
          </cell>
          <cell r="AG558">
            <v>0</v>
          </cell>
          <cell r="AH558">
            <v>0</v>
          </cell>
          <cell r="AI558">
            <v>0</v>
          </cell>
          <cell r="AJ558">
            <v>0</v>
          </cell>
          <cell r="AK558">
            <v>0</v>
          </cell>
          <cell r="AL558">
            <v>0</v>
          </cell>
          <cell r="AM558">
            <v>0</v>
          </cell>
          <cell r="AN558">
            <v>0</v>
          </cell>
          <cell r="AO558">
            <v>0</v>
          </cell>
          <cell r="AP558">
            <v>0</v>
          </cell>
          <cell r="AQ558">
            <v>637.5</v>
          </cell>
        </row>
        <row r="559">
          <cell r="A559">
            <v>1</v>
          </cell>
          <cell r="B559" t="str">
            <v>COP</v>
          </cell>
          <cell r="C559" t="str">
            <v>Subastas</v>
          </cell>
          <cell r="D559" t="str">
            <v>Fija</v>
          </cell>
          <cell r="E559">
            <v>2</v>
          </cell>
          <cell r="F559">
            <v>35808</v>
          </cell>
          <cell r="G559" t="str">
            <v>Enero</v>
          </cell>
          <cell r="H559">
            <v>1998</v>
          </cell>
          <cell r="I559">
            <v>36538</v>
          </cell>
          <cell r="J559">
            <v>2000</v>
          </cell>
          <cell r="K559" t="str">
            <v>Enero</v>
          </cell>
          <cell r="P559">
            <v>0</v>
          </cell>
          <cell r="Q559">
            <v>25.5</v>
          </cell>
          <cell r="R559" t="e">
            <v>#REF!</v>
          </cell>
          <cell r="S559" t="e">
            <v>#REF!</v>
          </cell>
          <cell r="T559">
            <v>500</v>
          </cell>
          <cell r="U559" t="e">
            <v>#REF!</v>
          </cell>
          <cell r="V559">
            <v>500</v>
          </cell>
          <cell r="W559" t="e">
            <v>#REF!</v>
          </cell>
          <cell r="X559">
            <v>500</v>
          </cell>
          <cell r="Y559">
            <v>127.5</v>
          </cell>
          <cell r="Z559">
            <v>627.5</v>
          </cell>
          <cell r="AA559" t="e">
            <v>#REF!</v>
          </cell>
          <cell r="AB559">
            <v>127.5</v>
          </cell>
          <cell r="AC559">
            <v>127.5</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255</v>
          </cell>
        </row>
        <row r="560">
          <cell r="A560">
            <v>1</v>
          </cell>
          <cell r="B560" t="str">
            <v>COP</v>
          </cell>
          <cell r="C560" t="str">
            <v>Subastas</v>
          </cell>
          <cell r="D560" t="str">
            <v>Fija</v>
          </cell>
          <cell r="E560">
            <v>2</v>
          </cell>
          <cell r="F560">
            <v>35808</v>
          </cell>
          <cell r="G560" t="str">
            <v>Enero</v>
          </cell>
          <cell r="H560">
            <v>1998</v>
          </cell>
          <cell r="I560">
            <v>36538</v>
          </cell>
          <cell r="J560">
            <v>2000</v>
          </cell>
          <cell r="K560" t="str">
            <v>Enero</v>
          </cell>
          <cell r="P560">
            <v>0</v>
          </cell>
          <cell r="Q560">
            <v>25.5</v>
          </cell>
          <cell r="R560" t="e">
            <v>#REF!</v>
          </cell>
          <cell r="S560" t="e">
            <v>#REF!</v>
          </cell>
          <cell r="T560">
            <v>1000</v>
          </cell>
          <cell r="U560" t="e">
            <v>#REF!</v>
          </cell>
          <cell r="V560">
            <v>1000</v>
          </cell>
          <cell r="W560" t="e">
            <v>#REF!</v>
          </cell>
          <cell r="X560">
            <v>1000</v>
          </cell>
          <cell r="Y560">
            <v>255</v>
          </cell>
          <cell r="Z560">
            <v>1255</v>
          </cell>
          <cell r="AA560" t="e">
            <v>#REF!</v>
          </cell>
          <cell r="AB560">
            <v>255</v>
          </cell>
          <cell r="AC560">
            <v>255</v>
          </cell>
          <cell r="AD560">
            <v>0</v>
          </cell>
          <cell r="AE560">
            <v>0</v>
          </cell>
          <cell r="AF560">
            <v>0</v>
          </cell>
          <cell r="AG560">
            <v>0</v>
          </cell>
          <cell r="AH560">
            <v>0</v>
          </cell>
          <cell r="AI560">
            <v>0</v>
          </cell>
          <cell r="AJ560">
            <v>0</v>
          </cell>
          <cell r="AK560">
            <v>0</v>
          </cell>
          <cell r="AL560">
            <v>0</v>
          </cell>
          <cell r="AM560">
            <v>0</v>
          </cell>
          <cell r="AN560">
            <v>0</v>
          </cell>
          <cell r="AO560">
            <v>0</v>
          </cell>
          <cell r="AP560">
            <v>0</v>
          </cell>
          <cell r="AQ560">
            <v>510</v>
          </cell>
        </row>
        <row r="561">
          <cell r="A561">
            <v>1</v>
          </cell>
          <cell r="B561" t="str">
            <v>COP</v>
          </cell>
          <cell r="C561" t="str">
            <v>Subastas</v>
          </cell>
          <cell r="D561" t="str">
            <v>Fija</v>
          </cell>
          <cell r="E561">
            <v>2</v>
          </cell>
          <cell r="F561">
            <v>35808</v>
          </cell>
          <cell r="G561" t="str">
            <v>Enero</v>
          </cell>
          <cell r="H561">
            <v>1998</v>
          </cell>
          <cell r="I561">
            <v>36538</v>
          </cell>
          <cell r="J561">
            <v>2000</v>
          </cell>
          <cell r="K561" t="str">
            <v>Enero</v>
          </cell>
          <cell r="P561">
            <v>0</v>
          </cell>
          <cell r="Q561">
            <v>25.5</v>
          </cell>
          <cell r="R561" t="e">
            <v>#REF!</v>
          </cell>
          <cell r="S561" t="e">
            <v>#REF!</v>
          </cell>
          <cell r="T561">
            <v>15300</v>
          </cell>
          <cell r="U561" t="e">
            <v>#REF!</v>
          </cell>
          <cell r="V561">
            <v>15300</v>
          </cell>
          <cell r="W561" t="e">
            <v>#REF!</v>
          </cell>
          <cell r="X561">
            <v>15300</v>
          </cell>
          <cell r="Y561">
            <v>3901.5</v>
          </cell>
          <cell r="Z561">
            <v>19201.5</v>
          </cell>
          <cell r="AA561" t="e">
            <v>#REF!</v>
          </cell>
          <cell r="AB561">
            <v>3901.5</v>
          </cell>
          <cell r="AC561">
            <v>3901.5</v>
          </cell>
          <cell r="AD561">
            <v>0</v>
          </cell>
          <cell r="AE561">
            <v>0</v>
          </cell>
          <cell r="AF561">
            <v>0</v>
          </cell>
          <cell r="AG561">
            <v>0</v>
          </cell>
          <cell r="AH561">
            <v>0</v>
          </cell>
          <cell r="AI561">
            <v>0</v>
          </cell>
          <cell r="AJ561">
            <v>0</v>
          </cell>
          <cell r="AK561">
            <v>0</v>
          </cell>
          <cell r="AL561">
            <v>0</v>
          </cell>
          <cell r="AM561">
            <v>0</v>
          </cell>
          <cell r="AN561">
            <v>0</v>
          </cell>
          <cell r="AO561">
            <v>0</v>
          </cell>
          <cell r="AP561">
            <v>0</v>
          </cell>
          <cell r="AQ561">
            <v>7803</v>
          </cell>
        </row>
        <row r="562">
          <cell r="A562">
            <v>1</v>
          </cell>
          <cell r="B562" t="str">
            <v>COP</v>
          </cell>
          <cell r="C562" t="str">
            <v>Subastas</v>
          </cell>
          <cell r="D562" t="str">
            <v>Fija</v>
          </cell>
          <cell r="E562">
            <v>2</v>
          </cell>
          <cell r="F562">
            <v>35808</v>
          </cell>
          <cell r="G562" t="str">
            <v>Enero</v>
          </cell>
          <cell r="H562">
            <v>1998</v>
          </cell>
          <cell r="I562">
            <v>36538</v>
          </cell>
          <cell r="J562">
            <v>2000</v>
          </cell>
          <cell r="K562" t="str">
            <v>Enero</v>
          </cell>
          <cell r="P562">
            <v>0</v>
          </cell>
          <cell r="Q562">
            <v>25.5</v>
          </cell>
          <cell r="R562" t="e">
            <v>#REF!</v>
          </cell>
          <cell r="S562" t="e">
            <v>#REF!</v>
          </cell>
          <cell r="T562">
            <v>6100</v>
          </cell>
          <cell r="U562" t="e">
            <v>#REF!</v>
          </cell>
          <cell r="V562">
            <v>6100</v>
          </cell>
          <cell r="W562" t="e">
            <v>#REF!</v>
          </cell>
          <cell r="X562">
            <v>6100</v>
          </cell>
          <cell r="Y562">
            <v>1555.5</v>
          </cell>
          <cell r="Z562">
            <v>7655.5</v>
          </cell>
          <cell r="AA562" t="e">
            <v>#REF!</v>
          </cell>
          <cell r="AB562">
            <v>1555.5</v>
          </cell>
          <cell r="AC562">
            <v>1555.5</v>
          </cell>
          <cell r="AD562">
            <v>0</v>
          </cell>
          <cell r="AE562">
            <v>0</v>
          </cell>
          <cell r="AF562">
            <v>0</v>
          </cell>
          <cell r="AG562">
            <v>0</v>
          </cell>
          <cell r="AH562">
            <v>0</v>
          </cell>
          <cell r="AI562">
            <v>0</v>
          </cell>
          <cell r="AJ562">
            <v>0</v>
          </cell>
          <cell r="AK562">
            <v>0</v>
          </cell>
          <cell r="AL562">
            <v>0</v>
          </cell>
          <cell r="AM562">
            <v>0</v>
          </cell>
          <cell r="AN562">
            <v>0</v>
          </cell>
          <cell r="AO562">
            <v>0</v>
          </cell>
          <cell r="AP562">
            <v>0</v>
          </cell>
          <cell r="AQ562">
            <v>3111</v>
          </cell>
        </row>
        <row r="563">
          <cell r="A563">
            <v>1</v>
          </cell>
          <cell r="B563" t="str">
            <v>COP</v>
          </cell>
          <cell r="C563" t="str">
            <v>Subastas</v>
          </cell>
          <cell r="D563" t="str">
            <v>Fija</v>
          </cell>
          <cell r="E563">
            <v>2</v>
          </cell>
          <cell r="F563">
            <v>35808</v>
          </cell>
          <cell r="G563" t="str">
            <v>Enero</v>
          </cell>
          <cell r="H563">
            <v>1998</v>
          </cell>
          <cell r="I563">
            <v>36538</v>
          </cell>
          <cell r="J563">
            <v>2000</v>
          </cell>
          <cell r="K563" t="str">
            <v>Enero</v>
          </cell>
          <cell r="P563">
            <v>0</v>
          </cell>
          <cell r="Q563">
            <v>25.5</v>
          </cell>
          <cell r="R563" t="e">
            <v>#REF!</v>
          </cell>
          <cell r="S563" t="e">
            <v>#REF!</v>
          </cell>
          <cell r="T563">
            <v>450</v>
          </cell>
          <cell r="U563" t="e">
            <v>#REF!</v>
          </cell>
          <cell r="V563">
            <v>450</v>
          </cell>
          <cell r="W563" t="e">
            <v>#REF!</v>
          </cell>
          <cell r="X563">
            <v>450</v>
          </cell>
          <cell r="Y563">
            <v>114.75</v>
          </cell>
          <cell r="Z563">
            <v>564.75</v>
          </cell>
          <cell r="AA563" t="e">
            <v>#REF!</v>
          </cell>
          <cell r="AB563">
            <v>114.75</v>
          </cell>
          <cell r="AC563">
            <v>114.75</v>
          </cell>
          <cell r="AD563">
            <v>0</v>
          </cell>
          <cell r="AE563">
            <v>0</v>
          </cell>
          <cell r="AF563">
            <v>0</v>
          </cell>
          <cell r="AG563">
            <v>0</v>
          </cell>
          <cell r="AH563">
            <v>0</v>
          </cell>
          <cell r="AI563">
            <v>0</v>
          </cell>
          <cell r="AJ563">
            <v>0</v>
          </cell>
          <cell r="AK563">
            <v>0</v>
          </cell>
          <cell r="AL563">
            <v>0</v>
          </cell>
          <cell r="AM563">
            <v>0</v>
          </cell>
          <cell r="AN563">
            <v>0</v>
          </cell>
          <cell r="AO563">
            <v>0</v>
          </cell>
          <cell r="AP563">
            <v>0</v>
          </cell>
          <cell r="AQ563">
            <v>229.5</v>
          </cell>
        </row>
        <row r="564">
          <cell r="A564">
            <v>1</v>
          </cell>
          <cell r="B564" t="str">
            <v>COP</v>
          </cell>
          <cell r="C564" t="str">
            <v>Subastas</v>
          </cell>
          <cell r="D564" t="str">
            <v>Fija</v>
          </cell>
          <cell r="E564">
            <v>3</v>
          </cell>
          <cell r="F564">
            <v>35527</v>
          </cell>
          <cell r="G564" t="str">
            <v>Abril</v>
          </cell>
          <cell r="H564">
            <v>1997</v>
          </cell>
          <cell r="I564">
            <v>36623</v>
          </cell>
          <cell r="J564">
            <v>2000</v>
          </cell>
          <cell r="K564" t="str">
            <v>Abril</v>
          </cell>
          <cell r="P564">
            <v>0</v>
          </cell>
          <cell r="Q564">
            <v>27.5</v>
          </cell>
          <cell r="R564" t="e">
            <v>#REF!</v>
          </cell>
          <cell r="S564" t="e">
            <v>#REF!</v>
          </cell>
          <cell r="T564">
            <v>73.8</v>
          </cell>
          <cell r="U564" t="e">
            <v>#REF!</v>
          </cell>
          <cell r="V564">
            <v>73.8</v>
          </cell>
          <cell r="W564" t="e">
            <v>#REF!</v>
          </cell>
          <cell r="X564">
            <v>73.8</v>
          </cell>
          <cell r="Y564">
            <v>20.295000000000002</v>
          </cell>
          <cell r="Z564">
            <v>94.094999999999999</v>
          </cell>
          <cell r="AA564" t="e">
            <v>#REF!</v>
          </cell>
          <cell r="AB564">
            <v>20.295000000000002</v>
          </cell>
          <cell r="AC564">
            <v>20.295000000000002</v>
          </cell>
          <cell r="AD564">
            <v>0</v>
          </cell>
          <cell r="AE564">
            <v>0</v>
          </cell>
          <cell r="AF564">
            <v>0</v>
          </cell>
          <cell r="AG564">
            <v>0</v>
          </cell>
          <cell r="AH564">
            <v>0</v>
          </cell>
          <cell r="AI564">
            <v>0</v>
          </cell>
          <cell r="AJ564">
            <v>0</v>
          </cell>
          <cell r="AK564">
            <v>0</v>
          </cell>
          <cell r="AL564">
            <v>0</v>
          </cell>
          <cell r="AM564">
            <v>0</v>
          </cell>
          <cell r="AN564">
            <v>0</v>
          </cell>
          <cell r="AO564">
            <v>0</v>
          </cell>
          <cell r="AP564">
            <v>0</v>
          </cell>
          <cell r="AQ564">
            <v>40.590000000000003</v>
          </cell>
        </row>
        <row r="565">
          <cell r="A565">
            <v>1</v>
          </cell>
          <cell r="B565" t="str">
            <v>COP</v>
          </cell>
          <cell r="C565" t="str">
            <v>Subastas</v>
          </cell>
          <cell r="D565" t="str">
            <v>Fija</v>
          </cell>
          <cell r="E565">
            <v>3</v>
          </cell>
          <cell r="F565">
            <v>35527</v>
          </cell>
          <cell r="G565" t="str">
            <v>Abril</v>
          </cell>
          <cell r="H565">
            <v>1997</v>
          </cell>
          <cell r="I565">
            <v>36623</v>
          </cell>
          <cell r="J565">
            <v>2000</v>
          </cell>
          <cell r="K565" t="str">
            <v>Abril</v>
          </cell>
          <cell r="P565">
            <v>0</v>
          </cell>
          <cell r="Q565">
            <v>27.5</v>
          </cell>
          <cell r="R565" t="e">
            <v>#REF!</v>
          </cell>
          <cell r="S565" t="e">
            <v>#REF!</v>
          </cell>
          <cell r="T565">
            <v>34.5</v>
          </cell>
          <cell r="U565" t="e">
            <v>#REF!</v>
          </cell>
          <cell r="V565">
            <v>34.5</v>
          </cell>
          <cell r="W565" t="e">
            <v>#REF!</v>
          </cell>
          <cell r="X565">
            <v>34.5</v>
          </cell>
          <cell r="Y565">
            <v>9.4875000000000007</v>
          </cell>
          <cell r="Z565">
            <v>43.987499999999997</v>
          </cell>
          <cell r="AA565" t="e">
            <v>#REF!</v>
          </cell>
          <cell r="AB565">
            <v>9.4875000000000007</v>
          </cell>
          <cell r="AC565">
            <v>9.4875000000000007</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18.975000000000001</v>
          </cell>
        </row>
        <row r="566">
          <cell r="A566">
            <v>1</v>
          </cell>
          <cell r="B566" t="str">
            <v>COP</v>
          </cell>
          <cell r="C566" t="str">
            <v>Subastas</v>
          </cell>
          <cell r="D566" t="str">
            <v>Fija</v>
          </cell>
          <cell r="E566">
            <v>3</v>
          </cell>
          <cell r="F566">
            <v>35527</v>
          </cell>
          <cell r="G566" t="str">
            <v>Abril</v>
          </cell>
          <cell r="H566">
            <v>1997</v>
          </cell>
          <cell r="I566">
            <v>36623</v>
          </cell>
          <cell r="J566">
            <v>2000</v>
          </cell>
          <cell r="K566" t="str">
            <v>Abril</v>
          </cell>
          <cell r="P566">
            <v>0</v>
          </cell>
          <cell r="Q566">
            <v>27.5</v>
          </cell>
          <cell r="R566" t="e">
            <v>#REF!</v>
          </cell>
          <cell r="S566" t="e">
            <v>#REF!</v>
          </cell>
          <cell r="T566">
            <v>73.8</v>
          </cell>
          <cell r="U566" t="e">
            <v>#REF!</v>
          </cell>
          <cell r="V566">
            <v>73.8</v>
          </cell>
          <cell r="W566" t="e">
            <v>#REF!</v>
          </cell>
          <cell r="X566">
            <v>73.8</v>
          </cell>
          <cell r="Y566">
            <v>20.295000000000002</v>
          </cell>
          <cell r="Z566">
            <v>94.094999999999999</v>
          </cell>
          <cell r="AA566" t="e">
            <v>#REF!</v>
          </cell>
          <cell r="AB566">
            <v>20.295000000000002</v>
          </cell>
          <cell r="AC566">
            <v>20.295000000000002</v>
          </cell>
          <cell r="AD566">
            <v>0</v>
          </cell>
          <cell r="AE566">
            <v>0</v>
          </cell>
          <cell r="AF566">
            <v>0</v>
          </cell>
          <cell r="AG566">
            <v>0</v>
          </cell>
          <cell r="AH566">
            <v>0</v>
          </cell>
          <cell r="AI566">
            <v>0</v>
          </cell>
          <cell r="AJ566">
            <v>0</v>
          </cell>
          <cell r="AK566">
            <v>0</v>
          </cell>
          <cell r="AL566">
            <v>0</v>
          </cell>
          <cell r="AM566">
            <v>0</v>
          </cell>
          <cell r="AN566">
            <v>0</v>
          </cell>
          <cell r="AO566">
            <v>0</v>
          </cell>
          <cell r="AP566">
            <v>0</v>
          </cell>
          <cell r="AQ566">
            <v>40.590000000000003</v>
          </cell>
        </row>
        <row r="567">
          <cell r="A567">
            <v>1</v>
          </cell>
          <cell r="B567" t="str">
            <v>COP</v>
          </cell>
          <cell r="C567" t="str">
            <v>Subastas</v>
          </cell>
          <cell r="D567" t="str">
            <v>Fija</v>
          </cell>
          <cell r="E567">
            <v>3</v>
          </cell>
          <cell r="F567">
            <v>35527</v>
          </cell>
          <cell r="G567" t="str">
            <v>Abril</v>
          </cell>
          <cell r="H567">
            <v>1997</v>
          </cell>
          <cell r="I567">
            <v>36623</v>
          </cell>
          <cell r="J567">
            <v>2000</v>
          </cell>
          <cell r="K567" t="str">
            <v>Abril</v>
          </cell>
          <cell r="P567">
            <v>0</v>
          </cell>
          <cell r="Q567">
            <v>27.5</v>
          </cell>
          <cell r="R567" t="e">
            <v>#REF!</v>
          </cell>
          <cell r="S567" t="e">
            <v>#REF!</v>
          </cell>
          <cell r="T567">
            <v>73.8</v>
          </cell>
          <cell r="U567" t="e">
            <v>#REF!</v>
          </cell>
          <cell r="V567">
            <v>73.8</v>
          </cell>
          <cell r="W567" t="e">
            <v>#REF!</v>
          </cell>
          <cell r="X567">
            <v>73.8</v>
          </cell>
          <cell r="Y567">
            <v>20.295000000000002</v>
          </cell>
          <cell r="Z567">
            <v>94.094999999999999</v>
          </cell>
          <cell r="AA567" t="e">
            <v>#REF!</v>
          </cell>
          <cell r="AB567">
            <v>20.295000000000002</v>
          </cell>
          <cell r="AC567">
            <v>20.295000000000002</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40.590000000000003</v>
          </cell>
        </row>
        <row r="568">
          <cell r="A568">
            <v>1</v>
          </cell>
          <cell r="B568" t="str">
            <v>COP</v>
          </cell>
          <cell r="C568" t="str">
            <v>Subastas</v>
          </cell>
          <cell r="D568" t="str">
            <v>Fija</v>
          </cell>
          <cell r="E568">
            <v>3</v>
          </cell>
          <cell r="F568">
            <v>35527</v>
          </cell>
          <cell r="G568" t="str">
            <v>Abril</v>
          </cell>
          <cell r="H568">
            <v>1997</v>
          </cell>
          <cell r="I568">
            <v>36623</v>
          </cell>
          <cell r="J568">
            <v>2000</v>
          </cell>
          <cell r="K568" t="str">
            <v>Abril</v>
          </cell>
          <cell r="P568">
            <v>0</v>
          </cell>
          <cell r="Q568">
            <v>27.5</v>
          </cell>
          <cell r="R568" t="e">
            <v>#REF!</v>
          </cell>
          <cell r="S568" t="e">
            <v>#REF!</v>
          </cell>
          <cell r="T568">
            <v>73.8</v>
          </cell>
          <cell r="U568" t="e">
            <v>#REF!</v>
          </cell>
          <cell r="V568">
            <v>73.8</v>
          </cell>
          <cell r="W568" t="e">
            <v>#REF!</v>
          </cell>
          <cell r="X568">
            <v>73.8</v>
          </cell>
          <cell r="Y568">
            <v>20.295000000000002</v>
          </cell>
          <cell r="Z568">
            <v>94.094999999999999</v>
          </cell>
          <cell r="AA568" t="e">
            <v>#REF!</v>
          </cell>
          <cell r="AB568">
            <v>20.295000000000002</v>
          </cell>
          <cell r="AC568">
            <v>20.295000000000002</v>
          </cell>
          <cell r="AD568">
            <v>0</v>
          </cell>
          <cell r="AE568">
            <v>0</v>
          </cell>
          <cell r="AF568">
            <v>0</v>
          </cell>
          <cell r="AG568">
            <v>0</v>
          </cell>
          <cell r="AH568">
            <v>0</v>
          </cell>
          <cell r="AI568">
            <v>0</v>
          </cell>
          <cell r="AJ568">
            <v>0</v>
          </cell>
          <cell r="AK568">
            <v>0</v>
          </cell>
          <cell r="AL568">
            <v>0</v>
          </cell>
          <cell r="AM568">
            <v>0</v>
          </cell>
          <cell r="AN568">
            <v>0</v>
          </cell>
          <cell r="AO568">
            <v>0</v>
          </cell>
          <cell r="AP568">
            <v>0</v>
          </cell>
          <cell r="AQ568">
            <v>40.590000000000003</v>
          </cell>
        </row>
        <row r="569">
          <cell r="A569">
            <v>1</v>
          </cell>
          <cell r="B569" t="str">
            <v>COP</v>
          </cell>
          <cell r="C569" t="str">
            <v>Subastas</v>
          </cell>
          <cell r="D569" t="str">
            <v>Fija</v>
          </cell>
          <cell r="E569">
            <v>3</v>
          </cell>
          <cell r="F569">
            <v>35527</v>
          </cell>
          <cell r="G569" t="str">
            <v>Abril</v>
          </cell>
          <cell r="H569">
            <v>1997</v>
          </cell>
          <cell r="I569">
            <v>36623</v>
          </cell>
          <cell r="J569">
            <v>2000</v>
          </cell>
          <cell r="K569" t="str">
            <v>Abril</v>
          </cell>
          <cell r="P569">
            <v>0</v>
          </cell>
          <cell r="Q569">
            <v>27.5</v>
          </cell>
          <cell r="R569" t="e">
            <v>#REF!</v>
          </cell>
          <cell r="S569" t="e">
            <v>#REF!</v>
          </cell>
          <cell r="T569">
            <v>73.8</v>
          </cell>
          <cell r="U569" t="e">
            <v>#REF!</v>
          </cell>
          <cell r="V569">
            <v>73.8</v>
          </cell>
          <cell r="W569" t="e">
            <v>#REF!</v>
          </cell>
          <cell r="X569">
            <v>73.8</v>
          </cell>
          <cell r="Y569">
            <v>20.295000000000002</v>
          </cell>
          <cell r="Z569">
            <v>94.094999999999999</v>
          </cell>
          <cell r="AA569" t="e">
            <v>#REF!</v>
          </cell>
          <cell r="AB569">
            <v>20.295000000000002</v>
          </cell>
          <cell r="AC569">
            <v>20.295000000000002</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40.590000000000003</v>
          </cell>
        </row>
        <row r="570">
          <cell r="A570">
            <v>1</v>
          </cell>
          <cell r="B570" t="str">
            <v>COP</v>
          </cell>
          <cell r="C570" t="str">
            <v>Subastas</v>
          </cell>
          <cell r="D570" t="str">
            <v>Fija</v>
          </cell>
          <cell r="E570">
            <v>3</v>
          </cell>
          <cell r="F570">
            <v>35527</v>
          </cell>
          <cell r="G570" t="str">
            <v>Abril</v>
          </cell>
          <cell r="H570">
            <v>1997</v>
          </cell>
          <cell r="I570">
            <v>36623</v>
          </cell>
          <cell r="J570">
            <v>2000</v>
          </cell>
          <cell r="K570" t="str">
            <v>Abril</v>
          </cell>
          <cell r="P570">
            <v>0</v>
          </cell>
          <cell r="Q570">
            <v>27.5</v>
          </cell>
          <cell r="R570" t="e">
            <v>#REF!</v>
          </cell>
          <cell r="S570" t="e">
            <v>#REF!</v>
          </cell>
          <cell r="T570">
            <v>887</v>
          </cell>
          <cell r="U570" t="e">
            <v>#REF!</v>
          </cell>
          <cell r="V570">
            <v>887</v>
          </cell>
          <cell r="W570" t="e">
            <v>#REF!</v>
          </cell>
          <cell r="X570">
            <v>887</v>
          </cell>
          <cell r="Y570">
            <v>243.92500000000001</v>
          </cell>
          <cell r="Z570">
            <v>1130.925</v>
          </cell>
          <cell r="AA570" t="e">
            <v>#REF!</v>
          </cell>
          <cell r="AB570">
            <v>243.92500000000001</v>
          </cell>
          <cell r="AC570">
            <v>243.92500000000001</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487.85</v>
          </cell>
        </row>
        <row r="571">
          <cell r="A571">
            <v>1</v>
          </cell>
          <cell r="B571" t="str">
            <v>COP</v>
          </cell>
          <cell r="C571" t="str">
            <v>Subastas</v>
          </cell>
          <cell r="D571" t="str">
            <v>Fija</v>
          </cell>
          <cell r="E571">
            <v>3</v>
          </cell>
          <cell r="F571">
            <v>35527</v>
          </cell>
          <cell r="G571" t="str">
            <v>Abril</v>
          </cell>
          <cell r="H571">
            <v>1997</v>
          </cell>
          <cell r="I571">
            <v>36623</v>
          </cell>
          <cell r="J571">
            <v>2000</v>
          </cell>
          <cell r="K571" t="str">
            <v>Abril</v>
          </cell>
          <cell r="P571">
            <v>0</v>
          </cell>
          <cell r="Q571">
            <v>27.5</v>
          </cell>
          <cell r="R571" t="e">
            <v>#REF!</v>
          </cell>
          <cell r="S571" t="e">
            <v>#REF!</v>
          </cell>
          <cell r="T571">
            <v>74</v>
          </cell>
          <cell r="U571" t="e">
            <v>#REF!</v>
          </cell>
          <cell r="V571">
            <v>74</v>
          </cell>
          <cell r="W571" t="e">
            <v>#REF!</v>
          </cell>
          <cell r="X571">
            <v>74</v>
          </cell>
          <cell r="Y571">
            <v>20.350000000000001</v>
          </cell>
          <cell r="Z571">
            <v>94.35</v>
          </cell>
          <cell r="AA571" t="e">
            <v>#REF!</v>
          </cell>
          <cell r="AB571">
            <v>20.350000000000001</v>
          </cell>
          <cell r="AC571">
            <v>20.350000000000001</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40.700000000000003</v>
          </cell>
        </row>
        <row r="572">
          <cell r="A572">
            <v>1</v>
          </cell>
          <cell r="B572" t="str">
            <v>COP</v>
          </cell>
          <cell r="C572" t="str">
            <v>Subastas</v>
          </cell>
          <cell r="D572" t="str">
            <v>Fija</v>
          </cell>
          <cell r="E572">
            <v>3</v>
          </cell>
          <cell r="F572">
            <v>35527</v>
          </cell>
          <cell r="G572" t="str">
            <v>Abril</v>
          </cell>
          <cell r="H572">
            <v>1997</v>
          </cell>
          <cell r="I572">
            <v>36623</v>
          </cell>
          <cell r="J572">
            <v>2000</v>
          </cell>
          <cell r="K572" t="str">
            <v>Abril</v>
          </cell>
          <cell r="P572">
            <v>0</v>
          </cell>
          <cell r="Q572">
            <v>27.5</v>
          </cell>
          <cell r="R572" t="e">
            <v>#REF!</v>
          </cell>
          <cell r="S572" t="e">
            <v>#REF!</v>
          </cell>
          <cell r="T572">
            <v>25.9</v>
          </cell>
          <cell r="U572" t="e">
            <v>#REF!</v>
          </cell>
          <cell r="V572">
            <v>25.9</v>
          </cell>
          <cell r="W572" t="e">
            <v>#REF!</v>
          </cell>
          <cell r="X572">
            <v>25.9</v>
          </cell>
          <cell r="Y572">
            <v>7.1225000000000005</v>
          </cell>
          <cell r="Z572">
            <v>33.022500000000001</v>
          </cell>
          <cell r="AA572" t="e">
            <v>#REF!</v>
          </cell>
          <cell r="AB572">
            <v>7.1225000000000005</v>
          </cell>
          <cell r="AC572">
            <v>7.1225000000000005</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14.245000000000001</v>
          </cell>
        </row>
        <row r="573">
          <cell r="A573">
            <v>1</v>
          </cell>
          <cell r="B573" t="str">
            <v>COP</v>
          </cell>
          <cell r="C573" t="str">
            <v>Subastas</v>
          </cell>
          <cell r="D573" t="str">
            <v>Fija</v>
          </cell>
          <cell r="E573">
            <v>3</v>
          </cell>
          <cell r="F573">
            <v>35527</v>
          </cell>
          <cell r="G573" t="str">
            <v>Abril</v>
          </cell>
          <cell r="H573">
            <v>1997</v>
          </cell>
          <cell r="I573">
            <v>36623</v>
          </cell>
          <cell r="J573">
            <v>2000</v>
          </cell>
          <cell r="K573" t="str">
            <v>Abril</v>
          </cell>
          <cell r="P573">
            <v>0</v>
          </cell>
          <cell r="Q573">
            <v>27.5</v>
          </cell>
          <cell r="R573" t="e">
            <v>#REF!</v>
          </cell>
          <cell r="S573" t="e">
            <v>#REF!</v>
          </cell>
          <cell r="T573">
            <v>3700</v>
          </cell>
          <cell r="U573" t="e">
            <v>#REF!</v>
          </cell>
          <cell r="V573">
            <v>3700</v>
          </cell>
          <cell r="W573" t="e">
            <v>#REF!</v>
          </cell>
          <cell r="X573">
            <v>3700</v>
          </cell>
          <cell r="Y573">
            <v>1017.5000000000001</v>
          </cell>
          <cell r="Z573">
            <v>4717.5</v>
          </cell>
          <cell r="AA573" t="e">
            <v>#REF!</v>
          </cell>
          <cell r="AB573">
            <v>1017.5000000000001</v>
          </cell>
          <cell r="AC573">
            <v>1017.5000000000001</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2035.0000000000002</v>
          </cell>
        </row>
        <row r="574">
          <cell r="A574">
            <v>1</v>
          </cell>
          <cell r="B574" t="str">
            <v>COP</v>
          </cell>
          <cell r="C574" t="str">
            <v>Subastas</v>
          </cell>
          <cell r="D574" t="str">
            <v>Fija</v>
          </cell>
          <cell r="E574">
            <v>3</v>
          </cell>
          <cell r="F574">
            <v>35527</v>
          </cell>
          <cell r="G574" t="str">
            <v>Abril</v>
          </cell>
          <cell r="H574">
            <v>1997</v>
          </cell>
          <cell r="I574">
            <v>36623</v>
          </cell>
          <cell r="J574">
            <v>2000</v>
          </cell>
          <cell r="K574" t="str">
            <v>Abril</v>
          </cell>
          <cell r="P574">
            <v>0</v>
          </cell>
          <cell r="Q574">
            <v>27.5</v>
          </cell>
          <cell r="R574" t="e">
            <v>#REF!</v>
          </cell>
          <cell r="S574" t="e">
            <v>#REF!</v>
          </cell>
          <cell r="T574">
            <v>335.7</v>
          </cell>
          <cell r="U574" t="e">
            <v>#REF!</v>
          </cell>
          <cell r="V574">
            <v>335.7</v>
          </cell>
          <cell r="W574" t="e">
            <v>#REF!</v>
          </cell>
          <cell r="X574">
            <v>335.7</v>
          </cell>
          <cell r="Y574">
            <v>92.31750000000001</v>
          </cell>
          <cell r="Z574">
            <v>428.01749999999998</v>
          </cell>
          <cell r="AA574" t="e">
            <v>#REF!</v>
          </cell>
          <cell r="AB574">
            <v>92.31750000000001</v>
          </cell>
          <cell r="AC574">
            <v>92.31750000000001</v>
          </cell>
          <cell r="AD574">
            <v>0</v>
          </cell>
          <cell r="AE574">
            <v>0</v>
          </cell>
          <cell r="AF574">
            <v>0</v>
          </cell>
          <cell r="AG574">
            <v>0</v>
          </cell>
          <cell r="AH574">
            <v>0</v>
          </cell>
          <cell r="AI574">
            <v>0</v>
          </cell>
          <cell r="AJ574">
            <v>0</v>
          </cell>
          <cell r="AK574">
            <v>0</v>
          </cell>
          <cell r="AL574">
            <v>0</v>
          </cell>
          <cell r="AM574">
            <v>0</v>
          </cell>
          <cell r="AN574">
            <v>0</v>
          </cell>
          <cell r="AO574">
            <v>0</v>
          </cell>
          <cell r="AP574">
            <v>0</v>
          </cell>
          <cell r="AQ574">
            <v>184.63500000000002</v>
          </cell>
        </row>
        <row r="575">
          <cell r="A575">
            <v>1</v>
          </cell>
          <cell r="B575" t="str">
            <v>COP</v>
          </cell>
          <cell r="C575" t="str">
            <v>Subastas</v>
          </cell>
          <cell r="D575" t="str">
            <v>Fija</v>
          </cell>
          <cell r="E575">
            <v>3</v>
          </cell>
          <cell r="F575">
            <v>35527</v>
          </cell>
          <cell r="G575" t="str">
            <v>Abril</v>
          </cell>
          <cell r="H575">
            <v>1997</v>
          </cell>
          <cell r="I575">
            <v>36623</v>
          </cell>
          <cell r="J575">
            <v>2000</v>
          </cell>
          <cell r="K575" t="str">
            <v>Abril</v>
          </cell>
          <cell r="P575">
            <v>0</v>
          </cell>
          <cell r="Q575">
            <v>27.5</v>
          </cell>
          <cell r="R575" t="e">
            <v>#REF!</v>
          </cell>
          <cell r="S575" t="e">
            <v>#REF!</v>
          </cell>
          <cell r="T575">
            <v>1000</v>
          </cell>
          <cell r="U575" t="e">
            <v>#REF!</v>
          </cell>
          <cell r="V575">
            <v>1000</v>
          </cell>
          <cell r="W575" t="e">
            <v>#REF!</v>
          </cell>
          <cell r="X575">
            <v>1000</v>
          </cell>
          <cell r="Y575">
            <v>275</v>
          </cell>
          <cell r="Z575">
            <v>1275</v>
          </cell>
          <cell r="AA575" t="e">
            <v>#REF!</v>
          </cell>
          <cell r="AB575">
            <v>275</v>
          </cell>
          <cell r="AC575">
            <v>275</v>
          </cell>
          <cell r="AD575">
            <v>0</v>
          </cell>
          <cell r="AE575">
            <v>0</v>
          </cell>
          <cell r="AF575">
            <v>0</v>
          </cell>
          <cell r="AG575">
            <v>0</v>
          </cell>
          <cell r="AH575">
            <v>0</v>
          </cell>
          <cell r="AI575">
            <v>0</v>
          </cell>
          <cell r="AJ575">
            <v>0</v>
          </cell>
          <cell r="AK575">
            <v>0</v>
          </cell>
          <cell r="AL575">
            <v>0</v>
          </cell>
          <cell r="AM575">
            <v>0</v>
          </cell>
          <cell r="AN575">
            <v>0</v>
          </cell>
          <cell r="AO575">
            <v>0</v>
          </cell>
          <cell r="AP575">
            <v>0</v>
          </cell>
          <cell r="AQ575">
            <v>550</v>
          </cell>
        </row>
        <row r="576">
          <cell r="A576">
            <v>1</v>
          </cell>
          <cell r="B576" t="str">
            <v>COP</v>
          </cell>
          <cell r="C576" t="str">
            <v>Subastas</v>
          </cell>
          <cell r="D576" t="str">
            <v>Fija</v>
          </cell>
          <cell r="E576">
            <v>3</v>
          </cell>
          <cell r="F576">
            <v>35527</v>
          </cell>
          <cell r="G576" t="str">
            <v>Abril</v>
          </cell>
          <cell r="H576">
            <v>1997</v>
          </cell>
          <cell r="I576">
            <v>36623</v>
          </cell>
          <cell r="J576">
            <v>2000</v>
          </cell>
          <cell r="K576" t="str">
            <v>Abril</v>
          </cell>
          <cell r="P576">
            <v>0</v>
          </cell>
          <cell r="Q576">
            <v>27.5</v>
          </cell>
          <cell r="R576" t="e">
            <v>#REF!</v>
          </cell>
          <cell r="S576" t="e">
            <v>#REF!</v>
          </cell>
          <cell r="T576">
            <v>501</v>
          </cell>
          <cell r="U576" t="e">
            <v>#REF!</v>
          </cell>
          <cell r="V576">
            <v>501</v>
          </cell>
          <cell r="W576" t="e">
            <v>#REF!</v>
          </cell>
          <cell r="X576">
            <v>501</v>
          </cell>
          <cell r="Y576">
            <v>137.77500000000001</v>
          </cell>
          <cell r="Z576">
            <v>638.77499999999998</v>
          </cell>
          <cell r="AA576" t="e">
            <v>#REF!</v>
          </cell>
          <cell r="AB576">
            <v>137.77500000000001</v>
          </cell>
          <cell r="AC576">
            <v>137.77500000000001</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275.55</v>
          </cell>
        </row>
        <row r="577">
          <cell r="A577">
            <v>1</v>
          </cell>
          <cell r="B577" t="str">
            <v>COP</v>
          </cell>
          <cell r="C577" t="str">
            <v>Subastas</v>
          </cell>
          <cell r="D577" t="str">
            <v>Fija</v>
          </cell>
          <cell r="E577">
            <v>3</v>
          </cell>
          <cell r="F577">
            <v>35527</v>
          </cell>
          <cell r="G577" t="str">
            <v>Abril</v>
          </cell>
          <cell r="H577">
            <v>1997</v>
          </cell>
          <cell r="I577">
            <v>36623</v>
          </cell>
          <cell r="J577">
            <v>2000</v>
          </cell>
          <cell r="K577" t="str">
            <v>Abril</v>
          </cell>
          <cell r="P577">
            <v>0</v>
          </cell>
          <cell r="Q577">
            <v>27.5</v>
          </cell>
          <cell r="R577" t="e">
            <v>#REF!</v>
          </cell>
          <cell r="S577" t="e">
            <v>#REF!</v>
          </cell>
          <cell r="T577">
            <v>1600</v>
          </cell>
          <cell r="U577" t="e">
            <v>#REF!</v>
          </cell>
          <cell r="V577">
            <v>1600</v>
          </cell>
          <cell r="W577" t="e">
            <v>#REF!</v>
          </cell>
          <cell r="X577">
            <v>1600</v>
          </cell>
          <cell r="Y577">
            <v>440.00000000000006</v>
          </cell>
          <cell r="Z577">
            <v>2040</v>
          </cell>
          <cell r="AA577" t="e">
            <v>#REF!</v>
          </cell>
          <cell r="AB577">
            <v>440.00000000000006</v>
          </cell>
          <cell r="AC577">
            <v>440.00000000000006</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880.00000000000011</v>
          </cell>
        </row>
        <row r="578">
          <cell r="A578">
            <v>1</v>
          </cell>
          <cell r="B578" t="str">
            <v>COP</v>
          </cell>
          <cell r="C578" t="str">
            <v>Subastas</v>
          </cell>
          <cell r="D578" t="str">
            <v>Fija</v>
          </cell>
          <cell r="E578">
            <v>3</v>
          </cell>
          <cell r="F578">
            <v>35527</v>
          </cell>
          <cell r="G578" t="str">
            <v>Abril</v>
          </cell>
          <cell r="H578">
            <v>1997</v>
          </cell>
          <cell r="I578">
            <v>36623</v>
          </cell>
          <cell r="J578">
            <v>2000</v>
          </cell>
          <cell r="K578" t="str">
            <v>Abril</v>
          </cell>
          <cell r="P578">
            <v>0</v>
          </cell>
          <cell r="Q578">
            <v>27.5</v>
          </cell>
          <cell r="R578" t="e">
            <v>#REF!</v>
          </cell>
          <cell r="S578" t="e">
            <v>#REF!</v>
          </cell>
          <cell r="T578">
            <v>16777.900000000001</v>
          </cell>
          <cell r="U578" t="e">
            <v>#REF!</v>
          </cell>
          <cell r="V578">
            <v>16777.900000000001</v>
          </cell>
          <cell r="W578" t="e">
            <v>#REF!</v>
          </cell>
          <cell r="X578">
            <v>16777.900000000001</v>
          </cell>
          <cell r="Y578">
            <v>4613.9225000000006</v>
          </cell>
          <cell r="Z578">
            <v>21391.822500000002</v>
          </cell>
          <cell r="AA578" t="e">
            <v>#REF!</v>
          </cell>
          <cell r="AB578">
            <v>4613.9225000000006</v>
          </cell>
          <cell r="AC578">
            <v>4613.9225000000006</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9227.8450000000012</v>
          </cell>
        </row>
        <row r="579">
          <cell r="A579">
            <v>1</v>
          </cell>
          <cell r="B579" t="str">
            <v>COP</v>
          </cell>
          <cell r="C579" t="str">
            <v>Subastas</v>
          </cell>
          <cell r="D579" t="str">
            <v>Fija</v>
          </cell>
          <cell r="E579">
            <v>3</v>
          </cell>
          <cell r="F579">
            <v>35527</v>
          </cell>
          <cell r="G579" t="str">
            <v>Abril</v>
          </cell>
          <cell r="H579">
            <v>1997</v>
          </cell>
          <cell r="I579">
            <v>36623</v>
          </cell>
          <cell r="J579">
            <v>2000</v>
          </cell>
          <cell r="K579" t="str">
            <v>Abril</v>
          </cell>
          <cell r="P579">
            <v>0</v>
          </cell>
          <cell r="Q579">
            <v>27.5</v>
          </cell>
          <cell r="R579" t="e">
            <v>#REF!</v>
          </cell>
          <cell r="S579" t="e">
            <v>#REF!</v>
          </cell>
          <cell r="T579">
            <v>876</v>
          </cell>
          <cell r="U579" t="e">
            <v>#REF!</v>
          </cell>
          <cell r="V579">
            <v>876</v>
          </cell>
          <cell r="W579" t="e">
            <v>#REF!</v>
          </cell>
          <cell r="X579">
            <v>876</v>
          </cell>
          <cell r="Y579">
            <v>240.9</v>
          </cell>
          <cell r="Z579">
            <v>1116.9000000000001</v>
          </cell>
          <cell r="AA579" t="e">
            <v>#REF!</v>
          </cell>
          <cell r="AB579">
            <v>240.9</v>
          </cell>
          <cell r="AC579">
            <v>240.9</v>
          </cell>
          <cell r="AD579">
            <v>0</v>
          </cell>
          <cell r="AE579">
            <v>0</v>
          </cell>
          <cell r="AF579">
            <v>0</v>
          </cell>
          <cell r="AG579">
            <v>0</v>
          </cell>
          <cell r="AH579">
            <v>0</v>
          </cell>
          <cell r="AI579">
            <v>0</v>
          </cell>
          <cell r="AJ579">
            <v>0</v>
          </cell>
          <cell r="AK579">
            <v>0</v>
          </cell>
          <cell r="AL579">
            <v>0</v>
          </cell>
          <cell r="AM579">
            <v>0</v>
          </cell>
          <cell r="AN579">
            <v>0</v>
          </cell>
          <cell r="AO579">
            <v>0</v>
          </cell>
          <cell r="AP579">
            <v>0</v>
          </cell>
          <cell r="AQ579">
            <v>481.8</v>
          </cell>
        </row>
        <row r="580">
          <cell r="A580">
            <v>1</v>
          </cell>
          <cell r="B580" t="str">
            <v>COP</v>
          </cell>
          <cell r="C580" t="str">
            <v>Subastas</v>
          </cell>
          <cell r="D580" t="str">
            <v>Fija</v>
          </cell>
          <cell r="E580">
            <v>3</v>
          </cell>
          <cell r="F580">
            <v>35527</v>
          </cell>
          <cell r="G580" t="str">
            <v>Abril</v>
          </cell>
          <cell r="H580">
            <v>1997</v>
          </cell>
          <cell r="I580">
            <v>36623</v>
          </cell>
          <cell r="J580">
            <v>2000</v>
          </cell>
          <cell r="K580" t="str">
            <v>Abril</v>
          </cell>
          <cell r="P580">
            <v>0</v>
          </cell>
          <cell r="Q580">
            <v>27.5</v>
          </cell>
          <cell r="R580" t="e">
            <v>#REF!</v>
          </cell>
          <cell r="S580" t="e">
            <v>#REF!</v>
          </cell>
          <cell r="T580">
            <v>8228.2000000000007</v>
          </cell>
          <cell r="U580" t="e">
            <v>#REF!</v>
          </cell>
          <cell r="V580">
            <v>8228.2000000000007</v>
          </cell>
          <cell r="W580" t="e">
            <v>#REF!</v>
          </cell>
          <cell r="X580">
            <v>8228.2000000000007</v>
          </cell>
          <cell r="Y580">
            <v>2262.7550000000006</v>
          </cell>
          <cell r="Z580">
            <v>10490.955000000002</v>
          </cell>
          <cell r="AA580" t="e">
            <v>#REF!</v>
          </cell>
          <cell r="AB580">
            <v>2262.7550000000006</v>
          </cell>
          <cell r="AC580">
            <v>2262.7550000000006</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4525.5100000000011</v>
          </cell>
        </row>
        <row r="581">
          <cell r="A581">
            <v>1</v>
          </cell>
          <cell r="B581" t="str">
            <v>COP</v>
          </cell>
          <cell r="C581" t="str">
            <v>Subastas</v>
          </cell>
          <cell r="D581" t="str">
            <v>Fija</v>
          </cell>
          <cell r="E581">
            <v>3</v>
          </cell>
          <cell r="F581">
            <v>35527</v>
          </cell>
          <cell r="G581" t="str">
            <v>Abril</v>
          </cell>
          <cell r="H581">
            <v>1997</v>
          </cell>
          <cell r="I581">
            <v>36623</v>
          </cell>
          <cell r="J581">
            <v>2000</v>
          </cell>
          <cell r="K581" t="str">
            <v>Abril</v>
          </cell>
          <cell r="P581">
            <v>0</v>
          </cell>
          <cell r="Q581">
            <v>27.5</v>
          </cell>
          <cell r="R581" t="e">
            <v>#REF!</v>
          </cell>
          <cell r="S581" t="e">
            <v>#REF!</v>
          </cell>
          <cell r="T581">
            <v>65</v>
          </cell>
          <cell r="U581" t="e">
            <v>#REF!</v>
          </cell>
          <cell r="V581">
            <v>65</v>
          </cell>
          <cell r="W581" t="e">
            <v>#REF!</v>
          </cell>
          <cell r="X581">
            <v>65</v>
          </cell>
          <cell r="Y581">
            <v>17.875</v>
          </cell>
          <cell r="Z581">
            <v>82.875</v>
          </cell>
          <cell r="AA581" t="e">
            <v>#REF!</v>
          </cell>
          <cell r="AB581">
            <v>17.875</v>
          </cell>
          <cell r="AC581">
            <v>17.875</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35.75</v>
          </cell>
        </row>
        <row r="582">
          <cell r="A582">
            <v>1</v>
          </cell>
          <cell r="B582" t="str">
            <v>COP</v>
          </cell>
          <cell r="C582" t="str">
            <v>Subastas</v>
          </cell>
          <cell r="D582" t="str">
            <v>Fija</v>
          </cell>
          <cell r="E582">
            <v>3</v>
          </cell>
          <cell r="F582">
            <v>35527</v>
          </cell>
          <cell r="G582" t="str">
            <v>Abril</v>
          </cell>
          <cell r="H582">
            <v>1997</v>
          </cell>
          <cell r="I582">
            <v>36623</v>
          </cell>
          <cell r="J582">
            <v>2000</v>
          </cell>
          <cell r="K582" t="str">
            <v>Abril</v>
          </cell>
          <cell r="P582">
            <v>0</v>
          </cell>
          <cell r="Q582">
            <v>27.5</v>
          </cell>
          <cell r="R582" t="e">
            <v>#REF!</v>
          </cell>
          <cell r="S582" t="e">
            <v>#REF!</v>
          </cell>
          <cell r="T582">
            <v>510</v>
          </cell>
          <cell r="U582" t="e">
            <v>#REF!</v>
          </cell>
          <cell r="V582">
            <v>510</v>
          </cell>
          <cell r="W582" t="e">
            <v>#REF!</v>
          </cell>
          <cell r="X582">
            <v>510</v>
          </cell>
          <cell r="Y582">
            <v>140.25</v>
          </cell>
          <cell r="Z582">
            <v>650.25</v>
          </cell>
          <cell r="AA582" t="e">
            <v>#REF!</v>
          </cell>
          <cell r="AB582">
            <v>140.25</v>
          </cell>
          <cell r="AC582">
            <v>140.25</v>
          </cell>
          <cell r="AD582">
            <v>0</v>
          </cell>
          <cell r="AE582">
            <v>0</v>
          </cell>
          <cell r="AF582">
            <v>0</v>
          </cell>
          <cell r="AG582">
            <v>0</v>
          </cell>
          <cell r="AH582">
            <v>0</v>
          </cell>
          <cell r="AI582">
            <v>0</v>
          </cell>
          <cell r="AJ582">
            <v>0</v>
          </cell>
          <cell r="AK582">
            <v>0</v>
          </cell>
          <cell r="AL582">
            <v>0</v>
          </cell>
          <cell r="AM582">
            <v>0</v>
          </cell>
          <cell r="AN582">
            <v>0</v>
          </cell>
          <cell r="AO582">
            <v>0</v>
          </cell>
          <cell r="AP582">
            <v>0</v>
          </cell>
          <cell r="AQ582">
            <v>280.5</v>
          </cell>
        </row>
        <row r="583">
          <cell r="A583">
            <v>1</v>
          </cell>
          <cell r="B583" t="str">
            <v>COP</v>
          </cell>
          <cell r="C583" t="str">
            <v>Subastas</v>
          </cell>
          <cell r="D583" t="str">
            <v>Fija</v>
          </cell>
          <cell r="E583">
            <v>3</v>
          </cell>
          <cell r="F583">
            <v>35527</v>
          </cell>
          <cell r="G583" t="str">
            <v>Abril</v>
          </cell>
          <cell r="H583">
            <v>1997</v>
          </cell>
          <cell r="I583">
            <v>36623</v>
          </cell>
          <cell r="J583">
            <v>2000</v>
          </cell>
          <cell r="K583" t="str">
            <v>Abril</v>
          </cell>
          <cell r="P583">
            <v>0</v>
          </cell>
          <cell r="Q583">
            <v>27.5</v>
          </cell>
          <cell r="R583" t="e">
            <v>#REF!</v>
          </cell>
          <cell r="S583" t="e">
            <v>#REF!</v>
          </cell>
          <cell r="T583">
            <v>1000</v>
          </cell>
          <cell r="U583" t="e">
            <v>#REF!</v>
          </cell>
          <cell r="V583">
            <v>1000</v>
          </cell>
          <cell r="W583" t="e">
            <v>#REF!</v>
          </cell>
          <cell r="X583">
            <v>1000</v>
          </cell>
          <cell r="Y583">
            <v>275</v>
          </cell>
          <cell r="Z583">
            <v>1275</v>
          </cell>
          <cell r="AA583" t="e">
            <v>#REF!</v>
          </cell>
          <cell r="AB583">
            <v>275</v>
          </cell>
          <cell r="AC583">
            <v>275</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550</v>
          </cell>
        </row>
        <row r="584">
          <cell r="A584">
            <v>1</v>
          </cell>
          <cell r="B584" t="str">
            <v>COP</v>
          </cell>
          <cell r="C584" t="str">
            <v>Subastas</v>
          </cell>
          <cell r="D584" t="str">
            <v>Fija</v>
          </cell>
          <cell r="E584">
            <v>3</v>
          </cell>
          <cell r="F584">
            <v>35527</v>
          </cell>
          <cell r="G584" t="str">
            <v>Abril</v>
          </cell>
          <cell r="H584">
            <v>1997</v>
          </cell>
          <cell r="I584">
            <v>36623</v>
          </cell>
          <cell r="J584">
            <v>2000</v>
          </cell>
          <cell r="K584" t="str">
            <v>Abril</v>
          </cell>
          <cell r="P584">
            <v>0</v>
          </cell>
          <cell r="Q584">
            <v>27.5</v>
          </cell>
          <cell r="R584" t="e">
            <v>#REF!</v>
          </cell>
          <cell r="S584" t="e">
            <v>#REF!</v>
          </cell>
          <cell r="T584">
            <v>624</v>
          </cell>
          <cell r="U584" t="e">
            <v>#REF!</v>
          </cell>
          <cell r="V584">
            <v>624</v>
          </cell>
          <cell r="W584" t="e">
            <v>#REF!</v>
          </cell>
          <cell r="X584">
            <v>624</v>
          </cell>
          <cell r="Y584">
            <v>171.60000000000002</v>
          </cell>
          <cell r="Z584">
            <v>795.6</v>
          </cell>
          <cell r="AA584" t="e">
            <v>#REF!</v>
          </cell>
          <cell r="AB584">
            <v>171.60000000000002</v>
          </cell>
          <cell r="AC584">
            <v>171.60000000000002</v>
          </cell>
          <cell r="AD584">
            <v>0</v>
          </cell>
          <cell r="AE584">
            <v>0</v>
          </cell>
          <cell r="AF584">
            <v>0</v>
          </cell>
          <cell r="AG584">
            <v>0</v>
          </cell>
          <cell r="AH584">
            <v>0</v>
          </cell>
          <cell r="AI584">
            <v>0</v>
          </cell>
          <cell r="AJ584">
            <v>0</v>
          </cell>
          <cell r="AK584">
            <v>0</v>
          </cell>
          <cell r="AL584">
            <v>0</v>
          </cell>
          <cell r="AM584">
            <v>0</v>
          </cell>
          <cell r="AN584">
            <v>0</v>
          </cell>
          <cell r="AO584">
            <v>0</v>
          </cell>
          <cell r="AP584">
            <v>0</v>
          </cell>
          <cell r="AQ584">
            <v>343.20000000000005</v>
          </cell>
        </row>
        <row r="585">
          <cell r="A585">
            <v>1</v>
          </cell>
          <cell r="B585" t="str">
            <v>COP</v>
          </cell>
          <cell r="C585" t="str">
            <v>Subastas</v>
          </cell>
          <cell r="D585" t="str">
            <v>Fija</v>
          </cell>
          <cell r="E585">
            <v>3</v>
          </cell>
          <cell r="F585">
            <v>35527</v>
          </cell>
          <cell r="G585" t="str">
            <v>Abril</v>
          </cell>
          <cell r="H585">
            <v>1997</v>
          </cell>
          <cell r="I585">
            <v>36623</v>
          </cell>
          <cell r="J585">
            <v>2000</v>
          </cell>
          <cell r="K585" t="str">
            <v>Abril</v>
          </cell>
          <cell r="P585">
            <v>0</v>
          </cell>
          <cell r="Q585">
            <v>27.5</v>
          </cell>
          <cell r="R585" t="e">
            <v>#REF!</v>
          </cell>
          <cell r="S585" t="e">
            <v>#REF!</v>
          </cell>
          <cell r="T585">
            <v>51375</v>
          </cell>
          <cell r="U585" t="e">
            <v>#REF!</v>
          </cell>
          <cell r="V585">
            <v>51375</v>
          </cell>
          <cell r="W585" t="e">
            <v>#REF!</v>
          </cell>
          <cell r="X585">
            <v>51375</v>
          </cell>
          <cell r="Y585">
            <v>14128.125000000002</v>
          </cell>
          <cell r="Z585">
            <v>65503.125</v>
          </cell>
          <cell r="AA585" t="e">
            <v>#REF!</v>
          </cell>
          <cell r="AB585">
            <v>14128.125000000002</v>
          </cell>
          <cell r="AC585">
            <v>14128.125000000002</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28256.250000000004</v>
          </cell>
        </row>
        <row r="586">
          <cell r="A586">
            <v>1</v>
          </cell>
          <cell r="B586" t="str">
            <v>COP</v>
          </cell>
          <cell r="C586" t="str">
            <v>Subastas</v>
          </cell>
          <cell r="D586" t="str">
            <v>Fija</v>
          </cell>
          <cell r="E586">
            <v>3</v>
          </cell>
          <cell r="F586">
            <v>35527</v>
          </cell>
          <cell r="G586" t="str">
            <v>Abril</v>
          </cell>
          <cell r="H586">
            <v>1997</v>
          </cell>
          <cell r="I586">
            <v>36623</v>
          </cell>
          <cell r="J586">
            <v>2000</v>
          </cell>
          <cell r="K586" t="str">
            <v>Abril</v>
          </cell>
          <cell r="P586">
            <v>0</v>
          </cell>
          <cell r="Q586">
            <v>27.5</v>
          </cell>
          <cell r="R586" t="e">
            <v>#REF!</v>
          </cell>
          <cell r="S586" t="e">
            <v>#REF!</v>
          </cell>
          <cell r="T586">
            <v>1705.5</v>
          </cell>
          <cell r="U586" t="e">
            <v>#REF!</v>
          </cell>
          <cell r="V586">
            <v>1705.5</v>
          </cell>
          <cell r="W586" t="e">
            <v>#REF!</v>
          </cell>
          <cell r="X586">
            <v>1705.5</v>
          </cell>
          <cell r="Y586">
            <v>469.01250000000005</v>
          </cell>
          <cell r="Z586">
            <v>2174.5124999999998</v>
          </cell>
          <cell r="AA586" t="e">
            <v>#REF!</v>
          </cell>
          <cell r="AB586">
            <v>469.01250000000005</v>
          </cell>
          <cell r="AC586">
            <v>469.01250000000005</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938.02500000000009</v>
          </cell>
        </row>
        <row r="587">
          <cell r="A587">
            <v>1</v>
          </cell>
          <cell r="B587" t="str">
            <v>COP</v>
          </cell>
          <cell r="C587" t="str">
            <v>Subastas</v>
          </cell>
          <cell r="D587" t="str">
            <v>Fija</v>
          </cell>
          <cell r="E587">
            <v>3</v>
          </cell>
          <cell r="F587">
            <v>35527</v>
          </cell>
          <cell r="G587" t="str">
            <v>Abril</v>
          </cell>
          <cell r="H587">
            <v>1997</v>
          </cell>
          <cell r="I587">
            <v>36623</v>
          </cell>
          <cell r="J587">
            <v>2000</v>
          </cell>
          <cell r="K587" t="str">
            <v>Abril</v>
          </cell>
          <cell r="P587">
            <v>0</v>
          </cell>
          <cell r="Q587">
            <v>27.5</v>
          </cell>
          <cell r="R587" t="e">
            <v>#REF!</v>
          </cell>
          <cell r="S587" t="e">
            <v>#REF!</v>
          </cell>
          <cell r="T587">
            <v>445.2</v>
          </cell>
          <cell r="U587" t="e">
            <v>#REF!</v>
          </cell>
          <cell r="V587">
            <v>445.2</v>
          </cell>
          <cell r="W587" t="e">
            <v>#REF!</v>
          </cell>
          <cell r="X587">
            <v>445.2</v>
          </cell>
          <cell r="Y587">
            <v>122.43</v>
          </cell>
          <cell r="Z587">
            <v>567.63</v>
          </cell>
          <cell r="AA587" t="e">
            <v>#REF!</v>
          </cell>
          <cell r="AB587">
            <v>122.43</v>
          </cell>
          <cell r="AC587">
            <v>122.43</v>
          </cell>
          <cell r="AD587">
            <v>0</v>
          </cell>
          <cell r="AE587">
            <v>0</v>
          </cell>
          <cell r="AF587">
            <v>0</v>
          </cell>
          <cell r="AG587">
            <v>0</v>
          </cell>
          <cell r="AH587">
            <v>0</v>
          </cell>
          <cell r="AI587">
            <v>0</v>
          </cell>
          <cell r="AJ587">
            <v>0</v>
          </cell>
          <cell r="AK587">
            <v>0</v>
          </cell>
          <cell r="AL587">
            <v>0</v>
          </cell>
          <cell r="AM587">
            <v>0</v>
          </cell>
          <cell r="AN587">
            <v>0</v>
          </cell>
          <cell r="AO587">
            <v>0</v>
          </cell>
          <cell r="AP587">
            <v>0</v>
          </cell>
          <cell r="AQ587">
            <v>244.86</v>
          </cell>
        </row>
        <row r="588">
          <cell r="A588">
            <v>1</v>
          </cell>
          <cell r="B588" t="str">
            <v>COP</v>
          </cell>
          <cell r="C588" t="str">
            <v>Subastas</v>
          </cell>
          <cell r="D588" t="str">
            <v>Fija</v>
          </cell>
          <cell r="E588">
            <v>3</v>
          </cell>
          <cell r="F588">
            <v>35527</v>
          </cell>
          <cell r="G588" t="str">
            <v>Abril</v>
          </cell>
          <cell r="H588">
            <v>1997</v>
          </cell>
          <cell r="I588">
            <v>36623</v>
          </cell>
          <cell r="J588">
            <v>2000</v>
          </cell>
          <cell r="K588" t="str">
            <v>Abril</v>
          </cell>
          <cell r="P588">
            <v>0</v>
          </cell>
          <cell r="Q588">
            <v>27.5</v>
          </cell>
          <cell r="R588" t="e">
            <v>#REF!</v>
          </cell>
          <cell r="S588" t="e">
            <v>#REF!</v>
          </cell>
          <cell r="T588">
            <v>20322</v>
          </cell>
          <cell r="U588" t="e">
            <v>#REF!</v>
          </cell>
          <cell r="V588">
            <v>20322</v>
          </cell>
          <cell r="W588" t="e">
            <v>#REF!</v>
          </cell>
          <cell r="X588">
            <v>20322</v>
          </cell>
          <cell r="Y588">
            <v>5588.55</v>
          </cell>
          <cell r="Z588">
            <v>25910.55</v>
          </cell>
          <cell r="AA588" t="e">
            <v>#REF!</v>
          </cell>
          <cell r="AB588">
            <v>5588.55</v>
          </cell>
          <cell r="AC588">
            <v>5588.55</v>
          </cell>
          <cell r="AD588">
            <v>0</v>
          </cell>
          <cell r="AE588">
            <v>0</v>
          </cell>
          <cell r="AF588">
            <v>0</v>
          </cell>
          <cell r="AG588">
            <v>0</v>
          </cell>
          <cell r="AH588">
            <v>0</v>
          </cell>
          <cell r="AI588">
            <v>0</v>
          </cell>
          <cell r="AJ588">
            <v>0</v>
          </cell>
          <cell r="AK588">
            <v>0</v>
          </cell>
          <cell r="AL588">
            <v>0</v>
          </cell>
          <cell r="AM588">
            <v>0</v>
          </cell>
          <cell r="AN588">
            <v>0</v>
          </cell>
          <cell r="AO588">
            <v>0</v>
          </cell>
          <cell r="AP588">
            <v>0</v>
          </cell>
          <cell r="AQ588">
            <v>11177.1</v>
          </cell>
        </row>
        <row r="589">
          <cell r="A589">
            <v>1</v>
          </cell>
          <cell r="B589" t="str">
            <v>COP</v>
          </cell>
          <cell r="C589" t="str">
            <v>Subastas</v>
          </cell>
          <cell r="D589" t="str">
            <v>Fija</v>
          </cell>
          <cell r="E589">
            <v>3</v>
          </cell>
          <cell r="F589">
            <v>35527</v>
          </cell>
          <cell r="G589" t="str">
            <v>Abril</v>
          </cell>
          <cell r="H589">
            <v>1997</v>
          </cell>
          <cell r="I589">
            <v>36623</v>
          </cell>
          <cell r="J589">
            <v>2000</v>
          </cell>
          <cell r="K589" t="str">
            <v>Abril</v>
          </cell>
          <cell r="P589">
            <v>0</v>
          </cell>
          <cell r="Q589">
            <v>27.5</v>
          </cell>
          <cell r="R589" t="e">
            <v>#REF!</v>
          </cell>
          <cell r="S589" t="e">
            <v>#REF!</v>
          </cell>
          <cell r="T589">
            <v>2000</v>
          </cell>
          <cell r="U589" t="e">
            <v>#REF!</v>
          </cell>
          <cell r="V589">
            <v>2000</v>
          </cell>
          <cell r="W589" t="e">
            <v>#REF!</v>
          </cell>
          <cell r="X589">
            <v>2000</v>
          </cell>
          <cell r="Y589">
            <v>550</v>
          </cell>
          <cell r="Z589">
            <v>2550</v>
          </cell>
          <cell r="AA589" t="e">
            <v>#REF!</v>
          </cell>
          <cell r="AB589">
            <v>550</v>
          </cell>
          <cell r="AC589">
            <v>550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1100</v>
          </cell>
        </row>
        <row r="590">
          <cell r="A590">
            <v>1</v>
          </cell>
          <cell r="B590" t="str">
            <v>COP</v>
          </cell>
          <cell r="C590" t="str">
            <v>Subastas</v>
          </cell>
          <cell r="D590" t="str">
            <v>Fija</v>
          </cell>
          <cell r="E590">
            <v>3</v>
          </cell>
          <cell r="F590">
            <v>35527</v>
          </cell>
          <cell r="G590" t="str">
            <v>Abril</v>
          </cell>
          <cell r="H590">
            <v>1997</v>
          </cell>
          <cell r="I590">
            <v>36623</v>
          </cell>
          <cell r="J590">
            <v>2000</v>
          </cell>
          <cell r="K590" t="str">
            <v>Abril</v>
          </cell>
          <cell r="P590">
            <v>0</v>
          </cell>
          <cell r="Q590">
            <v>27.5</v>
          </cell>
          <cell r="R590" t="e">
            <v>#REF!</v>
          </cell>
          <cell r="S590" t="e">
            <v>#REF!</v>
          </cell>
          <cell r="T590">
            <v>500</v>
          </cell>
          <cell r="U590" t="e">
            <v>#REF!</v>
          </cell>
          <cell r="V590">
            <v>500</v>
          </cell>
          <cell r="W590" t="e">
            <v>#REF!</v>
          </cell>
          <cell r="X590">
            <v>500</v>
          </cell>
          <cell r="Y590">
            <v>137.5</v>
          </cell>
          <cell r="Z590">
            <v>637.5</v>
          </cell>
          <cell r="AA590" t="e">
            <v>#REF!</v>
          </cell>
          <cell r="AB590">
            <v>137.5</v>
          </cell>
          <cell r="AC590">
            <v>137.5</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275</v>
          </cell>
        </row>
        <row r="591">
          <cell r="A591">
            <v>1</v>
          </cell>
          <cell r="B591" t="str">
            <v>COP</v>
          </cell>
          <cell r="C591" t="str">
            <v>Subastas</v>
          </cell>
          <cell r="D591" t="str">
            <v>Fija</v>
          </cell>
          <cell r="E591">
            <v>3</v>
          </cell>
          <cell r="F591">
            <v>35527</v>
          </cell>
          <cell r="G591" t="str">
            <v>Abril</v>
          </cell>
          <cell r="H591">
            <v>1997</v>
          </cell>
          <cell r="I591">
            <v>36623</v>
          </cell>
          <cell r="J591">
            <v>2000</v>
          </cell>
          <cell r="K591" t="str">
            <v>Abril</v>
          </cell>
          <cell r="P591">
            <v>0</v>
          </cell>
          <cell r="Q591">
            <v>27.5</v>
          </cell>
          <cell r="R591" t="e">
            <v>#REF!</v>
          </cell>
          <cell r="S591" t="e">
            <v>#REF!</v>
          </cell>
          <cell r="T591">
            <v>4400</v>
          </cell>
          <cell r="U591" t="e">
            <v>#REF!</v>
          </cell>
          <cell r="V591">
            <v>4400</v>
          </cell>
          <cell r="W591" t="e">
            <v>#REF!</v>
          </cell>
          <cell r="X591">
            <v>4400</v>
          </cell>
          <cell r="Y591">
            <v>1210</v>
          </cell>
          <cell r="Z591">
            <v>5610</v>
          </cell>
          <cell r="AA591" t="e">
            <v>#REF!</v>
          </cell>
          <cell r="AB591">
            <v>1210</v>
          </cell>
          <cell r="AC591">
            <v>1210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2420</v>
          </cell>
        </row>
        <row r="592">
          <cell r="A592">
            <v>1</v>
          </cell>
          <cell r="B592" t="str">
            <v>COP</v>
          </cell>
          <cell r="C592" t="str">
            <v>Subastas</v>
          </cell>
          <cell r="D592" t="str">
            <v>Fija</v>
          </cell>
          <cell r="E592">
            <v>3</v>
          </cell>
          <cell r="F592">
            <v>35527</v>
          </cell>
          <cell r="G592" t="str">
            <v>Abril</v>
          </cell>
          <cell r="H592">
            <v>1997</v>
          </cell>
          <cell r="I592">
            <v>36623</v>
          </cell>
          <cell r="J592">
            <v>2000</v>
          </cell>
          <cell r="K592" t="str">
            <v>Abril</v>
          </cell>
          <cell r="P592">
            <v>0</v>
          </cell>
          <cell r="Q592">
            <v>27.5</v>
          </cell>
          <cell r="R592" t="e">
            <v>#REF!</v>
          </cell>
          <cell r="S592" t="e">
            <v>#REF!</v>
          </cell>
          <cell r="T592">
            <v>51</v>
          </cell>
          <cell r="U592" t="e">
            <v>#REF!</v>
          </cell>
          <cell r="V592">
            <v>51</v>
          </cell>
          <cell r="W592" t="e">
            <v>#REF!</v>
          </cell>
          <cell r="X592">
            <v>51</v>
          </cell>
          <cell r="Y592">
            <v>14.025</v>
          </cell>
          <cell r="Z592">
            <v>65.025000000000006</v>
          </cell>
          <cell r="AA592" t="e">
            <v>#REF!</v>
          </cell>
          <cell r="AB592">
            <v>14.025</v>
          </cell>
          <cell r="AC592">
            <v>14.025</v>
          </cell>
          <cell r="AD592">
            <v>0</v>
          </cell>
          <cell r="AE592">
            <v>0</v>
          </cell>
          <cell r="AF592">
            <v>0</v>
          </cell>
          <cell r="AG592">
            <v>0</v>
          </cell>
          <cell r="AH592">
            <v>0</v>
          </cell>
          <cell r="AI592">
            <v>0</v>
          </cell>
          <cell r="AJ592">
            <v>0</v>
          </cell>
          <cell r="AK592">
            <v>0</v>
          </cell>
          <cell r="AL592">
            <v>0</v>
          </cell>
          <cell r="AM592">
            <v>0</v>
          </cell>
          <cell r="AN592">
            <v>0</v>
          </cell>
          <cell r="AO592">
            <v>0</v>
          </cell>
          <cell r="AP592">
            <v>0</v>
          </cell>
          <cell r="AQ592">
            <v>28.05</v>
          </cell>
        </row>
        <row r="593">
          <cell r="A593">
            <v>1</v>
          </cell>
          <cell r="B593" t="str">
            <v>COP</v>
          </cell>
          <cell r="C593" t="str">
            <v>Subastas</v>
          </cell>
          <cell r="D593" t="str">
            <v>Fija</v>
          </cell>
          <cell r="E593">
            <v>3</v>
          </cell>
          <cell r="F593">
            <v>35527</v>
          </cell>
          <cell r="G593" t="str">
            <v>Abril</v>
          </cell>
          <cell r="H593">
            <v>1997</v>
          </cell>
          <cell r="I593">
            <v>36623</v>
          </cell>
          <cell r="J593">
            <v>2000</v>
          </cell>
          <cell r="K593" t="str">
            <v>Abril</v>
          </cell>
          <cell r="P593">
            <v>0</v>
          </cell>
          <cell r="Q593">
            <v>27.5</v>
          </cell>
          <cell r="R593" t="e">
            <v>#REF!</v>
          </cell>
          <cell r="S593" t="e">
            <v>#REF!</v>
          </cell>
          <cell r="T593">
            <v>2000</v>
          </cell>
          <cell r="U593" t="e">
            <v>#REF!</v>
          </cell>
          <cell r="V593">
            <v>2000</v>
          </cell>
          <cell r="W593" t="e">
            <v>#REF!</v>
          </cell>
          <cell r="X593">
            <v>2000</v>
          </cell>
          <cell r="Y593">
            <v>550</v>
          </cell>
          <cell r="Z593">
            <v>2550</v>
          </cell>
          <cell r="AA593" t="e">
            <v>#REF!</v>
          </cell>
          <cell r="AB593">
            <v>550</v>
          </cell>
          <cell r="AC593">
            <v>550</v>
          </cell>
          <cell r="AD593">
            <v>0</v>
          </cell>
          <cell r="AE593">
            <v>0</v>
          </cell>
          <cell r="AF593">
            <v>0</v>
          </cell>
          <cell r="AG593">
            <v>0</v>
          </cell>
          <cell r="AH593">
            <v>0</v>
          </cell>
          <cell r="AI593">
            <v>0</v>
          </cell>
          <cell r="AJ593">
            <v>0</v>
          </cell>
          <cell r="AK593">
            <v>0</v>
          </cell>
          <cell r="AL593">
            <v>0</v>
          </cell>
          <cell r="AM593">
            <v>0</v>
          </cell>
          <cell r="AN593">
            <v>0</v>
          </cell>
          <cell r="AO593">
            <v>0</v>
          </cell>
          <cell r="AP593">
            <v>0</v>
          </cell>
          <cell r="AQ593">
            <v>1100</v>
          </cell>
        </row>
        <row r="594">
          <cell r="A594">
            <v>1</v>
          </cell>
          <cell r="B594" t="str">
            <v>COP</v>
          </cell>
          <cell r="C594" t="str">
            <v>Subastas</v>
          </cell>
          <cell r="D594" t="str">
            <v>Fija</v>
          </cell>
          <cell r="E594">
            <v>3</v>
          </cell>
          <cell r="F594">
            <v>35527</v>
          </cell>
          <cell r="G594" t="str">
            <v>Abril</v>
          </cell>
          <cell r="H594">
            <v>1997</v>
          </cell>
          <cell r="I594">
            <v>36623</v>
          </cell>
          <cell r="J594">
            <v>2000</v>
          </cell>
          <cell r="K594" t="str">
            <v>Abril</v>
          </cell>
          <cell r="P594">
            <v>0</v>
          </cell>
          <cell r="Q594">
            <v>27.5</v>
          </cell>
          <cell r="R594" t="e">
            <v>#REF!</v>
          </cell>
          <cell r="S594" t="e">
            <v>#REF!</v>
          </cell>
          <cell r="T594">
            <v>541.79999999999995</v>
          </cell>
          <cell r="U594" t="e">
            <v>#REF!</v>
          </cell>
          <cell r="V594">
            <v>541.79999999999995</v>
          </cell>
          <cell r="W594" t="e">
            <v>#REF!</v>
          </cell>
          <cell r="X594">
            <v>541.79999999999995</v>
          </cell>
          <cell r="Y594">
            <v>148.995</v>
          </cell>
          <cell r="Z594">
            <v>690.79499999999996</v>
          </cell>
          <cell r="AA594" t="e">
            <v>#REF!</v>
          </cell>
          <cell r="AB594">
            <v>148.995</v>
          </cell>
          <cell r="AC594">
            <v>148.995</v>
          </cell>
          <cell r="AD594">
            <v>0</v>
          </cell>
          <cell r="AE594">
            <v>0</v>
          </cell>
          <cell r="AF594">
            <v>0</v>
          </cell>
          <cell r="AG594">
            <v>0</v>
          </cell>
          <cell r="AH594">
            <v>0</v>
          </cell>
          <cell r="AI594">
            <v>0</v>
          </cell>
          <cell r="AJ594">
            <v>0</v>
          </cell>
          <cell r="AK594">
            <v>0</v>
          </cell>
          <cell r="AL594">
            <v>0</v>
          </cell>
          <cell r="AM594">
            <v>0</v>
          </cell>
          <cell r="AN594">
            <v>0</v>
          </cell>
          <cell r="AO594">
            <v>0</v>
          </cell>
          <cell r="AP594">
            <v>0</v>
          </cell>
          <cell r="AQ594">
            <v>297.99</v>
          </cell>
        </row>
        <row r="595">
          <cell r="A595">
            <v>1</v>
          </cell>
          <cell r="B595" t="str">
            <v>COP</v>
          </cell>
          <cell r="C595" t="str">
            <v>Subastas</v>
          </cell>
          <cell r="D595" t="str">
            <v>Fija</v>
          </cell>
          <cell r="E595">
            <v>3</v>
          </cell>
          <cell r="F595">
            <v>35527</v>
          </cell>
          <cell r="G595" t="str">
            <v>Abril</v>
          </cell>
          <cell r="H595">
            <v>1997</v>
          </cell>
          <cell r="I595">
            <v>36623</v>
          </cell>
          <cell r="J595">
            <v>2000</v>
          </cell>
          <cell r="K595" t="str">
            <v>Abril</v>
          </cell>
          <cell r="P595">
            <v>0</v>
          </cell>
          <cell r="Q595">
            <v>27.5</v>
          </cell>
          <cell r="R595" t="e">
            <v>#REF!</v>
          </cell>
          <cell r="S595" t="e">
            <v>#REF!</v>
          </cell>
          <cell r="T595">
            <v>12067.7</v>
          </cell>
          <cell r="U595" t="e">
            <v>#REF!</v>
          </cell>
          <cell r="V595">
            <v>12067.7</v>
          </cell>
          <cell r="W595" t="e">
            <v>#REF!</v>
          </cell>
          <cell r="X595">
            <v>12067.7</v>
          </cell>
          <cell r="Y595">
            <v>3318.6175000000003</v>
          </cell>
          <cell r="Z595">
            <v>15386.317500000001</v>
          </cell>
          <cell r="AA595" t="e">
            <v>#REF!</v>
          </cell>
          <cell r="AB595">
            <v>3318.6175000000003</v>
          </cell>
          <cell r="AC595">
            <v>3318.6175000000003</v>
          </cell>
          <cell r="AD595">
            <v>0</v>
          </cell>
          <cell r="AE595">
            <v>0</v>
          </cell>
          <cell r="AF595">
            <v>0</v>
          </cell>
          <cell r="AG595">
            <v>0</v>
          </cell>
          <cell r="AH595">
            <v>0</v>
          </cell>
          <cell r="AI595">
            <v>0</v>
          </cell>
          <cell r="AJ595">
            <v>0</v>
          </cell>
          <cell r="AK595">
            <v>0</v>
          </cell>
          <cell r="AL595">
            <v>0</v>
          </cell>
          <cell r="AM595">
            <v>0</v>
          </cell>
          <cell r="AN595">
            <v>0</v>
          </cell>
          <cell r="AO595">
            <v>0</v>
          </cell>
          <cell r="AP595">
            <v>0</v>
          </cell>
          <cell r="AQ595">
            <v>6637.2350000000006</v>
          </cell>
        </row>
        <row r="596">
          <cell r="A596">
            <v>1</v>
          </cell>
          <cell r="B596" t="str">
            <v>COP</v>
          </cell>
          <cell r="C596" t="str">
            <v>Subastas</v>
          </cell>
          <cell r="D596" t="str">
            <v>Fija</v>
          </cell>
          <cell r="E596">
            <v>3</v>
          </cell>
          <cell r="F596">
            <v>35576</v>
          </cell>
          <cell r="G596" t="str">
            <v>Mayo</v>
          </cell>
          <cell r="H596">
            <v>1997</v>
          </cell>
          <cell r="I596">
            <v>36672</v>
          </cell>
          <cell r="J596">
            <v>2000</v>
          </cell>
          <cell r="K596" t="str">
            <v>Mayo</v>
          </cell>
          <cell r="P596">
            <v>0</v>
          </cell>
          <cell r="Q596">
            <v>25.5</v>
          </cell>
          <cell r="R596" t="e">
            <v>#REF!</v>
          </cell>
          <cell r="S596" t="e">
            <v>#REF!</v>
          </cell>
          <cell r="T596">
            <v>4.9000000000000004</v>
          </cell>
          <cell r="U596" t="e">
            <v>#REF!</v>
          </cell>
          <cell r="V596">
            <v>4.9000000000000004</v>
          </cell>
          <cell r="W596" t="e">
            <v>#REF!</v>
          </cell>
          <cell r="X596">
            <v>4.9000000000000004</v>
          </cell>
          <cell r="Y596">
            <v>1.2495000000000001</v>
          </cell>
          <cell r="Z596">
            <v>6.1495000000000006</v>
          </cell>
          <cell r="AA596" t="e">
            <v>#REF!</v>
          </cell>
          <cell r="AB596">
            <v>1.2495000000000001</v>
          </cell>
          <cell r="AC596">
            <v>1.2495000000000001</v>
          </cell>
          <cell r="AD596">
            <v>0</v>
          </cell>
          <cell r="AE596">
            <v>0</v>
          </cell>
          <cell r="AF596">
            <v>0</v>
          </cell>
          <cell r="AG596">
            <v>0</v>
          </cell>
          <cell r="AH596">
            <v>0</v>
          </cell>
          <cell r="AI596">
            <v>0</v>
          </cell>
          <cell r="AJ596">
            <v>0</v>
          </cell>
          <cell r="AK596">
            <v>0</v>
          </cell>
          <cell r="AL596">
            <v>0</v>
          </cell>
          <cell r="AM596">
            <v>0</v>
          </cell>
          <cell r="AN596">
            <v>0</v>
          </cell>
          <cell r="AO596">
            <v>0</v>
          </cell>
          <cell r="AP596">
            <v>0</v>
          </cell>
          <cell r="AQ596">
            <v>2.4990000000000001</v>
          </cell>
        </row>
        <row r="597">
          <cell r="A597">
            <v>1</v>
          </cell>
          <cell r="B597" t="str">
            <v>COP</v>
          </cell>
          <cell r="C597" t="str">
            <v>Subastas</v>
          </cell>
          <cell r="D597" t="str">
            <v>Fija</v>
          </cell>
          <cell r="E597">
            <v>3</v>
          </cell>
          <cell r="F597">
            <v>35576</v>
          </cell>
          <cell r="G597" t="str">
            <v>Mayo</v>
          </cell>
          <cell r="H597">
            <v>1997</v>
          </cell>
          <cell r="I597">
            <v>36672</v>
          </cell>
          <cell r="J597">
            <v>2000</v>
          </cell>
          <cell r="K597" t="str">
            <v>Mayo</v>
          </cell>
          <cell r="P597">
            <v>0</v>
          </cell>
          <cell r="Q597">
            <v>25.5</v>
          </cell>
          <cell r="R597" t="e">
            <v>#REF!</v>
          </cell>
          <cell r="S597" t="e">
            <v>#REF!</v>
          </cell>
          <cell r="T597">
            <v>3000</v>
          </cell>
          <cell r="U597" t="e">
            <v>#REF!</v>
          </cell>
          <cell r="V597">
            <v>3000</v>
          </cell>
          <cell r="W597" t="e">
            <v>#REF!</v>
          </cell>
          <cell r="X597">
            <v>3000</v>
          </cell>
          <cell r="Y597">
            <v>765</v>
          </cell>
          <cell r="Z597">
            <v>3765</v>
          </cell>
          <cell r="AA597" t="e">
            <v>#REF!</v>
          </cell>
          <cell r="AB597">
            <v>765</v>
          </cell>
          <cell r="AC597">
            <v>765</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1530</v>
          </cell>
        </row>
        <row r="598">
          <cell r="A598">
            <v>1</v>
          </cell>
          <cell r="B598" t="str">
            <v>COP</v>
          </cell>
          <cell r="C598" t="str">
            <v>Subastas</v>
          </cell>
          <cell r="D598" t="str">
            <v>Fija</v>
          </cell>
          <cell r="E598">
            <v>3</v>
          </cell>
          <cell r="F598">
            <v>35576</v>
          </cell>
          <cell r="G598" t="str">
            <v>Mayo</v>
          </cell>
          <cell r="H598">
            <v>1997</v>
          </cell>
          <cell r="I598">
            <v>36672</v>
          </cell>
          <cell r="J598">
            <v>2000</v>
          </cell>
          <cell r="K598" t="str">
            <v>Mayo</v>
          </cell>
          <cell r="P598">
            <v>0</v>
          </cell>
          <cell r="Q598">
            <v>25.5</v>
          </cell>
          <cell r="R598" t="e">
            <v>#REF!</v>
          </cell>
          <cell r="S598" t="e">
            <v>#REF!</v>
          </cell>
          <cell r="T598">
            <v>1026.2</v>
          </cell>
          <cell r="U598" t="e">
            <v>#REF!</v>
          </cell>
          <cell r="V598">
            <v>1026.2</v>
          </cell>
          <cell r="W598" t="e">
            <v>#REF!</v>
          </cell>
          <cell r="X598">
            <v>1026.2</v>
          </cell>
          <cell r="Y598">
            <v>261.68100000000004</v>
          </cell>
          <cell r="Z598">
            <v>1287.8810000000001</v>
          </cell>
          <cell r="AA598" t="e">
            <v>#REF!</v>
          </cell>
          <cell r="AB598">
            <v>261.68100000000004</v>
          </cell>
          <cell r="AC598">
            <v>261.68100000000004</v>
          </cell>
          <cell r="AD598">
            <v>0</v>
          </cell>
          <cell r="AE598">
            <v>0</v>
          </cell>
          <cell r="AF598">
            <v>0</v>
          </cell>
          <cell r="AG598">
            <v>0</v>
          </cell>
          <cell r="AH598">
            <v>0</v>
          </cell>
          <cell r="AI598">
            <v>0</v>
          </cell>
          <cell r="AJ598">
            <v>0</v>
          </cell>
          <cell r="AK598">
            <v>0</v>
          </cell>
          <cell r="AL598">
            <v>0</v>
          </cell>
          <cell r="AM598">
            <v>0</v>
          </cell>
          <cell r="AN598">
            <v>0</v>
          </cell>
          <cell r="AO598">
            <v>0</v>
          </cell>
          <cell r="AP598">
            <v>0</v>
          </cell>
          <cell r="AQ598">
            <v>523.36200000000008</v>
          </cell>
        </row>
        <row r="599">
          <cell r="A599">
            <v>1</v>
          </cell>
          <cell r="B599" t="str">
            <v>COP</v>
          </cell>
          <cell r="C599" t="str">
            <v>Subastas</v>
          </cell>
          <cell r="D599" t="str">
            <v>Fija</v>
          </cell>
          <cell r="E599">
            <v>3</v>
          </cell>
          <cell r="F599">
            <v>35576</v>
          </cell>
          <cell r="G599" t="str">
            <v>Mayo</v>
          </cell>
          <cell r="H599">
            <v>1997</v>
          </cell>
          <cell r="I599">
            <v>36672</v>
          </cell>
          <cell r="J599">
            <v>2000</v>
          </cell>
          <cell r="K599" t="str">
            <v>Mayo</v>
          </cell>
          <cell r="P599">
            <v>0</v>
          </cell>
          <cell r="Q599">
            <v>25.5</v>
          </cell>
          <cell r="R599" t="e">
            <v>#REF!</v>
          </cell>
          <cell r="S599" t="e">
            <v>#REF!</v>
          </cell>
          <cell r="T599">
            <v>21029.9</v>
          </cell>
          <cell r="U599" t="e">
            <v>#REF!</v>
          </cell>
          <cell r="V599">
            <v>21029.9</v>
          </cell>
          <cell r="W599" t="e">
            <v>#REF!</v>
          </cell>
          <cell r="X599">
            <v>21029.9</v>
          </cell>
          <cell r="Y599">
            <v>5362.6245000000008</v>
          </cell>
          <cell r="Z599">
            <v>26392.524500000003</v>
          </cell>
          <cell r="AA599" t="e">
            <v>#REF!</v>
          </cell>
          <cell r="AB599">
            <v>5362.6245000000008</v>
          </cell>
          <cell r="AC599">
            <v>5362.6245000000008</v>
          </cell>
          <cell r="AD599">
            <v>0</v>
          </cell>
          <cell r="AE599">
            <v>0</v>
          </cell>
          <cell r="AF599">
            <v>0</v>
          </cell>
          <cell r="AG599">
            <v>0</v>
          </cell>
          <cell r="AH599">
            <v>0</v>
          </cell>
          <cell r="AI599">
            <v>0</v>
          </cell>
          <cell r="AJ599">
            <v>0</v>
          </cell>
          <cell r="AK599">
            <v>0</v>
          </cell>
          <cell r="AL599">
            <v>0</v>
          </cell>
          <cell r="AM599">
            <v>0</v>
          </cell>
          <cell r="AN599">
            <v>0</v>
          </cell>
          <cell r="AO599">
            <v>0</v>
          </cell>
          <cell r="AP599">
            <v>0</v>
          </cell>
          <cell r="AQ599">
            <v>10725.249000000002</v>
          </cell>
        </row>
        <row r="600">
          <cell r="A600">
            <v>1</v>
          </cell>
          <cell r="B600" t="str">
            <v>COP</v>
          </cell>
          <cell r="C600" t="str">
            <v>Subastas</v>
          </cell>
          <cell r="D600" t="str">
            <v>Fija</v>
          </cell>
          <cell r="E600">
            <v>3</v>
          </cell>
          <cell r="F600">
            <v>35576</v>
          </cell>
          <cell r="G600" t="str">
            <v>Mayo</v>
          </cell>
          <cell r="H600">
            <v>1997</v>
          </cell>
          <cell r="I600">
            <v>36672</v>
          </cell>
          <cell r="J600">
            <v>2000</v>
          </cell>
          <cell r="K600" t="str">
            <v>Mayo</v>
          </cell>
          <cell r="P600">
            <v>0</v>
          </cell>
          <cell r="Q600">
            <v>25.5</v>
          </cell>
          <cell r="R600" t="e">
            <v>#REF!</v>
          </cell>
          <cell r="S600" t="e">
            <v>#REF!</v>
          </cell>
          <cell r="T600">
            <v>1476.7</v>
          </cell>
          <cell r="U600" t="e">
            <v>#REF!</v>
          </cell>
          <cell r="V600">
            <v>1476.7</v>
          </cell>
          <cell r="W600" t="e">
            <v>#REF!</v>
          </cell>
          <cell r="X600">
            <v>1476.7</v>
          </cell>
          <cell r="Y600">
            <v>376.55850000000004</v>
          </cell>
          <cell r="Z600">
            <v>1853.2585000000001</v>
          </cell>
          <cell r="AA600" t="e">
            <v>#REF!</v>
          </cell>
          <cell r="AB600">
            <v>376.55850000000004</v>
          </cell>
          <cell r="AC600">
            <v>376.55850000000004</v>
          </cell>
          <cell r="AD600">
            <v>0</v>
          </cell>
          <cell r="AE600">
            <v>0</v>
          </cell>
          <cell r="AF600">
            <v>0</v>
          </cell>
          <cell r="AG600">
            <v>0</v>
          </cell>
          <cell r="AH600">
            <v>0</v>
          </cell>
          <cell r="AI600">
            <v>0</v>
          </cell>
          <cell r="AJ600">
            <v>0</v>
          </cell>
          <cell r="AK600">
            <v>0</v>
          </cell>
          <cell r="AL600">
            <v>0</v>
          </cell>
          <cell r="AM600">
            <v>0</v>
          </cell>
          <cell r="AN600">
            <v>0</v>
          </cell>
          <cell r="AO600">
            <v>0</v>
          </cell>
          <cell r="AP600">
            <v>0</v>
          </cell>
          <cell r="AQ600">
            <v>753.11700000000008</v>
          </cell>
        </row>
        <row r="601">
          <cell r="A601">
            <v>1</v>
          </cell>
          <cell r="B601" t="str">
            <v>COP</v>
          </cell>
          <cell r="C601" t="str">
            <v>Subastas</v>
          </cell>
          <cell r="D601" t="str">
            <v>Fija</v>
          </cell>
          <cell r="E601">
            <v>3</v>
          </cell>
          <cell r="F601">
            <v>35576</v>
          </cell>
          <cell r="G601" t="str">
            <v>Mayo</v>
          </cell>
          <cell r="H601">
            <v>1997</v>
          </cell>
          <cell r="I601">
            <v>36672</v>
          </cell>
          <cell r="J601">
            <v>2000</v>
          </cell>
          <cell r="K601" t="str">
            <v>Mayo</v>
          </cell>
          <cell r="P601">
            <v>0</v>
          </cell>
          <cell r="Q601">
            <v>25.5</v>
          </cell>
          <cell r="R601" t="e">
            <v>#REF!</v>
          </cell>
          <cell r="S601" t="e">
            <v>#REF!</v>
          </cell>
          <cell r="T601">
            <v>7396.6</v>
          </cell>
          <cell r="U601" t="e">
            <v>#REF!</v>
          </cell>
          <cell r="V601">
            <v>7396.6</v>
          </cell>
          <cell r="W601" t="e">
            <v>#REF!</v>
          </cell>
          <cell r="X601">
            <v>7396.6</v>
          </cell>
          <cell r="Y601">
            <v>1886.133</v>
          </cell>
          <cell r="Z601">
            <v>9282.7330000000002</v>
          </cell>
          <cell r="AA601" t="e">
            <v>#REF!</v>
          </cell>
          <cell r="AB601">
            <v>1886.133</v>
          </cell>
          <cell r="AC601">
            <v>1886.133</v>
          </cell>
          <cell r="AD601">
            <v>0</v>
          </cell>
          <cell r="AE601">
            <v>0</v>
          </cell>
          <cell r="AF601">
            <v>0</v>
          </cell>
          <cell r="AG601">
            <v>0</v>
          </cell>
          <cell r="AH601">
            <v>0</v>
          </cell>
          <cell r="AI601">
            <v>0</v>
          </cell>
          <cell r="AJ601">
            <v>0</v>
          </cell>
          <cell r="AK601">
            <v>0</v>
          </cell>
          <cell r="AL601">
            <v>0</v>
          </cell>
          <cell r="AM601">
            <v>0</v>
          </cell>
          <cell r="AN601">
            <v>0</v>
          </cell>
          <cell r="AO601">
            <v>0</v>
          </cell>
          <cell r="AP601">
            <v>0</v>
          </cell>
          <cell r="AQ601">
            <v>3772.2660000000001</v>
          </cell>
        </row>
        <row r="602">
          <cell r="A602">
            <v>1</v>
          </cell>
          <cell r="B602" t="str">
            <v>COP</v>
          </cell>
          <cell r="C602" t="str">
            <v>Subastas</v>
          </cell>
          <cell r="D602" t="str">
            <v>Fija</v>
          </cell>
          <cell r="E602">
            <v>3</v>
          </cell>
          <cell r="F602">
            <v>35576</v>
          </cell>
          <cell r="G602" t="str">
            <v>Mayo</v>
          </cell>
          <cell r="H602">
            <v>1997</v>
          </cell>
          <cell r="I602">
            <v>36672</v>
          </cell>
          <cell r="J602">
            <v>2000</v>
          </cell>
          <cell r="K602" t="str">
            <v>Mayo</v>
          </cell>
          <cell r="P602">
            <v>0</v>
          </cell>
          <cell r="Q602">
            <v>25.5</v>
          </cell>
          <cell r="R602" t="e">
            <v>#REF!</v>
          </cell>
          <cell r="S602" t="e">
            <v>#REF!</v>
          </cell>
          <cell r="T602">
            <v>1000</v>
          </cell>
          <cell r="U602" t="e">
            <v>#REF!</v>
          </cell>
          <cell r="V602">
            <v>1000</v>
          </cell>
          <cell r="W602" t="e">
            <v>#REF!</v>
          </cell>
          <cell r="X602">
            <v>1000</v>
          </cell>
          <cell r="Y602">
            <v>255</v>
          </cell>
          <cell r="Z602">
            <v>1255</v>
          </cell>
          <cell r="AA602" t="e">
            <v>#REF!</v>
          </cell>
          <cell r="AB602">
            <v>255</v>
          </cell>
          <cell r="AC602">
            <v>255</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510</v>
          </cell>
        </row>
        <row r="603">
          <cell r="A603">
            <v>1</v>
          </cell>
          <cell r="B603" t="str">
            <v>COP</v>
          </cell>
          <cell r="C603" t="str">
            <v>Subastas</v>
          </cell>
          <cell r="D603" t="str">
            <v>Fija</v>
          </cell>
          <cell r="E603">
            <v>3</v>
          </cell>
          <cell r="F603">
            <v>35576</v>
          </cell>
          <cell r="G603" t="str">
            <v>Mayo</v>
          </cell>
          <cell r="H603">
            <v>1997</v>
          </cell>
          <cell r="I603">
            <v>36672</v>
          </cell>
          <cell r="J603">
            <v>2000</v>
          </cell>
          <cell r="K603" t="str">
            <v>Mayo</v>
          </cell>
          <cell r="P603">
            <v>0</v>
          </cell>
          <cell r="Q603">
            <v>25.5</v>
          </cell>
          <cell r="R603" t="e">
            <v>#REF!</v>
          </cell>
          <cell r="S603" t="e">
            <v>#REF!</v>
          </cell>
          <cell r="T603">
            <v>789</v>
          </cell>
          <cell r="U603" t="e">
            <v>#REF!</v>
          </cell>
          <cell r="V603">
            <v>789</v>
          </cell>
          <cell r="W603" t="e">
            <v>#REF!</v>
          </cell>
          <cell r="X603">
            <v>789</v>
          </cell>
          <cell r="Y603">
            <v>201.19499999999999</v>
          </cell>
          <cell r="Z603">
            <v>990.19499999999994</v>
          </cell>
          <cell r="AA603" t="e">
            <v>#REF!</v>
          </cell>
          <cell r="AB603">
            <v>201.19499999999999</v>
          </cell>
          <cell r="AC603">
            <v>201.19499999999999</v>
          </cell>
          <cell r="AD603">
            <v>0</v>
          </cell>
          <cell r="AE603">
            <v>0</v>
          </cell>
          <cell r="AF603">
            <v>0</v>
          </cell>
          <cell r="AG603">
            <v>0</v>
          </cell>
          <cell r="AH603">
            <v>0</v>
          </cell>
          <cell r="AI603">
            <v>0</v>
          </cell>
          <cell r="AJ603">
            <v>0</v>
          </cell>
          <cell r="AK603">
            <v>0</v>
          </cell>
          <cell r="AL603">
            <v>0</v>
          </cell>
          <cell r="AM603">
            <v>0</v>
          </cell>
          <cell r="AN603">
            <v>0</v>
          </cell>
          <cell r="AO603">
            <v>0</v>
          </cell>
          <cell r="AP603">
            <v>0</v>
          </cell>
          <cell r="AQ603">
            <v>402.39</v>
          </cell>
        </row>
        <row r="604">
          <cell r="A604">
            <v>1</v>
          </cell>
          <cell r="B604" t="str">
            <v>COP</v>
          </cell>
          <cell r="C604" t="str">
            <v>Subastas</v>
          </cell>
          <cell r="D604" t="str">
            <v>Fija</v>
          </cell>
          <cell r="E604">
            <v>3</v>
          </cell>
          <cell r="F604">
            <v>35576</v>
          </cell>
          <cell r="G604" t="str">
            <v>Mayo</v>
          </cell>
          <cell r="H604">
            <v>1997</v>
          </cell>
          <cell r="I604">
            <v>36672</v>
          </cell>
          <cell r="J604">
            <v>2000</v>
          </cell>
          <cell r="K604" t="str">
            <v>Mayo</v>
          </cell>
          <cell r="P604">
            <v>0</v>
          </cell>
          <cell r="Q604">
            <v>25.5</v>
          </cell>
          <cell r="R604" t="e">
            <v>#REF!</v>
          </cell>
          <cell r="S604" t="e">
            <v>#REF!</v>
          </cell>
          <cell r="T604">
            <v>607</v>
          </cell>
          <cell r="U604" t="e">
            <v>#REF!</v>
          </cell>
          <cell r="V604">
            <v>607</v>
          </cell>
          <cell r="W604" t="e">
            <v>#REF!</v>
          </cell>
          <cell r="X604">
            <v>607</v>
          </cell>
          <cell r="Y604">
            <v>154.785</v>
          </cell>
          <cell r="Z604">
            <v>761.78499999999997</v>
          </cell>
          <cell r="AA604" t="e">
            <v>#REF!</v>
          </cell>
          <cell r="AB604">
            <v>154.785</v>
          </cell>
          <cell r="AC604">
            <v>154.785</v>
          </cell>
          <cell r="AD604">
            <v>0</v>
          </cell>
          <cell r="AE604">
            <v>0</v>
          </cell>
          <cell r="AF604">
            <v>0</v>
          </cell>
          <cell r="AG604">
            <v>0</v>
          </cell>
          <cell r="AH604">
            <v>0</v>
          </cell>
          <cell r="AI604">
            <v>0</v>
          </cell>
          <cell r="AJ604">
            <v>0</v>
          </cell>
          <cell r="AK604">
            <v>0</v>
          </cell>
          <cell r="AL604">
            <v>0</v>
          </cell>
          <cell r="AM604">
            <v>0</v>
          </cell>
          <cell r="AN604">
            <v>0</v>
          </cell>
          <cell r="AO604">
            <v>0</v>
          </cell>
          <cell r="AP604">
            <v>0</v>
          </cell>
          <cell r="AQ604">
            <v>309.57</v>
          </cell>
        </row>
        <row r="605">
          <cell r="A605">
            <v>1</v>
          </cell>
          <cell r="B605" t="str">
            <v>COP</v>
          </cell>
          <cell r="C605" t="str">
            <v>Subastas</v>
          </cell>
          <cell r="D605" t="str">
            <v>Fija</v>
          </cell>
          <cell r="E605">
            <v>3</v>
          </cell>
          <cell r="F605">
            <v>35576</v>
          </cell>
          <cell r="G605" t="str">
            <v>Mayo</v>
          </cell>
          <cell r="H605">
            <v>1997</v>
          </cell>
          <cell r="I605">
            <v>36672</v>
          </cell>
          <cell r="J605">
            <v>2000</v>
          </cell>
          <cell r="K605" t="str">
            <v>Mayo</v>
          </cell>
          <cell r="P605">
            <v>0</v>
          </cell>
          <cell r="Q605">
            <v>25.5</v>
          </cell>
          <cell r="R605" t="e">
            <v>#REF!</v>
          </cell>
          <cell r="S605" t="e">
            <v>#REF!</v>
          </cell>
          <cell r="T605">
            <v>663</v>
          </cell>
          <cell r="U605" t="e">
            <v>#REF!</v>
          </cell>
          <cell r="V605">
            <v>663</v>
          </cell>
          <cell r="W605" t="e">
            <v>#REF!</v>
          </cell>
          <cell r="X605">
            <v>663</v>
          </cell>
          <cell r="Y605">
            <v>169.065</v>
          </cell>
          <cell r="Z605">
            <v>832.06500000000005</v>
          </cell>
          <cell r="AA605" t="e">
            <v>#REF!</v>
          </cell>
          <cell r="AB605">
            <v>169.065</v>
          </cell>
          <cell r="AC605">
            <v>169.065</v>
          </cell>
          <cell r="AD605">
            <v>0</v>
          </cell>
          <cell r="AE605">
            <v>0</v>
          </cell>
          <cell r="AF605">
            <v>0</v>
          </cell>
          <cell r="AG605">
            <v>0</v>
          </cell>
          <cell r="AH605">
            <v>0</v>
          </cell>
          <cell r="AI605">
            <v>0</v>
          </cell>
          <cell r="AJ605">
            <v>0</v>
          </cell>
          <cell r="AK605">
            <v>0</v>
          </cell>
          <cell r="AL605">
            <v>0</v>
          </cell>
          <cell r="AM605">
            <v>0</v>
          </cell>
          <cell r="AN605">
            <v>0</v>
          </cell>
          <cell r="AO605">
            <v>0</v>
          </cell>
          <cell r="AP605">
            <v>0</v>
          </cell>
          <cell r="AQ605">
            <v>338.13</v>
          </cell>
        </row>
        <row r="606">
          <cell r="A606">
            <v>1</v>
          </cell>
          <cell r="B606" t="str">
            <v>COP</v>
          </cell>
          <cell r="C606" t="str">
            <v>Subastas</v>
          </cell>
          <cell r="D606" t="str">
            <v>Fija</v>
          </cell>
          <cell r="E606">
            <v>3</v>
          </cell>
          <cell r="F606">
            <v>35576</v>
          </cell>
          <cell r="G606" t="str">
            <v>Mayo</v>
          </cell>
          <cell r="H606">
            <v>1997</v>
          </cell>
          <cell r="I606">
            <v>36672</v>
          </cell>
          <cell r="J606">
            <v>2000</v>
          </cell>
          <cell r="K606" t="str">
            <v>Mayo</v>
          </cell>
          <cell r="P606">
            <v>0</v>
          </cell>
          <cell r="Q606">
            <v>25.5</v>
          </cell>
          <cell r="R606" t="e">
            <v>#REF!</v>
          </cell>
          <cell r="S606" t="e">
            <v>#REF!</v>
          </cell>
          <cell r="T606">
            <v>9520</v>
          </cell>
          <cell r="U606" t="e">
            <v>#REF!</v>
          </cell>
          <cell r="V606">
            <v>9520</v>
          </cell>
          <cell r="W606" t="e">
            <v>#REF!</v>
          </cell>
          <cell r="X606">
            <v>9520</v>
          </cell>
          <cell r="Y606">
            <v>2427.6</v>
          </cell>
          <cell r="Z606">
            <v>11947.6</v>
          </cell>
          <cell r="AA606" t="e">
            <v>#REF!</v>
          </cell>
          <cell r="AB606">
            <v>2427.6</v>
          </cell>
          <cell r="AC606">
            <v>2427.6</v>
          </cell>
          <cell r="AD606">
            <v>0</v>
          </cell>
          <cell r="AE606">
            <v>0</v>
          </cell>
          <cell r="AF606">
            <v>0</v>
          </cell>
          <cell r="AG606">
            <v>0</v>
          </cell>
          <cell r="AH606">
            <v>0</v>
          </cell>
          <cell r="AI606">
            <v>0</v>
          </cell>
          <cell r="AJ606">
            <v>0</v>
          </cell>
          <cell r="AK606">
            <v>0</v>
          </cell>
          <cell r="AL606">
            <v>0</v>
          </cell>
          <cell r="AM606">
            <v>0</v>
          </cell>
          <cell r="AN606">
            <v>0</v>
          </cell>
          <cell r="AO606">
            <v>0</v>
          </cell>
          <cell r="AP606">
            <v>0</v>
          </cell>
          <cell r="AQ606">
            <v>4855.2</v>
          </cell>
        </row>
        <row r="607">
          <cell r="A607">
            <v>1</v>
          </cell>
          <cell r="B607" t="str">
            <v>COP</v>
          </cell>
          <cell r="C607" t="str">
            <v>Subastas</v>
          </cell>
          <cell r="D607" t="str">
            <v>Fija</v>
          </cell>
          <cell r="E607">
            <v>3</v>
          </cell>
          <cell r="F607">
            <v>35576</v>
          </cell>
          <cell r="G607" t="str">
            <v>Mayo</v>
          </cell>
          <cell r="H607">
            <v>1997</v>
          </cell>
          <cell r="I607">
            <v>36672</v>
          </cell>
          <cell r="J607">
            <v>2000</v>
          </cell>
          <cell r="K607" t="str">
            <v>Mayo</v>
          </cell>
          <cell r="P607">
            <v>0</v>
          </cell>
          <cell r="Q607">
            <v>25.5</v>
          </cell>
          <cell r="R607" t="e">
            <v>#REF!</v>
          </cell>
          <cell r="S607" t="e">
            <v>#REF!</v>
          </cell>
          <cell r="T607">
            <v>63432.800000000003</v>
          </cell>
          <cell r="U607" t="e">
            <v>#REF!</v>
          </cell>
          <cell r="V607">
            <v>63432.800000000003</v>
          </cell>
          <cell r="W607" t="e">
            <v>#REF!</v>
          </cell>
          <cell r="X607">
            <v>63432.800000000003</v>
          </cell>
          <cell r="Y607">
            <v>16175.364000000001</v>
          </cell>
          <cell r="Z607">
            <v>79608.164000000004</v>
          </cell>
          <cell r="AA607" t="e">
            <v>#REF!</v>
          </cell>
          <cell r="AB607">
            <v>16175.364000000001</v>
          </cell>
          <cell r="AC607">
            <v>16175.364000000001</v>
          </cell>
          <cell r="AD607">
            <v>0</v>
          </cell>
          <cell r="AE607">
            <v>0</v>
          </cell>
          <cell r="AF607">
            <v>0</v>
          </cell>
          <cell r="AG607">
            <v>0</v>
          </cell>
          <cell r="AH607">
            <v>0</v>
          </cell>
          <cell r="AI607">
            <v>0</v>
          </cell>
          <cell r="AJ607">
            <v>0</v>
          </cell>
          <cell r="AK607">
            <v>0</v>
          </cell>
          <cell r="AL607">
            <v>0</v>
          </cell>
          <cell r="AM607">
            <v>0</v>
          </cell>
          <cell r="AN607">
            <v>0</v>
          </cell>
          <cell r="AO607">
            <v>0</v>
          </cell>
          <cell r="AP607">
            <v>0</v>
          </cell>
          <cell r="AQ607">
            <v>32350.728000000003</v>
          </cell>
        </row>
        <row r="608">
          <cell r="A608">
            <v>1</v>
          </cell>
          <cell r="B608" t="str">
            <v>COP</v>
          </cell>
          <cell r="C608" t="str">
            <v>Subastas</v>
          </cell>
          <cell r="D608" t="str">
            <v>Fija</v>
          </cell>
          <cell r="E608">
            <v>3</v>
          </cell>
          <cell r="F608">
            <v>35576</v>
          </cell>
          <cell r="G608" t="str">
            <v>Mayo</v>
          </cell>
          <cell r="H608">
            <v>1997</v>
          </cell>
          <cell r="I608">
            <v>36672</v>
          </cell>
          <cell r="J608">
            <v>2000</v>
          </cell>
          <cell r="K608" t="str">
            <v>Mayo</v>
          </cell>
          <cell r="P608">
            <v>0</v>
          </cell>
          <cell r="Q608">
            <v>25.5</v>
          </cell>
          <cell r="R608" t="e">
            <v>#REF!</v>
          </cell>
          <cell r="S608" t="e">
            <v>#REF!</v>
          </cell>
          <cell r="T608">
            <v>3000</v>
          </cell>
          <cell r="U608" t="e">
            <v>#REF!</v>
          </cell>
          <cell r="V608">
            <v>3000</v>
          </cell>
          <cell r="W608" t="e">
            <v>#REF!</v>
          </cell>
          <cell r="X608">
            <v>3000</v>
          </cell>
          <cell r="Y608">
            <v>765</v>
          </cell>
          <cell r="Z608">
            <v>3765</v>
          </cell>
          <cell r="AA608" t="e">
            <v>#REF!</v>
          </cell>
          <cell r="AB608">
            <v>765</v>
          </cell>
          <cell r="AC608">
            <v>765</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1530</v>
          </cell>
        </row>
        <row r="609">
          <cell r="A609">
            <v>1</v>
          </cell>
          <cell r="B609" t="str">
            <v>COP</v>
          </cell>
          <cell r="C609" t="str">
            <v>Subastas</v>
          </cell>
          <cell r="D609" t="str">
            <v>Fija</v>
          </cell>
          <cell r="E609">
            <v>3</v>
          </cell>
          <cell r="F609">
            <v>35576</v>
          </cell>
          <cell r="G609" t="str">
            <v>Mayo</v>
          </cell>
          <cell r="H609">
            <v>1997</v>
          </cell>
          <cell r="I609">
            <v>36672</v>
          </cell>
          <cell r="J609">
            <v>2000</v>
          </cell>
          <cell r="K609" t="str">
            <v>Mayo</v>
          </cell>
          <cell r="P609">
            <v>0</v>
          </cell>
          <cell r="Q609">
            <v>25.5</v>
          </cell>
          <cell r="R609" t="e">
            <v>#REF!</v>
          </cell>
          <cell r="S609" t="e">
            <v>#REF!</v>
          </cell>
          <cell r="T609">
            <v>701.7</v>
          </cell>
          <cell r="U609" t="e">
            <v>#REF!</v>
          </cell>
          <cell r="V609">
            <v>701.7</v>
          </cell>
          <cell r="W609" t="e">
            <v>#REF!</v>
          </cell>
          <cell r="X609">
            <v>701.7</v>
          </cell>
          <cell r="Y609">
            <v>178.93350000000001</v>
          </cell>
          <cell r="Z609">
            <v>880.63350000000003</v>
          </cell>
          <cell r="AA609" t="e">
            <v>#REF!</v>
          </cell>
          <cell r="AB609">
            <v>178.93350000000001</v>
          </cell>
          <cell r="AC609">
            <v>178.93350000000001</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357.86700000000002</v>
          </cell>
        </row>
        <row r="610">
          <cell r="A610">
            <v>1</v>
          </cell>
          <cell r="B610" t="str">
            <v>COP</v>
          </cell>
          <cell r="C610" t="str">
            <v>Subastas</v>
          </cell>
          <cell r="D610" t="str">
            <v>Fija</v>
          </cell>
          <cell r="E610">
            <v>3</v>
          </cell>
          <cell r="F610">
            <v>35576</v>
          </cell>
          <cell r="G610" t="str">
            <v>Mayo</v>
          </cell>
          <cell r="H610">
            <v>1997</v>
          </cell>
          <cell r="I610">
            <v>36672</v>
          </cell>
          <cell r="J610">
            <v>2000</v>
          </cell>
          <cell r="K610" t="str">
            <v>Mayo</v>
          </cell>
          <cell r="P610">
            <v>0</v>
          </cell>
          <cell r="Q610">
            <v>25.5</v>
          </cell>
          <cell r="R610" t="e">
            <v>#REF!</v>
          </cell>
          <cell r="S610" t="e">
            <v>#REF!</v>
          </cell>
          <cell r="T610">
            <v>2400</v>
          </cell>
          <cell r="U610" t="e">
            <v>#REF!</v>
          </cell>
          <cell r="V610">
            <v>2400</v>
          </cell>
          <cell r="W610" t="e">
            <v>#REF!</v>
          </cell>
          <cell r="X610">
            <v>2400</v>
          </cell>
          <cell r="Y610">
            <v>612</v>
          </cell>
          <cell r="Z610">
            <v>3012</v>
          </cell>
          <cell r="AA610" t="e">
            <v>#REF!</v>
          </cell>
          <cell r="AB610">
            <v>612</v>
          </cell>
          <cell r="AC610">
            <v>612</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1224</v>
          </cell>
        </row>
        <row r="611">
          <cell r="A611">
            <v>1</v>
          </cell>
          <cell r="B611" t="str">
            <v>COP</v>
          </cell>
          <cell r="C611" t="str">
            <v>Subastas</v>
          </cell>
          <cell r="D611" t="str">
            <v>Fija</v>
          </cell>
          <cell r="E611">
            <v>3</v>
          </cell>
          <cell r="F611">
            <v>35576</v>
          </cell>
          <cell r="G611" t="str">
            <v>Mayo</v>
          </cell>
          <cell r="H611">
            <v>1997</v>
          </cell>
          <cell r="I611">
            <v>36672</v>
          </cell>
          <cell r="J611">
            <v>2000</v>
          </cell>
          <cell r="K611" t="str">
            <v>Mayo</v>
          </cell>
          <cell r="P611">
            <v>0</v>
          </cell>
          <cell r="Q611">
            <v>25.5</v>
          </cell>
          <cell r="R611" t="e">
            <v>#REF!</v>
          </cell>
          <cell r="S611" t="e">
            <v>#REF!</v>
          </cell>
          <cell r="T611">
            <v>17527.7</v>
          </cell>
          <cell r="U611" t="e">
            <v>#REF!</v>
          </cell>
          <cell r="V611">
            <v>17527.7</v>
          </cell>
          <cell r="W611" t="e">
            <v>#REF!</v>
          </cell>
          <cell r="X611">
            <v>17527.7</v>
          </cell>
          <cell r="Y611">
            <v>4469.5635000000002</v>
          </cell>
          <cell r="Z611">
            <v>21997.263500000001</v>
          </cell>
          <cell r="AA611" t="e">
            <v>#REF!</v>
          </cell>
          <cell r="AB611">
            <v>4469.5635000000002</v>
          </cell>
          <cell r="AC611">
            <v>4469.5635000000002</v>
          </cell>
          <cell r="AD611">
            <v>0</v>
          </cell>
          <cell r="AE611">
            <v>0</v>
          </cell>
          <cell r="AF611">
            <v>0</v>
          </cell>
          <cell r="AG611">
            <v>0</v>
          </cell>
          <cell r="AH611">
            <v>0</v>
          </cell>
          <cell r="AI611">
            <v>0</v>
          </cell>
          <cell r="AJ611">
            <v>0</v>
          </cell>
          <cell r="AK611">
            <v>0</v>
          </cell>
          <cell r="AL611">
            <v>0</v>
          </cell>
          <cell r="AM611">
            <v>0</v>
          </cell>
          <cell r="AN611">
            <v>0</v>
          </cell>
          <cell r="AO611">
            <v>0</v>
          </cell>
          <cell r="AP611">
            <v>0</v>
          </cell>
          <cell r="AQ611">
            <v>8939.1270000000004</v>
          </cell>
        </row>
        <row r="612">
          <cell r="A612">
            <v>1</v>
          </cell>
          <cell r="B612" t="str">
            <v>COP</v>
          </cell>
          <cell r="C612" t="str">
            <v>Subastas</v>
          </cell>
          <cell r="D612" t="str">
            <v>Fija</v>
          </cell>
          <cell r="E612">
            <v>3</v>
          </cell>
          <cell r="F612">
            <v>35576</v>
          </cell>
          <cell r="G612" t="str">
            <v>Mayo</v>
          </cell>
          <cell r="H612">
            <v>1997</v>
          </cell>
          <cell r="I612">
            <v>36672</v>
          </cell>
          <cell r="J612">
            <v>2000</v>
          </cell>
          <cell r="K612" t="str">
            <v>Mayo</v>
          </cell>
          <cell r="P612">
            <v>0</v>
          </cell>
          <cell r="Q612">
            <v>25.5</v>
          </cell>
          <cell r="R612" t="e">
            <v>#REF!</v>
          </cell>
          <cell r="S612" t="e">
            <v>#REF!</v>
          </cell>
          <cell r="T612">
            <v>6800</v>
          </cell>
          <cell r="U612" t="e">
            <v>#REF!</v>
          </cell>
          <cell r="V612">
            <v>6800</v>
          </cell>
          <cell r="W612" t="e">
            <v>#REF!</v>
          </cell>
          <cell r="X612">
            <v>6800</v>
          </cell>
          <cell r="Y612">
            <v>1734</v>
          </cell>
          <cell r="Z612">
            <v>8534</v>
          </cell>
          <cell r="AA612" t="e">
            <v>#REF!</v>
          </cell>
          <cell r="AB612">
            <v>1734</v>
          </cell>
          <cell r="AC612">
            <v>1734</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3468</v>
          </cell>
        </row>
        <row r="613">
          <cell r="A613">
            <v>1</v>
          </cell>
          <cell r="B613" t="str">
            <v>COP</v>
          </cell>
          <cell r="C613" t="str">
            <v>Subastas</v>
          </cell>
          <cell r="D613" t="str">
            <v>Fija</v>
          </cell>
          <cell r="E613">
            <v>3</v>
          </cell>
          <cell r="F613">
            <v>35576</v>
          </cell>
          <cell r="G613" t="str">
            <v>Mayo</v>
          </cell>
          <cell r="H613">
            <v>1997</v>
          </cell>
          <cell r="I613">
            <v>36672</v>
          </cell>
          <cell r="J613">
            <v>2000</v>
          </cell>
          <cell r="K613" t="str">
            <v>Mayo</v>
          </cell>
          <cell r="P613">
            <v>0</v>
          </cell>
          <cell r="Q613">
            <v>25.5</v>
          </cell>
          <cell r="R613" t="e">
            <v>#REF!</v>
          </cell>
          <cell r="S613" t="e">
            <v>#REF!</v>
          </cell>
          <cell r="T613">
            <v>145.4</v>
          </cell>
          <cell r="U613" t="e">
            <v>#REF!</v>
          </cell>
          <cell r="V613">
            <v>145.4</v>
          </cell>
          <cell r="W613" t="e">
            <v>#REF!</v>
          </cell>
          <cell r="X613">
            <v>145.4</v>
          </cell>
          <cell r="Y613">
            <v>37.077000000000005</v>
          </cell>
          <cell r="Z613">
            <v>182.477</v>
          </cell>
          <cell r="AA613" t="e">
            <v>#REF!</v>
          </cell>
          <cell r="AB613">
            <v>37.077000000000005</v>
          </cell>
          <cell r="AC613">
            <v>37.077000000000005</v>
          </cell>
          <cell r="AD613">
            <v>0</v>
          </cell>
          <cell r="AE613">
            <v>0</v>
          </cell>
          <cell r="AF613">
            <v>0</v>
          </cell>
          <cell r="AG613">
            <v>0</v>
          </cell>
          <cell r="AH613">
            <v>0</v>
          </cell>
          <cell r="AI613">
            <v>0</v>
          </cell>
          <cell r="AJ613">
            <v>0</v>
          </cell>
          <cell r="AK613">
            <v>0</v>
          </cell>
          <cell r="AL613">
            <v>0</v>
          </cell>
          <cell r="AM613">
            <v>0</v>
          </cell>
          <cell r="AN613">
            <v>0</v>
          </cell>
          <cell r="AO613">
            <v>0</v>
          </cell>
          <cell r="AP613">
            <v>0</v>
          </cell>
          <cell r="AQ613">
            <v>74.154000000000011</v>
          </cell>
        </row>
        <row r="614">
          <cell r="A614">
            <v>1</v>
          </cell>
          <cell r="B614" t="str">
            <v>COP</v>
          </cell>
          <cell r="C614" t="str">
            <v>Subastas</v>
          </cell>
          <cell r="D614" t="str">
            <v>Fija</v>
          </cell>
          <cell r="E614">
            <v>3</v>
          </cell>
          <cell r="F614">
            <v>35576</v>
          </cell>
          <cell r="G614" t="str">
            <v>Mayo</v>
          </cell>
          <cell r="H614">
            <v>1997</v>
          </cell>
          <cell r="I614">
            <v>36672</v>
          </cell>
          <cell r="J614">
            <v>2000</v>
          </cell>
          <cell r="K614" t="str">
            <v>Mayo</v>
          </cell>
          <cell r="P614">
            <v>0</v>
          </cell>
          <cell r="Q614">
            <v>25.5</v>
          </cell>
          <cell r="R614" t="e">
            <v>#REF!</v>
          </cell>
          <cell r="S614" t="e">
            <v>#REF!</v>
          </cell>
          <cell r="T614">
            <v>700</v>
          </cell>
          <cell r="U614" t="e">
            <v>#REF!</v>
          </cell>
          <cell r="V614">
            <v>700</v>
          </cell>
          <cell r="W614" t="e">
            <v>#REF!</v>
          </cell>
          <cell r="X614">
            <v>700</v>
          </cell>
          <cell r="Y614">
            <v>178.5</v>
          </cell>
          <cell r="Z614">
            <v>878.5</v>
          </cell>
          <cell r="AA614" t="e">
            <v>#REF!</v>
          </cell>
          <cell r="AB614">
            <v>178.5</v>
          </cell>
          <cell r="AC614">
            <v>178.5</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357</v>
          </cell>
        </row>
        <row r="615">
          <cell r="A615">
            <v>1</v>
          </cell>
          <cell r="B615" t="str">
            <v>COP</v>
          </cell>
          <cell r="C615" t="str">
            <v>Subastas</v>
          </cell>
          <cell r="D615" t="str">
            <v>Fija</v>
          </cell>
          <cell r="E615">
            <v>3</v>
          </cell>
          <cell r="F615">
            <v>35576</v>
          </cell>
          <cell r="G615" t="str">
            <v>Mayo</v>
          </cell>
          <cell r="H615">
            <v>1997</v>
          </cell>
          <cell r="I615">
            <v>36672</v>
          </cell>
          <cell r="J615">
            <v>2000</v>
          </cell>
          <cell r="K615" t="str">
            <v>Mayo</v>
          </cell>
          <cell r="P615">
            <v>0</v>
          </cell>
          <cell r="Q615">
            <v>25.5</v>
          </cell>
          <cell r="R615" t="e">
            <v>#REF!</v>
          </cell>
          <cell r="S615" t="e">
            <v>#REF!</v>
          </cell>
          <cell r="T615">
            <v>500</v>
          </cell>
          <cell r="U615" t="e">
            <v>#REF!</v>
          </cell>
          <cell r="V615">
            <v>500</v>
          </cell>
          <cell r="W615" t="e">
            <v>#REF!</v>
          </cell>
          <cell r="X615">
            <v>500</v>
          </cell>
          <cell r="Y615">
            <v>127.5</v>
          </cell>
          <cell r="Z615">
            <v>627.5</v>
          </cell>
          <cell r="AA615" t="e">
            <v>#REF!</v>
          </cell>
          <cell r="AB615">
            <v>127.5</v>
          </cell>
          <cell r="AC615">
            <v>127.5</v>
          </cell>
          <cell r="AD615">
            <v>0</v>
          </cell>
          <cell r="AE615">
            <v>0</v>
          </cell>
          <cell r="AF615">
            <v>0</v>
          </cell>
          <cell r="AG615">
            <v>0</v>
          </cell>
          <cell r="AH615">
            <v>0</v>
          </cell>
          <cell r="AI615">
            <v>0</v>
          </cell>
          <cell r="AJ615">
            <v>0</v>
          </cell>
          <cell r="AK615">
            <v>0</v>
          </cell>
          <cell r="AL615">
            <v>0</v>
          </cell>
          <cell r="AM615">
            <v>0</v>
          </cell>
          <cell r="AN615">
            <v>0</v>
          </cell>
          <cell r="AO615">
            <v>0</v>
          </cell>
          <cell r="AP615">
            <v>0</v>
          </cell>
          <cell r="AQ615">
            <v>255</v>
          </cell>
        </row>
        <row r="616">
          <cell r="A616">
            <v>1</v>
          </cell>
          <cell r="B616" t="str">
            <v>COP</v>
          </cell>
          <cell r="C616" t="str">
            <v>Subastas</v>
          </cell>
          <cell r="D616" t="str">
            <v>Fija</v>
          </cell>
          <cell r="E616">
            <v>3</v>
          </cell>
          <cell r="F616">
            <v>35576</v>
          </cell>
          <cell r="G616" t="str">
            <v>Mayo</v>
          </cell>
          <cell r="H616">
            <v>1997</v>
          </cell>
          <cell r="I616">
            <v>36672</v>
          </cell>
          <cell r="J616">
            <v>2000</v>
          </cell>
          <cell r="K616" t="str">
            <v>Mayo</v>
          </cell>
          <cell r="P616">
            <v>0</v>
          </cell>
          <cell r="Q616">
            <v>25.5</v>
          </cell>
          <cell r="R616" t="e">
            <v>#REF!</v>
          </cell>
          <cell r="S616" t="e">
            <v>#REF!</v>
          </cell>
          <cell r="T616">
            <v>6500</v>
          </cell>
          <cell r="U616" t="e">
            <v>#REF!</v>
          </cell>
          <cell r="V616">
            <v>6500</v>
          </cell>
          <cell r="W616" t="e">
            <v>#REF!</v>
          </cell>
          <cell r="X616">
            <v>6500</v>
          </cell>
          <cell r="Y616">
            <v>1657.5</v>
          </cell>
          <cell r="Z616">
            <v>8157.5</v>
          </cell>
          <cell r="AA616" t="e">
            <v>#REF!</v>
          </cell>
          <cell r="AB616">
            <v>1657.5</v>
          </cell>
          <cell r="AC616">
            <v>1657.5</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3315</v>
          </cell>
        </row>
        <row r="617">
          <cell r="A617">
            <v>1</v>
          </cell>
          <cell r="B617" t="str">
            <v>COP</v>
          </cell>
          <cell r="C617" t="str">
            <v>Subastas</v>
          </cell>
          <cell r="D617" t="str">
            <v>Fija</v>
          </cell>
          <cell r="E617">
            <v>3</v>
          </cell>
          <cell r="F617">
            <v>35576</v>
          </cell>
          <cell r="G617" t="str">
            <v>Mayo</v>
          </cell>
          <cell r="H617">
            <v>1997</v>
          </cell>
          <cell r="I617">
            <v>36672</v>
          </cell>
          <cell r="J617">
            <v>2000</v>
          </cell>
          <cell r="K617" t="str">
            <v>Mayo</v>
          </cell>
          <cell r="P617">
            <v>0</v>
          </cell>
          <cell r="Q617">
            <v>25.5</v>
          </cell>
          <cell r="R617" t="e">
            <v>#REF!</v>
          </cell>
          <cell r="S617" t="e">
            <v>#REF!</v>
          </cell>
          <cell r="T617">
            <v>663</v>
          </cell>
          <cell r="U617" t="e">
            <v>#REF!</v>
          </cell>
          <cell r="V617">
            <v>663</v>
          </cell>
          <cell r="W617" t="e">
            <v>#REF!</v>
          </cell>
          <cell r="X617">
            <v>663</v>
          </cell>
          <cell r="Y617">
            <v>169.065</v>
          </cell>
          <cell r="Z617">
            <v>832.06500000000005</v>
          </cell>
          <cell r="AA617" t="e">
            <v>#REF!</v>
          </cell>
          <cell r="AB617">
            <v>169.065</v>
          </cell>
          <cell r="AC617">
            <v>169.065</v>
          </cell>
          <cell r="AD617">
            <v>0</v>
          </cell>
          <cell r="AE617">
            <v>0</v>
          </cell>
          <cell r="AF617">
            <v>0</v>
          </cell>
          <cell r="AG617">
            <v>0</v>
          </cell>
          <cell r="AH617">
            <v>0</v>
          </cell>
          <cell r="AI617">
            <v>0</v>
          </cell>
          <cell r="AJ617">
            <v>0</v>
          </cell>
          <cell r="AK617">
            <v>0</v>
          </cell>
          <cell r="AL617">
            <v>0</v>
          </cell>
          <cell r="AM617">
            <v>0</v>
          </cell>
          <cell r="AN617">
            <v>0</v>
          </cell>
          <cell r="AO617">
            <v>0</v>
          </cell>
          <cell r="AP617">
            <v>0</v>
          </cell>
          <cell r="AQ617">
            <v>338.13</v>
          </cell>
        </row>
        <row r="618">
          <cell r="A618">
            <v>1</v>
          </cell>
          <cell r="B618" t="str">
            <v>COP</v>
          </cell>
          <cell r="C618" t="str">
            <v>Subastas</v>
          </cell>
          <cell r="D618" t="str">
            <v>Fija</v>
          </cell>
          <cell r="E618">
            <v>3</v>
          </cell>
          <cell r="F618">
            <v>35576</v>
          </cell>
          <cell r="G618" t="str">
            <v>Mayo</v>
          </cell>
          <cell r="H618">
            <v>1997</v>
          </cell>
          <cell r="I618">
            <v>36672</v>
          </cell>
          <cell r="J618">
            <v>2000</v>
          </cell>
          <cell r="K618" t="str">
            <v>Mayo</v>
          </cell>
          <cell r="P618">
            <v>0</v>
          </cell>
          <cell r="Q618">
            <v>25.5</v>
          </cell>
          <cell r="R618" t="e">
            <v>#REF!</v>
          </cell>
          <cell r="S618" t="e">
            <v>#REF!</v>
          </cell>
          <cell r="T618">
            <v>3873</v>
          </cell>
          <cell r="U618" t="e">
            <v>#REF!</v>
          </cell>
          <cell r="V618">
            <v>3873</v>
          </cell>
          <cell r="W618" t="e">
            <v>#REF!</v>
          </cell>
          <cell r="X618">
            <v>3873</v>
          </cell>
          <cell r="Y618">
            <v>987.61500000000001</v>
          </cell>
          <cell r="Z618">
            <v>4860.6149999999998</v>
          </cell>
          <cell r="AA618" t="e">
            <v>#REF!</v>
          </cell>
          <cell r="AB618">
            <v>987.61500000000001</v>
          </cell>
          <cell r="AC618">
            <v>987.61500000000001</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1975.23</v>
          </cell>
        </row>
        <row r="619">
          <cell r="A619">
            <v>1</v>
          </cell>
          <cell r="B619" t="str">
            <v>COP</v>
          </cell>
          <cell r="C619" t="str">
            <v>Subastas</v>
          </cell>
          <cell r="D619" t="str">
            <v>Fija</v>
          </cell>
          <cell r="E619">
            <v>3</v>
          </cell>
          <cell r="F619">
            <v>35576</v>
          </cell>
          <cell r="G619" t="str">
            <v>Mayo</v>
          </cell>
          <cell r="H619">
            <v>1997</v>
          </cell>
          <cell r="I619">
            <v>36672</v>
          </cell>
          <cell r="J619">
            <v>2000</v>
          </cell>
          <cell r="K619" t="str">
            <v>Mayo</v>
          </cell>
          <cell r="P619">
            <v>0</v>
          </cell>
          <cell r="Q619">
            <v>25.5</v>
          </cell>
          <cell r="R619" t="e">
            <v>#REF!</v>
          </cell>
          <cell r="S619" t="e">
            <v>#REF!</v>
          </cell>
          <cell r="T619">
            <v>4813.8</v>
          </cell>
          <cell r="U619" t="e">
            <v>#REF!</v>
          </cell>
          <cell r="V619">
            <v>4813.8</v>
          </cell>
          <cell r="W619" t="e">
            <v>#REF!</v>
          </cell>
          <cell r="X619">
            <v>4813.8</v>
          </cell>
          <cell r="Y619">
            <v>1227.519</v>
          </cell>
          <cell r="Z619">
            <v>6041.3190000000004</v>
          </cell>
          <cell r="AA619" t="e">
            <v>#REF!</v>
          </cell>
          <cell r="AB619">
            <v>1227.519</v>
          </cell>
          <cell r="AC619">
            <v>1227.519</v>
          </cell>
          <cell r="AD619">
            <v>0</v>
          </cell>
          <cell r="AE619">
            <v>0</v>
          </cell>
          <cell r="AF619">
            <v>0</v>
          </cell>
          <cell r="AG619">
            <v>0</v>
          </cell>
          <cell r="AH619">
            <v>0</v>
          </cell>
          <cell r="AI619">
            <v>0</v>
          </cell>
          <cell r="AJ619">
            <v>0</v>
          </cell>
          <cell r="AK619">
            <v>0</v>
          </cell>
          <cell r="AL619">
            <v>0</v>
          </cell>
          <cell r="AM619">
            <v>0</v>
          </cell>
          <cell r="AN619">
            <v>0</v>
          </cell>
          <cell r="AO619">
            <v>0</v>
          </cell>
          <cell r="AP619">
            <v>0</v>
          </cell>
          <cell r="AQ619">
            <v>2455.038</v>
          </cell>
        </row>
        <row r="620">
          <cell r="A620">
            <v>1</v>
          </cell>
          <cell r="B620" t="str">
            <v>COP</v>
          </cell>
          <cell r="C620" t="str">
            <v>Subastas</v>
          </cell>
          <cell r="D620" t="str">
            <v>Fija</v>
          </cell>
          <cell r="E620">
            <v>3</v>
          </cell>
          <cell r="F620">
            <v>35576</v>
          </cell>
          <cell r="G620" t="str">
            <v>Mayo</v>
          </cell>
          <cell r="H620">
            <v>1997</v>
          </cell>
          <cell r="I620">
            <v>36672</v>
          </cell>
          <cell r="J620">
            <v>2000</v>
          </cell>
          <cell r="K620" t="str">
            <v>Mayo</v>
          </cell>
          <cell r="P620">
            <v>0</v>
          </cell>
          <cell r="Q620">
            <v>25.5</v>
          </cell>
          <cell r="R620" t="e">
            <v>#REF!</v>
          </cell>
          <cell r="S620" t="e">
            <v>#REF!</v>
          </cell>
          <cell r="T620">
            <v>4332.3999999999996</v>
          </cell>
          <cell r="U620" t="e">
            <v>#REF!</v>
          </cell>
          <cell r="V620">
            <v>4332.3999999999996</v>
          </cell>
          <cell r="W620" t="e">
            <v>#REF!</v>
          </cell>
          <cell r="X620">
            <v>4332.3999999999996</v>
          </cell>
          <cell r="Y620">
            <v>1104.7619999999999</v>
          </cell>
          <cell r="Z620">
            <v>5437.1619999999994</v>
          </cell>
          <cell r="AA620" t="e">
            <v>#REF!</v>
          </cell>
          <cell r="AB620">
            <v>1104.7619999999999</v>
          </cell>
          <cell r="AC620">
            <v>1104.7619999999999</v>
          </cell>
          <cell r="AD620">
            <v>0</v>
          </cell>
          <cell r="AE620">
            <v>0</v>
          </cell>
          <cell r="AF620">
            <v>0</v>
          </cell>
          <cell r="AG620">
            <v>0</v>
          </cell>
          <cell r="AH620">
            <v>0</v>
          </cell>
          <cell r="AI620">
            <v>0</v>
          </cell>
          <cell r="AJ620">
            <v>0</v>
          </cell>
          <cell r="AK620">
            <v>0</v>
          </cell>
          <cell r="AL620">
            <v>0</v>
          </cell>
          <cell r="AM620">
            <v>0</v>
          </cell>
          <cell r="AN620">
            <v>0</v>
          </cell>
          <cell r="AO620">
            <v>0</v>
          </cell>
          <cell r="AP620">
            <v>0</v>
          </cell>
          <cell r="AQ620">
            <v>2209.5239999999999</v>
          </cell>
        </row>
        <row r="621">
          <cell r="A621">
            <v>1</v>
          </cell>
          <cell r="B621" t="str">
            <v>COP</v>
          </cell>
          <cell r="C621" t="str">
            <v>Subastas</v>
          </cell>
          <cell r="D621" t="str">
            <v>Fija</v>
          </cell>
          <cell r="E621">
            <v>3</v>
          </cell>
          <cell r="F621">
            <v>35576</v>
          </cell>
          <cell r="G621" t="str">
            <v>Mayo</v>
          </cell>
          <cell r="H621">
            <v>1997</v>
          </cell>
          <cell r="I621">
            <v>36672</v>
          </cell>
          <cell r="J621">
            <v>2000</v>
          </cell>
          <cell r="K621" t="str">
            <v>Mayo</v>
          </cell>
          <cell r="P621">
            <v>0</v>
          </cell>
          <cell r="Q621">
            <v>25.5</v>
          </cell>
          <cell r="R621" t="e">
            <v>#REF!</v>
          </cell>
          <cell r="S621" t="e">
            <v>#REF!</v>
          </cell>
          <cell r="T621">
            <v>1000</v>
          </cell>
          <cell r="U621" t="e">
            <v>#REF!</v>
          </cell>
          <cell r="V621">
            <v>1000</v>
          </cell>
          <cell r="W621" t="e">
            <v>#REF!</v>
          </cell>
          <cell r="X621">
            <v>1000</v>
          </cell>
          <cell r="Y621">
            <v>255</v>
          </cell>
          <cell r="Z621">
            <v>1255</v>
          </cell>
          <cell r="AA621" t="e">
            <v>#REF!</v>
          </cell>
          <cell r="AB621">
            <v>255</v>
          </cell>
          <cell r="AC621">
            <v>255</v>
          </cell>
          <cell r="AD621">
            <v>0</v>
          </cell>
          <cell r="AE621">
            <v>0</v>
          </cell>
          <cell r="AF621">
            <v>0</v>
          </cell>
          <cell r="AG621">
            <v>0</v>
          </cell>
          <cell r="AH621">
            <v>0</v>
          </cell>
          <cell r="AI621">
            <v>0</v>
          </cell>
          <cell r="AJ621">
            <v>0</v>
          </cell>
          <cell r="AK621">
            <v>0</v>
          </cell>
          <cell r="AL621">
            <v>0</v>
          </cell>
          <cell r="AM621">
            <v>0</v>
          </cell>
          <cell r="AN621">
            <v>0</v>
          </cell>
          <cell r="AO621">
            <v>0</v>
          </cell>
          <cell r="AP621">
            <v>0</v>
          </cell>
          <cell r="AQ621">
            <v>510</v>
          </cell>
        </row>
        <row r="622">
          <cell r="A622">
            <v>1</v>
          </cell>
          <cell r="B622" t="str">
            <v>COP</v>
          </cell>
          <cell r="C622" t="str">
            <v>Subastas</v>
          </cell>
          <cell r="D622" t="str">
            <v>Fija</v>
          </cell>
          <cell r="E622">
            <v>3</v>
          </cell>
          <cell r="F622">
            <v>35576</v>
          </cell>
          <cell r="G622" t="str">
            <v>Mayo</v>
          </cell>
          <cell r="H622">
            <v>1997</v>
          </cell>
          <cell r="I622">
            <v>36672</v>
          </cell>
          <cell r="J622">
            <v>2000</v>
          </cell>
          <cell r="K622" t="str">
            <v>Mayo</v>
          </cell>
          <cell r="P622">
            <v>0</v>
          </cell>
          <cell r="Q622">
            <v>25.5</v>
          </cell>
          <cell r="R622" t="e">
            <v>#REF!</v>
          </cell>
          <cell r="S622" t="e">
            <v>#REF!</v>
          </cell>
          <cell r="T622">
            <v>600</v>
          </cell>
          <cell r="U622" t="e">
            <v>#REF!</v>
          </cell>
          <cell r="V622">
            <v>600</v>
          </cell>
          <cell r="W622" t="e">
            <v>#REF!</v>
          </cell>
          <cell r="X622">
            <v>600</v>
          </cell>
          <cell r="Y622">
            <v>153</v>
          </cell>
          <cell r="Z622">
            <v>753</v>
          </cell>
          <cell r="AA622" t="e">
            <v>#REF!</v>
          </cell>
          <cell r="AB622">
            <v>153</v>
          </cell>
          <cell r="AC622">
            <v>153</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306</v>
          </cell>
        </row>
        <row r="623">
          <cell r="A623">
            <v>1</v>
          </cell>
          <cell r="B623" t="str">
            <v>COP</v>
          </cell>
          <cell r="C623" t="str">
            <v>Subastas</v>
          </cell>
          <cell r="D623" t="str">
            <v>Fija</v>
          </cell>
          <cell r="E623">
            <v>3</v>
          </cell>
          <cell r="F623">
            <v>35576</v>
          </cell>
          <cell r="G623" t="str">
            <v>Mayo</v>
          </cell>
          <cell r="H623">
            <v>1997</v>
          </cell>
          <cell r="I623">
            <v>36672</v>
          </cell>
          <cell r="J623">
            <v>2000</v>
          </cell>
          <cell r="K623" t="str">
            <v>Mayo</v>
          </cell>
          <cell r="P623">
            <v>0</v>
          </cell>
          <cell r="Q623">
            <v>25.5</v>
          </cell>
          <cell r="R623" t="e">
            <v>#REF!</v>
          </cell>
          <cell r="S623" t="e">
            <v>#REF!</v>
          </cell>
          <cell r="T623">
            <v>11185</v>
          </cell>
          <cell r="U623" t="e">
            <v>#REF!</v>
          </cell>
          <cell r="V623">
            <v>11185</v>
          </cell>
          <cell r="W623" t="e">
            <v>#REF!</v>
          </cell>
          <cell r="X623">
            <v>11185</v>
          </cell>
          <cell r="Y623">
            <v>2852.1750000000002</v>
          </cell>
          <cell r="Z623">
            <v>14037.174999999999</v>
          </cell>
          <cell r="AA623" t="e">
            <v>#REF!</v>
          </cell>
          <cell r="AB623">
            <v>2852.1750000000002</v>
          </cell>
          <cell r="AC623">
            <v>2852.1750000000002</v>
          </cell>
          <cell r="AD623">
            <v>0</v>
          </cell>
          <cell r="AE623">
            <v>0</v>
          </cell>
          <cell r="AF623">
            <v>0</v>
          </cell>
          <cell r="AG623">
            <v>0</v>
          </cell>
          <cell r="AH623">
            <v>0</v>
          </cell>
          <cell r="AI623">
            <v>0</v>
          </cell>
          <cell r="AJ623">
            <v>0</v>
          </cell>
          <cell r="AK623">
            <v>0</v>
          </cell>
          <cell r="AL623">
            <v>0</v>
          </cell>
          <cell r="AM623">
            <v>0</v>
          </cell>
          <cell r="AN623">
            <v>0</v>
          </cell>
          <cell r="AO623">
            <v>0</v>
          </cell>
          <cell r="AP623">
            <v>0</v>
          </cell>
          <cell r="AQ623">
            <v>5704.35</v>
          </cell>
        </row>
        <row r="624">
          <cell r="A624">
            <v>1</v>
          </cell>
          <cell r="B624" t="str">
            <v>COP</v>
          </cell>
          <cell r="C624" t="str">
            <v>Subastas</v>
          </cell>
          <cell r="D624" t="str">
            <v>Fija</v>
          </cell>
          <cell r="E624">
            <v>3</v>
          </cell>
          <cell r="F624">
            <v>35576</v>
          </cell>
          <cell r="G624" t="str">
            <v>Mayo</v>
          </cell>
          <cell r="H624">
            <v>1997</v>
          </cell>
          <cell r="I624">
            <v>36672</v>
          </cell>
          <cell r="J624">
            <v>2000</v>
          </cell>
          <cell r="K624" t="str">
            <v>Mayo</v>
          </cell>
          <cell r="P624">
            <v>0</v>
          </cell>
          <cell r="Q624">
            <v>25.5</v>
          </cell>
          <cell r="R624" t="e">
            <v>#REF!</v>
          </cell>
          <cell r="S624" t="e">
            <v>#REF!</v>
          </cell>
          <cell r="T624">
            <v>300</v>
          </cell>
          <cell r="U624" t="e">
            <v>#REF!</v>
          </cell>
          <cell r="V624">
            <v>300</v>
          </cell>
          <cell r="W624" t="e">
            <v>#REF!</v>
          </cell>
          <cell r="X624">
            <v>300</v>
          </cell>
          <cell r="Y624">
            <v>76.5</v>
          </cell>
          <cell r="Z624">
            <v>376.5</v>
          </cell>
          <cell r="AA624" t="e">
            <v>#REF!</v>
          </cell>
          <cell r="AB624">
            <v>76.5</v>
          </cell>
          <cell r="AC624">
            <v>76.5</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153</v>
          </cell>
        </row>
        <row r="625">
          <cell r="A625">
            <v>1</v>
          </cell>
          <cell r="B625" t="str">
            <v>COP</v>
          </cell>
          <cell r="C625" t="str">
            <v>Subastas</v>
          </cell>
          <cell r="D625" t="str">
            <v>Fija</v>
          </cell>
          <cell r="E625">
            <v>3</v>
          </cell>
          <cell r="F625">
            <v>35576</v>
          </cell>
          <cell r="G625" t="str">
            <v>Mayo</v>
          </cell>
          <cell r="H625">
            <v>1997</v>
          </cell>
          <cell r="I625">
            <v>36672</v>
          </cell>
          <cell r="J625">
            <v>2000</v>
          </cell>
          <cell r="K625" t="str">
            <v>Mayo</v>
          </cell>
          <cell r="P625">
            <v>0</v>
          </cell>
          <cell r="Q625">
            <v>25.5</v>
          </cell>
          <cell r="R625" t="e">
            <v>#REF!</v>
          </cell>
          <cell r="S625" t="e">
            <v>#REF!</v>
          </cell>
          <cell r="T625">
            <v>400</v>
          </cell>
          <cell r="U625" t="e">
            <v>#REF!</v>
          </cell>
          <cell r="V625">
            <v>400</v>
          </cell>
          <cell r="W625" t="e">
            <v>#REF!</v>
          </cell>
          <cell r="X625">
            <v>400</v>
          </cell>
          <cell r="Y625">
            <v>102</v>
          </cell>
          <cell r="Z625">
            <v>502</v>
          </cell>
          <cell r="AA625" t="e">
            <v>#REF!</v>
          </cell>
          <cell r="AB625">
            <v>102</v>
          </cell>
          <cell r="AC625">
            <v>102</v>
          </cell>
          <cell r="AD625">
            <v>0</v>
          </cell>
          <cell r="AE625">
            <v>0</v>
          </cell>
          <cell r="AF625">
            <v>0</v>
          </cell>
          <cell r="AG625">
            <v>0</v>
          </cell>
          <cell r="AH625">
            <v>0</v>
          </cell>
          <cell r="AI625">
            <v>0</v>
          </cell>
          <cell r="AJ625">
            <v>0</v>
          </cell>
          <cell r="AK625">
            <v>0</v>
          </cell>
          <cell r="AL625">
            <v>0</v>
          </cell>
          <cell r="AM625">
            <v>0</v>
          </cell>
          <cell r="AN625">
            <v>0</v>
          </cell>
          <cell r="AO625">
            <v>0</v>
          </cell>
          <cell r="AP625">
            <v>0</v>
          </cell>
          <cell r="AQ625">
            <v>204</v>
          </cell>
        </row>
        <row r="626">
          <cell r="A626">
            <v>1</v>
          </cell>
          <cell r="B626" t="str">
            <v>COP</v>
          </cell>
          <cell r="C626" t="str">
            <v>Subastas</v>
          </cell>
          <cell r="D626" t="str">
            <v>Fija</v>
          </cell>
          <cell r="E626">
            <v>3</v>
          </cell>
          <cell r="F626">
            <v>35576</v>
          </cell>
          <cell r="G626" t="str">
            <v>Mayo</v>
          </cell>
          <cell r="H626">
            <v>1997</v>
          </cell>
          <cell r="I626">
            <v>36672</v>
          </cell>
          <cell r="J626">
            <v>2000</v>
          </cell>
          <cell r="K626" t="str">
            <v>Mayo</v>
          </cell>
          <cell r="P626">
            <v>0</v>
          </cell>
          <cell r="Q626">
            <v>25.5</v>
          </cell>
          <cell r="R626" t="e">
            <v>#REF!</v>
          </cell>
          <cell r="S626" t="e">
            <v>#REF!</v>
          </cell>
          <cell r="T626">
            <v>7.7</v>
          </cell>
          <cell r="U626" t="e">
            <v>#REF!</v>
          </cell>
          <cell r="V626">
            <v>7.7</v>
          </cell>
          <cell r="W626" t="e">
            <v>#REF!</v>
          </cell>
          <cell r="X626">
            <v>7.7</v>
          </cell>
          <cell r="Y626">
            <v>1.9635</v>
          </cell>
          <cell r="Z626">
            <v>9.6635000000000009</v>
          </cell>
          <cell r="AA626" t="e">
            <v>#REF!</v>
          </cell>
          <cell r="AB626">
            <v>1.9635</v>
          </cell>
          <cell r="AC626">
            <v>1.9635</v>
          </cell>
          <cell r="AD626">
            <v>0</v>
          </cell>
          <cell r="AE626">
            <v>0</v>
          </cell>
          <cell r="AF626">
            <v>0</v>
          </cell>
          <cell r="AG626">
            <v>0</v>
          </cell>
          <cell r="AH626">
            <v>0</v>
          </cell>
          <cell r="AI626">
            <v>0</v>
          </cell>
          <cell r="AJ626">
            <v>0</v>
          </cell>
          <cell r="AK626">
            <v>0</v>
          </cell>
          <cell r="AL626">
            <v>0</v>
          </cell>
          <cell r="AM626">
            <v>0</v>
          </cell>
          <cell r="AN626">
            <v>0</v>
          </cell>
          <cell r="AO626">
            <v>0</v>
          </cell>
          <cell r="AP626">
            <v>0</v>
          </cell>
          <cell r="AQ626">
            <v>3.927</v>
          </cell>
        </row>
        <row r="627">
          <cell r="A627">
            <v>1</v>
          </cell>
          <cell r="B627" t="str">
            <v>COP</v>
          </cell>
          <cell r="C627" t="str">
            <v>Subastas</v>
          </cell>
          <cell r="D627" t="str">
            <v>Fija</v>
          </cell>
          <cell r="E627">
            <v>3</v>
          </cell>
          <cell r="F627">
            <v>35576</v>
          </cell>
          <cell r="G627" t="str">
            <v>Mayo</v>
          </cell>
          <cell r="H627">
            <v>1997</v>
          </cell>
          <cell r="I627">
            <v>36672</v>
          </cell>
          <cell r="J627">
            <v>2000</v>
          </cell>
          <cell r="K627" t="str">
            <v>Mayo</v>
          </cell>
          <cell r="P627">
            <v>0</v>
          </cell>
          <cell r="Q627">
            <v>25.5</v>
          </cell>
          <cell r="R627" t="e">
            <v>#REF!</v>
          </cell>
          <cell r="S627" t="e">
            <v>#REF!</v>
          </cell>
          <cell r="T627">
            <v>71</v>
          </cell>
          <cell r="U627" t="e">
            <v>#REF!</v>
          </cell>
          <cell r="V627">
            <v>71</v>
          </cell>
          <cell r="W627" t="e">
            <v>#REF!</v>
          </cell>
          <cell r="X627">
            <v>71</v>
          </cell>
          <cell r="Y627">
            <v>18.105</v>
          </cell>
          <cell r="Z627">
            <v>89.105000000000004</v>
          </cell>
          <cell r="AA627" t="e">
            <v>#REF!</v>
          </cell>
          <cell r="AB627">
            <v>18.105</v>
          </cell>
          <cell r="AC627">
            <v>18.105</v>
          </cell>
          <cell r="AD627">
            <v>0</v>
          </cell>
          <cell r="AE627">
            <v>0</v>
          </cell>
          <cell r="AF627">
            <v>0</v>
          </cell>
          <cell r="AG627">
            <v>0</v>
          </cell>
          <cell r="AH627">
            <v>0</v>
          </cell>
          <cell r="AI627">
            <v>0</v>
          </cell>
          <cell r="AJ627">
            <v>0</v>
          </cell>
          <cell r="AK627">
            <v>0</v>
          </cell>
          <cell r="AL627">
            <v>0</v>
          </cell>
          <cell r="AM627">
            <v>0</v>
          </cell>
          <cell r="AN627">
            <v>0</v>
          </cell>
          <cell r="AO627">
            <v>0</v>
          </cell>
          <cell r="AP627">
            <v>0</v>
          </cell>
          <cell r="AQ627">
            <v>36.21</v>
          </cell>
        </row>
        <row r="628">
          <cell r="A628">
            <v>1</v>
          </cell>
          <cell r="B628" t="str">
            <v>COP</v>
          </cell>
          <cell r="C628" t="str">
            <v>Subastas</v>
          </cell>
          <cell r="D628" t="str">
            <v>Fija</v>
          </cell>
          <cell r="E628">
            <v>3</v>
          </cell>
          <cell r="F628">
            <v>35576</v>
          </cell>
          <cell r="G628" t="str">
            <v>Mayo</v>
          </cell>
          <cell r="H628">
            <v>1997</v>
          </cell>
          <cell r="I628">
            <v>36672</v>
          </cell>
          <cell r="J628">
            <v>2000</v>
          </cell>
          <cell r="K628" t="str">
            <v>Mayo</v>
          </cell>
          <cell r="P628">
            <v>0</v>
          </cell>
          <cell r="Q628">
            <v>25.5</v>
          </cell>
          <cell r="R628" t="e">
            <v>#REF!</v>
          </cell>
          <cell r="S628" t="e">
            <v>#REF!</v>
          </cell>
          <cell r="T628">
            <v>18891.2</v>
          </cell>
          <cell r="U628" t="e">
            <v>#REF!</v>
          </cell>
          <cell r="V628">
            <v>18891.2</v>
          </cell>
          <cell r="W628" t="e">
            <v>#REF!</v>
          </cell>
          <cell r="X628">
            <v>18891.2</v>
          </cell>
          <cell r="Y628">
            <v>4817.2560000000003</v>
          </cell>
          <cell r="Z628">
            <v>23708.456000000002</v>
          </cell>
          <cell r="AA628" t="e">
            <v>#REF!</v>
          </cell>
          <cell r="AB628">
            <v>4817.2560000000003</v>
          </cell>
          <cell r="AC628">
            <v>4817.2560000000003</v>
          </cell>
          <cell r="AD628">
            <v>0</v>
          </cell>
          <cell r="AE628">
            <v>0</v>
          </cell>
          <cell r="AF628">
            <v>0</v>
          </cell>
          <cell r="AG628">
            <v>0</v>
          </cell>
          <cell r="AH628">
            <v>0</v>
          </cell>
          <cell r="AI628">
            <v>0</v>
          </cell>
          <cell r="AJ628">
            <v>0</v>
          </cell>
          <cell r="AK628">
            <v>0</v>
          </cell>
          <cell r="AL628">
            <v>0</v>
          </cell>
          <cell r="AM628">
            <v>0</v>
          </cell>
          <cell r="AN628">
            <v>0</v>
          </cell>
          <cell r="AO628">
            <v>0</v>
          </cell>
          <cell r="AP628">
            <v>0</v>
          </cell>
          <cell r="AQ628">
            <v>9634.5120000000006</v>
          </cell>
        </row>
        <row r="629">
          <cell r="A629">
            <v>1</v>
          </cell>
          <cell r="B629" t="str">
            <v>COP</v>
          </cell>
          <cell r="C629" t="str">
            <v>Subastas</v>
          </cell>
          <cell r="D629" t="str">
            <v>Fija</v>
          </cell>
          <cell r="E629">
            <v>3</v>
          </cell>
          <cell r="F629">
            <v>35576</v>
          </cell>
          <cell r="G629" t="str">
            <v>Mayo</v>
          </cell>
          <cell r="H629">
            <v>1997</v>
          </cell>
          <cell r="I629">
            <v>36672</v>
          </cell>
          <cell r="J629">
            <v>2000</v>
          </cell>
          <cell r="K629" t="str">
            <v>Mayo</v>
          </cell>
          <cell r="P629">
            <v>0</v>
          </cell>
          <cell r="Q629">
            <v>25.5</v>
          </cell>
          <cell r="R629" t="e">
            <v>#REF!</v>
          </cell>
          <cell r="S629" t="e">
            <v>#REF!</v>
          </cell>
          <cell r="T629">
            <v>1667.8</v>
          </cell>
          <cell r="U629" t="e">
            <v>#REF!</v>
          </cell>
          <cell r="V629">
            <v>1667.8</v>
          </cell>
          <cell r="W629" t="e">
            <v>#REF!</v>
          </cell>
          <cell r="X629">
            <v>1667.8</v>
          </cell>
          <cell r="Y629">
            <v>425.28899999999999</v>
          </cell>
          <cell r="Z629">
            <v>2093.0889999999999</v>
          </cell>
          <cell r="AA629" t="e">
            <v>#REF!</v>
          </cell>
          <cell r="AB629">
            <v>425.28899999999999</v>
          </cell>
          <cell r="AC629">
            <v>425.28899999999999</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850.57799999999997</v>
          </cell>
        </row>
        <row r="630">
          <cell r="A630">
            <v>1</v>
          </cell>
          <cell r="B630" t="str">
            <v>COP</v>
          </cell>
          <cell r="C630" t="str">
            <v>Subastas</v>
          </cell>
          <cell r="D630" t="str">
            <v>Fija</v>
          </cell>
          <cell r="E630">
            <v>3</v>
          </cell>
          <cell r="F630">
            <v>35576</v>
          </cell>
          <cell r="G630" t="str">
            <v>Mayo</v>
          </cell>
          <cell r="H630">
            <v>1997</v>
          </cell>
          <cell r="I630">
            <v>36672</v>
          </cell>
          <cell r="J630">
            <v>2000</v>
          </cell>
          <cell r="K630" t="str">
            <v>Mayo</v>
          </cell>
          <cell r="P630">
            <v>0</v>
          </cell>
          <cell r="Q630">
            <v>25.5</v>
          </cell>
          <cell r="R630" t="e">
            <v>#REF!</v>
          </cell>
          <cell r="S630" t="e">
            <v>#REF!</v>
          </cell>
          <cell r="T630">
            <v>3250</v>
          </cell>
          <cell r="U630" t="e">
            <v>#REF!</v>
          </cell>
          <cell r="V630">
            <v>3250</v>
          </cell>
          <cell r="W630" t="e">
            <v>#REF!</v>
          </cell>
          <cell r="X630">
            <v>3250</v>
          </cell>
          <cell r="Y630">
            <v>828.75</v>
          </cell>
          <cell r="Z630">
            <v>4078.75</v>
          </cell>
          <cell r="AA630" t="e">
            <v>#REF!</v>
          </cell>
          <cell r="AB630">
            <v>828.75</v>
          </cell>
          <cell r="AC630">
            <v>828.75</v>
          </cell>
          <cell r="AD630">
            <v>0</v>
          </cell>
          <cell r="AE630">
            <v>0</v>
          </cell>
          <cell r="AF630">
            <v>0</v>
          </cell>
          <cell r="AG630">
            <v>0</v>
          </cell>
          <cell r="AH630">
            <v>0</v>
          </cell>
          <cell r="AI630">
            <v>0</v>
          </cell>
          <cell r="AJ630">
            <v>0</v>
          </cell>
          <cell r="AK630">
            <v>0</v>
          </cell>
          <cell r="AL630">
            <v>0</v>
          </cell>
          <cell r="AM630">
            <v>0</v>
          </cell>
          <cell r="AN630">
            <v>0</v>
          </cell>
          <cell r="AO630">
            <v>0</v>
          </cell>
          <cell r="AP630">
            <v>0</v>
          </cell>
          <cell r="AQ630">
            <v>1657.5</v>
          </cell>
        </row>
        <row r="631">
          <cell r="A631">
            <v>1</v>
          </cell>
          <cell r="B631" t="str">
            <v>COP</v>
          </cell>
          <cell r="C631" t="str">
            <v>Subastas</v>
          </cell>
          <cell r="D631" t="str">
            <v>Fija</v>
          </cell>
          <cell r="E631">
            <v>3</v>
          </cell>
          <cell r="F631">
            <v>35576</v>
          </cell>
          <cell r="G631" t="str">
            <v>Mayo</v>
          </cell>
          <cell r="H631">
            <v>1997</v>
          </cell>
          <cell r="I631">
            <v>36672</v>
          </cell>
          <cell r="J631">
            <v>2000</v>
          </cell>
          <cell r="K631" t="str">
            <v>Mayo</v>
          </cell>
          <cell r="P631">
            <v>0</v>
          </cell>
          <cell r="Q631">
            <v>25.5</v>
          </cell>
          <cell r="R631" t="e">
            <v>#REF!</v>
          </cell>
          <cell r="S631" t="e">
            <v>#REF!</v>
          </cell>
          <cell r="T631">
            <v>15138.6</v>
          </cell>
          <cell r="U631" t="e">
            <v>#REF!</v>
          </cell>
          <cell r="V631">
            <v>15138.6</v>
          </cell>
          <cell r="W631" t="e">
            <v>#REF!</v>
          </cell>
          <cell r="X631">
            <v>15138.6</v>
          </cell>
          <cell r="Y631">
            <v>3860.3430000000003</v>
          </cell>
          <cell r="Z631">
            <v>18998.942999999999</v>
          </cell>
          <cell r="AA631" t="e">
            <v>#REF!</v>
          </cell>
          <cell r="AB631">
            <v>3860.3430000000003</v>
          </cell>
          <cell r="AC631">
            <v>3860.3430000000003</v>
          </cell>
          <cell r="AD631">
            <v>0</v>
          </cell>
          <cell r="AE631">
            <v>0</v>
          </cell>
          <cell r="AF631">
            <v>0</v>
          </cell>
          <cell r="AG631">
            <v>0</v>
          </cell>
          <cell r="AH631">
            <v>0</v>
          </cell>
          <cell r="AI631">
            <v>0</v>
          </cell>
          <cell r="AJ631">
            <v>0</v>
          </cell>
          <cell r="AK631">
            <v>0</v>
          </cell>
          <cell r="AL631">
            <v>0</v>
          </cell>
          <cell r="AM631">
            <v>0</v>
          </cell>
          <cell r="AN631">
            <v>0</v>
          </cell>
          <cell r="AO631">
            <v>0</v>
          </cell>
          <cell r="AP631">
            <v>0</v>
          </cell>
          <cell r="AQ631">
            <v>7720.6860000000006</v>
          </cell>
        </row>
        <row r="632">
          <cell r="A632">
            <v>1</v>
          </cell>
          <cell r="B632" t="str">
            <v>COP</v>
          </cell>
          <cell r="C632" t="str">
            <v>Subastas</v>
          </cell>
          <cell r="D632" t="str">
            <v>Fija</v>
          </cell>
          <cell r="E632">
            <v>2</v>
          </cell>
          <cell r="F632">
            <v>35954</v>
          </cell>
          <cell r="G632" t="str">
            <v>Junio</v>
          </cell>
          <cell r="H632">
            <v>1998</v>
          </cell>
          <cell r="I632">
            <v>36685</v>
          </cell>
          <cell r="J632">
            <v>2000</v>
          </cell>
          <cell r="K632" t="str">
            <v>Junio</v>
          </cell>
          <cell r="P632">
            <v>0</v>
          </cell>
          <cell r="Q632">
            <v>25.5</v>
          </cell>
          <cell r="R632" t="e">
            <v>#REF!</v>
          </cell>
          <cell r="S632" t="e">
            <v>#REF!</v>
          </cell>
          <cell r="T632">
            <v>1282</v>
          </cell>
          <cell r="U632" t="e">
            <v>#REF!</v>
          </cell>
          <cell r="V632">
            <v>1282</v>
          </cell>
          <cell r="W632" t="e">
            <v>#REF!</v>
          </cell>
          <cell r="X632">
            <v>1282</v>
          </cell>
          <cell r="Y632">
            <v>326.91000000000003</v>
          </cell>
          <cell r="Z632">
            <v>1608.91</v>
          </cell>
          <cell r="AA632" t="e">
            <v>#REF!</v>
          </cell>
          <cell r="AB632">
            <v>326.91000000000003</v>
          </cell>
          <cell r="AC632">
            <v>326.91000000000003</v>
          </cell>
          <cell r="AD632">
            <v>0</v>
          </cell>
          <cell r="AE632">
            <v>0</v>
          </cell>
          <cell r="AF632">
            <v>0</v>
          </cell>
          <cell r="AG632">
            <v>0</v>
          </cell>
          <cell r="AH632">
            <v>0</v>
          </cell>
          <cell r="AI632">
            <v>0</v>
          </cell>
          <cell r="AJ632">
            <v>0</v>
          </cell>
          <cell r="AK632">
            <v>0</v>
          </cell>
          <cell r="AL632">
            <v>0</v>
          </cell>
          <cell r="AM632">
            <v>0</v>
          </cell>
          <cell r="AN632">
            <v>0</v>
          </cell>
          <cell r="AO632">
            <v>0</v>
          </cell>
          <cell r="AP632">
            <v>0</v>
          </cell>
          <cell r="AQ632">
            <v>653.82000000000005</v>
          </cell>
        </row>
        <row r="633">
          <cell r="A633">
            <v>1</v>
          </cell>
          <cell r="B633" t="str">
            <v>COP</v>
          </cell>
          <cell r="C633" t="str">
            <v>Subastas</v>
          </cell>
          <cell r="D633" t="str">
            <v>Fija</v>
          </cell>
          <cell r="E633">
            <v>2</v>
          </cell>
          <cell r="F633">
            <v>35954</v>
          </cell>
          <cell r="G633" t="str">
            <v>Junio</v>
          </cell>
          <cell r="H633">
            <v>1998</v>
          </cell>
          <cell r="I633">
            <v>36685</v>
          </cell>
          <cell r="J633">
            <v>2000</v>
          </cell>
          <cell r="K633" t="str">
            <v>Junio</v>
          </cell>
          <cell r="P633">
            <v>0</v>
          </cell>
          <cell r="Q633">
            <v>25.5</v>
          </cell>
          <cell r="R633" t="e">
            <v>#REF!</v>
          </cell>
          <cell r="S633" t="e">
            <v>#REF!</v>
          </cell>
          <cell r="T633">
            <v>468</v>
          </cell>
          <cell r="U633" t="e">
            <v>#REF!</v>
          </cell>
          <cell r="V633">
            <v>468</v>
          </cell>
          <cell r="W633" t="e">
            <v>#REF!</v>
          </cell>
          <cell r="X633">
            <v>468</v>
          </cell>
          <cell r="Y633">
            <v>119.34</v>
          </cell>
          <cell r="Z633">
            <v>587.34</v>
          </cell>
          <cell r="AA633" t="e">
            <v>#REF!</v>
          </cell>
          <cell r="AB633">
            <v>119.34</v>
          </cell>
          <cell r="AC633">
            <v>119.34</v>
          </cell>
          <cell r="AD633">
            <v>0</v>
          </cell>
          <cell r="AE633">
            <v>0</v>
          </cell>
          <cell r="AF633">
            <v>0</v>
          </cell>
          <cell r="AG633">
            <v>0</v>
          </cell>
          <cell r="AH633">
            <v>0</v>
          </cell>
          <cell r="AI633">
            <v>0</v>
          </cell>
          <cell r="AJ633">
            <v>0</v>
          </cell>
          <cell r="AK633">
            <v>0</v>
          </cell>
          <cell r="AL633">
            <v>0</v>
          </cell>
          <cell r="AM633">
            <v>0</v>
          </cell>
          <cell r="AN633">
            <v>0</v>
          </cell>
          <cell r="AO633">
            <v>0</v>
          </cell>
          <cell r="AP633">
            <v>0</v>
          </cell>
          <cell r="AQ633">
            <v>238.68</v>
          </cell>
        </row>
        <row r="634">
          <cell r="A634">
            <v>1</v>
          </cell>
          <cell r="B634" t="str">
            <v>COP</v>
          </cell>
          <cell r="C634" t="str">
            <v>Subastas</v>
          </cell>
          <cell r="D634" t="str">
            <v>Fija</v>
          </cell>
          <cell r="E634">
            <v>2</v>
          </cell>
          <cell r="F634">
            <v>35954</v>
          </cell>
          <cell r="G634" t="str">
            <v>Junio</v>
          </cell>
          <cell r="H634">
            <v>1998</v>
          </cell>
          <cell r="I634">
            <v>36685</v>
          </cell>
          <cell r="J634">
            <v>2000</v>
          </cell>
          <cell r="K634" t="str">
            <v>Junio</v>
          </cell>
          <cell r="P634">
            <v>0</v>
          </cell>
          <cell r="Q634">
            <v>25.5</v>
          </cell>
          <cell r="R634" t="e">
            <v>#REF!</v>
          </cell>
          <cell r="S634" t="e">
            <v>#REF!</v>
          </cell>
          <cell r="T634">
            <v>1500</v>
          </cell>
          <cell r="U634" t="e">
            <v>#REF!</v>
          </cell>
          <cell r="V634">
            <v>1500</v>
          </cell>
          <cell r="W634" t="e">
            <v>#REF!</v>
          </cell>
          <cell r="X634">
            <v>1500</v>
          </cell>
          <cell r="Y634">
            <v>382.5</v>
          </cell>
          <cell r="Z634">
            <v>1882.5</v>
          </cell>
          <cell r="AA634" t="e">
            <v>#REF!</v>
          </cell>
          <cell r="AB634">
            <v>382.5</v>
          </cell>
          <cell r="AC634">
            <v>382.5</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765</v>
          </cell>
        </row>
        <row r="635">
          <cell r="A635">
            <v>1</v>
          </cell>
          <cell r="B635" t="str">
            <v>COP</v>
          </cell>
          <cell r="C635" t="str">
            <v>Subastas</v>
          </cell>
          <cell r="D635" t="str">
            <v>Fija</v>
          </cell>
          <cell r="E635">
            <v>2</v>
          </cell>
          <cell r="F635">
            <v>35954</v>
          </cell>
          <cell r="G635" t="str">
            <v>Junio</v>
          </cell>
          <cell r="H635">
            <v>1998</v>
          </cell>
          <cell r="I635">
            <v>36685</v>
          </cell>
          <cell r="J635">
            <v>2000</v>
          </cell>
          <cell r="K635" t="str">
            <v>Junio</v>
          </cell>
          <cell r="P635">
            <v>0</v>
          </cell>
          <cell r="Q635">
            <v>25.5</v>
          </cell>
          <cell r="R635" t="e">
            <v>#REF!</v>
          </cell>
          <cell r="S635" t="e">
            <v>#REF!</v>
          </cell>
          <cell r="T635">
            <v>2250</v>
          </cell>
          <cell r="U635" t="e">
            <v>#REF!</v>
          </cell>
          <cell r="V635">
            <v>2250</v>
          </cell>
          <cell r="W635" t="e">
            <v>#REF!</v>
          </cell>
          <cell r="X635">
            <v>2250</v>
          </cell>
          <cell r="Y635">
            <v>573.75</v>
          </cell>
          <cell r="Z635">
            <v>2823.75</v>
          </cell>
          <cell r="AA635" t="e">
            <v>#REF!</v>
          </cell>
          <cell r="AB635">
            <v>573.75</v>
          </cell>
          <cell r="AC635">
            <v>573.75</v>
          </cell>
          <cell r="AD635">
            <v>0</v>
          </cell>
          <cell r="AE635">
            <v>0</v>
          </cell>
          <cell r="AF635">
            <v>0</v>
          </cell>
          <cell r="AG635">
            <v>0</v>
          </cell>
          <cell r="AH635">
            <v>0</v>
          </cell>
          <cell r="AI635">
            <v>0</v>
          </cell>
          <cell r="AJ635">
            <v>0</v>
          </cell>
          <cell r="AK635">
            <v>0</v>
          </cell>
          <cell r="AL635">
            <v>0</v>
          </cell>
          <cell r="AM635">
            <v>0</v>
          </cell>
          <cell r="AN635">
            <v>0</v>
          </cell>
          <cell r="AO635">
            <v>0</v>
          </cell>
          <cell r="AP635">
            <v>0</v>
          </cell>
          <cell r="AQ635">
            <v>1147.5</v>
          </cell>
        </row>
        <row r="636">
          <cell r="A636">
            <v>1</v>
          </cell>
          <cell r="B636" t="str">
            <v>COP</v>
          </cell>
          <cell r="C636" t="str">
            <v>Subastas</v>
          </cell>
          <cell r="D636" t="str">
            <v>Fija</v>
          </cell>
          <cell r="E636">
            <v>2</v>
          </cell>
          <cell r="F636">
            <v>35954</v>
          </cell>
          <cell r="G636" t="str">
            <v>Junio</v>
          </cell>
          <cell r="H636">
            <v>1998</v>
          </cell>
          <cell r="I636">
            <v>36685</v>
          </cell>
          <cell r="J636">
            <v>2000</v>
          </cell>
          <cell r="K636" t="str">
            <v>Junio</v>
          </cell>
          <cell r="P636">
            <v>0</v>
          </cell>
          <cell r="Q636">
            <v>25.5</v>
          </cell>
          <cell r="R636" t="e">
            <v>#REF!</v>
          </cell>
          <cell r="S636" t="e">
            <v>#REF!</v>
          </cell>
          <cell r="T636">
            <v>1000</v>
          </cell>
          <cell r="U636" t="e">
            <v>#REF!</v>
          </cell>
          <cell r="V636">
            <v>1000</v>
          </cell>
          <cell r="W636" t="e">
            <v>#REF!</v>
          </cell>
          <cell r="X636">
            <v>1000</v>
          </cell>
          <cell r="Y636">
            <v>255</v>
          </cell>
          <cell r="Z636">
            <v>1255</v>
          </cell>
          <cell r="AA636" t="e">
            <v>#REF!</v>
          </cell>
          <cell r="AB636">
            <v>255</v>
          </cell>
          <cell r="AC636">
            <v>255</v>
          </cell>
          <cell r="AD636">
            <v>0</v>
          </cell>
          <cell r="AE636">
            <v>0</v>
          </cell>
          <cell r="AF636">
            <v>0</v>
          </cell>
          <cell r="AG636">
            <v>0</v>
          </cell>
          <cell r="AH636">
            <v>0</v>
          </cell>
          <cell r="AI636">
            <v>0</v>
          </cell>
          <cell r="AJ636">
            <v>0</v>
          </cell>
          <cell r="AK636">
            <v>0</v>
          </cell>
          <cell r="AL636">
            <v>0</v>
          </cell>
          <cell r="AM636">
            <v>0</v>
          </cell>
          <cell r="AN636">
            <v>0</v>
          </cell>
          <cell r="AO636">
            <v>0</v>
          </cell>
          <cell r="AP636">
            <v>0</v>
          </cell>
          <cell r="AQ636">
            <v>510</v>
          </cell>
        </row>
        <row r="637">
          <cell r="A637">
            <v>1</v>
          </cell>
          <cell r="B637" t="str">
            <v>COP</v>
          </cell>
          <cell r="C637" t="str">
            <v>Subastas</v>
          </cell>
          <cell r="D637" t="str">
            <v>Fija</v>
          </cell>
          <cell r="E637">
            <v>2</v>
          </cell>
          <cell r="F637">
            <v>35954</v>
          </cell>
          <cell r="G637" t="str">
            <v>Junio</v>
          </cell>
          <cell r="H637">
            <v>1998</v>
          </cell>
          <cell r="I637">
            <v>36685</v>
          </cell>
          <cell r="J637">
            <v>2000</v>
          </cell>
          <cell r="K637" t="str">
            <v>Junio</v>
          </cell>
          <cell r="P637">
            <v>0</v>
          </cell>
          <cell r="Q637">
            <v>25.5</v>
          </cell>
          <cell r="R637" t="e">
            <v>#REF!</v>
          </cell>
          <cell r="S637" t="e">
            <v>#REF!</v>
          </cell>
          <cell r="T637">
            <v>200</v>
          </cell>
          <cell r="U637" t="e">
            <v>#REF!</v>
          </cell>
          <cell r="V637">
            <v>200</v>
          </cell>
          <cell r="W637" t="e">
            <v>#REF!</v>
          </cell>
          <cell r="X637">
            <v>200</v>
          </cell>
          <cell r="Y637">
            <v>51</v>
          </cell>
          <cell r="Z637">
            <v>251</v>
          </cell>
          <cell r="AA637" t="e">
            <v>#REF!</v>
          </cell>
          <cell r="AB637">
            <v>51</v>
          </cell>
          <cell r="AC637">
            <v>51</v>
          </cell>
          <cell r="AD637">
            <v>0</v>
          </cell>
          <cell r="AE637">
            <v>0</v>
          </cell>
          <cell r="AF637">
            <v>0</v>
          </cell>
          <cell r="AG637">
            <v>0</v>
          </cell>
          <cell r="AH637">
            <v>0</v>
          </cell>
          <cell r="AI637">
            <v>0</v>
          </cell>
          <cell r="AJ637">
            <v>0</v>
          </cell>
          <cell r="AK637">
            <v>0</v>
          </cell>
          <cell r="AL637">
            <v>0</v>
          </cell>
          <cell r="AM637">
            <v>0</v>
          </cell>
          <cell r="AN637">
            <v>0</v>
          </cell>
          <cell r="AO637">
            <v>0</v>
          </cell>
          <cell r="AP637">
            <v>0</v>
          </cell>
          <cell r="AQ637">
            <v>102</v>
          </cell>
        </row>
        <row r="638">
          <cell r="A638">
            <v>1</v>
          </cell>
          <cell r="B638" t="str">
            <v>COP</v>
          </cell>
          <cell r="C638" t="str">
            <v>Subastas</v>
          </cell>
          <cell r="D638" t="str">
            <v>Fija</v>
          </cell>
          <cell r="E638">
            <v>2</v>
          </cell>
          <cell r="F638">
            <v>35954</v>
          </cell>
          <cell r="G638" t="str">
            <v>Junio</v>
          </cell>
          <cell r="H638">
            <v>1998</v>
          </cell>
          <cell r="I638">
            <v>36685</v>
          </cell>
          <cell r="J638">
            <v>2000</v>
          </cell>
          <cell r="K638" t="str">
            <v>Junio</v>
          </cell>
          <cell r="P638">
            <v>0</v>
          </cell>
          <cell r="Q638">
            <v>25.5</v>
          </cell>
          <cell r="R638" t="e">
            <v>#REF!</v>
          </cell>
          <cell r="S638" t="e">
            <v>#REF!</v>
          </cell>
          <cell r="T638">
            <v>2605.1</v>
          </cell>
          <cell r="U638" t="e">
            <v>#REF!</v>
          </cell>
          <cell r="V638">
            <v>2605.1</v>
          </cell>
          <cell r="W638" t="e">
            <v>#REF!</v>
          </cell>
          <cell r="X638">
            <v>2605.1</v>
          </cell>
          <cell r="Y638">
            <v>664.30049999999994</v>
          </cell>
          <cell r="Z638">
            <v>3269.4004999999997</v>
          </cell>
          <cell r="AA638" t="e">
            <v>#REF!</v>
          </cell>
          <cell r="AB638">
            <v>664.30049999999994</v>
          </cell>
          <cell r="AC638">
            <v>664.30049999999994</v>
          </cell>
          <cell r="AD638">
            <v>0</v>
          </cell>
          <cell r="AE638">
            <v>0</v>
          </cell>
          <cell r="AF638">
            <v>0</v>
          </cell>
          <cell r="AG638">
            <v>0</v>
          </cell>
          <cell r="AH638">
            <v>0</v>
          </cell>
          <cell r="AI638">
            <v>0</v>
          </cell>
          <cell r="AJ638">
            <v>0</v>
          </cell>
          <cell r="AK638">
            <v>0</v>
          </cell>
          <cell r="AL638">
            <v>0</v>
          </cell>
          <cell r="AM638">
            <v>0</v>
          </cell>
          <cell r="AN638">
            <v>0</v>
          </cell>
          <cell r="AO638">
            <v>0</v>
          </cell>
          <cell r="AP638">
            <v>0</v>
          </cell>
          <cell r="AQ638">
            <v>1328.6009999999999</v>
          </cell>
        </row>
        <row r="639">
          <cell r="A639">
            <v>1</v>
          </cell>
          <cell r="B639" t="str">
            <v>COP</v>
          </cell>
          <cell r="C639" t="str">
            <v>Subastas</v>
          </cell>
          <cell r="D639" t="str">
            <v>Fija</v>
          </cell>
          <cell r="E639">
            <v>2</v>
          </cell>
          <cell r="F639">
            <v>35954</v>
          </cell>
          <cell r="G639" t="str">
            <v>Junio</v>
          </cell>
          <cell r="H639">
            <v>1998</v>
          </cell>
          <cell r="I639">
            <v>36685</v>
          </cell>
          <cell r="J639">
            <v>2000</v>
          </cell>
          <cell r="K639" t="str">
            <v>Junio</v>
          </cell>
          <cell r="P639">
            <v>0</v>
          </cell>
          <cell r="Q639">
            <v>25.5</v>
          </cell>
          <cell r="R639" t="e">
            <v>#REF!</v>
          </cell>
          <cell r="S639" t="e">
            <v>#REF!</v>
          </cell>
          <cell r="T639">
            <v>3150</v>
          </cell>
          <cell r="U639" t="e">
            <v>#REF!</v>
          </cell>
          <cell r="V639">
            <v>3150</v>
          </cell>
          <cell r="W639" t="e">
            <v>#REF!</v>
          </cell>
          <cell r="X639">
            <v>3150</v>
          </cell>
          <cell r="Y639">
            <v>803.25</v>
          </cell>
          <cell r="Z639">
            <v>3953.25</v>
          </cell>
          <cell r="AA639" t="e">
            <v>#REF!</v>
          </cell>
          <cell r="AB639">
            <v>803.25</v>
          </cell>
          <cell r="AC639">
            <v>803.25</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1606.5</v>
          </cell>
        </row>
        <row r="640">
          <cell r="A640">
            <v>1</v>
          </cell>
          <cell r="B640" t="str">
            <v>COP</v>
          </cell>
          <cell r="C640" t="str">
            <v>Subastas</v>
          </cell>
          <cell r="D640" t="str">
            <v>Fija</v>
          </cell>
          <cell r="E640">
            <v>2</v>
          </cell>
          <cell r="F640">
            <v>35954</v>
          </cell>
          <cell r="G640" t="str">
            <v>Junio</v>
          </cell>
          <cell r="H640">
            <v>1998</v>
          </cell>
          <cell r="I640">
            <v>36685</v>
          </cell>
          <cell r="J640">
            <v>2000</v>
          </cell>
          <cell r="K640" t="str">
            <v>Junio</v>
          </cell>
          <cell r="P640">
            <v>0</v>
          </cell>
          <cell r="Q640">
            <v>25.5</v>
          </cell>
          <cell r="R640" t="e">
            <v>#REF!</v>
          </cell>
          <cell r="S640" t="e">
            <v>#REF!</v>
          </cell>
          <cell r="T640">
            <v>3068.8</v>
          </cell>
          <cell r="U640" t="e">
            <v>#REF!</v>
          </cell>
          <cell r="V640">
            <v>3068.8</v>
          </cell>
          <cell r="W640" t="e">
            <v>#REF!</v>
          </cell>
          <cell r="X640">
            <v>3068.8</v>
          </cell>
          <cell r="Y640">
            <v>782.5440000000001</v>
          </cell>
          <cell r="Z640">
            <v>3851.3440000000001</v>
          </cell>
          <cell r="AA640" t="e">
            <v>#REF!</v>
          </cell>
          <cell r="AB640">
            <v>782.5440000000001</v>
          </cell>
          <cell r="AC640">
            <v>782.5440000000001</v>
          </cell>
          <cell r="AD640">
            <v>0</v>
          </cell>
          <cell r="AE640">
            <v>0</v>
          </cell>
          <cell r="AF640">
            <v>0</v>
          </cell>
          <cell r="AG640">
            <v>0</v>
          </cell>
          <cell r="AH640">
            <v>0</v>
          </cell>
          <cell r="AI640">
            <v>0</v>
          </cell>
          <cell r="AJ640">
            <v>0</v>
          </cell>
          <cell r="AK640">
            <v>0</v>
          </cell>
          <cell r="AL640">
            <v>0</v>
          </cell>
          <cell r="AM640">
            <v>0</v>
          </cell>
          <cell r="AN640">
            <v>0</v>
          </cell>
          <cell r="AO640">
            <v>0</v>
          </cell>
          <cell r="AP640">
            <v>0</v>
          </cell>
          <cell r="AQ640">
            <v>1565.0880000000002</v>
          </cell>
        </row>
        <row r="641">
          <cell r="A641">
            <v>1</v>
          </cell>
          <cell r="B641" t="str">
            <v>COP</v>
          </cell>
          <cell r="C641" t="str">
            <v>Subastas</v>
          </cell>
          <cell r="D641" t="str">
            <v>Fija</v>
          </cell>
          <cell r="E641">
            <v>2</v>
          </cell>
          <cell r="F641">
            <v>35954</v>
          </cell>
          <cell r="G641" t="str">
            <v>Junio</v>
          </cell>
          <cell r="H641">
            <v>1998</v>
          </cell>
          <cell r="I641">
            <v>36685</v>
          </cell>
          <cell r="J641">
            <v>2000</v>
          </cell>
          <cell r="K641" t="str">
            <v>Junio</v>
          </cell>
          <cell r="P641">
            <v>0</v>
          </cell>
          <cell r="Q641">
            <v>25.5</v>
          </cell>
          <cell r="R641" t="e">
            <v>#REF!</v>
          </cell>
          <cell r="S641" t="e">
            <v>#REF!</v>
          </cell>
          <cell r="T641">
            <v>5350</v>
          </cell>
          <cell r="U641" t="e">
            <v>#REF!</v>
          </cell>
          <cell r="V641">
            <v>5350</v>
          </cell>
          <cell r="W641" t="e">
            <v>#REF!</v>
          </cell>
          <cell r="X641">
            <v>5350</v>
          </cell>
          <cell r="Y641">
            <v>1364.25</v>
          </cell>
          <cell r="Z641">
            <v>6714.25</v>
          </cell>
          <cell r="AA641" t="e">
            <v>#REF!</v>
          </cell>
          <cell r="AB641">
            <v>1364.25</v>
          </cell>
          <cell r="AC641">
            <v>1364.25</v>
          </cell>
          <cell r="AD641">
            <v>0</v>
          </cell>
          <cell r="AE641">
            <v>0</v>
          </cell>
          <cell r="AF641">
            <v>0</v>
          </cell>
          <cell r="AG641">
            <v>0</v>
          </cell>
          <cell r="AH641">
            <v>0</v>
          </cell>
          <cell r="AI641">
            <v>0</v>
          </cell>
          <cell r="AJ641">
            <v>0</v>
          </cell>
          <cell r="AK641">
            <v>0</v>
          </cell>
          <cell r="AL641">
            <v>0</v>
          </cell>
          <cell r="AM641">
            <v>0</v>
          </cell>
          <cell r="AN641">
            <v>0</v>
          </cell>
          <cell r="AO641">
            <v>0</v>
          </cell>
          <cell r="AP641">
            <v>0</v>
          </cell>
          <cell r="AQ641">
            <v>2728.5</v>
          </cell>
        </row>
        <row r="642">
          <cell r="A642">
            <v>1</v>
          </cell>
          <cell r="B642" t="str">
            <v>COP</v>
          </cell>
          <cell r="C642" t="str">
            <v>Subastas</v>
          </cell>
          <cell r="D642" t="str">
            <v>Fija</v>
          </cell>
          <cell r="E642">
            <v>2</v>
          </cell>
          <cell r="F642">
            <v>35954</v>
          </cell>
          <cell r="G642" t="str">
            <v>Junio</v>
          </cell>
          <cell r="H642">
            <v>1998</v>
          </cell>
          <cell r="I642">
            <v>36685</v>
          </cell>
          <cell r="J642">
            <v>2000</v>
          </cell>
          <cell r="K642" t="str">
            <v>Junio</v>
          </cell>
          <cell r="P642">
            <v>0</v>
          </cell>
          <cell r="Q642">
            <v>25.5</v>
          </cell>
          <cell r="R642" t="e">
            <v>#REF!</v>
          </cell>
          <cell r="S642" t="e">
            <v>#REF!</v>
          </cell>
          <cell r="T642">
            <v>100</v>
          </cell>
          <cell r="U642" t="e">
            <v>#REF!</v>
          </cell>
          <cell r="V642">
            <v>100</v>
          </cell>
          <cell r="W642" t="e">
            <v>#REF!</v>
          </cell>
          <cell r="X642">
            <v>100</v>
          </cell>
          <cell r="Y642">
            <v>25.5</v>
          </cell>
          <cell r="Z642">
            <v>125.5</v>
          </cell>
          <cell r="AA642" t="e">
            <v>#REF!</v>
          </cell>
          <cell r="AB642">
            <v>25.5</v>
          </cell>
          <cell r="AC642">
            <v>25.5</v>
          </cell>
          <cell r="AD642">
            <v>0</v>
          </cell>
          <cell r="AE642">
            <v>0</v>
          </cell>
          <cell r="AF642">
            <v>0</v>
          </cell>
          <cell r="AG642">
            <v>0</v>
          </cell>
          <cell r="AH642">
            <v>0</v>
          </cell>
          <cell r="AI642">
            <v>0</v>
          </cell>
          <cell r="AJ642">
            <v>0</v>
          </cell>
          <cell r="AK642">
            <v>0</v>
          </cell>
          <cell r="AL642">
            <v>0</v>
          </cell>
          <cell r="AM642">
            <v>0</v>
          </cell>
          <cell r="AN642">
            <v>0</v>
          </cell>
          <cell r="AO642">
            <v>0</v>
          </cell>
          <cell r="AP642">
            <v>0</v>
          </cell>
          <cell r="AQ642">
            <v>51</v>
          </cell>
        </row>
        <row r="643">
          <cell r="A643">
            <v>1</v>
          </cell>
          <cell r="B643" t="str">
            <v>COP</v>
          </cell>
          <cell r="C643" t="str">
            <v>Subastas</v>
          </cell>
          <cell r="D643" t="str">
            <v>Fija</v>
          </cell>
          <cell r="E643">
            <v>2</v>
          </cell>
          <cell r="F643">
            <v>35954</v>
          </cell>
          <cell r="G643" t="str">
            <v>Junio</v>
          </cell>
          <cell r="H643">
            <v>1998</v>
          </cell>
          <cell r="I643">
            <v>36685</v>
          </cell>
          <cell r="J643">
            <v>2000</v>
          </cell>
          <cell r="K643" t="str">
            <v>Junio</v>
          </cell>
          <cell r="P643">
            <v>0</v>
          </cell>
          <cell r="Q643">
            <v>25.5</v>
          </cell>
          <cell r="R643" t="e">
            <v>#REF!</v>
          </cell>
          <cell r="S643" t="e">
            <v>#REF!</v>
          </cell>
          <cell r="T643">
            <v>2000</v>
          </cell>
          <cell r="U643" t="e">
            <v>#REF!</v>
          </cell>
          <cell r="V643">
            <v>2000</v>
          </cell>
          <cell r="W643" t="e">
            <v>#REF!</v>
          </cell>
          <cell r="X643">
            <v>2000</v>
          </cell>
          <cell r="Y643">
            <v>510</v>
          </cell>
          <cell r="Z643">
            <v>2510</v>
          </cell>
          <cell r="AA643" t="e">
            <v>#REF!</v>
          </cell>
          <cell r="AB643">
            <v>510</v>
          </cell>
          <cell r="AC643">
            <v>510</v>
          </cell>
          <cell r="AD643">
            <v>0</v>
          </cell>
          <cell r="AE643">
            <v>0</v>
          </cell>
          <cell r="AF643">
            <v>0</v>
          </cell>
          <cell r="AG643">
            <v>0</v>
          </cell>
          <cell r="AH643">
            <v>0</v>
          </cell>
          <cell r="AI643">
            <v>0</v>
          </cell>
          <cell r="AJ643">
            <v>0</v>
          </cell>
          <cell r="AK643">
            <v>0</v>
          </cell>
          <cell r="AL643">
            <v>0</v>
          </cell>
          <cell r="AM643">
            <v>0</v>
          </cell>
          <cell r="AN643">
            <v>0</v>
          </cell>
          <cell r="AO643">
            <v>0</v>
          </cell>
          <cell r="AP643">
            <v>0</v>
          </cell>
          <cell r="AQ643">
            <v>1020</v>
          </cell>
        </row>
        <row r="644">
          <cell r="A644">
            <v>1</v>
          </cell>
          <cell r="B644" t="str">
            <v>COP</v>
          </cell>
          <cell r="C644" t="str">
            <v>Subastas</v>
          </cell>
          <cell r="D644" t="str">
            <v>Fija</v>
          </cell>
          <cell r="E644">
            <v>2</v>
          </cell>
          <cell r="F644">
            <v>35954</v>
          </cell>
          <cell r="G644" t="str">
            <v>Junio</v>
          </cell>
          <cell r="H644">
            <v>1998</v>
          </cell>
          <cell r="I644">
            <v>36685</v>
          </cell>
          <cell r="J644">
            <v>2000</v>
          </cell>
          <cell r="K644" t="str">
            <v>Junio</v>
          </cell>
          <cell r="P644">
            <v>0</v>
          </cell>
          <cell r="Q644">
            <v>25.5</v>
          </cell>
          <cell r="R644" t="e">
            <v>#REF!</v>
          </cell>
          <cell r="S644" t="e">
            <v>#REF!</v>
          </cell>
          <cell r="T644">
            <v>11750</v>
          </cell>
          <cell r="U644" t="e">
            <v>#REF!</v>
          </cell>
          <cell r="V644">
            <v>11750</v>
          </cell>
          <cell r="W644" t="e">
            <v>#REF!</v>
          </cell>
          <cell r="X644">
            <v>11750</v>
          </cell>
          <cell r="Y644">
            <v>2996.25</v>
          </cell>
          <cell r="Z644">
            <v>14746.25</v>
          </cell>
          <cell r="AA644" t="e">
            <v>#REF!</v>
          </cell>
          <cell r="AB644">
            <v>2996.25</v>
          </cell>
          <cell r="AC644">
            <v>2996.25</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5992.5</v>
          </cell>
        </row>
        <row r="645">
          <cell r="A645">
            <v>1</v>
          </cell>
          <cell r="B645" t="str">
            <v>COP</v>
          </cell>
          <cell r="C645" t="str">
            <v>Subastas</v>
          </cell>
          <cell r="D645" t="str">
            <v>Fija</v>
          </cell>
          <cell r="E645">
            <v>2</v>
          </cell>
          <cell r="F645">
            <v>35954</v>
          </cell>
          <cell r="G645" t="str">
            <v>Junio</v>
          </cell>
          <cell r="H645">
            <v>1998</v>
          </cell>
          <cell r="I645">
            <v>36685</v>
          </cell>
          <cell r="J645">
            <v>2000</v>
          </cell>
          <cell r="K645" t="str">
            <v>Junio</v>
          </cell>
          <cell r="P645">
            <v>0</v>
          </cell>
          <cell r="Q645">
            <v>25.5</v>
          </cell>
          <cell r="R645" t="e">
            <v>#REF!</v>
          </cell>
          <cell r="S645" t="e">
            <v>#REF!</v>
          </cell>
          <cell r="T645">
            <v>2000</v>
          </cell>
          <cell r="U645" t="e">
            <v>#REF!</v>
          </cell>
          <cell r="V645">
            <v>2000</v>
          </cell>
          <cell r="W645" t="e">
            <v>#REF!</v>
          </cell>
          <cell r="X645">
            <v>2000</v>
          </cell>
          <cell r="Y645">
            <v>510</v>
          </cell>
          <cell r="Z645">
            <v>2510</v>
          </cell>
          <cell r="AA645" t="e">
            <v>#REF!</v>
          </cell>
          <cell r="AB645">
            <v>510</v>
          </cell>
          <cell r="AC645">
            <v>510</v>
          </cell>
          <cell r="AD645">
            <v>0</v>
          </cell>
          <cell r="AE645">
            <v>0</v>
          </cell>
          <cell r="AF645">
            <v>0</v>
          </cell>
          <cell r="AG645">
            <v>0</v>
          </cell>
          <cell r="AH645">
            <v>0</v>
          </cell>
          <cell r="AI645">
            <v>0</v>
          </cell>
          <cell r="AJ645">
            <v>0</v>
          </cell>
          <cell r="AK645">
            <v>0</v>
          </cell>
          <cell r="AL645">
            <v>0</v>
          </cell>
          <cell r="AM645">
            <v>0</v>
          </cell>
          <cell r="AN645">
            <v>0</v>
          </cell>
          <cell r="AO645">
            <v>0</v>
          </cell>
          <cell r="AP645">
            <v>0</v>
          </cell>
          <cell r="AQ645">
            <v>1020</v>
          </cell>
        </row>
        <row r="646">
          <cell r="A646">
            <v>1</v>
          </cell>
          <cell r="B646" t="str">
            <v>COP</v>
          </cell>
          <cell r="C646" t="str">
            <v>Subastas</v>
          </cell>
          <cell r="D646" t="str">
            <v>Fija</v>
          </cell>
          <cell r="E646">
            <v>2</v>
          </cell>
          <cell r="F646">
            <v>35954</v>
          </cell>
          <cell r="G646" t="str">
            <v>Junio</v>
          </cell>
          <cell r="H646">
            <v>1998</v>
          </cell>
          <cell r="I646">
            <v>36685</v>
          </cell>
          <cell r="J646">
            <v>2000</v>
          </cell>
          <cell r="K646" t="str">
            <v>Junio</v>
          </cell>
          <cell r="P646">
            <v>0</v>
          </cell>
          <cell r="Q646">
            <v>25.5</v>
          </cell>
          <cell r="R646" t="e">
            <v>#REF!</v>
          </cell>
          <cell r="S646" t="e">
            <v>#REF!</v>
          </cell>
          <cell r="T646">
            <v>7210</v>
          </cell>
          <cell r="U646" t="e">
            <v>#REF!</v>
          </cell>
          <cell r="V646">
            <v>7210</v>
          </cell>
          <cell r="W646" t="e">
            <v>#REF!</v>
          </cell>
          <cell r="X646">
            <v>7210</v>
          </cell>
          <cell r="Y646">
            <v>1838.55</v>
          </cell>
          <cell r="Z646">
            <v>9048.5499999999993</v>
          </cell>
          <cell r="AA646" t="e">
            <v>#REF!</v>
          </cell>
          <cell r="AB646">
            <v>1838.55</v>
          </cell>
          <cell r="AC646">
            <v>1838.55</v>
          </cell>
          <cell r="AD646">
            <v>0</v>
          </cell>
          <cell r="AE646">
            <v>0</v>
          </cell>
          <cell r="AF646">
            <v>0</v>
          </cell>
          <cell r="AG646">
            <v>0</v>
          </cell>
          <cell r="AH646">
            <v>0</v>
          </cell>
          <cell r="AI646">
            <v>0</v>
          </cell>
          <cell r="AJ646">
            <v>0</v>
          </cell>
          <cell r="AK646">
            <v>0</v>
          </cell>
          <cell r="AL646">
            <v>0</v>
          </cell>
          <cell r="AM646">
            <v>0</v>
          </cell>
          <cell r="AN646">
            <v>0</v>
          </cell>
          <cell r="AO646">
            <v>0</v>
          </cell>
          <cell r="AP646">
            <v>0</v>
          </cell>
          <cell r="AQ646">
            <v>3677.1</v>
          </cell>
        </row>
        <row r="647">
          <cell r="A647">
            <v>1</v>
          </cell>
          <cell r="B647" t="str">
            <v>COP</v>
          </cell>
          <cell r="C647" t="str">
            <v>Subastas</v>
          </cell>
          <cell r="D647" t="str">
            <v>Fija</v>
          </cell>
          <cell r="E647">
            <v>2</v>
          </cell>
          <cell r="F647">
            <v>35954</v>
          </cell>
          <cell r="G647" t="str">
            <v>Junio</v>
          </cell>
          <cell r="H647">
            <v>1998</v>
          </cell>
          <cell r="I647">
            <v>36685</v>
          </cell>
          <cell r="J647">
            <v>2000</v>
          </cell>
          <cell r="K647" t="str">
            <v>Junio</v>
          </cell>
          <cell r="P647">
            <v>0</v>
          </cell>
          <cell r="Q647">
            <v>25.5</v>
          </cell>
          <cell r="R647" t="e">
            <v>#REF!</v>
          </cell>
          <cell r="S647" t="e">
            <v>#REF!</v>
          </cell>
          <cell r="T647">
            <v>500</v>
          </cell>
          <cell r="U647" t="e">
            <v>#REF!</v>
          </cell>
          <cell r="V647">
            <v>500</v>
          </cell>
          <cell r="W647" t="e">
            <v>#REF!</v>
          </cell>
          <cell r="X647">
            <v>500</v>
          </cell>
          <cell r="Y647">
            <v>127.5</v>
          </cell>
          <cell r="Z647">
            <v>627.5</v>
          </cell>
          <cell r="AA647" t="e">
            <v>#REF!</v>
          </cell>
          <cell r="AB647">
            <v>127.5</v>
          </cell>
          <cell r="AC647">
            <v>127.5</v>
          </cell>
          <cell r="AD647">
            <v>0</v>
          </cell>
          <cell r="AE647">
            <v>0</v>
          </cell>
          <cell r="AF647">
            <v>0</v>
          </cell>
          <cell r="AG647">
            <v>0</v>
          </cell>
          <cell r="AH647">
            <v>0</v>
          </cell>
          <cell r="AI647">
            <v>0</v>
          </cell>
          <cell r="AJ647">
            <v>0</v>
          </cell>
          <cell r="AK647">
            <v>0</v>
          </cell>
          <cell r="AL647">
            <v>0</v>
          </cell>
          <cell r="AM647">
            <v>0</v>
          </cell>
          <cell r="AN647">
            <v>0</v>
          </cell>
          <cell r="AO647">
            <v>0</v>
          </cell>
          <cell r="AP647">
            <v>0</v>
          </cell>
          <cell r="AQ647">
            <v>255</v>
          </cell>
        </row>
        <row r="648">
          <cell r="A648">
            <v>1</v>
          </cell>
          <cell r="B648" t="str">
            <v>COP</v>
          </cell>
          <cell r="C648" t="str">
            <v>Subastas</v>
          </cell>
          <cell r="D648" t="str">
            <v>Fija</v>
          </cell>
          <cell r="E648">
            <v>2</v>
          </cell>
          <cell r="F648">
            <v>35954</v>
          </cell>
          <cell r="G648" t="str">
            <v>Junio</v>
          </cell>
          <cell r="H648">
            <v>1998</v>
          </cell>
          <cell r="I648">
            <v>36685</v>
          </cell>
          <cell r="J648">
            <v>2000</v>
          </cell>
          <cell r="K648" t="str">
            <v>Junio</v>
          </cell>
          <cell r="P648">
            <v>0</v>
          </cell>
          <cell r="Q648">
            <v>25.5</v>
          </cell>
          <cell r="R648" t="e">
            <v>#REF!</v>
          </cell>
          <cell r="S648" t="e">
            <v>#REF!</v>
          </cell>
          <cell r="T648">
            <v>1000</v>
          </cell>
          <cell r="U648" t="e">
            <v>#REF!</v>
          </cell>
          <cell r="V648">
            <v>1000</v>
          </cell>
          <cell r="W648" t="e">
            <v>#REF!</v>
          </cell>
          <cell r="X648">
            <v>1000</v>
          </cell>
          <cell r="Y648">
            <v>255</v>
          </cell>
          <cell r="Z648">
            <v>1255</v>
          </cell>
          <cell r="AA648" t="e">
            <v>#REF!</v>
          </cell>
          <cell r="AB648">
            <v>255</v>
          </cell>
          <cell r="AC648">
            <v>255</v>
          </cell>
          <cell r="AD648">
            <v>0</v>
          </cell>
          <cell r="AE648">
            <v>0</v>
          </cell>
          <cell r="AF648">
            <v>0</v>
          </cell>
          <cell r="AG648">
            <v>0</v>
          </cell>
          <cell r="AH648">
            <v>0</v>
          </cell>
          <cell r="AI648">
            <v>0</v>
          </cell>
          <cell r="AJ648">
            <v>0</v>
          </cell>
          <cell r="AK648">
            <v>0</v>
          </cell>
          <cell r="AL648">
            <v>0</v>
          </cell>
          <cell r="AM648">
            <v>0</v>
          </cell>
          <cell r="AN648">
            <v>0</v>
          </cell>
          <cell r="AO648">
            <v>0</v>
          </cell>
          <cell r="AP648">
            <v>0</v>
          </cell>
          <cell r="AQ648">
            <v>510</v>
          </cell>
        </row>
        <row r="649">
          <cell r="A649">
            <v>1</v>
          </cell>
          <cell r="B649" t="str">
            <v>COP</v>
          </cell>
          <cell r="C649" t="str">
            <v>Subastas</v>
          </cell>
          <cell r="D649" t="str">
            <v>Fija</v>
          </cell>
          <cell r="E649">
            <v>2</v>
          </cell>
          <cell r="F649">
            <v>35954</v>
          </cell>
          <cell r="G649" t="str">
            <v>Junio</v>
          </cell>
          <cell r="H649">
            <v>1998</v>
          </cell>
          <cell r="I649">
            <v>36685</v>
          </cell>
          <cell r="J649">
            <v>2000</v>
          </cell>
          <cell r="K649" t="str">
            <v>Junio</v>
          </cell>
          <cell r="P649">
            <v>0</v>
          </cell>
          <cell r="Q649">
            <v>25.5</v>
          </cell>
          <cell r="R649" t="e">
            <v>#REF!</v>
          </cell>
          <cell r="S649" t="e">
            <v>#REF!</v>
          </cell>
          <cell r="T649">
            <v>1000</v>
          </cell>
          <cell r="U649" t="e">
            <v>#REF!</v>
          </cell>
          <cell r="V649">
            <v>1000</v>
          </cell>
          <cell r="W649" t="e">
            <v>#REF!</v>
          </cell>
          <cell r="X649">
            <v>1000</v>
          </cell>
          <cell r="Y649">
            <v>255</v>
          </cell>
          <cell r="Z649">
            <v>1255</v>
          </cell>
          <cell r="AA649" t="e">
            <v>#REF!</v>
          </cell>
          <cell r="AB649">
            <v>255</v>
          </cell>
          <cell r="AC649">
            <v>255</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510</v>
          </cell>
        </row>
        <row r="650">
          <cell r="A650">
            <v>1</v>
          </cell>
          <cell r="B650" t="str">
            <v>COP</v>
          </cell>
          <cell r="C650" t="str">
            <v>Subastas</v>
          </cell>
          <cell r="D650" t="str">
            <v>Fija</v>
          </cell>
          <cell r="E650">
            <v>2</v>
          </cell>
          <cell r="F650">
            <v>35954</v>
          </cell>
          <cell r="G650" t="str">
            <v>Junio</v>
          </cell>
          <cell r="H650">
            <v>1998</v>
          </cell>
          <cell r="I650">
            <v>36685</v>
          </cell>
          <cell r="J650">
            <v>2000</v>
          </cell>
          <cell r="K650" t="str">
            <v>Junio</v>
          </cell>
          <cell r="P650">
            <v>0</v>
          </cell>
          <cell r="Q650">
            <v>25.5</v>
          </cell>
          <cell r="R650" t="e">
            <v>#REF!</v>
          </cell>
          <cell r="S650" t="e">
            <v>#REF!</v>
          </cell>
          <cell r="T650">
            <v>200</v>
          </cell>
          <cell r="U650" t="e">
            <v>#REF!</v>
          </cell>
          <cell r="V650">
            <v>200</v>
          </cell>
          <cell r="W650" t="e">
            <v>#REF!</v>
          </cell>
          <cell r="X650">
            <v>200</v>
          </cell>
          <cell r="Y650">
            <v>51</v>
          </cell>
          <cell r="Z650">
            <v>251</v>
          </cell>
          <cell r="AA650" t="e">
            <v>#REF!</v>
          </cell>
          <cell r="AB650">
            <v>51</v>
          </cell>
          <cell r="AC650">
            <v>51</v>
          </cell>
          <cell r="AD650">
            <v>0</v>
          </cell>
          <cell r="AE650">
            <v>0</v>
          </cell>
          <cell r="AF650">
            <v>0</v>
          </cell>
          <cell r="AG650">
            <v>0</v>
          </cell>
          <cell r="AH650">
            <v>0</v>
          </cell>
          <cell r="AI650">
            <v>0</v>
          </cell>
          <cell r="AJ650">
            <v>0</v>
          </cell>
          <cell r="AK650">
            <v>0</v>
          </cell>
          <cell r="AL650">
            <v>0</v>
          </cell>
          <cell r="AM650">
            <v>0</v>
          </cell>
          <cell r="AN650">
            <v>0</v>
          </cell>
          <cell r="AO650">
            <v>0</v>
          </cell>
          <cell r="AP650">
            <v>0</v>
          </cell>
          <cell r="AQ650">
            <v>102</v>
          </cell>
        </row>
        <row r="651">
          <cell r="A651">
            <v>1</v>
          </cell>
          <cell r="B651" t="str">
            <v>COP</v>
          </cell>
          <cell r="C651" t="str">
            <v>Subastas</v>
          </cell>
          <cell r="D651" t="str">
            <v>Fija</v>
          </cell>
          <cell r="E651">
            <v>2</v>
          </cell>
          <cell r="F651">
            <v>35954</v>
          </cell>
          <cell r="G651" t="str">
            <v>Junio</v>
          </cell>
          <cell r="H651">
            <v>1998</v>
          </cell>
          <cell r="I651">
            <v>36685</v>
          </cell>
          <cell r="J651">
            <v>2000</v>
          </cell>
          <cell r="K651" t="str">
            <v>Junio</v>
          </cell>
          <cell r="P651">
            <v>0</v>
          </cell>
          <cell r="Q651">
            <v>25.5</v>
          </cell>
          <cell r="R651" t="e">
            <v>#REF!</v>
          </cell>
          <cell r="S651" t="e">
            <v>#REF!</v>
          </cell>
          <cell r="T651">
            <v>300</v>
          </cell>
          <cell r="U651" t="e">
            <v>#REF!</v>
          </cell>
          <cell r="V651">
            <v>300</v>
          </cell>
          <cell r="W651" t="e">
            <v>#REF!</v>
          </cell>
          <cell r="X651">
            <v>300</v>
          </cell>
          <cell r="Y651">
            <v>76.5</v>
          </cell>
          <cell r="Z651">
            <v>376.5</v>
          </cell>
          <cell r="AA651" t="e">
            <v>#REF!</v>
          </cell>
          <cell r="AB651">
            <v>76.5</v>
          </cell>
          <cell r="AC651">
            <v>76.5</v>
          </cell>
          <cell r="AD651">
            <v>0</v>
          </cell>
          <cell r="AE651">
            <v>0</v>
          </cell>
          <cell r="AF651">
            <v>0</v>
          </cell>
          <cell r="AG651">
            <v>0</v>
          </cell>
          <cell r="AH651">
            <v>0</v>
          </cell>
          <cell r="AI651">
            <v>0</v>
          </cell>
          <cell r="AJ651">
            <v>0</v>
          </cell>
          <cell r="AK651">
            <v>0</v>
          </cell>
          <cell r="AL651">
            <v>0</v>
          </cell>
          <cell r="AM651">
            <v>0</v>
          </cell>
          <cell r="AN651">
            <v>0</v>
          </cell>
          <cell r="AO651">
            <v>0</v>
          </cell>
          <cell r="AP651">
            <v>0</v>
          </cell>
          <cell r="AQ651">
            <v>153</v>
          </cell>
        </row>
        <row r="652">
          <cell r="A652">
            <v>1</v>
          </cell>
          <cell r="B652" t="str">
            <v>COP</v>
          </cell>
          <cell r="C652" t="str">
            <v>Subastas</v>
          </cell>
          <cell r="D652" t="str">
            <v>Fija</v>
          </cell>
          <cell r="E652">
            <v>2</v>
          </cell>
          <cell r="F652">
            <v>35954</v>
          </cell>
          <cell r="G652" t="str">
            <v>Junio</v>
          </cell>
          <cell r="H652">
            <v>1998</v>
          </cell>
          <cell r="I652">
            <v>36685</v>
          </cell>
          <cell r="J652">
            <v>2000</v>
          </cell>
          <cell r="K652" t="str">
            <v>Junio</v>
          </cell>
          <cell r="P652">
            <v>0</v>
          </cell>
          <cell r="Q652">
            <v>25.5</v>
          </cell>
          <cell r="R652" t="e">
            <v>#REF!</v>
          </cell>
          <cell r="S652" t="e">
            <v>#REF!</v>
          </cell>
          <cell r="T652">
            <v>1000</v>
          </cell>
          <cell r="U652" t="e">
            <v>#REF!</v>
          </cell>
          <cell r="V652">
            <v>1000</v>
          </cell>
          <cell r="W652" t="e">
            <v>#REF!</v>
          </cell>
          <cell r="X652">
            <v>1000</v>
          </cell>
          <cell r="Y652">
            <v>255</v>
          </cell>
          <cell r="Z652">
            <v>1255</v>
          </cell>
          <cell r="AA652" t="e">
            <v>#REF!</v>
          </cell>
          <cell r="AB652">
            <v>255</v>
          </cell>
          <cell r="AC652">
            <v>255</v>
          </cell>
          <cell r="AD652">
            <v>0</v>
          </cell>
          <cell r="AE652">
            <v>0</v>
          </cell>
          <cell r="AF652">
            <v>0</v>
          </cell>
          <cell r="AG652">
            <v>0</v>
          </cell>
          <cell r="AH652">
            <v>0</v>
          </cell>
          <cell r="AI652">
            <v>0</v>
          </cell>
          <cell r="AJ652">
            <v>0</v>
          </cell>
          <cell r="AK652">
            <v>0</v>
          </cell>
          <cell r="AL652">
            <v>0</v>
          </cell>
          <cell r="AM652">
            <v>0</v>
          </cell>
          <cell r="AN652">
            <v>0</v>
          </cell>
          <cell r="AO652">
            <v>0</v>
          </cell>
          <cell r="AP652">
            <v>0</v>
          </cell>
          <cell r="AQ652">
            <v>510</v>
          </cell>
        </row>
        <row r="653">
          <cell r="A653">
            <v>1</v>
          </cell>
          <cell r="B653" t="str">
            <v>COP</v>
          </cell>
          <cell r="C653" t="str">
            <v>Subastas</v>
          </cell>
          <cell r="D653" t="str">
            <v>Fija</v>
          </cell>
          <cell r="E653">
            <v>2</v>
          </cell>
          <cell r="F653">
            <v>35954</v>
          </cell>
          <cell r="G653" t="str">
            <v>Junio</v>
          </cell>
          <cell r="H653">
            <v>1998</v>
          </cell>
          <cell r="I653">
            <v>36685</v>
          </cell>
          <cell r="J653">
            <v>2000</v>
          </cell>
          <cell r="K653" t="str">
            <v>Junio</v>
          </cell>
          <cell r="P653">
            <v>0</v>
          </cell>
          <cell r="Q653">
            <v>25.5</v>
          </cell>
          <cell r="R653" t="e">
            <v>#REF!</v>
          </cell>
          <cell r="S653" t="e">
            <v>#REF!</v>
          </cell>
          <cell r="T653">
            <v>6729.4</v>
          </cell>
          <cell r="U653" t="e">
            <v>#REF!</v>
          </cell>
          <cell r="V653">
            <v>6729.4</v>
          </cell>
          <cell r="W653" t="e">
            <v>#REF!</v>
          </cell>
          <cell r="X653">
            <v>6729.4</v>
          </cell>
          <cell r="Y653">
            <v>1715.9969999999998</v>
          </cell>
          <cell r="Z653">
            <v>8445.396999999999</v>
          </cell>
          <cell r="AA653" t="e">
            <v>#REF!</v>
          </cell>
          <cell r="AB653">
            <v>1715.9969999999998</v>
          </cell>
          <cell r="AC653">
            <v>1715.9969999999998</v>
          </cell>
          <cell r="AD653">
            <v>0</v>
          </cell>
          <cell r="AE653">
            <v>0</v>
          </cell>
          <cell r="AF653">
            <v>0</v>
          </cell>
          <cell r="AG653">
            <v>0</v>
          </cell>
          <cell r="AH653">
            <v>0</v>
          </cell>
          <cell r="AI653">
            <v>0</v>
          </cell>
          <cell r="AJ653">
            <v>0</v>
          </cell>
          <cell r="AK653">
            <v>0</v>
          </cell>
          <cell r="AL653">
            <v>0</v>
          </cell>
          <cell r="AM653">
            <v>0</v>
          </cell>
          <cell r="AN653">
            <v>0</v>
          </cell>
          <cell r="AO653">
            <v>0</v>
          </cell>
          <cell r="AP653">
            <v>0</v>
          </cell>
          <cell r="AQ653">
            <v>3431.9939999999997</v>
          </cell>
        </row>
        <row r="654">
          <cell r="A654">
            <v>1</v>
          </cell>
          <cell r="B654" t="str">
            <v>COP</v>
          </cell>
          <cell r="C654" t="str">
            <v>Subastas</v>
          </cell>
          <cell r="D654" t="str">
            <v>Fija</v>
          </cell>
          <cell r="E654">
            <v>2</v>
          </cell>
          <cell r="F654">
            <v>35954</v>
          </cell>
          <cell r="G654" t="str">
            <v>Junio</v>
          </cell>
          <cell r="H654">
            <v>1998</v>
          </cell>
          <cell r="I654">
            <v>36685</v>
          </cell>
          <cell r="J654">
            <v>2000</v>
          </cell>
          <cell r="K654" t="str">
            <v>Junio</v>
          </cell>
          <cell r="P654">
            <v>0</v>
          </cell>
          <cell r="Q654">
            <v>25.5</v>
          </cell>
          <cell r="R654" t="e">
            <v>#REF!</v>
          </cell>
          <cell r="S654" t="e">
            <v>#REF!</v>
          </cell>
          <cell r="T654">
            <v>28872.400000000001</v>
          </cell>
          <cell r="U654" t="e">
            <v>#REF!</v>
          </cell>
          <cell r="V654">
            <v>28872.400000000001</v>
          </cell>
          <cell r="W654" t="e">
            <v>#REF!</v>
          </cell>
          <cell r="X654">
            <v>28872.400000000001</v>
          </cell>
          <cell r="Y654">
            <v>7362.4620000000004</v>
          </cell>
          <cell r="Z654">
            <v>36234.862000000001</v>
          </cell>
          <cell r="AA654" t="e">
            <v>#REF!</v>
          </cell>
          <cell r="AB654">
            <v>7362.4620000000004</v>
          </cell>
          <cell r="AC654">
            <v>7362.4620000000004</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14724.924000000001</v>
          </cell>
        </row>
        <row r="655">
          <cell r="A655">
            <v>1</v>
          </cell>
          <cell r="B655" t="str">
            <v>COP</v>
          </cell>
          <cell r="C655" t="str">
            <v>Subastas</v>
          </cell>
          <cell r="D655" t="str">
            <v>Fija</v>
          </cell>
          <cell r="E655">
            <v>2</v>
          </cell>
          <cell r="F655">
            <v>35954</v>
          </cell>
          <cell r="G655" t="str">
            <v>Junio</v>
          </cell>
          <cell r="H655">
            <v>1998</v>
          </cell>
          <cell r="I655">
            <v>36685</v>
          </cell>
          <cell r="J655">
            <v>2000</v>
          </cell>
          <cell r="K655" t="str">
            <v>Junio</v>
          </cell>
          <cell r="P655">
            <v>0</v>
          </cell>
          <cell r="Q655">
            <v>25.5</v>
          </cell>
          <cell r="R655" t="e">
            <v>#REF!</v>
          </cell>
          <cell r="S655" t="e">
            <v>#REF!</v>
          </cell>
          <cell r="T655">
            <v>1000</v>
          </cell>
          <cell r="U655" t="e">
            <v>#REF!</v>
          </cell>
          <cell r="V655">
            <v>1000</v>
          </cell>
          <cell r="W655" t="e">
            <v>#REF!</v>
          </cell>
          <cell r="X655">
            <v>1000</v>
          </cell>
          <cell r="Y655">
            <v>255</v>
          </cell>
          <cell r="Z655">
            <v>1255</v>
          </cell>
          <cell r="AA655" t="e">
            <v>#REF!</v>
          </cell>
          <cell r="AB655">
            <v>255</v>
          </cell>
          <cell r="AC655">
            <v>255</v>
          </cell>
          <cell r="AD655">
            <v>0</v>
          </cell>
          <cell r="AE655">
            <v>0</v>
          </cell>
          <cell r="AF655">
            <v>0</v>
          </cell>
          <cell r="AG655">
            <v>0</v>
          </cell>
          <cell r="AH655">
            <v>0</v>
          </cell>
          <cell r="AI655">
            <v>0</v>
          </cell>
          <cell r="AJ655">
            <v>0</v>
          </cell>
          <cell r="AK655">
            <v>0</v>
          </cell>
          <cell r="AL655">
            <v>0</v>
          </cell>
          <cell r="AM655">
            <v>0</v>
          </cell>
          <cell r="AN655">
            <v>0</v>
          </cell>
          <cell r="AO655">
            <v>0</v>
          </cell>
          <cell r="AP655">
            <v>0</v>
          </cell>
          <cell r="AQ655">
            <v>510</v>
          </cell>
        </row>
        <row r="656">
          <cell r="A656">
            <v>1</v>
          </cell>
          <cell r="B656" t="str">
            <v>COP</v>
          </cell>
          <cell r="C656" t="str">
            <v>Subastas</v>
          </cell>
          <cell r="D656" t="str">
            <v>Fija</v>
          </cell>
          <cell r="E656">
            <v>2</v>
          </cell>
          <cell r="F656">
            <v>35954</v>
          </cell>
          <cell r="G656" t="str">
            <v>Junio</v>
          </cell>
          <cell r="H656">
            <v>1998</v>
          </cell>
          <cell r="I656">
            <v>36685</v>
          </cell>
          <cell r="J656">
            <v>2000</v>
          </cell>
          <cell r="K656" t="str">
            <v>Junio</v>
          </cell>
          <cell r="P656">
            <v>0</v>
          </cell>
          <cell r="Q656">
            <v>25.5</v>
          </cell>
          <cell r="R656" t="e">
            <v>#REF!</v>
          </cell>
          <cell r="S656" t="e">
            <v>#REF!</v>
          </cell>
          <cell r="T656">
            <v>1300</v>
          </cell>
          <cell r="U656" t="e">
            <v>#REF!</v>
          </cell>
          <cell r="V656">
            <v>1300</v>
          </cell>
          <cell r="W656" t="e">
            <v>#REF!</v>
          </cell>
          <cell r="X656">
            <v>1300</v>
          </cell>
          <cell r="Y656">
            <v>331.5</v>
          </cell>
          <cell r="Z656">
            <v>1631.5</v>
          </cell>
          <cell r="AA656" t="e">
            <v>#REF!</v>
          </cell>
          <cell r="AB656">
            <v>331.5</v>
          </cell>
          <cell r="AC656">
            <v>331.5</v>
          </cell>
          <cell r="AD656">
            <v>0</v>
          </cell>
          <cell r="AE656">
            <v>0</v>
          </cell>
          <cell r="AF656">
            <v>0</v>
          </cell>
          <cell r="AG656">
            <v>0</v>
          </cell>
          <cell r="AH656">
            <v>0</v>
          </cell>
          <cell r="AI656">
            <v>0</v>
          </cell>
          <cell r="AJ656">
            <v>0</v>
          </cell>
          <cell r="AK656">
            <v>0</v>
          </cell>
          <cell r="AL656">
            <v>0</v>
          </cell>
          <cell r="AM656">
            <v>0</v>
          </cell>
          <cell r="AN656">
            <v>0</v>
          </cell>
          <cell r="AO656">
            <v>0</v>
          </cell>
          <cell r="AP656">
            <v>0</v>
          </cell>
          <cell r="AQ656">
            <v>663</v>
          </cell>
        </row>
        <row r="657">
          <cell r="A657">
            <v>1</v>
          </cell>
          <cell r="B657" t="str">
            <v>COP</v>
          </cell>
          <cell r="C657" t="str">
            <v>Subastas</v>
          </cell>
          <cell r="D657" t="str">
            <v>Fija</v>
          </cell>
          <cell r="E657">
            <v>2</v>
          </cell>
          <cell r="F657">
            <v>35954</v>
          </cell>
          <cell r="G657" t="str">
            <v>Junio</v>
          </cell>
          <cell r="H657">
            <v>1998</v>
          </cell>
          <cell r="I657">
            <v>36685</v>
          </cell>
          <cell r="J657">
            <v>2000</v>
          </cell>
          <cell r="K657" t="str">
            <v>Junio</v>
          </cell>
          <cell r="P657">
            <v>0</v>
          </cell>
          <cell r="Q657">
            <v>25.5</v>
          </cell>
          <cell r="R657" t="e">
            <v>#REF!</v>
          </cell>
          <cell r="S657" t="e">
            <v>#REF!</v>
          </cell>
          <cell r="T657">
            <v>500</v>
          </cell>
          <cell r="U657" t="e">
            <v>#REF!</v>
          </cell>
          <cell r="V657">
            <v>500</v>
          </cell>
          <cell r="W657" t="e">
            <v>#REF!</v>
          </cell>
          <cell r="X657">
            <v>500</v>
          </cell>
          <cell r="Y657">
            <v>127.5</v>
          </cell>
          <cell r="Z657">
            <v>627.5</v>
          </cell>
          <cell r="AA657" t="e">
            <v>#REF!</v>
          </cell>
          <cell r="AB657">
            <v>127.5</v>
          </cell>
          <cell r="AC657">
            <v>127.5</v>
          </cell>
          <cell r="AD657">
            <v>0</v>
          </cell>
          <cell r="AE657">
            <v>0</v>
          </cell>
          <cell r="AF657">
            <v>0</v>
          </cell>
          <cell r="AG657">
            <v>0</v>
          </cell>
          <cell r="AH657">
            <v>0</v>
          </cell>
          <cell r="AI657">
            <v>0</v>
          </cell>
          <cell r="AJ657">
            <v>0</v>
          </cell>
          <cell r="AK657">
            <v>0</v>
          </cell>
          <cell r="AL657">
            <v>0</v>
          </cell>
          <cell r="AM657">
            <v>0</v>
          </cell>
          <cell r="AN657">
            <v>0</v>
          </cell>
          <cell r="AO657">
            <v>0</v>
          </cell>
          <cell r="AP657">
            <v>0</v>
          </cell>
          <cell r="AQ657">
            <v>255</v>
          </cell>
        </row>
        <row r="658">
          <cell r="A658">
            <v>1</v>
          </cell>
          <cell r="B658" t="str">
            <v>COP</v>
          </cell>
          <cell r="C658" t="str">
            <v>Subastas</v>
          </cell>
          <cell r="D658" t="str">
            <v>Fija</v>
          </cell>
          <cell r="E658">
            <v>2</v>
          </cell>
          <cell r="F658">
            <v>35954</v>
          </cell>
          <cell r="G658" t="str">
            <v>Junio</v>
          </cell>
          <cell r="H658">
            <v>1998</v>
          </cell>
          <cell r="I658">
            <v>36685</v>
          </cell>
          <cell r="J658">
            <v>2000</v>
          </cell>
          <cell r="K658" t="str">
            <v>Junio</v>
          </cell>
          <cell r="P658">
            <v>0</v>
          </cell>
          <cell r="Q658">
            <v>25.5</v>
          </cell>
          <cell r="R658" t="e">
            <v>#REF!</v>
          </cell>
          <cell r="S658" t="e">
            <v>#REF!</v>
          </cell>
          <cell r="T658">
            <v>700</v>
          </cell>
          <cell r="U658" t="e">
            <v>#REF!</v>
          </cell>
          <cell r="V658">
            <v>700</v>
          </cell>
          <cell r="W658" t="e">
            <v>#REF!</v>
          </cell>
          <cell r="X658">
            <v>700</v>
          </cell>
          <cell r="Y658">
            <v>178.5</v>
          </cell>
          <cell r="Z658">
            <v>878.5</v>
          </cell>
          <cell r="AA658" t="e">
            <v>#REF!</v>
          </cell>
          <cell r="AB658">
            <v>178.5</v>
          </cell>
          <cell r="AC658">
            <v>178.5</v>
          </cell>
          <cell r="AD658">
            <v>0</v>
          </cell>
          <cell r="AE658">
            <v>0</v>
          </cell>
          <cell r="AF658">
            <v>0</v>
          </cell>
          <cell r="AG658">
            <v>0</v>
          </cell>
          <cell r="AH658">
            <v>0</v>
          </cell>
          <cell r="AI658">
            <v>0</v>
          </cell>
          <cell r="AJ658">
            <v>0</v>
          </cell>
          <cell r="AK658">
            <v>0</v>
          </cell>
          <cell r="AL658">
            <v>0</v>
          </cell>
          <cell r="AM658">
            <v>0</v>
          </cell>
          <cell r="AN658">
            <v>0</v>
          </cell>
          <cell r="AO658">
            <v>0</v>
          </cell>
          <cell r="AP658">
            <v>0</v>
          </cell>
          <cell r="AQ658">
            <v>357</v>
          </cell>
        </row>
        <row r="659">
          <cell r="A659">
            <v>1</v>
          </cell>
          <cell r="B659" t="str">
            <v>COP</v>
          </cell>
          <cell r="C659" t="str">
            <v>Subastas</v>
          </cell>
          <cell r="D659" t="str">
            <v>Fija</v>
          </cell>
          <cell r="E659">
            <v>2</v>
          </cell>
          <cell r="F659">
            <v>35954</v>
          </cell>
          <cell r="G659" t="str">
            <v>Junio</v>
          </cell>
          <cell r="H659">
            <v>1998</v>
          </cell>
          <cell r="I659">
            <v>36685</v>
          </cell>
          <cell r="J659">
            <v>2000</v>
          </cell>
          <cell r="K659" t="str">
            <v>Junio</v>
          </cell>
          <cell r="P659">
            <v>0</v>
          </cell>
          <cell r="Q659">
            <v>25.5</v>
          </cell>
          <cell r="R659" t="e">
            <v>#REF!</v>
          </cell>
          <cell r="S659" t="e">
            <v>#REF!</v>
          </cell>
          <cell r="T659">
            <v>250</v>
          </cell>
          <cell r="U659" t="e">
            <v>#REF!</v>
          </cell>
          <cell r="V659">
            <v>250</v>
          </cell>
          <cell r="W659" t="e">
            <v>#REF!</v>
          </cell>
          <cell r="X659">
            <v>250</v>
          </cell>
          <cell r="Y659">
            <v>63.75</v>
          </cell>
          <cell r="Z659">
            <v>313.75</v>
          </cell>
          <cell r="AA659" t="e">
            <v>#REF!</v>
          </cell>
          <cell r="AB659">
            <v>63.75</v>
          </cell>
          <cell r="AC659">
            <v>63.75</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127.5</v>
          </cell>
        </row>
        <row r="660">
          <cell r="A660">
            <v>1</v>
          </cell>
          <cell r="B660" t="str">
            <v>COP</v>
          </cell>
          <cell r="C660" t="str">
            <v>Subastas</v>
          </cell>
          <cell r="D660" t="str">
            <v>Fija</v>
          </cell>
          <cell r="E660">
            <v>2</v>
          </cell>
          <cell r="F660">
            <v>35954</v>
          </cell>
          <cell r="G660" t="str">
            <v>Junio</v>
          </cell>
          <cell r="H660">
            <v>1998</v>
          </cell>
          <cell r="I660">
            <v>36685</v>
          </cell>
          <cell r="J660">
            <v>2000</v>
          </cell>
          <cell r="K660" t="str">
            <v>Junio</v>
          </cell>
          <cell r="P660">
            <v>0</v>
          </cell>
          <cell r="Q660">
            <v>25.5</v>
          </cell>
          <cell r="R660" t="e">
            <v>#REF!</v>
          </cell>
          <cell r="S660" t="e">
            <v>#REF!</v>
          </cell>
          <cell r="T660">
            <v>12000</v>
          </cell>
          <cell r="U660" t="e">
            <v>#REF!</v>
          </cell>
          <cell r="V660">
            <v>12000</v>
          </cell>
          <cell r="W660" t="e">
            <v>#REF!</v>
          </cell>
          <cell r="X660">
            <v>12000</v>
          </cell>
          <cell r="Y660">
            <v>3060</v>
          </cell>
          <cell r="Z660">
            <v>15060</v>
          </cell>
          <cell r="AA660" t="e">
            <v>#REF!</v>
          </cell>
          <cell r="AB660">
            <v>3060</v>
          </cell>
          <cell r="AC660">
            <v>3060</v>
          </cell>
          <cell r="AD660">
            <v>0</v>
          </cell>
          <cell r="AE660">
            <v>0</v>
          </cell>
          <cell r="AF660">
            <v>0</v>
          </cell>
          <cell r="AG660">
            <v>0</v>
          </cell>
          <cell r="AH660">
            <v>0</v>
          </cell>
          <cell r="AI660">
            <v>0</v>
          </cell>
          <cell r="AJ660">
            <v>0</v>
          </cell>
          <cell r="AK660">
            <v>0</v>
          </cell>
          <cell r="AL660">
            <v>0</v>
          </cell>
          <cell r="AM660">
            <v>0</v>
          </cell>
          <cell r="AN660">
            <v>0</v>
          </cell>
          <cell r="AO660">
            <v>0</v>
          </cell>
          <cell r="AP660">
            <v>0</v>
          </cell>
          <cell r="AQ660">
            <v>6120</v>
          </cell>
        </row>
        <row r="661">
          <cell r="A661">
            <v>1</v>
          </cell>
          <cell r="B661" t="str">
            <v>COP</v>
          </cell>
          <cell r="C661" t="str">
            <v>Subastas</v>
          </cell>
          <cell r="D661" t="str">
            <v>Fija</v>
          </cell>
          <cell r="E661">
            <v>2</v>
          </cell>
          <cell r="F661">
            <v>35954</v>
          </cell>
          <cell r="G661" t="str">
            <v>Junio</v>
          </cell>
          <cell r="H661">
            <v>1998</v>
          </cell>
          <cell r="I661">
            <v>36685</v>
          </cell>
          <cell r="J661">
            <v>2000</v>
          </cell>
          <cell r="K661" t="str">
            <v>Junio</v>
          </cell>
          <cell r="P661">
            <v>0</v>
          </cell>
          <cell r="Q661">
            <v>25.5</v>
          </cell>
          <cell r="R661" t="e">
            <v>#REF!</v>
          </cell>
          <cell r="S661" t="e">
            <v>#REF!</v>
          </cell>
          <cell r="T661">
            <v>4950</v>
          </cell>
          <cell r="U661" t="e">
            <v>#REF!</v>
          </cell>
          <cell r="V661">
            <v>4950</v>
          </cell>
          <cell r="W661" t="e">
            <v>#REF!</v>
          </cell>
          <cell r="X661">
            <v>4950</v>
          </cell>
          <cell r="Y661">
            <v>1262.25</v>
          </cell>
          <cell r="Z661">
            <v>6212.25</v>
          </cell>
          <cell r="AA661" t="e">
            <v>#REF!</v>
          </cell>
          <cell r="AB661">
            <v>1262.25</v>
          </cell>
          <cell r="AC661">
            <v>1262.25</v>
          </cell>
          <cell r="AD661">
            <v>0</v>
          </cell>
          <cell r="AE661">
            <v>0</v>
          </cell>
          <cell r="AF661">
            <v>0</v>
          </cell>
          <cell r="AG661">
            <v>0</v>
          </cell>
          <cell r="AH661">
            <v>0</v>
          </cell>
          <cell r="AI661">
            <v>0</v>
          </cell>
          <cell r="AJ661">
            <v>0</v>
          </cell>
          <cell r="AK661">
            <v>0</v>
          </cell>
          <cell r="AL661">
            <v>0</v>
          </cell>
          <cell r="AM661">
            <v>0</v>
          </cell>
          <cell r="AN661">
            <v>0</v>
          </cell>
          <cell r="AO661">
            <v>0</v>
          </cell>
          <cell r="AP661">
            <v>0</v>
          </cell>
          <cell r="AQ661">
            <v>2524.5</v>
          </cell>
        </row>
        <row r="662">
          <cell r="A662">
            <v>1</v>
          </cell>
          <cell r="B662" t="str">
            <v>COP</v>
          </cell>
          <cell r="C662" t="str">
            <v>Subastas</v>
          </cell>
          <cell r="D662" t="str">
            <v>Fija</v>
          </cell>
          <cell r="E662">
            <v>2</v>
          </cell>
          <cell r="F662">
            <v>35954</v>
          </cell>
          <cell r="G662" t="str">
            <v>Junio</v>
          </cell>
          <cell r="H662">
            <v>1998</v>
          </cell>
          <cell r="I662">
            <v>36685</v>
          </cell>
          <cell r="J662">
            <v>2000</v>
          </cell>
          <cell r="K662" t="str">
            <v>Junio</v>
          </cell>
          <cell r="P662">
            <v>0</v>
          </cell>
          <cell r="Q662">
            <v>25.5</v>
          </cell>
          <cell r="R662" t="e">
            <v>#REF!</v>
          </cell>
          <cell r="S662" t="e">
            <v>#REF!</v>
          </cell>
          <cell r="T662">
            <v>1000</v>
          </cell>
          <cell r="U662" t="e">
            <v>#REF!</v>
          </cell>
          <cell r="V662">
            <v>1000</v>
          </cell>
          <cell r="W662" t="e">
            <v>#REF!</v>
          </cell>
          <cell r="X662">
            <v>1000</v>
          </cell>
          <cell r="Y662">
            <v>255</v>
          </cell>
          <cell r="Z662">
            <v>1255</v>
          </cell>
          <cell r="AA662" t="e">
            <v>#REF!</v>
          </cell>
          <cell r="AB662">
            <v>255</v>
          </cell>
          <cell r="AC662">
            <v>255</v>
          </cell>
          <cell r="AD662">
            <v>0</v>
          </cell>
          <cell r="AE662">
            <v>0</v>
          </cell>
          <cell r="AF662">
            <v>0</v>
          </cell>
          <cell r="AG662">
            <v>0</v>
          </cell>
          <cell r="AH662">
            <v>0</v>
          </cell>
          <cell r="AI662">
            <v>0</v>
          </cell>
          <cell r="AJ662">
            <v>0</v>
          </cell>
          <cell r="AK662">
            <v>0</v>
          </cell>
          <cell r="AL662">
            <v>0</v>
          </cell>
          <cell r="AM662">
            <v>0</v>
          </cell>
          <cell r="AN662">
            <v>0</v>
          </cell>
          <cell r="AO662">
            <v>0</v>
          </cell>
          <cell r="AP662">
            <v>0</v>
          </cell>
          <cell r="AQ662">
            <v>510</v>
          </cell>
        </row>
        <row r="663">
          <cell r="A663">
            <v>1</v>
          </cell>
          <cell r="B663" t="str">
            <v>COP</v>
          </cell>
          <cell r="C663" t="str">
            <v>Subastas</v>
          </cell>
          <cell r="D663" t="str">
            <v>Fija</v>
          </cell>
          <cell r="E663">
            <v>2</v>
          </cell>
          <cell r="F663">
            <v>35954</v>
          </cell>
          <cell r="G663" t="str">
            <v>Junio</v>
          </cell>
          <cell r="H663">
            <v>1998</v>
          </cell>
          <cell r="I663">
            <v>36685</v>
          </cell>
          <cell r="J663">
            <v>2000</v>
          </cell>
          <cell r="K663" t="str">
            <v>Junio</v>
          </cell>
          <cell r="P663">
            <v>0</v>
          </cell>
          <cell r="Q663">
            <v>25.5</v>
          </cell>
          <cell r="R663" t="e">
            <v>#REF!</v>
          </cell>
          <cell r="S663" t="e">
            <v>#REF!</v>
          </cell>
          <cell r="T663">
            <v>7523.5</v>
          </cell>
          <cell r="U663" t="e">
            <v>#REF!</v>
          </cell>
          <cell r="V663">
            <v>7523.5</v>
          </cell>
          <cell r="W663" t="e">
            <v>#REF!</v>
          </cell>
          <cell r="X663">
            <v>7523.5</v>
          </cell>
          <cell r="Y663">
            <v>1918.4925000000001</v>
          </cell>
          <cell r="Z663">
            <v>9441.9925000000003</v>
          </cell>
          <cell r="AA663" t="e">
            <v>#REF!</v>
          </cell>
          <cell r="AB663">
            <v>1918.4925000000001</v>
          </cell>
          <cell r="AC663">
            <v>1918.4925000000001</v>
          </cell>
          <cell r="AD663">
            <v>0</v>
          </cell>
          <cell r="AE663">
            <v>0</v>
          </cell>
          <cell r="AF663">
            <v>0</v>
          </cell>
          <cell r="AG663">
            <v>0</v>
          </cell>
          <cell r="AH663">
            <v>0</v>
          </cell>
          <cell r="AI663">
            <v>0</v>
          </cell>
          <cell r="AJ663">
            <v>0</v>
          </cell>
          <cell r="AK663">
            <v>0</v>
          </cell>
          <cell r="AL663">
            <v>0</v>
          </cell>
          <cell r="AM663">
            <v>0</v>
          </cell>
          <cell r="AN663">
            <v>0</v>
          </cell>
          <cell r="AO663">
            <v>0</v>
          </cell>
          <cell r="AP663">
            <v>0</v>
          </cell>
          <cell r="AQ663">
            <v>3836.9850000000001</v>
          </cell>
        </row>
        <row r="664">
          <cell r="A664">
            <v>1</v>
          </cell>
          <cell r="B664" t="str">
            <v>COP</v>
          </cell>
          <cell r="C664" t="str">
            <v>Subastas</v>
          </cell>
          <cell r="D664" t="str">
            <v>Fija</v>
          </cell>
          <cell r="E664">
            <v>2</v>
          </cell>
          <cell r="F664">
            <v>35954</v>
          </cell>
          <cell r="G664" t="str">
            <v>Junio</v>
          </cell>
          <cell r="H664">
            <v>1998</v>
          </cell>
          <cell r="I664">
            <v>36685</v>
          </cell>
          <cell r="J664">
            <v>2000</v>
          </cell>
          <cell r="K664" t="str">
            <v>Junio</v>
          </cell>
          <cell r="P664">
            <v>0</v>
          </cell>
          <cell r="Q664">
            <v>25.5</v>
          </cell>
          <cell r="R664" t="e">
            <v>#REF!</v>
          </cell>
          <cell r="S664" t="e">
            <v>#REF!</v>
          </cell>
          <cell r="T664">
            <v>4000</v>
          </cell>
          <cell r="U664" t="e">
            <v>#REF!</v>
          </cell>
          <cell r="V664">
            <v>4000</v>
          </cell>
          <cell r="W664" t="e">
            <v>#REF!</v>
          </cell>
          <cell r="X664">
            <v>4000</v>
          </cell>
          <cell r="Y664">
            <v>1020</v>
          </cell>
          <cell r="Z664">
            <v>5020</v>
          </cell>
          <cell r="AA664" t="e">
            <v>#REF!</v>
          </cell>
          <cell r="AB664">
            <v>1020</v>
          </cell>
          <cell r="AC664">
            <v>1020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2040</v>
          </cell>
        </row>
        <row r="665">
          <cell r="A665">
            <v>1</v>
          </cell>
          <cell r="B665" t="str">
            <v>COP</v>
          </cell>
          <cell r="C665" t="str">
            <v>Subastas</v>
          </cell>
          <cell r="D665" t="str">
            <v>Fija</v>
          </cell>
          <cell r="E665">
            <v>2</v>
          </cell>
          <cell r="F665">
            <v>35954</v>
          </cell>
          <cell r="G665" t="str">
            <v>Junio</v>
          </cell>
          <cell r="H665">
            <v>1998</v>
          </cell>
          <cell r="I665">
            <v>36685</v>
          </cell>
          <cell r="J665">
            <v>2000</v>
          </cell>
          <cell r="K665" t="str">
            <v>Junio</v>
          </cell>
          <cell r="P665">
            <v>0</v>
          </cell>
          <cell r="Q665">
            <v>25.5</v>
          </cell>
          <cell r="R665" t="e">
            <v>#REF!</v>
          </cell>
          <cell r="S665" t="e">
            <v>#REF!</v>
          </cell>
          <cell r="T665">
            <v>6236.2</v>
          </cell>
          <cell r="U665" t="e">
            <v>#REF!</v>
          </cell>
          <cell r="V665">
            <v>6236.2</v>
          </cell>
          <cell r="W665" t="e">
            <v>#REF!</v>
          </cell>
          <cell r="X665">
            <v>6236.2</v>
          </cell>
          <cell r="Y665">
            <v>1590.231</v>
          </cell>
          <cell r="Z665">
            <v>7826.4309999999996</v>
          </cell>
          <cell r="AA665" t="e">
            <v>#REF!</v>
          </cell>
          <cell r="AB665">
            <v>1590.231</v>
          </cell>
          <cell r="AC665">
            <v>1590.231</v>
          </cell>
          <cell r="AD665">
            <v>0</v>
          </cell>
          <cell r="AE665">
            <v>0</v>
          </cell>
          <cell r="AF665">
            <v>0</v>
          </cell>
          <cell r="AG665">
            <v>0</v>
          </cell>
          <cell r="AH665">
            <v>0</v>
          </cell>
          <cell r="AI665">
            <v>0</v>
          </cell>
          <cell r="AJ665">
            <v>0</v>
          </cell>
          <cell r="AK665">
            <v>0</v>
          </cell>
          <cell r="AL665">
            <v>0</v>
          </cell>
          <cell r="AM665">
            <v>0</v>
          </cell>
          <cell r="AN665">
            <v>0</v>
          </cell>
          <cell r="AO665">
            <v>0</v>
          </cell>
          <cell r="AP665">
            <v>0</v>
          </cell>
          <cell r="AQ665">
            <v>3180.462</v>
          </cell>
        </row>
        <row r="666">
          <cell r="A666">
            <v>1</v>
          </cell>
          <cell r="B666" t="str">
            <v>COP</v>
          </cell>
          <cell r="C666" t="str">
            <v>Subastas</v>
          </cell>
          <cell r="D666" t="str">
            <v>Fija</v>
          </cell>
          <cell r="E666">
            <v>2</v>
          </cell>
          <cell r="F666">
            <v>35954</v>
          </cell>
          <cell r="G666" t="str">
            <v>Junio</v>
          </cell>
          <cell r="H666">
            <v>1998</v>
          </cell>
          <cell r="I666">
            <v>36685</v>
          </cell>
          <cell r="J666">
            <v>2000</v>
          </cell>
          <cell r="K666" t="str">
            <v>Junio</v>
          </cell>
          <cell r="P666">
            <v>0</v>
          </cell>
          <cell r="Q666">
            <v>25.5</v>
          </cell>
          <cell r="R666" t="e">
            <v>#REF!</v>
          </cell>
          <cell r="S666" t="e">
            <v>#REF!</v>
          </cell>
          <cell r="T666">
            <v>1472</v>
          </cell>
          <cell r="U666" t="e">
            <v>#REF!</v>
          </cell>
          <cell r="V666">
            <v>1472</v>
          </cell>
          <cell r="W666" t="e">
            <v>#REF!</v>
          </cell>
          <cell r="X666">
            <v>1472</v>
          </cell>
          <cell r="Y666">
            <v>375.36</v>
          </cell>
          <cell r="Z666">
            <v>1847.3600000000001</v>
          </cell>
          <cell r="AA666" t="e">
            <v>#REF!</v>
          </cell>
          <cell r="AB666">
            <v>375.36</v>
          </cell>
          <cell r="AC666">
            <v>375.36</v>
          </cell>
          <cell r="AD666">
            <v>0</v>
          </cell>
          <cell r="AE666">
            <v>0</v>
          </cell>
          <cell r="AF666">
            <v>0</v>
          </cell>
          <cell r="AG666">
            <v>0</v>
          </cell>
          <cell r="AH666">
            <v>0</v>
          </cell>
          <cell r="AI666">
            <v>0</v>
          </cell>
          <cell r="AJ666">
            <v>0</v>
          </cell>
          <cell r="AK666">
            <v>0</v>
          </cell>
          <cell r="AL666">
            <v>0</v>
          </cell>
          <cell r="AM666">
            <v>0</v>
          </cell>
          <cell r="AN666">
            <v>0</v>
          </cell>
          <cell r="AO666">
            <v>0</v>
          </cell>
          <cell r="AP666">
            <v>0</v>
          </cell>
          <cell r="AQ666">
            <v>750.72</v>
          </cell>
        </row>
        <row r="667">
          <cell r="A667">
            <v>1</v>
          </cell>
          <cell r="B667" t="str">
            <v>COP</v>
          </cell>
          <cell r="C667" t="str">
            <v>Subastas</v>
          </cell>
          <cell r="D667" t="str">
            <v>Fija</v>
          </cell>
          <cell r="E667">
            <v>2</v>
          </cell>
          <cell r="F667">
            <v>35954</v>
          </cell>
          <cell r="G667" t="str">
            <v>Junio</v>
          </cell>
          <cell r="H667">
            <v>1998</v>
          </cell>
          <cell r="I667">
            <v>36685</v>
          </cell>
          <cell r="J667">
            <v>2000</v>
          </cell>
          <cell r="K667" t="str">
            <v>Junio</v>
          </cell>
          <cell r="P667">
            <v>0</v>
          </cell>
          <cell r="Q667">
            <v>25.5</v>
          </cell>
          <cell r="R667" t="e">
            <v>#REF!</v>
          </cell>
          <cell r="S667" t="e">
            <v>#REF!</v>
          </cell>
          <cell r="T667">
            <v>1000</v>
          </cell>
          <cell r="U667" t="e">
            <v>#REF!</v>
          </cell>
          <cell r="V667">
            <v>1000</v>
          </cell>
          <cell r="W667" t="e">
            <v>#REF!</v>
          </cell>
          <cell r="X667">
            <v>1000</v>
          </cell>
          <cell r="Y667">
            <v>255</v>
          </cell>
          <cell r="Z667">
            <v>1255</v>
          </cell>
          <cell r="AA667" t="e">
            <v>#REF!</v>
          </cell>
          <cell r="AB667">
            <v>255</v>
          </cell>
          <cell r="AC667">
            <v>255</v>
          </cell>
          <cell r="AD667">
            <v>0</v>
          </cell>
          <cell r="AE667">
            <v>0</v>
          </cell>
          <cell r="AF667">
            <v>0</v>
          </cell>
          <cell r="AG667">
            <v>0</v>
          </cell>
          <cell r="AH667">
            <v>0</v>
          </cell>
          <cell r="AI667">
            <v>0</v>
          </cell>
          <cell r="AJ667">
            <v>0</v>
          </cell>
          <cell r="AK667">
            <v>0</v>
          </cell>
          <cell r="AL667">
            <v>0</v>
          </cell>
          <cell r="AM667">
            <v>0</v>
          </cell>
          <cell r="AN667">
            <v>0</v>
          </cell>
          <cell r="AO667">
            <v>0</v>
          </cell>
          <cell r="AP667">
            <v>0</v>
          </cell>
          <cell r="AQ667">
            <v>510</v>
          </cell>
        </row>
        <row r="668">
          <cell r="A668">
            <v>1</v>
          </cell>
          <cell r="B668" t="str">
            <v>COP</v>
          </cell>
          <cell r="C668" t="str">
            <v>Subastas</v>
          </cell>
          <cell r="D668" t="str">
            <v>Fija</v>
          </cell>
          <cell r="E668">
            <v>2</v>
          </cell>
          <cell r="F668">
            <v>35954</v>
          </cell>
          <cell r="G668" t="str">
            <v>Junio</v>
          </cell>
          <cell r="H668">
            <v>1998</v>
          </cell>
          <cell r="I668">
            <v>36685</v>
          </cell>
          <cell r="J668">
            <v>2000</v>
          </cell>
          <cell r="K668" t="str">
            <v>Junio</v>
          </cell>
          <cell r="P668">
            <v>0</v>
          </cell>
          <cell r="Q668">
            <v>25.5</v>
          </cell>
          <cell r="R668" t="e">
            <v>#REF!</v>
          </cell>
          <cell r="S668" t="e">
            <v>#REF!</v>
          </cell>
          <cell r="T668">
            <v>10800</v>
          </cell>
          <cell r="U668" t="e">
            <v>#REF!</v>
          </cell>
          <cell r="V668">
            <v>10800</v>
          </cell>
          <cell r="W668" t="e">
            <v>#REF!</v>
          </cell>
          <cell r="X668">
            <v>10800</v>
          </cell>
          <cell r="Y668">
            <v>2754</v>
          </cell>
          <cell r="Z668">
            <v>13554</v>
          </cell>
          <cell r="AA668" t="e">
            <v>#REF!</v>
          </cell>
          <cell r="AB668">
            <v>2754</v>
          </cell>
          <cell r="AC668">
            <v>2754</v>
          </cell>
          <cell r="AD668">
            <v>0</v>
          </cell>
          <cell r="AE668">
            <v>0</v>
          </cell>
          <cell r="AF668">
            <v>0</v>
          </cell>
          <cell r="AG668">
            <v>0</v>
          </cell>
          <cell r="AH668">
            <v>0</v>
          </cell>
          <cell r="AI668">
            <v>0</v>
          </cell>
          <cell r="AJ668">
            <v>0</v>
          </cell>
          <cell r="AK668">
            <v>0</v>
          </cell>
          <cell r="AL668">
            <v>0</v>
          </cell>
          <cell r="AM668">
            <v>0</v>
          </cell>
          <cell r="AN668">
            <v>0</v>
          </cell>
          <cell r="AO668">
            <v>0</v>
          </cell>
          <cell r="AP668">
            <v>0</v>
          </cell>
          <cell r="AQ668">
            <v>5508</v>
          </cell>
        </row>
        <row r="669">
          <cell r="A669">
            <v>1</v>
          </cell>
          <cell r="B669" t="str">
            <v>COP</v>
          </cell>
          <cell r="C669" t="str">
            <v>Subastas</v>
          </cell>
          <cell r="D669" t="str">
            <v>Variable</v>
          </cell>
          <cell r="E669">
            <v>5</v>
          </cell>
          <cell r="F669">
            <v>34864</v>
          </cell>
          <cell r="G669" t="str">
            <v>Junio</v>
          </cell>
          <cell r="H669">
            <v>1995</v>
          </cell>
          <cell r="I669">
            <v>36691</v>
          </cell>
          <cell r="J669">
            <v>2000</v>
          </cell>
          <cell r="K669" t="str">
            <v>Junio</v>
          </cell>
          <cell r="P669">
            <v>10</v>
          </cell>
          <cell r="Q669">
            <v>22.1</v>
          </cell>
          <cell r="R669">
            <v>16.86</v>
          </cell>
          <cell r="S669" t="e">
            <v>#REF!</v>
          </cell>
          <cell r="T669">
            <v>1700</v>
          </cell>
          <cell r="U669" t="e">
            <v>#REF!</v>
          </cell>
          <cell r="V669">
            <v>1700</v>
          </cell>
          <cell r="W669" t="e">
            <v>#REF!</v>
          </cell>
          <cell r="X669">
            <v>1700</v>
          </cell>
          <cell r="Y669">
            <v>375.7</v>
          </cell>
          <cell r="Z669">
            <v>2075.6999999999998</v>
          </cell>
          <cell r="AA669">
            <v>28662</v>
          </cell>
          <cell r="AB669">
            <v>356.63</v>
          </cell>
          <cell r="AC669">
            <v>357</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713.63</v>
          </cell>
        </row>
        <row r="670">
          <cell r="A670">
            <v>1</v>
          </cell>
          <cell r="B670" t="str">
            <v>COP</v>
          </cell>
          <cell r="C670" t="str">
            <v>Subastas</v>
          </cell>
          <cell r="D670" t="str">
            <v>Variable</v>
          </cell>
          <cell r="E670">
            <v>5</v>
          </cell>
          <cell r="F670">
            <v>34864</v>
          </cell>
          <cell r="G670" t="str">
            <v>Junio</v>
          </cell>
          <cell r="H670">
            <v>1995</v>
          </cell>
          <cell r="I670">
            <v>36691</v>
          </cell>
          <cell r="J670">
            <v>2000</v>
          </cell>
          <cell r="K670" t="str">
            <v>Junio</v>
          </cell>
          <cell r="P670">
            <v>10</v>
          </cell>
          <cell r="Q670">
            <v>22.1</v>
          </cell>
          <cell r="R670">
            <v>16.86</v>
          </cell>
          <cell r="S670" t="e">
            <v>#REF!</v>
          </cell>
          <cell r="T670">
            <v>4400</v>
          </cell>
          <cell r="U670" t="e">
            <v>#REF!</v>
          </cell>
          <cell r="V670">
            <v>4400</v>
          </cell>
          <cell r="W670" t="e">
            <v>#REF!</v>
          </cell>
          <cell r="X670">
            <v>4400</v>
          </cell>
          <cell r="Y670">
            <v>972.4</v>
          </cell>
          <cell r="Z670">
            <v>5372.4</v>
          </cell>
          <cell r="AA670">
            <v>74184</v>
          </cell>
          <cell r="AB670">
            <v>923.03</v>
          </cell>
          <cell r="AC670">
            <v>924</v>
          </cell>
          <cell r="AD670">
            <v>0</v>
          </cell>
          <cell r="AE670">
            <v>0</v>
          </cell>
          <cell r="AF670">
            <v>0</v>
          </cell>
          <cell r="AG670">
            <v>0</v>
          </cell>
          <cell r="AH670">
            <v>0</v>
          </cell>
          <cell r="AI670">
            <v>0</v>
          </cell>
          <cell r="AJ670">
            <v>0</v>
          </cell>
          <cell r="AK670">
            <v>0</v>
          </cell>
          <cell r="AL670">
            <v>0</v>
          </cell>
          <cell r="AM670">
            <v>0</v>
          </cell>
          <cell r="AN670">
            <v>0</v>
          </cell>
          <cell r="AO670">
            <v>0</v>
          </cell>
          <cell r="AP670">
            <v>0</v>
          </cell>
          <cell r="AQ670">
            <v>1847.03</v>
          </cell>
        </row>
        <row r="671">
          <cell r="A671">
            <v>1</v>
          </cell>
          <cell r="B671" t="str">
            <v>COP</v>
          </cell>
          <cell r="C671" t="str">
            <v>Subastas</v>
          </cell>
          <cell r="D671" t="str">
            <v>Variable</v>
          </cell>
          <cell r="E671">
            <v>5</v>
          </cell>
          <cell r="F671">
            <v>34864</v>
          </cell>
          <cell r="G671" t="str">
            <v>Junio</v>
          </cell>
          <cell r="H671">
            <v>1995</v>
          </cell>
          <cell r="I671">
            <v>36691</v>
          </cell>
          <cell r="J671">
            <v>2000</v>
          </cell>
          <cell r="K671" t="str">
            <v>Junio</v>
          </cell>
          <cell r="P671">
            <v>10</v>
          </cell>
          <cell r="Q671">
            <v>22.1</v>
          </cell>
          <cell r="R671">
            <v>16.86</v>
          </cell>
          <cell r="S671" t="e">
            <v>#REF!</v>
          </cell>
          <cell r="T671">
            <v>300</v>
          </cell>
          <cell r="U671" t="e">
            <v>#REF!</v>
          </cell>
          <cell r="V671">
            <v>300</v>
          </cell>
          <cell r="W671" t="e">
            <v>#REF!</v>
          </cell>
          <cell r="X671">
            <v>300</v>
          </cell>
          <cell r="Y671">
            <v>66.3</v>
          </cell>
          <cell r="Z671">
            <v>366.3</v>
          </cell>
          <cell r="AA671">
            <v>5058</v>
          </cell>
          <cell r="AB671">
            <v>62.93</v>
          </cell>
          <cell r="AC671">
            <v>63</v>
          </cell>
          <cell r="AD671">
            <v>0</v>
          </cell>
          <cell r="AE671">
            <v>0</v>
          </cell>
          <cell r="AF671">
            <v>0</v>
          </cell>
          <cell r="AG671">
            <v>0</v>
          </cell>
          <cell r="AH671">
            <v>0</v>
          </cell>
          <cell r="AI671">
            <v>0</v>
          </cell>
          <cell r="AJ671">
            <v>0</v>
          </cell>
          <cell r="AK671">
            <v>0</v>
          </cell>
          <cell r="AL671">
            <v>0</v>
          </cell>
          <cell r="AM671">
            <v>0</v>
          </cell>
          <cell r="AN671">
            <v>0</v>
          </cell>
          <cell r="AO671">
            <v>0</v>
          </cell>
          <cell r="AP671">
            <v>0</v>
          </cell>
          <cell r="AQ671">
            <v>125.93</v>
          </cell>
        </row>
        <row r="672">
          <cell r="A672">
            <v>1</v>
          </cell>
          <cell r="B672" t="str">
            <v>COP</v>
          </cell>
          <cell r="C672" t="str">
            <v>Subastas</v>
          </cell>
          <cell r="D672" t="str">
            <v>Variable</v>
          </cell>
          <cell r="E672">
            <v>5</v>
          </cell>
          <cell r="F672">
            <v>34864</v>
          </cell>
          <cell r="G672" t="str">
            <v>Junio</v>
          </cell>
          <cell r="H672">
            <v>1995</v>
          </cell>
          <cell r="I672">
            <v>36691</v>
          </cell>
          <cell r="J672">
            <v>2000</v>
          </cell>
          <cell r="K672" t="str">
            <v>Junio</v>
          </cell>
          <cell r="P672">
            <v>10</v>
          </cell>
          <cell r="Q672">
            <v>22.1</v>
          </cell>
          <cell r="R672">
            <v>16.86</v>
          </cell>
          <cell r="S672" t="e">
            <v>#REF!</v>
          </cell>
          <cell r="T672">
            <v>600</v>
          </cell>
          <cell r="U672" t="e">
            <v>#REF!</v>
          </cell>
          <cell r="V672">
            <v>600</v>
          </cell>
          <cell r="W672" t="e">
            <v>#REF!</v>
          </cell>
          <cell r="X672">
            <v>600</v>
          </cell>
          <cell r="Y672">
            <v>132.6</v>
          </cell>
          <cell r="Z672">
            <v>732.6</v>
          </cell>
          <cell r="AA672">
            <v>10116</v>
          </cell>
          <cell r="AB672">
            <v>125.87</v>
          </cell>
          <cell r="AC672">
            <v>126</v>
          </cell>
          <cell r="AD672">
            <v>0</v>
          </cell>
          <cell r="AE672">
            <v>0</v>
          </cell>
          <cell r="AF672">
            <v>0</v>
          </cell>
          <cell r="AG672">
            <v>0</v>
          </cell>
          <cell r="AH672">
            <v>0</v>
          </cell>
          <cell r="AI672">
            <v>0</v>
          </cell>
          <cell r="AJ672">
            <v>0</v>
          </cell>
          <cell r="AK672">
            <v>0</v>
          </cell>
          <cell r="AL672">
            <v>0</v>
          </cell>
          <cell r="AM672">
            <v>0</v>
          </cell>
          <cell r="AN672">
            <v>0</v>
          </cell>
          <cell r="AO672">
            <v>0</v>
          </cell>
          <cell r="AP672">
            <v>0</v>
          </cell>
          <cell r="AQ672">
            <v>251.87</v>
          </cell>
        </row>
        <row r="673">
          <cell r="A673">
            <v>1</v>
          </cell>
          <cell r="B673" t="str">
            <v>COP</v>
          </cell>
          <cell r="C673" t="str">
            <v>Subastas</v>
          </cell>
          <cell r="D673" t="str">
            <v>Variable</v>
          </cell>
          <cell r="E673">
            <v>5</v>
          </cell>
          <cell r="F673">
            <v>34864</v>
          </cell>
          <cell r="G673" t="str">
            <v>Junio</v>
          </cell>
          <cell r="H673">
            <v>1995</v>
          </cell>
          <cell r="I673">
            <v>36691</v>
          </cell>
          <cell r="J673">
            <v>2000</v>
          </cell>
          <cell r="K673" t="str">
            <v>Junio</v>
          </cell>
          <cell r="P673">
            <v>10</v>
          </cell>
          <cell r="Q673">
            <v>22.1</v>
          </cell>
          <cell r="R673">
            <v>16.86</v>
          </cell>
          <cell r="S673" t="e">
            <v>#REF!</v>
          </cell>
          <cell r="T673">
            <v>150</v>
          </cell>
          <cell r="U673" t="e">
            <v>#REF!</v>
          </cell>
          <cell r="V673">
            <v>150</v>
          </cell>
          <cell r="W673" t="e">
            <v>#REF!</v>
          </cell>
          <cell r="X673">
            <v>150</v>
          </cell>
          <cell r="Y673">
            <v>33.15</v>
          </cell>
          <cell r="Z673">
            <v>183.15</v>
          </cell>
          <cell r="AA673">
            <v>2529</v>
          </cell>
          <cell r="AB673">
            <v>31.47</v>
          </cell>
          <cell r="AC673">
            <v>31.5</v>
          </cell>
          <cell r="AD673">
            <v>0</v>
          </cell>
          <cell r="AE673">
            <v>0</v>
          </cell>
          <cell r="AF673">
            <v>0</v>
          </cell>
          <cell r="AG673">
            <v>0</v>
          </cell>
          <cell r="AH673">
            <v>0</v>
          </cell>
          <cell r="AI673">
            <v>0</v>
          </cell>
          <cell r="AJ673">
            <v>0</v>
          </cell>
          <cell r="AK673">
            <v>0</v>
          </cell>
          <cell r="AL673">
            <v>0</v>
          </cell>
          <cell r="AM673">
            <v>0</v>
          </cell>
          <cell r="AN673">
            <v>0</v>
          </cell>
          <cell r="AO673">
            <v>0</v>
          </cell>
          <cell r="AP673">
            <v>0</v>
          </cell>
          <cell r="AQ673">
            <v>62.97</v>
          </cell>
        </row>
        <row r="674">
          <cell r="A674">
            <v>1</v>
          </cell>
          <cell r="B674" t="str">
            <v>COP</v>
          </cell>
          <cell r="C674" t="str">
            <v>Subastas</v>
          </cell>
          <cell r="D674" t="str">
            <v>Variable</v>
          </cell>
          <cell r="E674">
            <v>5</v>
          </cell>
          <cell r="F674">
            <v>34864</v>
          </cell>
          <cell r="G674" t="str">
            <v>Junio</v>
          </cell>
          <cell r="H674">
            <v>1995</v>
          </cell>
          <cell r="I674">
            <v>36691</v>
          </cell>
          <cell r="J674">
            <v>2000</v>
          </cell>
          <cell r="K674" t="str">
            <v>Junio</v>
          </cell>
          <cell r="P674">
            <v>10</v>
          </cell>
          <cell r="Q674">
            <v>22.1</v>
          </cell>
          <cell r="R674">
            <v>16.86</v>
          </cell>
          <cell r="S674" t="e">
            <v>#REF!</v>
          </cell>
          <cell r="T674">
            <v>400</v>
          </cell>
          <cell r="U674" t="e">
            <v>#REF!</v>
          </cell>
          <cell r="V674">
            <v>400</v>
          </cell>
          <cell r="W674" t="e">
            <v>#REF!</v>
          </cell>
          <cell r="X674">
            <v>400</v>
          </cell>
          <cell r="Y674">
            <v>88.4</v>
          </cell>
          <cell r="Z674">
            <v>488.4</v>
          </cell>
          <cell r="AA674">
            <v>6744</v>
          </cell>
          <cell r="AB674">
            <v>83.91</v>
          </cell>
          <cell r="AC674">
            <v>84</v>
          </cell>
          <cell r="AD674">
            <v>0</v>
          </cell>
          <cell r="AE674">
            <v>0</v>
          </cell>
          <cell r="AF674">
            <v>0</v>
          </cell>
          <cell r="AG674">
            <v>0</v>
          </cell>
          <cell r="AH674">
            <v>0</v>
          </cell>
          <cell r="AI674">
            <v>0</v>
          </cell>
          <cell r="AJ674">
            <v>0</v>
          </cell>
          <cell r="AK674">
            <v>0</v>
          </cell>
          <cell r="AL674">
            <v>0</v>
          </cell>
          <cell r="AM674">
            <v>0</v>
          </cell>
          <cell r="AN674">
            <v>0</v>
          </cell>
          <cell r="AO674">
            <v>0</v>
          </cell>
          <cell r="AP674">
            <v>0</v>
          </cell>
          <cell r="AQ674">
            <v>167.91</v>
          </cell>
        </row>
        <row r="675">
          <cell r="A675">
            <v>1</v>
          </cell>
          <cell r="B675" t="str">
            <v>COP</v>
          </cell>
          <cell r="C675" t="str">
            <v>Subastas</v>
          </cell>
          <cell r="D675" t="str">
            <v>Variable</v>
          </cell>
          <cell r="E675">
            <v>5</v>
          </cell>
          <cell r="F675">
            <v>34864</v>
          </cell>
          <cell r="G675" t="str">
            <v>Junio</v>
          </cell>
          <cell r="H675">
            <v>1995</v>
          </cell>
          <cell r="I675">
            <v>36691</v>
          </cell>
          <cell r="J675">
            <v>2000</v>
          </cell>
          <cell r="K675" t="str">
            <v>Junio</v>
          </cell>
          <cell r="P675">
            <v>10</v>
          </cell>
          <cell r="Q675">
            <v>22.1</v>
          </cell>
          <cell r="R675">
            <v>16.86</v>
          </cell>
          <cell r="S675" t="e">
            <v>#REF!</v>
          </cell>
          <cell r="T675">
            <v>400</v>
          </cell>
          <cell r="U675" t="e">
            <v>#REF!</v>
          </cell>
          <cell r="V675">
            <v>400</v>
          </cell>
          <cell r="W675" t="e">
            <v>#REF!</v>
          </cell>
          <cell r="X675">
            <v>400</v>
          </cell>
          <cell r="Y675">
            <v>88.4</v>
          </cell>
          <cell r="Z675">
            <v>488.4</v>
          </cell>
          <cell r="AA675">
            <v>6744</v>
          </cell>
          <cell r="AB675">
            <v>83.91</v>
          </cell>
          <cell r="AC675">
            <v>84</v>
          </cell>
          <cell r="AD675">
            <v>0</v>
          </cell>
          <cell r="AE675">
            <v>0</v>
          </cell>
          <cell r="AF675">
            <v>0</v>
          </cell>
          <cell r="AG675">
            <v>0</v>
          </cell>
          <cell r="AH675">
            <v>0</v>
          </cell>
          <cell r="AI675">
            <v>0</v>
          </cell>
          <cell r="AJ675">
            <v>0</v>
          </cell>
          <cell r="AK675">
            <v>0</v>
          </cell>
          <cell r="AL675">
            <v>0</v>
          </cell>
          <cell r="AM675">
            <v>0</v>
          </cell>
          <cell r="AN675">
            <v>0</v>
          </cell>
          <cell r="AO675">
            <v>0</v>
          </cell>
          <cell r="AP675">
            <v>0</v>
          </cell>
          <cell r="AQ675">
            <v>167.91</v>
          </cell>
        </row>
        <row r="676">
          <cell r="A676">
            <v>1</v>
          </cell>
          <cell r="B676" t="str">
            <v>COP</v>
          </cell>
          <cell r="C676" t="str">
            <v>Subastas</v>
          </cell>
          <cell r="D676" t="str">
            <v>Variable</v>
          </cell>
          <cell r="E676">
            <v>5</v>
          </cell>
          <cell r="F676">
            <v>34864</v>
          </cell>
          <cell r="G676" t="str">
            <v>Junio</v>
          </cell>
          <cell r="H676">
            <v>1995</v>
          </cell>
          <cell r="I676">
            <v>36691</v>
          </cell>
          <cell r="J676">
            <v>2000</v>
          </cell>
          <cell r="K676" t="str">
            <v>Junio</v>
          </cell>
          <cell r="P676">
            <v>10</v>
          </cell>
          <cell r="Q676">
            <v>22.1</v>
          </cell>
          <cell r="R676">
            <v>16.86</v>
          </cell>
          <cell r="S676" t="e">
            <v>#REF!</v>
          </cell>
          <cell r="T676">
            <v>1100</v>
          </cell>
          <cell r="U676" t="e">
            <v>#REF!</v>
          </cell>
          <cell r="V676">
            <v>1100</v>
          </cell>
          <cell r="W676" t="e">
            <v>#REF!</v>
          </cell>
          <cell r="X676">
            <v>1100</v>
          </cell>
          <cell r="Y676">
            <v>243.1</v>
          </cell>
          <cell r="Z676">
            <v>1343.1</v>
          </cell>
          <cell r="AA676">
            <v>18546</v>
          </cell>
          <cell r="AB676">
            <v>230.76</v>
          </cell>
          <cell r="AC676">
            <v>231</v>
          </cell>
          <cell r="AD676">
            <v>0</v>
          </cell>
          <cell r="AE676">
            <v>0</v>
          </cell>
          <cell r="AF676">
            <v>0</v>
          </cell>
          <cell r="AG676">
            <v>0</v>
          </cell>
          <cell r="AH676">
            <v>0</v>
          </cell>
          <cell r="AI676">
            <v>0</v>
          </cell>
          <cell r="AJ676">
            <v>0</v>
          </cell>
          <cell r="AK676">
            <v>0</v>
          </cell>
          <cell r="AL676">
            <v>0</v>
          </cell>
          <cell r="AM676">
            <v>0</v>
          </cell>
          <cell r="AN676">
            <v>0</v>
          </cell>
          <cell r="AO676">
            <v>0</v>
          </cell>
          <cell r="AP676">
            <v>0</v>
          </cell>
          <cell r="AQ676">
            <v>461.76</v>
          </cell>
        </row>
        <row r="677">
          <cell r="A677">
            <v>1</v>
          </cell>
          <cell r="B677" t="str">
            <v>COP</v>
          </cell>
          <cell r="C677" t="str">
            <v>Subastas</v>
          </cell>
          <cell r="D677" t="str">
            <v>Variable</v>
          </cell>
          <cell r="E677">
            <v>5</v>
          </cell>
          <cell r="F677">
            <v>34864</v>
          </cell>
          <cell r="G677" t="str">
            <v>Junio</v>
          </cell>
          <cell r="H677">
            <v>1995</v>
          </cell>
          <cell r="I677">
            <v>36691</v>
          </cell>
          <cell r="J677">
            <v>2000</v>
          </cell>
          <cell r="K677" t="str">
            <v>Junio</v>
          </cell>
          <cell r="P677">
            <v>10</v>
          </cell>
          <cell r="Q677">
            <v>22.1</v>
          </cell>
          <cell r="R677">
            <v>16.86</v>
          </cell>
          <cell r="S677" t="e">
            <v>#REF!</v>
          </cell>
          <cell r="T677">
            <v>1000</v>
          </cell>
          <cell r="U677" t="e">
            <v>#REF!</v>
          </cell>
          <cell r="V677">
            <v>1000</v>
          </cell>
          <cell r="W677" t="e">
            <v>#REF!</v>
          </cell>
          <cell r="X677">
            <v>1000</v>
          </cell>
          <cell r="Y677">
            <v>221</v>
          </cell>
          <cell r="Z677">
            <v>1221</v>
          </cell>
          <cell r="AA677">
            <v>16860</v>
          </cell>
          <cell r="AB677">
            <v>209.78</v>
          </cell>
          <cell r="AC677">
            <v>210</v>
          </cell>
          <cell r="AD677">
            <v>0</v>
          </cell>
          <cell r="AE677">
            <v>0</v>
          </cell>
          <cell r="AF677">
            <v>0</v>
          </cell>
          <cell r="AG677">
            <v>0</v>
          </cell>
          <cell r="AH677">
            <v>0</v>
          </cell>
          <cell r="AI677">
            <v>0</v>
          </cell>
          <cell r="AJ677">
            <v>0</v>
          </cell>
          <cell r="AK677">
            <v>0</v>
          </cell>
          <cell r="AL677">
            <v>0</v>
          </cell>
          <cell r="AM677">
            <v>0</v>
          </cell>
          <cell r="AN677">
            <v>0</v>
          </cell>
          <cell r="AO677">
            <v>0</v>
          </cell>
          <cell r="AP677">
            <v>0</v>
          </cell>
          <cell r="AQ677">
            <v>419.78</v>
          </cell>
        </row>
        <row r="678">
          <cell r="A678">
            <v>1</v>
          </cell>
          <cell r="B678" t="str">
            <v>COP</v>
          </cell>
          <cell r="C678" t="str">
            <v>Subastas</v>
          </cell>
          <cell r="D678" t="str">
            <v>Variable</v>
          </cell>
          <cell r="E678">
            <v>5</v>
          </cell>
          <cell r="F678">
            <v>34934</v>
          </cell>
          <cell r="G678" t="str">
            <v>Agosto</v>
          </cell>
          <cell r="H678">
            <v>1995</v>
          </cell>
          <cell r="I678">
            <v>36761</v>
          </cell>
          <cell r="J678">
            <v>2000</v>
          </cell>
          <cell r="K678" t="str">
            <v>Agosto</v>
          </cell>
          <cell r="P678">
            <v>7.8</v>
          </cell>
          <cell r="Q678">
            <v>19.66</v>
          </cell>
          <cell r="R678">
            <v>16.86</v>
          </cell>
          <cell r="S678" t="e">
            <v>#REF!</v>
          </cell>
          <cell r="T678">
            <v>730</v>
          </cell>
          <cell r="U678" t="e">
            <v>#REF!</v>
          </cell>
          <cell r="V678">
            <v>730</v>
          </cell>
          <cell r="W678" t="e">
            <v>#REF!</v>
          </cell>
          <cell r="X678">
            <v>730</v>
          </cell>
          <cell r="Y678">
            <v>143.518</v>
          </cell>
          <cell r="Z678">
            <v>873.51800000000003</v>
          </cell>
          <cell r="AA678">
            <v>12307.8</v>
          </cell>
          <cell r="AB678">
            <v>126.03</v>
          </cell>
          <cell r="AC678">
            <v>130.01300000000001</v>
          </cell>
          <cell r="AD678">
            <v>0</v>
          </cell>
          <cell r="AE678">
            <v>0</v>
          </cell>
          <cell r="AF678">
            <v>0</v>
          </cell>
          <cell r="AG678">
            <v>0</v>
          </cell>
          <cell r="AH678">
            <v>0</v>
          </cell>
          <cell r="AI678">
            <v>0</v>
          </cell>
          <cell r="AJ678">
            <v>0</v>
          </cell>
          <cell r="AK678">
            <v>0</v>
          </cell>
          <cell r="AL678">
            <v>0</v>
          </cell>
          <cell r="AM678">
            <v>0</v>
          </cell>
          <cell r="AN678">
            <v>0</v>
          </cell>
          <cell r="AO678">
            <v>0</v>
          </cell>
          <cell r="AP678">
            <v>0</v>
          </cell>
          <cell r="AQ678">
            <v>256.04300000000001</v>
          </cell>
        </row>
        <row r="679">
          <cell r="A679">
            <v>1</v>
          </cell>
          <cell r="B679" t="str">
            <v>COP</v>
          </cell>
          <cell r="C679" t="str">
            <v>Subastas</v>
          </cell>
          <cell r="D679" t="str">
            <v>Variable</v>
          </cell>
          <cell r="E679">
            <v>5</v>
          </cell>
          <cell r="F679">
            <v>34934</v>
          </cell>
          <cell r="G679" t="str">
            <v>Agosto</v>
          </cell>
          <cell r="H679">
            <v>1995</v>
          </cell>
          <cell r="I679">
            <v>36761</v>
          </cell>
          <cell r="J679">
            <v>2000</v>
          </cell>
          <cell r="K679" t="str">
            <v>Agosto</v>
          </cell>
          <cell r="P679">
            <v>7.8</v>
          </cell>
          <cell r="Q679">
            <v>19.66</v>
          </cell>
          <cell r="R679">
            <v>16.86</v>
          </cell>
          <cell r="S679" t="e">
            <v>#REF!</v>
          </cell>
          <cell r="T679">
            <v>230</v>
          </cell>
          <cell r="U679" t="e">
            <v>#REF!</v>
          </cell>
          <cell r="V679">
            <v>230</v>
          </cell>
          <cell r="W679" t="e">
            <v>#REF!</v>
          </cell>
          <cell r="X679">
            <v>230</v>
          </cell>
          <cell r="Y679">
            <v>45.217999999999996</v>
          </cell>
          <cell r="Z679">
            <v>275.21800000000002</v>
          </cell>
          <cell r="AA679">
            <v>3877.7999999999997</v>
          </cell>
          <cell r="AB679">
            <v>39.71</v>
          </cell>
          <cell r="AC679">
            <v>40.963000000000001</v>
          </cell>
          <cell r="AD679">
            <v>0</v>
          </cell>
          <cell r="AE679">
            <v>0</v>
          </cell>
          <cell r="AF679">
            <v>0</v>
          </cell>
          <cell r="AG679">
            <v>0</v>
          </cell>
          <cell r="AH679">
            <v>0</v>
          </cell>
          <cell r="AI679">
            <v>0</v>
          </cell>
          <cell r="AJ679">
            <v>0</v>
          </cell>
          <cell r="AK679">
            <v>0</v>
          </cell>
          <cell r="AL679">
            <v>0</v>
          </cell>
          <cell r="AM679">
            <v>0</v>
          </cell>
          <cell r="AN679">
            <v>0</v>
          </cell>
          <cell r="AO679">
            <v>0</v>
          </cell>
          <cell r="AP679">
            <v>0</v>
          </cell>
          <cell r="AQ679">
            <v>80.673000000000002</v>
          </cell>
        </row>
        <row r="680">
          <cell r="A680">
            <v>1</v>
          </cell>
          <cell r="B680" t="str">
            <v>COP</v>
          </cell>
          <cell r="C680" t="str">
            <v>Subastas</v>
          </cell>
          <cell r="D680" t="str">
            <v>Variable</v>
          </cell>
          <cell r="E680">
            <v>5</v>
          </cell>
          <cell r="F680">
            <v>34934</v>
          </cell>
          <cell r="G680" t="str">
            <v>Agosto</v>
          </cell>
          <cell r="H680">
            <v>1995</v>
          </cell>
          <cell r="I680">
            <v>36761</v>
          </cell>
          <cell r="J680">
            <v>2000</v>
          </cell>
          <cell r="K680" t="str">
            <v>Agosto</v>
          </cell>
          <cell r="P680">
            <v>7.8</v>
          </cell>
          <cell r="Q680">
            <v>19.66</v>
          </cell>
          <cell r="R680">
            <v>16.86</v>
          </cell>
          <cell r="S680" t="e">
            <v>#REF!</v>
          </cell>
          <cell r="T680">
            <v>300</v>
          </cell>
          <cell r="U680" t="e">
            <v>#REF!</v>
          </cell>
          <cell r="V680">
            <v>300</v>
          </cell>
          <cell r="W680" t="e">
            <v>#REF!</v>
          </cell>
          <cell r="X680">
            <v>300</v>
          </cell>
          <cell r="Y680">
            <v>58.98</v>
          </cell>
          <cell r="Z680">
            <v>358.98</v>
          </cell>
          <cell r="AA680">
            <v>5058</v>
          </cell>
          <cell r="AB680">
            <v>51.79</v>
          </cell>
          <cell r="AC680">
            <v>53.43</v>
          </cell>
          <cell r="AD680">
            <v>0</v>
          </cell>
          <cell r="AE680">
            <v>0</v>
          </cell>
          <cell r="AF680">
            <v>0</v>
          </cell>
          <cell r="AG680">
            <v>0</v>
          </cell>
          <cell r="AH680">
            <v>0</v>
          </cell>
          <cell r="AI680">
            <v>0</v>
          </cell>
          <cell r="AJ680">
            <v>0</v>
          </cell>
          <cell r="AK680">
            <v>0</v>
          </cell>
          <cell r="AL680">
            <v>0</v>
          </cell>
          <cell r="AM680">
            <v>0</v>
          </cell>
          <cell r="AN680">
            <v>0</v>
          </cell>
          <cell r="AO680">
            <v>0</v>
          </cell>
          <cell r="AP680">
            <v>0</v>
          </cell>
          <cell r="AQ680">
            <v>105.22</v>
          </cell>
        </row>
        <row r="681">
          <cell r="A681">
            <v>1</v>
          </cell>
          <cell r="B681" t="str">
            <v>COP</v>
          </cell>
          <cell r="C681" t="str">
            <v>Subastas</v>
          </cell>
          <cell r="D681" t="str">
            <v>Variable</v>
          </cell>
          <cell r="E681">
            <v>5</v>
          </cell>
          <cell r="F681">
            <v>34934</v>
          </cell>
          <cell r="G681" t="str">
            <v>Agosto</v>
          </cell>
          <cell r="H681">
            <v>1995</v>
          </cell>
          <cell r="I681">
            <v>36761</v>
          </cell>
          <cell r="J681">
            <v>2000</v>
          </cell>
          <cell r="K681" t="str">
            <v>Agosto</v>
          </cell>
          <cell r="P681">
            <v>7.8</v>
          </cell>
          <cell r="Q681">
            <v>19.66</v>
          </cell>
          <cell r="R681">
            <v>16.86</v>
          </cell>
          <cell r="S681" t="e">
            <v>#REF!</v>
          </cell>
          <cell r="T681">
            <v>500</v>
          </cell>
          <cell r="U681" t="e">
            <v>#REF!</v>
          </cell>
          <cell r="V681">
            <v>500</v>
          </cell>
          <cell r="W681" t="e">
            <v>#REF!</v>
          </cell>
          <cell r="X681">
            <v>500</v>
          </cell>
          <cell r="Y681">
            <v>98.3</v>
          </cell>
          <cell r="Z681">
            <v>598.29999999999995</v>
          </cell>
          <cell r="AA681">
            <v>8430</v>
          </cell>
          <cell r="AB681">
            <v>86.32</v>
          </cell>
          <cell r="AC681">
            <v>89.05</v>
          </cell>
          <cell r="AD681">
            <v>0</v>
          </cell>
          <cell r="AE681">
            <v>0</v>
          </cell>
          <cell r="AF681">
            <v>0</v>
          </cell>
          <cell r="AG681">
            <v>0</v>
          </cell>
          <cell r="AH681">
            <v>0</v>
          </cell>
          <cell r="AI681">
            <v>0</v>
          </cell>
          <cell r="AJ681">
            <v>0</v>
          </cell>
          <cell r="AK681">
            <v>0</v>
          </cell>
          <cell r="AL681">
            <v>0</v>
          </cell>
          <cell r="AM681">
            <v>0</v>
          </cell>
          <cell r="AN681">
            <v>0</v>
          </cell>
          <cell r="AO681">
            <v>0</v>
          </cell>
          <cell r="AP681">
            <v>0</v>
          </cell>
          <cell r="AQ681">
            <v>175.37</v>
          </cell>
        </row>
        <row r="682">
          <cell r="A682">
            <v>1</v>
          </cell>
          <cell r="B682" t="str">
            <v>COP</v>
          </cell>
          <cell r="C682" t="str">
            <v>Subastas</v>
          </cell>
          <cell r="D682" t="str">
            <v>Variable</v>
          </cell>
          <cell r="E682">
            <v>5</v>
          </cell>
          <cell r="F682">
            <v>34934</v>
          </cell>
          <cell r="G682" t="str">
            <v>Agosto</v>
          </cell>
          <cell r="H682">
            <v>1995</v>
          </cell>
          <cell r="I682">
            <v>36761</v>
          </cell>
          <cell r="J682">
            <v>2000</v>
          </cell>
          <cell r="K682" t="str">
            <v>Agosto</v>
          </cell>
          <cell r="P682">
            <v>7.8</v>
          </cell>
          <cell r="Q682">
            <v>19.66</v>
          </cell>
          <cell r="R682">
            <v>16.86</v>
          </cell>
          <cell r="S682" t="e">
            <v>#REF!</v>
          </cell>
          <cell r="T682">
            <v>1000</v>
          </cell>
          <cell r="U682" t="e">
            <v>#REF!</v>
          </cell>
          <cell r="V682">
            <v>1000</v>
          </cell>
          <cell r="W682" t="e">
            <v>#REF!</v>
          </cell>
          <cell r="X682">
            <v>1000</v>
          </cell>
          <cell r="Y682">
            <v>196.6</v>
          </cell>
          <cell r="Z682">
            <v>1196.5999999999999</v>
          </cell>
          <cell r="AA682">
            <v>16860</v>
          </cell>
          <cell r="AB682">
            <v>172.65</v>
          </cell>
          <cell r="AC682">
            <v>178.1</v>
          </cell>
          <cell r="AD682">
            <v>0</v>
          </cell>
          <cell r="AE682">
            <v>0</v>
          </cell>
          <cell r="AF682">
            <v>0</v>
          </cell>
          <cell r="AG682">
            <v>0</v>
          </cell>
          <cell r="AH682">
            <v>0</v>
          </cell>
          <cell r="AI682">
            <v>0</v>
          </cell>
          <cell r="AJ682">
            <v>0</v>
          </cell>
          <cell r="AK682">
            <v>0</v>
          </cell>
          <cell r="AL682">
            <v>0</v>
          </cell>
          <cell r="AM682">
            <v>0</v>
          </cell>
          <cell r="AN682">
            <v>0</v>
          </cell>
          <cell r="AO682">
            <v>0</v>
          </cell>
          <cell r="AP682">
            <v>0</v>
          </cell>
          <cell r="AQ682">
            <v>350.75</v>
          </cell>
        </row>
        <row r="683">
          <cell r="A683">
            <v>1</v>
          </cell>
          <cell r="B683" t="str">
            <v>COP</v>
          </cell>
          <cell r="C683" t="str">
            <v>Subastas</v>
          </cell>
          <cell r="D683" t="str">
            <v>Variable</v>
          </cell>
          <cell r="E683">
            <v>5</v>
          </cell>
          <cell r="F683">
            <v>34948</v>
          </cell>
          <cell r="G683" t="str">
            <v>Septiembre</v>
          </cell>
          <cell r="H683">
            <v>1995</v>
          </cell>
          <cell r="I683">
            <v>36775</v>
          </cell>
          <cell r="J683">
            <v>2000</v>
          </cell>
          <cell r="K683" t="str">
            <v>Septiembre</v>
          </cell>
          <cell r="P683">
            <v>7.7</v>
          </cell>
          <cell r="Q683">
            <v>19.55</v>
          </cell>
          <cell r="R683">
            <v>16.86</v>
          </cell>
          <cell r="S683" t="e">
            <v>#REF!</v>
          </cell>
          <cell r="T683">
            <v>300</v>
          </cell>
          <cell r="U683" t="e">
            <v>#REF!</v>
          </cell>
          <cell r="V683">
            <v>300</v>
          </cell>
          <cell r="W683" t="e">
            <v>#REF!</v>
          </cell>
          <cell r="X683">
            <v>300</v>
          </cell>
          <cell r="Y683">
            <v>58.650000000000006</v>
          </cell>
          <cell r="Z683">
            <v>358.65</v>
          </cell>
          <cell r="AA683">
            <v>5058</v>
          </cell>
          <cell r="AB683">
            <v>53.08</v>
          </cell>
          <cell r="AC683">
            <v>52.53</v>
          </cell>
          <cell r="AD683">
            <v>0</v>
          </cell>
          <cell r="AE683">
            <v>0</v>
          </cell>
          <cell r="AF683">
            <v>0</v>
          </cell>
          <cell r="AG683">
            <v>0</v>
          </cell>
          <cell r="AH683">
            <v>0</v>
          </cell>
          <cell r="AI683">
            <v>0</v>
          </cell>
          <cell r="AJ683">
            <v>0</v>
          </cell>
          <cell r="AK683">
            <v>0</v>
          </cell>
          <cell r="AL683">
            <v>0</v>
          </cell>
          <cell r="AM683">
            <v>0</v>
          </cell>
          <cell r="AN683">
            <v>0</v>
          </cell>
          <cell r="AO683">
            <v>0</v>
          </cell>
          <cell r="AP683">
            <v>0</v>
          </cell>
          <cell r="AQ683">
            <v>105.61</v>
          </cell>
        </row>
        <row r="684">
          <cell r="A684">
            <v>1</v>
          </cell>
          <cell r="B684" t="str">
            <v>COP</v>
          </cell>
          <cell r="C684" t="str">
            <v>Subastas</v>
          </cell>
          <cell r="D684" t="str">
            <v>Variable</v>
          </cell>
          <cell r="E684">
            <v>5</v>
          </cell>
          <cell r="F684">
            <v>34948</v>
          </cell>
          <cell r="G684" t="str">
            <v>Septiembre</v>
          </cell>
          <cell r="H684">
            <v>1995</v>
          </cell>
          <cell r="I684">
            <v>36775</v>
          </cell>
          <cell r="J684">
            <v>2000</v>
          </cell>
          <cell r="K684" t="str">
            <v>Septiembre</v>
          </cell>
          <cell r="P684">
            <v>7.7</v>
          </cell>
          <cell r="Q684">
            <v>19.55</v>
          </cell>
          <cell r="R684">
            <v>16.86</v>
          </cell>
          <cell r="S684" t="e">
            <v>#REF!</v>
          </cell>
          <cell r="T684">
            <v>2200</v>
          </cell>
          <cell r="U684" t="e">
            <v>#REF!</v>
          </cell>
          <cell r="V684">
            <v>2200</v>
          </cell>
          <cell r="W684" t="e">
            <v>#REF!</v>
          </cell>
          <cell r="X684">
            <v>2200</v>
          </cell>
          <cell r="Y684">
            <v>430.1</v>
          </cell>
          <cell r="Z684">
            <v>2630.1</v>
          </cell>
          <cell r="AA684">
            <v>37092</v>
          </cell>
          <cell r="AB684">
            <v>389.28</v>
          </cell>
          <cell r="AC684">
            <v>385.22</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774.5</v>
          </cell>
        </row>
        <row r="685">
          <cell r="A685">
            <v>1</v>
          </cell>
          <cell r="B685" t="str">
            <v>COP</v>
          </cell>
          <cell r="C685" t="str">
            <v>Subastas</v>
          </cell>
          <cell r="D685" t="str">
            <v>Variable</v>
          </cell>
          <cell r="E685">
            <v>5</v>
          </cell>
          <cell r="F685">
            <v>34948</v>
          </cell>
          <cell r="G685" t="str">
            <v>Septiembre</v>
          </cell>
          <cell r="H685">
            <v>1995</v>
          </cell>
          <cell r="I685">
            <v>36775</v>
          </cell>
          <cell r="J685">
            <v>2000</v>
          </cell>
          <cell r="K685" t="str">
            <v>Septiembre</v>
          </cell>
          <cell r="P685">
            <v>7.7</v>
          </cell>
          <cell r="Q685">
            <v>19.55</v>
          </cell>
          <cell r="R685">
            <v>16.86</v>
          </cell>
          <cell r="S685" t="e">
            <v>#REF!</v>
          </cell>
          <cell r="T685">
            <v>1000</v>
          </cell>
          <cell r="U685" t="e">
            <v>#REF!</v>
          </cell>
          <cell r="V685">
            <v>1000</v>
          </cell>
          <cell r="W685" t="e">
            <v>#REF!</v>
          </cell>
          <cell r="X685">
            <v>1000</v>
          </cell>
          <cell r="Y685">
            <v>195.5</v>
          </cell>
          <cell r="Z685">
            <v>1195.5</v>
          </cell>
          <cell r="AA685">
            <v>16860</v>
          </cell>
          <cell r="AB685">
            <v>176.95</v>
          </cell>
          <cell r="AC685">
            <v>175.1</v>
          </cell>
          <cell r="AD685">
            <v>0</v>
          </cell>
          <cell r="AE685">
            <v>0</v>
          </cell>
          <cell r="AF685">
            <v>0</v>
          </cell>
          <cell r="AG685">
            <v>0</v>
          </cell>
          <cell r="AH685">
            <v>0</v>
          </cell>
          <cell r="AI685">
            <v>0</v>
          </cell>
          <cell r="AJ685">
            <v>0</v>
          </cell>
          <cell r="AK685">
            <v>0</v>
          </cell>
          <cell r="AL685">
            <v>0</v>
          </cell>
          <cell r="AM685">
            <v>0</v>
          </cell>
          <cell r="AN685">
            <v>0</v>
          </cell>
          <cell r="AO685">
            <v>0</v>
          </cell>
          <cell r="AP685">
            <v>0</v>
          </cell>
          <cell r="AQ685">
            <v>352.04999999999995</v>
          </cell>
        </row>
        <row r="686">
          <cell r="A686">
            <v>1</v>
          </cell>
          <cell r="B686" t="str">
            <v>COP</v>
          </cell>
          <cell r="C686" t="str">
            <v>Subastas</v>
          </cell>
          <cell r="D686" t="str">
            <v>Variable</v>
          </cell>
          <cell r="E686">
            <v>5</v>
          </cell>
          <cell r="F686">
            <v>34948</v>
          </cell>
          <cell r="G686" t="str">
            <v>Septiembre</v>
          </cell>
          <cell r="H686">
            <v>1995</v>
          </cell>
          <cell r="I686">
            <v>36775</v>
          </cell>
          <cell r="J686">
            <v>2000</v>
          </cell>
          <cell r="K686" t="str">
            <v>Septiembre</v>
          </cell>
          <cell r="P686">
            <v>7.7</v>
          </cell>
          <cell r="Q686">
            <v>19.55</v>
          </cell>
          <cell r="R686">
            <v>16.86</v>
          </cell>
          <cell r="S686" t="e">
            <v>#REF!</v>
          </cell>
          <cell r="T686">
            <v>2550</v>
          </cell>
          <cell r="U686" t="e">
            <v>#REF!</v>
          </cell>
          <cell r="V686">
            <v>2550</v>
          </cell>
          <cell r="W686" t="e">
            <v>#REF!</v>
          </cell>
          <cell r="X686">
            <v>2550</v>
          </cell>
          <cell r="Y686">
            <v>498.52500000000003</v>
          </cell>
          <cell r="Z686">
            <v>3048.5250000000001</v>
          </cell>
          <cell r="AA686">
            <v>42993</v>
          </cell>
          <cell r="AB686">
            <v>451.21</v>
          </cell>
          <cell r="AC686">
            <v>446.505</v>
          </cell>
          <cell r="AD686">
            <v>0</v>
          </cell>
          <cell r="AE686">
            <v>0</v>
          </cell>
          <cell r="AF686">
            <v>0</v>
          </cell>
          <cell r="AG686">
            <v>0</v>
          </cell>
          <cell r="AH686">
            <v>0</v>
          </cell>
          <cell r="AI686">
            <v>0</v>
          </cell>
          <cell r="AJ686">
            <v>0</v>
          </cell>
          <cell r="AK686">
            <v>0</v>
          </cell>
          <cell r="AL686">
            <v>0</v>
          </cell>
          <cell r="AM686">
            <v>0</v>
          </cell>
          <cell r="AN686">
            <v>0</v>
          </cell>
          <cell r="AO686">
            <v>0</v>
          </cell>
          <cell r="AP686">
            <v>0</v>
          </cell>
          <cell r="AQ686">
            <v>897.71499999999992</v>
          </cell>
        </row>
        <row r="687">
          <cell r="A687">
            <v>1</v>
          </cell>
          <cell r="B687" t="str">
            <v>COP</v>
          </cell>
          <cell r="C687" t="str">
            <v>Subastas</v>
          </cell>
          <cell r="D687" t="str">
            <v>Variable</v>
          </cell>
          <cell r="E687">
            <v>5</v>
          </cell>
          <cell r="F687">
            <v>34948</v>
          </cell>
          <cell r="G687" t="str">
            <v>Septiembre</v>
          </cell>
          <cell r="H687">
            <v>1995</v>
          </cell>
          <cell r="I687">
            <v>36775</v>
          </cell>
          <cell r="J687">
            <v>2000</v>
          </cell>
          <cell r="K687" t="str">
            <v>Septiembre</v>
          </cell>
          <cell r="P687">
            <v>7.7</v>
          </cell>
          <cell r="Q687">
            <v>19.55</v>
          </cell>
          <cell r="R687">
            <v>16.86</v>
          </cell>
          <cell r="S687" t="e">
            <v>#REF!</v>
          </cell>
          <cell r="T687">
            <v>100</v>
          </cell>
          <cell r="U687" t="e">
            <v>#REF!</v>
          </cell>
          <cell r="V687">
            <v>100</v>
          </cell>
          <cell r="W687" t="e">
            <v>#REF!</v>
          </cell>
          <cell r="X687">
            <v>100</v>
          </cell>
          <cell r="Y687">
            <v>19.55</v>
          </cell>
          <cell r="Z687">
            <v>119.55</v>
          </cell>
          <cell r="AA687">
            <v>1686</v>
          </cell>
          <cell r="AB687">
            <v>17.690000000000001</v>
          </cell>
          <cell r="AC687">
            <v>17.510000000000002</v>
          </cell>
          <cell r="AD687">
            <v>0</v>
          </cell>
          <cell r="AE687">
            <v>0</v>
          </cell>
          <cell r="AF687">
            <v>0</v>
          </cell>
          <cell r="AG687">
            <v>0</v>
          </cell>
          <cell r="AH687">
            <v>0</v>
          </cell>
          <cell r="AI687">
            <v>0</v>
          </cell>
          <cell r="AJ687">
            <v>0</v>
          </cell>
          <cell r="AK687">
            <v>0</v>
          </cell>
          <cell r="AL687">
            <v>0</v>
          </cell>
          <cell r="AM687">
            <v>0</v>
          </cell>
          <cell r="AN687">
            <v>0</v>
          </cell>
          <cell r="AO687">
            <v>0</v>
          </cell>
          <cell r="AP687">
            <v>0</v>
          </cell>
          <cell r="AQ687">
            <v>35.200000000000003</v>
          </cell>
        </row>
        <row r="688">
          <cell r="A688">
            <v>1</v>
          </cell>
          <cell r="B688" t="str">
            <v>COP</v>
          </cell>
          <cell r="C688" t="str">
            <v>Subastas</v>
          </cell>
          <cell r="D688" t="str">
            <v>Variable</v>
          </cell>
          <cell r="E688">
            <v>5</v>
          </cell>
          <cell r="F688">
            <v>34948</v>
          </cell>
          <cell r="G688" t="str">
            <v>Septiembre</v>
          </cell>
          <cell r="H688">
            <v>1995</v>
          </cell>
          <cell r="I688">
            <v>36775</v>
          </cell>
          <cell r="J688">
            <v>2000</v>
          </cell>
          <cell r="K688" t="str">
            <v>Septiembre</v>
          </cell>
          <cell r="P688">
            <v>7.7</v>
          </cell>
          <cell r="Q688">
            <v>19.55</v>
          </cell>
          <cell r="R688">
            <v>16.86</v>
          </cell>
          <cell r="S688" t="e">
            <v>#REF!</v>
          </cell>
          <cell r="T688">
            <v>500</v>
          </cell>
          <cell r="U688" t="e">
            <v>#REF!</v>
          </cell>
          <cell r="V688">
            <v>500</v>
          </cell>
          <cell r="W688" t="e">
            <v>#REF!</v>
          </cell>
          <cell r="X688">
            <v>500</v>
          </cell>
          <cell r="Y688">
            <v>97.75</v>
          </cell>
          <cell r="Z688">
            <v>597.75</v>
          </cell>
          <cell r="AA688">
            <v>8430</v>
          </cell>
          <cell r="AB688">
            <v>88.47</v>
          </cell>
          <cell r="AC688">
            <v>87.55</v>
          </cell>
          <cell r="AD688">
            <v>0</v>
          </cell>
          <cell r="AE688">
            <v>0</v>
          </cell>
          <cell r="AF688">
            <v>0</v>
          </cell>
          <cell r="AG688">
            <v>0</v>
          </cell>
          <cell r="AH688">
            <v>0</v>
          </cell>
          <cell r="AI688">
            <v>0</v>
          </cell>
          <cell r="AJ688">
            <v>0</v>
          </cell>
          <cell r="AK688">
            <v>0</v>
          </cell>
          <cell r="AL688">
            <v>0</v>
          </cell>
          <cell r="AM688">
            <v>0</v>
          </cell>
          <cell r="AN688">
            <v>0</v>
          </cell>
          <cell r="AO688">
            <v>0</v>
          </cell>
          <cell r="AP688">
            <v>0</v>
          </cell>
          <cell r="AQ688">
            <v>176.01999999999998</v>
          </cell>
        </row>
        <row r="689">
          <cell r="A689">
            <v>1</v>
          </cell>
          <cell r="B689" t="str">
            <v>COP</v>
          </cell>
          <cell r="C689" t="str">
            <v>Subastas</v>
          </cell>
          <cell r="D689" t="str">
            <v>Variable</v>
          </cell>
          <cell r="E689">
            <v>5</v>
          </cell>
          <cell r="F689">
            <v>34948</v>
          </cell>
          <cell r="G689" t="str">
            <v>Septiembre</v>
          </cell>
          <cell r="H689">
            <v>1995</v>
          </cell>
          <cell r="I689">
            <v>36775</v>
          </cell>
          <cell r="J689">
            <v>2000</v>
          </cell>
          <cell r="K689" t="str">
            <v>Septiembre</v>
          </cell>
          <cell r="P689">
            <v>7.7</v>
          </cell>
          <cell r="Q689">
            <v>19.55</v>
          </cell>
          <cell r="R689">
            <v>16.86</v>
          </cell>
          <cell r="S689" t="e">
            <v>#REF!</v>
          </cell>
          <cell r="T689">
            <v>500</v>
          </cell>
          <cell r="U689" t="e">
            <v>#REF!</v>
          </cell>
          <cell r="V689">
            <v>500</v>
          </cell>
          <cell r="W689" t="e">
            <v>#REF!</v>
          </cell>
          <cell r="X689">
            <v>500</v>
          </cell>
          <cell r="Y689">
            <v>97.75</v>
          </cell>
          <cell r="Z689">
            <v>597.75</v>
          </cell>
          <cell r="AA689">
            <v>8430</v>
          </cell>
          <cell r="AB689">
            <v>88.47</v>
          </cell>
          <cell r="AC689">
            <v>87.55</v>
          </cell>
          <cell r="AD689">
            <v>0</v>
          </cell>
          <cell r="AE689">
            <v>0</v>
          </cell>
          <cell r="AF689">
            <v>0</v>
          </cell>
          <cell r="AG689">
            <v>0</v>
          </cell>
          <cell r="AH689">
            <v>0</v>
          </cell>
          <cell r="AI689">
            <v>0</v>
          </cell>
          <cell r="AJ689">
            <v>0</v>
          </cell>
          <cell r="AK689">
            <v>0</v>
          </cell>
          <cell r="AL689">
            <v>0</v>
          </cell>
          <cell r="AM689">
            <v>0</v>
          </cell>
          <cell r="AN689">
            <v>0</v>
          </cell>
          <cell r="AO689">
            <v>0</v>
          </cell>
          <cell r="AP689">
            <v>0</v>
          </cell>
          <cell r="AQ689">
            <v>176.01999999999998</v>
          </cell>
        </row>
        <row r="690">
          <cell r="A690">
            <v>1</v>
          </cell>
          <cell r="B690" t="str">
            <v>COP</v>
          </cell>
          <cell r="C690" t="str">
            <v>Subastas</v>
          </cell>
          <cell r="D690" t="str">
            <v>Variable</v>
          </cell>
          <cell r="E690">
            <v>5</v>
          </cell>
          <cell r="F690">
            <v>34976</v>
          </cell>
          <cell r="G690" t="str">
            <v>Octubre</v>
          </cell>
          <cell r="H690">
            <v>1995</v>
          </cell>
          <cell r="I690">
            <v>36803</v>
          </cell>
          <cell r="J690">
            <v>2000</v>
          </cell>
          <cell r="K690" t="str">
            <v>Octubre</v>
          </cell>
          <cell r="P690">
            <v>8.1999999999999993</v>
          </cell>
          <cell r="Q690">
            <v>20.100000000000001</v>
          </cell>
          <cell r="R690">
            <v>16.86</v>
          </cell>
          <cell r="S690" t="e">
            <v>#REF!</v>
          </cell>
          <cell r="T690">
            <v>430</v>
          </cell>
          <cell r="U690" t="e">
            <v>#REF!</v>
          </cell>
          <cell r="V690">
            <v>430</v>
          </cell>
          <cell r="W690" t="e">
            <v>#REF!</v>
          </cell>
          <cell r="X690">
            <v>430</v>
          </cell>
          <cell r="Y690">
            <v>86.43</v>
          </cell>
          <cell r="Z690">
            <v>516.43000000000006</v>
          </cell>
          <cell r="AA690">
            <v>7249.8</v>
          </cell>
          <cell r="AB690">
            <v>78.67</v>
          </cell>
          <cell r="AC690">
            <v>82.516999999999996</v>
          </cell>
          <cell r="AD690">
            <v>0</v>
          </cell>
          <cell r="AE690">
            <v>0</v>
          </cell>
          <cell r="AF690">
            <v>0</v>
          </cell>
          <cell r="AG690">
            <v>0</v>
          </cell>
          <cell r="AH690">
            <v>0</v>
          </cell>
          <cell r="AI690">
            <v>0</v>
          </cell>
          <cell r="AJ690">
            <v>0</v>
          </cell>
          <cell r="AK690">
            <v>0</v>
          </cell>
          <cell r="AL690">
            <v>0</v>
          </cell>
          <cell r="AM690">
            <v>0</v>
          </cell>
          <cell r="AN690">
            <v>0</v>
          </cell>
          <cell r="AO690">
            <v>0</v>
          </cell>
          <cell r="AP690">
            <v>0</v>
          </cell>
          <cell r="AQ690">
            <v>161.18700000000001</v>
          </cell>
        </row>
        <row r="691">
          <cell r="A691">
            <v>1</v>
          </cell>
          <cell r="B691" t="str">
            <v>COP</v>
          </cell>
          <cell r="C691" t="str">
            <v>Subastas</v>
          </cell>
          <cell r="D691" t="str">
            <v>Variable</v>
          </cell>
          <cell r="E691">
            <v>5</v>
          </cell>
          <cell r="F691">
            <v>34976</v>
          </cell>
          <cell r="G691" t="str">
            <v>Octubre</v>
          </cell>
          <cell r="H691">
            <v>1995</v>
          </cell>
          <cell r="I691">
            <v>36803</v>
          </cell>
          <cell r="J691">
            <v>2000</v>
          </cell>
          <cell r="K691" t="str">
            <v>Octubre</v>
          </cell>
          <cell r="P691">
            <v>8.1999999999999993</v>
          </cell>
          <cell r="Q691">
            <v>20.100000000000001</v>
          </cell>
          <cell r="R691">
            <v>16.86</v>
          </cell>
          <cell r="S691" t="e">
            <v>#REF!</v>
          </cell>
          <cell r="T691">
            <v>2050</v>
          </cell>
          <cell r="U691" t="e">
            <v>#REF!</v>
          </cell>
          <cell r="V691">
            <v>2050</v>
          </cell>
          <cell r="W691" t="e">
            <v>#REF!</v>
          </cell>
          <cell r="X691">
            <v>2050</v>
          </cell>
          <cell r="Y691">
            <v>412.05</v>
          </cell>
          <cell r="Z691">
            <v>2462.0500000000002</v>
          </cell>
          <cell r="AA691">
            <v>34563</v>
          </cell>
          <cell r="AB691">
            <v>375.05</v>
          </cell>
          <cell r="AC691">
            <v>393.39499999999998</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768.44499999999994</v>
          </cell>
        </row>
        <row r="692">
          <cell r="A692">
            <v>1</v>
          </cell>
          <cell r="B692" t="str">
            <v>COP</v>
          </cell>
          <cell r="C692" t="str">
            <v>Subastas</v>
          </cell>
          <cell r="D692" t="str">
            <v>Variable</v>
          </cell>
          <cell r="E692">
            <v>5</v>
          </cell>
          <cell r="F692">
            <v>34976</v>
          </cell>
          <cell r="G692" t="str">
            <v>Octubre</v>
          </cell>
          <cell r="H692">
            <v>1995</v>
          </cell>
          <cell r="I692">
            <v>36803</v>
          </cell>
          <cell r="J692">
            <v>2000</v>
          </cell>
          <cell r="K692" t="str">
            <v>Octubre</v>
          </cell>
          <cell r="P692">
            <v>8.1999999999999993</v>
          </cell>
          <cell r="Q692">
            <v>20.100000000000001</v>
          </cell>
          <cell r="R692">
            <v>16.86</v>
          </cell>
          <cell r="S692" t="e">
            <v>#REF!</v>
          </cell>
          <cell r="T692">
            <v>260</v>
          </cell>
          <cell r="U692" t="e">
            <v>#REF!</v>
          </cell>
          <cell r="V692">
            <v>260</v>
          </cell>
          <cell r="W692" t="e">
            <v>#REF!</v>
          </cell>
          <cell r="X692">
            <v>260</v>
          </cell>
          <cell r="Y692">
            <v>52.260000000000005</v>
          </cell>
          <cell r="Z692">
            <v>312.26</v>
          </cell>
          <cell r="AA692">
            <v>4383.5999999999995</v>
          </cell>
          <cell r="AB692">
            <v>47.57</v>
          </cell>
          <cell r="AC692">
            <v>49.893999999999998</v>
          </cell>
          <cell r="AD692">
            <v>0</v>
          </cell>
          <cell r="AE692">
            <v>0</v>
          </cell>
          <cell r="AF692">
            <v>0</v>
          </cell>
          <cell r="AG692">
            <v>0</v>
          </cell>
          <cell r="AH692">
            <v>0</v>
          </cell>
          <cell r="AI692">
            <v>0</v>
          </cell>
          <cell r="AJ692">
            <v>0</v>
          </cell>
          <cell r="AK692">
            <v>0</v>
          </cell>
          <cell r="AL692">
            <v>0</v>
          </cell>
          <cell r="AM692">
            <v>0</v>
          </cell>
          <cell r="AN692">
            <v>0</v>
          </cell>
          <cell r="AO692">
            <v>0</v>
          </cell>
          <cell r="AP692">
            <v>0</v>
          </cell>
          <cell r="AQ692">
            <v>97.463999999999999</v>
          </cell>
        </row>
        <row r="693">
          <cell r="A693">
            <v>1</v>
          </cell>
          <cell r="B693" t="str">
            <v>COP</v>
          </cell>
          <cell r="C693" t="str">
            <v>Subastas</v>
          </cell>
          <cell r="D693" t="str">
            <v>Variable</v>
          </cell>
          <cell r="E693">
            <v>5</v>
          </cell>
          <cell r="F693">
            <v>34976</v>
          </cell>
          <cell r="G693" t="str">
            <v>Octubre</v>
          </cell>
          <cell r="H693">
            <v>1995</v>
          </cell>
          <cell r="I693">
            <v>36803</v>
          </cell>
          <cell r="J693">
            <v>2000</v>
          </cell>
          <cell r="K693" t="str">
            <v>Octubre</v>
          </cell>
          <cell r="P693">
            <v>8.1999999999999993</v>
          </cell>
          <cell r="Q693">
            <v>20.100000000000001</v>
          </cell>
          <cell r="R693">
            <v>16.86</v>
          </cell>
          <cell r="S693" t="e">
            <v>#REF!</v>
          </cell>
          <cell r="T693">
            <v>50</v>
          </cell>
          <cell r="U693" t="e">
            <v>#REF!</v>
          </cell>
          <cell r="V693">
            <v>50</v>
          </cell>
          <cell r="W693" t="e">
            <v>#REF!</v>
          </cell>
          <cell r="X693">
            <v>50</v>
          </cell>
          <cell r="Y693">
            <v>10.050000000000001</v>
          </cell>
          <cell r="Z693">
            <v>60.05</v>
          </cell>
          <cell r="AA693">
            <v>843</v>
          </cell>
          <cell r="AB693">
            <v>9.15</v>
          </cell>
          <cell r="AC693">
            <v>9.5949999999999989</v>
          </cell>
          <cell r="AD693">
            <v>0</v>
          </cell>
          <cell r="AE693">
            <v>0</v>
          </cell>
          <cell r="AF693">
            <v>0</v>
          </cell>
          <cell r="AG693">
            <v>0</v>
          </cell>
          <cell r="AH693">
            <v>0</v>
          </cell>
          <cell r="AI693">
            <v>0</v>
          </cell>
          <cell r="AJ693">
            <v>0</v>
          </cell>
          <cell r="AK693">
            <v>0</v>
          </cell>
          <cell r="AL693">
            <v>0</v>
          </cell>
          <cell r="AM693">
            <v>0</v>
          </cell>
          <cell r="AN693">
            <v>0</v>
          </cell>
          <cell r="AO693">
            <v>0</v>
          </cell>
          <cell r="AP693">
            <v>0</v>
          </cell>
          <cell r="AQ693">
            <v>18.744999999999997</v>
          </cell>
        </row>
        <row r="694">
          <cell r="A694">
            <v>1</v>
          </cell>
          <cell r="B694" t="str">
            <v>COP</v>
          </cell>
          <cell r="C694" t="str">
            <v>Subastas</v>
          </cell>
          <cell r="D694" t="str">
            <v>Variable</v>
          </cell>
          <cell r="E694">
            <v>5</v>
          </cell>
          <cell r="F694">
            <v>34976</v>
          </cell>
          <cell r="G694" t="str">
            <v>Octubre</v>
          </cell>
          <cell r="H694">
            <v>1995</v>
          </cell>
          <cell r="I694">
            <v>36803</v>
          </cell>
          <cell r="J694">
            <v>2000</v>
          </cell>
          <cell r="K694" t="str">
            <v>Octubre</v>
          </cell>
          <cell r="P694">
            <v>8.1999999999999993</v>
          </cell>
          <cell r="Q694">
            <v>20.100000000000001</v>
          </cell>
          <cell r="R694">
            <v>16.86</v>
          </cell>
          <cell r="S694" t="e">
            <v>#REF!</v>
          </cell>
          <cell r="T694">
            <v>6700</v>
          </cell>
          <cell r="U694" t="e">
            <v>#REF!</v>
          </cell>
          <cell r="V694">
            <v>6700</v>
          </cell>
          <cell r="W694" t="e">
            <v>#REF!</v>
          </cell>
          <cell r="X694">
            <v>6700</v>
          </cell>
          <cell r="Y694">
            <v>1346.7</v>
          </cell>
          <cell r="Z694">
            <v>8046.7</v>
          </cell>
          <cell r="AA694">
            <v>112962</v>
          </cell>
          <cell r="AB694">
            <v>1225.77</v>
          </cell>
          <cell r="AC694">
            <v>1285.73</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2511.5</v>
          </cell>
        </row>
        <row r="695">
          <cell r="A695">
            <v>1</v>
          </cell>
          <cell r="B695" t="str">
            <v>COP</v>
          </cell>
          <cell r="C695" t="str">
            <v>Subastas</v>
          </cell>
          <cell r="D695" t="str">
            <v>Variable</v>
          </cell>
          <cell r="E695">
            <v>5</v>
          </cell>
          <cell r="F695">
            <v>34976</v>
          </cell>
          <cell r="G695" t="str">
            <v>Octubre</v>
          </cell>
          <cell r="H695">
            <v>1995</v>
          </cell>
          <cell r="I695">
            <v>36803</v>
          </cell>
          <cell r="J695">
            <v>2000</v>
          </cell>
          <cell r="K695" t="str">
            <v>Octubre</v>
          </cell>
          <cell r="P695">
            <v>8.1999999999999993</v>
          </cell>
          <cell r="Q695">
            <v>20.100000000000001</v>
          </cell>
          <cell r="R695">
            <v>16.86</v>
          </cell>
          <cell r="S695" t="e">
            <v>#REF!</v>
          </cell>
          <cell r="T695">
            <v>2000</v>
          </cell>
          <cell r="U695" t="e">
            <v>#REF!</v>
          </cell>
          <cell r="V695">
            <v>2000</v>
          </cell>
          <cell r="W695" t="e">
            <v>#REF!</v>
          </cell>
          <cell r="X695">
            <v>2000</v>
          </cell>
          <cell r="Y695">
            <v>402</v>
          </cell>
          <cell r="Z695">
            <v>2402</v>
          </cell>
          <cell r="AA695">
            <v>33720</v>
          </cell>
          <cell r="AB695">
            <v>365.9</v>
          </cell>
          <cell r="AC695">
            <v>383.79999999999995</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749.69999999999993</v>
          </cell>
        </row>
        <row r="696">
          <cell r="A696">
            <v>1</v>
          </cell>
          <cell r="B696" t="str">
            <v>COP</v>
          </cell>
          <cell r="C696" t="str">
            <v>Subastas</v>
          </cell>
          <cell r="D696" t="str">
            <v>Variable</v>
          </cell>
          <cell r="E696">
            <v>5</v>
          </cell>
          <cell r="F696">
            <v>34976</v>
          </cell>
          <cell r="G696" t="str">
            <v>Octubre</v>
          </cell>
          <cell r="H696">
            <v>1995</v>
          </cell>
          <cell r="I696">
            <v>36803</v>
          </cell>
          <cell r="J696">
            <v>2000</v>
          </cell>
          <cell r="K696" t="str">
            <v>Octubre</v>
          </cell>
          <cell r="P696">
            <v>8.1999999999999993</v>
          </cell>
          <cell r="Q696">
            <v>20.100000000000001</v>
          </cell>
          <cell r="R696">
            <v>16.86</v>
          </cell>
          <cell r="S696" t="e">
            <v>#REF!</v>
          </cell>
          <cell r="T696">
            <v>60</v>
          </cell>
          <cell r="U696" t="e">
            <v>#REF!</v>
          </cell>
          <cell r="V696">
            <v>60</v>
          </cell>
          <cell r="W696" t="e">
            <v>#REF!</v>
          </cell>
          <cell r="X696">
            <v>60</v>
          </cell>
          <cell r="Y696">
            <v>12.06</v>
          </cell>
          <cell r="Z696">
            <v>72.06</v>
          </cell>
          <cell r="AA696">
            <v>1011.5999999999999</v>
          </cell>
          <cell r="AB696">
            <v>10.98</v>
          </cell>
          <cell r="AC696">
            <v>11.513999999999999</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22.494</v>
          </cell>
        </row>
        <row r="697">
          <cell r="A697">
            <v>1</v>
          </cell>
          <cell r="B697" t="str">
            <v>COP</v>
          </cell>
          <cell r="C697" t="str">
            <v>Subastas</v>
          </cell>
          <cell r="D697" t="str">
            <v>Variable</v>
          </cell>
          <cell r="E697">
            <v>5</v>
          </cell>
          <cell r="F697">
            <v>34976</v>
          </cell>
          <cell r="G697" t="str">
            <v>Octubre</v>
          </cell>
          <cell r="H697">
            <v>1995</v>
          </cell>
          <cell r="I697">
            <v>36803</v>
          </cell>
          <cell r="J697">
            <v>2000</v>
          </cell>
          <cell r="K697" t="str">
            <v>Octubre</v>
          </cell>
          <cell r="P697">
            <v>8.1999999999999993</v>
          </cell>
          <cell r="Q697">
            <v>20.100000000000001</v>
          </cell>
          <cell r="R697">
            <v>16.86</v>
          </cell>
          <cell r="S697" t="e">
            <v>#REF!</v>
          </cell>
          <cell r="T697">
            <v>300</v>
          </cell>
          <cell r="U697" t="e">
            <v>#REF!</v>
          </cell>
          <cell r="V697">
            <v>300</v>
          </cell>
          <cell r="W697" t="e">
            <v>#REF!</v>
          </cell>
          <cell r="X697">
            <v>300</v>
          </cell>
          <cell r="Y697">
            <v>60.300000000000004</v>
          </cell>
          <cell r="Z697">
            <v>360.3</v>
          </cell>
          <cell r="AA697">
            <v>5058</v>
          </cell>
          <cell r="AB697">
            <v>54.89</v>
          </cell>
          <cell r="AC697">
            <v>57.569999999999993</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112.46</v>
          </cell>
        </row>
        <row r="698">
          <cell r="A698">
            <v>1</v>
          </cell>
          <cell r="B698" t="str">
            <v>COP</v>
          </cell>
          <cell r="C698" t="str">
            <v>Subastas</v>
          </cell>
          <cell r="D698" t="str">
            <v>Fija</v>
          </cell>
          <cell r="E698">
            <v>3</v>
          </cell>
          <cell r="F698">
            <v>35709</v>
          </cell>
          <cell r="G698" t="str">
            <v>Octubre</v>
          </cell>
          <cell r="H698">
            <v>1997</v>
          </cell>
          <cell r="I698">
            <v>36805</v>
          </cell>
          <cell r="J698">
            <v>2000</v>
          </cell>
          <cell r="K698" t="str">
            <v>Octubre</v>
          </cell>
          <cell r="P698">
            <v>0</v>
          </cell>
          <cell r="Q698">
            <v>25.5</v>
          </cell>
          <cell r="R698" t="e">
            <v>#REF!</v>
          </cell>
          <cell r="S698" t="e">
            <v>#REF!</v>
          </cell>
          <cell r="T698">
            <v>600</v>
          </cell>
          <cell r="U698" t="e">
            <v>#REF!</v>
          </cell>
          <cell r="V698">
            <v>600</v>
          </cell>
          <cell r="W698" t="e">
            <v>#REF!</v>
          </cell>
          <cell r="X698">
            <v>600</v>
          </cell>
          <cell r="Y698">
            <v>153</v>
          </cell>
          <cell r="Z698">
            <v>753</v>
          </cell>
          <cell r="AA698" t="e">
            <v>#REF!</v>
          </cell>
          <cell r="AB698">
            <v>153</v>
          </cell>
          <cell r="AC698">
            <v>153</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306</v>
          </cell>
        </row>
        <row r="699">
          <cell r="A699">
            <v>1</v>
          </cell>
          <cell r="B699" t="str">
            <v>COP</v>
          </cell>
          <cell r="C699" t="str">
            <v>Subastas</v>
          </cell>
          <cell r="D699" t="str">
            <v>Fija</v>
          </cell>
          <cell r="E699">
            <v>3</v>
          </cell>
          <cell r="F699">
            <v>35709</v>
          </cell>
          <cell r="G699" t="str">
            <v>Octubre</v>
          </cell>
          <cell r="H699">
            <v>1997</v>
          </cell>
          <cell r="I699">
            <v>36805</v>
          </cell>
          <cell r="J699">
            <v>2000</v>
          </cell>
          <cell r="K699" t="str">
            <v>Octubre</v>
          </cell>
          <cell r="P699">
            <v>0</v>
          </cell>
          <cell r="Q699">
            <v>25.5</v>
          </cell>
          <cell r="R699" t="e">
            <v>#REF!</v>
          </cell>
          <cell r="S699" t="e">
            <v>#REF!</v>
          </cell>
          <cell r="T699">
            <v>300</v>
          </cell>
          <cell r="U699" t="e">
            <v>#REF!</v>
          </cell>
          <cell r="V699">
            <v>300</v>
          </cell>
          <cell r="W699" t="e">
            <v>#REF!</v>
          </cell>
          <cell r="X699">
            <v>300</v>
          </cell>
          <cell r="Y699">
            <v>76.5</v>
          </cell>
          <cell r="Z699">
            <v>376.5</v>
          </cell>
          <cell r="AA699" t="e">
            <v>#REF!</v>
          </cell>
          <cell r="AB699">
            <v>76.5</v>
          </cell>
          <cell r="AC699">
            <v>76.5</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153</v>
          </cell>
        </row>
        <row r="700">
          <cell r="A700">
            <v>1</v>
          </cell>
          <cell r="B700" t="str">
            <v>COP</v>
          </cell>
          <cell r="C700" t="str">
            <v>Subastas</v>
          </cell>
          <cell r="D700" t="str">
            <v>Fija</v>
          </cell>
          <cell r="E700">
            <v>3</v>
          </cell>
          <cell r="F700">
            <v>35709</v>
          </cell>
          <cell r="G700" t="str">
            <v>Octubre</v>
          </cell>
          <cell r="H700">
            <v>1997</v>
          </cell>
          <cell r="I700">
            <v>36805</v>
          </cell>
          <cell r="J700">
            <v>2000</v>
          </cell>
          <cell r="K700" t="str">
            <v>Octubre</v>
          </cell>
          <cell r="P700">
            <v>0</v>
          </cell>
          <cell r="Q700">
            <v>25.5</v>
          </cell>
          <cell r="R700" t="e">
            <v>#REF!</v>
          </cell>
          <cell r="S700" t="e">
            <v>#REF!</v>
          </cell>
          <cell r="T700">
            <v>191.6</v>
          </cell>
          <cell r="U700" t="e">
            <v>#REF!</v>
          </cell>
          <cell r="V700">
            <v>191.6</v>
          </cell>
          <cell r="W700" t="e">
            <v>#REF!</v>
          </cell>
          <cell r="X700">
            <v>191.6</v>
          </cell>
          <cell r="Y700">
            <v>48.857999999999997</v>
          </cell>
          <cell r="Z700">
            <v>240.458</v>
          </cell>
          <cell r="AA700" t="e">
            <v>#REF!</v>
          </cell>
          <cell r="AB700">
            <v>48.857999999999997</v>
          </cell>
          <cell r="AC700">
            <v>48.857999999999997</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97.715999999999994</v>
          </cell>
        </row>
        <row r="701">
          <cell r="A701">
            <v>1</v>
          </cell>
          <cell r="B701" t="str">
            <v>COP</v>
          </cell>
          <cell r="C701" t="str">
            <v>Subastas</v>
          </cell>
          <cell r="D701" t="str">
            <v>Fija</v>
          </cell>
          <cell r="E701">
            <v>3</v>
          </cell>
          <cell r="F701">
            <v>35709</v>
          </cell>
          <cell r="G701" t="str">
            <v>Octubre</v>
          </cell>
          <cell r="H701">
            <v>1997</v>
          </cell>
          <cell r="I701">
            <v>36805</v>
          </cell>
          <cell r="J701">
            <v>2000</v>
          </cell>
          <cell r="K701" t="str">
            <v>Octubre</v>
          </cell>
          <cell r="P701">
            <v>0</v>
          </cell>
          <cell r="Q701">
            <v>25.5</v>
          </cell>
          <cell r="R701" t="e">
            <v>#REF!</v>
          </cell>
          <cell r="S701" t="e">
            <v>#REF!</v>
          </cell>
          <cell r="T701">
            <v>12830.1</v>
          </cell>
          <cell r="U701" t="e">
            <v>#REF!</v>
          </cell>
          <cell r="V701">
            <v>12830.1</v>
          </cell>
          <cell r="W701" t="e">
            <v>#REF!</v>
          </cell>
          <cell r="X701">
            <v>12830.1</v>
          </cell>
          <cell r="Y701">
            <v>3271.6755000000003</v>
          </cell>
          <cell r="Z701">
            <v>16101.7755</v>
          </cell>
          <cell r="AA701" t="e">
            <v>#REF!</v>
          </cell>
          <cell r="AB701">
            <v>3271.6755000000003</v>
          </cell>
          <cell r="AC701">
            <v>3271.6755000000003</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6543.3510000000006</v>
          </cell>
        </row>
        <row r="702">
          <cell r="A702">
            <v>1</v>
          </cell>
          <cell r="B702" t="str">
            <v>COP</v>
          </cell>
          <cell r="C702" t="str">
            <v>Subastas</v>
          </cell>
          <cell r="D702" t="str">
            <v>Fija</v>
          </cell>
          <cell r="E702">
            <v>3</v>
          </cell>
          <cell r="F702">
            <v>35709</v>
          </cell>
          <cell r="G702" t="str">
            <v>Octubre</v>
          </cell>
          <cell r="H702">
            <v>1997</v>
          </cell>
          <cell r="I702">
            <v>36805</v>
          </cell>
          <cell r="J702">
            <v>2000</v>
          </cell>
          <cell r="K702" t="str">
            <v>Octubre</v>
          </cell>
          <cell r="P702">
            <v>0</v>
          </cell>
          <cell r="Q702">
            <v>25.5</v>
          </cell>
          <cell r="R702" t="e">
            <v>#REF!</v>
          </cell>
          <cell r="S702" t="e">
            <v>#REF!</v>
          </cell>
          <cell r="T702">
            <v>1300</v>
          </cell>
          <cell r="U702" t="e">
            <v>#REF!</v>
          </cell>
          <cell r="V702">
            <v>1300</v>
          </cell>
          <cell r="W702" t="e">
            <v>#REF!</v>
          </cell>
          <cell r="X702">
            <v>1300</v>
          </cell>
          <cell r="Y702">
            <v>331.5</v>
          </cell>
          <cell r="Z702">
            <v>1631.5</v>
          </cell>
          <cell r="AA702" t="e">
            <v>#REF!</v>
          </cell>
          <cell r="AB702">
            <v>331.5</v>
          </cell>
          <cell r="AC702">
            <v>331.5</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663</v>
          </cell>
        </row>
        <row r="703">
          <cell r="A703">
            <v>1</v>
          </cell>
          <cell r="B703" t="str">
            <v>COP</v>
          </cell>
          <cell r="C703" t="str">
            <v>Subastas</v>
          </cell>
          <cell r="D703" t="str">
            <v>Fija</v>
          </cell>
          <cell r="E703">
            <v>3</v>
          </cell>
          <cell r="F703">
            <v>35709</v>
          </cell>
          <cell r="G703" t="str">
            <v>Octubre</v>
          </cell>
          <cell r="H703">
            <v>1997</v>
          </cell>
          <cell r="I703">
            <v>36805</v>
          </cell>
          <cell r="J703">
            <v>2000</v>
          </cell>
          <cell r="K703" t="str">
            <v>Octubre</v>
          </cell>
          <cell r="P703">
            <v>0</v>
          </cell>
          <cell r="Q703">
            <v>25.5</v>
          </cell>
          <cell r="R703" t="e">
            <v>#REF!</v>
          </cell>
          <cell r="S703" t="e">
            <v>#REF!</v>
          </cell>
          <cell r="T703">
            <v>268.10000000000002</v>
          </cell>
          <cell r="U703" t="e">
            <v>#REF!</v>
          </cell>
          <cell r="V703">
            <v>268.10000000000002</v>
          </cell>
          <cell r="W703" t="e">
            <v>#REF!</v>
          </cell>
          <cell r="X703">
            <v>268.10000000000002</v>
          </cell>
          <cell r="Y703">
            <v>68.365500000000011</v>
          </cell>
          <cell r="Z703">
            <v>336.46550000000002</v>
          </cell>
          <cell r="AA703" t="e">
            <v>#REF!</v>
          </cell>
          <cell r="AB703">
            <v>68.365500000000011</v>
          </cell>
          <cell r="AC703">
            <v>68.365500000000011</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136.73100000000002</v>
          </cell>
        </row>
        <row r="704">
          <cell r="A704">
            <v>1</v>
          </cell>
          <cell r="B704" t="str">
            <v>COP</v>
          </cell>
          <cell r="C704" t="str">
            <v>Subastas</v>
          </cell>
          <cell r="D704" t="str">
            <v>Fija</v>
          </cell>
          <cell r="E704">
            <v>3</v>
          </cell>
          <cell r="F704">
            <v>35709</v>
          </cell>
          <cell r="G704" t="str">
            <v>Octubre</v>
          </cell>
          <cell r="H704">
            <v>1997</v>
          </cell>
          <cell r="I704">
            <v>36805</v>
          </cell>
          <cell r="J704">
            <v>2000</v>
          </cell>
          <cell r="K704" t="str">
            <v>Octubre</v>
          </cell>
          <cell r="P704">
            <v>0</v>
          </cell>
          <cell r="Q704">
            <v>25.5</v>
          </cell>
          <cell r="R704" t="e">
            <v>#REF!</v>
          </cell>
          <cell r="S704" t="e">
            <v>#REF!</v>
          </cell>
          <cell r="T704">
            <v>1058</v>
          </cell>
          <cell r="U704" t="e">
            <v>#REF!</v>
          </cell>
          <cell r="V704">
            <v>1058</v>
          </cell>
          <cell r="W704" t="e">
            <v>#REF!</v>
          </cell>
          <cell r="X704">
            <v>1058</v>
          </cell>
          <cell r="Y704">
            <v>269.79000000000002</v>
          </cell>
          <cell r="Z704">
            <v>1327.79</v>
          </cell>
          <cell r="AA704" t="e">
            <v>#REF!</v>
          </cell>
          <cell r="AB704">
            <v>269.79000000000002</v>
          </cell>
          <cell r="AC704">
            <v>269.79000000000002</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539.58000000000004</v>
          </cell>
        </row>
        <row r="705">
          <cell r="A705">
            <v>1</v>
          </cell>
          <cell r="B705" t="str">
            <v>COP</v>
          </cell>
          <cell r="C705" t="str">
            <v>Subastas</v>
          </cell>
          <cell r="D705" t="str">
            <v>Fija</v>
          </cell>
          <cell r="E705">
            <v>3</v>
          </cell>
          <cell r="F705">
            <v>35709</v>
          </cell>
          <cell r="G705" t="str">
            <v>Octubre</v>
          </cell>
          <cell r="H705">
            <v>1997</v>
          </cell>
          <cell r="I705">
            <v>36805</v>
          </cell>
          <cell r="J705">
            <v>2000</v>
          </cell>
          <cell r="K705" t="str">
            <v>Octubre</v>
          </cell>
          <cell r="P705">
            <v>0</v>
          </cell>
          <cell r="Q705">
            <v>25.5</v>
          </cell>
          <cell r="R705" t="e">
            <v>#REF!</v>
          </cell>
          <cell r="S705" t="e">
            <v>#REF!</v>
          </cell>
          <cell r="T705">
            <v>3450</v>
          </cell>
          <cell r="U705" t="e">
            <v>#REF!</v>
          </cell>
          <cell r="V705">
            <v>3450</v>
          </cell>
          <cell r="W705" t="e">
            <v>#REF!</v>
          </cell>
          <cell r="X705">
            <v>3450</v>
          </cell>
          <cell r="Y705">
            <v>879.75</v>
          </cell>
          <cell r="Z705">
            <v>4329.75</v>
          </cell>
          <cell r="AA705" t="e">
            <v>#REF!</v>
          </cell>
          <cell r="AB705">
            <v>879.75</v>
          </cell>
          <cell r="AC705">
            <v>879.75</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1759.5</v>
          </cell>
        </row>
        <row r="706">
          <cell r="A706">
            <v>1</v>
          </cell>
          <cell r="B706" t="str">
            <v>COP</v>
          </cell>
          <cell r="C706" t="str">
            <v>Subastas</v>
          </cell>
          <cell r="D706" t="str">
            <v>Fija</v>
          </cell>
          <cell r="E706">
            <v>3</v>
          </cell>
          <cell r="F706">
            <v>35709</v>
          </cell>
          <cell r="G706" t="str">
            <v>Octubre</v>
          </cell>
          <cell r="H706">
            <v>1997</v>
          </cell>
          <cell r="I706">
            <v>36805</v>
          </cell>
          <cell r="J706">
            <v>2000</v>
          </cell>
          <cell r="K706" t="str">
            <v>Octubre</v>
          </cell>
          <cell r="P706">
            <v>0</v>
          </cell>
          <cell r="Q706">
            <v>25.5</v>
          </cell>
          <cell r="R706" t="e">
            <v>#REF!</v>
          </cell>
          <cell r="S706" t="e">
            <v>#REF!</v>
          </cell>
          <cell r="T706">
            <v>54297.4</v>
          </cell>
          <cell r="U706" t="e">
            <v>#REF!</v>
          </cell>
          <cell r="V706">
            <v>54297.4</v>
          </cell>
          <cell r="W706" t="e">
            <v>#REF!</v>
          </cell>
          <cell r="X706">
            <v>54297.4</v>
          </cell>
          <cell r="Y706">
            <v>13845.837000000001</v>
          </cell>
          <cell r="Z706">
            <v>68143.237000000008</v>
          </cell>
          <cell r="AA706" t="e">
            <v>#REF!</v>
          </cell>
          <cell r="AB706">
            <v>13845.837000000001</v>
          </cell>
          <cell r="AC706">
            <v>13845.837000000001</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27691.674000000003</v>
          </cell>
        </row>
        <row r="707">
          <cell r="A707">
            <v>1</v>
          </cell>
          <cell r="B707" t="str">
            <v>COP</v>
          </cell>
          <cell r="C707" t="str">
            <v>Subastas</v>
          </cell>
          <cell r="D707" t="str">
            <v>Fija</v>
          </cell>
          <cell r="E707">
            <v>3</v>
          </cell>
          <cell r="F707">
            <v>35709</v>
          </cell>
          <cell r="G707" t="str">
            <v>Octubre</v>
          </cell>
          <cell r="H707">
            <v>1997</v>
          </cell>
          <cell r="I707">
            <v>36805</v>
          </cell>
          <cell r="J707">
            <v>2000</v>
          </cell>
          <cell r="K707" t="str">
            <v>Octubre</v>
          </cell>
          <cell r="P707">
            <v>0</v>
          </cell>
          <cell r="Q707">
            <v>25.5</v>
          </cell>
          <cell r="R707" t="e">
            <v>#REF!</v>
          </cell>
          <cell r="S707" t="e">
            <v>#REF!</v>
          </cell>
          <cell r="T707">
            <v>1000</v>
          </cell>
          <cell r="U707" t="e">
            <v>#REF!</v>
          </cell>
          <cell r="V707">
            <v>1000</v>
          </cell>
          <cell r="W707" t="e">
            <v>#REF!</v>
          </cell>
          <cell r="X707">
            <v>1000</v>
          </cell>
          <cell r="Y707">
            <v>255</v>
          </cell>
          <cell r="Z707">
            <v>1255</v>
          </cell>
          <cell r="AA707" t="e">
            <v>#REF!</v>
          </cell>
          <cell r="AB707">
            <v>255</v>
          </cell>
          <cell r="AC707">
            <v>255</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510</v>
          </cell>
        </row>
        <row r="708">
          <cell r="A708">
            <v>1</v>
          </cell>
          <cell r="B708" t="str">
            <v>COP</v>
          </cell>
          <cell r="C708" t="str">
            <v>Subastas</v>
          </cell>
          <cell r="D708" t="str">
            <v>Fija</v>
          </cell>
          <cell r="E708">
            <v>3</v>
          </cell>
          <cell r="F708">
            <v>35709</v>
          </cell>
          <cell r="G708" t="str">
            <v>Octubre</v>
          </cell>
          <cell r="H708">
            <v>1997</v>
          </cell>
          <cell r="I708">
            <v>36805</v>
          </cell>
          <cell r="J708">
            <v>2000</v>
          </cell>
          <cell r="K708" t="str">
            <v>Octubre</v>
          </cell>
          <cell r="P708">
            <v>0</v>
          </cell>
          <cell r="Q708">
            <v>25.5</v>
          </cell>
          <cell r="R708" t="e">
            <v>#REF!</v>
          </cell>
          <cell r="S708" t="e">
            <v>#REF!</v>
          </cell>
          <cell r="T708">
            <v>113.2</v>
          </cell>
          <cell r="U708" t="e">
            <v>#REF!</v>
          </cell>
          <cell r="V708">
            <v>113.2</v>
          </cell>
          <cell r="W708" t="e">
            <v>#REF!</v>
          </cell>
          <cell r="X708">
            <v>113.2</v>
          </cell>
          <cell r="Y708">
            <v>28.866</v>
          </cell>
          <cell r="Z708">
            <v>142.066</v>
          </cell>
          <cell r="AA708" t="e">
            <v>#REF!</v>
          </cell>
          <cell r="AB708">
            <v>28.866</v>
          </cell>
          <cell r="AC708">
            <v>28.866</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57.731999999999999</v>
          </cell>
        </row>
        <row r="709">
          <cell r="A709">
            <v>1</v>
          </cell>
          <cell r="B709" t="str">
            <v>COP</v>
          </cell>
          <cell r="C709" t="str">
            <v>Subastas</v>
          </cell>
          <cell r="D709" t="str">
            <v>Fija</v>
          </cell>
          <cell r="E709">
            <v>3</v>
          </cell>
          <cell r="F709">
            <v>35709</v>
          </cell>
          <cell r="G709" t="str">
            <v>Octubre</v>
          </cell>
          <cell r="H709">
            <v>1997</v>
          </cell>
          <cell r="I709">
            <v>36805</v>
          </cell>
          <cell r="J709">
            <v>2000</v>
          </cell>
          <cell r="K709" t="str">
            <v>Octubre</v>
          </cell>
          <cell r="P709">
            <v>0</v>
          </cell>
          <cell r="Q709">
            <v>25.5</v>
          </cell>
          <cell r="R709" t="e">
            <v>#REF!</v>
          </cell>
          <cell r="S709" t="e">
            <v>#REF!</v>
          </cell>
          <cell r="T709">
            <v>49595.1</v>
          </cell>
          <cell r="U709" t="e">
            <v>#REF!</v>
          </cell>
          <cell r="V709">
            <v>49595.1</v>
          </cell>
          <cell r="W709" t="e">
            <v>#REF!</v>
          </cell>
          <cell r="X709">
            <v>49595.1</v>
          </cell>
          <cell r="Y709">
            <v>12646.7505</v>
          </cell>
          <cell r="Z709">
            <v>62241.8505</v>
          </cell>
          <cell r="AA709" t="e">
            <v>#REF!</v>
          </cell>
          <cell r="AB709">
            <v>12646.7505</v>
          </cell>
          <cell r="AC709">
            <v>12646.7505</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25293.501</v>
          </cell>
        </row>
        <row r="710">
          <cell r="A710">
            <v>1</v>
          </cell>
          <cell r="B710" t="str">
            <v>COP</v>
          </cell>
          <cell r="C710" t="str">
            <v>Subastas</v>
          </cell>
          <cell r="D710" t="str">
            <v>Fija</v>
          </cell>
          <cell r="E710">
            <v>3</v>
          </cell>
          <cell r="F710">
            <v>35709</v>
          </cell>
          <cell r="G710" t="str">
            <v>Octubre</v>
          </cell>
          <cell r="H710">
            <v>1997</v>
          </cell>
          <cell r="I710">
            <v>36805</v>
          </cell>
          <cell r="J710">
            <v>2000</v>
          </cell>
          <cell r="K710" t="str">
            <v>Octubre</v>
          </cell>
          <cell r="P710">
            <v>0</v>
          </cell>
          <cell r="Q710">
            <v>25.5</v>
          </cell>
          <cell r="R710" t="e">
            <v>#REF!</v>
          </cell>
          <cell r="S710" t="e">
            <v>#REF!</v>
          </cell>
          <cell r="T710">
            <v>5100</v>
          </cell>
          <cell r="U710" t="e">
            <v>#REF!</v>
          </cell>
          <cell r="V710">
            <v>5100</v>
          </cell>
          <cell r="W710" t="e">
            <v>#REF!</v>
          </cell>
          <cell r="X710">
            <v>5100</v>
          </cell>
          <cell r="Y710">
            <v>1300.5</v>
          </cell>
          <cell r="Z710">
            <v>6400.5</v>
          </cell>
          <cell r="AA710" t="e">
            <v>#REF!</v>
          </cell>
          <cell r="AB710">
            <v>1300.5</v>
          </cell>
          <cell r="AC710">
            <v>1300.5</v>
          </cell>
          <cell r="AD710">
            <v>0</v>
          </cell>
          <cell r="AE710">
            <v>0</v>
          </cell>
          <cell r="AF710">
            <v>0</v>
          </cell>
          <cell r="AG710">
            <v>0</v>
          </cell>
          <cell r="AH710">
            <v>0</v>
          </cell>
          <cell r="AI710">
            <v>0</v>
          </cell>
          <cell r="AJ710">
            <v>0</v>
          </cell>
          <cell r="AK710">
            <v>0</v>
          </cell>
          <cell r="AL710">
            <v>0</v>
          </cell>
          <cell r="AM710">
            <v>0</v>
          </cell>
          <cell r="AN710">
            <v>0</v>
          </cell>
          <cell r="AO710">
            <v>0</v>
          </cell>
          <cell r="AP710">
            <v>0</v>
          </cell>
          <cell r="AQ710">
            <v>2601</v>
          </cell>
        </row>
        <row r="711">
          <cell r="A711">
            <v>1</v>
          </cell>
          <cell r="B711" t="str">
            <v>COP</v>
          </cell>
          <cell r="C711" t="str">
            <v>Subastas</v>
          </cell>
          <cell r="D711" t="str">
            <v>Fija</v>
          </cell>
          <cell r="E711">
            <v>3</v>
          </cell>
          <cell r="F711">
            <v>35709</v>
          </cell>
          <cell r="G711" t="str">
            <v>Octubre</v>
          </cell>
          <cell r="H711">
            <v>1997</v>
          </cell>
          <cell r="I711">
            <v>36805</v>
          </cell>
          <cell r="J711">
            <v>2000</v>
          </cell>
          <cell r="K711" t="str">
            <v>Octubre</v>
          </cell>
          <cell r="P711">
            <v>0</v>
          </cell>
          <cell r="Q711">
            <v>25.5</v>
          </cell>
          <cell r="R711" t="e">
            <v>#REF!</v>
          </cell>
          <cell r="S711" t="e">
            <v>#REF!</v>
          </cell>
          <cell r="T711">
            <v>7500</v>
          </cell>
          <cell r="U711" t="e">
            <v>#REF!</v>
          </cell>
          <cell r="V711">
            <v>7500</v>
          </cell>
          <cell r="W711" t="e">
            <v>#REF!</v>
          </cell>
          <cell r="X711">
            <v>7500</v>
          </cell>
          <cell r="Y711">
            <v>1912.5</v>
          </cell>
          <cell r="Z711">
            <v>9412.5</v>
          </cell>
          <cell r="AA711" t="e">
            <v>#REF!</v>
          </cell>
          <cell r="AB711">
            <v>1912.5</v>
          </cell>
          <cell r="AC711">
            <v>1912.5</v>
          </cell>
          <cell r="AD711">
            <v>0</v>
          </cell>
          <cell r="AE711">
            <v>0</v>
          </cell>
          <cell r="AF711">
            <v>0</v>
          </cell>
          <cell r="AG711">
            <v>0</v>
          </cell>
          <cell r="AH711">
            <v>0</v>
          </cell>
          <cell r="AI711">
            <v>0</v>
          </cell>
          <cell r="AJ711">
            <v>0</v>
          </cell>
          <cell r="AK711">
            <v>0</v>
          </cell>
          <cell r="AL711">
            <v>0</v>
          </cell>
          <cell r="AM711">
            <v>0</v>
          </cell>
          <cell r="AN711">
            <v>0</v>
          </cell>
          <cell r="AO711">
            <v>0</v>
          </cell>
          <cell r="AP711">
            <v>0</v>
          </cell>
          <cell r="AQ711">
            <v>3825</v>
          </cell>
        </row>
        <row r="712">
          <cell r="A712">
            <v>1</v>
          </cell>
          <cell r="B712" t="str">
            <v>COP</v>
          </cell>
          <cell r="C712" t="str">
            <v>Subastas</v>
          </cell>
          <cell r="D712" t="str">
            <v>Fija</v>
          </cell>
          <cell r="E712">
            <v>3</v>
          </cell>
          <cell r="F712">
            <v>35709</v>
          </cell>
          <cell r="G712" t="str">
            <v>Octubre</v>
          </cell>
          <cell r="H712">
            <v>1997</v>
          </cell>
          <cell r="I712">
            <v>36805</v>
          </cell>
          <cell r="J712">
            <v>2000</v>
          </cell>
          <cell r="K712" t="str">
            <v>Octubre</v>
          </cell>
          <cell r="P712">
            <v>0</v>
          </cell>
          <cell r="Q712">
            <v>25.5</v>
          </cell>
          <cell r="R712" t="e">
            <v>#REF!</v>
          </cell>
          <cell r="S712" t="e">
            <v>#REF!</v>
          </cell>
          <cell r="T712">
            <v>216.8</v>
          </cell>
          <cell r="U712" t="e">
            <v>#REF!</v>
          </cell>
          <cell r="V712">
            <v>216.8</v>
          </cell>
          <cell r="W712" t="e">
            <v>#REF!</v>
          </cell>
          <cell r="X712">
            <v>216.8</v>
          </cell>
          <cell r="Y712">
            <v>55.284000000000006</v>
          </cell>
          <cell r="Z712">
            <v>272.084</v>
          </cell>
          <cell r="AA712" t="e">
            <v>#REF!</v>
          </cell>
          <cell r="AB712">
            <v>55.284000000000006</v>
          </cell>
          <cell r="AC712">
            <v>55.284000000000006</v>
          </cell>
          <cell r="AD712">
            <v>0</v>
          </cell>
          <cell r="AE712">
            <v>0</v>
          </cell>
          <cell r="AF712">
            <v>0</v>
          </cell>
          <cell r="AG712">
            <v>0</v>
          </cell>
          <cell r="AH712">
            <v>0</v>
          </cell>
          <cell r="AI712">
            <v>0</v>
          </cell>
          <cell r="AJ712">
            <v>0</v>
          </cell>
          <cell r="AK712">
            <v>0</v>
          </cell>
          <cell r="AL712">
            <v>0</v>
          </cell>
          <cell r="AM712">
            <v>0</v>
          </cell>
          <cell r="AN712">
            <v>0</v>
          </cell>
          <cell r="AO712">
            <v>0</v>
          </cell>
          <cell r="AP712">
            <v>0</v>
          </cell>
          <cell r="AQ712">
            <v>110.56800000000001</v>
          </cell>
        </row>
        <row r="713">
          <cell r="A713">
            <v>1</v>
          </cell>
          <cell r="B713" t="str">
            <v>COP</v>
          </cell>
          <cell r="C713" t="str">
            <v>Subastas</v>
          </cell>
          <cell r="D713" t="str">
            <v>Fija</v>
          </cell>
          <cell r="E713">
            <v>3</v>
          </cell>
          <cell r="F713">
            <v>35709</v>
          </cell>
          <cell r="G713" t="str">
            <v>Octubre</v>
          </cell>
          <cell r="H713">
            <v>1997</v>
          </cell>
          <cell r="I713">
            <v>36805</v>
          </cell>
          <cell r="J713">
            <v>2000</v>
          </cell>
          <cell r="K713" t="str">
            <v>Octubre</v>
          </cell>
          <cell r="P713">
            <v>0</v>
          </cell>
          <cell r="Q713">
            <v>25.5</v>
          </cell>
          <cell r="R713" t="e">
            <v>#REF!</v>
          </cell>
          <cell r="S713" t="e">
            <v>#REF!</v>
          </cell>
          <cell r="T713">
            <v>8050.7</v>
          </cell>
          <cell r="U713" t="e">
            <v>#REF!</v>
          </cell>
          <cell r="V713">
            <v>8050.7</v>
          </cell>
          <cell r="W713" t="e">
            <v>#REF!</v>
          </cell>
          <cell r="X713">
            <v>8050.7</v>
          </cell>
          <cell r="Y713">
            <v>2052.9285</v>
          </cell>
          <cell r="Z713">
            <v>10103.628499999999</v>
          </cell>
          <cell r="AA713" t="e">
            <v>#REF!</v>
          </cell>
          <cell r="AB713">
            <v>2052.9285</v>
          </cell>
          <cell r="AC713">
            <v>2052.9285</v>
          </cell>
          <cell r="AD713">
            <v>0</v>
          </cell>
          <cell r="AE713">
            <v>0</v>
          </cell>
          <cell r="AF713">
            <v>0</v>
          </cell>
          <cell r="AG713">
            <v>0</v>
          </cell>
          <cell r="AH713">
            <v>0</v>
          </cell>
          <cell r="AI713">
            <v>0</v>
          </cell>
          <cell r="AJ713">
            <v>0</v>
          </cell>
          <cell r="AK713">
            <v>0</v>
          </cell>
          <cell r="AL713">
            <v>0</v>
          </cell>
          <cell r="AM713">
            <v>0</v>
          </cell>
          <cell r="AN713">
            <v>0</v>
          </cell>
          <cell r="AO713">
            <v>0</v>
          </cell>
          <cell r="AP713">
            <v>0</v>
          </cell>
          <cell r="AQ713">
            <v>4105.857</v>
          </cell>
        </row>
        <row r="714">
          <cell r="A714">
            <v>1</v>
          </cell>
          <cell r="B714" t="str">
            <v>COP</v>
          </cell>
          <cell r="C714" t="str">
            <v>Subastas</v>
          </cell>
          <cell r="D714" t="str">
            <v>Fija</v>
          </cell>
          <cell r="E714">
            <v>3</v>
          </cell>
          <cell r="F714">
            <v>35709</v>
          </cell>
          <cell r="G714" t="str">
            <v>Octubre</v>
          </cell>
          <cell r="H714">
            <v>1997</v>
          </cell>
          <cell r="I714">
            <v>36805</v>
          </cell>
          <cell r="J714">
            <v>2000</v>
          </cell>
          <cell r="K714" t="str">
            <v>Octubre</v>
          </cell>
          <cell r="P714">
            <v>0</v>
          </cell>
          <cell r="Q714">
            <v>25.5</v>
          </cell>
          <cell r="R714" t="e">
            <v>#REF!</v>
          </cell>
          <cell r="S714" t="e">
            <v>#REF!</v>
          </cell>
          <cell r="T714">
            <v>819</v>
          </cell>
          <cell r="U714" t="e">
            <v>#REF!</v>
          </cell>
          <cell r="V714">
            <v>819</v>
          </cell>
          <cell r="W714" t="e">
            <v>#REF!</v>
          </cell>
          <cell r="X714">
            <v>819</v>
          </cell>
          <cell r="Y714">
            <v>208.845</v>
          </cell>
          <cell r="Z714">
            <v>1027.845</v>
          </cell>
          <cell r="AA714" t="e">
            <v>#REF!</v>
          </cell>
          <cell r="AB714">
            <v>208.845</v>
          </cell>
          <cell r="AC714">
            <v>208.845</v>
          </cell>
          <cell r="AD714">
            <v>0</v>
          </cell>
          <cell r="AE714">
            <v>0</v>
          </cell>
          <cell r="AF714">
            <v>0</v>
          </cell>
          <cell r="AG714">
            <v>0</v>
          </cell>
          <cell r="AH714">
            <v>0</v>
          </cell>
          <cell r="AI714">
            <v>0</v>
          </cell>
          <cell r="AJ714">
            <v>0</v>
          </cell>
          <cell r="AK714">
            <v>0</v>
          </cell>
          <cell r="AL714">
            <v>0</v>
          </cell>
          <cell r="AM714">
            <v>0</v>
          </cell>
          <cell r="AN714">
            <v>0</v>
          </cell>
          <cell r="AO714">
            <v>0</v>
          </cell>
          <cell r="AP714">
            <v>0</v>
          </cell>
          <cell r="AQ714">
            <v>417.69</v>
          </cell>
        </row>
        <row r="715">
          <cell r="A715">
            <v>1</v>
          </cell>
          <cell r="B715" t="str">
            <v>COP</v>
          </cell>
          <cell r="C715" t="str">
            <v>Subastas</v>
          </cell>
          <cell r="D715" t="str">
            <v>Fija</v>
          </cell>
          <cell r="E715">
            <v>3</v>
          </cell>
          <cell r="F715">
            <v>35709</v>
          </cell>
          <cell r="G715" t="str">
            <v>Octubre</v>
          </cell>
          <cell r="H715">
            <v>1997</v>
          </cell>
          <cell r="I715">
            <v>36805</v>
          </cell>
          <cell r="J715">
            <v>2000</v>
          </cell>
          <cell r="K715" t="str">
            <v>Octubre</v>
          </cell>
          <cell r="P715">
            <v>0</v>
          </cell>
          <cell r="Q715">
            <v>25.5</v>
          </cell>
          <cell r="R715" t="e">
            <v>#REF!</v>
          </cell>
          <cell r="S715" t="e">
            <v>#REF!</v>
          </cell>
          <cell r="T715">
            <v>1500</v>
          </cell>
          <cell r="U715" t="e">
            <v>#REF!</v>
          </cell>
          <cell r="V715">
            <v>1500</v>
          </cell>
          <cell r="W715" t="e">
            <v>#REF!</v>
          </cell>
          <cell r="X715">
            <v>1500</v>
          </cell>
          <cell r="Y715">
            <v>382.5</v>
          </cell>
          <cell r="Z715">
            <v>1882.5</v>
          </cell>
          <cell r="AA715" t="e">
            <v>#REF!</v>
          </cell>
          <cell r="AB715">
            <v>382.5</v>
          </cell>
          <cell r="AC715">
            <v>382.5</v>
          </cell>
          <cell r="AD715">
            <v>0</v>
          </cell>
          <cell r="AE715">
            <v>0</v>
          </cell>
          <cell r="AF715">
            <v>0</v>
          </cell>
          <cell r="AG715">
            <v>0</v>
          </cell>
          <cell r="AH715">
            <v>0</v>
          </cell>
          <cell r="AI715">
            <v>0</v>
          </cell>
          <cell r="AJ715">
            <v>0</v>
          </cell>
          <cell r="AK715">
            <v>0</v>
          </cell>
          <cell r="AL715">
            <v>0</v>
          </cell>
          <cell r="AM715">
            <v>0</v>
          </cell>
          <cell r="AN715">
            <v>0</v>
          </cell>
          <cell r="AO715">
            <v>0</v>
          </cell>
          <cell r="AP715">
            <v>0</v>
          </cell>
          <cell r="AQ715">
            <v>765</v>
          </cell>
        </row>
        <row r="716">
          <cell r="A716">
            <v>1</v>
          </cell>
          <cell r="B716" t="str">
            <v>COP</v>
          </cell>
          <cell r="C716" t="str">
            <v>Subastas</v>
          </cell>
          <cell r="D716" t="str">
            <v>Variable</v>
          </cell>
          <cell r="E716">
            <v>5</v>
          </cell>
          <cell r="F716">
            <v>34983</v>
          </cell>
          <cell r="G716" t="str">
            <v>Octubre</v>
          </cell>
          <cell r="H716">
            <v>1995</v>
          </cell>
          <cell r="I716">
            <v>36810</v>
          </cell>
          <cell r="J716">
            <v>2000</v>
          </cell>
          <cell r="K716" t="str">
            <v>Octubre</v>
          </cell>
          <cell r="P716">
            <v>8.1999999999999993</v>
          </cell>
          <cell r="Q716">
            <v>20.100000000000001</v>
          </cell>
          <cell r="R716">
            <v>16.86</v>
          </cell>
          <cell r="S716" t="e">
            <v>#REF!</v>
          </cell>
          <cell r="T716">
            <v>200</v>
          </cell>
          <cell r="U716" t="e">
            <v>#REF!</v>
          </cell>
          <cell r="V716">
            <v>200</v>
          </cell>
          <cell r="W716" t="e">
            <v>#REF!</v>
          </cell>
          <cell r="X716">
            <v>200</v>
          </cell>
          <cell r="Y716">
            <v>40.200000000000003</v>
          </cell>
          <cell r="Z716">
            <v>240.2</v>
          </cell>
          <cell r="AA716">
            <v>3372</v>
          </cell>
          <cell r="AB716">
            <v>36.590000000000003</v>
          </cell>
          <cell r="AC716">
            <v>38.379999999999995</v>
          </cell>
          <cell r="AD716">
            <v>0</v>
          </cell>
          <cell r="AE716">
            <v>0</v>
          </cell>
          <cell r="AF716">
            <v>0</v>
          </cell>
          <cell r="AG716">
            <v>0</v>
          </cell>
          <cell r="AH716">
            <v>0</v>
          </cell>
          <cell r="AI716">
            <v>0</v>
          </cell>
          <cell r="AJ716">
            <v>0</v>
          </cell>
          <cell r="AK716">
            <v>0</v>
          </cell>
          <cell r="AL716">
            <v>0</v>
          </cell>
          <cell r="AM716">
            <v>0</v>
          </cell>
          <cell r="AN716">
            <v>0</v>
          </cell>
          <cell r="AO716">
            <v>0</v>
          </cell>
          <cell r="AP716">
            <v>0</v>
          </cell>
          <cell r="AQ716">
            <v>74.97</v>
          </cell>
        </row>
        <row r="717">
          <cell r="A717">
            <v>1</v>
          </cell>
          <cell r="B717" t="str">
            <v>COP</v>
          </cell>
          <cell r="C717" t="str">
            <v>Subastas</v>
          </cell>
          <cell r="D717" t="str">
            <v>Variable</v>
          </cell>
          <cell r="E717">
            <v>5</v>
          </cell>
          <cell r="F717">
            <v>34983</v>
          </cell>
          <cell r="G717" t="str">
            <v>Octubre</v>
          </cell>
          <cell r="H717">
            <v>1995</v>
          </cell>
          <cell r="I717">
            <v>36810</v>
          </cell>
          <cell r="J717">
            <v>2000</v>
          </cell>
          <cell r="K717" t="str">
            <v>Octubre</v>
          </cell>
          <cell r="P717">
            <v>8.1999999999999993</v>
          </cell>
          <cell r="Q717">
            <v>20.100000000000001</v>
          </cell>
          <cell r="R717">
            <v>16.86</v>
          </cell>
          <cell r="S717" t="e">
            <v>#REF!</v>
          </cell>
          <cell r="T717">
            <v>1200</v>
          </cell>
          <cell r="U717" t="e">
            <v>#REF!</v>
          </cell>
          <cell r="V717">
            <v>1200</v>
          </cell>
          <cell r="W717" t="e">
            <v>#REF!</v>
          </cell>
          <cell r="X717">
            <v>1200</v>
          </cell>
          <cell r="Y717">
            <v>241.20000000000002</v>
          </cell>
          <cell r="Z717">
            <v>1441.2</v>
          </cell>
          <cell r="AA717">
            <v>20232</v>
          </cell>
          <cell r="AB717">
            <v>219.54</v>
          </cell>
          <cell r="AC717">
            <v>230.27999999999997</v>
          </cell>
          <cell r="AD717">
            <v>0</v>
          </cell>
          <cell r="AE717">
            <v>0</v>
          </cell>
          <cell r="AF717">
            <v>0</v>
          </cell>
          <cell r="AG717">
            <v>0</v>
          </cell>
          <cell r="AH717">
            <v>0</v>
          </cell>
          <cell r="AI717">
            <v>0</v>
          </cell>
          <cell r="AJ717">
            <v>0</v>
          </cell>
          <cell r="AK717">
            <v>0</v>
          </cell>
          <cell r="AL717">
            <v>0</v>
          </cell>
          <cell r="AM717">
            <v>0</v>
          </cell>
          <cell r="AN717">
            <v>0</v>
          </cell>
          <cell r="AO717">
            <v>0</v>
          </cell>
          <cell r="AP717">
            <v>0</v>
          </cell>
          <cell r="AQ717">
            <v>449.81999999999994</v>
          </cell>
        </row>
        <row r="718">
          <cell r="A718">
            <v>1</v>
          </cell>
          <cell r="B718" t="str">
            <v>COP</v>
          </cell>
          <cell r="C718" t="str">
            <v>Subastas</v>
          </cell>
          <cell r="D718" t="str">
            <v>Variable</v>
          </cell>
          <cell r="E718">
            <v>5</v>
          </cell>
          <cell r="F718">
            <v>34983</v>
          </cell>
          <cell r="G718" t="str">
            <v>Octubre</v>
          </cell>
          <cell r="H718">
            <v>1995</v>
          </cell>
          <cell r="I718">
            <v>36810</v>
          </cell>
          <cell r="J718">
            <v>2000</v>
          </cell>
          <cell r="K718" t="str">
            <v>Octubre</v>
          </cell>
          <cell r="P718">
            <v>8.1999999999999993</v>
          </cell>
          <cell r="Q718">
            <v>20.100000000000001</v>
          </cell>
          <cell r="R718">
            <v>16.86</v>
          </cell>
          <cell r="S718" t="e">
            <v>#REF!</v>
          </cell>
          <cell r="T718">
            <v>500</v>
          </cell>
          <cell r="U718" t="e">
            <v>#REF!</v>
          </cell>
          <cell r="V718">
            <v>500</v>
          </cell>
          <cell r="W718" t="e">
            <v>#REF!</v>
          </cell>
          <cell r="X718">
            <v>500</v>
          </cell>
          <cell r="Y718">
            <v>100.5</v>
          </cell>
          <cell r="Z718">
            <v>600.5</v>
          </cell>
          <cell r="AA718">
            <v>8430</v>
          </cell>
          <cell r="AB718">
            <v>91.48</v>
          </cell>
          <cell r="AC718">
            <v>95.949999999999989</v>
          </cell>
          <cell r="AD718">
            <v>0</v>
          </cell>
          <cell r="AE718">
            <v>0</v>
          </cell>
          <cell r="AF718">
            <v>0</v>
          </cell>
          <cell r="AG718">
            <v>0</v>
          </cell>
          <cell r="AH718">
            <v>0</v>
          </cell>
          <cell r="AI718">
            <v>0</v>
          </cell>
          <cell r="AJ718">
            <v>0</v>
          </cell>
          <cell r="AK718">
            <v>0</v>
          </cell>
          <cell r="AL718">
            <v>0</v>
          </cell>
          <cell r="AM718">
            <v>0</v>
          </cell>
          <cell r="AN718">
            <v>0</v>
          </cell>
          <cell r="AO718">
            <v>0</v>
          </cell>
          <cell r="AP718">
            <v>0</v>
          </cell>
          <cell r="AQ718">
            <v>187.43</v>
          </cell>
        </row>
        <row r="719">
          <cell r="A719">
            <v>1</v>
          </cell>
          <cell r="B719" t="str">
            <v>COP</v>
          </cell>
          <cell r="C719" t="str">
            <v>Subastas</v>
          </cell>
          <cell r="D719" t="str">
            <v>Variable</v>
          </cell>
          <cell r="E719">
            <v>5</v>
          </cell>
          <cell r="F719">
            <v>34983</v>
          </cell>
          <cell r="G719" t="str">
            <v>Octubre</v>
          </cell>
          <cell r="H719">
            <v>1995</v>
          </cell>
          <cell r="I719">
            <v>36810</v>
          </cell>
          <cell r="J719">
            <v>2000</v>
          </cell>
          <cell r="K719" t="str">
            <v>Octubre</v>
          </cell>
          <cell r="P719">
            <v>8.1999999999999993</v>
          </cell>
          <cell r="Q719">
            <v>20.100000000000001</v>
          </cell>
          <cell r="R719">
            <v>16.86</v>
          </cell>
          <cell r="S719" t="e">
            <v>#REF!</v>
          </cell>
          <cell r="T719">
            <v>2000</v>
          </cell>
          <cell r="U719" t="e">
            <v>#REF!</v>
          </cell>
          <cell r="V719">
            <v>2000</v>
          </cell>
          <cell r="W719" t="e">
            <v>#REF!</v>
          </cell>
          <cell r="X719">
            <v>2000</v>
          </cell>
          <cell r="Y719">
            <v>402</v>
          </cell>
          <cell r="Z719">
            <v>2402</v>
          </cell>
          <cell r="AA719">
            <v>33720</v>
          </cell>
          <cell r="AB719">
            <v>365.9</v>
          </cell>
          <cell r="AC719">
            <v>383.79999999999995</v>
          </cell>
          <cell r="AD719">
            <v>0</v>
          </cell>
          <cell r="AE719">
            <v>0</v>
          </cell>
          <cell r="AF719">
            <v>0</v>
          </cell>
          <cell r="AG719">
            <v>0</v>
          </cell>
          <cell r="AH719">
            <v>0</v>
          </cell>
          <cell r="AI719">
            <v>0</v>
          </cell>
          <cell r="AJ719">
            <v>0</v>
          </cell>
          <cell r="AK719">
            <v>0</v>
          </cell>
          <cell r="AL719">
            <v>0</v>
          </cell>
          <cell r="AM719">
            <v>0</v>
          </cell>
          <cell r="AN719">
            <v>0</v>
          </cell>
          <cell r="AO719">
            <v>0</v>
          </cell>
          <cell r="AP719">
            <v>0</v>
          </cell>
          <cell r="AQ719">
            <v>749.69999999999993</v>
          </cell>
        </row>
        <row r="720">
          <cell r="A720">
            <v>1</v>
          </cell>
          <cell r="B720" t="str">
            <v>COP</v>
          </cell>
          <cell r="C720" t="str">
            <v>Subastas</v>
          </cell>
          <cell r="D720" t="str">
            <v>Variable</v>
          </cell>
          <cell r="E720">
            <v>5</v>
          </cell>
          <cell r="F720">
            <v>34983</v>
          </cell>
          <cell r="G720" t="str">
            <v>Octubre</v>
          </cell>
          <cell r="H720">
            <v>1995</v>
          </cell>
          <cell r="I720">
            <v>36810</v>
          </cell>
          <cell r="J720">
            <v>2000</v>
          </cell>
          <cell r="K720" t="str">
            <v>Octubre</v>
          </cell>
          <cell r="P720">
            <v>8.1999999999999993</v>
          </cell>
          <cell r="Q720">
            <v>20.100000000000001</v>
          </cell>
          <cell r="R720">
            <v>16.86</v>
          </cell>
          <cell r="S720" t="e">
            <v>#REF!</v>
          </cell>
          <cell r="T720">
            <v>10500</v>
          </cell>
          <cell r="U720" t="e">
            <v>#REF!</v>
          </cell>
          <cell r="V720">
            <v>10500</v>
          </cell>
          <cell r="W720" t="e">
            <v>#REF!</v>
          </cell>
          <cell r="X720">
            <v>10500</v>
          </cell>
          <cell r="Y720">
            <v>2110.5</v>
          </cell>
          <cell r="Z720">
            <v>12610.5</v>
          </cell>
          <cell r="AA720">
            <v>177030</v>
          </cell>
          <cell r="AB720">
            <v>1920.98</v>
          </cell>
          <cell r="AC720">
            <v>2014.9499999999998</v>
          </cell>
          <cell r="AD720">
            <v>0</v>
          </cell>
          <cell r="AE720">
            <v>0</v>
          </cell>
          <cell r="AF720">
            <v>0</v>
          </cell>
          <cell r="AG720">
            <v>0</v>
          </cell>
          <cell r="AH720">
            <v>0</v>
          </cell>
          <cell r="AI720">
            <v>0</v>
          </cell>
          <cell r="AJ720">
            <v>0</v>
          </cell>
          <cell r="AK720">
            <v>0</v>
          </cell>
          <cell r="AL720">
            <v>0</v>
          </cell>
          <cell r="AM720">
            <v>0</v>
          </cell>
          <cell r="AN720">
            <v>0</v>
          </cell>
          <cell r="AO720">
            <v>0</v>
          </cell>
          <cell r="AP720">
            <v>0</v>
          </cell>
          <cell r="AQ720">
            <v>3935.93</v>
          </cell>
        </row>
        <row r="721">
          <cell r="A721">
            <v>1</v>
          </cell>
          <cell r="B721" t="str">
            <v>COP</v>
          </cell>
          <cell r="C721" t="str">
            <v>Subastas</v>
          </cell>
          <cell r="D721" t="str">
            <v>Variable</v>
          </cell>
          <cell r="E721">
            <v>5</v>
          </cell>
          <cell r="F721">
            <v>34983</v>
          </cell>
          <cell r="G721" t="str">
            <v>Octubre</v>
          </cell>
          <cell r="H721">
            <v>1995</v>
          </cell>
          <cell r="I721">
            <v>36810</v>
          </cell>
          <cell r="J721">
            <v>2000</v>
          </cell>
          <cell r="K721" t="str">
            <v>Octubre</v>
          </cell>
          <cell r="P721">
            <v>8.1999999999999993</v>
          </cell>
          <cell r="Q721">
            <v>20.100000000000001</v>
          </cell>
          <cell r="R721">
            <v>16.86</v>
          </cell>
          <cell r="S721" t="e">
            <v>#REF!</v>
          </cell>
          <cell r="T721">
            <v>800</v>
          </cell>
          <cell r="U721" t="e">
            <v>#REF!</v>
          </cell>
          <cell r="V721">
            <v>800</v>
          </cell>
          <cell r="W721" t="e">
            <v>#REF!</v>
          </cell>
          <cell r="X721">
            <v>800</v>
          </cell>
          <cell r="Y721">
            <v>160.80000000000001</v>
          </cell>
          <cell r="Z721">
            <v>960.8</v>
          </cell>
          <cell r="AA721">
            <v>13488</v>
          </cell>
          <cell r="AB721">
            <v>146.36000000000001</v>
          </cell>
          <cell r="AC721">
            <v>153.51999999999998</v>
          </cell>
          <cell r="AD721">
            <v>0</v>
          </cell>
          <cell r="AE721">
            <v>0</v>
          </cell>
          <cell r="AF721">
            <v>0</v>
          </cell>
          <cell r="AG721">
            <v>0</v>
          </cell>
          <cell r="AH721">
            <v>0</v>
          </cell>
          <cell r="AI721">
            <v>0</v>
          </cell>
          <cell r="AJ721">
            <v>0</v>
          </cell>
          <cell r="AK721">
            <v>0</v>
          </cell>
          <cell r="AL721">
            <v>0</v>
          </cell>
          <cell r="AM721">
            <v>0</v>
          </cell>
          <cell r="AN721">
            <v>0</v>
          </cell>
          <cell r="AO721">
            <v>0</v>
          </cell>
          <cell r="AP721">
            <v>0</v>
          </cell>
          <cell r="AQ721">
            <v>299.88</v>
          </cell>
        </row>
        <row r="722">
          <cell r="A722">
            <v>1</v>
          </cell>
          <cell r="B722" t="str">
            <v>COP</v>
          </cell>
          <cell r="C722" t="str">
            <v>Subastas</v>
          </cell>
          <cell r="D722" t="str">
            <v>Variable</v>
          </cell>
          <cell r="E722">
            <v>5</v>
          </cell>
          <cell r="F722">
            <v>34983</v>
          </cell>
          <cell r="G722" t="str">
            <v>Octubre</v>
          </cell>
          <cell r="H722">
            <v>1995</v>
          </cell>
          <cell r="I722">
            <v>36810</v>
          </cell>
          <cell r="J722">
            <v>2000</v>
          </cell>
          <cell r="K722" t="str">
            <v>Octubre</v>
          </cell>
          <cell r="P722">
            <v>8.1999999999999993</v>
          </cell>
          <cell r="Q722">
            <v>20.100000000000001</v>
          </cell>
          <cell r="R722">
            <v>16.86</v>
          </cell>
          <cell r="S722" t="e">
            <v>#REF!</v>
          </cell>
          <cell r="T722">
            <v>2300</v>
          </cell>
          <cell r="U722" t="e">
            <v>#REF!</v>
          </cell>
          <cell r="V722">
            <v>2300</v>
          </cell>
          <cell r="W722" t="e">
            <v>#REF!</v>
          </cell>
          <cell r="X722">
            <v>2300</v>
          </cell>
          <cell r="Y722">
            <v>462.3</v>
          </cell>
          <cell r="Z722">
            <v>2762.3</v>
          </cell>
          <cell r="AA722">
            <v>38778</v>
          </cell>
          <cell r="AB722">
            <v>420.79</v>
          </cell>
          <cell r="AC722">
            <v>441.36999999999995</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862.16</v>
          </cell>
        </row>
        <row r="723">
          <cell r="A723">
            <v>1</v>
          </cell>
          <cell r="B723" t="str">
            <v>COP</v>
          </cell>
          <cell r="C723" t="str">
            <v>Subastas</v>
          </cell>
          <cell r="D723" t="str">
            <v>Variable</v>
          </cell>
          <cell r="E723">
            <v>5</v>
          </cell>
          <cell r="F723">
            <v>34983</v>
          </cell>
          <cell r="G723" t="str">
            <v>Octubre</v>
          </cell>
          <cell r="H723">
            <v>1995</v>
          </cell>
          <cell r="I723">
            <v>36810</v>
          </cell>
          <cell r="J723">
            <v>2000</v>
          </cell>
          <cell r="K723" t="str">
            <v>Octubre</v>
          </cell>
          <cell r="P723">
            <v>8.1999999999999993</v>
          </cell>
          <cell r="Q723">
            <v>20.100000000000001</v>
          </cell>
          <cell r="R723">
            <v>16.86</v>
          </cell>
          <cell r="S723" t="e">
            <v>#REF!</v>
          </cell>
          <cell r="T723">
            <v>200</v>
          </cell>
          <cell r="U723" t="e">
            <v>#REF!</v>
          </cell>
          <cell r="V723">
            <v>200</v>
          </cell>
          <cell r="W723" t="e">
            <v>#REF!</v>
          </cell>
          <cell r="X723">
            <v>200</v>
          </cell>
          <cell r="Y723">
            <v>40.200000000000003</v>
          </cell>
          <cell r="Z723">
            <v>240.2</v>
          </cell>
          <cell r="AA723">
            <v>3372</v>
          </cell>
          <cell r="AB723">
            <v>36.590000000000003</v>
          </cell>
          <cell r="AC723">
            <v>38.379999999999995</v>
          </cell>
          <cell r="AD723">
            <v>0</v>
          </cell>
          <cell r="AE723">
            <v>0</v>
          </cell>
          <cell r="AF723">
            <v>0</v>
          </cell>
          <cell r="AG723">
            <v>0</v>
          </cell>
          <cell r="AH723">
            <v>0</v>
          </cell>
          <cell r="AI723">
            <v>0</v>
          </cell>
          <cell r="AJ723">
            <v>0</v>
          </cell>
          <cell r="AK723">
            <v>0</v>
          </cell>
          <cell r="AL723">
            <v>0</v>
          </cell>
          <cell r="AM723">
            <v>0</v>
          </cell>
          <cell r="AN723">
            <v>0</v>
          </cell>
          <cell r="AO723">
            <v>0</v>
          </cell>
          <cell r="AP723">
            <v>0</v>
          </cell>
          <cell r="AQ723">
            <v>74.97</v>
          </cell>
        </row>
        <row r="724">
          <cell r="A724">
            <v>1</v>
          </cell>
          <cell r="B724" t="str">
            <v>COP</v>
          </cell>
          <cell r="C724" t="str">
            <v>Subastas</v>
          </cell>
          <cell r="D724" t="str">
            <v>Variable</v>
          </cell>
          <cell r="E724">
            <v>5</v>
          </cell>
          <cell r="F724">
            <v>34990</v>
          </cell>
          <cell r="G724" t="str">
            <v>Octubre</v>
          </cell>
          <cell r="H724">
            <v>1995</v>
          </cell>
          <cell r="I724">
            <v>36817</v>
          </cell>
          <cell r="J724">
            <v>2000</v>
          </cell>
          <cell r="K724" t="str">
            <v>Octubre</v>
          </cell>
          <cell r="P724">
            <v>8.1999999999999993</v>
          </cell>
          <cell r="Q724">
            <v>20.100000000000001</v>
          </cell>
          <cell r="R724">
            <v>16.86</v>
          </cell>
          <cell r="S724" t="e">
            <v>#REF!</v>
          </cell>
          <cell r="T724">
            <v>1200</v>
          </cell>
          <cell r="U724" t="e">
            <v>#REF!</v>
          </cell>
          <cell r="V724">
            <v>1200</v>
          </cell>
          <cell r="W724" t="e">
            <v>#REF!</v>
          </cell>
          <cell r="X724">
            <v>1200</v>
          </cell>
          <cell r="Y724">
            <v>241.20000000000002</v>
          </cell>
          <cell r="Z724">
            <v>1441.2</v>
          </cell>
          <cell r="AA724">
            <v>20232</v>
          </cell>
          <cell r="AB724">
            <v>219.54</v>
          </cell>
          <cell r="AC724">
            <v>230.27999999999997</v>
          </cell>
          <cell r="AD724">
            <v>0</v>
          </cell>
          <cell r="AE724">
            <v>0</v>
          </cell>
          <cell r="AF724">
            <v>0</v>
          </cell>
          <cell r="AG724">
            <v>0</v>
          </cell>
          <cell r="AH724">
            <v>0</v>
          </cell>
          <cell r="AI724">
            <v>0</v>
          </cell>
          <cell r="AJ724">
            <v>0</v>
          </cell>
          <cell r="AK724">
            <v>0</v>
          </cell>
          <cell r="AL724">
            <v>0</v>
          </cell>
          <cell r="AM724">
            <v>0</v>
          </cell>
          <cell r="AN724">
            <v>0</v>
          </cell>
          <cell r="AO724">
            <v>0</v>
          </cell>
          <cell r="AP724">
            <v>0</v>
          </cell>
          <cell r="AQ724">
            <v>449.81999999999994</v>
          </cell>
        </row>
        <row r="725">
          <cell r="A725">
            <v>1</v>
          </cell>
          <cell r="B725" t="str">
            <v>COP</v>
          </cell>
          <cell r="C725" t="str">
            <v>Subastas</v>
          </cell>
          <cell r="D725" t="str">
            <v>Variable</v>
          </cell>
          <cell r="E725">
            <v>5</v>
          </cell>
          <cell r="F725">
            <v>34990</v>
          </cell>
          <cell r="G725" t="str">
            <v>Octubre</v>
          </cell>
          <cell r="H725">
            <v>1995</v>
          </cell>
          <cell r="I725">
            <v>36817</v>
          </cell>
          <cell r="J725">
            <v>2000</v>
          </cell>
          <cell r="K725" t="str">
            <v>Octubre</v>
          </cell>
          <cell r="P725">
            <v>8.1999999999999993</v>
          </cell>
          <cell r="Q725">
            <v>20.100000000000001</v>
          </cell>
          <cell r="R725">
            <v>16.86</v>
          </cell>
          <cell r="S725" t="e">
            <v>#REF!</v>
          </cell>
          <cell r="T725">
            <v>700</v>
          </cell>
          <cell r="U725" t="e">
            <v>#REF!</v>
          </cell>
          <cell r="V725">
            <v>700</v>
          </cell>
          <cell r="W725" t="e">
            <v>#REF!</v>
          </cell>
          <cell r="X725">
            <v>700</v>
          </cell>
          <cell r="Y725">
            <v>140.70000000000002</v>
          </cell>
          <cell r="Z725">
            <v>840.7</v>
          </cell>
          <cell r="AA725">
            <v>11802</v>
          </cell>
          <cell r="AB725">
            <v>128.07</v>
          </cell>
          <cell r="AC725">
            <v>134.32999999999998</v>
          </cell>
          <cell r="AD725">
            <v>0</v>
          </cell>
          <cell r="AE725">
            <v>0</v>
          </cell>
          <cell r="AF725">
            <v>0</v>
          </cell>
          <cell r="AG725">
            <v>0</v>
          </cell>
          <cell r="AH725">
            <v>0</v>
          </cell>
          <cell r="AI725">
            <v>0</v>
          </cell>
          <cell r="AJ725">
            <v>0</v>
          </cell>
          <cell r="AK725">
            <v>0</v>
          </cell>
          <cell r="AL725">
            <v>0</v>
          </cell>
          <cell r="AM725">
            <v>0</v>
          </cell>
          <cell r="AN725">
            <v>0</v>
          </cell>
          <cell r="AO725">
            <v>0</v>
          </cell>
          <cell r="AP725">
            <v>0</v>
          </cell>
          <cell r="AQ725">
            <v>262.39999999999998</v>
          </cell>
        </row>
        <row r="726">
          <cell r="A726">
            <v>1</v>
          </cell>
          <cell r="B726" t="str">
            <v>COP</v>
          </cell>
          <cell r="C726" t="str">
            <v>Subastas</v>
          </cell>
          <cell r="D726" t="str">
            <v>Variable</v>
          </cell>
          <cell r="E726">
            <v>5</v>
          </cell>
          <cell r="F726">
            <v>34990</v>
          </cell>
          <cell r="G726" t="str">
            <v>Octubre</v>
          </cell>
          <cell r="H726">
            <v>1995</v>
          </cell>
          <cell r="I726">
            <v>36817</v>
          </cell>
          <cell r="J726">
            <v>2000</v>
          </cell>
          <cell r="K726" t="str">
            <v>Octubre</v>
          </cell>
          <cell r="P726">
            <v>8.1999999999999993</v>
          </cell>
          <cell r="Q726">
            <v>20.100000000000001</v>
          </cell>
          <cell r="R726">
            <v>16.86</v>
          </cell>
          <cell r="S726" t="e">
            <v>#REF!</v>
          </cell>
          <cell r="T726">
            <v>80</v>
          </cell>
          <cell r="U726" t="e">
            <v>#REF!</v>
          </cell>
          <cell r="V726">
            <v>80</v>
          </cell>
          <cell r="W726" t="e">
            <v>#REF!</v>
          </cell>
          <cell r="X726">
            <v>80</v>
          </cell>
          <cell r="Y726">
            <v>16.080000000000002</v>
          </cell>
          <cell r="Z726">
            <v>96.08</v>
          </cell>
          <cell r="AA726">
            <v>1348.8</v>
          </cell>
          <cell r="AB726">
            <v>14.64</v>
          </cell>
          <cell r="AC726">
            <v>15.351999999999999</v>
          </cell>
          <cell r="AD726">
            <v>0</v>
          </cell>
          <cell r="AE726">
            <v>0</v>
          </cell>
          <cell r="AF726">
            <v>0</v>
          </cell>
          <cell r="AG726">
            <v>0</v>
          </cell>
          <cell r="AH726">
            <v>0</v>
          </cell>
          <cell r="AI726">
            <v>0</v>
          </cell>
          <cell r="AJ726">
            <v>0</v>
          </cell>
          <cell r="AK726">
            <v>0</v>
          </cell>
          <cell r="AL726">
            <v>0</v>
          </cell>
          <cell r="AM726">
            <v>0</v>
          </cell>
          <cell r="AN726">
            <v>0</v>
          </cell>
          <cell r="AO726">
            <v>0</v>
          </cell>
          <cell r="AP726">
            <v>0</v>
          </cell>
          <cell r="AQ726">
            <v>29.991999999999997</v>
          </cell>
        </row>
        <row r="727">
          <cell r="A727">
            <v>1</v>
          </cell>
          <cell r="B727" t="str">
            <v>COP</v>
          </cell>
          <cell r="C727" t="str">
            <v>Subastas</v>
          </cell>
          <cell r="D727" t="str">
            <v>Variable</v>
          </cell>
          <cell r="E727">
            <v>5</v>
          </cell>
          <cell r="F727">
            <v>34990</v>
          </cell>
          <cell r="G727" t="str">
            <v>Octubre</v>
          </cell>
          <cell r="H727">
            <v>1995</v>
          </cell>
          <cell r="I727">
            <v>36817</v>
          </cell>
          <cell r="J727">
            <v>2000</v>
          </cell>
          <cell r="K727" t="str">
            <v>Octubre</v>
          </cell>
          <cell r="P727">
            <v>8.1999999999999993</v>
          </cell>
          <cell r="Q727">
            <v>20.100000000000001</v>
          </cell>
          <cell r="R727">
            <v>16.86</v>
          </cell>
          <cell r="S727" t="e">
            <v>#REF!</v>
          </cell>
          <cell r="T727">
            <v>100</v>
          </cell>
          <cell r="U727" t="e">
            <v>#REF!</v>
          </cell>
          <cell r="V727">
            <v>100</v>
          </cell>
          <cell r="W727" t="e">
            <v>#REF!</v>
          </cell>
          <cell r="X727">
            <v>100</v>
          </cell>
          <cell r="Y727">
            <v>20.100000000000001</v>
          </cell>
          <cell r="Z727">
            <v>120.1</v>
          </cell>
          <cell r="AA727">
            <v>1686</v>
          </cell>
          <cell r="AB727">
            <v>18.3</v>
          </cell>
          <cell r="AC727">
            <v>19.189999999999998</v>
          </cell>
          <cell r="AD727">
            <v>0</v>
          </cell>
          <cell r="AE727">
            <v>0</v>
          </cell>
          <cell r="AF727">
            <v>0</v>
          </cell>
          <cell r="AG727">
            <v>0</v>
          </cell>
          <cell r="AH727">
            <v>0</v>
          </cell>
          <cell r="AI727">
            <v>0</v>
          </cell>
          <cell r="AJ727">
            <v>0</v>
          </cell>
          <cell r="AK727">
            <v>0</v>
          </cell>
          <cell r="AL727">
            <v>0</v>
          </cell>
          <cell r="AM727">
            <v>0</v>
          </cell>
          <cell r="AN727">
            <v>0</v>
          </cell>
          <cell r="AO727">
            <v>0</v>
          </cell>
          <cell r="AP727">
            <v>0</v>
          </cell>
          <cell r="AQ727">
            <v>37.489999999999995</v>
          </cell>
        </row>
        <row r="728">
          <cell r="A728">
            <v>1</v>
          </cell>
          <cell r="B728" t="str">
            <v>COP</v>
          </cell>
          <cell r="C728" t="str">
            <v>Subastas</v>
          </cell>
          <cell r="D728" t="str">
            <v>Variable</v>
          </cell>
          <cell r="E728">
            <v>5</v>
          </cell>
          <cell r="F728">
            <v>34990</v>
          </cell>
          <cell r="G728" t="str">
            <v>Octubre</v>
          </cell>
          <cell r="H728">
            <v>1995</v>
          </cell>
          <cell r="I728">
            <v>36817</v>
          </cell>
          <cell r="J728">
            <v>2000</v>
          </cell>
          <cell r="K728" t="str">
            <v>Octubre</v>
          </cell>
          <cell r="P728">
            <v>8.1999999999999993</v>
          </cell>
          <cell r="Q728">
            <v>20.100000000000001</v>
          </cell>
          <cell r="R728">
            <v>16.86</v>
          </cell>
          <cell r="S728" t="e">
            <v>#REF!</v>
          </cell>
          <cell r="T728">
            <v>100</v>
          </cell>
          <cell r="U728" t="e">
            <v>#REF!</v>
          </cell>
          <cell r="V728">
            <v>100</v>
          </cell>
          <cell r="W728" t="e">
            <v>#REF!</v>
          </cell>
          <cell r="X728">
            <v>100</v>
          </cell>
          <cell r="Y728">
            <v>20.100000000000001</v>
          </cell>
          <cell r="Z728">
            <v>120.1</v>
          </cell>
          <cell r="AA728">
            <v>1686</v>
          </cell>
          <cell r="AB728">
            <v>18.3</v>
          </cell>
          <cell r="AC728">
            <v>19.189999999999998</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37.489999999999995</v>
          </cell>
        </row>
        <row r="729">
          <cell r="A729">
            <v>1</v>
          </cell>
          <cell r="B729" t="str">
            <v>COP</v>
          </cell>
          <cell r="C729" t="str">
            <v>Subastas</v>
          </cell>
          <cell r="D729" t="str">
            <v>Variable</v>
          </cell>
          <cell r="E729">
            <v>5</v>
          </cell>
          <cell r="F729">
            <v>34990</v>
          </cell>
          <cell r="G729" t="str">
            <v>Octubre</v>
          </cell>
          <cell r="H729">
            <v>1995</v>
          </cell>
          <cell r="I729">
            <v>36817</v>
          </cell>
          <cell r="J729">
            <v>2000</v>
          </cell>
          <cell r="K729" t="str">
            <v>Octubre</v>
          </cell>
          <cell r="P729">
            <v>8.1999999999999993</v>
          </cell>
          <cell r="Q729">
            <v>20.100000000000001</v>
          </cell>
          <cell r="R729">
            <v>16.86</v>
          </cell>
          <cell r="S729" t="e">
            <v>#REF!</v>
          </cell>
          <cell r="T729">
            <v>100</v>
          </cell>
          <cell r="U729" t="e">
            <v>#REF!</v>
          </cell>
          <cell r="V729">
            <v>100</v>
          </cell>
          <cell r="W729" t="e">
            <v>#REF!</v>
          </cell>
          <cell r="X729">
            <v>100</v>
          </cell>
          <cell r="Y729">
            <v>20.100000000000001</v>
          </cell>
          <cell r="Z729">
            <v>120.1</v>
          </cell>
          <cell r="AA729">
            <v>1686</v>
          </cell>
          <cell r="AB729">
            <v>18.3</v>
          </cell>
          <cell r="AC729">
            <v>19.189999999999998</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37.489999999999995</v>
          </cell>
        </row>
        <row r="730">
          <cell r="A730">
            <v>1</v>
          </cell>
          <cell r="B730" t="str">
            <v>COP</v>
          </cell>
          <cell r="C730" t="str">
            <v>Subastas</v>
          </cell>
          <cell r="D730" t="str">
            <v>Variable</v>
          </cell>
          <cell r="E730">
            <v>5</v>
          </cell>
          <cell r="F730">
            <v>34990</v>
          </cell>
          <cell r="G730" t="str">
            <v>Octubre</v>
          </cell>
          <cell r="H730">
            <v>1995</v>
          </cell>
          <cell r="I730">
            <v>36817</v>
          </cell>
          <cell r="J730">
            <v>2000</v>
          </cell>
          <cell r="K730" t="str">
            <v>Octubre</v>
          </cell>
          <cell r="P730">
            <v>8.1999999999999993</v>
          </cell>
          <cell r="Q730">
            <v>20.100000000000001</v>
          </cell>
          <cell r="R730">
            <v>16.86</v>
          </cell>
          <cell r="S730" t="e">
            <v>#REF!</v>
          </cell>
          <cell r="T730">
            <v>100</v>
          </cell>
          <cell r="U730" t="e">
            <v>#REF!</v>
          </cell>
          <cell r="V730">
            <v>100</v>
          </cell>
          <cell r="W730" t="e">
            <v>#REF!</v>
          </cell>
          <cell r="X730">
            <v>100</v>
          </cell>
          <cell r="Y730">
            <v>20.100000000000001</v>
          </cell>
          <cell r="Z730">
            <v>120.1</v>
          </cell>
          <cell r="AA730">
            <v>1686</v>
          </cell>
          <cell r="AB730">
            <v>18.3</v>
          </cell>
          <cell r="AC730">
            <v>19.189999999999998</v>
          </cell>
          <cell r="AD730">
            <v>0</v>
          </cell>
          <cell r="AE730">
            <v>0</v>
          </cell>
          <cell r="AF730">
            <v>0</v>
          </cell>
          <cell r="AG730">
            <v>0</v>
          </cell>
          <cell r="AH730">
            <v>0</v>
          </cell>
          <cell r="AI730">
            <v>0</v>
          </cell>
          <cell r="AJ730">
            <v>0</v>
          </cell>
          <cell r="AK730">
            <v>0</v>
          </cell>
          <cell r="AL730">
            <v>0</v>
          </cell>
          <cell r="AM730">
            <v>0</v>
          </cell>
          <cell r="AN730">
            <v>0</v>
          </cell>
          <cell r="AO730">
            <v>0</v>
          </cell>
          <cell r="AP730">
            <v>0</v>
          </cell>
          <cell r="AQ730">
            <v>37.489999999999995</v>
          </cell>
        </row>
        <row r="731">
          <cell r="A731">
            <v>1</v>
          </cell>
          <cell r="B731" t="str">
            <v>COP</v>
          </cell>
          <cell r="C731" t="str">
            <v>Subastas</v>
          </cell>
          <cell r="D731" t="str">
            <v>Variable</v>
          </cell>
          <cell r="E731">
            <v>5</v>
          </cell>
          <cell r="F731">
            <v>34990</v>
          </cell>
          <cell r="G731" t="str">
            <v>Octubre</v>
          </cell>
          <cell r="H731">
            <v>1995</v>
          </cell>
          <cell r="I731">
            <v>36817</v>
          </cell>
          <cell r="J731">
            <v>2000</v>
          </cell>
          <cell r="K731" t="str">
            <v>Octubre</v>
          </cell>
          <cell r="P731">
            <v>8.1999999999999993</v>
          </cell>
          <cell r="Q731">
            <v>20.100000000000001</v>
          </cell>
          <cell r="R731">
            <v>16.86</v>
          </cell>
          <cell r="S731" t="e">
            <v>#REF!</v>
          </cell>
          <cell r="T731">
            <v>1500</v>
          </cell>
          <cell r="U731" t="e">
            <v>#REF!</v>
          </cell>
          <cell r="V731">
            <v>1500</v>
          </cell>
          <cell r="W731" t="e">
            <v>#REF!</v>
          </cell>
          <cell r="X731">
            <v>1500</v>
          </cell>
          <cell r="Y731">
            <v>301.5</v>
          </cell>
          <cell r="Z731">
            <v>1801.5</v>
          </cell>
          <cell r="AA731">
            <v>25290</v>
          </cell>
          <cell r="AB731">
            <v>274.43</v>
          </cell>
          <cell r="AC731">
            <v>287.84999999999997</v>
          </cell>
          <cell r="AD731">
            <v>0</v>
          </cell>
          <cell r="AE731">
            <v>0</v>
          </cell>
          <cell r="AF731">
            <v>0</v>
          </cell>
          <cell r="AG731">
            <v>0</v>
          </cell>
          <cell r="AH731">
            <v>0</v>
          </cell>
          <cell r="AI731">
            <v>0</v>
          </cell>
          <cell r="AJ731">
            <v>0</v>
          </cell>
          <cell r="AK731">
            <v>0</v>
          </cell>
          <cell r="AL731">
            <v>0</v>
          </cell>
          <cell r="AM731">
            <v>0</v>
          </cell>
          <cell r="AN731">
            <v>0</v>
          </cell>
          <cell r="AO731">
            <v>0</v>
          </cell>
          <cell r="AP731">
            <v>0</v>
          </cell>
          <cell r="AQ731">
            <v>562.28</v>
          </cell>
        </row>
        <row r="732">
          <cell r="A732">
            <v>1</v>
          </cell>
          <cell r="B732" t="str">
            <v>COP</v>
          </cell>
          <cell r="C732" t="str">
            <v>Subastas</v>
          </cell>
          <cell r="D732" t="str">
            <v>Variable</v>
          </cell>
          <cell r="E732">
            <v>5</v>
          </cell>
          <cell r="F732">
            <v>34990</v>
          </cell>
          <cell r="G732" t="str">
            <v>Octubre</v>
          </cell>
          <cell r="H732">
            <v>1995</v>
          </cell>
          <cell r="I732">
            <v>36817</v>
          </cell>
          <cell r="J732">
            <v>2000</v>
          </cell>
          <cell r="K732" t="str">
            <v>Octubre</v>
          </cell>
          <cell r="P732">
            <v>8.1999999999999993</v>
          </cell>
          <cell r="Q732">
            <v>20.100000000000001</v>
          </cell>
          <cell r="R732">
            <v>16.86</v>
          </cell>
          <cell r="S732" t="e">
            <v>#REF!</v>
          </cell>
          <cell r="T732">
            <v>7750</v>
          </cell>
          <cell r="U732" t="e">
            <v>#REF!</v>
          </cell>
          <cell r="V732">
            <v>7750</v>
          </cell>
          <cell r="W732" t="e">
            <v>#REF!</v>
          </cell>
          <cell r="X732">
            <v>7750</v>
          </cell>
          <cell r="Y732">
            <v>1557.75</v>
          </cell>
          <cell r="Z732">
            <v>9307.75</v>
          </cell>
          <cell r="AA732">
            <v>130665</v>
          </cell>
          <cell r="AB732">
            <v>1417.87</v>
          </cell>
          <cell r="AC732">
            <v>1487.2249999999999</v>
          </cell>
          <cell r="AD732">
            <v>0</v>
          </cell>
          <cell r="AE732">
            <v>0</v>
          </cell>
          <cell r="AF732">
            <v>0</v>
          </cell>
          <cell r="AG732">
            <v>0</v>
          </cell>
          <cell r="AH732">
            <v>0</v>
          </cell>
          <cell r="AI732">
            <v>0</v>
          </cell>
          <cell r="AJ732">
            <v>0</v>
          </cell>
          <cell r="AK732">
            <v>0</v>
          </cell>
          <cell r="AL732">
            <v>0</v>
          </cell>
          <cell r="AM732">
            <v>0</v>
          </cell>
          <cell r="AN732">
            <v>0</v>
          </cell>
          <cell r="AO732">
            <v>0</v>
          </cell>
          <cell r="AP732">
            <v>0</v>
          </cell>
          <cell r="AQ732">
            <v>2905.0949999999998</v>
          </cell>
        </row>
        <row r="733">
          <cell r="A733">
            <v>1</v>
          </cell>
          <cell r="B733" t="str">
            <v>COP</v>
          </cell>
          <cell r="C733" t="str">
            <v>Subastas</v>
          </cell>
          <cell r="D733" t="str">
            <v>Variable</v>
          </cell>
          <cell r="E733">
            <v>5</v>
          </cell>
          <cell r="F733">
            <v>34990</v>
          </cell>
          <cell r="G733" t="str">
            <v>Octubre</v>
          </cell>
          <cell r="H733">
            <v>1995</v>
          </cell>
          <cell r="I733">
            <v>36817</v>
          </cell>
          <cell r="J733">
            <v>2000</v>
          </cell>
          <cell r="K733" t="str">
            <v>Octubre</v>
          </cell>
          <cell r="P733">
            <v>8.1999999999999993</v>
          </cell>
          <cell r="Q733">
            <v>20.100000000000001</v>
          </cell>
          <cell r="R733">
            <v>16.86</v>
          </cell>
          <cell r="S733" t="e">
            <v>#REF!</v>
          </cell>
          <cell r="T733">
            <v>2500</v>
          </cell>
          <cell r="U733" t="e">
            <v>#REF!</v>
          </cell>
          <cell r="V733">
            <v>2500</v>
          </cell>
          <cell r="W733" t="e">
            <v>#REF!</v>
          </cell>
          <cell r="X733">
            <v>2500</v>
          </cell>
          <cell r="Y733">
            <v>502.50000000000006</v>
          </cell>
          <cell r="Z733">
            <v>3002.5</v>
          </cell>
          <cell r="AA733">
            <v>42150</v>
          </cell>
          <cell r="AB733">
            <v>457.38</v>
          </cell>
          <cell r="AC733">
            <v>479.74999999999994</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937.12999999999988</v>
          </cell>
        </row>
        <row r="734">
          <cell r="A734">
            <v>1</v>
          </cell>
          <cell r="B734" t="str">
            <v>COP</v>
          </cell>
          <cell r="C734" t="str">
            <v>Subastas</v>
          </cell>
          <cell r="D734" t="str">
            <v>Variable</v>
          </cell>
          <cell r="E734">
            <v>5</v>
          </cell>
          <cell r="F734">
            <v>34990</v>
          </cell>
          <cell r="G734" t="str">
            <v>Octubre</v>
          </cell>
          <cell r="H734">
            <v>1995</v>
          </cell>
          <cell r="I734">
            <v>36817</v>
          </cell>
          <cell r="J734">
            <v>2000</v>
          </cell>
          <cell r="K734" t="str">
            <v>Octubre</v>
          </cell>
          <cell r="P734">
            <v>8.1999999999999993</v>
          </cell>
          <cell r="Q734">
            <v>20.100000000000001</v>
          </cell>
          <cell r="R734">
            <v>16.86</v>
          </cell>
          <cell r="S734" t="e">
            <v>#REF!</v>
          </cell>
          <cell r="T734">
            <v>550</v>
          </cell>
          <cell r="U734" t="e">
            <v>#REF!</v>
          </cell>
          <cell r="V734">
            <v>550</v>
          </cell>
          <cell r="W734" t="e">
            <v>#REF!</v>
          </cell>
          <cell r="X734">
            <v>550</v>
          </cell>
          <cell r="Y734">
            <v>110.55000000000001</v>
          </cell>
          <cell r="Z734">
            <v>660.55</v>
          </cell>
          <cell r="AA734">
            <v>9273</v>
          </cell>
          <cell r="AB734">
            <v>100.62</v>
          </cell>
          <cell r="AC734">
            <v>105.54499999999999</v>
          </cell>
          <cell r="AD734">
            <v>0</v>
          </cell>
          <cell r="AE734">
            <v>0</v>
          </cell>
          <cell r="AF734">
            <v>0</v>
          </cell>
          <cell r="AG734">
            <v>0</v>
          </cell>
          <cell r="AH734">
            <v>0</v>
          </cell>
          <cell r="AI734">
            <v>0</v>
          </cell>
          <cell r="AJ734">
            <v>0</v>
          </cell>
          <cell r="AK734">
            <v>0</v>
          </cell>
          <cell r="AL734">
            <v>0</v>
          </cell>
          <cell r="AM734">
            <v>0</v>
          </cell>
          <cell r="AN734">
            <v>0</v>
          </cell>
          <cell r="AO734">
            <v>0</v>
          </cell>
          <cell r="AP734">
            <v>0</v>
          </cell>
          <cell r="AQ734">
            <v>206.16499999999999</v>
          </cell>
        </row>
        <row r="735">
          <cell r="A735">
            <v>1</v>
          </cell>
          <cell r="B735" t="str">
            <v>COP</v>
          </cell>
          <cell r="C735" t="str">
            <v>Subastas</v>
          </cell>
          <cell r="D735" t="str">
            <v>Variable</v>
          </cell>
          <cell r="E735">
            <v>5</v>
          </cell>
          <cell r="F735">
            <v>34997</v>
          </cell>
          <cell r="G735" t="str">
            <v>Octubre</v>
          </cell>
          <cell r="H735">
            <v>1995</v>
          </cell>
          <cell r="I735">
            <v>36824</v>
          </cell>
          <cell r="J735">
            <v>2000</v>
          </cell>
          <cell r="K735" t="str">
            <v>Octubre</v>
          </cell>
          <cell r="P735">
            <v>8.1999999999999993</v>
          </cell>
          <cell r="Q735">
            <v>20.100000000000001</v>
          </cell>
          <cell r="R735">
            <v>16.86</v>
          </cell>
          <cell r="S735" t="e">
            <v>#REF!</v>
          </cell>
          <cell r="T735">
            <v>20</v>
          </cell>
          <cell r="U735" t="e">
            <v>#REF!</v>
          </cell>
          <cell r="V735">
            <v>20</v>
          </cell>
          <cell r="W735" t="e">
            <v>#REF!</v>
          </cell>
          <cell r="X735">
            <v>20</v>
          </cell>
          <cell r="Y735">
            <v>4.0200000000000005</v>
          </cell>
          <cell r="Z735">
            <v>24.02</v>
          </cell>
          <cell r="AA735">
            <v>337.2</v>
          </cell>
          <cell r="AB735">
            <v>3.66</v>
          </cell>
          <cell r="AC735">
            <v>3.8379999999999996</v>
          </cell>
          <cell r="AD735">
            <v>0</v>
          </cell>
          <cell r="AE735">
            <v>0</v>
          </cell>
          <cell r="AF735">
            <v>0</v>
          </cell>
          <cell r="AG735">
            <v>0</v>
          </cell>
          <cell r="AH735">
            <v>0</v>
          </cell>
          <cell r="AI735">
            <v>0</v>
          </cell>
          <cell r="AJ735">
            <v>0</v>
          </cell>
          <cell r="AK735">
            <v>0</v>
          </cell>
          <cell r="AL735">
            <v>0</v>
          </cell>
          <cell r="AM735">
            <v>0</v>
          </cell>
          <cell r="AN735">
            <v>0</v>
          </cell>
          <cell r="AO735">
            <v>0</v>
          </cell>
          <cell r="AP735">
            <v>0</v>
          </cell>
          <cell r="AQ735">
            <v>7.4979999999999993</v>
          </cell>
        </row>
        <row r="736">
          <cell r="A736">
            <v>1</v>
          </cell>
          <cell r="B736" t="str">
            <v>COP</v>
          </cell>
          <cell r="C736" t="str">
            <v>Subastas</v>
          </cell>
          <cell r="D736" t="str">
            <v>Variable</v>
          </cell>
          <cell r="E736">
            <v>5</v>
          </cell>
          <cell r="F736">
            <v>34997</v>
          </cell>
          <cell r="G736" t="str">
            <v>Octubre</v>
          </cell>
          <cell r="H736">
            <v>1995</v>
          </cell>
          <cell r="I736">
            <v>36824</v>
          </cell>
          <cell r="J736">
            <v>2000</v>
          </cell>
          <cell r="K736" t="str">
            <v>Octubre</v>
          </cell>
          <cell r="P736">
            <v>8.1999999999999993</v>
          </cell>
          <cell r="Q736">
            <v>20.100000000000001</v>
          </cell>
          <cell r="R736">
            <v>16.86</v>
          </cell>
          <cell r="S736" t="e">
            <v>#REF!</v>
          </cell>
          <cell r="T736">
            <v>200</v>
          </cell>
          <cell r="U736" t="e">
            <v>#REF!</v>
          </cell>
          <cell r="V736">
            <v>200</v>
          </cell>
          <cell r="W736" t="e">
            <v>#REF!</v>
          </cell>
          <cell r="X736">
            <v>200</v>
          </cell>
          <cell r="Y736">
            <v>40.200000000000003</v>
          </cell>
          <cell r="Z736">
            <v>240.2</v>
          </cell>
          <cell r="AA736">
            <v>3372</v>
          </cell>
          <cell r="AB736">
            <v>36.590000000000003</v>
          </cell>
          <cell r="AC736">
            <v>38.379999999999995</v>
          </cell>
          <cell r="AD736">
            <v>0</v>
          </cell>
          <cell r="AE736">
            <v>0</v>
          </cell>
          <cell r="AF736">
            <v>0</v>
          </cell>
          <cell r="AG736">
            <v>0</v>
          </cell>
          <cell r="AH736">
            <v>0</v>
          </cell>
          <cell r="AI736">
            <v>0</v>
          </cell>
          <cell r="AJ736">
            <v>0</v>
          </cell>
          <cell r="AK736">
            <v>0</v>
          </cell>
          <cell r="AL736">
            <v>0</v>
          </cell>
          <cell r="AM736">
            <v>0</v>
          </cell>
          <cell r="AN736">
            <v>0</v>
          </cell>
          <cell r="AO736">
            <v>0</v>
          </cell>
          <cell r="AP736">
            <v>0</v>
          </cell>
          <cell r="AQ736">
            <v>74.97</v>
          </cell>
        </row>
        <row r="737">
          <cell r="A737">
            <v>1</v>
          </cell>
          <cell r="B737" t="str">
            <v>COP</v>
          </cell>
          <cell r="C737" t="str">
            <v>Subastas</v>
          </cell>
          <cell r="D737" t="str">
            <v>Variable</v>
          </cell>
          <cell r="E737">
            <v>5</v>
          </cell>
          <cell r="F737">
            <v>34997</v>
          </cell>
          <cell r="G737" t="str">
            <v>Octubre</v>
          </cell>
          <cell r="H737">
            <v>1995</v>
          </cell>
          <cell r="I737">
            <v>36824</v>
          </cell>
          <cell r="J737">
            <v>2000</v>
          </cell>
          <cell r="K737" t="str">
            <v>Octubre</v>
          </cell>
          <cell r="P737">
            <v>8.1999999999999993</v>
          </cell>
          <cell r="Q737">
            <v>20.100000000000001</v>
          </cell>
          <cell r="R737">
            <v>16.86</v>
          </cell>
          <cell r="S737" t="e">
            <v>#REF!</v>
          </cell>
          <cell r="T737">
            <v>1500</v>
          </cell>
          <cell r="U737" t="e">
            <v>#REF!</v>
          </cell>
          <cell r="V737">
            <v>1500</v>
          </cell>
          <cell r="W737" t="e">
            <v>#REF!</v>
          </cell>
          <cell r="X737">
            <v>1500</v>
          </cell>
          <cell r="Y737">
            <v>301.5</v>
          </cell>
          <cell r="Z737">
            <v>1801.5</v>
          </cell>
          <cell r="AA737">
            <v>25290</v>
          </cell>
          <cell r="AB737">
            <v>274.43</v>
          </cell>
          <cell r="AC737">
            <v>287.84999999999997</v>
          </cell>
          <cell r="AD737">
            <v>0</v>
          </cell>
          <cell r="AE737">
            <v>0</v>
          </cell>
          <cell r="AF737">
            <v>0</v>
          </cell>
          <cell r="AG737">
            <v>0</v>
          </cell>
          <cell r="AH737">
            <v>0</v>
          </cell>
          <cell r="AI737">
            <v>0</v>
          </cell>
          <cell r="AJ737">
            <v>0</v>
          </cell>
          <cell r="AK737">
            <v>0</v>
          </cell>
          <cell r="AL737">
            <v>0</v>
          </cell>
          <cell r="AM737">
            <v>0</v>
          </cell>
          <cell r="AN737">
            <v>0</v>
          </cell>
          <cell r="AO737">
            <v>0</v>
          </cell>
          <cell r="AP737">
            <v>0</v>
          </cell>
          <cell r="AQ737">
            <v>562.28</v>
          </cell>
        </row>
        <row r="738">
          <cell r="A738">
            <v>1</v>
          </cell>
          <cell r="B738" t="str">
            <v>COP</v>
          </cell>
          <cell r="C738" t="str">
            <v>Subastas</v>
          </cell>
          <cell r="D738" t="str">
            <v>Variable</v>
          </cell>
          <cell r="E738">
            <v>5</v>
          </cell>
          <cell r="F738">
            <v>34997</v>
          </cell>
          <cell r="G738" t="str">
            <v>Octubre</v>
          </cell>
          <cell r="H738">
            <v>1995</v>
          </cell>
          <cell r="I738">
            <v>36824</v>
          </cell>
          <cell r="J738">
            <v>2000</v>
          </cell>
          <cell r="K738" t="str">
            <v>Octubre</v>
          </cell>
          <cell r="P738">
            <v>8.1999999999999993</v>
          </cell>
          <cell r="Q738">
            <v>20.100000000000001</v>
          </cell>
          <cell r="R738">
            <v>16.86</v>
          </cell>
          <cell r="S738" t="e">
            <v>#REF!</v>
          </cell>
          <cell r="T738">
            <v>150</v>
          </cell>
          <cell r="U738" t="e">
            <v>#REF!</v>
          </cell>
          <cell r="V738">
            <v>150</v>
          </cell>
          <cell r="W738" t="e">
            <v>#REF!</v>
          </cell>
          <cell r="X738">
            <v>150</v>
          </cell>
          <cell r="Y738">
            <v>30.150000000000002</v>
          </cell>
          <cell r="Z738">
            <v>180.15</v>
          </cell>
          <cell r="AA738">
            <v>2529</v>
          </cell>
          <cell r="AB738">
            <v>27.44</v>
          </cell>
          <cell r="AC738">
            <v>28.784999999999997</v>
          </cell>
          <cell r="AD738">
            <v>0</v>
          </cell>
          <cell r="AE738">
            <v>0</v>
          </cell>
          <cell r="AF738">
            <v>0</v>
          </cell>
          <cell r="AG738">
            <v>0</v>
          </cell>
          <cell r="AH738">
            <v>0</v>
          </cell>
          <cell r="AI738">
            <v>0</v>
          </cell>
          <cell r="AJ738">
            <v>0</v>
          </cell>
          <cell r="AK738">
            <v>0</v>
          </cell>
          <cell r="AL738">
            <v>0</v>
          </cell>
          <cell r="AM738">
            <v>0</v>
          </cell>
          <cell r="AN738">
            <v>0</v>
          </cell>
          <cell r="AO738">
            <v>0</v>
          </cell>
          <cell r="AP738">
            <v>0</v>
          </cell>
          <cell r="AQ738">
            <v>56.224999999999994</v>
          </cell>
        </row>
        <row r="739">
          <cell r="A739">
            <v>1</v>
          </cell>
          <cell r="B739" t="str">
            <v>COP</v>
          </cell>
          <cell r="C739" t="str">
            <v>Subastas</v>
          </cell>
          <cell r="D739" t="str">
            <v>Variable</v>
          </cell>
          <cell r="E739">
            <v>5</v>
          </cell>
          <cell r="F739">
            <v>34997</v>
          </cell>
          <cell r="G739" t="str">
            <v>Octubre</v>
          </cell>
          <cell r="H739">
            <v>1995</v>
          </cell>
          <cell r="I739">
            <v>36824</v>
          </cell>
          <cell r="J739">
            <v>2000</v>
          </cell>
          <cell r="K739" t="str">
            <v>Octubre</v>
          </cell>
          <cell r="P739">
            <v>8.1999999999999993</v>
          </cell>
          <cell r="Q739">
            <v>20.100000000000001</v>
          </cell>
          <cell r="R739">
            <v>16.86</v>
          </cell>
          <cell r="S739" t="e">
            <v>#REF!</v>
          </cell>
          <cell r="T739">
            <v>12684</v>
          </cell>
          <cell r="U739" t="e">
            <v>#REF!</v>
          </cell>
          <cell r="V739">
            <v>12684</v>
          </cell>
          <cell r="W739" t="e">
            <v>#REF!</v>
          </cell>
          <cell r="X739">
            <v>12684</v>
          </cell>
          <cell r="Y739">
            <v>2549.4840000000004</v>
          </cell>
          <cell r="Z739">
            <v>15233.484</v>
          </cell>
          <cell r="AA739">
            <v>213852.24</v>
          </cell>
          <cell r="AB739">
            <v>2320.5500000000002</v>
          </cell>
          <cell r="AC739">
            <v>2434.0596</v>
          </cell>
          <cell r="AD739">
            <v>0</v>
          </cell>
          <cell r="AE739">
            <v>0</v>
          </cell>
          <cell r="AF739">
            <v>0</v>
          </cell>
          <cell r="AG739">
            <v>0</v>
          </cell>
          <cell r="AH739">
            <v>0</v>
          </cell>
          <cell r="AI739">
            <v>0</v>
          </cell>
          <cell r="AJ739">
            <v>0</v>
          </cell>
          <cell r="AK739">
            <v>0</v>
          </cell>
          <cell r="AL739">
            <v>0</v>
          </cell>
          <cell r="AM739">
            <v>0</v>
          </cell>
          <cell r="AN739">
            <v>0</v>
          </cell>
          <cell r="AO739">
            <v>0</v>
          </cell>
          <cell r="AP739">
            <v>0</v>
          </cell>
          <cell r="AQ739">
            <v>4754.6095999999998</v>
          </cell>
        </row>
        <row r="740">
          <cell r="A740">
            <v>1</v>
          </cell>
          <cell r="B740" t="str">
            <v>COP</v>
          </cell>
          <cell r="C740" t="str">
            <v>Subastas</v>
          </cell>
          <cell r="D740" t="str">
            <v>Variable</v>
          </cell>
          <cell r="E740">
            <v>5</v>
          </cell>
          <cell r="F740">
            <v>34997</v>
          </cell>
          <cell r="G740" t="str">
            <v>Octubre</v>
          </cell>
          <cell r="H740">
            <v>1995</v>
          </cell>
          <cell r="I740">
            <v>36824</v>
          </cell>
          <cell r="J740">
            <v>2000</v>
          </cell>
          <cell r="K740" t="str">
            <v>Octubre</v>
          </cell>
          <cell r="P740">
            <v>8.1999999999999993</v>
          </cell>
          <cell r="Q740">
            <v>20.100000000000001</v>
          </cell>
          <cell r="R740">
            <v>16.86</v>
          </cell>
          <cell r="S740" t="e">
            <v>#REF!</v>
          </cell>
          <cell r="T740">
            <v>180</v>
          </cell>
          <cell r="U740" t="e">
            <v>#REF!</v>
          </cell>
          <cell r="V740">
            <v>180</v>
          </cell>
          <cell r="W740" t="e">
            <v>#REF!</v>
          </cell>
          <cell r="X740">
            <v>180</v>
          </cell>
          <cell r="Y740">
            <v>36.18</v>
          </cell>
          <cell r="Z740">
            <v>216.18</v>
          </cell>
          <cell r="AA740">
            <v>3034.7999999999997</v>
          </cell>
          <cell r="AB740">
            <v>32.93</v>
          </cell>
          <cell r="AC740">
            <v>34.541999999999994</v>
          </cell>
          <cell r="AD740">
            <v>0</v>
          </cell>
          <cell r="AE740">
            <v>0</v>
          </cell>
          <cell r="AF740">
            <v>0</v>
          </cell>
          <cell r="AG740">
            <v>0</v>
          </cell>
          <cell r="AH740">
            <v>0</v>
          </cell>
          <cell r="AI740">
            <v>0</v>
          </cell>
          <cell r="AJ740">
            <v>0</v>
          </cell>
          <cell r="AK740">
            <v>0</v>
          </cell>
          <cell r="AL740">
            <v>0</v>
          </cell>
          <cell r="AM740">
            <v>0</v>
          </cell>
          <cell r="AN740">
            <v>0</v>
          </cell>
          <cell r="AO740">
            <v>0</v>
          </cell>
          <cell r="AP740">
            <v>0</v>
          </cell>
          <cell r="AQ740">
            <v>67.471999999999994</v>
          </cell>
        </row>
        <row r="741">
          <cell r="A741">
            <v>1</v>
          </cell>
          <cell r="B741" t="str">
            <v>COP</v>
          </cell>
          <cell r="C741" t="str">
            <v>Subastas</v>
          </cell>
          <cell r="D741" t="str">
            <v>Variable</v>
          </cell>
          <cell r="E741">
            <v>5</v>
          </cell>
          <cell r="F741">
            <v>34997</v>
          </cell>
          <cell r="G741" t="str">
            <v>Octubre</v>
          </cell>
          <cell r="H741">
            <v>1995</v>
          </cell>
          <cell r="I741">
            <v>36824</v>
          </cell>
          <cell r="J741">
            <v>2000</v>
          </cell>
          <cell r="K741" t="str">
            <v>Octubre</v>
          </cell>
          <cell r="P741">
            <v>8.1999999999999993</v>
          </cell>
          <cell r="Q741">
            <v>20.100000000000001</v>
          </cell>
          <cell r="R741">
            <v>16.86</v>
          </cell>
          <cell r="S741" t="e">
            <v>#REF!</v>
          </cell>
          <cell r="T741">
            <v>200</v>
          </cell>
          <cell r="U741" t="e">
            <v>#REF!</v>
          </cell>
          <cell r="V741">
            <v>200</v>
          </cell>
          <cell r="W741" t="e">
            <v>#REF!</v>
          </cell>
          <cell r="X741">
            <v>200</v>
          </cell>
          <cell r="Y741">
            <v>40.200000000000003</v>
          </cell>
          <cell r="Z741">
            <v>240.2</v>
          </cell>
          <cell r="AA741">
            <v>3372</v>
          </cell>
          <cell r="AB741">
            <v>36.590000000000003</v>
          </cell>
          <cell r="AC741">
            <v>38.379999999999995</v>
          </cell>
          <cell r="AD741">
            <v>0</v>
          </cell>
          <cell r="AE741">
            <v>0</v>
          </cell>
          <cell r="AF741">
            <v>0</v>
          </cell>
          <cell r="AG741">
            <v>0</v>
          </cell>
          <cell r="AH741">
            <v>0</v>
          </cell>
          <cell r="AI741">
            <v>0</v>
          </cell>
          <cell r="AJ741">
            <v>0</v>
          </cell>
          <cell r="AK741">
            <v>0</v>
          </cell>
          <cell r="AL741">
            <v>0</v>
          </cell>
          <cell r="AM741">
            <v>0</v>
          </cell>
          <cell r="AN741">
            <v>0</v>
          </cell>
          <cell r="AO741">
            <v>0</v>
          </cell>
          <cell r="AP741">
            <v>0</v>
          </cell>
          <cell r="AQ741">
            <v>74.97</v>
          </cell>
        </row>
        <row r="742">
          <cell r="A742">
            <v>1</v>
          </cell>
          <cell r="B742" t="str">
            <v>COP</v>
          </cell>
          <cell r="C742" t="str">
            <v>Subastas</v>
          </cell>
          <cell r="D742" t="str">
            <v>Variable</v>
          </cell>
          <cell r="E742">
            <v>5</v>
          </cell>
          <cell r="F742">
            <v>34997</v>
          </cell>
          <cell r="G742" t="str">
            <v>Octubre</v>
          </cell>
          <cell r="H742">
            <v>1995</v>
          </cell>
          <cell r="I742">
            <v>36824</v>
          </cell>
          <cell r="J742">
            <v>2000</v>
          </cell>
          <cell r="K742" t="str">
            <v>Octubre</v>
          </cell>
          <cell r="P742">
            <v>8.1999999999999993</v>
          </cell>
          <cell r="Q742">
            <v>20.100000000000001</v>
          </cell>
          <cell r="R742">
            <v>16.86</v>
          </cell>
          <cell r="S742" t="e">
            <v>#REF!</v>
          </cell>
          <cell r="T742">
            <v>400</v>
          </cell>
          <cell r="U742" t="e">
            <v>#REF!</v>
          </cell>
          <cell r="V742">
            <v>400</v>
          </cell>
          <cell r="W742" t="e">
            <v>#REF!</v>
          </cell>
          <cell r="X742">
            <v>400</v>
          </cell>
          <cell r="Y742">
            <v>80.400000000000006</v>
          </cell>
          <cell r="Z742">
            <v>480.4</v>
          </cell>
          <cell r="AA742">
            <v>6744</v>
          </cell>
          <cell r="AB742">
            <v>73.180000000000007</v>
          </cell>
          <cell r="AC742">
            <v>76.759999999999991</v>
          </cell>
          <cell r="AD742">
            <v>0</v>
          </cell>
          <cell r="AE742">
            <v>0</v>
          </cell>
          <cell r="AF742">
            <v>0</v>
          </cell>
          <cell r="AG742">
            <v>0</v>
          </cell>
          <cell r="AH742">
            <v>0</v>
          </cell>
          <cell r="AI742">
            <v>0</v>
          </cell>
          <cell r="AJ742">
            <v>0</v>
          </cell>
          <cell r="AK742">
            <v>0</v>
          </cell>
          <cell r="AL742">
            <v>0</v>
          </cell>
          <cell r="AM742">
            <v>0</v>
          </cell>
          <cell r="AN742">
            <v>0</v>
          </cell>
          <cell r="AO742">
            <v>0</v>
          </cell>
          <cell r="AP742">
            <v>0</v>
          </cell>
          <cell r="AQ742">
            <v>149.94</v>
          </cell>
        </row>
        <row r="743">
          <cell r="A743">
            <v>1</v>
          </cell>
          <cell r="B743" t="str">
            <v>COP</v>
          </cell>
          <cell r="C743" t="str">
            <v>Subastas</v>
          </cell>
          <cell r="D743" t="str">
            <v>Variable</v>
          </cell>
          <cell r="E743">
            <v>5</v>
          </cell>
          <cell r="F743">
            <v>34997</v>
          </cell>
          <cell r="G743" t="str">
            <v>Octubre</v>
          </cell>
          <cell r="H743">
            <v>1995</v>
          </cell>
          <cell r="I743">
            <v>36824</v>
          </cell>
          <cell r="J743">
            <v>2000</v>
          </cell>
          <cell r="K743" t="str">
            <v>Octubre</v>
          </cell>
          <cell r="P743">
            <v>8.1999999999999993</v>
          </cell>
          <cell r="Q743">
            <v>20.100000000000001</v>
          </cell>
          <cell r="R743">
            <v>16.86</v>
          </cell>
          <cell r="S743" t="e">
            <v>#REF!</v>
          </cell>
          <cell r="T743">
            <v>6500</v>
          </cell>
          <cell r="U743" t="e">
            <v>#REF!</v>
          </cell>
          <cell r="V743">
            <v>6500</v>
          </cell>
          <cell r="W743" t="e">
            <v>#REF!</v>
          </cell>
          <cell r="X743">
            <v>6500</v>
          </cell>
          <cell r="Y743">
            <v>1306.5</v>
          </cell>
          <cell r="Z743">
            <v>7806.5</v>
          </cell>
          <cell r="AA743">
            <v>109590</v>
          </cell>
          <cell r="AB743">
            <v>1189.18</v>
          </cell>
          <cell r="AC743">
            <v>1247.3499999999999</v>
          </cell>
          <cell r="AD743">
            <v>0</v>
          </cell>
          <cell r="AE743">
            <v>0</v>
          </cell>
          <cell r="AF743">
            <v>0</v>
          </cell>
          <cell r="AG743">
            <v>0</v>
          </cell>
          <cell r="AH743">
            <v>0</v>
          </cell>
          <cell r="AI743">
            <v>0</v>
          </cell>
          <cell r="AJ743">
            <v>0</v>
          </cell>
          <cell r="AK743">
            <v>0</v>
          </cell>
          <cell r="AL743">
            <v>0</v>
          </cell>
          <cell r="AM743">
            <v>0</v>
          </cell>
          <cell r="AN743">
            <v>0</v>
          </cell>
          <cell r="AO743">
            <v>0</v>
          </cell>
          <cell r="AP743">
            <v>0</v>
          </cell>
          <cell r="AQ743">
            <v>2436.5299999999997</v>
          </cell>
        </row>
        <row r="744">
          <cell r="A744">
            <v>1</v>
          </cell>
          <cell r="B744" t="str">
            <v>COP</v>
          </cell>
          <cell r="C744" t="str">
            <v>Subastas</v>
          </cell>
          <cell r="D744" t="str">
            <v>Variable</v>
          </cell>
          <cell r="E744">
            <v>5</v>
          </cell>
          <cell r="F744">
            <v>34997</v>
          </cell>
          <cell r="G744" t="str">
            <v>Octubre</v>
          </cell>
          <cell r="H744">
            <v>1995</v>
          </cell>
          <cell r="I744">
            <v>36824</v>
          </cell>
          <cell r="J744">
            <v>2000</v>
          </cell>
          <cell r="K744" t="str">
            <v>Octubre</v>
          </cell>
          <cell r="P744">
            <v>8.1999999999999993</v>
          </cell>
          <cell r="Q744">
            <v>20.100000000000001</v>
          </cell>
          <cell r="R744">
            <v>16.86</v>
          </cell>
          <cell r="S744" t="e">
            <v>#REF!</v>
          </cell>
          <cell r="T744">
            <v>16250</v>
          </cell>
          <cell r="U744" t="e">
            <v>#REF!</v>
          </cell>
          <cell r="V744">
            <v>16250</v>
          </cell>
          <cell r="W744" t="e">
            <v>#REF!</v>
          </cell>
          <cell r="X744">
            <v>16250</v>
          </cell>
          <cell r="Y744">
            <v>3266.25</v>
          </cell>
          <cell r="Z744">
            <v>19516.25</v>
          </cell>
          <cell r="AA744">
            <v>273975</v>
          </cell>
          <cell r="AB744">
            <v>2972.95</v>
          </cell>
          <cell r="AC744">
            <v>3118.375</v>
          </cell>
          <cell r="AD744">
            <v>0</v>
          </cell>
          <cell r="AE744">
            <v>0</v>
          </cell>
          <cell r="AF744">
            <v>0</v>
          </cell>
          <cell r="AG744">
            <v>0</v>
          </cell>
          <cell r="AH744">
            <v>0</v>
          </cell>
          <cell r="AI744">
            <v>0</v>
          </cell>
          <cell r="AJ744">
            <v>0</v>
          </cell>
          <cell r="AK744">
            <v>0</v>
          </cell>
          <cell r="AL744">
            <v>0</v>
          </cell>
          <cell r="AM744">
            <v>0</v>
          </cell>
          <cell r="AN744">
            <v>0</v>
          </cell>
          <cell r="AO744">
            <v>0</v>
          </cell>
          <cell r="AP744">
            <v>0</v>
          </cell>
          <cell r="AQ744">
            <v>6091.3249999999998</v>
          </cell>
        </row>
        <row r="745">
          <cell r="A745">
            <v>1</v>
          </cell>
          <cell r="B745" t="str">
            <v>COP</v>
          </cell>
          <cell r="C745" t="str">
            <v>Subastas</v>
          </cell>
          <cell r="D745" t="str">
            <v>Variable</v>
          </cell>
          <cell r="E745">
            <v>5</v>
          </cell>
          <cell r="F745">
            <v>34997</v>
          </cell>
          <cell r="G745" t="str">
            <v>Octubre</v>
          </cell>
          <cell r="H745">
            <v>1995</v>
          </cell>
          <cell r="I745">
            <v>36824</v>
          </cell>
          <cell r="J745">
            <v>2000</v>
          </cell>
          <cell r="K745" t="str">
            <v>Octubre</v>
          </cell>
          <cell r="P745">
            <v>8.1999999999999993</v>
          </cell>
          <cell r="Q745">
            <v>20.100000000000001</v>
          </cell>
          <cell r="R745">
            <v>16.86</v>
          </cell>
          <cell r="S745" t="e">
            <v>#REF!</v>
          </cell>
          <cell r="T745">
            <v>8200</v>
          </cell>
          <cell r="U745" t="e">
            <v>#REF!</v>
          </cell>
          <cell r="V745">
            <v>8200</v>
          </cell>
          <cell r="W745" t="e">
            <v>#REF!</v>
          </cell>
          <cell r="X745">
            <v>8200</v>
          </cell>
          <cell r="Y745">
            <v>1648.2</v>
          </cell>
          <cell r="Z745">
            <v>9848.2000000000007</v>
          </cell>
          <cell r="AA745">
            <v>138252</v>
          </cell>
          <cell r="AB745">
            <v>1500.19</v>
          </cell>
          <cell r="AC745">
            <v>1573.58</v>
          </cell>
          <cell r="AD745">
            <v>0</v>
          </cell>
          <cell r="AE745">
            <v>0</v>
          </cell>
          <cell r="AF745">
            <v>0</v>
          </cell>
          <cell r="AG745">
            <v>0</v>
          </cell>
          <cell r="AH745">
            <v>0</v>
          </cell>
          <cell r="AI745">
            <v>0</v>
          </cell>
          <cell r="AJ745">
            <v>0</v>
          </cell>
          <cell r="AK745">
            <v>0</v>
          </cell>
          <cell r="AL745">
            <v>0</v>
          </cell>
          <cell r="AM745">
            <v>0</v>
          </cell>
          <cell r="AN745">
            <v>0</v>
          </cell>
          <cell r="AO745">
            <v>0</v>
          </cell>
          <cell r="AP745">
            <v>0</v>
          </cell>
          <cell r="AQ745">
            <v>3073.77</v>
          </cell>
        </row>
        <row r="746">
          <cell r="A746">
            <v>1</v>
          </cell>
          <cell r="B746" t="str">
            <v>COP</v>
          </cell>
          <cell r="C746" t="str">
            <v>Subastas</v>
          </cell>
          <cell r="D746" t="str">
            <v>Variable</v>
          </cell>
          <cell r="E746">
            <v>5</v>
          </cell>
          <cell r="F746">
            <v>34997</v>
          </cell>
          <cell r="G746" t="str">
            <v>Octubre</v>
          </cell>
          <cell r="H746">
            <v>1995</v>
          </cell>
          <cell r="I746">
            <v>36824</v>
          </cell>
          <cell r="J746">
            <v>2000</v>
          </cell>
          <cell r="K746" t="str">
            <v>Octubre</v>
          </cell>
          <cell r="P746">
            <v>8.1999999999999993</v>
          </cell>
          <cell r="Q746">
            <v>20.100000000000001</v>
          </cell>
          <cell r="R746">
            <v>16.86</v>
          </cell>
          <cell r="S746" t="e">
            <v>#REF!</v>
          </cell>
          <cell r="T746">
            <v>200</v>
          </cell>
          <cell r="U746" t="e">
            <v>#REF!</v>
          </cell>
          <cell r="V746">
            <v>200</v>
          </cell>
          <cell r="W746" t="e">
            <v>#REF!</v>
          </cell>
          <cell r="X746">
            <v>200</v>
          </cell>
          <cell r="Y746">
            <v>40.200000000000003</v>
          </cell>
          <cell r="Z746">
            <v>240.2</v>
          </cell>
          <cell r="AA746">
            <v>3372</v>
          </cell>
          <cell r="AB746">
            <v>36.590000000000003</v>
          </cell>
          <cell r="AC746">
            <v>38.379999999999995</v>
          </cell>
          <cell r="AD746">
            <v>0</v>
          </cell>
          <cell r="AE746">
            <v>0</v>
          </cell>
          <cell r="AF746">
            <v>0</v>
          </cell>
          <cell r="AG746">
            <v>0</v>
          </cell>
          <cell r="AH746">
            <v>0</v>
          </cell>
          <cell r="AI746">
            <v>0</v>
          </cell>
          <cell r="AJ746">
            <v>0</v>
          </cell>
          <cell r="AK746">
            <v>0</v>
          </cell>
          <cell r="AL746">
            <v>0</v>
          </cell>
          <cell r="AM746">
            <v>0</v>
          </cell>
          <cell r="AN746">
            <v>0</v>
          </cell>
          <cell r="AO746">
            <v>0</v>
          </cell>
          <cell r="AP746">
            <v>0</v>
          </cell>
          <cell r="AQ746">
            <v>74.97</v>
          </cell>
        </row>
        <row r="747">
          <cell r="A747">
            <v>1</v>
          </cell>
          <cell r="B747" t="str">
            <v>COP</v>
          </cell>
          <cell r="C747" t="str">
            <v>Subastas</v>
          </cell>
          <cell r="D747" t="str">
            <v>Variable</v>
          </cell>
          <cell r="E747">
            <v>5</v>
          </cell>
          <cell r="F747">
            <v>34997</v>
          </cell>
          <cell r="G747" t="str">
            <v>Octubre</v>
          </cell>
          <cell r="H747">
            <v>1995</v>
          </cell>
          <cell r="I747">
            <v>36824</v>
          </cell>
          <cell r="J747">
            <v>2000</v>
          </cell>
          <cell r="K747" t="str">
            <v>Octubre</v>
          </cell>
          <cell r="P747">
            <v>8.1999999999999993</v>
          </cell>
          <cell r="Q747">
            <v>20.100000000000001</v>
          </cell>
          <cell r="R747">
            <v>16.86</v>
          </cell>
          <cell r="S747" t="e">
            <v>#REF!</v>
          </cell>
          <cell r="T747">
            <v>1066</v>
          </cell>
          <cell r="U747" t="e">
            <v>#REF!</v>
          </cell>
          <cell r="V747">
            <v>1066</v>
          </cell>
          <cell r="W747" t="e">
            <v>#REF!</v>
          </cell>
          <cell r="X747">
            <v>1066</v>
          </cell>
          <cell r="Y747">
            <v>214.26600000000002</v>
          </cell>
          <cell r="Z747">
            <v>1280.2660000000001</v>
          </cell>
          <cell r="AA747">
            <v>17972.759999999998</v>
          </cell>
          <cell r="AB747">
            <v>195.03</v>
          </cell>
          <cell r="AC747">
            <v>204.56539999999998</v>
          </cell>
          <cell r="AD747">
            <v>0</v>
          </cell>
          <cell r="AE747">
            <v>0</v>
          </cell>
          <cell r="AF747">
            <v>0</v>
          </cell>
          <cell r="AG747">
            <v>0</v>
          </cell>
          <cell r="AH747">
            <v>0</v>
          </cell>
          <cell r="AI747">
            <v>0</v>
          </cell>
          <cell r="AJ747">
            <v>0</v>
          </cell>
          <cell r="AK747">
            <v>0</v>
          </cell>
          <cell r="AL747">
            <v>0</v>
          </cell>
          <cell r="AM747">
            <v>0</v>
          </cell>
          <cell r="AN747">
            <v>0</v>
          </cell>
          <cell r="AO747">
            <v>0</v>
          </cell>
          <cell r="AP747">
            <v>0</v>
          </cell>
          <cell r="AQ747">
            <v>399.59539999999998</v>
          </cell>
        </row>
        <row r="748">
          <cell r="A748">
            <v>1</v>
          </cell>
          <cell r="B748" t="str">
            <v>COP</v>
          </cell>
          <cell r="C748" t="str">
            <v>Subastas</v>
          </cell>
          <cell r="D748" t="str">
            <v>Variable</v>
          </cell>
          <cell r="E748">
            <v>5</v>
          </cell>
          <cell r="F748">
            <v>34997</v>
          </cell>
          <cell r="G748" t="str">
            <v>Octubre</v>
          </cell>
          <cell r="H748">
            <v>1995</v>
          </cell>
          <cell r="I748">
            <v>36824</v>
          </cell>
          <cell r="J748">
            <v>2000</v>
          </cell>
          <cell r="K748" t="str">
            <v>Octubre</v>
          </cell>
          <cell r="P748">
            <v>8.1999999999999993</v>
          </cell>
          <cell r="Q748">
            <v>20.100000000000001</v>
          </cell>
          <cell r="R748">
            <v>16.86</v>
          </cell>
          <cell r="S748" t="e">
            <v>#REF!</v>
          </cell>
          <cell r="T748">
            <v>960</v>
          </cell>
          <cell r="U748" t="e">
            <v>#REF!</v>
          </cell>
          <cell r="V748">
            <v>960</v>
          </cell>
          <cell r="W748" t="e">
            <v>#REF!</v>
          </cell>
          <cell r="X748">
            <v>960</v>
          </cell>
          <cell r="Y748">
            <v>192.96</v>
          </cell>
          <cell r="Z748">
            <v>1152.96</v>
          </cell>
          <cell r="AA748">
            <v>16185.599999999999</v>
          </cell>
          <cell r="AB748">
            <v>175.63</v>
          </cell>
          <cell r="AC748">
            <v>184.22399999999999</v>
          </cell>
          <cell r="AD748">
            <v>0</v>
          </cell>
          <cell r="AE748">
            <v>0</v>
          </cell>
          <cell r="AF748">
            <v>0</v>
          </cell>
          <cell r="AG748">
            <v>0</v>
          </cell>
          <cell r="AH748">
            <v>0</v>
          </cell>
          <cell r="AI748">
            <v>0</v>
          </cell>
          <cell r="AJ748">
            <v>0</v>
          </cell>
          <cell r="AK748">
            <v>0</v>
          </cell>
          <cell r="AL748">
            <v>0</v>
          </cell>
          <cell r="AM748">
            <v>0</v>
          </cell>
          <cell r="AN748">
            <v>0</v>
          </cell>
          <cell r="AO748">
            <v>0</v>
          </cell>
          <cell r="AP748">
            <v>0</v>
          </cell>
          <cell r="AQ748">
            <v>359.85399999999998</v>
          </cell>
        </row>
        <row r="749">
          <cell r="A749">
            <v>1</v>
          </cell>
          <cell r="B749" t="str">
            <v>COP</v>
          </cell>
          <cell r="C749" t="str">
            <v>Subastas</v>
          </cell>
          <cell r="D749" t="str">
            <v>Variable</v>
          </cell>
          <cell r="E749">
            <v>5</v>
          </cell>
          <cell r="F749">
            <v>34997</v>
          </cell>
          <cell r="G749" t="str">
            <v>Octubre</v>
          </cell>
          <cell r="H749">
            <v>1995</v>
          </cell>
          <cell r="I749">
            <v>36824</v>
          </cell>
          <cell r="J749">
            <v>2000</v>
          </cell>
          <cell r="K749" t="str">
            <v>Octubre</v>
          </cell>
          <cell r="P749">
            <v>8.1999999999999993</v>
          </cell>
          <cell r="Q749">
            <v>20.100000000000001</v>
          </cell>
          <cell r="R749">
            <v>16.86</v>
          </cell>
          <cell r="S749" t="e">
            <v>#REF!</v>
          </cell>
          <cell r="T749">
            <v>500</v>
          </cell>
          <cell r="U749" t="e">
            <v>#REF!</v>
          </cell>
          <cell r="V749">
            <v>500</v>
          </cell>
          <cell r="W749" t="e">
            <v>#REF!</v>
          </cell>
          <cell r="X749">
            <v>500</v>
          </cell>
          <cell r="Y749">
            <v>100.5</v>
          </cell>
          <cell r="Z749">
            <v>600.5</v>
          </cell>
          <cell r="AA749">
            <v>8430</v>
          </cell>
          <cell r="AB749">
            <v>91.48</v>
          </cell>
          <cell r="AC749">
            <v>95.949999999999989</v>
          </cell>
          <cell r="AD749">
            <v>0</v>
          </cell>
          <cell r="AE749">
            <v>0</v>
          </cell>
          <cell r="AF749">
            <v>0</v>
          </cell>
          <cell r="AG749">
            <v>0</v>
          </cell>
          <cell r="AH749">
            <v>0</v>
          </cell>
          <cell r="AI749">
            <v>0</v>
          </cell>
          <cell r="AJ749">
            <v>0</v>
          </cell>
          <cell r="AK749">
            <v>0</v>
          </cell>
          <cell r="AL749">
            <v>0</v>
          </cell>
          <cell r="AM749">
            <v>0</v>
          </cell>
          <cell r="AN749">
            <v>0</v>
          </cell>
          <cell r="AO749">
            <v>0</v>
          </cell>
          <cell r="AP749">
            <v>0</v>
          </cell>
          <cell r="AQ749">
            <v>187.43</v>
          </cell>
        </row>
        <row r="750">
          <cell r="A750">
            <v>1</v>
          </cell>
          <cell r="B750" t="str">
            <v>COP</v>
          </cell>
          <cell r="C750" t="str">
            <v>Subastas</v>
          </cell>
          <cell r="D750" t="str">
            <v>Variable</v>
          </cell>
          <cell r="E750">
            <v>5</v>
          </cell>
          <cell r="F750">
            <v>35011</v>
          </cell>
          <cell r="G750" t="str">
            <v>Noviembre</v>
          </cell>
          <cell r="H750">
            <v>1995</v>
          </cell>
          <cell r="I750">
            <v>36838</v>
          </cell>
          <cell r="J750">
            <v>2000</v>
          </cell>
          <cell r="K750" t="str">
            <v>Noviembre</v>
          </cell>
          <cell r="P750">
            <v>7.94</v>
          </cell>
          <cell r="Q750">
            <v>19.809999999999999</v>
          </cell>
          <cell r="R750">
            <v>16.86</v>
          </cell>
          <cell r="S750" t="e">
            <v>#REF!</v>
          </cell>
          <cell r="T750">
            <v>1000</v>
          </cell>
          <cell r="U750" t="e">
            <v>#REF!</v>
          </cell>
          <cell r="V750">
            <v>1000</v>
          </cell>
          <cell r="W750" t="e">
            <v>#REF!</v>
          </cell>
          <cell r="X750">
            <v>1000</v>
          </cell>
          <cell r="Y750">
            <v>198.1</v>
          </cell>
          <cell r="Z750">
            <v>1198.0999999999999</v>
          </cell>
          <cell r="AA750">
            <v>16860</v>
          </cell>
          <cell r="AB750">
            <v>180</v>
          </cell>
          <cell r="AC750">
            <v>190.70000000000002</v>
          </cell>
          <cell r="AD750">
            <v>0</v>
          </cell>
          <cell r="AE750">
            <v>0</v>
          </cell>
          <cell r="AF750">
            <v>0</v>
          </cell>
          <cell r="AG750">
            <v>0</v>
          </cell>
          <cell r="AH750">
            <v>0</v>
          </cell>
          <cell r="AI750">
            <v>0</v>
          </cell>
          <cell r="AJ750">
            <v>0</v>
          </cell>
          <cell r="AK750">
            <v>0</v>
          </cell>
          <cell r="AL750">
            <v>0</v>
          </cell>
          <cell r="AM750">
            <v>0</v>
          </cell>
          <cell r="AN750">
            <v>0</v>
          </cell>
          <cell r="AO750">
            <v>0</v>
          </cell>
          <cell r="AP750">
            <v>0</v>
          </cell>
          <cell r="AQ750">
            <v>370.70000000000005</v>
          </cell>
        </row>
        <row r="751">
          <cell r="A751">
            <v>1</v>
          </cell>
          <cell r="B751" t="str">
            <v>COP</v>
          </cell>
          <cell r="C751" t="str">
            <v>Subastas</v>
          </cell>
          <cell r="D751" t="str">
            <v>Variable</v>
          </cell>
          <cell r="E751">
            <v>5</v>
          </cell>
          <cell r="F751">
            <v>35011</v>
          </cell>
          <cell r="G751" t="str">
            <v>Noviembre</v>
          </cell>
          <cell r="H751">
            <v>1995</v>
          </cell>
          <cell r="I751">
            <v>36838</v>
          </cell>
          <cell r="J751">
            <v>2000</v>
          </cell>
          <cell r="K751" t="str">
            <v>Noviembre</v>
          </cell>
          <cell r="P751">
            <v>7.94</v>
          </cell>
          <cell r="Q751">
            <v>19.809999999999999</v>
          </cell>
          <cell r="R751">
            <v>16.86</v>
          </cell>
          <cell r="S751" t="e">
            <v>#REF!</v>
          </cell>
          <cell r="T751">
            <v>500</v>
          </cell>
          <cell r="U751" t="e">
            <v>#REF!</v>
          </cell>
          <cell r="V751">
            <v>500</v>
          </cell>
          <cell r="W751" t="e">
            <v>#REF!</v>
          </cell>
          <cell r="X751">
            <v>500</v>
          </cell>
          <cell r="Y751">
            <v>99.05</v>
          </cell>
          <cell r="Z751">
            <v>599.04999999999995</v>
          </cell>
          <cell r="AA751">
            <v>8430</v>
          </cell>
          <cell r="AB751">
            <v>90</v>
          </cell>
          <cell r="AC751">
            <v>95.350000000000009</v>
          </cell>
          <cell r="AD751">
            <v>0</v>
          </cell>
          <cell r="AE751">
            <v>0</v>
          </cell>
          <cell r="AF751">
            <v>0</v>
          </cell>
          <cell r="AG751">
            <v>0</v>
          </cell>
          <cell r="AH751">
            <v>0</v>
          </cell>
          <cell r="AI751">
            <v>0</v>
          </cell>
          <cell r="AJ751">
            <v>0</v>
          </cell>
          <cell r="AK751">
            <v>0</v>
          </cell>
          <cell r="AL751">
            <v>0</v>
          </cell>
          <cell r="AM751">
            <v>0</v>
          </cell>
          <cell r="AN751">
            <v>0</v>
          </cell>
          <cell r="AO751">
            <v>0</v>
          </cell>
          <cell r="AP751">
            <v>0</v>
          </cell>
          <cell r="AQ751">
            <v>185.35000000000002</v>
          </cell>
        </row>
        <row r="752">
          <cell r="A752">
            <v>1</v>
          </cell>
          <cell r="B752" t="str">
            <v>COP</v>
          </cell>
          <cell r="C752" t="str">
            <v>Subastas</v>
          </cell>
          <cell r="D752" t="str">
            <v>Variable</v>
          </cell>
          <cell r="E752">
            <v>5</v>
          </cell>
          <cell r="F752">
            <v>35011</v>
          </cell>
          <cell r="G752" t="str">
            <v>Noviembre</v>
          </cell>
          <cell r="H752">
            <v>1995</v>
          </cell>
          <cell r="I752">
            <v>36838</v>
          </cell>
          <cell r="J752">
            <v>2000</v>
          </cell>
          <cell r="K752" t="str">
            <v>Noviembre</v>
          </cell>
          <cell r="P752">
            <v>7.94</v>
          </cell>
          <cell r="Q752">
            <v>19.809999999999999</v>
          </cell>
          <cell r="R752">
            <v>16.86</v>
          </cell>
          <cell r="S752" t="e">
            <v>#REF!</v>
          </cell>
          <cell r="T752">
            <v>6500</v>
          </cell>
          <cell r="U752" t="e">
            <v>#REF!</v>
          </cell>
          <cell r="V752">
            <v>6500</v>
          </cell>
          <cell r="W752" t="e">
            <v>#REF!</v>
          </cell>
          <cell r="X752">
            <v>6500</v>
          </cell>
          <cell r="Y752">
            <v>1287.6500000000001</v>
          </cell>
          <cell r="Z752">
            <v>7787.65</v>
          </cell>
          <cell r="AA752">
            <v>109590</v>
          </cell>
          <cell r="AB752">
            <v>1170</v>
          </cell>
          <cell r="AC752">
            <v>1239.55</v>
          </cell>
          <cell r="AD752">
            <v>0</v>
          </cell>
          <cell r="AE752">
            <v>0</v>
          </cell>
          <cell r="AF752">
            <v>0</v>
          </cell>
          <cell r="AG752">
            <v>0</v>
          </cell>
          <cell r="AH752">
            <v>0</v>
          </cell>
          <cell r="AI752">
            <v>0</v>
          </cell>
          <cell r="AJ752">
            <v>0</v>
          </cell>
          <cell r="AK752">
            <v>0</v>
          </cell>
          <cell r="AL752">
            <v>0</v>
          </cell>
          <cell r="AM752">
            <v>0</v>
          </cell>
          <cell r="AN752">
            <v>0</v>
          </cell>
          <cell r="AO752">
            <v>0</v>
          </cell>
          <cell r="AP752">
            <v>0</v>
          </cell>
          <cell r="AQ752">
            <v>2409.5500000000002</v>
          </cell>
        </row>
        <row r="753">
          <cell r="A753">
            <v>1</v>
          </cell>
          <cell r="B753" t="str">
            <v>COP</v>
          </cell>
          <cell r="C753" t="str">
            <v>Subastas</v>
          </cell>
          <cell r="D753" t="str">
            <v>Variable</v>
          </cell>
          <cell r="E753">
            <v>5</v>
          </cell>
          <cell r="F753">
            <v>35025</v>
          </cell>
          <cell r="G753" t="str">
            <v>Noviembre</v>
          </cell>
          <cell r="H753">
            <v>1995</v>
          </cell>
          <cell r="I753">
            <v>36852</v>
          </cell>
          <cell r="J753">
            <v>2000</v>
          </cell>
          <cell r="K753" t="str">
            <v>Noviembre</v>
          </cell>
          <cell r="P753">
            <v>7.94</v>
          </cell>
          <cell r="Q753">
            <v>19.809999999999999</v>
          </cell>
          <cell r="R753">
            <v>16.86</v>
          </cell>
          <cell r="S753" t="e">
            <v>#REF!</v>
          </cell>
          <cell r="T753">
            <v>300</v>
          </cell>
          <cell r="U753" t="e">
            <v>#REF!</v>
          </cell>
          <cell r="V753">
            <v>300</v>
          </cell>
          <cell r="W753" t="e">
            <v>#REF!</v>
          </cell>
          <cell r="X753">
            <v>300</v>
          </cell>
          <cell r="Y753">
            <v>59.43</v>
          </cell>
          <cell r="Z753">
            <v>359.43</v>
          </cell>
          <cell r="AA753">
            <v>5058</v>
          </cell>
          <cell r="AB753">
            <v>54</v>
          </cell>
          <cell r="AC753">
            <v>57.21</v>
          </cell>
          <cell r="AD753">
            <v>0</v>
          </cell>
          <cell r="AE753">
            <v>0</v>
          </cell>
          <cell r="AF753">
            <v>0</v>
          </cell>
          <cell r="AG753">
            <v>0</v>
          </cell>
          <cell r="AH753">
            <v>0</v>
          </cell>
          <cell r="AI753">
            <v>0</v>
          </cell>
          <cell r="AJ753">
            <v>0</v>
          </cell>
          <cell r="AK753">
            <v>0</v>
          </cell>
          <cell r="AL753">
            <v>0</v>
          </cell>
          <cell r="AM753">
            <v>0</v>
          </cell>
          <cell r="AN753">
            <v>0</v>
          </cell>
          <cell r="AO753">
            <v>0</v>
          </cell>
          <cell r="AP753">
            <v>0</v>
          </cell>
          <cell r="AQ753">
            <v>111.21000000000001</v>
          </cell>
        </row>
        <row r="754">
          <cell r="A754">
            <v>1</v>
          </cell>
          <cell r="B754" t="str">
            <v>COP</v>
          </cell>
          <cell r="C754" t="str">
            <v>Subastas</v>
          </cell>
          <cell r="D754" t="str">
            <v>Variable</v>
          </cell>
          <cell r="E754">
            <v>5</v>
          </cell>
          <cell r="F754">
            <v>35025</v>
          </cell>
          <cell r="G754" t="str">
            <v>Noviembre</v>
          </cell>
          <cell r="H754">
            <v>1995</v>
          </cell>
          <cell r="I754">
            <v>36852</v>
          </cell>
          <cell r="J754">
            <v>2000</v>
          </cell>
          <cell r="K754" t="str">
            <v>Noviembre</v>
          </cell>
          <cell r="P754">
            <v>7.94</v>
          </cell>
          <cell r="Q754">
            <v>19.809999999999999</v>
          </cell>
          <cell r="R754">
            <v>16.86</v>
          </cell>
          <cell r="S754" t="e">
            <v>#REF!</v>
          </cell>
          <cell r="T754">
            <v>400</v>
          </cell>
          <cell r="U754" t="e">
            <v>#REF!</v>
          </cell>
          <cell r="V754">
            <v>400</v>
          </cell>
          <cell r="W754" t="e">
            <v>#REF!</v>
          </cell>
          <cell r="X754">
            <v>400</v>
          </cell>
          <cell r="Y754">
            <v>79.239999999999995</v>
          </cell>
          <cell r="Z754">
            <v>479.24</v>
          </cell>
          <cell r="AA754">
            <v>6744</v>
          </cell>
          <cell r="AB754">
            <v>72</v>
          </cell>
          <cell r="AC754">
            <v>76.28</v>
          </cell>
          <cell r="AD754">
            <v>0</v>
          </cell>
          <cell r="AE754">
            <v>0</v>
          </cell>
          <cell r="AF754">
            <v>0</v>
          </cell>
          <cell r="AG754">
            <v>0</v>
          </cell>
          <cell r="AH754">
            <v>0</v>
          </cell>
          <cell r="AI754">
            <v>0</v>
          </cell>
          <cell r="AJ754">
            <v>0</v>
          </cell>
          <cell r="AK754">
            <v>0</v>
          </cell>
          <cell r="AL754">
            <v>0</v>
          </cell>
          <cell r="AM754">
            <v>0</v>
          </cell>
          <cell r="AN754">
            <v>0</v>
          </cell>
          <cell r="AO754">
            <v>0</v>
          </cell>
          <cell r="AP754">
            <v>0</v>
          </cell>
          <cell r="AQ754">
            <v>148.28</v>
          </cell>
        </row>
        <row r="755">
          <cell r="A755">
            <v>1</v>
          </cell>
          <cell r="B755" t="str">
            <v>COP</v>
          </cell>
          <cell r="C755" t="str">
            <v>Subastas</v>
          </cell>
          <cell r="D755" t="str">
            <v>Variable</v>
          </cell>
          <cell r="E755">
            <v>5</v>
          </cell>
          <cell r="F755">
            <v>35025</v>
          </cell>
          <cell r="G755" t="str">
            <v>Noviembre</v>
          </cell>
          <cell r="H755">
            <v>1995</v>
          </cell>
          <cell r="I755">
            <v>36852</v>
          </cell>
          <cell r="J755">
            <v>2000</v>
          </cell>
          <cell r="K755" t="str">
            <v>Noviembre</v>
          </cell>
          <cell r="P755">
            <v>7.94</v>
          </cell>
          <cell r="Q755">
            <v>19.809999999999999</v>
          </cell>
          <cell r="R755">
            <v>16.86</v>
          </cell>
          <cell r="S755" t="e">
            <v>#REF!</v>
          </cell>
          <cell r="T755">
            <v>400</v>
          </cell>
          <cell r="U755" t="e">
            <v>#REF!</v>
          </cell>
          <cell r="V755">
            <v>400</v>
          </cell>
          <cell r="W755" t="e">
            <v>#REF!</v>
          </cell>
          <cell r="X755">
            <v>400</v>
          </cell>
          <cell r="Y755">
            <v>79.239999999999995</v>
          </cell>
          <cell r="Z755">
            <v>479.24</v>
          </cell>
          <cell r="AA755">
            <v>6744</v>
          </cell>
          <cell r="AB755">
            <v>72</v>
          </cell>
          <cell r="AC755">
            <v>76.28</v>
          </cell>
          <cell r="AD755">
            <v>0</v>
          </cell>
          <cell r="AE755">
            <v>0</v>
          </cell>
          <cell r="AF755">
            <v>0</v>
          </cell>
          <cell r="AG755">
            <v>0</v>
          </cell>
          <cell r="AH755">
            <v>0</v>
          </cell>
          <cell r="AI755">
            <v>0</v>
          </cell>
          <cell r="AJ755">
            <v>0</v>
          </cell>
          <cell r="AK755">
            <v>0</v>
          </cell>
          <cell r="AL755">
            <v>0</v>
          </cell>
          <cell r="AM755">
            <v>0</v>
          </cell>
          <cell r="AN755">
            <v>0</v>
          </cell>
          <cell r="AO755">
            <v>0</v>
          </cell>
          <cell r="AP755">
            <v>0</v>
          </cell>
          <cell r="AQ755">
            <v>148.28</v>
          </cell>
        </row>
        <row r="756">
          <cell r="A756">
            <v>1</v>
          </cell>
          <cell r="B756" t="str">
            <v>COP</v>
          </cell>
          <cell r="C756" t="str">
            <v>Subastas</v>
          </cell>
          <cell r="D756" t="str">
            <v>Variable</v>
          </cell>
          <cell r="E756">
            <v>5</v>
          </cell>
          <cell r="F756">
            <v>35025</v>
          </cell>
          <cell r="G756" t="str">
            <v>Noviembre</v>
          </cell>
          <cell r="H756">
            <v>1995</v>
          </cell>
          <cell r="I756">
            <v>36852</v>
          </cell>
          <cell r="J756">
            <v>2000</v>
          </cell>
          <cell r="K756" t="str">
            <v>Noviembre</v>
          </cell>
          <cell r="P756">
            <v>7.94</v>
          </cell>
          <cell r="Q756">
            <v>19.809999999999999</v>
          </cell>
          <cell r="R756">
            <v>16.86</v>
          </cell>
          <cell r="S756" t="e">
            <v>#REF!</v>
          </cell>
          <cell r="T756">
            <v>300</v>
          </cell>
          <cell r="U756" t="e">
            <v>#REF!</v>
          </cell>
          <cell r="V756">
            <v>300</v>
          </cell>
          <cell r="W756" t="e">
            <v>#REF!</v>
          </cell>
          <cell r="X756">
            <v>300</v>
          </cell>
          <cell r="Y756">
            <v>59.43</v>
          </cell>
          <cell r="Z756">
            <v>359.43</v>
          </cell>
          <cell r="AA756">
            <v>5058</v>
          </cell>
          <cell r="AB756">
            <v>54</v>
          </cell>
          <cell r="AC756">
            <v>57.21</v>
          </cell>
          <cell r="AD756">
            <v>0</v>
          </cell>
          <cell r="AE756">
            <v>0</v>
          </cell>
          <cell r="AF756">
            <v>0</v>
          </cell>
          <cell r="AG756">
            <v>0</v>
          </cell>
          <cell r="AH756">
            <v>0</v>
          </cell>
          <cell r="AI756">
            <v>0</v>
          </cell>
          <cell r="AJ756">
            <v>0</v>
          </cell>
          <cell r="AK756">
            <v>0</v>
          </cell>
          <cell r="AL756">
            <v>0</v>
          </cell>
          <cell r="AM756">
            <v>0</v>
          </cell>
          <cell r="AN756">
            <v>0</v>
          </cell>
          <cell r="AO756">
            <v>0</v>
          </cell>
          <cell r="AP756">
            <v>0</v>
          </cell>
          <cell r="AQ756">
            <v>111.21000000000001</v>
          </cell>
        </row>
        <row r="757">
          <cell r="A757">
            <v>1</v>
          </cell>
          <cell r="B757" t="str">
            <v>COP</v>
          </cell>
          <cell r="C757" t="str">
            <v>Subastas</v>
          </cell>
          <cell r="D757" t="str">
            <v>Fija</v>
          </cell>
          <cell r="E757">
            <v>3</v>
          </cell>
          <cell r="F757">
            <v>35800</v>
          </cell>
          <cell r="G757" t="str">
            <v>Enero</v>
          </cell>
          <cell r="H757">
            <v>1998</v>
          </cell>
          <cell r="I757">
            <v>36896</v>
          </cell>
          <cell r="J757">
            <v>2001</v>
          </cell>
          <cell r="K757" t="str">
            <v>Enero</v>
          </cell>
          <cell r="P757">
            <v>0</v>
          </cell>
          <cell r="Q757">
            <v>25.5</v>
          </cell>
          <cell r="R757" t="e">
            <v>#REF!</v>
          </cell>
          <cell r="S757" t="e">
            <v>#REF!</v>
          </cell>
          <cell r="T757">
            <v>4845</v>
          </cell>
          <cell r="U757" t="e">
            <v>#REF!</v>
          </cell>
          <cell r="V757">
            <v>4845</v>
          </cell>
          <cell r="W757" t="e">
            <v>#REF!</v>
          </cell>
          <cell r="X757">
            <v>4845</v>
          </cell>
          <cell r="Y757">
            <v>1235.4749999999999</v>
          </cell>
          <cell r="Z757">
            <v>6080.4750000000004</v>
          </cell>
          <cell r="AA757" t="e">
            <v>#REF!</v>
          </cell>
          <cell r="AB757">
            <v>1235.4749999999999</v>
          </cell>
          <cell r="AC757">
            <v>1235.4749999999999</v>
          </cell>
          <cell r="AD757">
            <v>1235.4749999999999</v>
          </cell>
          <cell r="AE757">
            <v>0</v>
          </cell>
          <cell r="AF757">
            <v>0</v>
          </cell>
          <cell r="AG757">
            <v>0</v>
          </cell>
          <cell r="AH757">
            <v>0</v>
          </cell>
          <cell r="AI757">
            <v>0</v>
          </cell>
          <cell r="AJ757">
            <v>0</v>
          </cell>
          <cell r="AK757">
            <v>0</v>
          </cell>
          <cell r="AL757">
            <v>0</v>
          </cell>
          <cell r="AM757">
            <v>0</v>
          </cell>
          <cell r="AN757">
            <v>0</v>
          </cell>
          <cell r="AO757">
            <v>0</v>
          </cell>
          <cell r="AP757">
            <v>0</v>
          </cell>
          <cell r="AQ757">
            <v>3706.4249999999997</v>
          </cell>
        </row>
        <row r="758">
          <cell r="A758">
            <v>1</v>
          </cell>
          <cell r="B758" t="str">
            <v>COP</v>
          </cell>
          <cell r="C758" t="str">
            <v>Subastas</v>
          </cell>
          <cell r="D758" t="str">
            <v>Fija</v>
          </cell>
          <cell r="E758">
            <v>3</v>
          </cell>
          <cell r="F758">
            <v>35800</v>
          </cell>
          <cell r="G758" t="str">
            <v>Enero</v>
          </cell>
          <cell r="H758">
            <v>1998</v>
          </cell>
          <cell r="I758">
            <v>36896</v>
          </cell>
          <cell r="J758">
            <v>2001</v>
          </cell>
          <cell r="K758" t="str">
            <v>Enero</v>
          </cell>
          <cell r="P758">
            <v>0</v>
          </cell>
          <cell r="Q758">
            <v>25.5</v>
          </cell>
          <cell r="R758" t="e">
            <v>#REF!</v>
          </cell>
          <cell r="S758" t="e">
            <v>#REF!</v>
          </cell>
          <cell r="T758">
            <v>1000</v>
          </cell>
          <cell r="U758" t="e">
            <v>#REF!</v>
          </cell>
          <cell r="V758">
            <v>1000</v>
          </cell>
          <cell r="W758" t="e">
            <v>#REF!</v>
          </cell>
          <cell r="X758">
            <v>1000</v>
          </cell>
          <cell r="Y758">
            <v>255</v>
          </cell>
          <cell r="Z758">
            <v>1255</v>
          </cell>
          <cell r="AA758" t="e">
            <v>#REF!</v>
          </cell>
          <cell r="AB758">
            <v>255</v>
          </cell>
          <cell r="AC758">
            <v>255</v>
          </cell>
          <cell r="AD758">
            <v>255</v>
          </cell>
          <cell r="AE758">
            <v>0</v>
          </cell>
          <cell r="AF758">
            <v>0</v>
          </cell>
          <cell r="AG758">
            <v>0</v>
          </cell>
          <cell r="AH758">
            <v>0</v>
          </cell>
          <cell r="AI758">
            <v>0</v>
          </cell>
          <cell r="AJ758">
            <v>0</v>
          </cell>
          <cell r="AK758">
            <v>0</v>
          </cell>
          <cell r="AL758">
            <v>0</v>
          </cell>
          <cell r="AM758">
            <v>0</v>
          </cell>
          <cell r="AN758">
            <v>0</v>
          </cell>
          <cell r="AO758">
            <v>0</v>
          </cell>
          <cell r="AP758">
            <v>0</v>
          </cell>
          <cell r="AQ758">
            <v>765</v>
          </cell>
        </row>
        <row r="759">
          <cell r="A759">
            <v>1</v>
          </cell>
          <cell r="B759" t="str">
            <v>COP</v>
          </cell>
          <cell r="C759" t="str">
            <v>Subastas</v>
          </cell>
          <cell r="D759" t="str">
            <v>Fija</v>
          </cell>
          <cell r="E759">
            <v>3</v>
          </cell>
          <cell r="F759">
            <v>35800</v>
          </cell>
          <cell r="G759" t="str">
            <v>Enero</v>
          </cell>
          <cell r="H759">
            <v>1998</v>
          </cell>
          <cell r="I759">
            <v>36896</v>
          </cell>
          <cell r="J759">
            <v>2001</v>
          </cell>
          <cell r="K759" t="str">
            <v>Enero</v>
          </cell>
          <cell r="P759">
            <v>0</v>
          </cell>
          <cell r="Q759">
            <v>25.5</v>
          </cell>
          <cell r="R759" t="e">
            <v>#REF!</v>
          </cell>
          <cell r="S759" t="e">
            <v>#REF!</v>
          </cell>
          <cell r="T759">
            <v>605</v>
          </cell>
          <cell r="U759" t="e">
            <v>#REF!</v>
          </cell>
          <cell r="V759">
            <v>605</v>
          </cell>
          <cell r="W759" t="e">
            <v>#REF!</v>
          </cell>
          <cell r="X759">
            <v>605</v>
          </cell>
          <cell r="Y759">
            <v>154.27500000000001</v>
          </cell>
          <cell r="Z759">
            <v>759.27499999999998</v>
          </cell>
          <cell r="AA759" t="e">
            <v>#REF!</v>
          </cell>
          <cell r="AB759">
            <v>154.27500000000001</v>
          </cell>
          <cell r="AC759">
            <v>154.27500000000001</v>
          </cell>
          <cell r="AD759">
            <v>154.27500000000001</v>
          </cell>
          <cell r="AE759">
            <v>0</v>
          </cell>
          <cell r="AF759">
            <v>0</v>
          </cell>
          <cell r="AG759">
            <v>0</v>
          </cell>
          <cell r="AH759">
            <v>0</v>
          </cell>
          <cell r="AI759">
            <v>0</v>
          </cell>
          <cell r="AJ759">
            <v>0</v>
          </cell>
          <cell r="AK759">
            <v>0</v>
          </cell>
          <cell r="AL759">
            <v>0</v>
          </cell>
          <cell r="AM759">
            <v>0</v>
          </cell>
          <cell r="AN759">
            <v>0</v>
          </cell>
          <cell r="AO759">
            <v>0</v>
          </cell>
          <cell r="AP759">
            <v>0</v>
          </cell>
          <cell r="AQ759">
            <v>462.82500000000005</v>
          </cell>
        </row>
        <row r="760">
          <cell r="A760">
            <v>1</v>
          </cell>
          <cell r="B760" t="str">
            <v>COP</v>
          </cell>
          <cell r="C760" t="str">
            <v>Subastas</v>
          </cell>
          <cell r="D760" t="str">
            <v>Fija</v>
          </cell>
          <cell r="E760">
            <v>3</v>
          </cell>
          <cell r="F760">
            <v>35800</v>
          </cell>
          <cell r="G760" t="str">
            <v>Enero</v>
          </cell>
          <cell r="H760">
            <v>1998</v>
          </cell>
          <cell r="I760">
            <v>36896</v>
          </cell>
          <cell r="J760">
            <v>2001</v>
          </cell>
          <cell r="K760" t="str">
            <v>Enero</v>
          </cell>
          <cell r="P760">
            <v>0</v>
          </cell>
          <cell r="Q760">
            <v>25.5</v>
          </cell>
          <cell r="R760" t="e">
            <v>#REF!</v>
          </cell>
          <cell r="S760" t="e">
            <v>#REF!</v>
          </cell>
          <cell r="T760">
            <v>2004.6</v>
          </cell>
          <cell r="U760" t="e">
            <v>#REF!</v>
          </cell>
          <cell r="V760">
            <v>2004.6</v>
          </cell>
          <cell r="W760" t="e">
            <v>#REF!</v>
          </cell>
          <cell r="X760">
            <v>2004.6</v>
          </cell>
          <cell r="Y760">
            <v>511.173</v>
          </cell>
          <cell r="Z760">
            <v>2515.7730000000001</v>
          </cell>
          <cell r="AA760" t="e">
            <v>#REF!</v>
          </cell>
          <cell r="AB760">
            <v>511.173</v>
          </cell>
          <cell r="AC760">
            <v>511.173</v>
          </cell>
          <cell r="AD760">
            <v>511.173</v>
          </cell>
          <cell r="AE760">
            <v>0</v>
          </cell>
          <cell r="AF760">
            <v>0</v>
          </cell>
          <cell r="AG760">
            <v>0</v>
          </cell>
          <cell r="AH760">
            <v>0</v>
          </cell>
          <cell r="AI760">
            <v>0</v>
          </cell>
          <cell r="AJ760">
            <v>0</v>
          </cell>
          <cell r="AK760">
            <v>0</v>
          </cell>
          <cell r="AL760">
            <v>0</v>
          </cell>
          <cell r="AM760">
            <v>0</v>
          </cell>
          <cell r="AN760">
            <v>0</v>
          </cell>
          <cell r="AO760">
            <v>0</v>
          </cell>
          <cell r="AP760">
            <v>0</v>
          </cell>
          <cell r="AQ760">
            <v>1533.519</v>
          </cell>
        </row>
        <row r="761">
          <cell r="A761">
            <v>1</v>
          </cell>
          <cell r="B761" t="str">
            <v>COP</v>
          </cell>
          <cell r="C761" t="str">
            <v>Subastas</v>
          </cell>
          <cell r="D761" t="str">
            <v>Fija</v>
          </cell>
          <cell r="E761">
            <v>3</v>
          </cell>
          <cell r="F761">
            <v>35800</v>
          </cell>
          <cell r="G761" t="str">
            <v>Enero</v>
          </cell>
          <cell r="H761">
            <v>1998</v>
          </cell>
          <cell r="I761">
            <v>36896</v>
          </cell>
          <cell r="J761">
            <v>2001</v>
          </cell>
          <cell r="K761" t="str">
            <v>Enero</v>
          </cell>
          <cell r="P761">
            <v>0</v>
          </cell>
          <cell r="Q761">
            <v>25.5</v>
          </cell>
          <cell r="R761" t="e">
            <v>#REF!</v>
          </cell>
          <cell r="S761" t="e">
            <v>#REF!</v>
          </cell>
          <cell r="T761">
            <v>2150</v>
          </cell>
          <cell r="U761" t="e">
            <v>#REF!</v>
          </cell>
          <cell r="V761">
            <v>2150</v>
          </cell>
          <cell r="W761" t="e">
            <v>#REF!</v>
          </cell>
          <cell r="X761">
            <v>2150</v>
          </cell>
          <cell r="Y761">
            <v>548.25</v>
          </cell>
          <cell r="Z761">
            <v>2698.25</v>
          </cell>
          <cell r="AA761" t="e">
            <v>#REF!</v>
          </cell>
          <cell r="AB761">
            <v>548.25</v>
          </cell>
          <cell r="AC761">
            <v>548.25</v>
          </cell>
          <cell r="AD761">
            <v>548.25</v>
          </cell>
          <cell r="AE761">
            <v>0</v>
          </cell>
          <cell r="AF761">
            <v>0</v>
          </cell>
          <cell r="AG761">
            <v>0</v>
          </cell>
          <cell r="AH761">
            <v>0</v>
          </cell>
          <cell r="AI761">
            <v>0</v>
          </cell>
          <cell r="AJ761">
            <v>0</v>
          </cell>
          <cell r="AK761">
            <v>0</v>
          </cell>
          <cell r="AL761">
            <v>0</v>
          </cell>
          <cell r="AM761">
            <v>0</v>
          </cell>
          <cell r="AN761">
            <v>0</v>
          </cell>
          <cell r="AO761">
            <v>0</v>
          </cell>
          <cell r="AP761">
            <v>0</v>
          </cell>
          <cell r="AQ761">
            <v>1644.75</v>
          </cell>
        </row>
        <row r="762">
          <cell r="A762">
            <v>1</v>
          </cell>
          <cell r="B762" t="str">
            <v>COP</v>
          </cell>
          <cell r="C762" t="str">
            <v>Subastas</v>
          </cell>
          <cell r="D762" t="str">
            <v>Fija</v>
          </cell>
          <cell r="E762">
            <v>3</v>
          </cell>
          <cell r="F762">
            <v>35800</v>
          </cell>
          <cell r="G762" t="str">
            <v>Enero</v>
          </cell>
          <cell r="H762">
            <v>1998</v>
          </cell>
          <cell r="I762">
            <v>36896</v>
          </cell>
          <cell r="J762">
            <v>2001</v>
          </cell>
          <cell r="K762" t="str">
            <v>Enero</v>
          </cell>
          <cell r="P762">
            <v>0</v>
          </cell>
          <cell r="Q762">
            <v>25.5</v>
          </cell>
          <cell r="R762" t="e">
            <v>#REF!</v>
          </cell>
          <cell r="S762" t="e">
            <v>#REF!</v>
          </cell>
          <cell r="T762">
            <v>400</v>
          </cell>
          <cell r="U762" t="e">
            <v>#REF!</v>
          </cell>
          <cell r="V762">
            <v>400</v>
          </cell>
          <cell r="W762" t="e">
            <v>#REF!</v>
          </cell>
          <cell r="X762">
            <v>400</v>
          </cell>
          <cell r="Y762">
            <v>102</v>
          </cell>
          <cell r="Z762">
            <v>502</v>
          </cell>
          <cell r="AA762" t="e">
            <v>#REF!</v>
          </cell>
          <cell r="AB762">
            <v>102</v>
          </cell>
          <cell r="AC762">
            <v>102</v>
          </cell>
          <cell r="AD762">
            <v>102</v>
          </cell>
          <cell r="AE762">
            <v>0</v>
          </cell>
          <cell r="AF762">
            <v>0</v>
          </cell>
          <cell r="AG762">
            <v>0</v>
          </cell>
          <cell r="AH762">
            <v>0</v>
          </cell>
          <cell r="AI762">
            <v>0</v>
          </cell>
          <cell r="AJ762">
            <v>0</v>
          </cell>
          <cell r="AK762">
            <v>0</v>
          </cell>
          <cell r="AL762">
            <v>0</v>
          </cell>
          <cell r="AM762">
            <v>0</v>
          </cell>
          <cell r="AN762">
            <v>0</v>
          </cell>
          <cell r="AO762">
            <v>0</v>
          </cell>
          <cell r="AP762">
            <v>0</v>
          </cell>
          <cell r="AQ762">
            <v>306</v>
          </cell>
        </row>
        <row r="763">
          <cell r="A763">
            <v>1</v>
          </cell>
          <cell r="B763" t="str">
            <v>COP</v>
          </cell>
          <cell r="C763" t="str">
            <v>Subastas</v>
          </cell>
          <cell r="D763" t="str">
            <v>Fija</v>
          </cell>
          <cell r="E763">
            <v>3</v>
          </cell>
          <cell r="F763">
            <v>35800</v>
          </cell>
          <cell r="G763" t="str">
            <v>Enero</v>
          </cell>
          <cell r="H763">
            <v>1998</v>
          </cell>
          <cell r="I763">
            <v>36896</v>
          </cell>
          <cell r="J763">
            <v>2001</v>
          </cell>
          <cell r="K763" t="str">
            <v>Enero</v>
          </cell>
          <cell r="P763">
            <v>0</v>
          </cell>
          <cell r="Q763">
            <v>25.5</v>
          </cell>
          <cell r="R763" t="e">
            <v>#REF!</v>
          </cell>
          <cell r="S763" t="e">
            <v>#REF!</v>
          </cell>
          <cell r="T763">
            <v>1450</v>
          </cell>
          <cell r="U763" t="e">
            <v>#REF!</v>
          </cell>
          <cell r="V763">
            <v>1450</v>
          </cell>
          <cell r="W763" t="e">
            <v>#REF!</v>
          </cell>
          <cell r="X763">
            <v>1450</v>
          </cell>
          <cell r="Y763">
            <v>369.75</v>
          </cell>
          <cell r="Z763">
            <v>1819.75</v>
          </cell>
          <cell r="AA763" t="e">
            <v>#REF!</v>
          </cell>
          <cell r="AB763">
            <v>369.75</v>
          </cell>
          <cell r="AC763">
            <v>369.75</v>
          </cell>
          <cell r="AD763">
            <v>369.75</v>
          </cell>
          <cell r="AE763">
            <v>0</v>
          </cell>
          <cell r="AF763">
            <v>0</v>
          </cell>
          <cell r="AG763">
            <v>0</v>
          </cell>
          <cell r="AH763">
            <v>0</v>
          </cell>
          <cell r="AI763">
            <v>0</v>
          </cell>
          <cell r="AJ763">
            <v>0</v>
          </cell>
          <cell r="AK763">
            <v>0</v>
          </cell>
          <cell r="AL763">
            <v>0</v>
          </cell>
          <cell r="AM763">
            <v>0</v>
          </cell>
          <cell r="AN763">
            <v>0</v>
          </cell>
          <cell r="AO763">
            <v>0</v>
          </cell>
          <cell r="AP763">
            <v>0</v>
          </cell>
          <cell r="AQ763">
            <v>1109.25</v>
          </cell>
        </row>
        <row r="764">
          <cell r="A764">
            <v>1</v>
          </cell>
          <cell r="B764" t="str">
            <v>COP</v>
          </cell>
          <cell r="C764" t="str">
            <v>Subastas</v>
          </cell>
          <cell r="D764" t="str">
            <v>Fija</v>
          </cell>
          <cell r="E764">
            <v>3</v>
          </cell>
          <cell r="F764">
            <v>35800</v>
          </cell>
          <cell r="G764" t="str">
            <v>Enero</v>
          </cell>
          <cell r="H764">
            <v>1998</v>
          </cell>
          <cell r="I764">
            <v>36896</v>
          </cell>
          <cell r="J764">
            <v>2001</v>
          </cell>
          <cell r="K764" t="str">
            <v>Enero</v>
          </cell>
          <cell r="P764">
            <v>0</v>
          </cell>
          <cell r="Q764">
            <v>25.5</v>
          </cell>
          <cell r="R764" t="e">
            <v>#REF!</v>
          </cell>
          <cell r="S764" t="e">
            <v>#REF!</v>
          </cell>
          <cell r="T764">
            <v>11114.6</v>
          </cell>
          <cell r="U764" t="e">
            <v>#REF!</v>
          </cell>
          <cell r="V764">
            <v>11114.6</v>
          </cell>
          <cell r="W764" t="e">
            <v>#REF!</v>
          </cell>
          <cell r="X764">
            <v>11114.6</v>
          </cell>
          <cell r="Y764">
            <v>2834.223</v>
          </cell>
          <cell r="Z764">
            <v>13948.823</v>
          </cell>
          <cell r="AA764" t="e">
            <v>#REF!</v>
          </cell>
          <cell r="AB764">
            <v>2834.223</v>
          </cell>
          <cell r="AC764">
            <v>2834.223</v>
          </cell>
          <cell r="AD764">
            <v>2834.223</v>
          </cell>
          <cell r="AE764">
            <v>0</v>
          </cell>
          <cell r="AF764">
            <v>0</v>
          </cell>
          <cell r="AG764">
            <v>0</v>
          </cell>
          <cell r="AH764">
            <v>0</v>
          </cell>
          <cell r="AI764">
            <v>0</v>
          </cell>
          <cell r="AJ764">
            <v>0</v>
          </cell>
          <cell r="AK764">
            <v>0</v>
          </cell>
          <cell r="AL764">
            <v>0</v>
          </cell>
          <cell r="AM764">
            <v>0</v>
          </cell>
          <cell r="AN764">
            <v>0</v>
          </cell>
          <cell r="AO764">
            <v>0</v>
          </cell>
          <cell r="AP764">
            <v>0</v>
          </cell>
          <cell r="AQ764">
            <v>8502.6689999999999</v>
          </cell>
        </row>
        <row r="765">
          <cell r="A765">
            <v>1</v>
          </cell>
          <cell r="B765" t="str">
            <v>COP</v>
          </cell>
          <cell r="C765" t="str">
            <v>Subastas</v>
          </cell>
          <cell r="D765" t="str">
            <v>Fija</v>
          </cell>
          <cell r="E765">
            <v>3</v>
          </cell>
          <cell r="F765">
            <v>35800</v>
          </cell>
          <cell r="G765" t="str">
            <v>Enero</v>
          </cell>
          <cell r="H765">
            <v>1998</v>
          </cell>
          <cell r="I765">
            <v>36896</v>
          </cell>
          <cell r="J765">
            <v>2001</v>
          </cell>
          <cell r="K765" t="str">
            <v>Enero</v>
          </cell>
          <cell r="P765">
            <v>0</v>
          </cell>
          <cell r="Q765">
            <v>25.5</v>
          </cell>
          <cell r="R765" t="e">
            <v>#REF!</v>
          </cell>
          <cell r="S765" t="e">
            <v>#REF!</v>
          </cell>
          <cell r="T765">
            <v>2500</v>
          </cell>
          <cell r="U765" t="e">
            <v>#REF!</v>
          </cell>
          <cell r="V765">
            <v>2500</v>
          </cell>
          <cell r="W765" t="e">
            <v>#REF!</v>
          </cell>
          <cell r="X765">
            <v>2500</v>
          </cell>
          <cell r="Y765">
            <v>637.5</v>
          </cell>
          <cell r="Z765">
            <v>3137.5</v>
          </cell>
          <cell r="AA765" t="e">
            <v>#REF!</v>
          </cell>
          <cell r="AB765">
            <v>637.5</v>
          </cell>
          <cell r="AC765">
            <v>637.5</v>
          </cell>
          <cell r="AD765">
            <v>637.5</v>
          </cell>
          <cell r="AE765">
            <v>0</v>
          </cell>
          <cell r="AF765">
            <v>0</v>
          </cell>
          <cell r="AG765">
            <v>0</v>
          </cell>
          <cell r="AH765">
            <v>0</v>
          </cell>
          <cell r="AI765">
            <v>0</v>
          </cell>
          <cell r="AJ765">
            <v>0</v>
          </cell>
          <cell r="AK765">
            <v>0</v>
          </cell>
          <cell r="AL765">
            <v>0</v>
          </cell>
          <cell r="AM765">
            <v>0</v>
          </cell>
          <cell r="AN765">
            <v>0</v>
          </cell>
          <cell r="AO765">
            <v>0</v>
          </cell>
          <cell r="AP765">
            <v>0</v>
          </cell>
          <cell r="AQ765">
            <v>1912.5</v>
          </cell>
        </row>
        <row r="766">
          <cell r="A766">
            <v>1</v>
          </cell>
          <cell r="B766" t="str">
            <v>COP</v>
          </cell>
          <cell r="C766" t="str">
            <v>Subastas</v>
          </cell>
          <cell r="D766" t="str">
            <v>Fija</v>
          </cell>
          <cell r="E766">
            <v>3</v>
          </cell>
          <cell r="F766">
            <v>35800</v>
          </cell>
          <cell r="G766" t="str">
            <v>Enero</v>
          </cell>
          <cell r="H766">
            <v>1998</v>
          </cell>
          <cell r="I766">
            <v>36896</v>
          </cell>
          <cell r="J766">
            <v>2001</v>
          </cell>
          <cell r="K766" t="str">
            <v>Enero</v>
          </cell>
          <cell r="P766">
            <v>0</v>
          </cell>
          <cell r="Q766">
            <v>25.5</v>
          </cell>
          <cell r="R766" t="e">
            <v>#REF!</v>
          </cell>
          <cell r="S766" t="e">
            <v>#REF!</v>
          </cell>
          <cell r="T766">
            <v>350</v>
          </cell>
          <cell r="U766" t="e">
            <v>#REF!</v>
          </cell>
          <cell r="V766">
            <v>350</v>
          </cell>
          <cell r="W766" t="e">
            <v>#REF!</v>
          </cell>
          <cell r="X766">
            <v>350</v>
          </cell>
          <cell r="Y766">
            <v>89.25</v>
          </cell>
          <cell r="Z766">
            <v>439.25</v>
          </cell>
          <cell r="AA766" t="e">
            <v>#REF!</v>
          </cell>
          <cell r="AB766">
            <v>89.25</v>
          </cell>
          <cell r="AC766">
            <v>89.25</v>
          </cell>
          <cell r="AD766">
            <v>89.25</v>
          </cell>
          <cell r="AE766">
            <v>0</v>
          </cell>
          <cell r="AF766">
            <v>0</v>
          </cell>
          <cell r="AG766">
            <v>0</v>
          </cell>
          <cell r="AH766">
            <v>0</v>
          </cell>
          <cell r="AI766">
            <v>0</v>
          </cell>
          <cell r="AJ766">
            <v>0</v>
          </cell>
          <cell r="AK766">
            <v>0</v>
          </cell>
          <cell r="AL766">
            <v>0</v>
          </cell>
          <cell r="AM766">
            <v>0</v>
          </cell>
          <cell r="AN766">
            <v>0</v>
          </cell>
          <cell r="AO766">
            <v>0</v>
          </cell>
          <cell r="AP766">
            <v>0</v>
          </cell>
          <cell r="AQ766">
            <v>267.75</v>
          </cell>
        </row>
        <row r="767">
          <cell r="A767">
            <v>1</v>
          </cell>
          <cell r="B767" t="str">
            <v>COP</v>
          </cell>
          <cell r="C767" t="str">
            <v>Subastas</v>
          </cell>
          <cell r="D767" t="str">
            <v>Fija</v>
          </cell>
          <cell r="E767">
            <v>3</v>
          </cell>
          <cell r="F767">
            <v>35800</v>
          </cell>
          <cell r="G767" t="str">
            <v>Enero</v>
          </cell>
          <cell r="H767">
            <v>1998</v>
          </cell>
          <cell r="I767">
            <v>36896</v>
          </cell>
          <cell r="J767">
            <v>2001</v>
          </cell>
          <cell r="K767" t="str">
            <v>Enero</v>
          </cell>
          <cell r="P767">
            <v>0</v>
          </cell>
          <cell r="Q767">
            <v>25.5</v>
          </cell>
          <cell r="R767" t="e">
            <v>#REF!</v>
          </cell>
          <cell r="S767" t="e">
            <v>#REF!</v>
          </cell>
          <cell r="T767">
            <v>5512.2</v>
          </cell>
          <cell r="U767" t="e">
            <v>#REF!</v>
          </cell>
          <cell r="V767">
            <v>5512.2</v>
          </cell>
          <cell r="W767" t="e">
            <v>#REF!</v>
          </cell>
          <cell r="X767">
            <v>5512.2</v>
          </cell>
          <cell r="Y767">
            <v>1405.6109999999999</v>
          </cell>
          <cell r="Z767">
            <v>6917.8109999999997</v>
          </cell>
          <cell r="AA767" t="e">
            <v>#REF!</v>
          </cell>
          <cell r="AB767">
            <v>1405.6109999999999</v>
          </cell>
          <cell r="AC767">
            <v>1405.6109999999999</v>
          </cell>
          <cell r="AD767">
            <v>1405.6109999999999</v>
          </cell>
          <cell r="AE767">
            <v>0</v>
          </cell>
          <cell r="AF767">
            <v>0</v>
          </cell>
          <cell r="AG767">
            <v>0</v>
          </cell>
          <cell r="AH767">
            <v>0</v>
          </cell>
          <cell r="AI767">
            <v>0</v>
          </cell>
          <cell r="AJ767">
            <v>0</v>
          </cell>
          <cell r="AK767">
            <v>0</v>
          </cell>
          <cell r="AL767">
            <v>0</v>
          </cell>
          <cell r="AM767">
            <v>0</v>
          </cell>
          <cell r="AN767">
            <v>0</v>
          </cell>
          <cell r="AO767">
            <v>0</v>
          </cell>
          <cell r="AP767">
            <v>0</v>
          </cell>
          <cell r="AQ767">
            <v>4216.8329999999996</v>
          </cell>
        </row>
        <row r="768">
          <cell r="A768">
            <v>1</v>
          </cell>
          <cell r="B768" t="str">
            <v>COP</v>
          </cell>
          <cell r="C768" t="str">
            <v>Subastas</v>
          </cell>
          <cell r="D768" t="str">
            <v>Fija</v>
          </cell>
          <cell r="E768">
            <v>3</v>
          </cell>
          <cell r="F768">
            <v>35800</v>
          </cell>
          <cell r="G768" t="str">
            <v>Enero</v>
          </cell>
          <cell r="H768">
            <v>1998</v>
          </cell>
          <cell r="I768">
            <v>36896</v>
          </cell>
          <cell r="J768">
            <v>2001</v>
          </cell>
          <cell r="K768" t="str">
            <v>Enero</v>
          </cell>
          <cell r="P768">
            <v>0</v>
          </cell>
          <cell r="Q768">
            <v>25.5</v>
          </cell>
          <cell r="R768" t="e">
            <v>#REF!</v>
          </cell>
          <cell r="S768" t="e">
            <v>#REF!</v>
          </cell>
          <cell r="T768">
            <v>24183</v>
          </cell>
          <cell r="U768" t="e">
            <v>#REF!</v>
          </cell>
          <cell r="V768">
            <v>24183</v>
          </cell>
          <cell r="W768" t="e">
            <v>#REF!</v>
          </cell>
          <cell r="X768">
            <v>24183</v>
          </cell>
          <cell r="Y768">
            <v>6166.665</v>
          </cell>
          <cell r="Z768">
            <v>30349.665000000001</v>
          </cell>
          <cell r="AA768" t="e">
            <v>#REF!</v>
          </cell>
          <cell r="AB768">
            <v>6166.665</v>
          </cell>
          <cell r="AC768">
            <v>6166.665</v>
          </cell>
          <cell r="AD768">
            <v>6166.665</v>
          </cell>
          <cell r="AE768">
            <v>0</v>
          </cell>
          <cell r="AF768">
            <v>0</v>
          </cell>
          <cell r="AG768">
            <v>0</v>
          </cell>
          <cell r="AH768">
            <v>0</v>
          </cell>
          <cell r="AI768">
            <v>0</v>
          </cell>
          <cell r="AJ768">
            <v>0</v>
          </cell>
          <cell r="AK768">
            <v>0</v>
          </cell>
          <cell r="AL768">
            <v>0</v>
          </cell>
          <cell r="AM768">
            <v>0</v>
          </cell>
          <cell r="AN768">
            <v>0</v>
          </cell>
          <cell r="AO768">
            <v>0</v>
          </cell>
          <cell r="AP768">
            <v>0</v>
          </cell>
          <cell r="AQ768">
            <v>18499.994999999999</v>
          </cell>
        </row>
        <row r="769">
          <cell r="A769">
            <v>1</v>
          </cell>
          <cell r="B769" t="str">
            <v>COP</v>
          </cell>
          <cell r="C769" t="str">
            <v>Subastas</v>
          </cell>
          <cell r="D769" t="str">
            <v>Fija</v>
          </cell>
          <cell r="E769">
            <v>3</v>
          </cell>
          <cell r="F769">
            <v>35800</v>
          </cell>
          <cell r="G769" t="str">
            <v>Enero</v>
          </cell>
          <cell r="H769">
            <v>1998</v>
          </cell>
          <cell r="I769">
            <v>36896</v>
          </cell>
          <cell r="J769">
            <v>2001</v>
          </cell>
          <cell r="K769" t="str">
            <v>Enero</v>
          </cell>
          <cell r="P769">
            <v>0</v>
          </cell>
          <cell r="Q769">
            <v>25.5</v>
          </cell>
          <cell r="R769" t="e">
            <v>#REF!</v>
          </cell>
          <cell r="S769" t="e">
            <v>#REF!</v>
          </cell>
          <cell r="T769">
            <v>1429</v>
          </cell>
          <cell r="U769" t="e">
            <v>#REF!</v>
          </cell>
          <cell r="V769">
            <v>1429</v>
          </cell>
          <cell r="W769" t="e">
            <v>#REF!</v>
          </cell>
          <cell r="X769">
            <v>1429</v>
          </cell>
          <cell r="Y769">
            <v>364.39499999999998</v>
          </cell>
          <cell r="Z769">
            <v>1793.395</v>
          </cell>
          <cell r="AA769" t="e">
            <v>#REF!</v>
          </cell>
          <cell r="AB769">
            <v>364.39499999999998</v>
          </cell>
          <cell r="AC769">
            <v>364.39499999999998</v>
          </cell>
          <cell r="AD769">
            <v>364.39499999999998</v>
          </cell>
          <cell r="AE769">
            <v>0</v>
          </cell>
          <cell r="AF769">
            <v>0</v>
          </cell>
          <cell r="AG769">
            <v>0</v>
          </cell>
          <cell r="AH769">
            <v>0</v>
          </cell>
          <cell r="AI769">
            <v>0</v>
          </cell>
          <cell r="AJ769">
            <v>0</v>
          </cell>
          <cell r="AK769">
            <v>0</v>
          </cell>
          <cell r="AL769">
            <v>0</v>
          </cell>
          <cell r="AM769">
            <v>0</v>
          </cell>
          <cell r="AN769">
            <v>0</v>
          </cell>
          <cell r="AO769">
            <v>0</v>
          </cell>
          <cell r="AP769">
            <v>0</v>
          </cell>
          <cell r="AQ769">
            <v>1093.1849999999999</v>
          </cell>
        </row>
        <row r="770">
          <cell r="A770">
            <v>1</v>
          </cell>
          <cell r="B770" t="str">
            <v>COP</v>
          </cell>
          <cell r="C770" t="str">
            <v>Subastas</v>
          </cell>
          <cell r="D770" t="str">
            <v>Fija</v>
          </cell>
          <cell r="E770">
            <v>3</v>
          </cell>
          <cell r="F770">
            <v>35800</v>
          </cell>
          <cell r="G770" t="str">
            <v>Enero</v>
          </cell>
          <cell r="H770">
            <v>1998</v>
          </cell>
          <cell r="I770">
            <v>36896</v>
          </cell>
          <cell r="J770">
            <v>2001</v>
          </cell>
          <cell r="K770" t="str">
            <v>Enero</v>
          </cell>
          <cell r="P770">
            <v>0</v>
          </cell>
          <cell r="Q770">
            <v>25.5</v>
          </cell>
          <cell r="R770" t="e">
            <v>#REF!</v>
          </cell>
          <cell r="S770" t="e">
            <v>#REF!</v>
          </cell>
          <cell r="T770">
            <v>2500</v>
          </cell>
          <cell r="U770" t="e">
            <v>#REF!</v>
          </cell>
          <cell r="V770">
            <v>2500</v>
          </cell>
          <cell r="W770" t="e">
            <v>#REF!</v>
          </cell>
          <cell r="X770">
            <v>2500</v>
          </cell>
          <cell r="Y770">
            <v>637.5</v>
          </cell>
          <cell r="Z770">
            <v>3137.5</v>
          </cell>
          <cell r="AA770" t="e">
            <v>#REF!</v>
          </cell>
          <cell r="AB770">
            <v>637.5</v>
          </cell>
          <cell r="AC770">
            <v>637.5</v>
          </cell>
          <cell r="AD770">
            <v>637.5</v>
          </cell>
          <cell r="AE770">
            <v>0</v>
          </cell>
          <cell r="AF770">
            <v>0</v>
          </cell>
          <cell r="AG770">
            <v>0</v>
          </cell>
          <cell r="AH770">
            <v>0</v>
          </cell>
          <cell r="AI770">
            <v>0</v>
          </cell>
          <cell r="AJ770">
            <v>0</v>
          </cell>
          <cell r="AK770">
            <v>0</v>
          </cell>
          <cell r="AL770">
            <v>0</v>
          </cell>
          <cell r="AM770">
            <v>0</v>
          </cell>
          <cell r="AN770">
            <v>0</v>
          </cell>
          <cell r="AO770">
            <v>0</v>
          </cell>
          <cell r="AP770">
            <v>0</v>
          </cell>
          <cell r="AQ770">
            <v>1912.5</v>
          </cell>
        </row>
        <row r="771">
          <cell r="A771">
            <v>1</v>
          </cell>
          <cell r="B771" t="str">
            <v>COP</v>
          </cell>
          <cell r="C771" t="str">
            <v>Subastas</v>
          </cell>
          <cell r="D771" t="str">
            <v>Fija</v>
          </cell>
          <cell r="E771">
            <v>3</v>
          </cell>
          <cell r="F771">
            <v>35800</v>
          </cell>
          <cell r="G771" t="str">
            <v>Enero</v>
          </cell>
          <cell r="H771">
            <v>1998</v>
          </cell>
          <cell r="I771">
            <v>36896</v>
          </cell>
          <cell r="J771">
            <v>2001</v>
          </cell>
          <cell r="K771" t="str">
            <v>Enero</v>
          </cell>
          <cell r="P771">
            <v>0</v>
          </cell>
          <cell r="Q771">
            <v>25.5</v>
          </cell>
          <cell r="R771" t="e">
            <v>#REF!</v>
          </cell>
          <cell r="S771" t="e">
            <v>#REF!</v>
          </cell>
          <cell r="T771">
            <v>1500</v>
          </cell>
          <cell r="U771" t="e">
            <v>#REF!</v>
          </cell>
          <cell r="V771">
            <v>1500</v>
          </cell>
          <cell r="W771" t="e">
            <v>#REF!</v>
          </cell>
          <cell r="X771">
            <v>1500</v>
          </cell>
          <cell r="Y771">
            <v>382.5</v>
          </cell>
          <cell r="Z771">
            <v>1882.5</v>
          </cell>
          <cell r="AA771" t="e">
            <v>#REF!</v>
          </cell>
          <cell r="AB771">
            <v>382.5</v>
          </cell>
          <cell r="AC771">
            <v>382.5</v>
          </cell>
          <cell r="AD771">
            <v>382.5</v>
          </cell>
          <cell r="AE771">
            <v>0</v>
          </cell>
          <cell r="AF771">
            <v>0</v>
          </cell>
          <cell r="AG771">
            <v>0</v>
          </cell>
          <cell r="AH771">
            <v>0</v>
          </cell>
          <cell r="AI771">
            <v>0</v>
          </cell>
          <cell r="AJ771">
            <v>0</v>
          </cell>
          <cell r="AK771">
            <v>0</v>
          </cell>
          <cell r="AL771">
            <v>0</v>
          </cell>
          <cell r="AM771">
            <v>0</v>
          </cell>
          <cell r="AN771">
            <v>0</v>
          </cell>
          <cell r="AO771">
            <v>0</v>
          </cell>
          <cell r="AP771">
            <v>0</v>
          </cell>
          <cell r="AQ771">
            <v>1147.5</v>
          </cell>
        </row>
        <row r="772">
          <cell r="A772">
            <v>1</v>
          </cell>
          <cell r="B772" t="str">
            <v>COP</v>
          </cell>
          <cell r="C772" t="str">
            <v>Subastas</v>
          </cell>
          <cell r="D772" t="str">
            <v>Fija</v>
          </cell>
          <cell r="E772">
            <v>3</v>
          </cell>
          <cell r="F772">
            <v>35800</v>
          </cell>
          <cell r="G772" t="str">
            <v>Enero</v>
          </cell>
          <cell r="H772">
            <v>1998</v>
          </cell>
          <cell r="I772">
            <v>36896</v>
          </cell>
          <cell r="J772">
            <v>2001</v>
          </cell>
          <cell r="K772" t="str">
            <v>Enero</v>
          </cell>
          <cell r="P772">
            <v>0</v>
          </cell>
          <cell r="Q772">
            <v>25.5</v>
          </cell>
          <cell r="R772" t="e">
            <v>#REF!</v>
          </cell>
          <cell r="S772" t="e">
            <v>#REF!</v>
          </cell>
          <cell r="T772">
            <v>1000</v>
          </cell>
          <cell r="U772" t="e">
            <v>#REF!</v>
          </cell>
          <cell r="V772">
            <v>1000</v>
          </cell>
          <cell r="W772" t="e">
            <v>#REF!</v>
          </cell>
          <cell r="X772">
            <v>1000</v>
          </cell>
          <cell r="Y772">
            <v>255</v>
          </cell>
          <cell r="Z772">
            <v>1255</v>
          </cell>
          <cell r="AA772" t="e">
            <v>#REF!</v>
          </cell>
          <cell r="AB772">
            <v>255</v>
          </cell>
          <cell r="AC772">
            <v>255</v>
          </cell>
          <cell r="AD772">
            <v>255</v>
          </cell>
          <cell r="AE772">
            <v>0</v>
          </cell>
          <cell r="AF772">
            <v>0</v>
          </cell>
          <cell r="AG772">
            <v>0</v>
          </cell>
          <cell r="AH772">
            <v>0</v>
          </cell>
          <cell r="AI772">
            <v>0</v>
          </cell>
          <cell r="AJ772">
            <v>0</v>
          </cell>
          <cell r="AK772">
            <v>0</v>
          </cell>
          <cell r="AL772">
            <v>0</v>
          </cell>
          <cell r="AM772">
            <v>0</v>
          </cell>
          <cell r="AN772">
            <v>0</v>
          </cell>
          <cell r="AO772">
            <v>0</v>
          </cell>
          <cell r="AP772">
            <v>0</v>
          </cell>
          <cell r="AQ772">
            <v>765</v>
          </cell>
        </row>
        <row r="773">
          <cell r="A773">
            <v>1</v>
          </cell>
          <cell r="B773" t="str">
            <v>COP</v>
          </cell>
          <cell r="C773" t="str">
            <v>Subastas</v>
          </cell>
          <cell r="D773" t="str">
            <v>Variable</v>
          </cell>
          <cell r="E773">
            <v>5</v>
          </cell>
          <cell r="F773">
            <v>35088</v>
          </cell>
          <cell r="G773" t="str">
            <v>Enero</v>
          </cell>
          <cell r="H773">
            <v>1996</v>
          </cell>
          <cell r="I773">
            <v>36915</v>
          </cell>
          <cell r="J773">
            <v>2001</v>
          </cell>
          <cell r="K773" t="str">
            <v>Enero</v>
          </cell>
          <cell r="P773">
            <v>8.1999999999999993</v>
          </cell>
          <cell r="Q773">
            <v>20.100000000000001</v>
          </cell>
          <cell r="R773">
            <v>16.86</v>
          </cell>
          <cell r="S773" t="e">
            <v>#REF!</v>
          </cell>
          <cell r="T773">
            <v>376</v>
          </cell>
          <cell r="U773" t="e">
            <v>#REF!</v>
          </cell>
          <cell r="V773">
            <v>376</v>
          </cell>
          <cell r="W773" t="e">
            <v>#REF!</v>
          </cell>
          <cell r="X773">
            <v>376</v>
          </cell>
          <cell r="Y773">
            <v>75.576000000000008</v>
          </cell>
          <cell r="Z773">
            <v>451.57600000000002</v>
          </cell>
          <cell r="AA773">
            <v>6339.36</v>
          </cell>
          <cell r="AB773">
            <v>98.77</v>
          </cell>
          <cell r="AC773">
            <v>68.394400000000005</v>
          </cell>
          <cell r="AD773">
            <v>71.515200000000007</v>
          </cell>
          <cell r="AE773">
            <v>0</v>
          </cell>
          <cell r="AF773">
            <v>0</v>
          </cell>
          <cell r="AG773">
            <v>0</v>
          </cell>
          <cell r="AH773">
            <v>0</v>
          </cell>
          <cell r="AI773">
            <v>0</v>
          </cell>
          <cell r="AJ773">
            <v>0</v>
          </cell>
          <cell r="AK773">
            <v>0</v>
          </cell>
          <cell r="AL773">
            <v>0</v>
          </cell>
          <cell r="AM773">
            <v>0</v>
          </cell>
          <cell r="AN773">
            <v>0</v>
          </cell>
          <cell r="AO773">
            <v>0</v>
          </cell>
          <cell r="AP773">
            <v>0</v>
          </cell>
          <cell r="AQ773">
            <v>238.67959999999999</v>
          </cell>
        </row>
        <row r="774">
          <cell r="A774">
            <v>1</v>
          </cell>
          <cell r="B774" t="str">
            <v>COP</v>
          </cell>
          <cell r="C774" t="str">
            <v>Subastas</v>
          </cell>
          <cell r="D774" t="str">
            <v>Variable</v>
          </cell>
          <cell r="E774">
            <v>5</v>
          </cell>
          <cell r="F774">
            <v>35088</v>
          </cell>
          <cell r="G774" t="str">
            <v>Enero</v>
          </cell>
          <cell r="H774">
            <v>1996</v>
          </cell>
          <cell r="I774">
            <v>36915</v>
          </cell>
          <cell r="J774">
            <v>2001</v>
          </cell>
          <cell r="K774" t="str">
            <v>Enero</v>
          </cell>
          <cell r="P774">
            <v>8.1999999999999993</v>
          </cell>
          <cell r="Q774">
            <v>20.100000000000001</v>
          </cell>
          <cell r="R774">
            <v>16.86</v>
          </cell>
          <cell r="S774" t="e">
            <v>#REF!</v>
          </cell>
          <cell r="T774">
            <v>1600</v>
          </cell>
          <cell r="U774" t="e">
            <v>#REF!</v>
          </cell>
          <cell r="V774">
            <v>1600</v>
          </cell>
          <cell r="W774" t="e">
            <v>#REF!</v>
          </cell>
          <cell r="X774">
            <v>1600</v>
          </cell>
          <cell r="Y774">
            <v>321.60000000000002</v>
          </cell>
          <cell r="Z774">
            <v>1921.6</v>
          </cell>
          <cell r="AA774">
            <v>26976</v>
          </cell>
          <cell r="AB774">
            <v>420.31</v>
          </cell>
          <cell r="AC774">
            <v>291.04000000000002</v>
          </cell>
          <cell r="AD774">
            <v>304.32</v>
          </cell>
          <cell r="AE774">
            <v>0</v>
          </cell>
          <cell r="AF774">
            <v>0</v>
          </cell>
          <cell r="AG774">
            <v>0</v>
          </cell>
          <cell r="AH774">
            <v>0</v>
          </cell>
          <cell r="AI774">
            <v>0</v>
          </cell>
          <cell r="AJ774">
            <v>0</v>
          </cell>
          <cell r="AK774">
            <v>0</v>
          </cell>
          <cell r="AL774">
            <v>0</v>
          </cell>
          <cell r="AM774">
            <v>0</v>
          </cell>
          <cell r="AN774">
            <v>0</v>
          </cell>
          <cell r="AO774">
            <v>0</v>
          </cell>
          <cell r="AP774">
            <v>0</v>
          </cell>
          <cell r="AQ774">
            <v>1015.6700000000001</v>
          </cell>
        </row>
        <row r="775">
          <cell r="A775">
            <v>1</v>
          </cell>
          <cell r="B775" t="str">
            <v>COP</v>
          </cell>
          <cell r="C775" t="str">
            <v>Subastas</v>
          </cell>
          <cell r="D775" t="str">
            <v>Variable</v>
          </cell>
          <cell r="E775">
            <v>5</v>
          </cell>
          <cell r="F775">
            <v>35088</v>
          </cell>
          <cell r="G775" t="str">
            <v>Enero</v>
          </cell>
          <cell r="H775">
            <v>1996</v>
          </cell>
          <cell r="I775">
            <v>36915</v>
          </cell>
          <cell r="J775">
            <v>2001</v>
          </cell>
          <cell r="K775" t="str">
            <v>Enero</v>
          </cell>
          <cell r="P775">
            <v>8.1999999999999993</v>
          </cell>
          <cell r="Q775">
            <v>20.100000000000001</v>
          </cell>
          <cell r="R775">
            <v>16.86</v>
          </cell>
          <cell r="S775" t="e">
            <v>#REF!</v>
          </cell>
          <cell r="T775">
            <v>300</v>
          </cell>
          <cell r="U775" t="e">
            <v>#REF!</v>
          </cell>
          <cell r="V775">
            <v>300</v>
          </cell>
          <cell r="W775" t="e">
            <v>#REF!</v>
          </cell>
          <cell r="X775">
            <v>300</v>
          </cell>
          <cell r="Y775">
            <v>60.300000000000004</v>
          </cell>
          <cell r="Z775">
            <v>360.3</v>
          </cell>
          <cell r="AA775">
            <v>5058</v>
          </cell>
          <cell r="AB775">
            <v>78.81</v>
          </cell>
          <cell r="AC775">
            <v>54.57</v>
          </cell>
          <cell r="AD775">
            <v>57.06</v>
          </cell>
          <cell r="AE775">
            <v>0</v>
          </cell>
          <cell r="AF775">
            <v>0</v>
          </cell>
          <cell r="AG775">
            <v>0</v>
          </cell>
          <cell r="AH775">
            <v>0</v>
          </cell>
          <cell r="AI775">
            <v>0</v>
          </cell>
          <cell r="AJ775">
            <v>0</v>
          </cell>
          <cell r="AK775">
            <v>0</v>
          </cell>
          <cell r="AL775">
            <v>0</v>
          </cell>
          <cell r="AM775">
            <v>0</v>
          </cell>
          <cell r="AN775">
            <v>0</v>
          </cell>
          <cell r="AO775">
            <v>0</v>
          </cell>
          <cell r="AP775">
            <v>0</v>
          </cell>
          <cell r="AQ775">
            <v>190.44</v>
          </cell>
        </row>
        <row r="776">
          <cell r="A776">
            <v>1</v>
          </cell>
          <cell r="B776" t="str">
            <v>COP</v>
          </cell>
          <cell r="C776" t="str">
            <v>Subastas</v>
          </cell>
          <cell r="D776" t="str">
            <v>Variable</v>
          </cell>
          <cell r="E776">
            <v>5</v>
          </cell>
          <cell r="F776">
            <v>35088</v>
          </cell>
          <cell r="G776" t="str">
            <v>Enero</v>
          </cell>
          <cell r="H776">
            <v>1996</v>
          </cell>
          <cell r="I776">
            <v>36915</v>
          </cell>
          <cell r="J776">
            <v>2001</v>
          </cell>
          <cell r="K776" t="str">
            <v>Enero</v>
          </cell>
          <cell r="P776">
            <v>8.1999999999999993</v>
          </cell>
          <cell r="Q776">
            <v>20.100000000000001</v>
          </cell>
          <cell r="R776">
            <v>16.86</v>
          </cell>
          <cell r="S776" t="e">
            <v>#REF!</v>
          </cell>
          <cell r="T776">
            <v>100</v>
          </cell>
          <cell r="U776" t="e">
            <v>#REF!</v>
          </cell>
          <cell r="V776">
            <v>100</v>
          </cell>
          <cell r="W776" t="e">
            <v>#REF!</v>
          </cell>
          <cell r="X776">
            <v>100</v>
          </cell>
          <cell r="Y776">
            <v>20.100000000000001</v>
          </cell>
          <cell r="Z776">
            <v>120.1</v>
          </cell>
          <cell r="AA776">
            <v>1686</v>
          </cell>
          <cell r="AB776">
            <v>26.27</v>
          </cell>
          <cell r="AC776">
            <v>18.190000000000001</v>
          </cell>
          <cell r="AD776">
            <v>19.02</v>
          </cell>
          <cell r="AE776">
            <v>0</v>
          </cell>
          <cell r="AF776">
            <v>0</v>
          </cell>
          <cell r="AG776">
            <v>0</v>
          </cell>
          <cell r="AH776">
            <v>0</v>
          </cell>
          <cell r="AI776">
            <v>0</v>
          </cell>
          <cell r="AJ776">
            <v>0</v>
          </cell>
          <cell r="AK776">
            <v>0</v>
          </cell>
          <cell r="AL776">
            <v>0</v>
          </cell>
          <cell r="AM776">
            <v>0</v>
          </cell>
          <cell r="AN776">
            <v>0</v>
          </cell>
          <cell r="AO776">
            <v>0</v>
          </cell>
          <cell r="AP776">
            <v>0</v>
          </cell>
          <cell r="AQ776">
            <v>63.480000000000004</v>
          </cell>
        </row>
        <row r="777">
          <cell r="A777">
            <v>1</v>
          </cell>
          <cell r="B777" t="str">
            <v>COP</v>
          </cell>
          <cell r="C777" t="str">
            <v>Subastas</v>
          </cell>
          <cell r="D777" t="str">
            <v>Variable</v>
          </cell>
          <cell r="E777">
            <v>5</v>
          </cell>
          <cell r="F777">
            <v>35088</v>
          </cell>
          <cell r="G777" t="str">
            <v>Enero</v>
          </cell>
          <cell r="H777">
            <v>1996</v>
          </cell>
          <cell r="I777">
            <v>36915</v>
          </cell>
          <cell r="J777">
            <v>2001</v>
          </cell>
          <cell r="K777" t="str">
            <v>Enero</v>
          </cell>
          <cell r="P777">
            <v>8.1999999999999993</v>
          </cell>
          <cell r="Q777">
            <v>20.100000000000001</v>
          </cell>
          <cell r="R777">
            <v>16.86</v>
          </cell>
          <cell r="S777" t="e">
            <v>#REF!</v>
          </cell>
          <cell r="T777">
            <v>200</v>
          </cell>
          <cell r="U777" t="e">
            <v>#REF!</v>
          </cell>
          <cell r="V777">
            <v>200</v>
          </cell>
          <cell r="W777" t="e">
            <v>#REF!</v>
          </cell>
          <cell r="X777">
            <v>200</v>
          </cell>
          <cell r="Y777">
            <v>40.200000000000003</v>
          </cell>
          <cell r="Z777">
            <v>240.2</v>
          </cell>
          <cell r="AA777">
            <v>3372</v>
          </cell>
          <cell r="AB777">
            <v>52.54</v>
          </cell>
          <cell r="AC777">
            <v>36.380000000000003</v>
          </cell>
          <cell r="AD777">
            <v>38.04</v>
          </cell>
          <cell r="AE777">
            <v>0</v>
          </cell>
          <cell r="AF777">
            <v>0</v>
          </cell>
          <cell r="AG777">
            <v>0</v>
          </cell>
          <cell r="AH777">
            <v>0</v>
          </cell>
          <cell r="AI777">
            <v>0</v>
          </cell>
          <cell r="AJ777">
            <v>0</v>
          </cell>
          <cell r="AK777">
            <v>0</v>
          </cell>
          <cell r="AL777">
            <v>0</v>
          </cell>
          <cell r="AM777">
            <v>0</v>
          </cell>
          <cell r="AN777">
            <v>0</v>
          </cell>
          <cell r="AO777">
            <v>0</v>
          </cell>
          <cell r="AP777">
            <v>0</v>
          </cell>
          <cell r="AQ777">
            <v>126.96000000000001</v>
          </cell>
        </row>
        <row r="778">
          <cell r="A778">
            <v>1</v>
          </cell>
          <cell r="B778" t="str">
            <v>COP</v>
          </cell>
          <cell r="C778" t="str">
            <v>Subastas</v>
          </cell>
          <cell r="D778" t="str">
            <v>Variable</v>
          </cell>
          <cell r="E778">
            <v>5</v>
          </cell>
          <cell r="F778">
            <v>35088</v>
          </cell>
          <cell r="G778" t="str">
            <v>Enero</v>
          </cell>
          <cell r="H778">
            <v>1996</v>
          </cell>
          <cell r="I778">
            <v>36915</v>
          </cell>
          <cell r="J778">
            <v>2001</v>
          </cell>
          <cell r="K778" t="str">
            <v>Enero</v>
          </cell>
          <cell r="P778">
            <v>8.1999999999999993</v>
          </cell>
          <cell r="Q778">
            <v>20.100000000000001</v>
          </cell>
          <cell r="R778">
            <v>16.86</v>
          </cell>
          <cell r="S778" t="e">
            <v>#REF!</v>
          </cell>
          <cell r="T778">
            <v>640</v>
          </cell>
          <cell r="U778" t="e">
            <v>#REF!</v>
          </cell>
          <cell r="V778">
            <v>640</v>
          </cell>
          <cell r="W778" t="e">
            <v>#REF!</v>
          </cell>
          <cell r="X778">
            <v>640</v>
          </cell>
          <cell r="Y778">
            <v>128.64000000000001</v>
          </cell>
          <cell r="Z778">
            <v>768.64</v>
          </cell>
          <cell r="AA778">
            <v>10790.4</v>
          </cell>
          <cell r="AB778">
            <v>168.12</v>
          </cell>
          <cell r="AC778">
            <v>116.416</v>
          </cell>
          <cell r="AD778">
            <v>121.72800000000001</v>
          </cell>
          <cell r="AE778">
            <v>0</v>
          </cell>
          <cell r="AF778">
            <v>0</v>
          </cell>
          <cell r="AG778">
            <v>0</v>
          </cell>
          <cell r="AH778">
            <v>0</v>
          </cell>
          <cell r="AI778">
            <v>0</v>
          </cell>
          <cell r="AJ778">
            <v>0</v>
          </cell>
          <cell r="AK778">
            <v>0</v>
          </cell>
          <cell r="AL778">
            <v>0</v>
          </cell>
          <cell r="AM778">
            <v>0</v>
          </cell>
          <cell r="AN778">
            <v>0</v>
          </cell>
          <cell r="AO778">
            <v>0</v>
          </cell>
          <cell r="AP778">
            <v>0</v>
          </cell>
          <cell r="AQ778">
            <v>406.26400000000001</v>
          </cell>
        </row>
        <row r="779">
          <cell r="A779">
            <v>1</v>
          </cell>
          <cell r="B779" t="str">
            <v>COP</v>
          </cell>
          <cell r="C779" t="str">
            <v>Subastas</v>
          </cell>
          <cell r="D779" t="str">
            <v>Variable</v>
          </cell>
          <cell r="E779">
            <v>5</v>
          </cell>
          <cell r="F779">
            <v>35088</v>
          </cell>
          <cell r="G779" t="str">
            <v>Enero</v>
          </cell>
          <cell r="H779">
            <v>1996</v>
          </cell>
          <cell r="I779">
            <v>36915</v>
          </cell>
          <cell r="J779">
            <v>2001</v>
          </cell>
          <cell r="K779" t="str">
            <v>Enero</v>
          </cell>
          <cell r="P779">
            <v>8.1999999999999993</v>
          </cell>
          <cell r="Q779">
            <v>20.100000000000001</v>
          </cell>
          <cell r="R779">
            <v>16.86</v>
          </cell>
          <cell r="S779" t="e">
            <v>#REF!</v>
          </cell>
          <cell r="T779">
            <v>60</v>
          </cell>
          <cell r="U779" t="e">
            <v>#REF!</v>
          </cell>
          <cell r="V779">
            <v>60</v>
          </cell>
          <cell r="W779" t="e">
            <v>#REF!</v>
          </cell>
          <cell r="X779">
            <v>60</v>
          </cell>
          <cell r="Y779">
            <v>12.06</v>
          </cell>
          <cell r="Z779">
            <v>72.06</v>
          </cell>
          <cell r="AA779">
            <v>1011.5999999999999</v>
          </cell>
          <cell r="AB779">
            <v>15.76</v>
          </cell>
          <cell r="AC779">
            <v>10.914</v>
          </cell>
          <cell r="AD779">
            <v>11.412000000000001</v>
          </cell>
          <cell r="AE779">
            <v>0</v>
          </cell>
          <cell r="AF779">
            <v>0</v>
          </cell>
          <cell r="AG779">
            <v>0</v>
          </cell>
          <cell r="AH779">
            <v>0</v>
          </cell>
          <cell r="AI779">
            <v>0</v>
          </cell>
          <cell r="AJ779">
            <v>0</v>
          </cell>
          <cell r="AK779">
            <v>0</v>
          </cell>
          <cell r="AL779">
            <v>0</v>
          </cell>
          <cell r="AM779">
            <v>0</v>
          </cell>
          <cell r="AN779">
            <v>0</v>
          </cell>
          <cell r="AO779">
            <v>0</v>
          </cell>
          <cell r="AP779">
            <v>0</v>
          </cell>
          <cell r="AQ779">
            <v>38.085999999999999</v>
          </cell>
        </row>
        <row r="780">
          <cell r="A780">
            <v>1</v>
          </cell>
          <cell r="B780" t="str">
            <v>COP</v>
          </cell>
          <cell r="C780" t="str">
            <v>Subastas</v>
          </cell>
          <cell r="D780" t="str">
            <v>Variable</v>
          </cell>
          <cell r="E780">
            <v>5</v>
          </cell>
          <cell r="F780">
            <v>35088</v>
          </cell>
          <cell r="G780" t="str">
            <v>Enero</v>
          </cell>
          <cell r="H780">
            <v>1996</v>
          </cell>
          <cell r="I780">
            <v>36915</v>
          </cell>
          <cell r="J780">
            <v>2001</v>
          </cell>
          <cell r="K780" t="str">
            <v>Enero</v>
          </cell>
          <cell r="P780">
            <v>8.1999999999999993</v>
          </cell>
          <cell r="Q780">
            <v>20.100000000000001</v>
          </cell>
          <cell r="R780">
            <v>16.86</v>
          </cell>
          <cell r="S780" t="e">
            <v>#REF!</v>
          </cell>
          <cell r="T780">
            <v>200</v>
          </cell>
          <cell r="U780" t="e">
            <v>#REF!</v>
          </cell>
          <cell r="V780">
            <v>200</v>
          </cell>
          <cell r="W780" t="e">
            <v>#REF!</v>
          </cell>
          <cell r="X780">
            <v>200</v>
          </cell>
          <cell r="Y780">
            <v>40.200000000000003</v>
          </cell>
          <cell r="Z780">
            <v>240.2</v>
          </cell>
          <cell r="AA780">
            <v>3372</v>
          </cell>
          <cell r="AB780">
            <v>52.54</v>
          </cell>
          <cell r="AC780">
            <v>36.380000000000003</v>
          </cell>
          <cell r="AD780">
            <v>38.04</v>
          </cell>
          <cell r="AE780">
            <v>0</v>
          </cell>
          <cell r="AF780">
            <v>0</v>
          </cell>
          <cell r="AG780">
            <v>0</v>
          </cell>
          <cell r="AH780">
            <v>0</v>
          </cell>
          <cell r="AI780">
            <v>0</v>
          </cell>
          <cell r="AJ780">
            <v>0</v>
          </cell>
          <cell r="AK780">
            <v>0</v>
          </cell>
          <cell r="AL780">
            <v>0</v>
          </cell>
          <cell r="AM780">
            <v>0</v>
          </cell>
          <cell r="AN780">
            <v>0</v>
          </cell>
          <cell r="AO780">
            <v>0</v>
          </cell>
          <cell r="AP780">
            <v>0</v>
          </cell>
          <cell r="AQ780">
            <v>126.96000000000001</v>
          </cell>
        </row>
        <row r="781">
          <cell r="A781">
            <v>1</v>
          </cell>
          <cell r="B781" t="str">
            <v>COP</v>
          </cell>
          <cell r="C781" t="str">
            <v>Subastas</v>
          </cell>
          <cell r="D781" t="str">
            <v>Variable</v>
          </cell>
          <cell r="E781">
            <v>5</v>
          </cell>
          <cell r="F781">
            <v>35088</v>
          </cell>
          <cell r="G781" t="str">
            <v>Enero</v>
          </cell>
          <cell r="H781">
            <v>1996</v>
          </cell>
          <cell r="I781">
            <v>36915</v>
          </cell>
          <cell r="J781">
            <v>2001</v>
          </cell>
          <cell r="K781" t="str">
            <v>Enero</v>
          </cell>
          <cell r="P781">
            <v>8.1999999999999993</v>
          </cell>
          <cell r="Q781">
            <v>20.100000000000001</v>
          </cell>
          <cell r="R781">
            <v>16.86</v>
          </cell>
          <cell r="S781" t="e">
            <v>#REF!</v>
          </cell>
          <cell r="T781">
            <v>224</v>
          </cell>
          <cell r="U781" t="e">
            <v>#REF!</v>
          </cell>
          <cell r="V781">
            <v>224</v>
          </cell>
          <cell r="W781" t="e">
            <v>#REF!</v>
          </cell>
          <cell r="X781">
            <v>224</v>
          </cell>
          <cell r="Y781">
            <v>45.024000000000001</v>
          </cell>
          <cell r="Z781">
            <v>269.024</v>
          </cell>
          <cell r="AA781">
            <v>3776.64</v>
          </cell>
          <cell r="AB781">
            <v>58.84</v>
          </cell>
          <cell r="AC781">
            <v>40.745600000000003</v>
          </cell>
          <cell r="AD781">
            <v>42.604800000000004</v>
          </cell>
          <cell r="AE781">
            <v>0</v>
          </cell>
          <cell r="AF781">
            <v>0</v>
          </cell>
          <cell r="AG781">
            <v>0</v>
          </cell>
          <cell r="AH781">
            <v>0</v>
          </cell>
          <cell r="AI781">
            <v>0</v>
          </cell>
          <cell r="AJ781">
            <v>0</v>
          </cell>
          <cell r="AK781">
            <v>0</v>
          </cell>
          <cell r="AL781">
            <v>0</v>
          </cell>
          <cell r="AM781">
            <v>0</v>
          </cell>
          <cell r="AN781">
            <v>0</v>
          </cell>
          <cell r="AO781">
            <v>0</v>
          </cell>
          <cell r="AP781">
            <v>0</v>
          </cell>
          <cell r="AQ781">
            <v>142.19040000000001</v>
          </cell>
        </row>
        <row r="782">
          <cell r="A782">
            <v>1</v>
          </cell>
          <cell r="B782" t="str">
            <v>COP</v>
          </cell>
          <cell r="C782" t="str">
            <v>Subastas</v>
          </cell>
          <cell r="D782" t="str">
            <v>Variable</v>
          </cell>
          <cell r="E782">
            <v>5</v>
          </cell>
          <cell r="F782">
            <v>35088</v>
          </cell>
          <cell r="G782" t="str">
            <v>Enero</v>
          </cell>
          <cell r="H782">
            <v>1996</v>
          </cell>
          <cell r="I782">
            <v>36915</v>
          </cell>
          <cell r="J782">
            <v>2001</v>
          </cell>
          <cell r="K782" t="str">
            <v>Enero</v>
          </cell>
          <cell r="P782">
            <v>8.1999999999999993</v>
          </cell>
          <cell r="Q782">
            <v>20.100000000000001</v>
          </cell>
          <cell r="R782">
            <v>16.86</v>
          </cell>
          <cell r="S782" t="e">
            <v>#REF!</v>
          </cell>
          <cell r="T782">
            <v>700</v>
          </cell>
          <cell r="U782" t="e">
            <v>#REF!</v>
          </cell>
          <cell r="V782">
            <v>700</v>
          </cell>
          <cell r="W782" t="e">
            <v>#REF!</v>
          </cell>
          <cell r="X782">
            <v>700</v>
          </cell>
          <cell r="Y782">
            <v>140.70000000000002</v>
          </cell>
          <cell r="Z782">
            <v>840.7</v>
          </cell>
          <cell r="AA782">
            <v>11802</v>
          </cell>
          <cell r="AB782">
            <v>183.89</v>
          </cell>
          <cell r="AC782">
            <v>127.33</v>
          </cell>
          <cell r="AD782">
            <v>133.14000000000001</v>
          </cell>
          <cell r="AE782">
            <v>0</v>
          </cell>
          <cell r="AF782">
            <v>0</v>
          </cell>
          <cell r="AG782">
            <v>0</v>
          </cell>
          <cell r="AH782">
            <v>0</v>
          </cell>
          <cell r="AI782">
            <v>0</v>
          </cell>
          <cell r="AJ782">
            <v>0</v>
          </cell>
          <cell r="AK782">
            <v>0</v>
          </cell>
          <cell r="AL782">
            <v>0</v>
          </cell>
          <cell r="AM782">
            <v>0</v>
          </cell>
          <cell r="AN782">
            <v>0</v>
          </cell>
          <cell r="AO782">
            <v>0</v>
          </cell>
          <cell r="AP782">
            <v>0</v>
          </cell>
          <cell r="AQ782">
            <v>444.36</v>
          </cell>
        </row>
        <row r="783">
          <cell r="A783">
            <v>1</v>
          </cell>
          <cell r="B783" t="str">
            <v>COP</v>
          </cell>
          <cell r="C783" t="str">
            <v>Subastas</v>
          </cell>
          <cell r="D783" t="str">
            <v>Variable</v>
          </cell>
          <cell r="E783">
            <v>5</v>
          </cell>
          <cell r="F783">
            <v>35088</v>
          </cell>
          <cell r="G783" t="str">
            <v>Enero</v>
          </cell>
          <cell r="H783">
            <v>1996</v>
          </cell>
          <cell r="I783">
            <v>36915</v>
          </cell>
          <cell r="J783">
            <v>2001</v>
          </cell>
          <cell r="K783" t="str">
            <v>Enero</v>
          </cell>
          <cell r="P783">
            <v>8.1999999999999993</v>
          </cell>
          <cell r="Q783">
            <v>20.100000000000001</v>
          </cell>
          <cell r="R783">
            <v>16.86</v>
          </cell>
          <cell r="S783" t="e">
            <v>#REF!</v>
          </cell>
          <cell r="T783">
            <v>617</v>
          </cell>
          <cell r="U783" t="e">
            <v>#REF!</v>
          </cell>
          <cell r="V783">
            <v>617</v>
          </cell>
          <cell r="W783" t="e">
            <v>#REF!</v>
          </cell>
          <cell r="X783">
            <v>617</v>
          </cell>
          <cell r="Y783">
            <v>124.01700000000001</v>
          </cell>
          <cell r="Z783">
            <v>741.01700000000005</v>
          </cell>
          <cell r="AA783">
            <v>10402.619999999999</v>
          </cell>
          <cell r="AB783">
            <v>162.08000000000001</v>
          </cell>
          <cell r="AC783">
            <v>112.23230000000001</v>
          </cell>
          <cell r="AD783">
            <v>117.35340000000001</v>
          </cell>
          <cell r="AE783">
            <v>0</v>
          </cell>
          <cell r="AF783">
            <v>0</v>
          </cell>
          <cell r="AG783">
            <v>0</v>
          </cell>
          <cell r="AH783">
            <v>0</v>
          </cell>
          <cell r="AI783">
            <v>0</v>
          </cell>
          <cell r="AJ783">
            <v>0</v>
          </cell>
          <cell r="AK783">
            <v>0</v>
          </cell>
          <cell r="AL783">
            <v>0</v>
          </cell>
          <cell r="AM783">
            <v>0</v>
          </cell>
          <cell r="AN783">
            <v>0</v>
          </cell>
          <cell r="AO783">
            <v>0</v>
          </cell>
          <cell r="AP783">
            <v>0</v>
          </cell>
          <cell r="AQ783">
            <v>391.66570000000007</v>
          </cell>
        </row>
        <row r="784">
          <cell r="A784">
            <v>1</v>
          </cell>
          <cell r="B784" t="str">
            <v>COP</v>
          </cell>
          <cell r="C784" t="str">
            <v>Subastas</v>
          </cell>
          <cell r="D784" t="str">
            <v>Variable</v>
          </cell>
          <cell r="E784">
            <v>5</v>
          </cell>
          <cell r="F784">
            <v>35123</v>
          </cell>
          <cell r="G784" t="str">
            <v>Febrero</v>
          </cell>
          <cell r="H784">
            <v>1996</v>
          </cell>
          <cell r="I784">
            <v>36950</v>
          </cell>
          <cell r="J784">
            <v>2001</v>
          </cell>
          <cell r="K784" t="str">
            <v>Febrero</v>
          </cell>
          <cell r="P784">
            <v>8.1999999999999993</v>
          </cell>
          <cell r="Q784">
            <v>20.100000000000001</v>
          </cell>
          <cell r="R784">
            <v>16.86</v>
          </cell>
          <cell r="S784" t="e">
            <v>#REF!</v>
          </cell>
          <cell r="T784">
            <v>2000</v>
          </cell>
          <cell r="U784" t="e">
            <v>#REF!</v>
          </cell>
          <cell r="V784">
            <v>2000</v>
          </cell>
          <cell r="W784" t="e">
            <v>#REF!</v>
          </cell>
          <cell r="X784">
            <v>2000</v>
          </cell>
          <cell r="Y784">
            <v>402</v>
          </cell>
          <cell r="Z784">
            <v>2402</v>
          </cell>
          <cell r="AA784">
            <v>33720</v>
          </cell>
          <cell r="AB784">
            <v>535.78</v>
          </cell>
          <cell r="AC784">
            <v>342.6</v>
          </cell>
          <cell r="AD784">
            <v>382.6</v>
          </cell>
          <cell r="AE784">
            <v>0</v>
          </cell>
          <cell r="AF784">
            <v>0</v>
          </cell>
          <cell r="AG784">
            <v>0</v>
          </cell>
          <cell r="AH784">
            <v>0</v>
          </cell>
          <cell r="AI784">
            <v>0</v>
          </cell>
          <cell r="AJ784">
            <v>0</v>
          </cell>
          <cell r="AK784">
            <v>0</v>
          </cell>
          <cell r="AL784">
            <v>0</v>
          </cell>
          <cell r="AM784">
            <v>0</v>
          </cell>
          <cell r="AN784">
            <v>0</v>
          </cell>
          <cell r="AO784">
            <v>0</v>
          </cell>
          <cell r="AP784">
            <v>0</v>
          </cell>
          <cell r="AQ784">
            <v>1260.98</v>
          </cell>
        </row>
        <row r="785">
          <cell r="A785">
            <v>1</v>
          </cell>
          <cell r="B785" t="str">
            <v>COP</v>
          </cell>
          <cell r="C785" t="str">
            <v>Subastas</v>
          </cell>
          <cell r="D785" t="str">
            <v>Variable</v>
          </cell>
          <cell r="E785">
            <v>5</v>
          </cell>
          <cell r="F785">
            <v>35184</v>
          </cell>
          <cell r="G785" t="str">
            <v>Abril</v>
          </cell>
          <cell r="H785">
            <v>1996</v>
          </cell>
          <cell r="I785">
            <v>37010</v>
          </cell>
          <cell r="J785">
            <v>2001</v>
          </cell>
          <cell r="K785" t="str">
            <v>Abril</v>
          </cell>
          <cell r="P785">
            <v>8.1999999999999993</v>
          </cell>
          <cell r="Q785">
            <v>20.100000000000001</v>
          </cell>
          <cell r="R785">
            <v>16.86</v>
          </cell>
          <cell r="S785" t="e">
            <v>#REF!</v>
          </cell>
          <cell r="T785">
            <v>500</v>
          </cell>
          <cell r="U785" t="e">
            <v>#REF!</v>
          </cell>
          <cell r="V785">
            <v>500</v>
          </cell>
          <cell r="W785" t="e">
            <v>#REF!</v>
          </cell>
          <cell r="X785">
            <v>500</v>
          </cell>
          <cell r="Y785">
            <v>100.5</v>
          </cell>
          <cell r="Z785">
            <v>600.5</v>
          </cell>
          <cell r="AA785">
            <v>8430</v>
          </cell>
          <cell r="AB785">
            <v>114.09</v>
          </cell>
          <cell r="AC785">
            <v>93.600000000000009</v>
          </cell>
          <cell r="AD785">
            <v>92.25</v>
          </cell>
          <cell r="AE785">
            <v>0</v>
          </cell>
          <cell r="AF785">
            <v>0</v>
          </cell>
          <cell r="AG785">
            <v>0</v>
          </cell>
          <cell r="AH785">
            <v>0</v>
          </cell>
          <cell r="AI785">
            <v>0</v>
          </cell>
          <cell r="AJ785">
            <v>0</v>
          </cell>
          <cell r="AK785">
            <v>0</v>
          </cell>
          <cell r="AL785">
            <v>0</v>
          </cell>
          <cell r="AM785">
            <v>0</v>
          </cell>
          <cell r="AN785">
            <v>0</v>
          </cell>
          <cell r="AO785">
            <v>0</v>
          </cell>
          <cell r="AP785">
            <v>0</v>
          </cell>
          <cell r="AQ785">
            <v>299.94</v>
          </cell>
        </row>
        <row r="786">
          <cell r="A786">
            <v>1</v>
          </cell>
          <cell r="B786" t="str">
            <v>COP</v>
          </cell>
          <cell r="C786" t="str">
            <v>Subastas</v>
          </cell>
          <cell r="D786" t="str">
            <v>Fija</v>
          </cell>
          <cell r="E786">
            <v>3</v>
          </cell>
          <cell r="F786">
            <v>36003</v>
          </cell>
          <cell r="G786" t="str">
            <v>Julio</v>
          </cell>
          <cell r="H786">
            <v>1998</v>
          </cell>
          <cell r="I786">
            <v>37099</v>
          </cell>
          <cell r="J786">
            <v>2001</v>
          </cell>
          <cell r="K786" t="str">
            <v>Julio</v>
          </cell>
          <cell r="P786">
            <v>0</v>
          </cell>
          <cell r="Q786">
            <v>25.5</v>
          </cell>
          <cell r="R786" t="e">
            <v>#REF!</v>
          </cell>
          <cell r="S786" t="e">
            <v>#REF!</v>
          </cell>
          <cell r="T786">
            <v>67.3</v>
          </cell>
          <cell r="U786" t="e">
            <v>#REF!</v>
          </cell>
          <cell r="V786">
            <v>67.3</v>
          </cell>
          <cell r="W786" t="e">
            <v>#REF!</v>
          </cell>
          <cell r="X786">
            <v>67.3</v>
          </cell>
          <cell r="Y786">
            <v>17.1615</v>
          </cell>
          <cell r="Z786">
            <v>84.461500000000001</v>
          </cell>
          <cell r="AA786" t="e">
            <v>#REF!</v>
          </cell>
          <cell r="AB786">
            <v>17.1615</v>
          </cell>
          <cell r="AC786">
            <v>17.1615</v>
          </cell>
          <cell r="AD786">
            <v>17.1615</v>
          </cell>
          <cell r="AE786">
            <v>0</v>
          </cell>
          <cell r="AF786">
            <v>0</v>
          </cell>
          <cell r="AG786">
            <v>0</v>
          </cell>
          <cell r="AH786">
            <v>0</v>
          </cell>
          <cell r="AI786">
            <v>0</v>
          </cell>
          <cell r="AJ786">
            <v>0</v>
          </cell>
          <cell r="AK786">
            <v>0</v>
          </cell>
          <cell r="AL786">
            <v>0</v>
          </cell>
          <cell r="AM786">
            <v>0</v>
          </cell>
          <cell r="AN786">
            <v>0</v>
          </cell>
          <cell r="AO786">
            <v>0</v>
          </cell>
          <cell r="AP786">
            <v>0</v>
          </cell>
          <cell r="AQ786">
            <v>51.484499999999997</v>
          </cell>
        </row>
        <row r="787">
          <cell r="A787">
            <v>1</v>
          </cell>
          <cell r="B787" t="str">
            <v>COP</v>
          </cell>
          <cell r="C787" t="str">
            <v>Subastas</v>
          </cell>
          <cell r="D787" t="str">
            <v>Fija</v>
          </cell>
          <cell r="E787">
            <v>3</v>
          </cell>
          <cell r="F787">
            <v>36003</v>
          </cell>
          <cell r="G787" t="str">
            <v>Julio</v>
          </cell>
          <cell r="H787">
            <v>1998</v>
          </cell>
          <cell r="I787">
            <v>37099</v>
          </cell>
          <cell r="J787">
            <v>2001</v>
          </cell>
          <cell r="K787" t="str">
            <v>Julio</v>
          </cell>
          <cell r="P787">
            <v>0</v>
          </cell>
          <cell r="Q787">
            <v>25.5</v>
          </cell>
          <cell r="R787" t="e">
            <v>#REF!</v>
          </cell>
          <cell r="S787" t="e">
            <v>#REF!</v>
          </cell>
          <cell r="T787">
            <v>5726.8</v>
          </cell>
          <cell r="U787" t="e">
            <v>#REF!</v>
          </cell>
          <cell r="V787">
            <v>5726.8</v>
          </cell>
          <cell r="W787" t="e">
            <v>#REF!</v>
          </cell>
          <cell r="X787">
            <v>5726.8</v>
          </cell>
          <cell r="Y787">
            <v>1460.3340000000001</v>
          </cell>
          <cell r="Z787">
            <v>7187.134</v>
          </cell>
          <cell r="AA787" t="e">
            <v>#REF!</v>
          </cell>
          <cell r="AB787">
            <v>1460.3340000000001</v>
          </cell>
          <cell r="AC787">
            <v>1460.3340000000001</v>
          </cell>
          <cell r="AD787">
            <v>1460.3340000000001</v>
          </cell>
          <cell r="AE787">
            <v>0</v>
          </cell>
          <cell r="AF787">
            <v>0</v>
          </cell>
          <cell r="AG787">
            <v>0</v>
          </cell>
          <cell r="AH787">
            <v>0</v>
          </cell>
          <cell r="AI787">
            <v>0</v>
          </cell>
          <cell r="AJ787">
            <v>0</v>
          </cell>
          <cell r="AK787">
            <v>0</v>
          </cell>
          <cell r="AL787">
            <v>0</v>
          </cell>
          <cell r="AM787">
            <v>0</v>
          </cell>
          <cell r="AN787">
            <v>0</v>
          </cell>
          <cell r="AO787">
            <v>0</v>
          </cell>
          <cell r="AP787">
            <v>0</v>
          </cell>
          <cell r="AQ787">
            <v>4381.0020000000004</v>
          </cell>
        </row>
        <row r="788">
          <cell r="A788">
            <v>1</v>
          </cell>
          <cell r="B788" t="str">
            <v>COP</v>
          </cell>
          <cell r="C788" t="str">
            <v>Subastas</v>
          </cell>
          <cell r="D788" t="str">
            <v>Fija</v>
          </cell>
          <cell r="E788">
            <v>3</v>
          </cell>
          <cell r="F788">
            <v>36003</v>
          </cell>
          <cell r="G788" t="str">
            <v>Julio</v>
          </cell>
          <cell r="H788">
            <v>1998</v>
          </cell>
          <cell r="I788">
            <v>37099</v>
          </cell>
          <cell r="J788">
            <v>2001</v>
          </cell>
          <cell r="K788" t="str">
            <v>Julio</v>
          </cell>
          <cell r="P788">
            <v>0</v>
          </cell>
          <cell r="Q788">
            <v>25.5</v>
          </cell>
          <cell r="R788" t="e">
            <v>#REF!</v>
          </cell>
          <cell r="S788" t="e">
            <v>#REF!</v>
          </cell>
          <cell r="T788">
            <v>500</v>
          </cell>
          <cell r="U788" t="e">
            <v>#REF!</v>
          </cell>
          <cell r="V788">
            <v>500</v>
          </cell>
          <cell r="W788" t="e">
            <v>#REF!</v>
          </cell>
          <cell r="X788">
            <v>500</v>
          </cell>
          <cell r="Y788">
            <v>127.5</v>
          </cell>
          <cell r="Z788">
            <v>627.5</v>
          </cell>
          <cell r="AA788" t="e">
            <v>#REF!</v>
          </cell>
          <cell r="AB788">
            <v>127.5</v>
          </cell>
          <cell r="AC788">
            <v>127.5</v>
          </cell>
          <cell r="AD788">
            <v>127.5</v>
          </cell>
          <cell r="AE788">
            <v>0</v>
          </cell>
          <cell r="AF788">
            <v>0</v>
          </cell>
          <cell r="AG788">
            <v>0</v>
          </cell>
          <cell r="AH788">
            <v>0</v>
          </cell>
          <cell r="AI788">
            <v>0</v>
          </cell>
          <cell r="AJ788">
            <v>0</v>
          </cell>
          <cell r="AK788">
            <v>0</v>
          </cell>
          <cell r="AL788">
            <v>0</v>
          </cell>
          <cell r="AM788">
            <v>0</v>
          </cell>
          <cell r="AN788">
            <v>0</v>
          </cell>
          <cell r="AO788">
            <v>0</v>
          </cell>
          <cell r="AP788">
            <v>0</v>
          </cell>
          <cell r="AQ788">
            <v>382.5</v>
          </cell>
        </row>
        <row r="789">
          <cell r="A789">
            <v>1</v>
          </cell>
          <cell r="B789" t="str">
            <v>COP</v>
          </cell>
          <cell r="C789" t="str">
            <v>Subastas</v>
          </cell>
          <cell r="D789" t="str">
            <v>Fija</v>
          </cell>
          <cell r="E789">
            <v>3</v>
          </cell>
          <cell r="F789">
            <v>36003</v>
          </cell>
          <cell r="G789" t="str">
            <v>Julio</v>
          </cell>
          <cell r="H789">
            <v>1998</v>
          </cell>
          <cell r="I789">
            <v>37099</v>
          </cell>
          <cell r="J789">
            <v>2001</v>
          </cell>
          <cell r="K789" t="str">
            <v>Julio</v>
          </cell>
          <cell r="P789">
            <v>0</v>
          </cell>
          <cell r="Q789">
            <v>25.5</v>
          </cell>
          <cell r="R789" t="e">
            <v>#REF!</v>
          </cell>
          <cell r="S789" t="e">
            <v>#REF!</v>
          </cell>
          <cell r="T789">
            <v>1189.0999999999999</v>
          </cell>
          <cell r="U789" t="e">
            <v>#REF!</v>
          </cell>
          <cell r="V789">
            <v>1189.0999999999999</v>
          </cell>
          <cell r="W789" t="e">
            <v>#REF!</v>
          </cell>
          <cell r="X789">
            <v>1189.0999999999999</v>
          </cell>
          <cell r="Y789">
            <v>303.22049999999996</v>
          </cell>
          <cell r="Z789">
            <v>1492.3204999999998</v>
          </cell>
          <cell r="AA789" t="e">
            <v>#REF!</v>
          </cell>
          <cell r="AB789">
            <v>303.22049999999996</v>
          </cell>
          <cell r="AC789">
            <v>303.22049999999996</v>
          </cell>
          <cell r="AD789">
            <v>303.22049999999996</v>
          </cell>
          <cell r="AE789">
            <v>0</v>
          </cell>
          <cell r="AF789">
            <v>0</v>
          </cell>
          <cell r="AG789">
            <v>0</v>
          </cell>
          <cell r="AH789">
            <v>0</v>
          </cell>
          <cell r="AI789">
            <v>0</v>
          </cell>
          <cell r="AJ789">
            <v>0</v>
          </cell>
          <cell r="AK789">
            <v>0</v>
          </cell>
          <cell r="AL789">
            <v>0</v>
          </cell>
          <cell r="AM789">
            <v>0</v>
          </cell>
          <cell r="AN789">
            <v>0</v>
          </cell>
          <cell r="AO789">
            <v>0</v>
          </cell>
          <cell r="AP789">
            <v>0</v>
          </cell>
          <cell r="AQ789">
            <v>909.66149999999993</v>
          </cell>
        </row>
        <row r="790">
          <cell r="A790">
            <v>1</v>
          </cell>
          <cell r="B790" t="str">
            <v>COP</v>
          </cell>
          <cell r="C790" t="str">
            <v>Subastas</v>
          </cell>
          <cell r="D790" t="str">
            <v>Fija</v>
          </cell>
          <cell r="E790">
            <v>3</v>
          </cell>
          <cell r="F790">
            <v>36003</v>
          </cell>
          <cell r="G790" t="str">
            <v>Julio</v>
          </cell>
          <cell r="H790">
            <v>1998</v>
          </cell>
          <cell r="I790">
            <v>37099</v>
          </cell>
          <cell r="J790">
            <v>2001</v>
          </cell>
          <cell r="K790" t="str">
            <v>Julio</v>
          </cell>
          <cell r="P790">
            <v>0</v>
          </cell>
          <cell r="Q790">
            <v>25.5</v>
          </cell>
          <cell r="R790" t="e">
            <v>#REF!</v>
          </cell>
          <cell r="S790" t="e">
            <v>#REF!</v>
          </cell>
          <cell r="T790">
            <v>13437.7</v>
          </cell>
          <cell r="U790" t="e">
            <v>#REF!</v>
          </cell>
          <cell r="V790">
            <v>13437.7</v>
          </cell>
          <cell r="W790" t="e">
            <v>#REF!</v>
          </cell>
          <cell r="X790">
            <v>13437.7</v>
          </cell>
          <cell r="Y790">
            <v>3426.6135000000004</v>
          </cell>
          <cell r="Z790">
            <v>16864.3135</v>
          </cell>
          <cell r="AA790" t="e">
            <v>#REF!</v>
          </cell>
          <cell r="AB790">
            <v>3426.6135000000004</v>
          </cell>
          <cell r="AC790">
            <v>3426.6135000000004</v>
          </cell>
          <cell r="AD790">
            <v>3426.6135000000004</v>
          </cell>
          <cell r="AE790">
            <v>0</v>
          </cell>
          <cell r="AF790">
            <v>0</v>
          </cell>
          <cell r="AG790">
            <v>0</v>
          </cell>
          <cell r="AH790">
            <v>0</v>
          </cell>
          <cell r="AI790">
            <v>0</v>
          </cell>
          <cell r="AJ790">
            <v>0</v>
          </cell>
          <cell r="AK790">
            <v>0</v>
          </cell>
          <cell r="AL790">
            <v>0</v>
          </cell>
          <cell r="AM790">
            <v>0</v>
          </cell>
          <cell r="AN790">
            <v>0</v>
          </cell>
          <cell r="AO790">
            <v>0</v>
          </cell>
          <cell r="AP790">
            <v>0</v>
          </cell>
          <cell r="AQ790">
            <v>10279.840500000002</v>
          </cell>
        </row>
        <row r="791">
          <cell r="A791">
            <v>1</v>
          </cell>
          <cell r="B791" t="str">
            <v>COP</v>
          </cell>
          <cell r="C791" t="str">
            <v>Subastas</v>
          </cell>
          <cell r="D791" t="str">
            <v>Fija</v>
          </cell>
          <cell r="E791">
            <v>3</v>
          </cell>
          <cell r="F791">
            <v>36003</v>
          </cell>
          <cell r="G791" t="str">
            <v>Julio</v>
          </cell>
          <cell r="H791">
            <v>1998</v>
          </cell>
          <cell r="I791">
            <v>37099</v>
          </cell>
          <cell r="J791">
            <v>2001</v>
          </cell>
          <cell r="K791" t="str">
            <v>Julio</v>
          </cell>
          <cell r="P791">
            <v>0</v>
          </cell>
          <cell r="Q791">
            <v>25.5</v>
          </cell>
          <cell r="R791" t="e">
            <v>#REF!</v>
          </cell>
          <cell r="S791" t="e">
            <v>#REF!</v>
          </cell>
          <cell r="T791">
            <v>1500</v>
          </cell>
          <cell r="U791" t="e">
            <v>#REF!</v>
          </cell>
          <cell r="V791">
            <v>1500</v>
          </cell>
          <cell r="W791" t="e">
            <v>#REF!</v>
          </cell>
          <cell r="X791">
            <v>1500</v>
          </cell>
          <cell r="Y791">
            <v>382.5</v>
          </cell>
          <cell r="Z791">
            <v>1882.5</v>
          </cell>
          <cell r="AA791" t="e">
            <v>#REF!</v>
          </cell>
          <cell r="AB791">
            <v>382.5</v>
          </cell>
          <cell r="AC791">
            <v>382.5</v>
          </cell>
          <cell r="AD791">
            <v>382.5</v>
          </cell>
          <cell r="AE791">
            <v>0</v>
          </cell>
          <cell r="AF791">
            <v>0</v>
          </cell>
          <cell r="AG791">
            <v>0</v>
          </cell>
          <cell r="AH791">
            <v>0</v>
          </cell>
          <cell r="AI791">
            <v>0</v>
          </cell>
          <cell r="AJ791">
            <v>0</v>
          </cell>
          <cell r="AK791">
            <v>0</v>
          </cell>
          <cell r="AL791">
            <v>0</v>
          </cell>
          <cell r="AM791">
            <v>0</v>
          </cell>
          <cell r="AN791">
            <v>0</v>
          </cell>
          <cell r="AO791">
            <v>0</v>
          </cell>
          <cell r="AP791">
            <v>0</v>
          </cell>
          <cell r="AQ791">
            <v>1147.5</v>
          </cell>
        </row>
        <row r="792">
          <cell r="A792">
            <v>1</v>
          </cell>
          <cell r="B792" t="str">
            <v>COP</v>
          </cell>
          <cell r="C792" t="str">
            <v>Subastas</v>
          </cell>
          <cell r="D792" t="str">
            <v>Fija</v>
          </cell>
          <cell r="E792">
            <v>3</v>
          </cell>
          <cell r="F792">
            <v>36003</v>
          </cell>
          <cell r="G792" t="str">
            <v>Julio</v>
          </cell>
          <cell r="H792">
            <v>1998</v>
          </cell>
          <cell r="I792">
            <v>37099</v>
          </cell>
          <cell r="J792">
            <v>2001</v>
          </cell>
          <cell r="K792" t="str">
            <v>Julio</v>
          </cell>
          <cell r="P792">
            <v>0</v>
          </cell>
          <cell r="Q792">
            <v>25.5</v>
          </cell>
          <cell r="R792" t="e">
            <v>#REF!</v>
          </cell>
          <cell r="S792" t="e">
            <v>#REF!</v>
          </cell>
          <cell r="T792">
            <v>2000</v>
          </cell>
          <cell r="U792" t="e">
            <v>#REF!</v>
          </cell>
          <cell r="V792">
            <v>2000</v>
          </cell>
          <cell r="W792" t="e">
            <v>#REF!</v>
          </cell>
          <cell r="X792">
            <v>2000</v>
          </cell>
          <cell r="Y792">
            <v>510</v>
          </cell>
          <cell r="Z792">
            <v>2510</v>
          </cell>
          <cell r="AA792" t="e">
            <v>#REF!</v>
          </cell>
          <cell r="AB792">
            <v>510</v>
          </cell>
          <cell r="AC792">
            <v>510</v>
          </cell>
          <cell r="AD792">
            <v>510</v>
          </cell>
          <cell r="AE792">
            <v>0</v>
          </cell>
          <cell r="AF792">
            <v>0</v>
          </cell>
          <cell r="AG792">
            <v>0</v>
          </cell>
          <cell r="AH792">
            <v>0</v>
          </cell>
          <cell r="AI792">
            <v>0</v>
          </cell>
          <cell r="AJ792">
            <v>0</v>
          </cell>
          <cell r="AK792">
            <v>0</v>
          </cell>
          <cell r="AL792">
            <v>0</v>
          </cell>
          <cell r="AM792">
            <v>0</v>
          </cell>
          <cell r="AN792">
            <v>0</v>
          </cell>
          <cell r="AO792">
            <v>0</v>
          </cell>
          <cell r="AP792">
            <v>0</v>
          </cell>
          <cell r="AQ792">
            <v>1530</v>
          </cell>
        </row>
        <row r="793">
          <cell r="A793">
            <v>1</v>
          </cell>
          <cell r="B793" t="str">
            <v>COP</v>
          </cell>
          <cell r="C793" t="str">
            <v>Subastas</v>
          </cell>
          <cell r="D793" t="str">
            <v>Fija</v>
          </cell>
          <cell r="E793">
            <v>3</v>
          </cell>
          <cell r="F793">
            <v>36003</v>
          </cell>
          <cell r="G793" t="str">
            <v>Julio</v>
          </cell>
          <cell r="H793">
            <v>1998</v>
          </cell>
          <cell r="I793">
            <v>37099</v>
          </cell>
          <cell r="J793">
            <v>2001</v>
          </cell>
          <cell r="K793" t="str">
            <v>Julio</v>
          </cell>
          <cell r="P793">
            <v>0</v>
          </cell>
          <cell r="Q793">
            <v>25.5</v>
          </cell>
          <cell r="R793" t="e">
            <v>#REF!</v>
          </cell>
          <cell r="S793" t="e">
            <v>#REF!</v>
          </cell>
          <cell r="T793">
            <v>1500</v>
          </cell>
          <cell r="U793" t="e">
            <v>#REF!</v>
          </cell>
          <cell r="V793">
            <v>1500</v>
          </cell>
          <cell r="W793" t="e">
            <v>#REF!</v>
          </cell>
          <cell r="X793">
            <v>1500</v>
          </cell>
          <cell r="Y793">
            <v>382.5</v>
          </cell>
          <cell r="Z793">
            <v>1882.5</v>
          </cell>
          <cell r="AA793" t="e">
            <v>#REF!</v>
          </cell>
          <cell r="AB793">
            <v>382.5</v>
          </cell>
          <cell r="AC793">
            <v>382.5</v>
          </cell>
          <cell r="AD793">
            <v>382.5</v>
          </cell>
          <cell r="AE793">
            <v>0</v>
          </cell>
          <cell r="AF793">
            <v>0</v>
          </cell>
          <cell r="AG793">
            <v>0</v>
          </cell>
          <cell r="AH793">
            <v>0</v>
          </cell>
          <cell r="AI793">
            <v>0</v>
          </cell>
          <cell r="AJ793">
            <v>0</v>
          </cell>
          <cell r="AK793">
            <v>0</v>
          </cell>
          <cell r="AL793">
            <v>0</v>
          </cell>
          <cell r="AM793">
            <v>0</v>
          </cell>
          <cell r="AN793">
            <v>0</v>
          </cell>
          <cell r="AO793">
            <v>0</v>
          </cell>
          <cell r="AP793">
            <v>0</v>
          </cell>
          <cell r="AQ793">
            <v>1147.5</v>
          </cell>
        </row>
        <row r="794">
          <cell r="A794">
            <v>1</v>
          </cell>
          <cell r="B794" t="str">
            <v>COP</v>
          </cell>
          <cell r="C794" t="str">
            <v>Subastas</v>
          </cell>
          <cell r="D794" t="str">
            <v>Fija</v>
          </cell>
          <cell r="E794">
            <v>3</v>
          </cell>
          <cell r="F794">
            <v>36003</v>
          </cell>
          <cell r="G794" t="str">
            <v>Julio</v>
          </cell>
          <cell r="H794">
            <v>1998</v>
          </cell>
          <cell r="I794">
            <v>37099</v>
          </cell>
          <cell r="J794">
            <v>2001</v>
          </cell>
          <cell r="K794" t="str">
            <v>Julio</v>
          </cell>
          <cell r="P794">
            <v>0</v>
          </cell>
          <cell r="Q794">
            <v>25.5</v>
          </cell>
          <cell r="R794" t="e">
            <v>#REF!</v>
          </cell>
          <cell r="S794" t="e">
            <v>#REF!</v>
          </cell>
          <cell r="T794">
            <v>2000</v>
          </cell>
          <cell r="U794" t="e">
            <v>#REF!</v>
          </cell>
          <cell r="V794">
            <v>2000</v>
          </cell>
          <cell r="W794" t="e">
            <v>#REF!</v>
          </cell>
          <cell r="X794">
            <v>2000</v>
          </cell>
          <cell r="Y794">
            <v>510</v>
          </cell>
          <cell r="Z794">
            <v>2510</v>
          </cell>
          <cell r="AA794" t="e">
            <v>#REF!</v>
          </cell>
          <cell r="AB794">
            <v>510</v>
          </cell>
          <cell r="AC794">
            <v>510</v>
          </cell>
          <cell r="AD794">
            <v>510</v>
          </cell>
          <cell r="AE794">
            <v>0</v>
          </cell>
          <cell r="AF794">
            <v>0</v>
          </cell>
          <cell r="AG794">
            <v>0</v>
          </cell>
          <cell r="AH794">
            <v>0</v>
          </cell>
          <cell r="AI794">
            <v>0</v>
          </cell>
          <cell r="AJ794">
            <v>0</v>
          </cell>
          <cell r="AK794">
            <v>0</v>
          </cell>
          <cell r="AL794">
            <v>0</v>
          </cell>
          <cell r="AM794">
            <v>0</v>
          </cell>
          <cell r="AN794">
            <v>0</v>
          </cell>
          <cell r="AO794">
            <v>0</v>
          </cell>
          <cell r="AP794">
            <v>0</v>
          </cell>
          <cell r="AQ794">
            <v>1530</v>
          </cell>
        </row>
        <row r="795">
          <cell r="A795">
            <v>1</v>
          </cell>
          <cell r="B795" t="str">
            <v>COP</v>
          </cell>
          <cell r="C795" t="str">
            <v>Subastas</v>
          </cell>
          <cell r="D795" t="str">
            <v>Fija</v>
          </cell>
          <cell r="E795">
            <v>3</v>
          </cell>
          <cell r="F795">
            <v>36003</v>
          </cell>
          <cell r="G795" t="str">
            <v>Julio</v>
          </cell>
          <cell r="H795">
            <v>1998</v>
          </cell>
          <cell r="I795">
            <v>37099</v>
          </cell>
          <cell r="J795">
            <v>2001</v>
          </cell>
          <cell r="K795" t="str">
            <v>Julio</v>
          </cell>
          <cell r="P795">
            <v>0</v>
          </cell>
          <cell r="Q795">
            <v>25.5</v>
          </cell>
          <cell r="R795" t="e">
            <v>#REF!</v>
          </cell>
          <cell r="S795" t="e">
            <v>#REF!</v>
          </cell>
          <cell r="T795">
            <v>1601.9</v>
          </cell>
          <cell r="U795" t="e">
            <v>#REF!</v>
          </cell>
          <cell r="V795">
            <v>1601.9</v>
          </cell>
          <cell r="W795" t="e">
            <v>#REF!</v>
          </cell>
          <cell r="X795">
            <v>1601.9</v>
          </cell>
          <cell r="Y795">
            <v>408.48450000000003</v>
          </cell>
          <cell r="Z795">
            <v>2010.3845000000001</v>
          </cell>
          <cell r="AA795" t="e">
            <v>#REF!</v>
          </cell>
          <cell r="AB795">
            <v>408.48450000000003</v>
          </cell>
          <cell r="AC795">
            <v>408.48450000000003</v>
          </cell>
          <cell r="AD795">
            <v>408.48450000000003</v>
          </cell>
          <cell r="AE795">
            <v>0</v>
          </cell>
          <cell r="AF795">
            <v>0</v>
          </cell>
          <cell r="AG795">
            <v>0</v>
          </cell>
          <cell r="AH795">
            <v>0</v>
          </cell>
          <cell r="AI795">
            <v>0</v>
          </cell>
          <cell r="AJ795">
            <v>0</v>
          </cell>
          <cell r="AK795">
            <v>0</v>
          </cell>
          <cell r="AL795">
            <v>0</v>
          </cell>
          <cell r="AM795">
            <v>0</v>
          </cell>
          <cell r="AN795">
            <v>0</v>
          </cell>
          <cell r="AO795">
            <v>0</v>
          </cell>
          <cell r="AP795">
            <v>0</v>
          </cell>
          <cell r="AQ795">
            <v>1225.4535000000001</v>
          </cell>
        </row>
        <row r="796">
          <cell r="A796">
            <v>1</v>
          </cell>
          <cell r="B796" t="str">
            <v>COP</v>
          </cell>
          <cell r="C796" t="str">
            <v>Subastas</v>
          </cell>
          <cell r="D796" t="str">
            <v>Fija</v>
          </cell>
          <cell r="E796">
            <v>3</v>
          </cell>
          <cell r="F796">
            <v>36003</v>
          </cell>
          <cell r="G796" t="str">
            <v>Julio</v>
          </cell>
          <cell r="H796">
            <v>1998</v>
          </cell>
          <cell r="I796">
            <v>37099</v>
          </cell>
          <cell r="J796">
            <v>2001</v>
          </cell>
          <cell r="K796" t="str">
            <v>Julio</v>
          </cell>
          <cell r="P796">
            <v>0</v>
          </cell>
          <cell r="Q796">
            <v>25.5</v>
          </cell>
          <cell r="R796" t="e">
            <v>#REF!</v>
          </cell>
          <cell r="S796" t="e">
            <v>#REF!</v>
          </cell>
          <cell r="T796">
            <v>20700</v>
          </cell>
          <cell r="U796" t="e">
            <v>#REF!</v>
          </cell>
          <cell r="V796">
            <v>20700</v>
          </cell>
          <cell r="W796" t="e">
            <v>#REF!</v>
          </cell>
          <cell r="X796">
            <v>20700</v>
          </cell>
          <cell r="Y796">
            <v>5278.5</v>
          </cell>
          <cell r="Z796">
            <v>25978.5</v>
          </cell>
          <cell r="AA796" t="e">
            <v>#REF!</v>
          </cell>
          <cell r="AB796">
            <v>5278.5</v>
          </cell>
          <cell r="AC796">
            <v>5278.5</v>
          </cell>
          <cell r="AD796">
            <v>5278.5</v>
          </cell>
          <cell r="AE796">
            <v>0</v>
          </cell>
          <cell r="AF796">
            <v>0</v>
          </cell>
          <cell r="AG796">
            <v>0</v>
          </cell>
          <cell r="AH796">
            <v>0</v>
          </cell>
          <cell r="AI796">
            <v>0</v>
          </cell>
          <cell r="AJ796">
            <v>0</v>
          </cell>
          <cell r="AK796">
            <v>0</v>
          </cell>
          <cell r="AL796">
            <v>0</v>
          </cell>
          <cell r="AM796">
            <v>0</v>
          </cell>
          <cell r="AN796">
            <v>0</v>
          </cell>
          <cell r="AO796">
            <v>0</v>
          </cell>
          <cell r="AP796">
            <v>0</v>
          </cell>
          <cell r="AQ796">
            <v>15835.5</v>
          </cell>
        </row>
        <row r="797">
          <cell r="A797">
            <v>1</v>
          </cell>
          <cell r="B797" t="str">
            <v>COP</v>
          </cell>
          <cell r="C797" t="str">
            <v>Subastas</v>
          </cell>
          <cell r="D797" t="str">
            <v>Fija</v>
          </cell>
          <cell r="E797">
            <v>3</v>
          </cell>
          <cell r="F797">
            <v>36003</v>
          </cell>
          <cell r="G797" t="str">
            <v>Julio</v>
          </cell>
          <cell r="H797">
            <v>1998</v>
          </cell>
          <cell r="I797">
            <v>37099</v>
          </cell>
          <cell r="J797">
            <v>2001</v>
          </cell>
          <cell r="K797" t="str">
            <v>Julio</v>
          </cell>
          <cell r="P797">
            <v>0</v>
          </cell>
          <cell r="Q797">
            <v>25.5</v>
          </cell>
          <cell r="R797" t="e">
            <v>#REF!</v>
          </cell>
          <cell r="S797" t="e">
            <v>#REF!</v>
          </cell>
          <cell r="T797">
            <v>10000</v>
          </cell>
          <cell r="U797" t="e">
            <v>#REF!</v>
          </cell>
          <cell r="V797">
            <v>10000</v>
          </cell>
          <cell r="W797" t="e">
            <v>#REF!</v>
          </cell>
          <cell r="X797">
            <v>10000</v>
          </cell>
          <cell r="Y797">
            <v>2550</v>
          </cell>
          <cell r="Z797">
            <v>12550</v>
          </cell>
          <cell r="AA797" t="e">
            <v>#REF!</v>
          </cell>
          <cell r="AB797">
            <v>2550</v>
          </cell>
          <cell r="AC797">
            <v>2550</v>
          </cell>
          <cell r="AD797">
            <v>2550</v>
          </cell>
          <cell r="AE797">
            <v>0</v>
          </cell>
          <cell r="AF797">
            <v>0</v>
          </cell>
          <cell r="AG797">
            <v>0</v>
          </cell>
          <cell r="AH797">
            <v>0</v>
          </cell>
          <cell r="AI797">
            <v>0</v>
          </cell>
          <cell r="AJ797">
            <v>0</v>
          </cell>
          <cell r="AK797">
            <v>0</v>
          </cell>
          <cell r="AL797">
            <v>0</v>
          </cell>
          <cell r="AM797">
            <v>0</v>
          </cell>
          <cell r="AN797">
            <v>0</v>
          </cell>
          <cell r="AO797">
            <v>0</v>
          </cell>
          <cell r="AP797">
            <v>0</v>
          </cell>
          <cell r="AQ797">
            <v>7650</v>
          </cell>
        </row>
        <row r="798">
          <cell r="A798">
            <v>1</v>
          </cell>
          <cell r="B798" t="str">
            <v>COP</v>
          </cell>
          <cell r="C798" t="str">
            <v>Subastas</v>
          </cell>
          <cell r="D798" t="str">
            <v>Fija</v>
          </cell>
          <cell r="E798">
            <v>3</v>
          </cell>
          <cell r="F798">
            <v>36003</v>
          </cell>
          <cell r="G798" t="str">
            <v>Julio</v>
          </cell>
          <cell r="H798">
            <v>1998</v>
          </cell>
          <cell r="I798">
            <v>37099</v>
          </cell>
          <cell r="J798">
            <v>2001</v>
          </cell>
          <cell r="K798" t="str">
            <v>Julio</v>
          </cell>
          <cell r="P798">
            <v>0</v>
          </cell>
          <cell r="Q798">
            <v>25.5</v>
          </cell>
          <cell r="R798" t="e">
            <v>#REF!</v>
          </cell>
          <cell r="S798" t="e">
            <v>#REF!</v>
          </cell>
          <cell r="T798">
            <v>4000</v>
          </cell>
          <cell r="U798" t="e">
            <v>#REF!</v>
          </cell>
          <cell r="V798">
            <v>4000</v>
          </cell>
          <cell r="W798" t="e">
            <v>#REF!</v>
          </cell>
          <cell r="X798">
            <v>4000</v>
          </cell>
          <cell r="Y798">
            <v>1020</v>
          </cell>
          <cell r="Z798">
            <v>5020</v>
          </cell>
          <cell r="AA798" t="e">
            <v>#REF!</v>
          </cell>
          <cell r="AB798">
            <v>1020</v>
          </cell>
          <cell r="AC798">
            <v>1020</v>
          </cell>
          <cell r="AD798">
            <v>1020</v>
          </cell>
          <cell r="AE798">
            <v>0</v>
          </cell>
          <cell r="AF798">
            <v>0</v>
          </cell>
          <cell r="AG798">
            <v>0</v>
          </cell>
          <cell r="AH798">
            <v>0</v>
          </cell>
          <cell r="AI798">
            <v>0</v>
          </cell>
          <cell r="AJ798">
            <v>0</v>
          </cell>
          <cell r="AK798">
            <v>0</v>
          </cell>
          <cell r="AL798">
            <v>0</v>
          </cell>
          <cell r="AM798">
            <v>0</v>
          </cell>
          <cell r="AN798">
            <v>0</v>
          </cell>
          <cell r="AO798">
            <v>0</v>
          </cell>
          <cell r="AP798">
            <v>0</v>
          </cell>
          <cell r="AQ798">
            <v>3060</v>
          </cell>
        </row>
        <row r="799">
          <cell r="A799">
            <v>1</v>
          </cell>
          <cell r="B799" t="str">
            <v>COP</v>
          </cell>
          <cell r="C799" t="str">
            <v>Subastas</v>
          </cell>
          <cell r="D799" t="str">
            <v>Fija</v>
          </cell>
          <cell r="E799">
            <v>3</v>
          </cell>
          <cell r="F799">
            <v>36003</v>
          </cell>
          <cell r="G799" t="str">
            <v>Julio</v>
          </cell>
          <cell r="H799">
            <v>1998</v>
          </cell>
          <cell r="I799">
            <v>37099</v>
          </cell>
          <cell r="J799">
            <v>2001</v>
          </cell>
          <cell r="K799" t="str">
            <v>Julio</v>
          </cell>
          <cell r="P799">
            <v>0</v>
          </cell>
          <cell r="Q799">
            <v>25.5</v>
          </cell>
          <cell r="R799" t="e">
            <v>#REF!</v>
          </cell>
          <cell r="S799" t="e">
            <v>#REF!</v>
          </cell>
          <cell r="T799">
            <v>3500</v>
          </cell>
          <cell r="U799" t="e">
            <v>#REF!</v>
          </cell>
          <cell r="V799">
            <v>3500</v>
          </cell>
          <cell r="W799" t="e">
            <v>#REF!</v>
          </cell>
          <cell r="X799">
            <v>3500</v>
          </cell>
          <cell r="Y799">
            <v>892.5</v>
          </cell>
          <cell r="Z799">
            <v>4392.5</v>
          </cell>
          <cell r="AA799" t="e">
            <v>#REF!</v>
          </cell>
          <cell r="AB799">
            <v>892.5</v>
          </cell>
          <cell r="AC799">
            <v>892.5</v>
          </cell>
          <cell r="AD799">
            <v>892.5</v>
          </cell>
          <cell r="AE799">
            <v>0</v>
          </cell>
          <cell r="AF799">
            <v>0</v>
          </cell>
          <cell r="AG799">
            <v>0</v>
          </cell>
          <cell r="AH799">
            <v>0</v>
          </cell>
          <cell r="AI799">
            <v>0</v>
          </cell>
          <cell r="AJ799">
            <v>0</v>
          </cell>
          <cell r="AK799">
            <v>0</v>
          </cell>
          <cell r="AL799">
            <v>0</v>
          </cell>
          <cell r="AM799">
            <v>0</v>
          </cell>
          <cell r="AN799">
            <v>0</v>
          </cell>
          <cell r="AO799">
            <v>0</v>
          </cell>
          <cell r="AP799">
            <v>0</v>
          </cell>
          <cell r="AQ799">
            <v>2677.5</v>
          </cell>
        </row>
        <row r="800">
          <cell r="A800">
            <v>1</v>
          </cell>
          <cell r="B800" t="str">
            <v>COP</v>
          </cell>
          <cell r="C800" t="str">
            <v>Subastas</v>
          </cell>
          <cell r="D800" t="str">
            <v>Fija</v>
          </cell>
          <cell r="E800">
            <v>3</v>
          </cell>
          <cell r="F800">
            <v>36003</v>
          </cell>
          <cell r="G800" t="str">
            <v>Julio</v>
          </cell>
          <cell r="H800">
            <v>1998</v>
          </cell>
          <cell r="I800">
            <v>37099</v>
          </cell>
          <cell r="J800">
            <v>2001</v>
          </cell>
          <cell r="K800" t="str">
            <v>Julio</v>
          </cell>
          <cell r="P800">
            <v>0</v>
          </cell>
          <cell r="Q800">
            <v>25.5</v>
          </cell>
          <cell r="R800" t="e">
            <v>#REF!</v>
          </cell>
          <cell r="S800" t="e">
            <v>#REF!</v>
          </cell>
          <cell r="T800">
            <v>2300</v>
          </cell>
          <cell r="U800" t="e">
            <v>#REF!</v>
          </cell>
          <cell r="V800">
            <v>2300</v>
          </cell>
          <cell r="W800" t="e">
            <v>#REF!</v>
          </cell>
          <cell r="X800">
            <v>2300</v>
          </cell>
          <cell r="Y800">
            <v>586.5</v>
          </cell>
          <cell r="Z800">
            <v>2886.5</v>
          </cell>
          <cell r="AA800" t="e">
            <v>#REF!</v>
          </cell>
          <cell r="AB800">
            <v>586.5</v>
          </cell>
          <cell r="AC800">
            <v>586.5</v>
          </cell>
          <cell r="AD800">
            <v>586.5</v>
          </cell>
          <cell r="AE800">
            <v>0</v>
          </cell>
          <cell r="AF800">
            <v>0</v>
          </cell>
          <cell r="AG800">
            <v>0</v>
          </cell>
          <cell r="AH800">
            <v>0</v>
          </cell>
          <cell r="AI800">
            <v>0</v>
          </cell>
          <cell r="AJ800">
            <v>0</v>
          </cell>
          <cell r="AK800">
            <v>0</v>
          </cell>
          <cell r="AL800">
            <v>0</v>
          </cell>
          <cell r="AM800">
            <v>0</v>
          </cell>
          <cell r="AN800">
            <v>0</v>
          </cell>
          <cell r="AO800">
            <v>0</v>
          </cell>
          <cell r="AP800">
            <v>0</v>
          </cell>
          <cell r="AQ800">
            <v>1759.5</v>
          </cell>
        </row>
        <row r="801">
          <cell r="A801">
            <v>1</v>
          </cell>
          <cell r="B801" t="str">
            <v>COP</v>
          </cell>
          <cell r="C801" t="str">
            <v>Subastas</v>
          </cell>
          <cell r="D801" t="str">
            <v>Fija</v>
          </cell>
          <cell r="E801">
            <v>3</v>
          </cell>
          <cell r="F801">
            <v>36003</v>
          </cell>
          <cell r="G801" t="str">
            <v>Julio</v>
          </cell>
          <cell r="H801">
            <v>1998</v>
          </cell>
          <cell r="I801">
            <v>37099</v>
          </cell>
          <cell r="J801">
            <v>2001</v>
          </cell>
          <cell r="K801" t="str">
            <v>Julio</v>
          </cell>
          <cell r="P801">
            <v>0</v>
          </cell>
          <cell r="Q801">
            <v>25.5</v>
          </cell>
          <cell r="R801" t="e">
            <v>#REF!</v>
          </cell>
          <cell r="S801" t="e">
            <v>#REF!</v>
          </cell>
          <cell r="T801">
            <v>300</v>
          </cell>
          <cell r="U801" t="e">
            <v>#REF!</v>
          </cell>
          <cell r="V801">
            <v>300</v>
          </cell>
          <cell r="W801" t="e">
            <v>#REF!</v>
          </cell>
          <cell r="X801">
            <v>300</v>
          </cell>
          <cell r="Y801">
            <v>76.5</v>
          </cell>
          <cell r="Z801">
            <v>376.5</v>
          </cell>
          <cell r="AA801" t="e">
            <v>#REF!</v>
          </cell>
          <cell r="AB801">
            <v>76.5</v>
          </cell>
          <cell r="AC801">
            <v>76.5</v>
          </cell>
          <cell r="AD801">
            <v>76.5</v>
          </cell>
          <cell r="AE801">
            <v>0</v>
          </cell>
          <cell r="AF801">
            <v>0</v>
          </cell>
          <cell r="AG801">
            <v>0</v>
          </cell>
          <cell r="AH801">
            <v>0</v>
          </cell>
          <cell r="AI801">
            <v>0</v>
          </cell>
          <cell r="AJ801">
            <v>0</v>
          </cell>
          <cell r="AK801">
            <v>0</v>
          </cell>
          <cell r="AL801">
            <v>0</v>
          </cell>
          <cell r="AM801">
            <v>0</v>
          </cell>
          <cell r="AN801">
            <v>0</v>
          </cell>
          <cell r="AO801">
            <v>0</v>
          </cell>
          <cell r="AP801">
            <v>0</v>
          </cell>
          <cell r="AQ801">
            <v>229.5</v>
          </cell>
        </row>
        <row r="802">
          <cell r="A802">
            <v>1</v>
          </cell>
          <cell r="B802" t="str">
            <v>COP</v>
          </cell>
          <cell r="C802" t="str">
            <v>Subastas</v>
          </cell>
          <cell r="D802" t="str">
            <v>Fija</v>
          </cell>
          <cell r="E802">
            <v>3</v>
          </cell>
          <cell r="F802">
            <v>36003</v>
          </cell>
          <cell r="G802" t="str">
            <v>Julio</v>
          </cell>
          <cell r="H802">
            <v>1998</v>
          </cell>
          <cell r="I802">
            <v>37099</v>
          </cell>
          <cell r="J802">
            <v>2001</v>
          </cell>
          <cell r="K802" t="str">
            <v>Julio</v>
          </cell>
          <cell r="P802">
            <v>0</v>
          </cell>
          <cell r="Q802">
            <v>25.5</v>
          </cell>
          <cell r="R802" t="e">
            <v>#REF!</v>
          </cell>
          <cell r="S802" t="e">
            <v>#REF!</v>
          </cell>
          <cell r="T802">
            <v>2000</v>
          </cell>
          <cell r="U802" t="e">
            <v>#REF!</v>
          </cell>
          <cell r="V802">
            <v>2000</v>
          </cell>
          <cell r="W802" t="e">
            <v>#REF!</v>
          </cell>
          <cell r="X802">
            <v>2000</v>
          </cell>
          <cell r="Y802">
            <v>510</v>
          </cell>
          <cell r="Z802">
            <v>2510</v>
          </cell>
          <cell r="AA802" t="e">
            <v>#REF!</v>
          </cell>
          <cell r="AB802">
            <v>510</v>
          </cell>
          <cell r="AC802">
            <v>510</v>
          </cell>
          <cell r="AD802">
            <v>510</v>
          </cell>
          <cell r="AE802">
            <v>0</v>
          </cell>
          <cell r="AF802">
            <v>0</v>
          </cell>
          <cell r="AG802">
            <v>0</v>
          </cell>
          <cell r="AH802">
            <v>0</v>
          </cell>
          <cell r="AI802">
            <v>0</v>
          </cell>
          <cell r="AJ802">
            <v>0</v>
          </cell>
          <cell r="AK802">
            <v>0</v>
          </cell>
          <cell r="AL802">
            <v>0</v>
          </cell>
          <cell r="AM802">
            <v>0</v>
          </cell>
          <cell r="AN802">
            <v>0</v>
          </cell>
          <cell r="AO802">
            <v>0</v>
          </cell>
          <cell r="AP802">
            <v>0</v>
          </cell>
          <cell r="AQ802">
            <v>1530</v>
          </cell>
        </row>
        <row r="803">
          <cell r="A803">
            <v>1</v>
          </cell>
          <cell r="B803" t="str">
            <v>COP</v>
          </cell>
          <cell r="C803" t="str">
            <v>Subastas</v>
          </cell>
          <cell r="D803" t="str">
            <v>Fija</v>
          </cell>
          <cell r="E803">
            <v>3</v>
          </cell>
          <cell r="F803">
            <v>36003</v>
          </cell>
          <cell r="G803" t="str">
            <v>Julio</v>
          </cell>
          <cell r="H803">
            <v>1998</v>
          </cell>
          <cell r="I803">
            <v>37099</v>
          </cell>
          <cell r="J803">
            <v>2001</v>
          </cell>
          <cell r="K803" t="str">
            <v>Julio</v>
          </cell>
          <cell r="P803">
            <v>0</v>
          </cell>
          <cell r="Q803">
            <v>25.5</v>
          </cell>
          <cell r="R803" t="e">
            <v>#REF!</v>
          </cell>
          <cell r="S803" t="e">
            <v>#REF!</v>
          </cell>
          <cell r="T803">
            <v>34300</v>
          </cell>
          <cell r="U803" t="e">
            <v>#REF!</v>
          </cell>
          <cell r="V803">
            <v>34300</v>
          </cell>
          <cell r="W803" t="e">
            <v>#REF!</v>
          </cell>
          <cell r="X803">
            <v>34300</v>
          </cell>
          <cell r="Y803">
            <v>8746.5</v>
          </cell>
          <cell r="Z803">
            <v>43046.5</v>
          </cell>
          <cell r="AA803" t="e">
            <v>#REF!</v>
          </cell>
          <cell r="AB803">
            <v>8746.5</v>
          </cell>
          <cell r="AC803">
            <v>8746.5</v>
          </cell>
          <cell r="AD803">
            <v>8746.5</v>
          </cell>
          <cell r="AE803">
            <v>0</v>
          </cell>
          <cell r="AF803">
            <v>0</v>
          </cell>
          <cell r="AG803">
            <v>0</v>
          </cell>
          <cell r="AH803">
            <v>0</v>
          </cell>
          <cell r="AI803">
            <v>0</v>
          </cell>
          <cell r="AJ803">
            <v>0</v>
          </cell>
          <cell r="AK803">
            <v>0</v>
          </cell>
          <cell r="AL803">
            <v>0</v>
          </cell>
          <cell r="AM803">
            <v>0</v>
          </cell>
          <cell r="AN803">
            <v>0</v>
          </cell>
          <cell r="AO803">
            <v>0</v>
          </cell>
          <cell r="AP803">
            <v>0</v>
          </cell>
          <cell r="AQ803">
            <v>26239.5</v>
          </cell>
        </row>
        <row r="804">
          <cell r="A804">
            <v>1</v>
          </cell>
          <cell r="B804" t="str">
            <v>COP</v>
          </cell>
          <cell r="C804" t="str">
            <v>Subastas</v>
          </cell>
          <cell r="D804" t="str">
            <v>Fija</v>
          </cell>
          <cell r="E804">
            <v>3</v>
          </cell>
          <cell r="F804">
            <v>36003</v>
          </cell>
          <cell r="G804" t="str">
            <v>Julio</v>
          </cell>
          <cell r="H804">
            <v>1998</v>
          </cell>
          <cell r="I804">
            <v>37099</v>
          </cell>
          <cell r="J804">
            <v>2001</v>
          </cell>
          <cell r="K804" t="str">
            <v>Julio</v>
          </cell>
          <cell r="P804">
            <v>0</v>
          </cell>
          <cell r="Q804">
            <v>25.5</v>
          </cell>
          <cell r="R804" t="e">
            <v>#REF!</v>
          </cell>
          <cell r="S804" t="e">
            <v>#REF!</v>
          </cell>
          <cell r="T804">
            <v>500</v>
          </cell>
          <cell r="U804" t="e">
            <v>#REF!</v>
          </cell>
          <cell r="V804">
            <v>500</v>
          </cell>
          <cell r="W804" t="e">
            <v>#REF!</v>
          </cell>
          <cell r="X804">
            <v>500</v>
          </cell>
          <cell r="Y804">
            <v>127.5</v>
          </cell>
          <cell r="Z804">
            <v>627.5</v>
          </cell>
          <cell r="AA804" t="e">
            <v>#REF!</v>
          </cell>
          <cell r="AB804">
            <v>127.5</v>
          </cell>
          <cell r="AC804">
            <v>127.5</v>
          </cell>
          <cell r="AD804">
            <v>127.5</v>
          </cell>
          <cell r="AE804">
            <v>0</v>
          </cell>
          <cell r="AF804">
            <v>0</v>
          </cell>
          <cell r="AG804">
            <v>0</v>
          </cell>
          <cell r="AH804">
            <v>0</v>
          </cell>
          <cell r="AI804">
            <v>0</v>
          </cell>
          <cell r="AJ804">
            <v>0</v>
          </cell>
          <cell r="AK804">
            <v>0</v>
          </cell>
          <cell r="AL804">
            <v>0</v>
          </cell>
          <cell r="AM804">
            <v>0</v>
          </cell>
          <cell r="AN804">
            <v>0</v>
          </cell>
          <cell r="AO804">
            <v>0</v>
          </cell>
          <cell r="AP804">
            <v>0</v>
          </cell>
          <cell r="AQ804">
            <v>382.5</v>
          </cell>
        </row>
        <row r="805">
          <cell r="A805">
            <v>1</v>
          </cell>
          <cell r="B805" t="str">
            <v>COP</v>
          </cell>
          <cell r="C805" t="str">
            <v>Subastas</v>
          </cell>
          <cell r="D805" t="str">
            <v>Fija</v>
          </cell>
          <cell r="E805">
            <v>3</v>
          </cell>
          <cell r="F805">
            <v>36003</v>
          </cell>
          <cell r="G805" t="str">
            <v>Julio</v>
          </cell>
          <cell r="H805">
            <v>1998</v>
          </cell>
          <cell r="I805">
            <v>37099</v>
          </cell>
          <cell r="J805">
            <v>2001</v>
          </cell>
          <cell r="K805" t="str">
            <v>Julio</v>
          </cell>
          <cell r="P805">
            <v>0</v>
          </cell>
          <cell r="Q805">
            <v>25.5</v>
          </cell>
          <cell r="R805" t="e">
            <v>#REF!</v>
          </cell>
          <cell r="S805" t="e">
            <v>#REF!</v>
          </cell>
          <cell r="T805">
            <v>1300</v>
          </cell>
          <cell r="U805" t="e">
            <v>#REF!</v>
          </cell>
          <cell r="V805">
            <v>1300</v>
          </cell>
          <cell r="W805" t="e">
            <v>#REF!</v>
          </cell>
          <cell r="X805">
            <v>1300</v>
          </cell>
          <cell r="Y805">
            <v>331.5</v>
          </cell>
          <cell r="Z805">
            <v>1631.5</v>
          </cell>
          <cell r="AA805" t="e">
            <v>#REF!</v>
          </cell>
          <cell r="AB805">
            <v>331.5</v>
          </cell>
          <cell r="AC805">
            <v>331.5</v>
          </cell>
          <cell r="AD805">
            <v>331.5</v>
          </cell>
          <cell r="AE805">
            <v>0</v>
          </cell>
          <cell r="AF805">
            <v>0</v>
          </cell>
          <cell r="AG805">
            <v>0</v>
          </cell>
          <cell r="AH805">
            <v>0</v>
          </cell>
          <cell r="AI805">
            <v>0</v>
          </cell>
          <cell r="AJ805">
            <v>0</v>
          </cell>
          <cell r="AK805">
            <v>0</v>
          </cell>
          <cell r="AL805">
            <v>0</v>
          </cell>
          <cell r="AM805">
            <v>0</v>
          </cell>
          <cell r="AN805">
            <v>0</v>
          </cell>
          <cell r="AO805">
            <v>0</v>
          </cell>
          <cell r="AP805">
            <v>0</v>
          </cell>
          <cell r="AQ805">
            <v>994.5</v>
          </cell>
        </row>
        <row r="806">
          <cell r="A806">
            <v>1</v>
          </cell>
          <cell r="B806" t="str">
            <v>COP</v>
          </cell>
          <cell r="C806" t="str">
            <v>Subastas</v>
          </cell>
          <cell r="D806" t="str">
            <v>Variable</v>
          </cell>
          <cell r="E806">
            <v>5</v>
          </cell>
          <cell r="F806">
            <v>35333</v>
          </cell>
          <cell r="G806" t="str">
            <v>Septiembre</v>
          </cell>
          <cell r="H806">
            <v>1996</v>
          </cell>
          <cell r="I806">
            <v>37159</v>
          </cell>
          <cell r="J806">
            <v>2001</v>
          </cell>
          <cell r="K806" t="str">
            <v>Septiembre</v>
          </cell>
          <cell r="P806">
            <v>8.1</v>
          </cell>
          <cell r="Q806">
            <v>19.989999999999998</v>
          </cell>
          <cell r="R806">
            <v>16.86</v>
          </cell>
          <cell r="S806" t="e">
            <v>#REF!</v>
          </cell>
          <cell r="T806">
            <v>200</v>
          </cell>
          <cell r="U806" t="e">
            <v>#REF!</v>
          </cell>
          <cell r="V806">
            <v>200</v>
          </cell>
          <cell r="W806" t="e">
            <v>#REF!</v>
          </cell>
          <cell r="X806">
            <v>200</v>
          </cell>
          <cell r="Y806">
            <v>39.979999999999997</v>
          </cell>
          <cell r="Z806">
            <v>239.98</v>
          </cell>
          <cell r="AA806">
            <v>3372</v>
          </cell>
          <cell r="AB806">
            <v>36.26</v>
          </cell>
          <cell r="AC806">
            <v>35.9</v>
          </cell>
          <cell r="AD806">
            <v>36.159999999999997</v>
          </cell>
          <cell r="AE806">
            <v>0</v>
          </cell>
          <cell r="AF806">
            <v>0</v>
          </cell>
          <cell r="AG806">
            <v>0</v>
          </cell>
          <cell r="AH806">
            <v>0</v>
          </cell>
          <cell r="AI806">
            <v>0</v>
          </cell>
          <cell r="AJ806">
            <v>0</v>
          </cell>
          <cell r="AK806">
            <v>0</v>
          </cell>
          <cell r="AL806">
            <v>0</v>
          </cell>
          <cell r="AM806">
            <v>0</v>
          </cell>
          <cell r="AN806">
            <v>0</v>
          </cell>
          <cell r="AO806">
            <v>0</v>
          </cell>
          <cell r="AP806">
            <v>0</v>
          </cell>
          <cell r="AQ806">
            <v>108.32</v>
          </cell>
        </row>
        <row r="807">
          <cell r="A807">
            <v>1</v>
          </cell>
          <cell r="B807" t="str">
            <v>COP</v>
          </cell>
          <cell r="C807" t="str">
            <v>Subastas</v>
          </cell>
          <cell r="D807" t="str">
            <v>Variable</v>
          </cell>
          <cell r="E807">
            <v>5</v>
          </cell>
          <cell r="F807">
            <v>35333</v>
          </cell>
          <cell r="G807" t="str">
            <v>Septiembre</v>
          </cell>
          <cell r="H807">
            <v>1996</v>
          </cell>
          <cell r="I807">
            <v>37159</v>
          </cell>
          <cell r="J807">
            <v>2001</v>
          </cell>
          <cell r="K807" t="str">
            <v>Septiembre</v>
          </cell>
          <cell r="P807">
            <v>8.1</v>
          </cell>
          <cell r="Q807">
            <v>19.989999999999998</v>
          </cell>
          <cell r="R807">
            <v>16.86</v>
          </cell>
          <cell r="S807" t="e">
            <v>#REF!</v>
          </cell>
          <cell r="T807">
            <v>1000</v>
          </cell>
          <cell r="U807" t="e">
            <v>#REF!</v>
          </cell>
          <cell r="V807">
            <v>1000</v>
          </cell>
          <cell r="W807" t="e">
            <v>#REF!</v>
          </cell>
          <cell r="X807">
            <v>1000</v>
          </cell>
          <cell r="Y807">
            <v>199.9</v>
          </cell>
          <cell r="Z807">
            <v>1199.9000000000001</v>
          </cell>
          <cell r="AA807">
            <v>16860</v>
          </cell>
          <cell r="AB807">
            <v>181.32</v>
          </cell>
          <cell r="AC807">
            <v>179.5</v>
          </cell>
          <cell r="AD807">
            <v>180.79999999999998</v>
          </cell>
          <cell r="AE807">
            <v>0</v>
          </cell>
          <cell r="AF807">
            <v>0</v>
          </cell>
          <cell r="AG807">
            <v>0</v>
          </cell>
          <cell r="AH807">
            <v>0</v>
          </cell>
          <cell r="AI807">
            <v>0</v>
          </cell>
          <cell r="AJ807">
            <v>0</v>
          </cell>
          <cell r="AK807">
            <v>0</v>
          </cell>
          <cell r="AL807">
            <v>0</v>
          </cell>
          <cell r="AM807">
            <v>0</v>
          </cell>
          <cell r="AN807">
            <v>0</v>
          </cell>
          <cell r="AO807">
            <v>0</v>
          </cell>
          <cell r="AP807">
            <v>0</v>
          </cell>
          <cell r="AQ807">
            <v>541.62</v>
          </cell>
        </row>
        <row r="808">
          <cell r="A808">
            <v>1</v>
          </cell>
          <cell r="B808" t="str">
            <v>COP</v>
          </cell>
          <cell r="C808" t="str">
            <v>Subastas</v>
          </cell>
          <cell r="D808" t="str">
            <v>Variable</v>
          </cell>
          <cell r="E808">
            <v>5</v>
          </cell>
          <cell r="F808">
            <v>35333</v>
          </cell>
          <cell r="G808" t="str">
            <v>Septiembre</v>
          </cell>
          <cell r="H808">
            <v>1996</v>
          </cell>
          <cell r="I808">
            <v>37159</v>
          </cell>
          <cell r="J808">
            <v>2001</v>
          </cell>
          <cell r="K808" t="str">
            <v>Septiembre</v>
          </cell>
          <cell r="P808">
            <v>8.1</v>
          </cell>
          <cell r="Q808">
            <v>19.989999999999998</v>
          </cell>
          <cell r="R808">
            <v>16.86</v>
          </cell>
          <cell r="S808" t="e">
            <v>#REF!</v>
          </cell>
          <cell r="T808">
            <v>5986</v>
          </cell>
          <cell r="U808" t="e">
            <v>#REF!</v>
          </cell>
          <cell r="V808">
            <v>5986</v>
          </cell>
          <cell r="W808" t="e">
            <v>#REF!</v>
          </cell>
          <cell r="X808">
            <v>5986</v>
          </cell>
          <cell r="Y808">
            <v>1196.6014</v>
          </cell>
          <cell r="Z808">
            <v>7182.6013999999996</v>
          </cell>
          <cell r="AA808">
            <v>100923.95999999999</v>
          </cell>
          <cell r="AB808">
            <v>1085.3599999999999</v>
          </cell>
          <cell r="AC808">
            <v>1074.4869999999999</v>
          </cell>
          <cell r="AD808">
            <v>1082.2687999999998</v>
          </cell>
          <cell r="AE808">
            <v>0</v>
          </cell>
          <cell r="AF808">
            <v>0</v>
          </cell>
          <cell r="AG808">
            <v>0</v>
          </cell>
          <cell r="AH808">
            <v>0</v>
          </cell>
          <cell r="AI808">
            <v>0</v>
          </cell>
          <cell r="AJ808">
            <v>0</v>
          </cell>
          <cell r="AK808">
            <v>0</v>
          </cell>
          <cell r="AL808">
            <v>0</v>
          </cell>
          <cell r="AM808">
            <v>0</v>
          </cell>
          <cell r="AN808">
            <v>0</v>
          </cell>
          <cell r="AO808">
            <v>0</v>
          </cell>
          <cell r="AP808">
            <v>0</v>
          </cell>
          <cell r="AQ808">
            <v>3242.1157999999996</v>
          </cell>
        </row>
        <row r="809">
          <cell r="A809">
            <v>1</v>
          </cell>
          <cell r="B809" t="str">
            <v>COP</v>
          </cell>
          <cell r="C809" t="str">
            <v>Subastas</v>
          </cell>
          <cell r="D809" t="str">
            <v>Variable</v>
          </cell>
          <cell r="E809">
            <v>5</v>
          </cell>
          <cell r="F809">
            <v>35333</v>
          </cell>
          <cell r="G809" t="str">
            <v>Septiembre</v>
          </cell>
          <cell r="H809">
            <v>1996</v>
          </cell>
          <cell r="I809">
            <v>37159</v>
          </cell>
          <cell r="J809">
            <v>2001</v>
          </cell>
          <cell r="K809" t="str">
            <v>Septiembre</v>
          </cell>
          <cell r="P809">
            <v>8.1</v>
          </cell>
          <cell r="Q809">
            <v>19.989999999999998</v>
          </cell>
          <cell r="R809">
            <v>16.86</v>
          </cell>
          <cell r="S809" t="e">
            <v>#REF!</v>
          </cell>
          <cell r="T809">
            <v>250</v>
          </cell>
          <cell r="U809" t="e">
            <v>#REF!</v>
          </cell>
          <cell r="V809">
            <v>250</v>
          </cell>
          <cell r="W809" t="e">
            <v>#REF!</v>
          </cell>
          <cell r="X809">
            <v>250</v>
          </cell>
          <cell r="Y809">
            <v>49.975000000000001</v>
          </cell>
          <cell r="Z809">
            <v>299.97500000000002</v>
          </cell>
          <cell r="AA809">
            <v>4215</v>
          </cell>
          <cell r="AB809">
            <v>45.33</v>
          </cell>
          <cell r="AC809">
            <v>44.875</v>
          </cell>
          <cell r="AD809">
            <v>45.199999999999996</v>
          </cell>
          <cell r="AE809">
            <v>0</v>
          </cell>
          <cell r="AF809">
            <v>0</v>
          </cell>
          <cell r="AG809">
            <v>0</v>
          </cell>
          <cell r="AH809">
            <v>0</v>
          </cell>
          <cell r="AI809">
            <v>0</v>
          </cell>
          <cell r="AJ809">
            <v>0</v>
          </cell>
          <cell r="AK809">
            <v>0</v>
          </cell>
          <cell r="AL809">
            <v>0</v>
          </cell>
          <cell r="AM809">
            <v>0</v>
          </cell>
          <cell r="AN809">
            <v>0</v>
          </cell>
          <cell r="AO809">
            <v>0</v>
          </cell>
          <cell r="AP809">
            <v>0</v>
          </cell>
          <cell r="AQ809">
            <v>135.405</v>
          </cell>
        </row>
        <row r="810">
          <cell r="A810">
            <v>1</v>
          </cell>
          <cell r="B810" t="str">
            <v>COP</v>
          </cell>
          <cell r="C810" t="str">
            <v>Subastas</v>
          </cell>
          <cell r="D810" t="str">
            <v>Variable</v>
          </cell>
          <cell r="E810">
            <v>5</v>
          </cell>
          <cell r="F810">
            <v>35333</v>
          </cell>
          <cell r="G810" t="str">
            <v>Septiembre</v>
          </cell>
          <cell r="H810">
            <v>1996</v>
          </cell>
          <cell r="I810">
            <v>37159</v>
          </cell>
          <cell r="J810">
            <v>2001</v>
          </cell>
          <cell r="K810" t="str">
            <v>Septiembre</v>
          </cell>
          <cell r="P810">
            <v>8.1</v>
          </cell>
          <cell r="Q810">
            <v>19.989999999999998</v>
          </cell>
          <cell r="R810">
            <v>16.86</v>
          </cell>
          <cell r="S810" t="e">
            <v>#REF!</v>
          </cell>
          <cell r="T810">
            <v>1000</v>
          </cell>
          <cell r="U810" t="e">
            <v>#REF!</v>
          </cell>
          <cell r="V810">
            <v>1000</v>
          </cell>
          <cell r="W810" t="e">
            <v>#REF!</v>
          </cell>
          <cell r="X810">
            <v>1000</v>
          </cell>
          <cell r="Y810">
            <v>199.9</v>
          </cell>
          <cell r="Z810">
            <v>1199.9000000000001</v>
          </cell>
          <cell r="AA810">
            <v>16860</v>
          </cell>
          <cell r="AB810">
            <v>181.32</v>
          </cell>
          <cell r="AC810">
            <v>179.5</v>
          </cell>
          <cell r="AD810">
            <v>180.79999999999998</v>
          </cell>
          <cell r="AE810">
            <v>0</v>
          </cell>
          <cell r="AF810">
            <v>0</v>
          </cell>
          <cell r="AG810">
            <v>0</v>
          </cell>
          <cell r="AH810">
            <v>0</v>
          </cell>
          <cell r="AI810">
            <v>0</v>
          </cell>
          <cell r="AJ810">
            <v>0</v>
          </cell>
          <cell r="AK810">
            <v>0</v>
          </cell>
          <cell r="AL810">
            <v>0</v>
          </cell>
          <cell r="AM810">
            <v>0</v>
          </cell>
          <cell r="AN810">
            <v>0</v>
          </cell>
          <cell r="AO810">
            <v>0</v>
          </cell>
          <cell r="AP810">
            <v>0</v>
          </cell>
          <cell r="AQ810">
            <v>541.62</v>
          </cell>
        </row>
        <row r="811">
          <cell r="A811">
            <v>1</v>
          </cell>
          <cell r="B811" t="str">
            <v>COP</v>
          </cell>
          <cell r="C811" t="str">
            <v>Subastas</v>
          </cell>
          <cell r="D811" t="str">
            <v>Variable</v>
          </cell>
          <cell r="E811">
            <v>5</v>
          </cell>
          <cell r="F811">
            <v>35333</v>
          </cell>
          <cell r="G811" t="str">
            <v>Septiembre</v>
          </cell>
          <cell r="H811">
            <v>1996</v>
          </cell>
          <cell r="I811">
            <v>37159</v>
          </cell>
          <cell r="J811">
            <v>2001</v>
          </cell>
          <cell r="K811" t="str">
            <v>Septiembre</v>
          </cell>
          <cell r="P811">
            <v>8.1</v>
          </cell>
          <cell r="Q811">
            <v>19.989999999999998</v>
          </cell>
          <cell r="R811">
            <v>16.86</v>
          </cell>
          <cell r="S811" t="e">
            <v>#REF!</v>
          </cell>
          <cell r="T811">
            <v>2100</v>
          </cell>
          <cell r="U811" t="e">
            <v>#REF!</v>
          </cell>
          <cell r="V811">
            <v>2100</v>
          </cell>
          <cell r="W811" t="e">
            <v>#REF!</v>
          </cell>
          <cell r="X811">
            <v>2100</v>
          </cell>
          <cell r="Y811">
            <v>419.78999999999996</v>
          </cell>
          <cell r="Z811">
            <v>2519.79</v>
          </cell>
          <cell r="AA811">
            <v>35406</v>
          </cell>
          <cell r="AB811">
            <v>380.77</v>
          </cell>
          <cell r="AC811">
            <v>376.95</v>
          </cell>
          <cell r="AD811">
            <v>379.67999999999995</v>
          </cell>
          <cell r="AE811">
            <v>0</v>
          </cell>
          <cell r="AF811">
            <v>0</v>
          </cell>
          <cell r="AG811">
            <v>0</v>
          </cell>
          <cell r="AH811">
            <v>0</v>
          </cell>
          <cell r="AI811">
            <v>0</v>
          </cell>
          <cell r="AJ811">
            <v>0</v>
          </cell>
          <cell r="AK811">
            <v>0</v>
          </cell>
          <cell r="AL811">
            <v>0</v>
          </cell>
          <cell r="AM811">
            <v>0</v>
          </cell>
          <cell r="AN811">
            <v>0</v>
          </cell>
          <cell r="AO811">
            <v>0</v>
          </cell>
          <cell r="AP811">
            <v>0</v>
          </cell>
          <cell r="AQ811">
            <v>1137.4000000000001</v>
          </cell>
        </row>
        <row r="812">
          <cell r="A812">
            <v>1</v>
          </cell>
          <cell r="B812" t="str">
            <v>COP</v>
          </cell>
          <cell r="C812" t="str">
            <v>Subastas</v>
          </cell>
          <cell r="D812" t="str">
            <v>Variable</v>
          </cell>
          <cell r="E812">
            <v>5</v>
          </cell>
          <cell r="F812">
            <v>35333</v>
          </cell>
          <cell r="G812" t="str">
            <v>Septiembre</v>
          </cell>
          <cell r="H812">
            <v>1996</v>
          </cell>
          <cell r="I812">
            <v>37159</v>
          </cell>
          <cell r="J812">
            <v>2001</v>
          </cell>
          <cell r="K812" t="str">
            <v>Septiembre</v>
          </cell>
          <cell r="P812">
            <v>8.1</v>
          </cell>
          <cell r="Q812">
            <v>19.989999999999998</v>
          </cell>
          <cell r="R812">
            <v>16.86</v>
          </cell>
          <cell r="S812" t="e">
            <v>#REF!</v>
          </cell>
          <cell r="T812">
            <v>2000</v>
          </cell>
          <cell r="U812" t="e">
            <v>#REF!</v>
          </cell>
          <cell r="V812">
            <v>2000</v>
          </cell>
          <cell r="W812" t="e">
            <v>#REF!</v>
          </cell>
          <cell r="X812">
            <v>2000</v>
          </cell>
          <cell r="Y812">
            <v>399.8</v>
          </cell>
          <cell r="Z812">
            <v>2399.8000000000002</v>
          </cell>
          <cell r="AA812">
            <v>33720</v>
          </cell>
          <cell r="AB812">
            <v>362.63</v>
          </cell>
          <cell r="AC812">
            <v>359</v>
          </cell>
          <cell r="AD812">
            <v>361.59999999999997</v>
          </cell>
          <cell r="AE812">
            <v>0</v>
          </cell>
          <cell r="AF812">
            <v>0</v>
          </cell>
          <cell r="AG812">
            <v>0</v>
          </cell>
          <cell r="AH812">
            <v>0</v>
          </cell>
          <cell r="AI812">
            <v>0</v>
          </cell>
          <cell r="AJ812">
            <v>0</v>
          </cell>
          <cell r="AK812">
            <v>0</v>
          </cell>
          <cell r="AL812">
            <v>0</v>
          </cell>
          <cell r="AM812">
            <v>0</v>
          </cell>
          <cell r="AN812">
            <v>0</v>
          </cell>
          <cell r="AO812">
            <v>0</v>
          </cell>
          <cell r="AP812">
            <v>0</v>
          </cell>
          <cell r="AQ812">
            <v>1083.23</v>
          </cell>
        </row>
        <row r="813">
          <cell r="A813">
            <v>1</v>
          </cell>
          <cell r="B813" t="str">
            <v>COP</v>
          </cell>
          <cell r="C813" t="str">
            <v>Subastas</v>
          </cell>
          <cell r="D813" t="str">
            <v>Variable</v>
          </cell>
          <cell r="E813">
            <v>5</v>
          </cell>
          <cell r="F813">
            <v>35333</v>
          </cell>
          <cell r="G813" t="str">
            <v>Septiembre</v>
          </cell>
          <cell r="H813">
            <v>1996</v>
          </cell>
          <cell r="I813">
            <v>37159</v>
          </cell>
          <cell r="J813">
            <v>2001</v>
          </cell>
          <cell r="K813" t="str">
            <v>Septiembre</v>
          </cell>
          <cell r="P813">
            <v>8.1</v>
          </cell>
          <cell r="Q813">
            <v>19.989999999999998</v>
          </cell>
          <cell r="R813">
            <v>16.86</v>
          </cell>
          <cell r="S813" t="e">
            <v>#REF!</v>
          </cell>
          <cell r="T813">
            <v>400</v>
          </cell>
          <cell r="U813" t="e">
            <v>#REF!</v>
          </cell>
          <cell r="V813">
            <v>400</v>
          </cell>
          <cell r="W813" t="e">
            <v>#REF!</v>
          </cell>
          <cell r="X813">
            <v>400</v>
          </cell>
          <cell r="Y813">
            <v>79.959999999999994</v>
          </cell>
          <cell r="Z813">
            <v>479.96</v>
          </cell>
          <cell r="AA813">
            <v>6744</v>
          </cell>
          <cell r="AB813">
            <v>72.53</v>
          </cell>
          <cell r="AC813">
            <v>71.8</v>
          </cell>
          <cell r="AD813">
            <v>72.319999999999993</v>
          </cell>
          <cell r="AE813">
            <v>0</v>
          </cell>
          <cell r="AF813">
            <v>0</v>
          </cell>
          <cell r="AG813">
            <v>0</v>
          </cell>
          <cell r="AH813">
            <v>0</v>
          </cell>
          <cell r="AI813">
            <v>0</v>
          </cell>
          <cell r="AJ813">
            <v>0</v>
          </cell>
          <cell r="AK813">
            <v>0</v>
          </cell>
          <cell r="AL813">
            <v>0</v>
          </cell>
          <cell r="AM813">
            <v>0</v>
          </cell>
          <cell r="AN813">
            <v>0</v>
          </cell>
          <cell r="AO813">
            <v>0</v>
          </cell>
          <cell r="AP813">
            <v>0</v>
          </cell>
          <cell r="AQ813">
            <v>216.64999999999998</v>
          </cell>
        </row>
        <row r="814">
          <cell r="A814">
            <v>1</v>
          </cell>
          <cell r="B814" t="str">
            <v>COP</v>
          </cell>
          <cell r="C814" t="str">
            <v>Subastas</v>
          </cell>
          <cell r="D814" t="str">
            <v>Variable</v>
          </cell>
          <cell r="E814">
            <v>5</v>
          </cell>
          <cell r="F814">
            <v>35333</v>
          </cell>
          <cell r="G814" t="str">
            <v>Septiembre</v>
          </cell>
          <cell r="H814">
            <v>1996</v>
          </cell>
          <cell r="I814">
            <v>37159</v>
          </cell>
          <cell r="J814">
            <v>2001</v>
          </cell>
          <cell r="K814" t="str">
            <v>Septiembre</v>
          </cell>
          <cell r="P814">
            <v>8.1</v>
          </cell>
          <cell r="Q814">
            <v>19.989999999999998</v>
          </cell>
          <cell r="R814">
            <v>16.86</v>
          </cell>
          <cell r="S814" t="e">
            <v>#REF!</v>
          </cell>
          <cell r="T814">
            <v>1000</v>
          </cell>
          <cell r="U814" t="e">
            <v>#REF!</v>
          </cell>
          <cell r="V814">
            <v>1000</v>
          </cell>
          <cell r="W814" t="e">
            <v>#REF!</v>
          </cell>
          <cell r="X814">
            <v>1000</v>
          </cell>
          <cell r="Y814">
            <v>199.9</v>
          </cell>
          <cell r="Z814">
            <v>1199.9000000000001</v>
          </cell>
          <cell r="AA814">
            <v>16860</v>
          </cell>
          <cell r="AB814">
            <v>181.32</v>
          </cell>
          <cell r="AC814">
            <v>179.5</v>
          </cell>
          <cell r="AD814">
            <v>180.79999999999998</v>
          </cell>
          <cell r="AE814">
            <v>0</v>
          </cell>
          <cell r="AF814">
            <v>0</v>
          </cell>
          <cell r="AG814">
            <v>0</v>
          </cell>
          <cell r="AH814">
            <v>0</v>
          </cell>
          <cell r="AI814">
            <v>0</v>
          </cell>
          <cell r="AJ814">
            <v>0</v>
          </cell>
          <cell r="AK814">
            <v>0</v>
          </cell>
          <cell r="AL814">
            <v>0</v>
          </cell>
          <cell r="AM814">
            <v>0</v>
          </cell>
          <cell r="AN814">
            <v>0</v>
          </cell>
          <cell r="AO814">
            <v>0</v>
          </cell>
          <cell r="AP814">
            <v>0</v>
          </cell>
          <cell r="AQ814">
            <v>541.62</v>
          </cell>
        </row>
        <row r="815">
          <cell r="A815">
            <v>1</v>
          </cell>
          <cell r="B815" t="str">
            <v>COP</v>
          </cell>
          <cell r="C815" t="str">
            <v>Subastas</v>
          </cell>
          <cell r="D815" t="str">
            <v>Variable</v>
          </cell>
          <cell r="E815">
            <v>5</v>
          </cell>
          <cell r="F815">
            <v>35333</v>
          </cell>
          <cell r="G815" t="str">
            <v>Septiembre</v>
          </cell>
          <cell r="H815">
            <v>1996</v>
          </cell>
          <cell r="I815">
            <v>37159</v>
          </cell>
          <cell r="J815">
            <v>2001</v>
          </cell>
          <cell r="K815" t="str">
            <v>Septiembre</v>
          </cell>
          <cell r="P815">
            <v>8.1</v>
          </cell>
          <cell r="Q815">
            <v>19.989999999999998</v>
          </cell>
          <cell r="R815">
            <v>16.86</v>
          </cell>
          <cell r="S815" t="e">
            <v>#REF!</v>
          </cell>
          <cell r="T815">
            <v>564</v>
          </cell>
          <cell r="U815" t="e">
            <v>#REF!</v>
          </cell>
          <cell r="V815">
            <v>564</v>
          </cell>
          <cell r="W815" t="e">
            <v>#REF!</v>
          </cell>
          <cell r="X815">
            <v>564</v>
          </cell>
          <cell r="Y815">
            <v>112.7436</v>
          </cell>
          <cell r="Z815">
            <v>676.74360000000001</v>
          </cell>
          <cell r="AA815">
            <v>9509.0399999999991</v>
          </cell>
          <cell r="AB815">
            <v>102.26</v>
          </cell>
          <cell r="AC815">
            <v>101.238</v>
          </cell>
          <cell r="AD815">
            <v>101.9712</v>
          </cell>
          <cell r="AE815">
            <v>0</v>
          </cell>
          <cell r="AF815">
            <v>0</v>
          </cell>
          <cell r="AG815">
            <v>0</v>
          </cell>
          <cell r="AH815">
            <v>0</v>
          </cell>
          <cell r="AI815">
            <v>0</v>
          </cell>
          <cell r="AJ815">
            <v>0</v>
          </cell>
          <cell r="AK815">
            <v>0</v>
          </cell>
          <cell r="AL815">
            <v>0</v>
          </cell>
          <cell r="AM815">
            <v>0</v>
          </cell>
          <cell r="AN815">
            <v>0</v>
          </cell>
          <cell r="AO815">
            <v>0</v>
          </cell>
          <cell r="AP815">
            <v>0</v>
          </cell>
          <cell r="AQ815">
            <v>305.4692</v>
          </cell>
        </row>
        <row r="816">
          <cell r="A816">
            <v>1</v>
          </cell>
          <cell r="B816" t="str">
            <v>COP</v>
          </cell>
          <cell r="C816" t="str">
            <v>Subastas</v>
          </cell>
          <cell r="D816" t="str">
            <v>Variable</v>
          </cell>
          <cell r="E816">
            <v>5</v>
          </cell>
          <cell r="F816">
            <v>35368</v>
          </cell>
          <cell r="G816" t="str">
            <v>Octubre</v>
          </cell>
          <cell r="H816">
            <v>1996</v>
          </cell>
          <cell r="I816">
            <v>37194</v>
          </cell>
          <cell r="J816">
            <v>2001</v>
          </cell>
          <cell r="K816" t="str">
            <v>Octubre</v>
          </cell>
          <cell r="P816">
            <v>7.9</v>
          </cell>
          <cell r="Q816">
            <v>19.77</v>
          </cell>
          <cell r="R816">
            <v>16.86</v>
          </cell>
          <cell r="S816" t="e">
            <v>#REF!</v>
          </cell>
          <cell r="T816">
            <v>500</v>
          </cell>
          <cell r="U816" t="e">
            <v>#REF!</v>
          </cell>
          <cell r="V816">
            <v>500</v>
          </cell>
          <cell r="W816" t="e">
            <v>#REF!</v>
          </cell>
          <cell r="X816">
            <v>500</v>
          </cell>
          <cell r="Y816">
            <v>98.85</v>
          </cell>
          <cell r="Z816">
            <v>598.85</v>
          </cell>
          <cell r="AA816">
            <v>8430</v>
          </cell>
          <cell r="AB816">
            <v>89.84</v>
          </cell>
          <cell r="AC816">
            <v>94.3</v>
          </cell>
          <cell r="AD816">
            <v>87.15</v>
          </cell>
          <cell r="AE816">
            <v>0</v>
          </cell>
          <cell r="AF816">
            <v>0</v>
          </cell>
          <cell r="AG816">
            <v>0</v>
          </cell>
          <cell r="AH816">
            <v>0</v>
          </cell>
          <cell r="AI816">
            <v>0</v>
          </cell>
          <cell r="AJ816">
            <v>0</v>
          </cell>
          <cell r="AK816">
            <v>0</v>
          </cell>
          <cell r="AL816">
            <v>0</v>
          </cell>
          <cell r="AM816">
            <v>0</v>
          </cell>
          <cell r="AN816">
            <v>0</v>
          </cell>
          <cell r="AO816">
            <v>0</v>
          </cell>
          <cell r="AP816">
            <v>0</v>
          </cell>
          <cell r="AQ816">
            <v>271.28999999999996</v>
          </cell>
        </row>
        <row r="817">
          <cell r="A817">
            <v>1</v>
          </cell>
          <cell r="B817" t="str">
            <v>COP</v>
          </cell>
          <cell r="C817" t="str">
            <v>Subastas</v>
          </cell>
          <cell r="D817" t="str">
            <v>Variable</v>
          </cell>
          <cell r="E817">
            <v>5</v>
          </cell>
          <cell r="F817">
            <v>35368</v>
          </cell>
          <cell r="G817" t="str">
            <v>Octubre</v>
          </cell>
          <cell r="H817">
            <v>1996</v>
          </cell>
          <cell r="I817">
            <v>37194</v>
          </cell>
          <cell r="J817">
            <v>2001</v>
          </cell>
          <cell r="K817" t="str">
            <v>Octubre</v>
          </cell>
          <cell r="P817">
            <v>7.9</v>
          </cell>
          <cell r="Q817">
            <v>19.77</v>
          </cell>
          <cell r="R817">
            <v>16.86</v>
          </cell>
          <cell r="S817" t="e">
            <v>#REF!</v>
          </cell>
          <cell r="T817">
            <v>500</v>
          </cell>
          <cell r="U817" t="e">
            <v>#REF!</v>
          </cell>
          <cell r="V817">
            <v>500</v>
          </cell>
          <cell r="W817" t="e">
            <v>#REF!</v>
          </cell>
          <cell r="X817">
            <v>500</v>
          </cell>
          <cell r="Y817">
            <v>98.85</v>
          </cell>
          <cell r="Z817">
            <v>598.85</v>
          </cell>
          <cell r="AA817">
            <v>8430</v>
          </cell>
          <cell r="AB817">
            <v>89.84</v>
          </cell>
          <cell r="AC817">
            <v>94.3</v>
          </cell>
          <cell r="AD817">
            <v>87.15</v>
          </cell>
          <cell r="AE817">
            <v>0</v>
          </cell>
          <cell r="AF817">
            <v>0</v>
          </cell>
          <cell r="AG817">
            <v>0</v>
          </cell>
          <cell r="AH817">
            <v>0</v>
          </cell>
          <cell r="AI817">
            <v>0</v>
          </cell>
          <cell r="AJ817">
            <v>0</v>
          </cell>
          <cell r="AK817">
            <v>0</v>
          </cell>
          <cell r="AL817">
            <v>0</v>
          </cell>
          <cell r="AM817">
            <v>0</v>
          </cell>
          <cell r="AN817">
            <v>0</v>
          </cell>
          <cell r="AO817">
            <v>0</v>
          </cell>
          <cell r="AP817">
            <v>0</v>
          </cell>
          <cell r="AQ817">
            <v>271.28999999999996</v>
          </cell>
        </row>
        <row r="818">
          <cell r="A818">
            <v>1</v>
          </cell>
          <cell r="B818" t="str">
            <v>COP</v>
          </cell>
          <cell r="C818" t="str">
            <v>Subastas</v>
          </cell>
          <cell r="D818" t="str">
            <v>Variable</v>
          </cell>
          <cell r="E818">
            <v>5</v>
          </cell>
          <cell r="F818">
            <v>35368</v>
          </cell>
          <cell r="G818" t="str">
            <v>Octubre</v>
          </cell>
          <cell r="H818">
            <v>1996</v>
          </cell>
          <cell r="I818">
            <v>37194</v>
          </cell>
          <cell r="J818">
            <v>2001</v>
          </cell>
          <cell r="K818" t="str">
            <v>Octubre</v>
          </cell>
          <cell r="P818">
            <v>7.9</v>
          </cell>
          <cell r="Q818">
            <v>19.77</v>
          </cell>
          <cell r="R818">
            <v>16.86</v>
          </cell>
          <cell r="S818" t="e">
            <v>#REF!</v>
          </cell>
          <cell r="T818">
            <v>500</v>
          </cell>
          <cell r="U818" t="e">
            <v>#REF!</v>
          </cell>
          <cell r="V818">
            <v>500</v>
          </cell>
          <cell r="W818" t="e">
            <v>#REF!</v>
          </cell>
          <cell r="X818">
            <v>500</v>
          </cell>
          <cell r="Y818">
            <v>98.85</v>
          </cell>
          <cell r="Z818">
            <v>598.85</v>
          </cell>
          <cell r="AA818">
            <v>8430</v>
          </cell>
          <cell r="AB818">
            <v>89.84</v>
          </cell>
          <cell r="AC818">
            <v>94.3</v>
          </cell>
          <cell r="AD818">
            <v>87.15</v>
          </cell>
          <cell r="AE818">
            <v>0</v>
          </cell>
          <cell r="AF818">
            <v>0</v>
          </cell>
          <cell r="AG818">
            <v>0</v>
          </cell>
          <cell r="AH818">
            <v>0</v>
          </cell>
          <cell r="AI818">
            <v>0</v>
          </cell>
          <cell r="AJ818">
            <v>0</v>
          </cell>
          <cell r="AK818">
            <v>0</v>
          </cell>
          <cell r="AL818">
            <v>0</v>
          </cell>
          <cell r="AM818">
            <v>0</v>
          </cell>
          <cell r="AN818">
            <v>0</v>
          </cell>
          <cell r="AO818">
            <v>0</v>
          </cell>
          <cell r="AP818">
            <v>0</v>
          </cell>
          <cell r="AQ818">
            <v>271.28999999999996</v>
          </cell>
        </row>
        <row r="819">
          <cell r="A819">
            <v>1</v>
          </cell>
          <cell r="B819" t="str">
            <v>COP</v>
          </cell>
          <cell r="C819" t="str">
            <v>Subastas</v>
          </cell>
          <cell r="D819" t="str">
            <v>Variable</v>
          </cell>
          <cell r="E819">
            <v>5</v>
          </cell>
          <cell r="F819">
            <v>35368</v>
          </cell>
          <cell r="G819" t="str">
            <v>Octubre</v>
          </cell>
          <cell r="H819">
            <v>1996</v>
          </cell>
          <cell r="I819">
            <v>37194</v>
          </cell>
          <cell r="J819">
            <v>2001</v>
          </cell>
          <cell r="K819" t="str">
            <v>Octubre</v>
          </cell>
          <cell r="P819">
            <v>7.9</v>
          </cell>
          <cell r="Q819">
            <v>19.77</v>
          </cell>
          <cell r="R819">
            <v>16.86</v>
          </cell>
          <cell r="S819" t="e">
            <v>#REF!</v>
          </cell>
          <cell r="T819">
            <v>900</v>
          </cell>
          <cell r="U819" t="e">
            <v>#REF!</v>
          </cell>
          <cell r="V819">
            <v>900</v>
          </cell>
          <cell r="W819" t="e">
            <v>#REF!</v>
          </cell>
          <cell r="X819">
            <v>900</v>
          </cell>
          <cell r="Y819">
            <v>177.92999999999998</v>
          </cell>
          <cell r="Z819">
            <v>1077.93</v>
          </cell>
          <cell r="AA819">
            <v>15174</v>
          </cell>
          <cell r="AB819">
            <v>161.69999999999999</v>
          </cell>
          <cell r="AC819">
            <v>169.73999999999998</v>
          </cell>
          <cell r="AD819">
            <v>156.87</v>
          </cell>
          <cell r="AE819">
            <v>0</v>
          </cell>
          <cell r="AF819">
            <v>0</v>
          </cell>
          <cell r="AG819">
            <v>0</v>
          </cell>
          <cell r="AH819">
            <v>0</v>
          </cell>
          <cell r="AI819">
            <v>0</v>
          </cell>
          <cell r="AJ819">
            <v>0</v>
          </cell>
          <cell r="AK819">
            <v>0</v>
          </cell>
          <cell r="AL819">
            <v>0</v>
          </cell>
          <cell r="AM819">
            <v>0</v>
          </cell>
          <cell r="AN819">
            <v>0</v>
          </cell>
          <cell r="AO819">
            <v>0</v>
          </cell>
          <cell r="AP819">
            <v>0</v>
          </cell>
          <cell r="AQ819">
            <v>488.30999999999995</v>
          </cell>
        </row>
        <row r="820">
          <cell r="A820">
            <v>1</v>
          </cell>
          <cell r="B820" t="str">
            <v>COP</v>
          </cell>
          <cell r="C820" t="str">
            <v>Subastas</v>
          </cell>
          <cell r="D820" t="str">
            <v>Variable</v>
          </cell>
          <cell r="E820">
            <v>5</v>
          </cell>
          <cell r="F820">
            <v>35368</v>
          </cell>
          <cell r="G820" t="str">
            <v>Octubre</v>
          </cell>
          <cell r="H820">
            <v>1996</v>
          </cell>
          <cell r="I820">
            <v>37194</v>
          </cell>
          <cell r="J820">
            <v>2001</v>
          </cell>
          <cell r="K820" t="str">
            <v>Octubre</v>
          </cell>
          <cell r="P820">
            <v>7.9</v>
          </cell>
          <cell r="Q820">
            <v>19.77</v>
          </cell>
          <cell r="R820">
            <v>16.86</v>
          </cell>
          <cell r="S820" t="e">
            <v>#REF!</v>
          </cell>
          <cell r="T820">
            <v>500</v>
          </cell>
          <cell r="U820" t="e">
            <v>#REF!</v>
          </cell>
          <cell r="V820">
            <v>500</v>
          </cell>
          <cell r="W820" t="e">
            <v>#REF!</v>
          </cell>
          <cell r="X820">
            <v>500</v>
          </cell>
          <cell r="Y820">
            <v>98.85</v>
          </cell>
          <cell r="Z820">
            <v>598.85</v>
          </cell>
          <cell r="AA820">
            <v>8430</v>
          </cell>
          <cell r="AB820">
            <v>89.84</v>
          </cell>
          <cell r="AC820">
            <v>94.3</v>
          </cell>
          <cell r="AD820">
            <v>87.15</v>
          </cell>
          <cell r="AE820">
            <v>0</v>
          </cell>
          <cell r="AF820">
            <v>0</v>
          </cell>
          <cell r="AG820">
            <v>0</v>
          </cell>
          <cell r="AH820">
            <v>0</v>
          </cell>
          <cell r="AI820">
            <v>0</v>
          </cell>
          <cell r="AJ820">
            <v>0</v>
          </cell>
          <cell r="AK820">
            <v>0</v>
          </cell>
          <cell r="AL820">
            <v>0</v>
          </cell>
          <cell r="AM820">
            <v>0</v>
          </cell>
          <cell r="AN820">
            <v>0</v>
          </cell>
          <cell r="AO820">
            <v>0</v>
          </cell>
          <cell r="AP820">
            <v>0</v>
          </cell>
          <cell r="AQ820">
            <v>271.28999999999996</v>
          </cell>
        </row>
        <row r="821">
          <cell r="A821">
            <v>1</v>
          </cell>
          <cell r="B821" t="str">
            <v>COP</v>
          </cell>
          <cell r="C821" t="str">
            <v>Subastas</v>
          </cell>
          <cell r="D821" t="str">
            <v>Variable</v>
          </cell>
          <cell r="E821">
            <v>5</v>
          </cell>
          <cell r="F821">
            <v>35368</v>
          </cell>
          <cell r="G821" t="str">
            <v>Octubre</v>
          </cell>
          <cell r="H821">
            <v>1996</v>
          </cell>
          <cell r="I821">
            <v>37194</v>
          </cell>
          <cell r="J821">
            <v>2001</v>
          </cell>
          <cell r="K821" t="str">
            <v>Octubre</v>
          </cell>
          <cell r="P821">
            <v>7.9</v>
          </cell>
          <cell r="Q821">
            <v>19.77</v>
          </cell>
          <cell r="R821">
            <v>16.86</v>
          </cell>
          <cell r="S821" t="e">
            <v>#REF!</v>
          </cell>
          <cell r="T821">
            <v>5600</v>
          </cell>
          <cell r="U821" t="e">
            <v>#REF!</v>
          </cell>
          <cell r="V821">
            <v>5600</v>
          </cell>
          <cell r="W821" t="e">
            <v>#REF!</v>
          </cell>
          <cell r="X821">
            <v>5600</v>
          </cell>
          <cell r="Y821">
            <v>1107.1199999999999</v>
          </cell>
          <cell r="Z821">
            <v>6707.12</v>
          </cell>
          <cell r="AA821">
            <v>94416</v>
          </cell>
          <cell r="AB821">
            <v>1006.16</v>
          </cell>
          <cell r="AC821">
            <v>1056.1599999999999</v>
          </cell>
          <cell r="AD821">
            <v>976.08</v>
          </cell>
          <cell r="AE821">
            <v>0</v>
          </cell>
          <cell r="AF821">
            <v>0</v>
          </cell>
          <cell r="AG821">
            <v>0</v>
          </cell>
          <cell r="AH821">
            <v>0</v>
          </cell>
          <cell r="AI821">
            <v>0</v>
          </cell>
          <cell r="AJ821">
            <v>0</v>
          </cell>
          <cell r="AK821">
            <v>0</v>
          </cell>
          <cell r="AL821">
            <v>0</v>
          </cell>
          <cell r="AM821">
            <v>0</v>
          </cell>
          <cell r="AN821">
            <v>0</v>
          </cell>
          <cell r="AO821">
            <v>0</v>
          </cell>
          <cell r="AP821">
            <v>0</v>
          </cell>
          <cell r="AQ821">
            <v>3038.3999999999996</v>
          </cell>
        </row>
        <row r="822">
          <cell r="A822">
            <v>1</v>
          </cell>
          <cell r="B822" t="str">
            <v>COP</v>
          </cell>
          <cell r="C822" t="str">
            <v>Subastas</v>
          </cell>
          <cell r="D822" t="str">
            <v>Variable</v>
          </cell>
          <cell r="E822">
            <v>5</v>
          </cell>
          <cell r="F822">
            <v>35368</v>
          </cell>
          <cell r="G822" t="str">
            <v>Octubre</v>
          </cell>
          <cell r="H822">
            <v>1996</v>
          </cell>
          <cell r="I822">
            <v>37194</v>
          </cell>
          <cell r="J822">
            <v>2001</v>
          </cell>
          <cell r="K822" t="str">
            <v>Octubre</v>
          </cell>
          <cell r="P822">
            <v>7.9</v>
          </cell>
          <cell r="Q822">
            <v>19.77</v>
          </cell>
          <cell r="R822">
            <v>16.86</v>
          </cell>
          <cell r="S822" t="e">
            <v>#REF!</v>
          </cell>
          <cell r="T822">
            <v>1500</v>
          </cell>
          <cell r="U822" t="e">
            <v>#REF!</v>
          </cell>
          <cell r="V822">
            <v>1500</v>
          </cell>
          <cell r="W822" t="e">
            <v>#REF!</v>
          </cell>
          <cell r="X822">
            <v>1500</v>
          </cell>
          <cell r="Y822">
            <v>296.54999999999995</v>
          </cell>
          <cell r="Z822">
            <v>1796.55</v>
          </cell>
          <cell r="AA822">
            <v>25290</v>
          </cell>
          <cell r="AB822">
            <v>269.51</v>
          </cell>
          <cell r="AC822">
            <v>282.89999999999998</v>
          </cell>
          <cell r="AD822">
            <v>261.45</v>
          </cell>
          <cell r="AE822">
            <v>0</v>
          </cell>
          <cell r="AF822">
            <v>0</v>
          </cell>
          <cell r="AG822">
            <v>0</v>
          </cell>
          <cell r="AH822">
            <v>0</v>
          </cell>
          <cell r="AI822">
            <v>0</v>
          </cell>
          <cell r="AJ822">
            <v>0</v>
          </cell>
          <cell r="AK822">
            <v>0</v>
          </cell>
          <cell r="AL822">
            <v>0</v>
          </cell>
          <cell r="AM822">
            <v>0</v>
          </cell>
          <cell r="AN822">
            <v>0</v>
          </cell>
          <cell r="AO822">
            <v>0</v>
          </cell>
          <cell r="AP822">
            <v>0</v>
          </cell>
          <cell r="AQ822">
            <v>813.8599999999999</v>
          </cell>
        </row>
        <row r="823">
          <cell r="A823">
            <v>1</v>
          </cell>
          <cell r="B823" t="str">
            <v>COP</v>
          </cell>
          <cell r="C823" t="str">
            <v>Subastas</v>
          </cell>
          <cell r="D823" t="str">
            <v>Variable</v>
          </cell>
          <cell r="E823">
            <v>5</v>
          </cell>
          <cell r="F823">
            <v>35368</v>
          </cell>
          <cell r="G823" t="str">
            <v>Octubre</v>
          </cell>
          <cell r="H823">
            <v>1996</v>
          </cell>
          <cell r="I823">
            <v>37194</v>
          </cell>
          <cell r="J823">
            <v>2001</v>
          </cell>
          <cell r="K823" t="str">
            <v>Octubre</v>
          </cell>
          <cell r="P823">
            <v>7.9</v>
          </cell>
          <cell r="Q823">
            <v>19.77</v>
          </cell>
          <cell r="R823">
            <v>16.86</v>
          </cell>
          <cell r="S823" t="e">
            <v>#REF!</v>
          </cell>
          <cell r="T823">
            <v>500</v>
          </cell>
          <cell r="U823" t="e">
            <v>#REF!</v>
          </cell>
          <cell r="V823">
            <v>500</v>
          </cell>
          <cell r="W823" t="e">
            <v>#REF!</v>
          </cell>
          <cell r="X823">
            <v>500</v>
          </cell>
          <cell r="Y823">
            <v>98.85</v>
          </cell>
          <cell r="Z823">
            <v>598.85</v>
          </cell>
          <cell r="AA823">
            <v>8430</v>
          </cell>
          <cell r="AB823">
            <v>89.84</v>
          </cell>
          <cell r="AC823">
            <v>94.3</v>
          </cell>
          <cell r="AD823">
            <v>87.15</v>
          </cell>
          <cell r="AE823">
            <v>0</v>
          </cell>
          <cell r="AF823">
            <v>0</v>
          </cell>
          <cell r="AG823">
            <v>0</v>
          </cell>
          <cell r="AH823">
            <v>0</v>
          </cell>
          <cell r="AI823">
            <v>0</v>
          </cell>
          <cell r="AJ823">
            <v>0</v>
          </cell>
          <cell r="AK823">
            <v>0</v>
          </cell>
          <cell r="AL823">
            <v>0</v>
          </cell>
          <cell r="AM823">
            <v>0</v>
          </cell>
          <cell r="AN823">
            <v>0</v>
          </cell>
          <cell r="AO823">
            <v>0</v>
          </cell>
          <cell r="AP823">
            <v>0</v>
          </cell>
          <cell r="AQ823">
            <v>271.28999999999996</v>
          </cell>
        </row>
        <row r="824">
          <cell r="A824">
            <v>1</v>
          </cell>
          <cell r="B824" t="str">
            <v>COP</v>
          </cell>
          <cell r="C824" t="str">
            <v>Subastas</v>
          </cell>
          <cell r="D824" t="str">
            <v>Variable</v>
          </cell>
          <cell r="E824">
            <v>5</v>
          </cell>
          <cell r="F824">
            <v>35368</v>
          </cell>
          <cell r="G824" t="str">
            <v>Octubre</v>
          </cell>
          <cell r="H824">
            <v>1996</v>
          </cell>
          <cell r="I824">
            <v>37194</v>
          </cell>
          <cell r="J824">
            <v>2001</v>
          </cell>
          <cell r="K824" t="str">
            <v>Octubre</v>
          </cell>
          <cell r="P824">
            <v>7.9</v>
          </cell>
          <cell r="Q824">
            <v>19.77</v>
          </cell>
          <cell r="R824">
            <v>16.86</v>
          </cell>
          <cell r="S824" t="e">
            <v>#REF!</v>
          </cell>
          <cell r="T824">
            <v>8500</v>
          </cell>
          <cell r="U824" t="e">
            <v>#REF!</v>
          </cell>
          <cell r="V824">
            <v>8500</v>
          </cell>
          <cell r="W824" t="e">
            <v>#REF!</v>
          </cell>
          <cell r="X824">
            <v>8500</v>
          </cell>
          <cell r="Y824">
            <v>1680.4499999999998</v>
          </cell>
          <cell r="Z824">
            <v>10180.450000000001</v>
          </cell>
          <cell r="AA824">
            <v>143310</v>
          </cell>
          <cell r="AB824">
            <v>1527.2</v>
          </cell>
          <cell r="AC824">
            <v>1603.1</v>
          </cell>
          <cell r="AD824">
            <v>1481.5500000000002</v>
          </cell>
          <cell r="AE824">
            <v>0</v>
          </cell>
          <cell r="AF824">
            <v>0</v>
          </cell>
          <cell r="AG824">
            <v>0</v>
          </cell>
          <cell r="AH824">
            <v>0</v>
          </cell>
          <cell r="AI824">
            <v>0</v>
          </cell>
          <cell r="AJ824">
            <v>0</v>
          </cell>
          <cell r="AK824">
            <v>0</v>
          </cell>
          <cell r="AL824">
            <v>0</v>
          </cell>
          <cell r="AM824">
            <v>0</v>
          </cell>
          <cell r="AN824">
            <v>0</v>
          </cell>
          <cell r="AO824">
            <v>0</v>
          </cell>
          <cell r="AP824">
            <v>0</v>
          </cell>
          <cell r="AQ824">
            <v>4611.8500000000004</v>
          </cell>
        </row>
        <row r="825">
          <cell r="A825">
            <v>1</v>
          </cell>
          <cell r="B825" t="str">
            <v>COP</v>
          </cell>
          <cell r="C825" t="str">
            <v>Subastas</v>
          </cell>
          <cell r="D825" t="str">
            <v>Variable</v>
          </cell>
          <cell r="E825">
            <v>5</v>
          </cell>
          <cell r="F825">
            <v>35368</v>
          </cell>
          <cell r="G825" t="str">
            <v>Octubre</v>
          </cell>
          <cell r="H825">
            <v>1996</v>
          </cell>
          <cell r="I825">
            <v>37194</v>
          </cell>
          <cell r="J825">
            <v>2001</v>
          </cell>
          <cell r="K825" t="str">
            <v>Octubre</v>
          </cell>
          <cell r="P825">
            <v>7.9</v>
          </cell>
          <cell r="Q825">
            <v>19.77</v>
          </cell>
          <cell r="R825">
            <v>16.86</v>
          </cell>
          <cell r="S825" t="e">
            <v>#REF!</v>
          </cell>
          <cell r="T825">
            <v>1000</v>
          </cell>
          <cell r="U825" t="e">
            <v>#REF!</v>
          </cell>
          <cell r="V825">
            <v>1000</v>
          </cell>
          <cell r="W825" t="e">
            <v>#REF!</v>
          </cell>
          <cell r="X825">
            <v>1000</v>
          </cell>
          <cell r="Y825">
            <v>197.7</v>
          </cell>
          <cell r="Z825">
            <v>1197.7</v>
          </cell>
          <cell r="AA825">
            <v>16860</v>
          </cell>
          <cell r="AB825">
            <v>179.67</v>
          </cell>
          <cell r="AC825">
            <v>188.6</v>
          </cell>
          <cell r="AD825">
            <v>174.3</v>
          </cell>
          <cell r="AE825">
            <v>0</v>
          </cell>
          <cell r="AF825">
            <v>0</v>
          </cell>
          <cell r="AG825">
            <v>0</v>
          </cell>
          <cell r="AH825">
            <v>0</v>
          </cell>
          <cell r="AI825">
            <v>0</v>
          </cell>
          <cell r="AJ825">
            <v>0</v>
          </cell>
          <cell r="AK825">
            <v>0</v>
          </cell>
          <cell r="AL825">
            <v>0</v>
          </cell>
          <cell r="AM825">
            <v>0</v>
          </cell>
          <cell r="AN825">
            <v>0</v>
          </cell>
          <cell r="AO825">
            <v>0</v>
          </cell>
          <cell r="AP825">
            <v>0</v>
          </cell>
          <cell r="AQ825">
            <v>542.56999999999994</v>
          </cell>
        </row>
        <row r="826">
          <cell r="A826">
            <v>1</v>
          </cell>
          <cell r="B826" t="str">
            <v>COP</v>
          </cell>
          <cell r="C826" t="str">
            <v>Subastas</v>
          </cell>
          <cell r="D826" t="str">
            <v>Variable</v>
          </cell>
          <cell r="E826">
            <v>5</v>
          </cell>
          <cell r="F826">
            <v>35397</v>
          </cell>
          <cell r="G826" t="str">
            <v>Noviembre</v>
          </cell>
          <cell r="H826">
            <v>1996</v>
          </cell>
          <cell r="I826">
            <v>37223</v>
          </cell>
          <cell r="J826">
            <v>2001</v>
          </cell>
          <cell r="K826" t="str">
            <v>Noviembre</v>
          </cell>
          <cell r="P826">
            <v>7.7</v>
          </cell>
          <cell r="Q826">
            <v>19.55</v>
          </cell>
          <cell r="R826">
            <v>16.86</v>
          </cell>
          <cell r="S826" t="e">
            <v>#REF!</v>
          </cell>
          <cell r="T826">
            <v>900</v>
          </cell>
          <cell r="U826" t="e">
            <v>#REF!</v>
          </cell>
          <cell r="V826">
            <v>900</v>
          </cell>
          <cell r="W826" t="e">
            <v>#REF!</v>
          </cell>
          <cell r="X826">
            <v>900</v>
          </cell>
          <cell r="Y826">
            <v>175.95000000000002</v>
          </cell>
          <cell r="Z826">
            <v>1075.95</v>
          </cell>
          <cell r="AA826">
            <v>15174</v>
          </cell>
          <cell r="AB826">
            <v>159.63999999999999</v>
          </cell>
          <cell r="AC826">
            <v>169.29</v>
          </cell>
          <cell r="AD826">
            <v>152.37</v>
          </cell>
          <cell r="AE826">
            <v>0</v>
          </cell>
          <cell r="AF826">
            <v>0</v>
          </cell>
          <cell r="AG826">
            <v>0</v>
          </cell>
          <cell r="AH826">
            <v>0</v>
          </cell>
          <cell r="AI826">
            <v>0</v>
          </cell>
          <cell r="AJ826">
            <v>0</v>
          </cell>
          <cell r="AK826">
            <v>0</v>
          </cell>
          <cell r="AL826">
            <v>0</v>
          </cell>
          <cell r="AM826">
            <v>0</v>
          </cell>
          <cell r="AN826">
            <v>0</v>
          </cell>
          <cell r="AO826">
            <v>0</v>
          </cell>
          <cell r="AP826">
            <v>0</v>
          </cell>
          <cell r="AQ826">
            <v>481.29999999999995</v>
          </cell>
        </row>
        <row r="827">
          <cell r="A827">
            <v>1</v>
          </cell>
          <cell r="B827" t="str">
            <v>COP</v>
          </cell>
          <cell r="C827" t="str">
            <v>Subastas</v>
          </cell>
          <cell r="D827" t="str">
            <v>Variable</v>
          </cell>
          <cell r="E827">
            <v>5</v>
          </cell>
          <cell r="F827">
            <v>35397</v>
          </cell>
          <cell r="G827" t="str">
            <v>Noviembre</v>
          </cell>
          <cell r="H827">
            <v>1996</v>
          </cell>
          <cell r="I827">
            <v>37223</v>
          </cell>
          <cell r="J827">
            <v>2001</v>
          </cell>
          <cell r="K827" t="str">
            <v>Noviembre</v>
          </cell>
          <cell r="P827">
            <v>7.7</v>
          </cell>
          <cell r="Q827">
            <v>19.55</v>
          </cell>
          <cell r="R827">
            <v>16.86</v>
          </cell>
          <cell r="S827" t="e">
            <v>#REF!</v>
          </cell>
          <cell r="T827">
            <v>500</v>
          </cell>
          <cell r="U827" t="e">
            <v>#REF!</v>
          </cell>
          <cell r="V827">
            <v>500</v>
          </cell>
          <cell r="W827" t="e">
            <v>#REF!</v>
          </cell>
          <cell r="X827">
            <v>500</v>
          </cell>
          <cell r="Y827">
            <v>97.75</v>
          </cell>
          <cell r="Z827">
            <v>597.75</v>
          </cell>
          <cell r="AA827">
            <v>8430</v>
          </cell>
          <cell r="AB827">
            <v>88.69</v>
          </cell>
          <cell r="AC827">
            <v>94.05</v>
          </cell>
          <cell r="AD827">
            <v>84.65</v>
          </cell>
          <cell r="AE827">
            <v>0</v>
          </cell>
          <cell r="AF827">
            <v>0</v>
          </cell>
          <cell r="AG827">
            <v>0</v>
          </cell>
          <cell r="AH827">
            <v>0</v>
          </cell>
          <cell r="AI827">
            <v>0</v>
          </cell>
          <cell r="AJ827">
            <v>0</v>
          </cell>
          <cell r="AK827">
            <v>0</v>
          </cell>
          <cell r="AL827">
            <v>0</v>
          </cell>
          <cell r="AM827">
            <v>0</v>
          </cell>
          <cell r="AN827">
            <v>0</v>
          </cell>
          <cell r="AO827">
            <v>0</v>
          </cell>
          <cell r="AP827">
            <v>0</v>
          </cell>
          <cell r="AQ827">
            <v>267.39</v>
          </cell>
        </row>
        <row r="828">
          <cell r="A828">
            <v>1</v>
          </cell>
          <cell r="B828" t="str">
            <v>COP</v>
          </cell>
          <cell r="C828" t="str">
            <v>Subastas</v>
          </cell>
          <cell r="D828" t="str">
            <v>Variable</v>
          </cell>
          <cell r="E828">
            <v>5</v>
          </cell>
          <cell r="F828">
            <v>35397</v>
          </cell>
          <cell r="G828" t="str">
            <v>Noviembre</v>
          </cell>
          <cell r="H828">
            <v>1996</v>
          </cell>
          <cell r="I828">
            <v>37223</v>
          </cell>
          <cell r="J828">
            <v>2001</v>
          </cell>
          <cell r="K828" t="str">
            <v>Noviembre</v>
          </cell>
          <cell r="P828">
            <v>7.7</v>
          </cell>
          <cell r="Q828">
            <v>19.55</v>
          </cell>
          <cell r="R828">
            <v>16.86</v>
          </cell>
          <cell r="S828" t="e">
            <v>#REF!</v>
          </cell>
          <cell r="T828">
            <v>1700</v>
          </cell>
          <cell r="U828" t="e">
            <v>#REF!</v>
          </cell>
          <cell r="V828">
            <v>1700</v>
          </cell>
          <cell r="W828" t="e">
            <v>#REF!</v>
          </cell>
          <cell r="X828">
            <v>1700</v>
          </cell>
          <cell r="Y828">
            <v>332.35</v>
          </cell>
          <cell r="Z828">
            <v>2032.35</v>
          </cell>
          <cell r="AA828">
            <v>28662</v>
          </cell>
          <cell r="AB828">
            <v>301.54000000000002</v>
          </cell>
          <cell r="AC828">
            <v>319.77</v>
          </cell>
          <cell r="AD828">
            <v>287.81</v>
          </cell>
          <cell r="AE828">
            <v>0</v>
          </cell>
          <cell r="AF828">
            <v>0</v>
          </cell>
          <cell r="AG828">
            <v>0</v>
          </cell>
          <cell r="AH828">
            <v>0</v>
          </cell>
          <cell r="AI828">
            <v>0</v>
          </cell>
          <cell r="AJ828">
            <v>0</v>
          </cell>
          <cell r="AK828">
            <v>0</v>
          </cell>
          <cell r="AL828">
            <v>0</v>
          </cell>
          <cell r="AM828">
            <v>0</v>
          </cell>
          <cell r="AN828">
            <v>0</v>
          </cell>
          <cell r="AO828">
            <v>0</v>
          </cell>
          <cell r="AP828">
            <v>0</v>
          </cell>
          <cell r="AQ828">
            <v>909.11999999999989</v>
          </cell>
        </row>
        <row r="829">
          <cell r="A829">
            <v>1</v>
          </cell>
          <cell r="B829" t="str">
            <v>COP</v>
          </cell>
          <cell r="C829" t="str">
            <v>Subastas</v>
          </cell>
          <cell r="D829" t="str">
            <v>Variable</v>
          </cell>
          <cell r="E829">
            <v>5</v>
          </cell>
          <cell r="F829">
            <v>35397</v>
          </cell>
          <cell r="G829" t="str">
            <v>Noviembre</v>
          </cell>
          <cell r="H829">
            <v>1996</v>
          </cell>
          <cell r="I829">
            <v>37223</v>
          </cell>
          <cell r="J829">
            <v>2001</v>
          </cell>
          <cell r="K829" t="str">
            <v>Noviembre</v>
          </cell>
          <cell r="P829">
            <v>7.7</v>
          </cell>
          <cell r="Q829">
            <v>19.55</v>
          </cell>
          <cell r="R829">
            <v>16.86</v>
          </cell>
          <cell r="S829" t="e">
            <v>#REF!</v>
          </cell>
          <cell r="T829">
            <v>1500</v>
          </cell>
          <cell r="U829" t="e">
            <v>#REF!</v>
          </cell>
          <cell r="V829">
            <v>1500</v>
          </cell>
          <cell r="W829" t="e">
            <v>#REF!</v>
          </cell>
          <cell r="X829">
            <v>1500</v>
          </cell>
          <cell r="Y829">
            <v>293.25</v>
          </cell>
          <cell r="Z829">
            <v>1793.25</v>
          </cell>
          <cell r="AA829">
            <v>25290</v>
          </cell>
          <cell r="AB829">
            <v>266.06</v>
          </cell>
          <cell r="AC829">
            <v>282.14999999999998</v>
          </cell>
          <cell r="AD829">
            <v>253.95000000000002</v>
          </cell>
          <cell r="AE829">
            <v>0</v>
          </cell>
          <cell r="AF829">
            <v>0</v>
          </cell>
          <cell r="AG829">
            <v>0</v>
          </cell>
          <cell r="AH829">
            <v>0</v>
          </cell>
          <cell r="AI829">
            <v>0</v>
          </cell>
          <cell r="AJ829">
            <v>0</v>
          </cell>
          <cell r="AK829">
            <v>0</v>
          </cell>
          <cell r="AL829">
            <v>0</v>
          </cell>
          <cell r="AM829">
            <v>0</v>
          </cell>
          <cell r="AN829">
            <v>0</v>
          </cell>
          <cell r="AO829">
            <v>0</v>
          </cell>
          <cell r="AP829">
            <v>0</v>
          </cell>
          <cell r="AQ829">
            <v>802.16000000000008</v>
          </cell>
        </row>
        <row r="830">
          <cell r="A830">
            <v>1</v>
          </cell>
          <cell r="B830" t="str">
            <v>COP</v>
          </cell>
          <cell r="C830" t="str">
            <v>Subastas</v>
          </cell>
          <cell r="D830" t="str">
            <v>Variable</v>
          </cell>
          <cell r="E830">
            <v>5</v>
          </cell>
          <cell r="F830">
            <v>35397</v>
          </cell>
          <cell r="G830" t="str">
            <v>Noviembre</v>
          </cell>
          <cell r="H830">
            <v>1996</v>
          </cell>
          <cell r="I830">
            <v>37223</v>
          </cell>
          <cell r="J830">
            <v>2001</v>
          </cell>
          <cell r="K830" t="str">
            <v>Noviembre</v>
          </cell>
          <cell r="P830">
            <v>7.7</v>
          </cell>
          <cell r="Q830">
            <v>19.55</v>
          </cell>
          <cell r="R830">
            <v>16.86</v>
          </cell>
          <cell r="S830" t="e">
            <v>#REF!</v>
          </cell>
          <cell r="T830">
            <v>900</v>
          </cell>
          <cell r="U830" t="e">
            <v>#REF!</v>
          </cell>
          <cell r="V830">
            <v>900</v>
          </cell>
          <cell r="W830" t="e">
            <v>#REF!</v>
          </cell>
          <cell r="X830">
            <v>900</v>
          </cell>
          <cell r="Y830">
            <v>175.95000000000002</v>
          </cell>
          <cell r="Z830">
            <v>1075.95</v>
          </cell>
          <cell r="AA830">
            <v>15174</v>
          </cell>
          <cell r="AB830">
            <v>159.63999999999999</v>
          </cell>
          <cell r="AC830">
            <v>169.29</v>
          </cell>
          <cell r="AD830">
            <v>152.37</v>
          </cell>
          <cell r="AE830">
            <v>0</v>
          </cell>
          <cell r="AF830">
            <v>0</v>
          </cell>
          <cell r="AG830">
            <v>0</v>
          </cell>
          <cell r="AH830">
            <v>0</v>
          </cell>
          <cell r="AI830">
            <v>0</v>
          </cell>
          <cell r="AJ830">
            <v>0</v>
          </cell>
          <cell r="AK830">
            <v>0</v>
          </cell>
          <cell r="AL830">
            <v>0</v>
          </cell>
          <cell r="AM830">
            <v>0</v>
          </cell>
          <cell r="AN830">
            <v>0</v>
          </cell>
          <cell r="AO830">
            <v>0</v>
          </cell>
          <cell r="AP830">
            <v>0</v>
          </cell>
          <cell r="AQ830">
            <v>481.29999999999995</v>
          </cell>
        </row>
        <row r="831">
          <cell r="A831">
            <v>1</v>
          </cell>
          <cell r="B831" t="str">
            <v>COP</v>
          </cell>
          <cell r="C831" t="str">
            <v>Subastas</v>
          </cell>
          <cell r="D831" t="str">
            <v>Variable</v>
          </cell>
          <cell r="E831">
            <v>5</v>
          </cell>
          <cell r="F831">
            <v>35397</v>
          </cell>
          <cell r="G831" t="str">
            <v>Noviembre</v>
          </cell>
          <cell r="H831">
            <v>1996</v>
          </cell>
          <cell r="I831">
            <v>37223</v>
          </cell>
          <cell r="J831">
            <v>2001</v>
          </cell>
          <cell r="K831" t="str">
            <v>Noviembre</v>
          </cell>
          <cell r="P831">
            <v>7.7</v>
          </cell>
          <cell r="Q831">
            <v>19.55</v>
          </cell>
          <cell r="R831">
            <v>16.86</v>
          </cell>
          <cell r="S831" t="e">
            <v>#REF!</v>
          </cell>
          <cell r="T831">
            <v>400</v>
          </cell>
          <cell r="U831" t="e">
            <v>#REF!</v>
          </cell>
          <cell r="V831">
            <v>400</v>
          </cell>
          <cell r="W831" t="e">
            <v>#REF!</v>
          </cell>
          <cell r="X831">
            <v>400</v>
          </cell>
          <cell r="Y831">
            <v>78.2</v>
          </cell>
          <cell r="Z831">
            <v>478.2</v>
          </cell>
          <cell r="AA831">
            <v>6744</v>
          </cell>
          <cell r="AB831">
            <v>70.95</v>
          </cell>
          <cell r="AC831">
            <v>75.239999999999995</v>
          </cell>
          <cell r="AD831">
            <v>67.72</v>
          </cell>
          <cell r="AE831">
            <v>0</v>
          </cell>
          <cell r="AF831">
            <v>0</v>
          </cell>
          <cell r="AG831">
            <v>0</v>
          </cell>
          <cell r="AH831">
            <v>0</v>
          </cell>
          <cell r="AI831">
            <v>0</v>
          </cell>
          <cell r="AJ831">
            <v>0</v>
          </cell>
          <cell r="AK831">
            <v>0</v>
          </cell>
          <cell r="AL831">
            <v>0</v>
          </cell>
          <cell r="AM831">
            <v>0</v>
          </cell>
          <cell r="AN831">
            <v>0</v>
          </cell>
          <cell r="AO831">
            <v>0</v>
          </cell>
          <cell r="AP831">
            <v>0</v>
          </cell>
          <cell r="AQ831">
            <v>213.91</v>
          </cell>
        </row>
        <row r="832">
          <cell r="A832">
            <v>1</v>
          </cell>
          <cell r="B832" t="str">
            <v>COP</v>
          </cell>
          <cell r="C832" t="str">
            <v>Subastas</v>
          </cell>
          <cell r="D832" t="str">
            <v>Variable</v>
          </cell>
          <cell r="E832">
            <v>5</v>
          </cell>
          <cell r="F832">
            <v>35397</v>
          </cell>
          <cell r="G832" t="str">
            <v>Noviembre</v>
          </cell>
          <cell r="H832">
            <v>1996</v>
          </cell>
          <cell r="I832">
            <v>37223</v>
          </cell>
          <cell r="J832">
            <v>2001</v>
          </cell>
          <cell r="K832" t="str">
            <v>Noviembre</v>
          </cell>
          <cell r="P832">
            <v>7.7</v>
          </cell>
          <cell r="Q832">
            <v>19.55</v>
          </cell>
          <cell r="R832">
            <v>16.86</v>
          </cell>
          <cell r="S832" t="e">
            <v>#REF!</v>
          </cell>
          <cell r="T832">
            <v>600</v>
          </cell>
          <cell r="U832" t="e">
            <v>#REF!</v>
          </cell>
          <cell r="V832">
            <v>600</v>
          </cell>
          <cell r="W832" t="e">
            <v>#REF!</v>
          </cell>
          <cell r="X832">
            <v>600</v>
          </cell>
          <cell r="Y832">
            <v>117.30000000000001</v>
          </cell>
          <cell r="Z832">
            <v>717.3</v>
          </cell>
          <cell r="AA832">
            <v>10116</v>
          </cell>
          <cell r="AB832">
            <v>106.43</v>
          </cell>
          <cell r="AC832">
            <v>112.86</v>
          </cell>
          <cell r="AD832">
            <v>101.58</v>
          </cell>
          <cell r="AE832">
            <v>0</v>
          </cell>
          <cell r="AF832">
            <v>0</v>
          </cell>
          <cell r="AG832">
            <v>0</v>
          </cell>
          <cell r="AH832">
            <v>0</v>
          </cell>
          <cell r="AI832">
            <v>0</v>
          </cell>
          <cell r="AJ832">
            <v>0</v>
          </cell>
          <cell r="AK832">
            <v>0</v>
          </cell>
          <cell r="AL832">
            <v>0</v>
          </cell>
          <cell r="AM832">
            <v>0</v>
          </cell>
          <cell r="AN832">
            <v>0</v>
          </cell>
          <cell r="AO832">
            <v>0</v>
          </cell>
          <cell r="AP832">
            <v>0</v>
          </cell>
          <cell r="AQ832">
            <v>320.87</v>
          </cell>
        </row>
        <row r="833">
          <cell r="A833">
            <v>1</v>
          </cell>
          <cell r="B833" t="str">
            <v>COP</v>
          </cell>
          <cell r="C833" t="str">
            <v>Subastas</v>
          </cell>
          <cell r="D833" t="str">
            <v>Variable</v>
          </cell>
          <cell r="E833">
            <v>5</v>
          </cell>
          <cell r="F833">
            <v>35397</v>
          </cell>
          <cell r="G833" t="str">
            <v>Noviembre</v>
          </cell>
          <cell r="H833">
            <v>1996</v>
          </cell>
          <cell r="I833">
            <v>37223</v>
          </cell>
          <cell r="J833">
            <v>2001</v>
          </cell>
          <cell r="K833" t="str">
            <v>Noviembre</v>
          </cell>
          <cell r="P833">
            <v>7.7</v>
          </cell>
          <cell r="Q833">
            <v>19.55</v>
          </cell>
          <cell r="R833">
            <v>16.86</v>
          </cell>
          <cell r="S833" t="e">
            <v>#REF!</v>
          </cell>
          <cell r="T833">
            <v>1000</v>
          </cell>
          <cell r="U833" t="e">
            <v>#REF!</v>
          </cell>
          <cell r="V833">
            <v>1000</v>
          </cell>
          <cell r="W833" t="e">
            <v>#REF!</v>
          </cell>
          <cell r="X833">
            <v>1000</v>
          </cell>
          <cell r="Y833">
            <v>195.5</v>
          </cell>
          <cell r="Z833">
            <v>1195.5</v>
          </cell>
          <cell r="AA833">
            <v>16860</v>
          </cell>
          <cell r="AB833">
            <v>177.38</v>
          </cell>
          <cell r="AC833">
            <v>188.1</v>
          </cell>
          <cell r="AD833">
            <v>169.3</v>
          </cell>
          <cell r="AE833">
            <v>0</v>
          </cell>
          <cell r="AF833">
            <v>0</v>
          </cell>
          <cell r="AG833">
            <v>0</v>
          </cell>
          <cell r="AH833">
            <v>0</v>
          </cell>
          <cell r="AI833">
            <v>0</v>
          </cell>
          <cell r="AJ833">
            <v>0</v>
          </cell>
          <cell r="AK833">
            <v>0</v>
          </cell>
          <cell r="AL833">
            <v>0</v>
          </cell>
          <cell r="AM833">
            <v>0</v>
          </cell>
          <cell r="AN833">
            <v>0</v>
          </cell>
          <cell r="AO833">
            <v>0</v>
          </cell>
          <cell r="AP833">
            <v>0</v>
          </cell>
          <cell r="AQ833">
            <v>534.78</v>
          </cell>
        </row>
        <row r="834">
          <cell r="A834">
            <v>1</v>
          </cell>
          <cell r="B834" t="str">
            <v>COP</v>
          </cell>
          <cell r="C834" t="str">
            <v>Subastas</v>
          </cell>
          <cell r="D834" t="str">
            <v>Variable</v>
          </cell>
          <cell r="E834">
            <v>5</v>
          </cell>
          <cell r="F834">
            <v>35397</v>
          </cell>
          <cell r="G834" t="str">
            <v>Noviembre</v>
          </cell>
          <cell r="H834">
            <v>1996</v>
          </cell>
          <cell r="I834">
            <v>37223</v>
          </cell>
          <cell r="J834">
            <v>2001</v>
          </cell>
          <cell r="K834" t="str">
            <v>Noviembre</v>
          </cell>
          <cell r="P834">
            <v>7.7</v>
          </cell>
          <cell r="Q834">
            <v>19.55</v>
          </cell>
          <cell r="R834">
            <v>16.86</v>
          </cell>
          <cell r="S834" t="e">
            <v>#REF!</v>
          </cell>
          <cell r="T834">
            <v>800</v>
          </cell>
          <cell r="U834" t="e">
            <v>#REF!</v>
          </cell>
          <cell r="V834">
            <v>800</v>
          </cell>
          <cell r="W834" t="e">
            <v>#REF!</v>
          </cell>
          <cell r="X834">
            <v>800</v>
          </cell>
          <cell r="Y834">
            <v>156.4</v>
          </cell>
          <cell r="Z834">
            <v>956.4</v>
          </cell>
          <cell r="AA834">
            <v>13488</v>
          </cell>
          <cell r="AB834">
            <v>141.9</v>
          </cell>
          <cell r="AC834">
            <v>150.47999999999999</v>
          </cell>
          <cell r="AD834">
            <v>135.44</v>
          </cell>
          <cell r="AE834">
            <v>0</v>
          </cell>
          <cell r="AF834">
            <v>0</v>
          </cell>
          <cell r="AG834">
            <v>0</v>
          </cell>
          <cell r="AH834">
            <v>0</v>
          </cell>
          <cell r="AI834">
            <v>0</v>
          </cell>
          <cell r="AJ834">
            <v>0</v>
          </cell>
          <cell r="AK834">
            <v>0</v>
          </cell>
          <cell r="AL834">
            <v>0</v>
          </cell>
          <cell r="AM834">
            <v>0</v>
          </cell>
          <cell r="AN834">
            <v>0</v>
          </cell>
          <cell r="AO834">
            <v>0</v>
          </cell>
          <cell r="AP834">
            <v>0</v>
          </cell>
          <cell r="AQ834">
            <v>427.82</v>
          </cell>
        </row>
        <row r="835">
          <cell r="A835">
            <v>1</v>
          </cell>
          <cell r="B835" t="str">
            <v>COP</v>
          </cell>
          <cell r="C835" t="str">
            <v>Subastas</v>
          </cell>
          <cell r="D835" t="str">
            <v>Variable</v>
          </cell>
          <cell r="E835">
            <v>5</v>
          </cell>
          <cell r="F835">
            <v>35397</v>
          </cell>
          <cell r="G835" t="str">
            <v>Noviembre</v>
          </cell>
          <cell r="H835">
            <v>1996</v>
          </cell>
          <cell r="I835">
            <v>37223</v>
          </cell>
          <cell r="J835">
            <v>2001</v>
          </cell>
          <cell r="K835" t="str">
            <v>Noviembre</v>
          </cell>
          <cell r="P835">
            <v>7.7</v>
          </cell>
          <cell r="Q835">
            <v>19.55</v>
          </cell>
          <cell r="R835">
            <v>16.86</v>
          </cell>
          <cell r="S835" t="e">
            <v>#REF!</v>
          </cell>
          <cell r="T835">
            <v>1000</v>
          </cell>
          <cell r="U835" t="e">
            <v>#REF!</v>
          </cell>
          <cell r="V835">
            <v>1000</v>
          </cell>
          <cell r="W835" t="e">
            <v>#REF!</v>
          </cell>
          <cell r="X835">
            <v>1000</v>
          </cell>
          <cell r="Y835">
            <v>195.5</v>
          </cell>
          <cell r="Z835">
            <v>1195.5</v>
          </cell>
          <cell r="AA835">
            <v>16860</v>
          </cell>
          <cell r="AB835">
            <v>177.38</v>
          </cell>
          <cell r="AC835">
            <v>188.1</v>
          </cell>
          <cell r="AD835">
            <v>169.3</v>
          </cell>
          <cell r="AE835">
            <v>0</v>
          </cell>
          <cell r="AF835">
            <v>0</v>
          </cell>
          <cell r="AG835">
            <v>0</v>
          </cell>
          <cell r="AH835">
            <v>0</v>
          </cell>
          <cell r="AI835">
            <v>0</v>
          </cell>
          <cell r="AJ835">
            <v>0</v>
          </cell>
          <cell r="AK835">
            <v>0</v>
          </cell>
          <cell r="AL835">
            <v>0</v>
          </cell>
          <cell r="AM835">
            <v>0</v>
          </cell>
          <cell r="AN835">
            <v>0</v>
          </cell>
          <cell r="AO835">
            <v>0</v>
          </cell>
          <cell r="AP835">
            <v>0</v>
          </cell>
          <cell r="AQ835">
            <v>534.78</v>
          </cell>
        </row>
        <row r="836">
          <cell r="A836">
            <v>1</v>
          </cell>
          <cell r="B836" t="str">
            <v>COP</v>
          </cell>
          <cell r="C836" t="str">
            <v>Subastas</v>
          </cell>
          <cell r="D836" t="str">
            <v>Variable</v>
          </cell>
          <cell r="E836">
            <v>5</v>
          </cell>
          <cell r="F836">
            <v>35397</v>
          </cell>
          <cell r="G836" t="str">
            <v>Noviembre</v>
          </cell>
          <cell r="H836">
            <v>1996</v>
          </cell>
          <cell r="I836">
            <v>37223</v>
          </cell>
          <cell r="J836">
            <v>2001</v>
          </cell>
          <cell r="K836" t="str">
            <v>Noviembre</v>
          </cell>
          <cell r="P836">
            <v>7.7</v>
          </cell>
          <cell r="Q836">
            <v>19.55</v>
          </cell>
          <cell r="R836">
            <v>16.86</v>
          </cell>
          <cell r="S836" t="e">
            <v>#REF!</v>
          </cell>
          <cell r="T836">
            <v>100</v>
          </cell>
          <cell r="U836" t="e">
            <v>#REF!</v>
          </cell>
          <cell r="V836">
            <v>100</v>
          </cell>
          <cell r="W836" t="e">
            <v>#REF!</v>
          </cell>
          <cell r="X836">
            <v>100</v>
          </cell>
          <cell r="Y836">
            <v>19.55</v>
          </cell>
          <cell r="Z836">
            <v>119.55</v>
          </cell>
          <cell r="AA836">
            <v>1686</v>
          </cell>
          <cell r="AB836">
            <v>17.739999999999998</v>
          </cell>
          <cell r="AC836">
            <v>18.809999999999999</v>
          </cell>
          <cell r="AD836">
            <v>16.93</v>
          </cell>
          <cell r="AE836">
            <v>0</v>
          </cell>
          <cell r="AF836">
            <v>0</v>
          </cell>
          <cell r="AG836">
            <v>0</v>
          </cell>
          <cell r="AH836">
            <v>0</v>
          </cell>
          <cell r="AI836">
            <v>0</v>
          </cell>
          <cell r="AJ836">
            <v>0</v>
          </cell>
          <cell r="AK836">
            <v>0</v>
          </cell>
          <cell r="AL836">
            <v>0</v>
          </cell>
          <cell r="AM836">
            <v>0</v>
          </cell>
          <cell r="AN836">
            <v>0</v>
          </cell>
          <cell r="AO836">
            <v>0</v>
          </cell>
          <cell r="AP836">
            <v>0</v>
          </cell>
          <cell r="AQ836">
            <v>53.48</v>
          </cell>
        </row>
        <row r="837">
          <cell r="A837">
            <v>1</v>
          </cell>
          <cell r="B837" t="str">
            <v>COP</v>
          </cell>
          <cell r="C837" t="str">
            <v>Subastas</v>
          </cell>
          <cell r="D837" t="str">
            <v>Variable</v>
          </cell>
          <cell r="E837">
            <v>5</v>
          </cell>
          <cell r="F837">
            <v>35397</v>
          </cell>
          <cell r="G837" t="str">
            <v>Noviembre</v>
          </cell>
          <cell r="H837">
            <v>1996</v>
          </cell>
          <cell r="I837">
            <v>37223</v>
          </cell>
          <cell r="J837">
            <v>2001</v>
          </cell>
          <cell r="K837" t="str">
            <v>Noviembre</v>
          </cell>
          <cell r="P837">
            <v>7.7</v>
          </cell>
          <cell r="Q837">
            <v>19.55</v>
          </cell>
          <cell r="R837">
            <v>16.86</v>
          </cell>
          <cell r="S837" t="e">
            <v>#REF!</v>
          </cell>
          <cell r="T837">
            <v>9300</v>
          </cell>
          <cell r="U837" t="e">
            <v>#REF!</v>
          </cell>
          <cell r="V837">
            <v>9300</v>
          </cell>
          <cell r="W837" t="e">
            <v>#REF!</v>
          </cell>
          <cell r="X837">
            <v>9300</v>
          </cell>
          <cell r="Y837">
            <v>1818.15</v>
          </cell>
          <cell r="Z837">
            <v>11118.15</v>
          </cell>
          <cell r="AA837">
            <v>156798</v>
          </cell>
          <cell r="AB837">
            <v>1649.6</v>
          </cell>
          <cell r="AC837">
            <v>1749.33</v>
          </cell>
          <cell r="AD837">
            <v>1574.49</v>
          </cell>
          <cell r="AE837">
            <v>0</v>
          </cell>
          <cell r="AF837">
            <v>0</v>
          </cell>
          <cell r="AG837">
            <v>0</v>
          </cell>
          <cell r="AH837">
            <v>0</v>
          </cell>
          <cell r="AI837">
            <v>0</v>
          </cell>
          <cell r="AJ837">
            <v>0</v>
          </cell>
          <cell r="AK837">
            <v>0</v>
          </cell>
          <cell r="AL837">
            <v>0</v>
          </cell>
          <cell r="AM837">
            <v>0</v>
          </cell>
          <cell r="AN837">
            <v>0</v>
          </cell>
          <cell r="AO837">
            <v>0</v>
          </cell>
          <cell r="AP837">
            <v>0</v>
          </cell>
          <cell r="AQ837">
            <v>4973.42</v>
          </cell>
        </row>
        <row r="838">
          <cell r="A838">
            <v>1</v>
          </cell>
          <cell r="B838" t="str">
            <v>COP</v>
          </cell>
          <cell r="C838" t="str">
            <v>Subastas</v>
          </cell>
          <cell r="D838" t="str">
            <v>Variable</v>
          </cell>
          <cell r="E838">
            <v>5</v>
          </cell>
          <cell r="F838">
            <v>35397</v>
          </cell>
          <cell r="G838" t="str">
            <v>Noviembre</v>
          </cell>
          <cell r="H838">
            <v>1996</v>
          </cell>
          <cell r="I838">
            <v>37223</v>
          </cell>
          <cell r="J838">
            <v>2001</v>
          </cell>
          <cell r="K838" t="str">
            <v>Noviembre</v>
          </cell>
          <cell r="P838">
            <v>7.7</v>
          </cell>
          <cell r="Q838">
            <v>19.55</v>
          </cell>
          <cell r="R838">
            <v>16.86</v>
          </cell>
          <cell r="S838" t="e">
            <v>#REF!</v>
          </cell>
          <cell r="T838">
            <v>400</v>
          </cell>
          <cell r="U838" t="e">
            <v>#REF!</v>
          </cell>
          <cell r="V838">
            <v>400</v>
          </cell>
          <cell r="W838" t="e">
            <v>#REF!</v>
          </cell>
          <cell r="X838">
            <v>400</v>
          </cell>
          <cell r="Y838">
            <v>78.2</v>
          </cell>
          <cell r="Z838">
            <v>478.2</v>
          </cell>
          <cell r="AA838">
            <v>6744</v>
          </cell>
          <cell r="AB838">
            <v>70.95</v>
          </cell>
          <cell r="AC838">
            <v>75.239999999999995</v>
          </cell>
          <cell r="AD838">
            <v>67.72</v>
          </cell>
          <cell r="AE838">
            <v>0</v>
          </cell>
          <cell r="AF838">
            <v>0</v>
          </cell>
          <cell r="AG838">
            <v>0</v>
          </cell>
          <cell r="AH838">
            <v>0</v>
          </cell>
          <cell r="AI838">
            <v>0</v>
          </cell>
          <cell r="AJ838">
            <v>0</v>
          </cell>
          <cell r="AK838">
            <v>0</v>
          </cell>
          <cell r="AL838">
            <v>0</v>
          </cell>
          <cell r="AM838">
            <v>0</v>
          </cell>
          <cell r="AN838">
            <v>0</v>
          </cell>
          <cell r="AO838">
            <v>0</v>
          </cell>
          <cell r="AP838">
            <v>0</v>
          </cell>
          <cell r="AQ838">
            <v>213.91</v>
          </cell>
        </row>
        <row r="839">
          <cell r="A839">
            <v>1</v>
          </cell>
          <cell r="B839" t="str">
            <v>COP</v>
          </cell>
          <cell r="C839" t="str">
            <v>Subastas</v>
          </cell>
          <cell r="D839" t="str">
            <v>Variable</v>
          </cell>
          <cell r="E839">
            <v>5</v>
          </cell>
          <cell r="F839">
            <v>35397</v>
          </cell>
          <cell r="G839" t="str">
            <v>Noviembre</v>
          </cell>
          <cell r="H839">
            <v>1996</v>
          </cell>
          <cell r="I839">
            <v>37223</v>
          </cell>
          <cell r="J839">
            <v>2001</v>
          </cell>
          <cell r="K839" t="str">
            <v>Noviembre</v>
          </cell>
          <cell r="P839">
            <v>7.7</v>
          </cell>
          <cell r="Q839">
            <v>19.55</v>
          </cell>
          <cell r="R839">
            <v>16.86</v>
          </cell>
          <cell r="S839" t="e">
            <v>#REF!</v>
          </cell>
          <cell r="T839">
            <v>4700</v>
          </cell>
          <cell r="U839" t="e">
            <v>#REF!</v>
          </cell>
          <cell r="V839">
            <v>4700</v>
          </cell>
          <cell r="W839" t="e">
            <v>#REF!</v>
          </cell>
          <cell r="X839">
            <v>4700</v>
          </cell>
          <cell r="Y839">
            <v>918.85</v>
          </cell>
          <cell r="Z839">
            <v>5618.85</v>
          </cell>
          <cell r="AA839">
            <v>79242</v>
          </cell>
          <cell r="AB839">
            <v>833.67</v>
          </cell>
          <cell r="AC839">
            <v>884.06999999999994</v>
          </cell>
          <cell r="AD839">
            <v>795.71</v>
          </cell>
          <cell r="AE839">
            <v>0</v>
          </cell>
          <cell r="AF839">
            <v>0</v>
          </cell>
          <cell r="AG839">
            <v>0</v>
          </cell>
          <cell r="AH839">
            <v>0</v>
          </cell>
          <cell r="AI839">
            <v>0</v>
          </cell>
          <cell r="AJ839">
            <v>0</v>
          </cell>
          <cell r="AK839">
            <v>0</v>
          </cell>
          <cell r="AL839">
            <v>0</v>
          </cell>
          <cell r="AM839">
            <v>0</v>
          </cell>
          <cell r="AN839">
            <v>0</v>
          </cell>
          <cell r="AO839">
            <v>0</v>
          </cell>
          <cell r="AP839">
            <v>0</v>
          </cell>
          <cell r="AQ839">
            <v>2513.4499999999998</v>
          </cell>
        </row>
        <row r="840">
          <cell r="A840">
            <v>1</v>
          </cell>
          <cell r="B840" t="str">
            <v>COP</v>
          </cell>
          <cell r="C840" t="str">
            <v>Subastas</v>
          </cell>
          <cell r="D840" t="str">
            <v>Variable</v>
          </cell>
          <cell r="E840">
            <v>5</v>
          </cell>
          <cell r="F840">
            <v>35397</v>
          </cell>
          <cell r="G840" t="str">
            <v>Noviembre</v>
          </cell>
          <cell r="H840">
            <v>1996</v>
          </cell>
          <cell r="I840">
            <v>37223</v>
          </cell>
          <cell r="J840">
            <v>2001</v>
          </cell>
          <cell r="K840" t="str">
            <v>Noviembre</v>
          </cell>
          <cell r="P840">
            <v>7.7</v>
          </cell>
          <cell r="Q840">
            <v>19.55</v>
          </cell>
          <cell r="R840">
            <v>16.86</v>
          </cell>
          <cell r="S840" t="e">
            <v>#REF!</v>
          </cell>
          <cell r="T840">
            <v>600</v>
          </cell>
          <cell r="U840" t="e">
            <v>#REF!</v>
          </cell>
          <cell r="V840">
            <v>600</v>
          </cell>
          <cell r="W840" t="e">
            <v>#REF!</v>
          </cell>
          <cell r="X840">
            <v>600</v>
          </cell>
          <cell r="Y840">
            <v>117.30000000000001</v>
          </cell>
          <cell r="Z840">
            <v>717.3</v>
          </cell>
          <cell r="AA840">
            <v>10116</v>
          </cell>
          <cell r="AB840">
            <v>106.43</v>
          </cell>
          <cell r="AC840">
            <v>112.86</v>
          </cell>
          <cell r="AD840">
            <v>101.58</v>
          </cell>
          <cell r="AE840">
            <v>0</v>
          </cell>
          <cell r="AF840">
            <v>0</v>
          </cell>
          <cell r="AG840">
            <v>0</v>
          </cell>
          <cell r="AH840">
            <v>0</v>
          </cell>
          <cell r="AI840">
            <v>0</v>
          </cell>
          <cell r="AJ840">
            <v>0</v>
          </cell>
          <cell r="AK840">
            <v>0</v>
          </cell>
          <cell r="AL840">
            <v>0</v>
          </cell>
          <cell r="AM840">
            <v>0</v>
          </cell>
          <cell r="AN840">
            <v>0</v>
          </cell>
          <cell r="AO840">
            <v>0</v>
          </cell>
          <cell r="AP840">
            <v>0</v>
          </cell>
          <cell r="AQ840">
            <v>320.87</v>
          </cell>
        </row>
        <row r="841">
          <cell r="A841">
            <v>1</v>
          </cell>
          <cell r="B841" t="str">
            <v>COP</v>
          </cell>
          <cell r="C841" t="str">
            <v>Subastas</v>
          </cell>
          <cell r="D841" t="str">
            <v>Variable</v>
          </cell>
          <cell r="E841">
            <v>5</v>
          </cell>
          <cell r="F841">
            <v>35397</v>
          </cell>
          <cell r="G841" t="str">
            <v>Noviembre</v>
          </cell>
          <cell r="H841">
            <v>1996</v>
          </cell>
          <cell r="I841">
            <v>37223</v>
          </cell>
          <cell r="J841">
            <v>2001</v>
          </cell>
          <cell r="K841" t="str">
            <v>Noviembre</v>
          </cell>
          <cell r="P841">
            <v>7.7</v>
          </cell>
          <cell r="Q841">
            <v>19.55</v>
          </cell>
          <cell r="R841">
            <v>16.86</v>
          </cell>
          <cell r="S841" t="e">
            <v>#REF!</v>
          </cell>
          <cell r="T841">
            <v>1600</v>
          </cell>
          <cell r="U841" t="e">
            <v>#REF!</v>
          </cell>
          <cell r="V841">
            <v>1600</v>
          </cell>
          <cell r="W841" t="e">
            <v>#REF!</v>
          </cell>
          <cell r="X841">
            <v>1600</v>
          </cell>
          <cell r="Y841">
            <v>312.8</v>
          </cell>
          <cell r="Z841">
            <v>1912.8</v>
          </cell>
          <cell r="AA841">
            <v>26976</v>
          </cell>
          <cell r="AB841">
            <v>283.8</v>
          </cell>
          <cell r="AC841">
            <v>300.95999999999998</v>
          </cell>
          <cell r="AD841">
            <v>270.88</v>
          </cell>
          <cell r="AE841">
            <v>0</v>
          </cell>
          <cell r="AF841">
            <v>0</v>
          </cell>
          <cell r="AG841">
            <v>0</v>
          </cell>
          <cell r="AH841">
            <v>0</v>
          </cell>
          <cell r="AI841">
            <v>0</v>
          </cell>
          <cell r="AJ841">
            <v>0</v>
          </cell>
          <cell r="AK841">
            <v>0</v>
          </cell>
          <cell r="AL841">
            <v>0</v>
          </cell>
          <cell r="AM841">
            <v>0</v>
          </cell>
          <cell r="AN841">
            <v>0</v>
          </cell>
          <cell r="AO841">
            <v>0</v>
          </cell>
          <cell r="AP841">
            <v>0</v>
          </cell>
          <cell r="AQ841">
            <v>855.64</v>
          </cell>
        </row>
        <row r="842">
          <cell r="A842">
            <v>1</v>
          </cell>
          <cell r="B842" t="str">
            <v>COP</v>
          </cell>
          <cell r="C842" t="str">
            <v>Subastas</v>
          </cell>
          <cell r="D842" t="str">
            <v>Variable</v>
          </cell>
          <cell r="E842">
            <v>5</v>
          </cell>
          <cell r="F842">
            <v>35460</v>
          </cell>
          <cell r="G842" t="str">
            <v>Enero</v>
          </cell>
          <cell r="H842">
            <v>1997</v>
          </cell>
          <cell r="I842">
            <v>37286</v>
          </cell>
          <cell r="J842">
            <v>2002</v>
          </cell>
          <cell r="K842" t="str">
            <v>Enero</v>
          </cell>
          <cell r="P842">
            <v>4.99</v>
          </cell>
          <cell r="Q842">
            <v>16.54</v>
          </cell>
          <cell r="R842">
            <v>16.86</v>
          </cell>
          <cell r="S842" t="e">
            <v>#REF!</v>
          </cell>
          <cell r="T842">
            <v>15000</v>
          </cell>
          <cell r="U842" t="e">
            <v>#REF!</v>
          </cell>
          <cell r="V842">
            <v>15000</v>
          </cell>
          <cell r="W842" t="e">
            <v>#REF!</v>
          </cell>
          <cell r="X842">
            <v>15000</v>
          </cell>
          <cell r="Y842">
            <v>2481</v>
          </cell>
          <cell r="Z842">
            <v>17481</v>
          </cell>
          <cell r="AA842">
            <v>252900</v>
          </cell>
          <cell r="AB842">
            <v>3378.5</v>
          </cell>
          <cell r="AC842">
            <v>2202</v>
          </cell>
          <cell r="AD842">
            <v>2323.5</v>
          </cell>
          <cell r="AE842">
            <v>2008.4999999999998</v>
          </cell>
          <cell r="AF842">
            <v>0</v>
          </cell>
          <cell r="AG842">
            <v>0</v>
          </cell>
          <cell r="AH842">
            <v>0</v>
          </cell>
          <cell r="AI842">
            <v>0</v>
          </cell>
          <cell r="AJ842">
            <v>0</v>
          </cell>
          <cell r="AK842">
            <v>0</v>
          </cell>
          <cell r="AL842">
            <v>0</v>
          </cell>
          <cell r="AM842">
            <v>0</v>
          </cell>
          <cell r="AN842">
            <v>0</v>
          </cell>
          <cell r="AO842">
            <v>0</v>
          </cell>
          <cell r="AP842">
            <v>0</v>
          </cell>
          <cell r="AQ842">
            <v>9912.5</v>
          </cell>
        </row>
        <row r="843">
          <cell r="A843">
            <v>1</v>
          </cell>
          <cell r="B843" t="str">
            <v>COP</v>
          </cell>
          <cell r="C843" t="str">
            <v>Subastas</v>
          </cell>
          <cell r="D843" t="str">
            <v>Variable</v>
          </cell>
          <cell r="E843">
            <v>5</v>
          </cell>
          <cell r="F843">
            <v>35460</v>
          </cell>
          <cell r="G843" t="str">
            <v>Enero</v>
          </cell>
          <cell r="H843">
            <v>1997</v>
          </cell>
          <cell r="I843">
            <v>37286</v>
          </cell>
          <cell r="J843">
            <v>2002</v>
          </cell>
          <cell r="K843" t="str">
            <v>Enero</v>
          </cell>
          <cell r="P843">
            <v>4.99</v>
          </cell>
          <cell r="Q843">
            <v>16.54</v>
          </cell>
          <cell r="R843">
            <v>16.86</v>
          </cell>
          <cell r="S843" t="e">
            <v>#REF!</v>
          </cell>
          <cell r="T843">
            <v>2500</v>
          </cell>
          <cell r="U843" t="e">
            <v>#REF!</v>
          </cell>
          <cell r="V843">
            <v>2500</v>
          </cell>
          <cell r="W843" t="e">
            <v>#REF!</v>
          </cell>
          <cell r="X843">
            <v>2500</v>
          </cell>
          <cell r="Y843">
            <v>413.5</v>
          </cell>
          <cell r="Z843">
            <v>2913.5</v>
          </cell>
          <cell r="AA843">
            <v>42150</v>
          </cell>
          <cell r="AB843">
            <v>563.08000000000004</v>
          </cell>
          <cell r="AC843">
            <v>367.00000000000006</v>
          </cell>
          <cell r="AD843">
            <v>387.25</v>
          </cell>
          <cell r="AE843">
            <v>334.75</v>
          </cell>
          <cell r="AF843">
            <v>0</v>
          </cell>
          <cell r="AG843">
            <v>0</v>
          </cell>
          <cell r="AH843">
            <v>0</v>
          </cell>
          <cell r="AI843">
            <v>0</v>
          </cell>
          <cell r="AJ843">
            <v>0</v>
          </cell>
          <cell r="AK843">
            <v>0</v>
          </cell>
          <cell r="AL843">
            <v>0</v>
          </cell>
          <cell r="AM843">
            <v>0</v>
          </cell>
          <cell r="AN843">
            <v>0</v>
          </cell>
          <cell r="AO843">
            <v>0</v>
          </cell>
          <cell r="AP843">
            <v>0</v>
          </cell>
          <cell r="AQ843">
            <v>1652.0800000000002</v>
          </cell>
        </row>
        <row r="844">
          <cell r="A844">
            <v>1</v>
          </cell>
          <cell r="B844" t="str">
            <v>COP</v>
          </cell>
          <cell r="C844" t="str">
            <v>Subastas</v>
          </cell>
          <cell r="D844" t="str">
            <v>Variable</v>
          </cell>
          <cell r="E844">
            <v>5</v>
          </cell>
          <cell r="F844">
            <v>35460</v>
          </cell>
          <cell r="G844" t="str">
            <v>Enero</v>
          </cell>
          <cell r="H844">
            <v>1997</v>
          </cell>
          <cell r="I844">
            <v>37286</v>
          </cell>
          <cell r="J844">
            <v>2002</v>
          </cell>
          <cell r="K844" t="str">
            <v>Enero</v>
          </cell>
          <cell r="P844">
            <v>4.99</v>
          </cell>
          <cell r="Q844">
            <v>16.54</v>
          </cell>
          <cell r="R844">
            <v>16.86</v>
          </cell>
          <cell r="S844" t="e">
            <v>#REF!</v>
          </cell>
          <cell r="T844">
            <v>2500</v>
          </cell>
          <cell r="U844" t="e">
            <v>#REF!</v>
          </cell>
          <cell r="V844">
            <v>2500</v>
          </cell>
          <cell r="W844" t="e">
            <v>#REF!</v>
          </cell>
          <cell r="X844">
            <v>2500</v>
          </cell>
          <cell r="Y844">
            <v>413.5</v>
          </cell>
          <cell r="Z844">
            <v>2913.5</v>
          </cell>
          <cell r="AA844">
            <v>42150</v>
          </cell>
          <cell r="AB844">
            <v>563.08000000000004</v>
          </cell>
          <cell r="AC844">
            <v>367.00000000000006</v>
          </cell>
          <cell r="AD844">
            <v>387.25</v>
          </cell>
          <cell r="AE844">
            <v>334.75</v>
          </cell>
          <cell r="AF844">
            <v>0</v>
          </cell>
          <cell r="AG844">
            <v>0</v>
          </cell>
          <cell r="AH844">
            <v>0</v>
          </cell>
          <cell r="AI844">
            <v>0</v>
          </cell>
          <cell r="AJ844">
            <v>0</v>
          </cell>
          <cell r="AK844">
            <v>0</v>
          </cell>
          <cell r="AL844">
            <v>0</v>
          </cell>
          <cell r="AM844">
            <v>0</v>
          </cell>
          <cell r="AN844">
            <v>0</v>
          </cell>
          <cell r="AO844">
            <v>0</v>
          </cell>
          <cell r="AP844">
            <v>0</v>
          </cell>
          <cell r="AQ844">
            <v>1652.0800000000002</v>
          </cell>
        </row>
        <row r="845">
          <cell r="A845">
            <v>1</v>
          </cell>
          <cell r="B845" t="str">
            <v>COP</v>
          </cell>
          <cell r="C845" t="str">
            <v>Subastas</v>
          </cell>
          <cell r="D845" t="str">
            <v>Variable</v>
          </cell>
          <cell r="E845">
            <v>5</v>
          </cell>
          <cell r="F845">
            <v>35487</v>
          </cell>
          <cell r="G845" t="str">
            <v>Febrero</v>
          </cell>
          <cell r="H845">
            <v>1997</v>
          </cell>
          <cell r="I845">
            <v>37313</v>
          </cell>
          <cell r="J845">
            <v>2002</v>
          </cell>
          <cell r="K845" t="str">
            <v>Febrero</v>
          </cell>
          <cell r="P845">
            <v>5.4</v>
          </cell>
          <cell r="Q845">
            <v>16.989999999999998</v>
          </cell>
          <cell r="R845">
            <v>16.86</v>
          </cell>
          <cell r="S845" t="e">
            <v>#REF!</v>
          </cell>
          <cell r="T845">
            <v>700</v>
          </cell>
          <cell r="U845" t="e">
            <v>#REF!</v>
          </cell>
          <cell r="V845">
            <v>700</v>
          </cell>
          <cell r="W845" t="e">
            <v>#REF!</v>
          </cell>
          <cell r="X845">
            <v>700</v>
          </cell>
          <cell r="Y845">
            <v>118.92999999999999</v>
          </cell>
          <cell r="Z845">
            <v>818.93</v>
          </cell>
          <cell r="AA845">
            <v>11802</v>
          </cell>
          <cell r="AB845">
            <v>164.55</v>
          </cell>
          <cell r="AC845">
            <v>98.699999999999989</v>
          </cell>
          <cell r="AD845">
            <v>112.35000000000001</v>
          </cell>
          <cell r="AE845">
            <v>94.710000000000008</v>
          </cell>
          <cell r="AF845">
            <v>0</v>
          </cell>
          <cell r="AG845">
            <v>0</v>
          </cell>
          <cell r="AH845">
            <v>0</v>
          </cell>
          <cell r="AI845">
            <v>0</v>
          </cell>
          <cell r="AJ845">
            <v>0</v>
          </cell>
          <cell r="AK845">
            <v>0</v>
          </cell>
          <cell r="AL845">
            <v>0</v>
          </cell>
          <cell r="AM845">
            <v>0</v>
          </cell>
          <cell r="AN845">
            <v>0</v>
          </cell>
          <cell r="AO845">
            <v>0</v>
          </cell>
          <cell r="AP845">
            <v>0</v>
          </cell>
          <cell r="AQ845">
            <v>470.31000000000006</v>
          </cell>
        </row>
        <row r="846">
          <cell r="A846">
            <v>1</v>
          </cell>
          <cell r="B846" t="str">
            <v>COP</v>
          </cell>
          <cell r="C846" t="str">
            <v>Subastas</v>
          </cell>
          <cell r="D846" t="str">
            <v>Variable</v>
          </cell>
          <cell r="E846">
            <v>5</v>
          </cell>
          <cell r="F846">
            <v>35487</v>
          </cell>
          <cell r="G846" t="str">
            <v>Febrero</v>
          </cell>
          <cell r="H846">
            <v>1997</v>
          </cell>
          <cell r="I846">
            <v>37313</v>
          </cell>
          <cell r="J846">
            <v>2002</v>
          </cell>
          <cell r="K846" t="str">
            <v>Febrero</v>
          </cell>
          <cell r="P846">
            <v>5.4</v>
          </cell>
          <cell r="Q846">
            <v>16.989999999999998</v>
          </cell>
          <cell r="R846">
            <v>16.86</v>
          </cell>
          <cell r="S846" t="e">
            <v>#REF!</v>
          </cell>
          <cell r="T846">
            <v>250</v>
          </cell>
          <cell r="U846" t="e">
            <v>#REF!</v>
          </cell>
          <cell r="V846">
            <v>250</v>
          </cell>
          <cell r="W846" t="e">
            <v>#REF!</v>
          </cell>
          <cell r="X846">
            <v>250</v>
          </cell>
          <cell r="Y846">
            <v>42.475000000000001</v>
          </cell>
          <cell r="Z846">
            <v>292.47500000000002</v>
          </cell>
          <cell r="AA846">
            <v>4215</v>
          </cell>
          <cell r="AB846">
            <v>58.77</v>
          </cell>
          <cell r="AC846">
            <v>35.25</v>
          </cell>
          <cell r="AD846">
            <v>40.125</v>
          </cell>
          <cell r="AE846">
            <v>33.825000000000003</v>
          </cell>
          <cell r="AF846">
            <v>0</v>
          </cell>
          <cell r="AG846">
            <v>0</v>
          </cell>
          <cell r="AH846">
            <v>0</v>
          </cell>
          <cell r="AI846">
            <v>0</v>
          </cell>
          <cell r="AJ846">
            <v>0</v>
          </cell>
          <cell r="AK846">
            <v>0</v>
          </cell>
          <cell r="AL846">
            <v>0</v>
          </cell>
          <cell r="AM846">
            <v>0</v>
          </cell>
          <cell r="AN846">
            <v>0</v>
          </cell>
          <cell r="AO846">
            <v>0</v>
          </cell>
          <cell r="AP846">
            <v>0</v>
          </cell>
          <cell r="AQ846">
            <v>167.97000000000003</v>
          </cell>
        </row>
        <row r="847">
          <cell r="A847">
            <v>1</v>
          </cell>
          <cell r="B847" t="str">
            <v>COP</v>
          </cell>
          <cell r="C847" t="str">
            <v>Subastas</v>
          </cell>
          <cell r="D847" t="str">
            <v>Variable</v>
          </cell>
          <cell r="E847">
            <v>5</v>
          </cell>
          <cell r="F847">
            <v>35487</v>
          </cell>
          <cell r="G847" t="str">
            <v>Febrero</v>
          </cell>
          <cell r="H847">
            <v>1997</v>
          </cell>
          <cell r="I847">
            <v>37313</v>
          </cell>
          <cell r="J847">
            <v>2002</v>
          </cell>
          <cell r="K847" t="str">
            <v>Febrero</v>
          </cell>
          <cell r="P847">
            <v>5.4</v>
          </cell>
          <cell r="Q847">
            <v>16.989999999999998</v>
          </cell>
          <cell r="R847">
            <v>16.86</v>
          </cell>
          <cell r="S847" t="e">
            <v>#REF!</v>
          </cell>
          <cell r="T847">
            <v>1050</v>
          </cell>
          <cell r="U847" t="e">
            <v>#REF!</v>
          </cell>
          <cell r="V847">
            <v>1050</v>
          </cell>
          <cell r="W847" t="e">
            <v>#REF!</v>
          </cell>
          <cell r="X847">
            <v>1050</v>
          </cell>
          <cell r="Y847">
            <v>178.39499999999998</v>
          </cell>
          <cell r="Z847">
            <v>1228.395</v>
          </cell>
          <cell r="AA847">
            <v>17703</v>
          </cell>
          <cell r="AB847">
            <v>246.83</v>
          </cell>
          <cell r="AC847">
            <v>148.04999999999998</v>
          </cell>
          <cell r="AD847">
            <v>168.52500000000001</v>
          </cell>
          <cell r="AE847">
            <v>142.065</v>
          </cell>
          <cell r="AF847">
            <v>0</v>
          </cell>
          <cell r="AG847">
            <v>0</v>
          </cell>
          <cell r="AH847">
            <v>0</v>
          </cell>
          <cell r="AI847">
            <v>0</v>
          </cell>
          <cell r="AJ847">
            <v>0</v>
          </cell>
          <cell r="AK847">
            <v>0</v>
          </cell>
          <cell r="AL847">
            <v>0</v>
          </cell>
          <cell r="AM847">
            <v>0</v>
          </cell>
          <cell r="AN847">
            <v>0</v>
          </cell>
          <cell r="AO847">
            <v>0</v>
          </cell>
          <cell r="AP847">
            <v>0</v>
          </cell>
          <cell r="AQ847">
            <v>705.47</v>
          </cell>
        </row>
        <row r="848">
          <cell r="A848">
            <v>1</v>
          </cell>
          <cell r="B848" t="str">
            <v>COP</v>
          </cell>
          <cell r="C848" t="str">
            <v>Subastas</v>
          </cell>
          <cell r="D848" t="str">
            <v>Variable</v>
          </cell>
          <cell r="E848">
            <v>5</v>
          </cell>
          <cell r="F848">
            <v>35487</v>
          </cell>
          <cell r="G848" t="str">
            <v>Febrero</v>
          </cell>
          <cell r="H848">
            <v>1997</v>
          </cell>
          <cell r="I848">
            <v>37313</v>
          </cell>
          <cell r="J848">
            <v>2002</v>
          </cell>
          <cell r="K848" t="str">
            <v>Febrero</v>
          </cell>
          <cell r="P848">
            <v>5.4</v>
          </cell>
          <cell r="Q848">
            <v>16.989999999999998</v>
          </cell>
          <cell r="R848">
            <v>16.86</v>
          </cell>
          <cell r="S848" t="e">
            <v>#REF!</v>
          </cell>
          <cell r="T848">
            <v>700</v>
          </cell>
          <cell r="U848" t="e">
            <v>#REF!</v>
          </cell>
          <cell r="V848">
            <v>700</v>
          </cell>
          <cell r="W848" t="e">
            <v>#REF!</v>
          </cell>
          <cell r="X848">
            <v>700</v>
          </cell>
          <cell r="Y848">
            <v>118.92999999999999</v>
          </cell>
          <cell r="Z848">
            <v>818.93</v>
          </cell>
          <cell r="AA848">
            <v>11802</v>
          </cell>
          <cell r="AB848">
            <v>164.55</v>
          </cell>
          <cell r="AC848">
            <v>98.699999999999989</v>
          </cell>
          <cell r="AD848">
            <v>112.35000000000001</v>
          </cell>
          <cell r="AE848">
            <v>94.710000000000008</v>
          </cell>
          <cell r="AF848">
            <v>0</v>
          </cell>
          <cell r="AG848">
            <v>0</v>
          </cell>
          <cell r="AH848">
            <v>0</v>
          </cell>
          <cell r="AI848">
            <v>0</v>
          </cell>
          <cell r="AJ848">
            <v>0</v>
          </cell>
          <cell r="AK848">
            <v>0</v>
          </cell>
          <cell r="AL848">
            <v>0</v>
          </cell>
          <cell r="AM848">
            <v>0</v>
          </cell>
          <cell r="AN848">
            <v>0</v>
          </cell>
          <cell r="AO848">
            <v>0</v>
          </cell>
          <cell r="AP848">
            <v>0</v>
          </cell>
          <cell r="AQ848">
            <v>470.31000000000006</v>
          </cell>
        </row>
        <row r="849">
          <cell r="A849">
            <v>1</v>
          </cell>
          <cell r="B849" t="str">
            <v>COP</v>
          </cell>
          <cell r="C849" t="str">
            <v>Subastas</v>
          </cell>
          <cell r="D849" t="str">
            <v>Variable</v>
          </cell>
          <cell r="E849">
            <v>5</v>
          </cell>
          <cell r="F849">
            <v>35487</v>
          </cell>
          <cell r="G849" t="str">
            <v>Febrero</v>
          </cell>
          <cell r="H849">
            <v>1997</v>
          </cell>
          <cell r="I849">
            <v>37313</v>
          </cell>
          <cell r="J849">
            <v>2002</v>
          </cell>
          <cell r="K849" t="str">
            <v>Febrero</v>
          </cell>
          <cell r="P849">
            <v>5.4</v>
          </cell>
          <cell r="Q849">
            <v>16.989999999999998</v>
          </cell>
          <cell r="R849">
            <v>16.86</v>
          </cell>
          <cell r="S849" t="e">
            <v>#REF!</v>
          </cell>
          <cell r="T849">
            <v>250</v>
          </cell>
          <cell r="U849" t="e">
            <v>#REF!</v>
          </cell>
          <cell r="V849">
            <v>250</v>
          </cell>
          <cell r="W849" t="e">
            <v>#REF!</v>
          </cell>
          <cell r="X849">
            <v>250</v>
          </cell>
          <cell r="Y849">
            <v>42.475000000000001</v>
          </cell>
          <cell r="Z849">
            <v>292.47500000000002</v>
          </cell>
          <cell r="AA849">
            <v>4215</v>
          </cell>
          <cell r="AB849">
            <v>58.77</v>
          </cell>
          <cell r="AC849">
            <v>35.25</v>
          </cell>
          <cell r="AD849">
            <v>40.125</v>
          </cell>
          <cell r="AE849">
            <v>33.825000000000003</v>
          </cell>
          <cell r="AF849">
            <v>0</v>
          </cell>
          <cell r="AG849">
            <v>0</v>
          </cell>
          <cell r="AH849">
            <v>0</v>
          </cell>
          <cell r="AI849">
            <v>0</v>
          </cell>
          <cell r="AJ849">
            <v>0</v>
          </cell>
          <cell r="AK849">
            <v>0</v>
          </cell>
          <cell r="AL849">
            <v>0</v>
          </cell>
          <cell r="AM849">
            <v>0</v>
          </cell>
          <cell r="AN849">
            <v>0</v>
          </cell>
          <cell r="AO849">
            <v>0</v>
          </cell>
          <cell r="AP849">
            <v>0</v>
          </cell>
          <cell r="AQ849">
            <v>167.97000000000003</v>
          </cell>
        </row>
        <row r="850">
          <cell r="A850">
            <v>1</v>
          </cell>
          <cell r="B850" t="str">
            <v>COP</v>
          </cell>
          <cell r="C850" t="str">
            <v>Subastas</v>
          </cell>
          <cell r="D850" t="str">
            <v>Variable</v>
          </cell>
          <cell r="E850">
            <v>5</v>
          </cell>
          <cell r="F850">
            <v>35487</v>
          </cell>
          <cell r="G850" t="str">
            <v>Febrero</v>
          </cell>
          <cell r="H850">
            <v>1997</v>
          </cell>
          <cell r="I850">
            <v>37313</v>
          </cell>
          <cell r="J850">
            <v>2002</v>
          </cell>
          <cell r="K850" t="str">
            <v>Febrero</v>
          </cell>
          <cell r="P850">
            <v>5.4</v>
          </cell>
          <cell r="Q850">
            <v>16.989999999999998</v>
          </cell>
          <cell r="R850">
            <v>16.86</v>
          </cell>
          <cell r="S850" t="e">
            <v>#REF!</v>
          </cell>
          <cell r="T850">
            <v>100</v>
          </cell>
          <cell r="U850" t="e">
            <v>#REF!</v>
          </cell>
          <cell r="V850">
            <v>100</v>
          </cell>
          <cell r="W850" t="e">
            <v>#REF!</v>
          </cell>
          <cell r="X850">
            <v>100</v>
          </cell>
          <cell r="Y850">
            <v>16.989999999999998</v>
          </cell>
          <cell r="Z850">
            <v>116.99</v>
          </cell>
          <cell r="AA850">
            <v>1686</v>
          </cell>
          <cell r="AB850">
            <v>23.51</v>
          </cell>
          <cell r="AC850">
            <v>14.099999999999998</v>
          </cell>
          <cell r="AD850">
            <v>16.05</v>
          </cell>
          <cell r="AE850">
            <v>13.530000000000001</v>
          </cell>
          <cell r="AF850">
            <v>0</v>
          </cell>
          <cell r="AG850">
            <v>0</v>
          </cell>
          <cell r="AH850">
            <v>0</v>
          </cell>
          <cell r="AI850">
            <v>0</v>
          </cell>
          <cell r="AJ850">
            <v>0</v>
          </cell>
          <cell r="AK850">
            <v>0</v>
          </cell>
          <cell r="AL850">
            <v>0</v>
          </cell>
          <cell r="AM850">
            <v>0</v>
          </cell>
          <cell r="AN850">
            <v>0</v>
          </cell>
          <cell r="AO850">
            <v>0</v>
          </cell>
          <cell r="AP850">
            <v>0</v>
          </cell>
          <cell r="AQ850">
            <v>67.19</v>
          </cell>
        </row>
        <row r="851">
          <cell r="A851">
            <v>1</v>
          </cell>
          <cell r="B851" t="str">
            <v>COP</v>
          </cell>
          <cell r="C851" t="str">
            <v>Subastas</v>
          </cell>
          <cell r="D851" t="str">
            <v>Variable</v>
          </cell>
          <cell r="E851">
            <v>5</v>
          </cell>
          <cell r="F851">
            <v>35487</v>
          </cell>
          <cell r="G851" t="str">
            <v>Febrero</v>
          </cell>
          <cell r="H851">
            <v>1997</v>
          </cell>
          <cell r="I851">
            <v>37313</v>
          </cell>
          <cell r="J851">
            <v>2002</v>
          </cell>
          <cell r="K851" t="str">
            <v>Febrero</v>
          </cell>
          <cell r="P851">
            <v>5.4</v>
          </cell>
          <cell r="Q851">
            <v>16.989999999999998</v>
          </cell>
          <cell r="R851">
            <v>16.86</v>
          </cell>
          <cell r="S851" t="e">
            <v>#REF!</v>
          </cell>
          <cell r="T851">
            <v>4150</v>
          </cell>
          <cell r="U851" t="e">
            <v>#REF!</v>
          </cell>
          <cell r="V851">
            <v>4150</v>
          </cell>
          <cell r="W851" t="e">
            <v>#REF!</v>
          </cell>
          <cell r="X851">
            <v>4150</v>
          </cell>
          <cell r="Y851">
            <v>705.08500000000004</v>
          </cell>
          <cell r="Z851">
            <v>4855.085</v>
          </cell>
          <cell r="AA851">
            <v>69969</v>
          </cell>
          <cell r="AB851">
            <v>975.57</v>
          </cell>
          <cell r="AC851">
            <v>585.15</v>
          </cell>
          <cell r="AD851">
            <v>666.07500000000005</v>
          </cell>
          <cell r="AE851">
            <v>561.495</v>
          </cell>
          <cell r="AF851">
            <v>0</v>
          </cell>
          <cell r="AG851">
            <v>0</v>
          </cell>
          <cell r="AH851">
            <v>0</v>
          </cell>
          <cell r="AI851">
            <v>0</v>
          </cell>
          <cell r="AJ851">
            <v>0</v>
          </cell>
          <cell r="AK851">
            <v>0</v>
          </cell>
          <cell r="AL851">
            <v>0</v>
          </cell>
          <cell r="AM851">
            <v>0</v>
          </cell>
          <cell r="AN851">
            <v>0</v>
          </cell>
          <cell r="AO851">
            <v>0</v>
          </cell>
          <cell r="AP851">
            <v>0</v>
          </cell>
          <cell r="AQ851">
            <v>2788.29</v>
          </cell>
        </row>
        <row r="852">
          <cell r="A852">
            <v>1</v>
          </cell>
          <cell r="B852" t="str">
            <v>COP</v>
          </cell>
          <cell r="C852" t="str">
            <v>Subastas</v>
          </cell>
          <cell r="D852" t="str">
            <v>Variable</v>
          </cell>
          <cell r="E852">
            <v>5</v>
          </cell>
          <cell r="F852">
            <v>35487</v>
          </cell>
          <cell r="G852" t="str">
            <v>Febrero</v>
          </cell>
          <cell r="H852">
            <v>1997</v>
          </cell>
          <cell r="I852">
            <v>37313</v>
          </cell>
          <cell r="J852">
            <v>2002</v>
          </cell>
          <cell r="K852" t="str">
            <v>Febrero</v>
          </cell>
          <cell r="P852">
            <v>5.4</v>
          </cell>
          <cell r="Q852">
            <v>16.989999999999998</v>
          </cell>
          <cell r="R852">
            <v>16.86</v>
          </cell>
          <cell r="S852" t="e">
            <v>#REF!</v>
          </cell>
          <cell r="T852">
            <v>1800</v>
          </cell>
          <cell r="U852" t="e">
            <v>#REF!</v>
          </cell>
          <cell r="V852">
            <v>1800</v>
          </cell>
          <cell r="W852" t="e">
            <v>#REF!</v>
          </cell>
          <cell r="X852">
            <v>1800</v>
          </cell>
          <cell r="Y852">
            <v>305.82</v>
          </cell>
          <cell r="Z852">
            <v>2105.8200000000002</v>
          </cell>
          <cell r="AA852">
            <v>30348</v>
          </cell>
          <cell r="AB852">
            <v>423.14</v>
          </cell>
          <cell r="AC852">
            <v>253.79999999999998</v>
          </cell>
          <cell r="AD852">
            <v>288.90000000000003</v>
          </cell>
          <cell r="AE852">
            <v>243.54000000000002</v>
          </cell>
          <cell r="AF852">
            <v>0</v>
          </cell>
          <cell r="AG852">
            <v>0</v>
          </cell>
          <cell r="AH852">
            <v>0</v>
          </cell>
          <cell r="AI852">
            <v>0</v>
          </cell>
          <cell r="AJ852">
            <v>0</v>
          </cell>
          <cell r="AK852">
            <v>0</v>
          </cell>
          <cell r="AL852">
            <v>0</v>
          </cell>
          <cell r="AM852">
            <v>0</v>
          </cell>
          <cell r="AN852">
            <v>0</v>
          </cell>
          <cell r="AO852">
            <v>0</v>
          </cell>
          <cell r="AP852">
            <v>0</v>
          </cell>
          <cell r="AQ852">
            <v>1209.3799999999999</v>
          </cell>
        </row>
        <row r="853">
          <cell r="A853">
            <v>1</v>
          </cell>
          <cell r="B853" t="str">
            <v>COP</v>
          </cell>
          <cell r="C853" t="str">
            <v>Subastas</v>
          </cell>
          <cell r="D853" t="str">
            <v>Variable</v>
          </cell>
          <cell r="E853">
            <v>5</v>
          </cell>
          <cell r="F853">
            <v>35510</v>
          </cell>
          <cell r="G853" t="str">
            <v>Marzo</v>
          </cell>
          <cell r="H853">
            <v>1997</v>
          </cell>
          <cell r="I853">
            <v>37336</v>
          </cell>
          <cell r="J853">
            <v>2002</v>
          </cell>
          <cell r="K853" t="str">
            <v>Marzo</v>
          </cell>
          <cell r="P853">
            <v>5.9</v>
          </cell>
          <cell r="Q853">
            <v>17.549999999999997</v>
          </cell>
          <cell r="R853">
            <v>16.86</v>
          </cell>
          <cell r="S853" t="e">
            <v>#REF!</v>
          </cell>
          <cell r="T853">
            <v>300</v>
          </cell>
          <cell r="U853" t="e">
            <v>#REF!</v>
          </cell>
          <cell r="V853">
            <v>300</v>
          </cell>
          <cell r="W853" t="e">
            <v>#REF!</v>
          </cell>
          <cell r="X853">
            <v>300</v>
          </cell>
          <cell r="Y853">
            <v>52.649999999999991</v>
          </cell>
          <cell r="Z853">
            <v>352.65</v>
          </cell>
          <cell r="AA853">
            <v>5058</v>
          </cell>
          <cell r="AB853">
            <v>66.56</v>
          </cell>
          <cell r="AC853">
            <v>45.930000000000007</v>
          </cell>
          <cell r="AD853">
            <v>49.169999999999995</v>
          </cell>
          <cell r="AE853">
            <v>41.550000000000004</v>
          </cell>
          <cell r="AF853">
            <v>0</v>
          </cell>
          <cell r="AG853">
            <v>0</v>
          </cell>
          <cell r="AH853">
            <v>0</v>
          </cell>
          <cell r="AI853">
            <v>0</v>
          </cell>
          <cell r="AJ853">
            <v>0</v>
          </cell>
          <cell r="AK853">
            <v>0</v>
          </cell>
          <cell r="AL853">
            <v>0</v>
          </cell>
          <cell r="AM853">
            <v>0</v>
          </cell>
          <cell r="AN853">
            <v>0</v>
          </cell>
          <cell r="AO853">
            <v>0</v>
          </cell>
          <cell r="AP853">
            <v>0</v>
          </cell>
          <cell r="AQ853">
            <v>203.21</v>
          </cell>
        </row>
        <row r="854">
          <cell r="A854">
            <v>1</v>
          </cell>
          <cell r="B854" t="str">
            <v>COP</v>
          </cell>
          <cell r="C854" t="str">
            <v>Subastas</v>
          </cell>
          <cell r="D854" t="str">
            <v>Variable</v>
          </cell>
          <cell r="E854">
            <v>5</v>
          </cell>
          <cell r="F854">
            <v>35510</v>
          </cell>
          <cell r="G854" t="str">
            <v>Marzo</v>
          </cell>
          <cell r="H854">
            <v>1997</v>
          </cell>
          <cell r="I854">
            <v>37336</v>
          </cell>
          <cell r="J854">
            <v>2002</v>
          </cell>
          <cell r="K854" t="str">
            <v>Marzo</v>
          </cell>
          <cell r="P854">
            <v>5.9</v>
          </cell>
          <cell r="Q854">
            <v>17.549999999999997</v>
          </cell>
          <cell r="R854">
            <v>16.86</v>
          </cell>
          <cell r="S854" t="e">
            <v>#REF!</v>
          </cell>
          <cell r="T854">
            <v>500</v>
          </cell>
          <cell r="U854" t="e">
            <v>#REF!</v>
          </cell>
          <cell r="V854">
            <v>500</v>
          </cell>
          <cell r="W854" t="e">
            <v>#REF!</v>
          </cell>
          <cell r="X854">
            <v>500</v>
          </cell>
          <cell r="Y854">
            <v>87.749999999999986</v>
          </cell>
          <cell r="Z854">
            <v>587.75</v>
          </cell>
          <cell r="AA854">
            <v>8430</v>
          </cell>
          <cell r="AB854">
            <v>110.94</v>
          </cell>
          <cell r="AC854">
            <v>76.550000000000011</v>
          </cell>
          <cell r="AD854">
            <v>81.949999999999989</v>
          </cell>
          <cell r="AE854">
            <v>69.25</v>
          </cell>
          <cell r="AF854">
            <v>0</v>
          </cell>
          <cell r="AG854">
            <v>0</v>
          </cell>
          <cell r="AH854">
            <v>0</v>
          </cell>
          <cell r="AI854">
            <v>0</v>
          </cell>
          <cell r="AJ854">
            <v>0</v>
          </cell>
          <cell r="AK854">
            <v>0</v>
          </cell>
          <cell r="AL854">
            <v>0</v>
          </cell>
          <cell r="AM854">
            <v>0</v>
          </cell>
          <cell r="AN854">
            <v>0</v>
          </cell>
          <cell r="AO854">
            <v>0</v>
          </cell>
          <cell r="AP854">
            <v>0</v>
          </cell>
          <cell r="AQ854">
            <v>338.69</v>
          </cell>
        </row>
        <row r="855">
          <cell r="A855">
            <v>1</v>
          </cell>
          <cell r="B855" t="str">
            <v>COP</v>
          </cell>
          <cell r="C855" t="str">
            <v>Subastas</v>
          </cell>
          <cell r="D855" t="str">
            <v>Variable</v>
          </cell>
          <cell r="E855">
            <v>5</v>
          </cell>
          <cell r="F855">
            <v>35510</v>
          </cell>
          <cell r="G855" t="str">
            <v>Marzo</v>
          </cell>
          <cell r="H855">
            <v>1997</v>
          </cell>
          <cell r="I855">
            <v>37336</v>
          </cell>
          <cell r="J855">
            <v>2002</v>
          </cell>
          <cell r="K855" t="str">
            <v>Marzo</v>
          </cell>
          <cell r="P855">
            <v>5.9</v>
          </cell>
          <cell r="Q855">
            <v>17.549999999999997</v>
          </cell>
          <cell r="R855">
            <v>16.86</v>
          </cell>
          <cell r="S855" t="e">
            <v>#REF!</v>
          </cell>
          <cell r="T855">
            <v>200</v>
          </cell>
          <cell r="U855" t="e">
            <v>#REF!</v>
          </cell>
          <cell r="V855">
            <v>200</v>
          </cell>
          <cell r="W855" t="e">
            <v>#REF!</v>
          </cell>
          <cell r="X855">
            <v>200</v>
          </cell>
          <cell r="Y855">
            <v>35.099999999999994</v>
          </cell>
          <cell r="Z855">
            <v>235.1</v>
          </cell>
          <cell r="AA855">
            <v>3372</v>
          </cell>
          <cell r="AB855">
            <v>44.37</v>
          </cell>
          <cell r="AC855">
            <v>30.620000000000005</v>
          </cell>
          <cell r="AD855">
            <v>32.78</v>
          </cell>
          <cell r="AE855">
            <v>27.700000000000003</v>
          </cell>
          <cell r="AF855">
            <v>0</v>
          </cell>
          <cell r="AG855">
            <v>0</v>
          </cell>
          <cell r="AH855">
            <v>0</v>
          </cell>
          <cell r="AI855">
            <v>0</v>
          </cell>
          <cell r="AJ855">
            <v>0</v>
          </cell>
          <cell r="AK855">
            <v>0</v>
          </cell>
          <cell r="AL855">
            <v>0</v>
          </cell>
          <cell r="AM855">
            <v>0</v>
          </cell>
          <cell r="AN855">
            <v>0</v>
          </cell>
          <cell r="AO855">
            <v>0</v>
          </cell>
          <cell r="AP855">
            <v>0</v>
          </cell>
          <cell r="AQ855">
            <v>135.47000000000003</v>
          </cell>
        </row>
        <row r="856">
          <cell r="A856">
            <v>1</v>
          </cell>
          <cell r="B856" t="str">
            <v>COP</v>
          </cell>
          <cell r="C856" t="str">
            <v>Subastas</v>
          </cell>
          <cell r="D856" t="str">
            <v>Variable</v>
          </cell>
          <cell r="E856">
            <v>5</v>
          </cell>
          <cell r="F856">
            <v>35510</v>
          </cell>
          <cell r="G856" t="str">
            <v>Marzo</v>
          </cell>
          <cell r="H856">
            <v>1997</v>
          </cell>
          <cell r="I856">
            <v>37336</v>
          </cell>
          <cell r="J856">
            <v>2002</v>
          </cell>
          <cell r="K856" t="str">
            <v>Marzo</v>
          </cell>
          <cell r="P856">
            <v>5.9</v>
          </cell>
          <cell r="Q856">
            <v>17.549999999999997</v>
          </cell>
          <cell r="R856">
            <v>16.86</v>
          </cell>
          <cell r="S856" t="e">
            <v>#REF!</v>
          </cell>
          <cell r="T856">
            <v>500</v>
          </cell>
          <cell r="U856" t="e">
            <v>#REF!</v>
          </cell>
          <cell r="V856">
            <v>500</v>
          </cell>
          <cell r="W856" t="e">
            <v>#REF!</v>
          </cell>
          <cell r="X856">
            <v>500</v>
          </cell>
          <cell r="Y856">
            <v>87.749999999999986</v>
          </cell>
          <cell r="Z856">
            <v>587.75</v>
          </cell>
          <cell r="AA856">
            <v>8430</v>
          </cell>
          <cell r="AB856">
            <v>110.94</v>
          </cell>
          <cell r="AC856">
            <v>76.550000000000011</v>
          </cell>
          <cell r="AD856">
            <v>81.949999999999989</v>
          </cell>
          <cell r="AE856">
            <v>69.25</v>
          </cell>
          <cell r="AF856">
            <v>0</v>
          </cell>
          <cell r="AG856">
            <v>0</v>
          </cell>
          <cell r="AH856">
            <v>0</v>
          </cell>
          <cell r="AI856">
            <v>0</v>
          </cell>
          <cell r="AJ856">
            <v>0</v>
          </cell>
          <cell r="AK856">
            <v>0</v>
          </cell>
          <cell r="AL856">
            <v>0</v>
          </cell>
          <cell r="AM856">
            <v>0</v>
          </cell>
          <cell r="AN856">
            <v>0</v>
          </cell>
          <cell r="AO856">
            <v>0</v>
          </cell>
          <cell r="AP856">
            <v>0</v>
          </cell>
          <cell r="AQ856">
            <v>338.69</v>
          </cell>
        </row>
        <row r="857">
          <cell r="A857">
            <v>1</v>
          </cell>
          <cell r="B857" t="str">
            <v>COP</v>
          </cell>
          <cell r="C857" t="str">
            <v>Subastas</v>
          </cell>
          <cell r="D857" t="str">
            <v>Variable</v>
          </cell>
          <cell r="E857">
            <v>5</v>
          </cell>
          <cell r="F857">
            <v>35573</v>
          </cell>
          <cell r="G857" t="str">
            <v>Mayo</v>
          </cell>
          <cell r="H857">
            <v>1997</v>
          </cell>
          <cell r="I857">
            <v>37399</v>
          </cell>
          <cell r="J857">
            <v>2002</v>
          </cell>
          <cell r="K857" t="str">
            <v>Mayo</v>
          </cell>
          <cell r="P857">
            <v>6.15</v>
          </cell>
          <cell r="Q857">
            <v>17.829999999999998</v>
          </cell>
          <cell r="R857">
            <v>16.86</v>
          </cell>
          <cell r="S857" t="e">
            <v>#REF!</v>
          </cell>
          <cell r="T857">
            <v>1800</v>
          </cell>
          <cell r="U857" t="e">
            <v>#REF!</v>
          </cell>
          <cell r="V857">
            <v>1800</v>
          </cell>
          <cell r="W857" t="e">
            <v>#REF!</v>
          </cell>
          <cell r="X857">
            <v>1800</v>
          </cell>
          <cell r="Y857">
            <v>320.94</v>
          </cell>
          <cell r="Z857">
            <v>2120.94</v>
          </cell>
          <cell r="AA857">
            <v>30348</v>
          </cell>
          <cell r="AB857">
            <v>324.13</v>
          </cell>
          <cell r="AC857">
            <v>300.95999999999998</v>
          </cell>
          <cell r="AD857">
            <v>293.40000000000003</v>
          </cell>
          <cell r="AE857">
            <v>249.48</v>
          </cell>
          <cell r="AF857">
            <v>0</v>
          </cell>
          <cell r="AG857">
            <v>0</v>
          </cell>
          <cell r="AH857">
            <v>0</v>
          </cell>
          <cell r="AI857">
            <v>0</v>
          </cell>
          <cell r="AJ857">
            <v>0</v>
          </cell>
          <cell r="AK857">
            <v>0</v>
          </cell>
          <cell r="AL857">
            <v>0</v>
          </cell>
          <cell r="AM857">
            <v>0</v>
          </cell>
          <cell r="AN857">
            <v>0</v>
          </cell>
          <cell r="AO857">
            <v>0</v>
          </cell>
          <cell r="AP857">
            <v>0</v>
          </cell>
          <cell r="AQ857">
            <v>1167.97</v>
          </cell>
        </row>
        <row r="858">
          <cell r="A858">
            <v>1</v>
          </cell>
          <cell r="B858" t="str">
            <v>COP</v>
          </cell>
          <cell r="C858" t="str">
            <v>Subastas</v>
          </cell>
          <cell r="D858" t="str">
            <v>Variable</v>
          </cell>
          <cell r="E858">
            <v>5</v>
          </cell>
          <cell r="F858">
            <v>35573</v>
          </cell>
          <cell r="G858" t="str">
            <v>Mayo</v>
          </cell>
          <cell r="H858">
            <v>1997</v>
          </cell>
          <cell r="I858">
            <v>37399</v>
          </cell>
          <cell r="J858">
            <v>2002</v>
          </cell>
          <cell r="K858" t="str">
            <v>Mayo</v>
          </cell>
          <cell r="P858">
            <v>6.15</v>
          </cell>
          <cell r="Q858">
            <v>17.829999999999998</v>
          </cell>
          <cell r="R858">
            <v>16.86</v>
          </cell>
          <cell r="S858" t="e">
            <v>#REF!</v>
          </cell>
          <cell r="T858">
            <v>500</v>
          </cell>
          <cell r="U858" t="e">
            <v>#REF!</v>
          </cell>
          <cell r="V858">
            <v>500</v>
          </cell>
          <cell r="W858" t="e">
            <v>#REF!</v>
          </cell>
          <cell r="X858">
            <v>500</v>
          </cell>
          <cell r="Y858">
            <v>89.149999999999991</v>
          </cell>
          <cell r="Z858">
            <v>589.15</v>
          </cell>
          <cell r="AA858">
            <v>8430</v>
          </cell>
          <cell r="AB858">
            <v>90.03</v>
          </cell>
          <cell r="AC858">
            <v>83.6</v>
          </cell>
          <cell r="AD858">
            <v>81.5</v>
          </cell>
          <cell r="AE858">
            <v>69.3</v>
          </cell>
          <cell r="AF858">
            <v>0</v>
          </cell>
          <cell r="AG858">
            <v>0</v>
          </cell>
          <cell r="AH858">
            <v>0</v>
          </cell>
          <cell r="AI858">
            <v>0</v>
          </cell>
          <cell r="AJ858">
            <v>0</v>
          </cell>
          <cell r="AK858">
            <v>0</v>
          </cell>
          <cell r="AL858">
            <v>0</v>
          </cell>
          <cell r="AM858">
            <v>0</v>
          </cell>
          <cell r="AN858">
            <v>0</v>
          </cell>
          <cell r="AO858">
            <v>0</v>
          </cell>
          <cell r="AP858">
            <v>0</v>
          </cell>
          <cell r="AQ858">
            <v>324.43</v>
          </cell>
        </row>
        <row r="859">
          <cell r="A859">
            <v>1</v>
          </cell>
          <cell r="B859" t="str">
            <v>COP</v>
          </cell>
          <cell r="C859" t="str">
            <v>Subastas</v>
          </cell>
          <cell r="D859" t="str">
            <v>Variable</v>
          </cell>
          <cell r="E859">
            <v>5</v>
          </cell>
          <cell r="F859">
            <v>35573</v>
          </cell>
          <cell r="G859" t="str">
            <v>Mayo</v>
          </cell>
          <cell r="H859">
            <v>1997</v>
          </cell>
          <cell r="I859">
            <v>37399</v>
          </cell>
          <cell r="J859">
            <v>2002</v>
          </cell>
          <cell r="K859" t="str">
            <v>Mayo</v>
          </cell>
          <cell r="P859">
            <v>6.15</v>
          </cell>
          <cell r="Q859">
            <v>17.829999999999998</v>
          </cell>
          <cell r="R859">
            <v>16.86</v>
          </cell>
          <cell r="S859" t="e">
            <v>#REF!</v>
          </cell>
          <cell r="T859">
            <v>1000</v>
          </cell>
          <cell r="U859" t="e">
            <v>#REF!</v>
          </cell>
          <cell r="V859">
            <v>1000</v>
          </cell>
          <cell r="W859" t="e">
            <v>#REF!</v>
          </cell>
          <cell r="X859">
            <v>1000</v>
          </cell>
          <cell r="Y859">
            <v>178.29999999999998</v>
          </cell>
          <cell r="Z859">
            <v>1178.3</v>
          </cell>
          <cell r="AA859">
            <v>16860</v>
          </cell>
          <cell r="AB859">
            <v>180.07</v>
          </cell>
          <cell r="AC859">
            <v>167.2</v>
          </cell>
          <cell r="AD859">
            <v>163</v>
          </cell>
          <cell r="AE859">
            <v>138.6</v>
          </cell>
          <cell r="AF859">
            <v>0</v>
          </cell>
          <cell r="AG859">
            <v>0</v>
          </cell>
          <cell r="AH859">
            <v>0</v>
          </cell>
          <cell r="AI859">
            <v>0</v>
          </cell>
          <cell r="AJ859">
            <v>0</v>
          </cell>
          <cell r="AK859">
            <v>0</v>
          </cell>
          <cell r="AL859">
            <v>0</v>
          </cell>
          <cell r="AM859">
            <v>0</v>
          </cell>
          <cell r="AN859">
            <v>0</v>
          </cell>
          <cell r="AO859">
            <v>0</v>
          </cell>
          <cell r="AP859">
            <v>0</v>
          </cell>
          <cell r="AQ859">
            <v>648.87</v>
          </cell>
        </row>
        <row r="860">
          <cell r="A860">
            <v>1</v>
          </cell>
          <cell r="B860" t="str">
            <v>COP</v>
          </cell>
          <cell r="C860" t="str">
            <v>Subastas</v>
          </cell>
          <cell r="D860" t="str">
            <v>Variable</v>
          </cell>
          <cell r="E860">
            <v>5</v>
          </cell>
          <cell r="F860">
            <v>35573</v>
          </cell>
          <cell r="G860" t="str">
            <v>Mayo</v>
          </cell>
          <cell r="H860">
            <v>1997</v>
          </cell>
          <cell r="I860">
            <v>37399</v>
          </cell>
          <cell r="J860">
            <v>2002</v>
          </cell>
          <cell r="K860" t="str">
            <v>Mayo</v>
          </cell>
          <cell r="P860">
            <v>6.15</v>
          </cell>
          <cell r="Q860">
            <v>17.829999999999998</v>
          </cell>
          <cell r="R860">
            <v>16.86</v>
          </cell>
          <cell r="S860" t="e">
            <v>#REF!</v>
          </cell>
          <cell r="T860">
            <v>1000</v>
          </cell>
          <cell r="U860" t="e">
            <v>#REF!</v>
          </cell>
          <cell r="V860">
            <v>1000</v>
          </cell>
          <cell r="W860" t="e">
            <v>#REF!</v>
          </cell>
          <cell r="X860">
            <v>1000</v>
          </cell>
          <cell r="Y860">
            <v>178.29999999999998</v>
          </cell>
          <cell r="Z860">
            <v>1178.3</v>
          </cell>
          <cell r="AA860">
            <v>16860</v>
          </cell>
          <cell r="AB860">
            <v>180.07</v>
          </cell>
          <cell r="AC860">
            <v>167.2</v>
          </cell>
          <cell r="AD860">
            <v>163</v>
          </cell>
          <cell r="AE860">
            <v>138.6</v>
          </cell>
          <cell r="AF860">
            <v>0</v>
          </cell>
          <cell r="AG860">
            <v>0</v>
          </cell>
          <cell r="AH860">
            <v>0</v>
          </cell>
          <cell r="AI860">
            <v>0</v>
          </cell>
          <cell r="AJ860">
            <v>0</v>
          </cell>
          <cell r="AK860">
            <v>0</v>
          </cell>
          <cell r="AL860">
            <v>0</v>
          </cell>
          <cell r="AM860">
            <v>0</v>
          </cell>
          <cell r="AN860">
            <v>0</v>
          </cell>
          <cell r="AO860">
            <v>0</v>
          </cell>
          <cell r="AP860">
            <v>0</v>
          </cell>
          <cell r="AQ860">
            <v>648.87</v>
          </cell>
        </row>
        <row r="861">
          <cell r="A861">
            <v>1</v>
          </cell>
          <cell r="B861" t="str">
            <v>COP</v>
          </cell>
          <cell r="C861" t="str">
            <v>Subastas</v>
          </cell>
          <cell r="D861" t="str">
            <v>Variable</v>
          </cell>
          <cell r="E861">
            <v>5</v>
          </cell>
          <cell r="F861">
            <v>35573</v>
          </cell>
          <cell r="G861" t="str">
            <v>Mayo</v>
          </cell>
          <cell r="H861">
            <v>1997</v>
          </cell>
          <cell r="I861">
            <v>37399</v>
          </cell>
          <cell r="J861">
            <v>2002</v>
          </cell>
          <cell r="K861" t="str">
            <v>Mayo</v>
          </cell>
          <cell r="P861">
            <v>6.15</v>
          </cell>
          <cell r="Q861">
            <v>17.829999999999998</v>
          </cell>
          <cell r="R861">
            <v>16.86</v>
          </cell>
          <cell r="S861" t="e">
            <v>#REF!</v>
          </cell>
          <cell r="T861">
            <v>2000</v>
          </cell>
          <cell r="U861" t="e">
            <v>#REF!</v>
          </cell>
          <cell r="V861">
            <v>2000</v>
          </cell>
          <cell r="W861" t="e">
            <v>#REF!</v>
          </cell>
          <cell r="X861">
            <v>2000</v>
          </cell>
          <cell r="Y861">
            <v>356.59999999999997</v>
          </cell>
          <cell r="Z861">
            <v>2356.6</v>
          </cell>
          <cell r="AA861">
            <v>33720</v>
          </cell>
          <cell r="AB861">
            <v>360.14</v>
          </cell>
          <cell r="AC861">
            <v>334.4</v>
          </cell>
          <cell r="AD861">
            <v>326</v>
          </cell>
          <cell r="AE861">
            <v>277.2</v>
          </cell>
          <cell r="AF861">
            <v>0</v>
          </cell>
          <cell r="AG861">
            <v>0</v>
          </cell>
          <cell r="AH861">
            <v>0</v>
          </cell>
          <cell r="AI861">
            <v>0</v>
          </cell>
          <cell r="AJ861">
            <v>0</v>
          </cell>
          <cell r="AK861">
            <v>0</v>
          </cell>
          <cell r="AL861">
            <v>0</v>
          </cell>
          <cell r="AM861">
            <v>0</v>
          </cell>
          <cell r="AN861">
            <v>0</v>
          </cell>
          <cell r="AO861">
            <v>0</v>
          </cell>
          <cell r="AP861">
            <v>0</v>
          </cell>
          <cell r="AQ861">
            <v>1297.74</v>
          </cell>
        </row>
        <row r="862">
          <cell r="A862">
            <v>1</v>
          </cell>
          <cell r="B862" t="str">
            <v>COP</v>
          </cell>
          <cell r="C862" t="str">
            <v>Subastas</v>
          </cell>
          <cell r="D862" t="str">
            <v>Variable</v>
          </cell>
          <cell r="E862">
            <v>5</v>
          </cell>
          <cell r="F862">
            <v>35573</v>
          </cell>
          <cell r="G862" t="str">
            <v>Mayo</v>
          </cell>
          <cell r="H862">
            <v>1997</v>
          </cell>
          <cell r="I862">
            <v>37399</v>
          </cell>
          <cell r="J862">
            <v>2002</v>
          </cell>
          <cell r="K862" t="str">
            <v>Mayo</v>
          </cell>
          <cell r="P862">
            <v>6.15</v>
          </cell>
          <cell r="Q862">
            <v>17.829999999999998</v>
          </cell>
          <cell r="R862">
            <v>16.86</v>
          </cell>
          <cell r="S862" t="e">
            <v>#REF!</v>
          </cell>
          <cell r="T862">
            <v>6200</v>
          </cell>
          <cell r="U862" t="e">
            <v>#REF!</v>
          </cell>
          <cell r="V862">
            <v>6200</v>
          </cell>
          <cell r="W862" t="e">
            <v>#REF!</v>
          </cell>
          <cell r="X862">
            <v>6200</v>
          </cell>
          <cell r="Y862">
            <v>1105.4599999999998</v>
          </cell>
          <cell r="Z862">
            <v>7305.46</v>
          </cell>
          <cell r="AA862">
            <v>104532</v>
          </cell>
          <cell r="AB862">
            <v>1116.43</v>
          </cell>
          <cell r="AC862">
            <v>1036.6399999999999</v>
          </cell>
          <cell r="AD862">
            <v>1010.6</v>
          </cell>
          <cell r="AE862">
            <v>859.32</v>
          </cell>
          <cell r="AF862">
            <v>0</v>
          </cell>
          <cell r="AG862">
            <v>0</v>
          </cell>
          <cell r="AH862">
            <v>0</v>
          </cell>
          <cell r="AI862">
            <v>0</v>
          </cell>
          <cell r="AJ862">
            <v>0</v>
          </cell>
          <cell r="AK862">
            <v>0</v>
          </cell>
          <cell r="AL862">
            <v>0</v>
          </cell>
          <cell r="AM862">
            <v>0</v>
          </cell>
          <cell r="AN862">
            <v>0</v>
          </cell>
          <cell r="AO862">
            <v>0</v>
          </cell>
          <cell r="AP862">
            <v>0</v>
          </cell>
          <cell r="AQ862">
            <v>4022.99</v>
          </cell>
        </row>
        <row r="863">
          <cell r="A863">
            <v>1</v>
          </cell>
          <cell r="B863" t="str">
            <v>COP</v>
          </cell>
          <cell r="C863" t="str">
            <v>Subastas</v>
          </cell>
          <cell r="D863" t="str">
            <v>Variable</v>
          </cell>
          <cell r="E863">
            <v>5</v>
          </cell>
          <cell r="F863">
            <v>35573</v>
          </cell>
          <cell r="G863" t="str">
            <v>Mayo</v>
          </cell>
          <cell r="H863">
            <v>1997</v>
          </cell>
          <cell r="I863">
            <v>37399</v>
          </cell>
          <cell r="J863">
            <v>2002</v>
          </cell>
          <cell r="K863" t="str">
            <v>Mayo</v>
          </cell>
          <cell r="P863">
            <v>6.15</v>
          </cell>
          <cell r="Q863">
            <v>17.829999999999998</v>
          </cell>
          <cell r="R863">
            <v>16.86</v>
          </cell>
          <cell r="S863" t="e">
            <v>#REF!</v>
          </cell>
          <cell r="T863">
            <v>4500</v>
          </cell>
          <cell r="U863" t="e">
            <v>#REF!</v>
          </cell>
          <cell r="V863">
            <v>4500</v>
          </cell>
          <cell r="W863" t="e">
            <v>#REF!</v>
          </cell>
          <cell r="X863">
            <v>4500</v>
          </cell>
          <cell r="Y863">
            <v>802.34999999999991</v>
          </cell>
          <cell r="Z863">
            <v>5302.35</v>
          </cell>
          <cell r="AA863">
            <v>75870</v>
          </cell>
          <cell r="AB863">
            <v>810.31</v>
          </cell>
          <cell r="AC863">
            <v>752.4</v>
          </cell>
          <cell r="AD863">
            <v>733.5</v>
          </cell>
          <cell r="AE863">
            <v>623.70000000000005</v>
          </cell>
          <cell r="AF863">
            <v>0</v>
          </cell>
          <cell r="AG863">
            <v>0</v>
          </cell>
          <cell r="AH863">
            <v>0</v>
          </cell>
          <cell r="AI863">
            <v>0</v>
          </cell>
          <cell r="AJ863">
            <v>0</v>
          </cell>
          <cell r="AK863">
            <v>0</v>
          </cell>
          <cell r="AL863">
            <v>0</v>
          </cell>
          <cell r="AM863">
            <v>0</v>
          </cell>
          <cell r="AN863">
            <v>0</v>
          </cell>
          <cell r="AO863">
            <v>0</v>
          </cell>
          <cell r="AP863">
            <v>0</v>
          </cell>
          <cell r="AQ863">
            <v>2919.91</v>
          </cell>
        </row>
        <row r="864">
          <cell r="A864">
            <v>1</v>
          </cell>
          <cell r="B864" t="str">
            <v>COP</v>
          </cell>
          <cell r="C864" t="str">
            <v>Subastas</v>
          </cell>
          <cell r="D864" t="str">
            <v>Variable</v>
          </cell>
          <cell r="E864">
            <v>5</v>
          </cell>
          <cell r="F864">
            <v>35606</v>
          </cell>
          <cell r="G864" t="str">
            <v>Junio</v>
          </cell>
          <cell r="H864">
            <v>1997</v>
          </cell>
          <cell r="I864">
            <v>37432</v>
          </cell>
          <cell r="J864">
            <v>2002</v>
          </cell>
          <cell r="K864" t="str">
            <v>Junio</v>
          </cell>
          <cell r="P864">
            <v>5.9</v>
          </cell>
          <cell r="Q864">
            <v>17.549999999999997</v>
          </cell>
          <cell r="R864">
            <v>16.86</v>
          </cell>
          <cell r="S864" t="e">
            <v>#REF!</v>
          </cell>
          <cell r="T864">
            <v>500</v>
          </cell>
          <cell r="U864" t="e">
            <v>#REF!</v>
          </cell>
          <cell r="V864">
            <v>500</v>
          </cell>
          <cell r="W864" t="e">
            <v>#REF!</v>
          </cell>
          <cell r="X864">
            <v>500</v>
          </cell>
          <cell r="Y864">
            <v>87.749999999999986</v>
          </cell>
          <cell r="Z864">
            <v>587.75</v>
          </cell>
          <cell r="AA864">
            <v>8430</v>
          </cell>
          <cell r="AB864">
            <v>82.34</v>
          </cell>
          <cell r="AC864">
            <v>82.449999999999989</v>
          </cell>
          <cell r="AD864">
            <v>80.400000000000006</v>
          </cell>
          <cell r="AE864">
            <v>67.45</v>
          </cell>
          <cell r="AF864">
            <v>0</v>
          </cell>
          <cell r="AG864">
            <v>0</v>
          </cell>
          <cell r="AH864">
            <v>0</v>
          </cell>
          <cell r="AI864">
            <v>0</v>
          </cell>
          <cell r="AJ864">
            <v>0</v>
          </cell>
          <cell r="AK864">
            <v>0</v>
          </cell>
          <cell r="AL864">
            <v>0</v>
          </cell>
          <cell r="AM864">
            <v>0</v>
          </cell>
          <cell r="AN864">
            <v>0</v>
          </cell>
          <cell r="AO864">
            <v>0</v>
          </cell>
          <cell r="AP864">
            <v>0</v>
          </cell>
          <cell r="AQ864">
            <v>312.64</v>
          </cell>
        </row>
        <row r="865">
          <cell r="A865">
            <v>1</v>
          </cell>
          <cell r="B865" t="str">
            <v>COP</v>
          </cell>
          <cell r="C865" t="str">
            <v>Subastas</v>
          </cell>
          <cell r="D865" t="str">
            <v>Variable</v>
          </cell>
          <cell r="E865">
            <v>5</v>
          </cell>
          <cell r="F865">
            <v>35606</v>
          </cell>
          <cell r="G865" t="str">
            <v>Junio</v>
          </cell>
          <cell r="H865">
            <v>1997</v>
          </cell>
          <cell r="I865">
            <v>37432</v>
          </cell>
          <cell r="J865">
            <v>2002</v>
          </cell>
          <cell r="K865" t="str">
            <v>Junio</v>
          </cell>
          <cell r="P865">
            <v>5.9</v>
          </cell>
          <cell r="Q865">
            <v>17.549999999999997</v>
          </cell>
          <cell r="R865">
            <v>16.86</v>
          </cell>
          <cell r="S865" t="e">
            <v>#REF!</v>
          </cell>
          <cell r="T865">
            <v>950</v>
          </cell>
          <cell r="U865" t="e">
            <v>#REF!</v>
          </cell>
          <cell r="V865">
            <v>950</v>
          </cell>
          <cell r="W865" t="e">
            <v>#REF!</v>
          </cell>
          <cell r="X865">
            <v>950</v>
          </cell>
          <cell r="Y865">
            <v>166.72499999999997</v>
          </cell>
          <cell r="Z865">
            <v>1116.7249999999999</v>
          </cell>
          <cell r="AA865">
            <v>16017</v>
          </cell>
          <cell r="AB865">
            <v>156.44999999999999</v>
          </cell>
          <cell r="AC865">
            <v>156.655</v>
          </cell>
          <cell r="AD865">
            <v>152.76</v>
          </cell>
          <cell r="AE865">
            <v>128.155</v>
          </cell>
          <cell r="AF865">
            <v>0</v>
          </cell>
          <cell r="AG865">
            <v>0</v>
          </cell>
          <cell r="AH865">
            <v>0</v>
          </cell>
          <cell r="AI865">
            <v>0</v>
          </cell>
          <cell r="AJ865">
            <v>0</v>
          </cell>
          <cell r="AK865">
            <v>0</v>
          </cell>
          <cell r="AL865">
            <v>0</v>
          </cell>
          <cell r="AM865">
            <v>0</v>
          </cell>
          <cell r="AN865">
            <v>0</v>
          </cell>
          <cell r="AO865">
            <v>0</v>
          </cell>
          <cell r="AP865">
            <v>0</v>
          </cell>
          <cell r="AQ865">
            <v>594.02</v>
          </cell>
        </row>
        <row r="866">
          <cell r="A866">
            <v>1</v>
          </cell>
          <cell r="B866" t="str">
            <v>COP</v>
          </cell>
          <cell r="C866" t="str">
            <v>Subastas</v>
          </cell>
          <cell r="D866" t="str">
            <v>Variable</v>
          </cell>
          <cell r="E866">
            <v>5</v>
          </cell>
          <cell r="F866">
            <v>35606</v>
          </cell>
          <cell r="G866" t="str">
            <v>Junio</v>
          </cell>
          <cell r="H866">
            <v>1997</v>
          </cell>
          <cell r="I866">
            <v>37432</v>
          </cell>
          <cell r="J866">
            <v>2002</v>
          </cell>
          <cell r="K866" t="str">
            <v>Junio</v>
          </cell>
          <cell r="P866">
            <v>5.9</v>
          </cell>
          <cell r="Q866">
            <v>17.549999999999997</v>
          </cell>
          <cell r="R866">
            <v>16.86</v>
          </cell>
          <cell r="S866" t="e">
            <v>#REF!</v>
          </cell>
          <cell r="T866">
            <v>500</v>
          </cell>
          <cell r="U866" t="e">
            <v>#REF!</v>
          </cell>
          <cell r="V866">
            <v>500</v>
          </cell>
          <cell r="W866" t="e">
            <v>#REF!</v>
          </cell>
          <cell r="X866">
            <v>500</v>
          </cell>
          <cell r="Y866">
            <v>87.749999999999986</v>
          </cell>
          <cell r="Z866">
            <v>587.75</v>
          </cell>
          <cell r="AA866">
            <v>8430</v>
          </cell>
          <cell r="AB866">
            <v>82.34</v>
          </cell>
          <cell r="AC866">
            <v>82.449999999999989</v>
          </cell>
          <cell r="AD866">
            <v>80.400000000000006</v>
          </cell>
          <cell r="AE866">
            <v>67.45</v>
          </cell>
          <cell r="AF866">
            <v>0</v>
          </cell>
          <cell r="AG866">
            <v>0</v>
          </cell>
          <cell r="AH866">
            <v>0</v>
          </cell>
          <cell r="AI866">
            <v>0</v>
          </cell>
          <cell r="AJ866">
            <v>0</v>
          </cell>
          <cell r="AK866">
            <v>0</v>
          </cell>
          <cell r="AL866">
            <v>0</v>
          </cell>
          <cell r="AM866">
            <v>0</v>
          </cell>
          <cell r="AN866">
            <v>0</v>
          </cell>
          <cell r="AO866">
            <v>0</v>
          </cell>
          <cell r="AP866">
            <v>0</v>
          </cell>
          <cell r="AQ866">
            <v>312.64</v>
          </cell>
        </row>
        <row r="867">
          <cell r="A867">
            <v>1</v>
          </cell>
          <cell r="B867" t="str">
            <v>COP</v>
          </cell>
          <cell r="C867" t="str">
            <v>Subastas</v>
          </cell>
          <cell r="D867" t="str">
            <v>Variable</v>
          </cell>
          <cell r="E867">
            <v>5</v>
          </cell>
          <cell r="F867">
            <v>35606</v>
          </cell>
          <cell r="G867" t="str">
            <v>Junio</v>
          </cell>
          <cell r="H867">
            <v>1997</v>
          </cell>
          <cell r="I867">
            <v>37432</v>
          </cell>
          <cell r="J867">
            <v>2002</v>
          </cell>
          <cell r="K867" t="str">
            <v>Junio</v>
          </cell>
          <cell r="P867">
            <v>5.9</v>
          </cell>
          <cell r="Q867">
            <v>17.549999999999997</v>
          </cell>
          <cell r="R867">
            <v>16.86</v>
          </cell>
          <cell r="S867" t="e">
            <v>#REF!</v>
          </cell>
          <cell r="T867">
            <v>3500</v>
          </cell>
          <cell r="U867" t="e">
            <v>#REF!</v>
          </cell>
          <cell r="V867">
            <v>3500</v>
          </cell>
          <cell r="W867" t="e">
            <v>#REF!</v>
          </cell>
          <cell r="X867">
            <v>3500</v>
          </cell>
          <cell r="Y867">
            <v>614.24999999999989</v>
          </cell>
          <cell r="Z867">
            <v>4114.25</v>
          </cell>
          <cell r="AA867">
            <v>59010</v>
          </cell>
          <cell r="AB867">
            <v>576.41</v>
          </cell>
          <cell r="AC867">
            <v>577.15</v>
          </cell>
          <cell r="AD867">
            <v>562.79999999999995</v>
          </cell>
          <cell r="AE867">
            <v>472.15</v>
          </cell>
          <cell r="AF867">
            <v>0</v>
          </cell>
          <cell r="AG867">
            <v>0</v>
          </cell>
          <cell r="AH867">
            <v>0</v>
          </cell>
          <cell r="AI867">
            <v>0</v>
          </cell>
          <cell r="AJ867">
            <v>0</v>
          </cell>
          <cell r="AK867">
            <v>0</v>
          </cell>
          <cell r="AL867">
            <v>0</v>
          </cell>
          <cell r="AM867">
            <v>0</v>
          </cell>
          <cell r="AN867">
            <v>0</v>
          </cell>
          <cell r="AO867">
            <v>0</v>
          </cell>
          <cell r="AP867">
            <v>0</v>
          </cell>
          <cell r="AQ867">
            <v>2188.5099999999998</v>
          </cell>
        </row>
        <row r="868">
          <cell r="A868">
            <v>1</v>
          </cell>
          <cell r="B868" t="str">
            <v>COP</v>
          </cell>
          <cell r="C868" t="str">
            <v>Subastas</v>
          </cell>
          <cell r="D868" t="str">
            <v>Variable</v>
          </cell>
          <cell r="E868">
            <v>5</v>
          </cell>
          <cell r="F868">
            <v>35606</v>
          </cell>
          <cell r="G868" t="str">
            <v>Junio</v>
          </cell>
          <cell r="H868">
            <v>1997</v>
          </cell>
          <cell r="I868">
            <v>37432</v>
          </cell>
          <cell r="J868">
            <v>2002</v>
          </cell>
          <cell r="K868" t="str">
            <v>Junio</v>
          </cell>
          <cell r="P868">
            <v>5.9</v>
          </cell>
          <cell r="Q868">
            <v>17.549999999999997</v>
          </cell>
          <cell r="R868">
            <v>16.86</v>
          </cell>
          <cell r="S868" t="e">
            <v>#REF!</v>
          </cell>
          <cell r="T868">
            <v>2000</v>
          </cell>
          <cell r="U868" t="e">
            <v>#REF!</v>
          </cell>
          <cell r="V868">
            <v>2000</v>
          </cell>
          <cell r="W868" t="e">
            <v>#REF!</v>
          </cell>
          <cell r="X868">
            <v>2000</v>
          </cell>
          <cell r="Y868">
            <v>350.99999999999994</v>
          </cell>
          <cell r="Z868">
            <v>2351</v>
          </cell>
          <cell r="AA868">
            <v>33720</v>
          </cell>
          <cell r="AB868">
            <v>329.38</v>
          </cell>
          <cell r="AC868">
            <v>329.79999999999995</v>
          </cell>
          <cell r="AD868">
            <v>321.60000000000002</v>
          </cell>
          <cell r="AE868">
            <v>269.8</v>
          </cell>
          <cell r="AF868">
            <v>0</v>
          </cell>
          <cell r="AG868">
            <v>0</v>
          </cell>
          <cell r="AH868">
            <v>0</v>
          </cell>
          <cell r="AI868">
            <v>0</v>
          </cell>
          <cell r="AJ868">
            <v>0</v>
          </cell>
          <cell r="AK868">
            <v>0</v>
          </cell>
          <cell r="AL868">
            <v>0</v>
          </cell>
          <cell r="AM868">
            <v>0</v>
          </cell>
          <cell r="AN868">
            <v>0</v>
          </cell>
          <cell r="AO868">
            <v>0</v>
          </cell>
          <cell r="AP868">
            <v>0</v>
          </cell>
          <cell r="AQ868">
            <v>1250.58</v>
          </cell>
        </row>
        <row r="869">
          <cell r="A869">
            <v>1</v>
          </cell>
          <cell r="B869" t="str">
            <v>COP</v>
          </cell>
          <cell r="C869" t="str">
            <v>Subastas</v>
          </cell>
          <cell r="D869" t="str">
            <v>Variable</v>
          </cell>
          <cell r="E869">
            <v>5</v>
          </cell>
          <cell r="F869">
            <v>35606</v>
          </cell>
          <cell r="G869" t="str">
            <v>Junio</v>
          </cell>
          <cell r="H869">
            <v>1997</v>
          </cell>
          <cell r="I869">
            <v>37432</v>
          </cell>
          <cell r="J869">
            <v>2002</v>
          </cell>
          <cell r="K869" t="str">
            <v>Junio</v>
          </cell>
          <cell r="P869">
            <v>5.9</v>
          </cell>
          <cell r="Q869">
            <v>17.549999999999997</v>
          </cell>
          <cell r="R869">
            <v>16.86</v>
          </cell>
          <cell r="S869" t="e">
            <v>#REF!</v>
          </cell>
          <cell r="T869">
            <v>300</v>
          </cell>
          <cell r="U869" t="e">
            <v>#REF!</v>
          </cell>
          <cell r="V869">
            <v>300</v>
          </cell>
          <cell r="W869" t="e">
            <v>#REF!</v>
          </cell>
          <cell r="X869">
            <v>300</v>
          </cell>
          <cell r="Y869">
            <v>52.649999999999991</v>
          </cell>
          <cell r="Z869">
            <v>352.65</v>
          </cell>
          <cell r="AA869">
            <v>5058</v>
          </cell>
          <cell r="AB869">
            <v>49.41</v>
          </cell>
          <cell r="AC869">
            <v>49.47</v>
          </cell>
          <cell r="AD869">
            <v>48.24</v>
          </cell>
          <cell r="AE869">
            <v>40.47</v>
          </cell>
          <cell r="AF869">
            <v>0</v>
          </cell>
          <cell r="AG869">
            <v>0</v>
          </cell>
          <cell r="AH869">
            <v>0</v>
          </cell>
          <cell r="AI869">
            <v>0</v>
          </cell>
          <cell r="AJ869">
            <v>0</v>
          </cell>
          <cell r="AK869">
            <v>0</v>
          </cell>
          <cell r="AL869">
            <v>0</v>
          </cell>
          <cell r="AM869">
            <v>0</v>
          </cell>
          <cell r="AN869">
            <v>0</v>
          </cell>
          <cell r="AO869">
            <v>0</v>
          </cell>
          <cell r="AP869">
            <v>0</v>
          </cell>
          <cell r="AQ869">
            <v>187.59</v>
          </cell>
        </row>
        <row r="870">
          <cell r="A870">
            <v>1</v>
          </cell>
          <cell r="B870" t="str">
            <v>COP</v>
          </cell>
          <cell r="C870" t="str">
            <v>Subastas</v>
          </cell>
          <cell r="D870" t="str">
            <v>Variable</v>
          </cell>
          <cell r="E870">
            <v>5</v>
          </cell>
          <cell r="F870">
            <v>35606</v>
          </cell>
          <cell r="G870" t="str">
            <v>Junio</v>
          </cell>
          <cell r="H870">
            <v>1997</v>
          </cell>
          <cell r="I870">
            <v>37432</v>
          </cell>
          <cell r="J870">
            <v>2002</v>
          </cell>
          <cell r="K870" t="str">
            <v>Junio</v>
          </cell>
          <cell r="P870">
            <v>5.9</v>
          </cell>
          <cell r="Q870">
            <v>17.549999999999997</v>
          </cell>
          <cell r="R870">
            <v>16.86</v>
          </cell>
          <cell r="S870" t="e">
            <v>#REF!</v>
          </cell>
          <cell r="T870">
            <v>100</v>
          </cell>
          <cell r="U870" t="e">
            <v>#REF!</v>
          </cell>
          <cell r="V870">
            <v>100</v>
          </cell>
          <cell r="W870" t="e">
            <v>#REF!</v>
          </cell>
          <cell r="X870">
            <v>100</v>
          </cell>
          <cell r="Y870">
            <v>17.549999999999997</v>
          </cell>
          <cell r="Z870">
            <v>117.55</v>
          </cell>
          <cell r="AA870">
            <v>1686</v>
          </cell>
          <cell r="AB870">
            <v>16.47</v>
          </cell>
          <cell r="AC870">
            <v>16.489999999999998</v>
          </cell>
          <cell r="AD870">
            <v>16.079999999999998</v>
          </cell>
          <cell r="AE870">
            <v>13.489999999999998</v>
          </cell>
          <cell r="AF870">
            <v>0</v>
          </cell>
          <cell r="AG870">
            <v>0</v>
          </cell>
          <cell r="AH870">
            <v>0</v>
          </cell>
          <cell r="AI870">
            <v>0</v>
          </cell>
          <cell r="AJ870">
            <v>0</v>
          </cell>
          <cell r="AK870">
            <v>0</v>
          </cell>
          <cell r="AL870">
            <v>0</v>
          </cell>
          <cell r="AM870">
            <v>0</v>
          </cell>
          <cell r="AN870">
            <v>0</v>
          </cell>
          <cell r="AO870">
            <v>0</v>
          </cell>
          <cell r="AP870">
            <v>0</v>
          </cell>
          <cell r="AQ870">
            <v>62.529999999999987</v>
          </cell>
        </row>
        <row r="871">
          <cell r="A871">
            <v>1</v>
          </cell>
          <cell r="B871" t="str">
            <v>COP</v>
          </cell>
          <cell r="C871" t="str">
            <v>Subastas</v>
          </cell>
          <cell r="D871" t="str">
            <v>Variable</v>
          </cell>
          <cell r="E871">
            <v>5</v>
          </cell>
          <cell r="F871">
            <v>35606</v>
          </cell>
          <cell r="G871" t="str">
            <v>Junio</v>
          </cell>
          <cell r="H871">
            <v>1997</v>
          </cell>
          <cell r="I871">
            <v>37432</v>
          </cell>
          <cell r="J871">
            <v>2002</v>
          </cell>
          <cell r="K871" t="str">
            <v>Junio</v>
          </cell>
          <cell r="P871">
            <v>5.9</v>
          </cell>
          <cell r="Q871">
            <v>17.549999999999997</v>
          </cell>
          <cell r="R871">
            <v>16.86</v>
          </cell>
          <cell r="S871" t="e">
            <v>#REF!</v>
          </cell>
          <cell r="T871">
            <v>990</v>
          </cell>
          <cell r="U871" t="e">
            <v>#REF!</v>
          </cell>
          <cell r="V871">
            <v>990</v>
          </cell>
          <cell r="W871" t="e">
            <v>#REF!</v>
          </cell>
          <cell r="X871">
            <v>990</v>
          </cell>
          <cell r="Y871">
            <v>173.74499999999998</v>
          </cell>
          <cell r="Z871">
            <v>1163.7449999999999</v>
          </cell>
          <cell r="AA871">
            <v>16691.399999999998</v>
          </cell>
          <cell r="AB871">
            <v>163.04</v>
          </cell>
          <cell r="AC871">
            <v>163.251</v>
          </cell>
          <cell r="AD871">
            <v>159.19200000000001</v>
          </cell>
          <cell r="AE871">
            <v>133.55099999999999</v>
          </cell>
          <cell r="AF871">
            <v>0</v>
          </cell>
          <cell r="AG871">
            <v>0</v>
          </cell>
          <cell r="AH871">
            <v>0</v>
          </cell>
          <cell r="AI871">
            <v>0</v>
          </cell>
          <cell r="AJ871">
            <v>0</v>
          </cell>
          <cell r="AK871">
            <v>0</v>
          </cell>
          <cell r="AL871">
            <v>0</v>
          </cell>
          <cell r="AM871">
            <v>0</v>
          </cell>
          <cell r="AN871">
            <v>0</v>
          </cell>
          <cell r="AO871">
            <v>0</v>
          </cell>
          <cell r="AP871">
            <v>0</v>
          </cell>
          <cell r="AQ871">
            <v>619.03399999999999</v>
          </cell>
        </row>
        <row r="872">
          <cell r="A872">
            <v>1</v>
          </cell>
          <cell r="B872" t="str">
            <v>COP</v>
          </cell>
          <cell r="C872" t="str">
            <v>Subastas</v>
          </cell>
          <cell r="D872" t="str">
            <v>Variable</v>
          </cell>
          <cell r="E872">
            <v>5</v>
          </cell>
          <cell r="F872">
            <v>35606</v>
          </cell>
          <cell r="G872" t="str">
            <v>Junio</v>
          </cell>
          <cell r="H872">
            <v>1997</v>
          </cell>
          <cell r="I872">
            <v>37432</v>
          </cell>
          <cell r="J872">
            <v>2002</v>
          </cell>
          <cell r="K872" t="str">
            <v>Junio</v>
          </cell>
          <cell r="P872">
            <v>5.9</v>
          </cell>
          <cell r="Q872">
            <v>17.549999999999997</v>
          </cell>
          <cell r="R872">
            <v>16.86</v>
          </cell>
          <cell r="S872" t="e">
            <v>#REF!</v>
          </cell>
          <cell r="T872">
            <v>1500</v>
          </cell>
          <cell r="U872" t="e">
            <v>#REF!</v>
          </cell>
          <cell r="V872">
            <v>1500</v>
          </cell>
          <cell r="W872" t="e">
            <v>#REF!</v>
          </cell>
          <cell r="X872">
            <v>1500</v>
          </cell>
          <cell r="Y872">
            <v>263.24999999999994</v>
          </cell>
          <cell r="Z872">
            <v>1763.25</v>
          </cell>
          <cell r="AA872">
            <v>25290</v>
          </cell>
          <cell r="AB872">
            <v>247.03</v>
          </cell>
          <cell r="AC872">
            <v>247.35</v>
          </cell>
          <cell r="AD872">
            <v>241.2</v>
          </cell>
          <cell r="AE872">
            <v>202.35</v>
          </cell>
          <cell r="AF872">
            <v>0</v>
          </cell>
          <cell r="AG872">
            <v>0</v>
          </cell>
          <cell r="AH872">
            <v>0</v>
          </cell>
          <cell r="AI872">
            <v>0</v>
          </cell>
          <cell r="AJ872">
            <v>0</v>
          </cell>
          <cell r="AK872">
            <v>0</v>
          </cell>
          <cell r="AL872">
            <v>0</v>
          </cell>
          <cell r="AM872">
            <v>0</v>
          </cell>
          <cell r="AN872">
            <v>0</v>
          </cell>
          <cell r="AO872">
            <v>0</v>
          </cell>
          <cell r="AP872">
            <v>0</v>
          </cell>
          <cell r="AQ872">
            <v>937.93</v>
          </cell>
        </row>
        <row r="873">
          <cell r="A873">
            <v>1</v>
          </cell>
          <cell r="B873" t="str">
            <v>COP</v>
          </cell>
          <cell r="C873" t="str">
            <v>Subastas</v>
          </cell>
          <cell r="D873" t="str">
            <v>Variable</v>
          </cell>
          <cell r="E873">
            <v>5</v>
          </cell>
          <cell r="F873">
            <v>35606</v>
          </cell>
          <cell r="G873" t="str">
            <v>Junio</v>
          </cell>
          <cell r="H873">
            <v>1997</v>
          </cell>
          <cell r="I873">
            <v>37432</v>
          </cell>
          <cell r="J873">
            <v>2002</v>
          </cell>
          <cell r="K873" t="str">
            <v>Junio</v>
          </cell>
          <cell r="P873">
            <v>5.9</v>
          </cell>
          <cell r="Q873">
            <v>17.549999999999997</v>
          </cell>
          <cell r="R873">
            <v>16.86</v>
          </cell>
          <cell r="S873" t="e">
            <v>#REF!</v>
          </cell>
          <cell r="T873">
            <v>3255</v>
          </cell>
          <cell r="U873" t="e">
            <v>#REF!</v>
          </cell>
          <cell r="V873">
            <v>3255</v>
          </cell>
          <cell r="W873" t="e">
            <v>#REF!</v>
          </cell>
          <cell r="X873">
            <v>3255</v>
          </cell>
          <cell r="Y873">
            <v>571.25249999999983</v>
          </cell>
          <cell r="Z873">
            <v>3826.2524999999996</v>
          </cell>
          <cell r="AA873">
            <v>54879.299999999996</v>
          </cell>
          <cell r="AB873">
            <v>536.05999999999995</v>
          </cell>
          <cell r="AC873">
            <v>536.74950000000001</v>
          </cell>
          <cell r="AD873">
            <v>523.404</v>
          </cell>
          <cell r="AE873">
            <v>439.09949999999998</v>
          </cell>
          <cell r="AF873">
            <v>0</v>
          </cell>
          <cell r="AG873">
            <v>0</v>
          </cell>
          <cell r="AH873">
            <v>0</v>
          </cell>
          <cell r="AI873">
            <v>0</v>
          </cell>
          <cell r="AJ873">
            <v>0</v>
          </cell>
          <cell r="AK873">
            <v>0</v>
          </cell>
          <cell r="AL873">
            <v>0</v>
          </cell>
          <cell r="AM873">
            <v>0</v>
          </cell>
          <cell r="AN873">
            <v>0</v>
          </cell>
          <cell r="AO873">
            <v>0</v>
          </cell>
          <cell r="AP873">
            <v>0</v>
          </cell>
          <cell r="AQ873">
            <v>2035.3129999999999</v>
          </cell>
        </row>
        <row r="874">
          <cell r="A874">
            <v>1</v>
          </cell>
          <cell r="B874" t="str">
            <v>COP</v>
          </cell>
          <cell r="C874" t="str">
            <v>Subastas</v>
          </cell>
          <cell r="D874" t="str">
            <v>Variable</v>
          </cell>
          <cell r="E874">
            <v>5</v>
          </cell>
          <cell r="F874">
            <v>35606</v>
          </cell>
          <cell r="G874" t="str">
            <v>Junio</v>
          </cell>
          <cell r="H874">
            <v>1997</v>
          </cell>
          <cell r="I874">
            <v>37432</v>
          </cell>
          <cell r="J874">
            <v>2002</v>
          </cell>
          <cell r="K874" t="str">
            <v>Junio</v>
          </cell>
          <cell r="P874">
            <v>5.9</v>
          </cell>
          <cell r="Q874">
            <v>17.549999999999997</v>
          </cell>
          <cell r="R874">
            <v>16.86</v>
          </cell>
          <cell r="S874" t="e">
            <v>#REF!</v>
          </cell>
          <cell r="T874">
            <v>5795</v>
          </cell>
          <cell r="U874" t="e">
            <v>#REF!</v>
          </cell>
          <cell r="V874">
            <v>5795</v>
          </cell>
          <cell r="W874" t="e">
            <v>#REF!</v>
          </cell>
          <cell r="X874">
            <v>5795</v>
          </cell>
          <cell r="Y874">
            <v>1017.0224999999998</v>
          </cell>
          <cell r="Z874">
            <v>6812.0225</v>
          </cell>
          <cell r="AA874">
            <v>97703.7</v>
          </cell>
          <cell r="AB874">
            <v>954.37</v>
          </cell>
          <cell r="AC874">
            <v>955.5954999999999</v>
          </cell>
          <cell r="AD874">
            <v>931.83600000000001</v>
          </cell>
          <cell r="AE874">
            <v>781.74549999999999</v>
          </cell>
          <cell r="AF874">
            <v>0</v>
          </cell>
          <cell r="AG874">
            <v>0</v>
          </cell>
          <cell r="AH874">
            <v>0</v>
          </cell>
          <cell r="AI874">
            <v>0</v>
          </cell>
          <cell r="AJ874">
            <v>0</v>
          </cell>
          <cell r="AK874">
            <v>0</v>
          </cell>
          <cell r="AL874">
            <v>0</v>
          </cell>
          <cell r="AM874">
            <v>0</v>
          </cell>
          <cell r="AN874">
            <v>0</v>
          </cell>
          <cell r="AO874">
            <v>0</v>
          </cell>
          <cell r="AP874">
            <v>0</v>
          </cell>
          <cell r="AQ874">
            <v>3623.5469999999996</v>
          </cell>
        </row>
        <row r="875">
          <cell r="A875">
            <v>1</v>
          </cell>
          <cell r="B875" t="str">
            <v>COP</v>
          </cell>
          <cell r="C875" t="str">
            <v>Subastas</v>
          </cell>
          <cell r="D875" t="str">
            <v>Variable</v>
          </cell>
          <cell r="E875">
            <v>5</v>
          </cell>
          <cell r="F875">
            <v>35606</v>
          </cell>
          <cell r="G875" t="str">
            <v>Junio</v>
          </cell>
          <cell r="H875">
            <v>1997</v>
          </cell>
          <cell r="I875">
            <v>37432</v>
          </cell>
          <cell r="J875">
            <v>2002</v>
          </cell>
          <cell r="K875" t="str">
            <v>Junio</v>
          </cell>
          <cell r="P875">
            <v>5.9</v>
          </cell>
          <cell r="Q875">
            <v>17.549999999999997</v>
          </cell>
          <cell r="R875">
            <v>16.86</v>
          </cell>
          <cell r="S875" t="e">
            <v>#REF!</v>
          </cell>
          <cell r="T875">
            <v>250</v>
          </cell>
          <cell r="U875" t="e">
            <v>#REF!</v>
          </cell>
          <cell r="V875">
            <v>250</v>
          </cell>
          <cell r="W875" t="e">
            <v>#REF!</v>
          </cell>
          <cell r="X875">
            <v>250</v>
          </cell>
          <cell r="Y875">
            <v>43.874999999999993</v>
          </cell>
          <cell r="Z875">
            <v>293.875</v>
          </cell>
          <cell r="AA875">
            <v>4215</v>
          </cell>
          <cell r="AB875">
            <v>41.17</v>
          </cell>
          <cell r="AC875">
            <v>41.224999999999994</v>
          </cell>
          <cell r="AD875">
            <v>40.200000000000003</v>
          </cell>
          <cell r="AE875">
            <v>33.725000000000001</v>
          </cell>
          <cell r="AF875">
            <v>0</v>
          </cell>
          <cell r="AG875">
            <v>0</v>
          </cell>
          <cell r="AH875">
            <v>0</v>
          </cell>
          <cell r="AI875">
            <v>0</v>
          </cell>
          <cell r="AJ875">
            <v>0</v>
          </cell>
          <cell r="AK875">
            <v>0</v>
          </cell>
          <cell r="AL875">
            <v>0</v>
          </cell>
          <cell r="AM875">
            <v>0</v>
          </cell>
          <cell r="AN875">
            <v>0</v>
          </cell>
          <cell r="AO875">
            <v>0</v>
          </cell>
          <cell r="AP875">
            <v>0</v>
          </cell>
          <cell r="AQ875">
            <v>156.32</v>
          </cell>
        </row>
        <row r="876">
          <cell r="A876">
            <v>1</v>
          </cell>
          <cell r="B876" t="str">
            <v>COP</v>
          </cell>
          <cell r="C876" t="str">
            <v>Subastas</v>
          </cell>
          <cell r="D876" t="str">
            <v>Variable</v>
          </cell>
          <cell r="E876">
            <v>5</v>
          </cell>
          <cell r="F876">
            <v>35606</v>
          </cell>
          <cell r="G876" t="str">
            <v>Junio</v>
          </cell>
          <cell r="H876">
            <v>1997</v>
          </cell>
          <cell r="I876">
            <v>37432</v>
          </cell>
          <cell r="J876">
            <v>2002</v>
          </cell>
          <cell r="K876" t="str">
            <v>Junio</v>
          </cell>
          <cell r="P876">
            <v>5.9</v>
          </cell>
          <cell r="Q876">
            <v>17.549999999999997</v>
          </cell>
          <cell r="R876">
            <v>16.86</v>
          </cell>
          <cell r="S876" t="e">
            <v>#REF!</v>
          </cell>
          <cell r="T876">
            <v>500</v>
          </cell>
          <cell r="U876" t="e">
            <v>#REF!</v>
          </cell>
          <cell r="V876">
            <v>500</v>
          </cell>
          <cell r="W876" t="e">
            <v>#REF!</v>
          </cell>
          <cell r="X876">
            <v>500</v>
          </cell>
          <cell r="Y876">
            <v>87.749999999999986</v>
          </cell>
          <cell r="Z876">
            <v>587.75</v>
          </cell>
          <cell r="AA876">
            <v>8430</v>
          </cell>
          <cell r="AB876">
            <v>82.34</v>
          </cell>
          <cell r="AC876">
            <v>82.449999999999989</v>
          </cell>
          <cell r="AD876">
            <v>80.400000000000006</v>
          </cell>
          <cell r="AE876">
            <v>67.45</v>
          </cell>
          <cell r="AF876">
            <v>0</v>
          </cell>
          <cell r="AG876">
            <v>0</v>
          </cell>
          <cell r="AH876">
            <v>0</v>
          </cell>
          <cell r="AI876">
            <v>0</v>
          </cell>
          <cell r="AJ876">
            <v>0</v>
          </cell>
          <cell r="AK876">
            <v>0</v>
          </cell>
          <cell r="AL876">
            <v>0</v>
          </cell>
          <cell r="AM876">
            <v>0</v>
          </cell>
          <cell r="AN876">
            <v>0</v>
          </cell>
          <cell r="AO876">
            <v>0</v>
          </cell>
          <cell r="AP876">
            <v>0</v>
          </cell>
          <cell r="AQ876">
            <v>312.64</v>
          </cell>
        </row>
        <row r="877">
          <cell r="A877">
            <v>1</v>
          </cell>
          <cell r="B877" t="str">
            <v>COP</v>
          </cell>
          <cell r="C877" t="str">
            <v>Subastas</v>
          </cell>
          <cell r="D877" t="str">
            <v>Variable</v>
          </cell>
          <cell r="E877">
            <v>5</v>
          </cell>
          <cell r="F877">
            <v>35606</v>
          </cell>
          <cell r="G877" t="str">
            <v>Junio</v>
          </cell>
          <cell r="H877">
            <v>1997</v>
          </cell>
          <cell r="I877">
            <v>37432</v>
          </cell>
          <cell r="J877">
            <v>2002</v>
          </cell>
          <cell r="K877" t="str">
            <v>Junio</v>
          </cell>
          <cell r="P877">
            <v>5.9</v>
          </cell>
          <cell r="Q877">
            <v>17.549999999999997</v>
          </cell>
          <cell r="R877">
            <v>16.86</v>
          </cell>
          <cell r="S877" t="e">
            <v>#REF!</v>
          </cell>
          <cell r="T877">
            <v>7200</v>
          </cell>
          <cell r="U877" t="e">
            <v>#REF!</v>
          </cell>
          <cell r="V877">
            <v>7200</v>
          </cell>
          <cell r="W877" t="e">
            <v>#REF!</v>
          </cell>
          <cell r="X877">
            <v>7200</v>
          </cell>
          <cell r="Y877">
            <v>1263.5999999999997</v>
          </cell>
          <cell r="Z877">
            <v>8463.6</v>
          </cell>
          <cell r="AA877">
            <v>121392</v>
          </cell>
          <cell r="AB877">
            <v>1185.76</v>
          </cell>
          <cell r="AC877">
            <v>1187.28</v>
          </cell>
          <cell r="AD877">
            <v>1157.76</v>
          </cell>
          <cell r="AE877">
            <v>971.28</v>
          </cell>
          <cell r="AF877">
            <v>0</v>
          </cell>
          <cell r="AG877">
            <v>0</v>
          </cell>
          <cell r="AH877">
            <v>0</v>
          </cell>
          <cell r="AI877">
            <v>0</v>
          </cell>
          <cell r="AJ877">
            <v>0</v>
          </cell>
          <cell r="AK877">
            <v>0</v>
          </cell>
          <cell r="AL877">
            <v>0</v>
          </cell>
          <cell r="AM877">
            <v>0</v>
          </cell>
          <cell r="AN877">
            <v>0</v>
          </cell>
          <cell r="AO877">
            <v>0</v>
          </cell>
          <cell r="AP877">
            <v>0</v>
          </cell>
          <cell r="AQ877">
            <v>4502.08</v>
          </cell>
        </row>
        <row r="878">
          <cell r="A878">
            <v>1</v>
          </cell>
          <cell r="B878" t="str">
            <v>COP</v>
          </cell>
          <cell r="C878" t="str">
            <v>Subastas</v>
          </cell>
          <cell r="D878" t="str">
            <v>Variable</v>
          </cell>
          <cell r="E878">
            <v>5</v>
          </cell>
          <cell r="F878">
            <v>35606</v>
          </cell>
          <cell r="G878" t="str">
            <v>Junio</v>
          </cell>
          <cell r="H878">
            <v>1997</v>
          </cell>
          <cell r="I878">
            <v>37432</v>
          </cell>
          <cell r="J878">
            <v>2002</v>
          </cell>
          <cell r="K878" t="str">
            <v>Junio</v>
          </cell>
          <cell r="P878">
            <v>5.9</v>
          </cell>
          <cell r="Q878">
            <v>17.549999999999997</v>
          </cell>
          <cell r="R878">
            <v>16.86</v>
          </cell>
          <cell r="S878" t="e">
            <v>#REF!</v>
          </cell>
          <cell r="T878">
            <v>500</v>
          </cell>
          <cell r="U878" t="e">
            <v>#REF!</v>
          </cell>
          <cell r="V878">
            <v>500</v>
          </cell>
          <cell r="W878" t="e">
            <v>#REF!</v>
          </cell>
          <cell r="X878">
            <v>500</v>
          </cell>
          <cell r="Y878">
            <v>87.749999999999986</v>
          </cell>
          <cell r="Z878">
            <v>587.75</v>
          </cell>
          <cell r="AA878">
            <v>8430</v>
          </cell>
          <cell r="AB878">
            <v>82.34</v>
          </cell>
          <cell r="AC878">
            <v>82.449999999999989</v>
          </cell>
          <cell r="AD878">
            <v>80.400000000000006</v>
          </cell>
          <cell r="AE878">
            <v>67.45</v>
          </cell>
          <cell r="AF878">
            <v>0</v>
          </cell>
          <cell r="AG878">
            <v>0</v>
          </cell>
          <cell r="AH878">
            <v>0</v>
          </cell>
          <cell r="AI878">
            <v>0</v>
          </cell>
          <cell r="AJ878">
            <v>0</v>
          </cell>
          <cell r="AK878">
            <v>0</v>
          </cell>
          <cell r="AL878">
            <v>0</v>
          </cell>
          <cell r="AM878">
            <v>0</v>
          </cell>
          <cell r="AN878">
            <v>0</v>
          </cell>
          <cell r="AO878">
            <v>0</v>
          </cell>
          <cell r="AP878">
            <v>0</v>
          </cell>
          <cell r="AQ878">
            <v>312.64</v>
          </cell>
        </row>
        <row r="879">
          <cell r="A879">
            <v>1</v>
          </cell>
          <cell r="B879" t="str">
            <v>COP</v>
          </cell>
          <cell r="C879" t="str">
            <v>Subastas</v>
          </cell>
          <cell r="D879" t="str">
            <v>Variable</v>
          </cell>
          <cell r="E879">
            <v>5</v>
          </cell>
          <cell r="F879">
            <v>35606</v>
          </cell>
          <cell r="G879" t="str">
            <v>Junio</v>
          </cell>
          <cell r="H879">
            <v>1997</v>
          </cell>
          <cell r="I879">
            <v>37432</v>
          </cell>
          <cell r="J879">
            <v>2002</v>
          </cell>
          <cell r="K879" t="str">
            <v>Junio</v>
          </cell>
          <cell r="P879">
            <v>5.9</v>
          </cell>
          <cell r="Q879">
            <v>17.549999999999997</v>
          </cell>
          <cell r="R879">
            <v>16.86</v>
          </cell>
          <cell r="S879" t="e">
            <v>#REF!</v>
          </cell>
          <cell r="T879">
            <v>2160</v>
          </cell>
          <cell r="U879" t="e">
            <v>#REF!</v>
          </cell>
          <cell r="V879">
            <v>2160</v>
          </cell>
          <cell r="W879" t="e">
            <v>#REF!</v>
          </cell>
          <cell r="X879">
            <v>2160</v>
          </cell>
          <cell r="Y879">
            <v>379.07999999999993</v>
          </cell>
          <cell r="Z879">
            <v>2539.08</v>
          </cell>
          <cell r="AA879">
            <v>36417.599999999999</v>
          </cell>
          <cell r="AB879">
            <v>355.73</v>
          </cell>
          <cell r="AC879">
            <v>356.18399999999997</v>
          </cell>
          <cell r="AD879">
            <v>347.32799999999997</v>
          </cell>
          <cell r="AE879">
            <v>291.38399999999996</v>
          </cell>
          <cell r="AF879">
            <v>0</v>
          </cell>
          <cell r="AG879">
            <v>0</v>
          </cell>
          <cell r="AH879">
            <v>0</v>
          </cell>
          <cell r="AI879">
            <v>0</v>
          </cell>
          <cell r="AJ879">
            <v>0</v>
          </cell>
          <cell r="AK879">
            <v>0</v>
          </cell>
          <cell r="AL879">
            <v>0</v>
          </cell>
          <cell r="AM879">
            <v>0</v>
          </cell>
          <cell r="AN879">
            <v>0</v>
          </cell>
          <cell r="AO879">
            <v>0</v>
          </cell>
          <cell r="AP879">
            <v>0</v>
          </cell>
          <cell r="AQ879">
            <v>1350.626</v>
          </cell>
        </row>
        <row r="880">
          <cell r="A880">
            <v>1</v>
          </cell>
          <cell r="B880" t="str">
            <v>COP</v>
          </cell>
          <cell r="C880" t="str">
            <v>Subastas</v>
          </cell>
          <cell r="D880" t="str">
            <v>Variable</v>
          </cell>
          <cell r="E880">
            <v>5</v>
          </cell>
          <cell r="F880">
            <v>35634</v>
          </cell>
          <cell r="G880" t="str">
            <v>Julio</v>
          </cell>
          <cell r="H880">
            <v>1997</v>
          </cell>
          <cell r="I880">
            <v>37460</v>
          </cell>
          <cell r="J880">
            <v>2002</v>
          </cell>
          <cell r="K880" t="str">
            <v>Julio</v>
          </cell>
          <cell r="P880">
            <v>5.78</v>
          </cell>
          <cell r="Q880">
            <v>17.419999999999998</v>
          </cell>
          <cell r="R880">
            <v>16.86</v>
          </cell>
          <cell r="S880" t="e">
            <v>#REF!</v>
          </cell>
          <cell r="T880">
            <v>600</v>
          </cell>
          <cell r="U880" t="e">
            <v>#REF!</v>
          </cell>
          <cell r="V880">
            <v>600</v>
          </cell>
          <cell r="W880" t="e">
            <v>#REF!</v>
          </cell>
          <cell r="X880">
            <v>600</v>
          </cell>
          <cell r="Y880">
            <v>104.52</v>
          </cell>
          <cell r="Z880">
            <v>704.52</v>
          </cell>
          <cell r="AA880">
            <v>10116</v>
          </cell>
          <cell r="AB880">
            <v>91.55</v>
          </cell>
          <cell r="AC880">
            <v>96.12</v>
          </cell>
          <cell r="AD880">
            <v>97.5</v>
          </cell>
          <cell r="AE880">
            <v>79.14</v>
          </cell>
          <cell r="AF880">
            <v>0</v>
          </cell>
          <cell r="AG880">
            <v>0</v>
          </cell>
          <cell r="AH880">
            <v>0</v>
          </cell>
          <cell r="AI880">
            <v>0</v>
          </cell>
          <cell r="AJ880">
            <v>0</v>
          </cell>
          <cell r="AK880">
            <v>0</v>
          </cell>
          <cell r="AL880">
            <v>0</v>
          </cell>
          <cell r="AM880">
            <v>0</v>
          </cell>
          <cell r="AN880">
            <v>0</v>
          </cell>
          <cell r="AO880">
            <v>0</v>
          </cell>
          <cell r="AP880">
            <v>0</v>
          </cell>
          <cell r="AQ880">
            <v>364.31</v>
          </cell>
        </row>
        <row r="881">
          <cell r="A881">
            <v>1</v>
          </cell>
          <cell r="B881" t="str">
            <v>COP</v>
          </cell>
          <cell r="C881" t="str">
            <v>Subastas</v>
          </cell>
          <cell r="D881" t="str">
            <v>Variable</v>
          </cell>
          <cell r="E881">
            <v>5</v>
          </cell>
          <cell r="F881">
            <v>35634</v>
          </cell>
          <cell r="G881" t="str">
            <v>Julio</v>
          </cell>
          <cell r="H881">
            <v>1997</v>
          </cell>
          <cell r="I881">
            <v>37460</v>
          </cell>
          <cell r="J881">
            <v>2002</v>
          </cell>
          <cell r="K881" t="str">
            <v>Julio</v>
          </cell>
          <cell r="P881">
            <v>5.78</v>
          </cell>
          <cell r="Q881">
            <v>17.419999999999998</v>
          </cell>
          <cell r="R881">
            <v>16.86</v>
          </cell>
          <cell r="S881" t="e">
            <v>#REF!</v>
          </cell>
          <cell r="T881">
            <v>6607.8</v>
          </cell>
          <cell r="U881" t="e">
            <v>#REF!</v>
          </cell>
          <cell r="V881">
            <v>6607.8</v>
          </cell>
          <cell r="W881" t="e">
            <v>#REF!</v>
          </cell>
          <cell r="X881">
            <v>6607.8</v>
          </cell>
          <cell r="Y881">
            <v>1151.0787600000001</v>
          </cell>
          <cell r="Z881">
            <v>7758.8787600000005</v>
          </cell>
          <cell r="AA881">
            <v>111407.508</v>
          </cell>
          <cell r="AB881">
            <v>1008.21</v>
          </cell>
          <cell r="AC881">
            <v>1058.5695600000001</v>
          </cell>
          <cell r="AD881">
            <v>1073.7675000000002</v>
          </cell>
          <cell r="AE881">
            <v>871.56881999999996</v>
          </cell>
          <cell r="AF881">
            <v>0</v>
          </cell>
          <cell r="AG881">
            <v>0</v>
          </cell>
          <cell r="AH881">
            <v>0</v>
          </cell>
          <cell r="AI881">
            <v>0</v>
          </cell>
          <cell r="AJ881">
            <v>0</v>
          </cell>
          <cell r="AK881">
            <v>0</v>
          </cell>
          <cell r="AL881">
            <v>0</v>
          </cell>
          <cell r="AM881">
            <v>0</v>
          </cell>
          <cell r="AN881">
            <v>0</v>
          </cell>
          <cell r="AO881">
            <v>0</v>
          </cell>
          <cell r="AP881">
            <v>0</v>
          </cell>
          <cell r="AQ881">
            <v>4012.1158799999998</v>
          </cell>
        </row>
        <row r="882">
          <cell r="A882">
            <v>1</v>
          </cell>
          <cell r="B882" t="str">
            <v>COP</v>
          </cell>
          <cell r="C882" t="str">
            <v>Subastas</v>
          </cell>
          <cell r="D882" t="str">
            <v>Variable</v>
          </cell>
          <cell r="E882">
            <v>5</v>
          </cell>
          <cell r="F882">
            <v>35634</v>
          </cell>
          <cell r="G882" t="str">
            <v>Julio</v>
          </cell>
          <cell r="H882">
            <v>1997</v>
          </cell>
          <cell r="I882">
            <v>37460</v>
          </cell>
          <cell r="J882">
            <v>2002</v>
          </cell>
          <cell r="K882" t="str">
            <v>Julio</v>
          </cell>
          <cell r="P882">
            <v>5.78</v>
          </cell>
          <cell r="Q882">
            <v>17.419999999999998</v>
          </cell>
          <cell r="R882">
            <v>16.86</v>
          </cell>
          <cell r="S882" t="e">
            <v>#REF!</v>
          </cell>
          <cell r="T882">
            <v>500</v>
          </cell>
          <cell r="U882" t="e">
            <v>#REF!</v>
          </cell>
          <cell r="V882">
            <v>500</v>
          </cell>
          <cell r="W882" t="e">
            <v>#REF!</v>
          </cell>
          <cell r="X882">
            <v>500</v>
          </cell>
          <cell r="Y882">
            <v>87.1</v>
          </cell>
          <cell r="Z882">
            <v>587.1</v>
          </cell>
          <cell r="AA882">
            <v>8430</v>
          </cell>
          <cell r="AB882">
            <v>76.290000000000006</v>
          </cell>
          <cell r="AC882">
            <v>80.100000000000009</v>
          </cell>
          <cell r="AD882">
            <v>81.25</v>
          </cell>
          <cell r="AE882">
            <v>65.949999999999989</v>
          </cell>
          <cell r="AF882">
            <v>0</v>
          </cell>
          <cell r="AG882">
            <v>0</v>
          </cell>
          <cell r="AH882">
            <v>0</v>
          </cell>
          <cell r="AI882">
            <v>0</v>
          </cell>
          <cell r="AJ882">
            <v>0</v>
          </cell>
          <cell r="AK882">
            <v>0</v>
          </cell>
          <cell r="AL882">
            <v>0</v>
          </cell>
          <cell r="AM882">
            <v>0</v>
          </cell>
          <cell r="AN882">
            <v>0</v>
          </cell>
          <cell r="AO882">
            <v>0</v>
          </cell>
          <cell r="AP882">
            <v>0</v>
          </cell>
          <cell r="AQ882">
            <v>303.59000000000003</v>
          </cell>
        </row>
        <row r="883">
          <cell r="A883">
            <v>1</v>
          </cell>
          <cell r="B883" t="str">
            <v>COP</v>
          </cell>
          <cell r="C883" t="str">
            <v>Subastas</v>
          </cell>
          <cell r="D883" t="str">
            <v>Variable</v>
          </cell>
          <cell r="E883">
            <v>5</v>
          </cell>
          <cell r="F883">
            <v>35634</v>
          </cell>
          <cell r="G883" t="str">
            <v>Julio</v>
          </cell>
          <cell r="H883">
            <v>1997</v>
          </cell>
          <cell r="I883">
            <v>37460</v>
          </cell>
          <cell r="J883">
            <v>2002</v>
          </cell>
          <cell r="K883" t="str">
            <v>Julio</v>
          </cell>
          <cell r="P883">
            <v>5.78</v>
          </cell>
          <cell r="Q883">
            <v>17.419999999999998</v>
          </cell>
          <cell r="R883">
            <v>16.86</v>
          </cell>
          <cell r="S883" t="e">
            <v>#REF!</v>
          </cell>
          <cell r="T883">
            <v>100</v>
          </cell>
          <cell r="U883" t="e">
            <v>#REF!</v>
          </cell>
          <cell r="V883">
            <v>100</v>
          </cell>
          <cell r="W883" t="e">
            <v>#REF!</v>
          </cell>
          <cell r="X883">
            <v>100</v>
          </cell>
          <cell r="Y883">
            <v>17.419999999999998</v>
          </cell>
          <cell r="Z883">
            <v>117.42</v>
          </cell>
          <cell r="AA883">
            <v>1686</v>
          </cell>
          <cell r="AB883">
            <v>15.26</v>
          </cell>
          <cell r="AC883">
            <v>16.02</v>
          </cell>
          <cell r="AD883">
            <v>16.25</v>
          </cell>
          <cell r="AE883">
            <v>13.19</v>
          </cell>
          <cell r="AF883">
            <v>0</v>
          </cell>
          <cell r="AG883">
            <v>0</v>
          </cell>
          <cell r="AH883">
            <v>0</v>
          </cell>
          <cell r="AI883">
            <v>0</v>
          </cell>
          <cell r="AJ883">
            <v>0</v>
          </cell>
          <cell r="AK883">
            <v>0</v>
          </cell>
          <cell r="AL883">
            <v>0</v>
          </cell>
          <cell r="AM883">
            <v>0</v>
          </cell>
          <cell r="AN883">
            <v>0</v>
          </cell>
          <cell r="AO883">
            <v>0</v>
          </cell>
          <cell r="AP883">
            <v>0</v>
          </cell>
          <cell r="AQ883">
            <v>60.72</v>
          </cell>
        </row>
        <row r="884">
          <cell r="A884">
            <v>1</v>
          </cell>
          <cell r="B884" t="str">
            <v>COP</v>
          </cell>
          <cell r="C884" t="str">
            <v>Subastas</v>
          </cell>
          <cell r="D884" t="str">
            <v>Variable</v>
          </cell>
          <cell r="E884">
            <v>5</v>
          </cell>
          <cell r="F884">
            <v>35634</v>
          </cell>
          <cell r="G884" t="str">
            <v>Julio</v>
          </cell>
          <cell r="H884">
            <v>1997</v>
          </cell>
          <cell r="I884">
            <v>37460</v>
          </cell>
          <cell r="J884">
            <v>2002</v>
          </cell>
          <cell r="K884" t="str">
            <v>Julio</v>
          </cell>
          <cell r="P884">
            <v>5.78</v>
          </cell>
          <cell r="Q884">
            <v>17.419999999999998</v>
          </cell>
          <cell r="R884">
            <v>16.86</v>
          </cell>
          <cell r="S884" t="e">
            <v>#REF!</v>
          </cell>
          <cell r="T884">
            <v>1750</v>
          </cell>
          <cell r="U884" t="e">
            <v>#REF!</v>
          </cell>
          <cell r="V884">
            <v>1750</v>
          </cell>
          <cell r="W884" t="e">
            <v>#REF!</v>
          </cell>
          <cell r="X884">
            <v>1750</v>
          </cell>
          <cell r="Y884">
            <v>304.84999999999997</v>
          </cell>
          <cell r="Z884">
            <v>2054.85</v>
          </cell>
          <cell r="AA884">
            <v>29505</v>
          </cell>
          <cell r="AB884">
            <v>267.01</v>
          </cell>
          <cell r="AC884">
            <v>280.35000000000002</v>
          </cell>
          <cell r="AD884">
            <v>284.375</v>
          </cell>
          <cell r="AE884">
            <v>230.82499999999999</v>
          </cell>
          <cell r="AF884">
            <v>0</v>
          </cell>
          <cell r="AG884">
            <v>0</v>
          </cell>
          <cell r="AH884">
            <v>0</v>
          </cell>
          <cell r="AI884">
            <v>0</v>
          </cell>
          <cell r="AJ884">
            <v>0</v>
          </cell>
          <cell r="AK884">
            <v>0</v>
          </cell>
          <cell r="AL884">
            <v>0</v>
          </cell>
          <cell r="AM884">
            <v>0</v>
          </cell>
          <cell r="AN884">
            <v>0</v>
          </cell>
          <cell r="AO884">
            <v>0</v>
          </cell>
          <cell r="AP884">
            <v>0</v>
          </cell>
          <cell r="AQ884">
            <v>1062.56</v>
          </cell>
        </row>
        <row r="885">
          <cell r="A885">
            <v>1</v>
          </cell>
          <cell r="B885" t="str">
            <v>COP</v>
          </cell>
          <cell r="C885" t="str">
            <v>Subastas</v>
          </cell>
          <cell r="D885" t="str">
            <v>Variable</v>
          </cell>
          <cell r="E885">
            <v>5</v>
          </cell>
          <cell r="F885">
            <v>35634</v>
          </cell>
          <cell r="G885" t="str">
            <v>Julio</v>
          </cell>
          <cell r="H885">
            <v>1997</v>
          </cell>
          <cell r="I885">
            <v>37460</v>
          </cell>
          <cell r="J885">
            <v>2002</v>
          </cell>
          <cell r="K885" t="str">
            <v>Julio</v>
          </cell>
          <cell r="P885">
            <v>5.78</v>
          </cell>
          <cell r="Q885">
            <v>17.419999999999998</v>
          </cell>
          <cell r="R885">
            <v>16.86</v>
          </cell>
          <cell r="S885" t="e">
            <v>#REF!</v>
          </cell>
          <cell r="T885">
            <v>137.1</v>
          </cell>
          <cell r="U885" t="e">
            <v>#REF!</v>
          </cell>
          <cell r="V885">
            <v>137.1</v>
          </cell>
          <cell r="W885" t="e">
            <v>#REF!</v>
          </cell>
          <cell r="X885">
            <v>137.1</v>
          </cell>
          <cell r="Y885">
            <v>23.882819999999999</v>
          </cell>
          <cell r="Z885">
            <v>160.98282</v>
          </cell>
          <cell r="AA885">
            <v>2311.5059999999999</v>
          </cell>
          <cell r="AB885">
            <v>20.92</v>
          </cell>
          <cell r="AC885">
            <v>21.963419999999999</v>
          </cell>
          <cell r="AD885">
            <v>22.278749999999999</v>
          </cell>
          <cell r="AE885">
            <v>18.083489999999998</v>
          </cell>
          <cell r="AF885">
            <v>0</v>
          </cell>
          <cell r="AG885">
            <v>0</v>
          </cell>
          <cell r="AH885">
            <v>0</v>
          </cell>
          <cell r="AI885">
            <v>0</v>
          </cell>
          <cell r="AJ885">
            <v>0</v>
          </cell>
          <cell r="AK885">
            <v>0</v>
          </cell>
          <cell r="AL885">
            <v>0</v>
          </cell>
          <cell r="AM885">
            <v>0</v>
          </cell>
          <cell r="AN885">
            <v>0</v>
          </cell>
          <cell r="AO885">
            <v>0</v>
          </cell>
          <cell r="AP885">
            <v>0</v>
          </cell>
          <cell r="AQ885">
            <v>83.245660000000001</v>
          </cell>
        </row>
        <row r="886">
          <cell r="A886">
            <v>1</v>
          </cell>
          <cell r="B886" t="str">
            <v>COP</v>
          </cell>
          <cell r="C886" t="str">
            <v>Subastas</v>
          </cell>
          <cell r="D886" t="str">
            <v>Variable</v>
          </cell>
          <cell r="E886">
            <v>5</v>
          </cell>
          <cell r="F886">
            <v>35634</v>
          </cell>
          <cell r="G886" t="str">
            <v>Julio</v>
          </cell>
          <cell r="H886">
            <v>1997</v>
          </cell>
          <cell r="I886">
            <v>37460</v>
          </cell>
          <cell r="J886">
            <v>2002</v>
          </cell>
          <cell r="K886" t="str">
            <v>Julio</v>
          </cell>
          <cell r="P886">
            <v>5.78</v>
          </cell>
          <cell r="Q886">
            <v>17.419999999999998</v>
          </cell>
          <cell r="R886">
            <v>16.86</v>
          </cell>
          <cell r="S886" t="e">
            <v>#REF!</v>
          </cell>
          <cell r="T886">
            <v>150</v>
          </cell>
          <cell r="U886" t="e">
            <v>#REF!</v>
          </cell>
          <cell r="V886">
            <v>150</v>
          </cell>
          <cell r="W886" t="e">
            <v>#REF!</v>
          </cell>
          <cell r="X886">
            <v>150</v>
          </cell>
          <cell r="Y886">
            <v>26.13</v>
          </cell>
          <cell r="Z886">
            <v>176.13</v>
          </cell>
          <cell r="AA886">
            <v>2529</v>
          </cell>
          <cell r="AB886">
            <v>22.89</v>
          </cell>
          <cell r="AC886">
            <v>24.03</v>
          </cell>
          <cell r="AD886">
            <v>24.375</v>
          </cell>
          <cell r="AE886">
            <v>19.785</v>
          </cell>
          <cell r="AF886">
            <v>0</v>
          </cell>
          <cell r="AG886">
            <v>0</v>
          </cell>
          <cell r="AH886">
            <v>0</v>
          </cell>
          <cell r="AI886">
            <v>0</v>
          </cell>
          <cell r="AJ886">
            <v>0</v>
          </cell>
          <cell r="AK886">
            <v>0</v>
          </cell>
          <cell r="AL886">
            <v>0</v>
          </cell>
          <cell r="AM886">
            <v>0</v>
          </cell>
          <cell r="AN886">
            <v>0</v>
          </cell>
          <cell r="AO886">
            <v>0</v>
          </cell>
          <cell r="AP886">
            <v>0</v>
          </cell>
          <cell r="AQ886">
            <v>91.08</v>
          </cell>
        </row>
        <row r="887">
          <cell r="A887">
            <v>1</v>
          </cell>
          <cell r="B887" t="str">
            <v>COP</v>
          </cell>
          <cell r="C887" t="str">
            <v>Subastas</v>
          </cell>
          <cell r="D887" t="str">
            <v>Variable</v>
          </cell>
          <cell r="E887">
            <v>5</v>
          </cell>
          <cell r="F887">
            <v>35634</v>
          </cell>
          <cell r="G887" t="str">
            <v>Julio</v>
          </cell>
          <cell r="H887">
            <v>1997</v>
          </cell>
          <cell r="I887">
            <v>37460</v>
          </cell>
          <cell r="J887">
            <v>2002</v>
          </cell>
          <cell r="K887" t="str">
            <v>Julio</v>
          </cell>
          <cell r="P887">
            <v>5.78</v>
          </cell>
          <cell r="Q887">
            <v>17.419999999999998</v>
          </cell>
          <cell r="R887">
            <v>16.86</v>
          </cell>
          <cell r="S887" t="e">
            <v>#REF!</v>
          </cell>
          <cell r="T887">
            <v>10114.9</v>
          </cell>
          <cell r="U887" t="e">
            <v>#REF!</v>
          </cell>
          <cell r="V887">
            <v>10114.9</v>
          </cell>
          <cell r="W887" t="e">
            <v>#REF!</v>
          </cell>
          <cell r="X887">
            <v>10114.9</v>
          </cell>
          <cell r="Y887">
            <v>1762.0155799999998</v>
          </cell>
          <cell r="Z887">
            <v>11876.915579999999</v>
          </cell>
          <cell r="AA887">
            <v>170537.21399999998</v>
          </cell>
          <cell r="AB887">
            <v>1543.32</v>
          </cell>
          <cell r="AC887">
            <v>1620.40698</v>
          </cell>
          <cell r="AD887">
            <v>1643.6712500000001</v>
          </cell>
          <cell r="AE887">
            <v>1334.1553099999999</v>
          </cell>
          <cell r="AF887">
            <v>0</v>
          </cell>
          <cell r="AG887">
            <v>0</v>
          </cell>
          <cell r="AH887">
            <v>0</v>
          </cell>
          <cell r="AI887">
            <v>0</v>
          </cell>
          <cell r="AJ887">
            <v>0</v>
          </cell>
          <cell r="AK887">
            <v>0</v>
          </cell>
          <cell r="AL887">
            <v>0</v>
          </cell>
          <cell r="AM887">
            <v>0</v>
          </cell>
          <cell r="AN887">
            <v>0</v>
          </cell>
          <cell r="AO887">
            <v>0</v>
          </cell>
          <cell r="AP887">
            <v>0</v>
          </cell>
          <cell r="AQ887">
            <v>6141.5535399999999</v>
          </cell>
        </row>
        <row r="888">
          <cell r="A888">
            <v>1</v>
          </cell>
          <cell r="B888" t="str">
            <v>COP</v>
          </cell>
          <cell r="C888" t="str">
            <v>Subastas</v>
          </cell>
          <cell r="D888" t="str">
            <v>Variable</v>
          </cell>
          <cell r="E888">
            <v>5</v>
          </cell>
          <cell r="F888">
            <v>35634</v>
          </cell>
          <cell r="G888" t="str">
            <v>Julio</v>
          </cell>
          <cell r="H888">
            <v>1997</v>
          </cell>
          <cell r="I888">
            <v>37460</v>
          </cell>
          <cell r="J888">
            <v>2002</v>
          </cell>
          <cell r="K888" t="str">
            <v>Julio</v>
          </cell>
          <cell r="P888">
            <v>5.78</v>
          </cell>
          <cell r="Q888">
            <v>17.419999999999998</v>
          </cell>
          <cell r="R888">
            <v>16.86</v>
          </cell>
          <cell r="S888" t="e">
            <v>#REF!</v>
          </cell>
          <cell r="T888">
            <v>378</v>
          </cell>
          <cell r="U888" t="e">
            <v>#REF!</v>
          </cell>
          <cell r="V888">
            <v>378</v>
          </cell>
          <cell r="W888" t="e">
            <v>#REF!</v>
          </cell>
          <cell r="X888">
            <v>378</v>
          </cell>
          <cell r="Y888">
            <v>65.8476</v>
          </cell>
          <cell r="Z888">
            <v>443.8476</v>
          </cell>
          <cell r="AA888">
            <v>6373.08</v>
          </cell>
          <cell r="AB888">
            <v>57.67</v>
          </cell>
          <cell r="AC888">
            <v>60.555600000000005</v>
          </cell>
          <cell r="AD888">
            <v>61.425000000000004</v>
          </cell>
          <cell r="AE888">
            <v>49.858199999999997</v>
          </cell>
          <cell r="AF888">
            <v>0</v>
          </cell>
          <cell r="AG888">
            <v>0</v>
          </cell>
          <cell r="AH888">
            <v>0</v>
          </cell>
          <cell r="AI888">
            <v>0</v>
          </cell>
          <cell r="AJ888">
            <v>0</v>
          </cell>
          <cell r="AK888">
            <v>0</v>
          </cell>
          <cell r="AL888">
            <v>0</v>
          </cell>
          <cell r="AM888">
            <v>0</v>
          </cell>
          <cell r="AN888">
            <v>0</v>
          </cell>
          <cell r="AO888">
            <v>0</v>
          </cell>
          <cell r="AP888">
            <v>0</v>
          </cell>
          <cell r="AQ888">
            <v>229.50880000000001</v>
          </cell>
        </row>
        <row r="889">
          <cell r="A889">
            <v>1</v>
          </cell>
          <cell r="B889" t="str">
            <v>COP</v>
          </cell>
          <cell r="C889" t="str">
            <v>Subastas</v>
          </cell>
          <cell r="D889" t="str">
            <v>Variable</v>
          </cell>
          <cell r="E889">
            <v>5</v>
          </cell>
          <cell r="F889">
            <v>35634</v>
          </cell>
          <cell r="G889" t="str">
            <v>Julio</v>
          </cell>
          <cell r="H889">
            <v>1997</v>
          </cell>
          <cell r="I889">
            <v>37460</v>
          </cell>
          <cell r="J889">
            <v>2002</v>
          </cell>
          <cell r="K889" t="str">
            <v>Julio</v>
          </cell>
          <cell r="P889">
            <v>5.78</v>
          </cell>
          <cell r="Q889">
            <v>17.419999999999998</v>
          </cell>
          <cell r="R889">
            <v>16.86</v>
          </cell>
          <cell r="S889" t="e">
            <v>#REF!</v>
          </cell>
          <cell r="T889">
            <v>500</v>
          </cell>
          <cell r="U889" t="e">
            <v>#REF!</v>
          </cell>
          <cell r="V889">
            <v>500</v>
          </cell>
          <cell r="W889" t="e">
            <v>#REF!</v>
          </cell>
          <cell r="X889">
            <v>500</v>
          </cell>
          <cell r="Y889">
            <v>87.1</v>
          </cell>
          <cell r="Z889">
            <v>587.1</v>
          </cell>
          <cell r="AA889">
            <v>8430</v>
          </cell>
          <cell r="AB889">
            <v>76.290000000000006</v>
          </cell>
          <cell r="AC889">
            <v>80.100000000000009</v>
          </cell>
          <cell r="AD889">
            <v>81.25</v>
          </cell>
          <cell r="AE889">
            <v>65.949999999999989</v>
          </cell>
          <cell r="AF889">
            <v>0</v>
          </cell>
          <cell r="AG889">
            <v>0</v>
          </cell>
          <cell r="AH889">
            <v>0</v>
          </cell>
          <cell r="AI889">
            <v>0</v>
          </cell>
          <cell r="AJ889">
            <v>0</v>
          </cell>
          <cell r="AK889">
            <v>0</v>
          </cell>
          <cell r="AL889">
            <v>0</v>
          </cell>
          <cell r="AM889">
            <v>0</v>
          </cell>
          <cell r="AN889">
            <v>0</v>
          </cell>
          <cell r="AO889">
            <v>0</v>
          </cell>
          <cell r="AP889">
            <v>0</v>
          </cell>
          <cell r="AQ889">
            <v>303.59000000000003</v>
          </cell>
        </row>
        <row r="890">
          <cell r="A890">
            <v>1</v>
          </cell>
          <cell r="B890" t="str">
            <v>COP</v>
          </cell>
          <cell r="C890" t="str">
            <v>Subastas</v>
          </cell>
          <cell r="D890" t="str">
            <v>Variable</v>
          </cell>
          <cell r="E890">
            <v>5</v>
          </cell>
          <cell r="F890">
            <v>35634</v>
          </cell>
          <cell r="G890" t="str">
            <v>Julio</v>
          </cell>
          <cell r="H890">
            <v>1997</v>
          </cell>
          <cell r="I890">
            <v>37460</v>
          </cell>
          <cell r="J890">
            <v>2002</v>
          </cell>
          <cell r="K890" t="str">
            <v>Julio</v>
          </cell>
          <cell r="P890">
            <v>5.78</v>
          </cell>
          <cell r="Q890">
            <v>17.419999999999998</v>
          </cell>
          <cell r="R890">
            <v>16.86</v>
          </cell>
          <cell r="S890" t="e">
            <v>#REF!</v>
          </cell>
          <cell r="T890">
            <v>6352.7</v>
          </cell>
          <cell r="U890" t="e">
            <v>#REF!</v>
          </cell>
          <cell r="V890">
            <v>6352.7</v>
          </cell>
          <cell r="W890" t="e">
            <v>#REF!</v>
          </cell>
          <cell r="X890">
            <v>6352.7</v>
          </cell>
          <cell r="Y890">
            <v>1106.6403399999999</v>
          </cell>
          <cell r="Z890">
            <v>7459.3403399999997</v>
          </cell>
          <cell r="AA890">
            <v>107106.522</v>
          </cell>
          <cell r="AB890">
            <v>969.29</v>
          </cell>
          <cell r="AC890">
            <v>1017.70254</v>
          </cell>
          <cell r="AD890">
            <v>1032.31375</v>
          </cell>
          <cell r="AE890">
            <v>837.92112999999995</v>
          </cell>
          <cell r="AF890">
            <v>0</v>
          </cell>
          <cell r="AG890">
            <v>0</v>
          </cell>
          <cell r="AH890">
            <v>0</v>
          </cell>
          <cell r="AI890">
            <v>0</v>
          </cell>
          <cell r="AJ890">
            <v>0</v>
          </cell>
          <cell r="AK890">
            <v>0</v>
          </cell>
          <cell r="AL890">
            <v>0</v>
          </cell>
          <cell r="AM890">
            <v>0</v>
          </cell>
          <cell r="AN890">
            <v>0</v>
          </cell>
          <cell r="AO890">
            <v>0</v>
          </cell>
          <cell r="AP890">
            <v>0</v>
          </cell>
          <cell r="AQ890">
            <v>3857.2274200000002</v>
          </cell>
        </row>
        <row r="891">
          <cell r="A891">
            <v>1</v>
          </cell>
          <cell r="B891" t="str">
            <v>COP</v>
          </cell>
          <cell r="C891" t="str">
            <v>Subastas</v>
          </cell>
          <cell r="D891" t="str">
            <v>Variable</v>
          </cell>
          <cell r="E891">
            <v>5</v>
          </cell>
          <cell r="F891">
            <v>35634</v>
          </cell>
          <cell r="G891" t="str">
            <v>Julio</v>
          </cell>
          <cell r="H891">
            <v>1997</v>
          </cell>
          <cell r="I891">
            <v>37460</v>
          </cell>
          <cell r="J891">
            <v>2002</v>
          </cell>
          <cell r="K891" t="str">
            <v>Julio</v>
          </cell>
          <cell r="P891">
            <v>5.78</v>
          </cell>
          <cell r="Q891">
            <v>17.419999999999998</v>
          </cell>
          <cell r="R891">
            <v>16.86</v>
          </cell>
          <cell r="S891" t="e">
            <v>#REF!</v>
          </cell>
          <cell r="T891">
            <v>1000</v>
          </cell>
          <cell r="U891" t="e">
            <v>#REF!</v>
          </cell>
          <cell r="V891">
            <v>1000</v>
          </cell>
          <cell r="W891" t="e">
            <v>#REF!</v>
          </cell>
          <cell r="X891">
            <v>1000</v>
          </cell>
          <cell r="Y891">
            <v>174.2</v>
          </cell>
          <cell r="Z891">
            <v>1174.2</v>
          </cell>
          <cell r="AA891">
            <v>16860</v>
          </cell>
          <cell r="AB891">
            <v>152.58000000000001</v>
          </cell>
          <cell r="AC891">
            <v>160.20000000000002</v>
          </cell>
          <cell r="AD891">
            <v>162.5</v>
          </cell>
          <cell r="AE891">
            <v>131.89999999999998</v>
          </cell>
          <cell r="AF891">
            <v>0</v>
          </cell>
          <cell r="AG891">
            <v>0</v>
          </cell>
          <cell r="AH891">
            <v>0</v>
          </cell>
          <cell r="AI891">
            <v>0</v>
          </cell>
          <cell r="AJ891">
            <v>0</v>
          </cell>
          <cell r="AK891">
            <v>0</v>
          </cell>
          <cell r="AL891">
            <v>0</v>
          </cell>
          <cell r="AM891">
            <v>0</v>
          </cell>
          <cell r="AN891">
            <v>0</v>
          </cell>
          <cell r="AO891">
            <v>0</v>
          </cell>
          <cell r="AP891">
            <v>0</v>
          </cell>
          <cell r="AQ891">
            <v>607.18000000000006</v>
          </cell>
        </row>
        <row r="892">
          <cell r="A892">
            <v>1</v>
          </cell>
          <cell r="B892" t="str">
            <v>COP</v>
          </cell>
          <cell r="C892" t="str">
            <v>Subastas</v>
          </cell>
          <cell r="D892" t="str">
            <v>Variable</v>
          </cell>
          <cell r="E892">
            <v>5</v>
          </cell>
          <cell r="F892">
            <v>35634</v>
          </cell>
          <cell r="G892" t="str">
            <v>Julio</v>
          </cell>
          <cell r="H892">
            <v>1997</v>
          </cell>
          <cell r="I892">
            <v>37460</v>
          </cell>
          <cell r="J892">
            <v>2002</v>
          </cell>
          <cell r="K892" t="str">
            <v>Julio</v>
          </cell>
          <cell r="P892">
            <v>5.78</v>
          </cell>
          <cell r="Q892">
            <v>17.419999999999998</v>
          </cell>
          <cell r="R892">
            <v>16.86</v>
          </cell>
          <cell r="S892" t="e">
            <v>#REF!</v>
          </cell>
          <cell r="T892">
            <v>10756.3</v>
          </cell>
          <cell r="U892" t="e">
            <v>#REF!</v>
          </cell>
          <cell r="V892">
            <v>10756.3</v>
          </cell>
          <cell r="W892" t="e">
            <v>#REF!</v>
          </cell>
          <cell r="X892">
            <v>10756.3</v>
          </cell>
          <cell r="Y892">
            <v>1873.7474599999998</v>
          </cell>
          <cell r="Z892">
            <v>12630.04746</v>
          </cell>
          <cell r="AA892">
            <v>181351.21799999999</v>
          </cell>
          <cell r="AB892">
            <v>1641.18</v>
          </cell>
          <cell r="AC892">
            <v>1723.1592599999999</v>
          </cell>
          <cell r="AD892">
            <v>1747.8987499999998</v>
          </cell>
          <cell r="AE892">
            <v>1418.7559699999997</v>
          </cell>
          <cell r="AF892">
            <v>0</v>
          </cell>
          <cell r="AG892">
            <v>0</v>
          </cell>
          <cell r="AH892">
            <v>0</v>
          </cell>
          <cell r="AI892">
            <v>0</v>
          </cell>
          <cell r="AJ892">
            <v>0</v>
          </cell>
          <cell r="AK892">
            <v>0</v>
          </cell>
          <cell r="AL892">
            <v>0</v>
          </cell>
          <cell r="AM892">
            <v>0</v>
          </cell>
          <cell r="AN892">
            <v>0</v>
          </cell>
          <cell r="AO892">
            <v>0</v>
          </cell>
          <cell r="AP892">
            <v>0</v>
          </cell>
          <cell r="AQ892">
            <v>6530.9939799999993</v>
          </cell>
        </row>
        <row r="893">
          <cell r="A893">
            <v>1</v>
          </cell>
          <cell r="B893" t="str">
            <v>COP</v>
          </cell>
          <cell r="C893" t="str">
            <v>Subastas</v>
          </cell>
          <cell r="D893" t="str">
            <v>Variable</v>
          </cell>
          <cell r="E893">
            <v>5</v>
          </cell>
          <cell r="F893">
            <v>35634</v>
          </cell>
          <cell r="G893" t="str">
            <v>Julio</v>
          </cell>
          <cell r="H893">
            <v>1997</v>
          </cell>
          <cell r="I893">
            <v>37460</v>
          </cell>
          <cell r="J893">
            <v>2002</v>
          </cell>
          <cell r="K893" t="str">
            <v>Julio</v>
          </cell>
          <cell r="P893">
            <v>5.78</v>
          </cell>
          <cell r="Q893">
            <v>17.419999999999998</v>
          </cell>
          <cell r="R893">
            <v>16.86</v>
          </cell>
          <cell r="S893" t="e">
            <v>#REF!</v>
          </cell>
          <cell r="T893">
            <v>2757.2</v>
          </cell>
          <cell r="U893" t="e">
            <v>#REF!</v>
          </cell>
          <cell r="V893">
            <v>2757.2</v>
          </cell>
          <cell r="W893" t="e">
            <v>#REF!</v>
          </cell>
          <cell r="X893">
            <v>2757.2</v>
          </cell>
          <cell r="Y893">
            <v>480.30423999999994</v>
          </cell>
          <cell r="Z893">
            <v>3237.5042399999998</v>
          </cell>
          <cell r="AA893">
            <v>46486.391999999993</v>
          </cell>
          <cell r="AB893">
            <v>420.69</v>
          </cell>
          <cell r="AC893">
            <v>441.70344</v>
          </cell>
          <cell r="AD893">
            <v>448.04499999999996</v>
          </cell>
          <cell r="AE893">
            <v>363.67467999999997</v>
          </cell>
          <cell r="AF893">
            <v>0</v>
          </cell>
          <cell r="AG893">
            <v>0</v>
          </cell>
          <cell r="AH893">
            <v>0</v>
          </cell>
          <cell r="AI893">
            <v>0</v>
          </cell>
          <cell r="AJ893">
            <v>0</v>
          </cell>
          <cell r="AK893">
            <v>0</v>
          </cell>
          <cell r="AL893">
            <v>0</v>
          </cell>
          <cell r="AM893">
            <v>0</v>
          </cell>
          <cell r="AN893">
            <v>0</v>
          </cell>
          <cell r="AO893">
            <v>0</v>
          </cell>
          <cell r="AP893">
            <v>0</v>
          </cell>
          <cell r="AQ893">
            <v>1674.11312</v>
          </cell>
        </row>
        <row r="894">
          <cell r="A894">
            <v>1</v>
          </cell>
          <cell r="B894" t="str">
            <v>COP</v>
          </cell>
          <cell r="C894" t="str">
            <v>Subastas</v>
          </cell>
          <cell r="D894" t="str">
            <v>Variable</v>
          </cell>
          <cell r="E894">
            <v>5</v>
          </cell>
          <cell r="F894">
            <v>35634</v>
          </cell>
          <cell r="G894" t="str">
            <v>Julio</v>
          </cell>
          <cell r="H894">
            <v>1997</v>
          </cell>
          <cell r="I894">
            <v>37460</v>
          </cell>
          <cell r="J894">
            <v>2002</v>
          </cell>
          <cell r="K894" t="str">
            <v>Julio</v>
          </cell>
          <cell r="P894">
            <v>5.78</v>
          </cell>
          <cell r="Q894">
            <v>17.419999999999998</v>
          </cell>
          <cell r="R894">
            <v>16.86</v>
          </cell>
          <cell r="S894" t="e">
            <v>#REF!</v>
          </cell>
          <cell r="T894">
            <v>300</v>
          </cell>
          <cell r="U894" t="e">
            <v>#REF!</v>
          </cell>
          <cell r="V894">
            <v>300</v>
          </cell>
          <cell r="W894" t="e">
            <v>#REF!</v>
          </cell>
          <cell r="X894">
            <v>300</v>
          </cell>
          <cell r="Y894">
            <v>52.26</v>
          </cell>
          <cell r="Z894">
            <v>352.26</v>
          </cell>
          <cell r="AA894">
            <v>5058</v>
          </cell>
          <cell r="AB894">
            <v>45.77</v>
          </cell>
          <cell r="AC894">
            <v>48.06</v>
          </cell>
          <cell r="AD894">
            <v>48.75</v>
          </cell>
          <cell r="AE894">
            <v>39.57</v>
          </cell>
          <cell r="AF894">
            <v>0</v>
          </cell>
          <cell r="AG894">
            <v>0</v>
          </cell>
          <cell r="AH894">
            <v>0</v>
          </cell>
          <cell r="AI894">
            <v>0</v>
          </cell>
          <cell r="AJ894">
            <v>0</v>
          </cell>
          <cell r="AK894">
            <v>0</v>
          </cell>
          <cell r="AL894">
            <v>0</v>
          </cell>
          <cell r="AM894">
            <v>0</v>
          </cell>
          <cell r="AN894">
            <v>0</v>
          </cell>
          <cell r="AO894">
            <v>0</v>
          </cell>
          <cell r="AP894">
            <v>0</v>
          </cell>
          <cell r="AQ894">
            <v>182.15</v>
          </cell>
        </row>
        <row r="895">
          <cell r="A895">
            <v>1</v>
          </cell>
          <cell r="B895" t="str">
            <v>COP</v>
          </cell>
          <cell r="C895" t="str">
            <v>Subastas</v>
          </cell>
          <cell r="D895" t="str">
            <v>Variable</v>
          </cell>
          <cell r="E895">
            <v>5</v>
          </cell>
          <cell r="F895">
            <v>35634</v>
          </cell>
          <cell r="G895" t="str">
            <v>Julio</v>
          </cell>
          <cell r="H895">
            <v>1997</v>
          </cell>
          <cell r="I895">
            <v>37460</v>
          </cell>
          <cell r="J895">
            <v>2002</v>
          </cell>
          <cell r="K895" t="str">
            <v>Julio</v>
          </cell>
          <cell r="P895">
            <v>5.78</v>
          </cell>
          <cell r="Q895">
            <v>17.419999999999998</v>
          </cell>
          <cell r="R895">
            <v>16.86</v>
          </cell>
          <cell r="S895" t="e">
            <v>#REF!</v>
          </cell>
          <cell r="T895">
            <v>1500</v>
          </cell>
          <cell r="U895" t="e">
            <v>#REF!</v>
          </cell>
          <cell r="V895">
            <v>1500</v>
          </cell>
          <cell r="W895" t="e">
            <v>#REF!</v>
          </cell>
          <cell r="X895">
            <v>1500</v>
          </cell>
          <cell r="Y895">
            <v>261.3</v>
          </cell>
          <cell r="Z895">
            <v>1761.3</v>
          </cell>
          <cell r="AA895">
            <v>25290</v>
          </cell>
          <cell r="AB895">
            <v>228.87</v>
          </cell>
          <cell r="AC895">
            <v>240.3</v>
          </cell>
          <cell r="AD895">
            <v>243.75</v>
          </cell>
          <cell r="AE895">
            <v>197.85</v>
          </cell>
          <cell r="AF895">
            <v>0</v>
          </cell>
          <cell r="AG895">
            <v>0</v>
          </cell>
          <cell r="AH895">
            <v>0</v>
          </cell>
          <cell r="AI895">
            <v>0</v>
          </cell>
          <cell r="AJ895">
            <v>0</v>
          </cell>
          <cell r="AK895">
            <v>0</v>
          </cell>
          <cell r="AL895">
            <v>0</v>
          </cell>
          <cell r="AM895">
            <v>0</v>
          </cell>
          <cell r="AN895">
            <v>0</v>
          </cell>
          <cell r="AO895">
            <v>0</v>
          </cell>
          <cell r="AP895">
            <v>0</v>
          </cell>
          <cell r="AQ895">
            <v>910.7700000000001</v>
          </cell>
        </row>
        <row r="896">
          <cell r="A896">
            <v>1</v>
          </cell>
          <cell r="B896" t="str">
            <v>COP</v>
          </cell>
          <cell r="C896" t="str">
            <v>Subastas</v>
          </cell>
          <cell r="D896" t="str">
            <v>Variable</v>
          </cell>
          <cell r="E896">
            <v>5</v>
          </cell>
          <cell r="F896">
            <v>35634</v>
          </cell>
          <cell r="G896" t="str">
            <v>Julio</v>
          </cell>
          <cell r="H896">
            <v>1997</v>
          </cell>
          <cell r="I896">
            <v>37460</v>
          </cell>
          <cell r="J896">
            <v>2002</v>
          </cell>
          <cell r="K896" t="str">
            <v>Julio</v>
          </cell>
          <cell r="P896">
            <v>5.78</v>
          </cell>
          <cell r="Q896">
            <v>17.419999999999998</v>
          </cell>
          <cell r="R896">
            <v>16.86</v>
          </cell>
          <cell r="S896" t="e">
            <v>#REF!</v>
          </cell>
          <cell r="T896">
            <v>200</v>
          </cell>
          <cell r="U896" t="e">
            <v>#REF!</v>
          </cell>
          <cell r="V896">
            <v>200</v>
          </cell>
          <cell r="W896" t="e">
            <v>#REF!</v>
          </cell>
          <cell r="X896">
            <v>200</v>
          </cell>
          <cell r="Y896">
            <v>34.839999999999996</v>
          </cell>
          <cell r="Z896">
            <v>234.84</v>
          </cell>
          <cell r="AA896">
            <v>3372</v>
          </cell>
          <cell r="AB896">
            <v>30.52</v>
          </cell>
          <cell r="AC896">
            <v>32.04</v>
          </cell>
          <cell r="AD896">
            <v>32.5</v>
          </cell>
          <cell r="AE896">
            <v>26.38</v>
          </cell>
          <cell r="AF896">
            <v>0</v>
          </cell>
          <cell r="AG896">
            <v>0</v>
          </cell>
          <cell r="AH896">
            <v>0</v>
          </cell>
          <cell r="AI896">
            <v>0</v>
          </cell>
          <cell r="AJ896">
            <v>0</v>
          </cell>
          <cell r="AK896">
            <v>0</v>
          </cell>
          <cell r="AL896">
            <v>0</v>
          </cell>
          <cell r="AM896">
            <v>0</v>
          </cell>
          <cell r="AN896">
            <v>0</v>
          </cell>
          <cell r="AO896">
            <v>0</v>
          </cell>
          <cell r="AP896">
            <v>0</v>
          </cell>
          <cell r="AQ896">
            <v>121.44</v>
          </cell>
        </row>
        <row r="897">
          <cell r="A897">
            <v>1</v>
          </cell>
          <cell r="B897" t="str">
            <v>COP</v>
          </cell>
          <cell r="C897" t="str">
            <v>Subastas</v>
          </cell>
          <cell r="D897" t="str">
            <v>Variable</v>
          </cell>
          <cell r="E897">
            <v>5</v>
          </cell>
          <cell r="F897">
            <v>35634</v>
          </cell>
          <cell r="G897" t="str">
            <v>Julio</v>
          </cell>
          <cell r="H897">
            <v>1997</v>
          </cell>
          <cell r="I897">
            <v>37460</v>
          </cell>
          <cell r="J897">
            <v>2002</v>
          </cell>
          <cell r="K897" t="str">
            <v>Julio</v>
          </cell>
          <cell r="P897">
            <v>5.78</v>
          </cell>
          <cell r="Q897">
            <v>17.419999999999998</v>
          </cell>
          <cell r="R897">
            <v>16.86</v>
          </cell>
          <cell r="S897" t="e">
            <v>#REF!</v>
          </cell>
          <cell r="T897">
            <v>3310</v>
          </cell>
          <cell r="U897" t="e">
            <v>#REF!</v>
          </cell>
          <cell r="V897">
            <v>3310</v>
          </cell>
          <cell r="W897" t="e">
            <v>#REF!</v>
          </cell>
          <cell r="X897">
            <v>3310</v>
          </cell>
          <cell r="Y897">
            <v>576.60199999999998</v>
          </cell>
          <cell r="Z897">
            <v>3886.6019999999999</v>
          </cell>
          <cell r="AA897">
            <v>55806.6</v>
          </cell>
          <cell r="AB897">
            <v>505.04</v>
          </cell>
          <cell r="AC897">
            <v>530.26200000000006</v>
          </cell>
          <cell r="AD897">
            <v>537.875</v>
          </cell>
          <cell r="AE897">
            <v>436.58899999999994</v>
          </cell>
          <cell r="AF897">
            <v>0</v>
          </cell>
          <cell r="AG897">
            <v>0</v>
          </cell>
          <cell r="AH897">
            <v>0</v>
          </cell>
          <cell r="AI897">
            <v>0</v>
          </cell>
          <cell r="AJ897">
            <v>0</v>
          </cell>
          <cell r="AK897">
            <v>0</v>
          </cell>
          <cell r="AL897">
            <v>0</v>
          </cell>
          <cell r="AM897">
            <v>0</v>
          </cell>
          <cell r="AN897">
            <v>0</v>
          </cell>
          <cell r="AO897">
            <v>0</v>
          </cell>
          <cell r="AP897">
            <v>0</v>
          </cell>
          <cell r="AQ897">
            <v>2009.7660000000001</v>
          </cell>
        </row>
        <row r="898">
          <cell r="A898">
            <v>1</v>
          </cell>
          <cell r="B898" t="str">
            <v>COP</v>
          </cell>
          <cell r="C898" t="str">
            <v>Subastas</v>
          </cell>
          <cell r="D898" t="str">
            <v>Variable</v>
          </cell>
          <cell r="E898">
            <v>5</v>
          </cell>
          <cell r="F898">
            <v>35634</v>
          </cell>
          <cell r="G898" t="str">
            <v>Julio</v>
          </cell>
          <cell r="H898">
            <v>1997</v>
          </cell>
          <cell r="I898">
            <v>37460</v>
          </cell>
          <cell r="J898">
            <v>2002</v>
          </cell>
          <cell r="K898" t="str">
            <v>Julio</v>
          </cell>
          <cell r="P898">
            <v>5.78</v>
          </cell>
          <cell r="Q898">
            <v>17.419999999999998</v>
          </cell>
          <cell r="R898">
            <v>16.86</v>
          </cell>
          <cell r="S898" t="e">
            <v>#REF!</v>
          </cell>
          <cell r="T898">
            <v>2320</v>
          </cell>
          <cell r="U898" t="e">
            <v>#REF!</v>
          </cell>
          <cell r="V898">
            <v>2320</v>
          </cell>
          <cell r="W898" t="e">
            <v>#REF!</v>
          </cell>
          <cell r="X898">
            <v>2320</v>
          </cell>
          <cell r="Y898">
            <v>404.14400000000001</v>
          </cell>
          <cell r="Z898">
            <v>2724.1440000000002</v>
          </cell>
          <cell r="AA898">
            <v>39115.199999999997</v>
          </cell>
          <cell r="AB898">
            <v>353.98</v>
          </cell>
          <cell r="AC898">
            <v>371.66400000000004</v>
          </cell>
          <cell r="AD898">
            <v>377</v>
          </cell>
          <cell r="AE898">
            <v>306.00799999999998</v>
          </cell>
          <cell r="AF898">
            <v>0</v>
          </cell>
          <cell r="AG898">
            <v>0</v>
          </cell>
          <cell r="AH898">
            <v>0</v>
          </cell>
          <cell r="AI898">
            <v>0</v>
          </cell>
          <cell r="AJ898">
            <v>0</v>
          </cell>
          <cell r="AK898">
            <v>0</v>
          </cell>
          <cell r="AL898">
            <v>0</v>
          </cell>
          <cell r="AM898">
            <v>0</v>
          </cell>
          <cell r="AN898">
            <v>0</v>
          </cell>
          <cell r="AO898">
            <v>0</v>
          </cell>
          <cell r="AP898">
            <v>0</v>
          </cell>
          <cell r="AQ898">
            <v>1408.652</v>
          </cell>
        </row>
        <row r="899">
          <cell r="A899">
            <v>1</v>
          </cell>
          <cell r="B899" t="str">
            <v>COP</v>
          </cell>
          <cell r="C899" t="str">
            <v>Subastas</v>
          </cell>
          <cell r="D899" t="str">
            <v>Variable</v>
          </cell>
          <cell r="E899">
            <v>5</v>
          </cell>
          <cell r="F899">
            <v>35634</v>
          </cell>
          <cell r="G899" t="str">
            <v>Julio</v>
          </cell>
          <cell r="H899">
            <v>1997</v>
          </cell>
          <cell r="I899">
            <v>37460</v>
          </cell>
          <cell r="J899">
            <v>2002</v>
          </cell>
          <cell r="K899" t="str">
            <v>Julio</v>
          </cell>
          <cell r="P899">
            <v>5.78</v>
          </cell>
          <cell r="Q899">
            <v>17.419999999999998</v>
          </cell>
          <cell r="R899">
            <v>16.86</v>
          </cell>
          <cell r="S899" t="e">
            <v>#REF!</v>
          </cell>
          <cell r="T899">
            <v>2200</v>
          </cell>
          <cell r="U899" t="e">
            <v>#REF!</v>
          </cell>
          <cell r="V899">
            <v>2200</v>
          </cell>
          <cell r="W899" t="e">
            <v>#REF!</v>
          </cell>
          <cell r="X899">
            <v>2200</v>
          </cell>
          <cell r="Y899">
            <v>383.24</v>
          </cell>
          <cell r="Z899">
            <v>2583.2399999999998</v>
          </cell>
          <cell r="AA899">
            <v>37092</v>
          </cell>
          <cell r="AB899">
            <v>335.67</v>
          </cell>
          <cell r="AC899">
            <v>352.44</v>
          </cell>
          <cell r="AD899">
            <v>357.5</v>
          </cell>
          <cell r="AE899">
            <v>290.17999999999995</v>
          </cell>
          <cell r="AF899">
            <v>0</v>
          </cell>
          <cell r="AG899">
            <v>0</v>
          </cell>
          <cell r="AH899">
            <v>0</v>
          </cell>
          <cell r="AI899">
            <v>0</v>
          </cell>
          <cell r="AJ899">
            <v>0</v>
          </cell>
          <cell r="AK899">
            <v>0</v>
          </cell>
          <cell r="AL899">
            <v>0</v>
          </cell>
          <cell r="AM899">
            <v>0</v>
          </cell>
          <cell r="AN899">
            <v>0</v>
          </cell>
          <cell r="AO899">
            <v>0</v>
          </cell>
          <cell r="AP899">
            <v>0</v>
          </cell>
          <cell r="AQ899">
            <v>1335.79</v>
          </cell>
        </row>
        <row r="900">
          <cell r="A900">
            <v>1</v>
          </cell>
          <cell r="B900" t="str">
            <v>COP</v>
          </cell>
          <cell r="C900" t="str">
            <v>Subastas</v>
          </cell>
          <cell r="D900" t="str">
            <v>Variable</v>
          </cell>
          <cell r="E900">
            <v>5</v>
          </cell>
          <cell r="F900">
            <v>35634</v>
          </cell>
          <cell r="G900" t="str">
            <v>Julio</v>
          </cell>
          <cell r="H900">
            <v>1997</v>
          </cell>
          <cell r="I900">
            <v>37460</v>
          </cell>
          <cell r="J900">
            <v>2002</v>
          </cell>
          <cell r="K900" t="str">
            <v>Julio</v>
          </cell>
          <cell r="P900">
            <v>5.78</v>
          </cell>
          <cell r="Q900">
            <v>17.419999999999998</v>
          </cell>
          <cell r="R900">
            <v>16.86</v>
          </cell>
          <cell r="S900" t="e">
            <v>#REF!</v>
          </cell>
          <cell r="T900">
            <v>1000</v>
          </cell>
          <cell r="U900" t="e">
            <v>#REF!</v>
          </cell>
          <cell r="V900">
            <v>1000</v>
          </cell>
          <cell r="W900" t="e">
            <v>#REF!</v>
          </cell>
          <cell r="X900">
            <v>1000</v>
          </cell>
          <cell r="Y900">
            <v>174.2</v>
          </cell>
          <cell r="Z900">
            <v>1174.2</v>
          </cell>
          <cell r="AA900">
            <v>16860</v>
          </cell>
          <cell r="AB900">
            <v>152.58000000000001</v>
          </cell>
          <cell r="AC900">
            <v>160.20000000000002</v>
          </cell>
          <cell r="AD900">
            <v>162.5</v>
          </cell>
          <cell r="AE900">
            <v>131.89999999999998</v>
          </cell>
          <cell r="AF900">
            <v>0</v>
          </cell>
          <cell r="AG900">
            <v>0</v>
          </cell>
          <cell r="AH900">
            <v>0</v>
          </cell>
          <cell r="AI900">
            <v>0</v>
          </cell>
          <cell r="AJ900">
            <v>0</v>
          </cell>
          <cell r="AK900">
            <v>0</v>
          </cell>
          <cell r="AL900">
            <v>0</v>
          </cell>
          <cell r="AM900">
            <v>0</v>
          </cell>
          <cell r="AN900">
            <v>0</v>
          </cell>
          <cell r="AO900">
            <v>0</v>
          </cell>
          <cell r="AP900">
            <v>0</v>
          </cell>
          <cell r="AQ900">
            <v>607.18000000000006</v>
          </cell>
        </row>
        <row r="901">
          <cell r="A901">
            <v>1</v>
          </cell>
          <cell r="B901" t="str">
            <v>COP</v>
          </cell>
          <cell r="C901" t="str">
            <v>Subastas</v>
          </cell>
          <cell r="D901" t="str">
            <v>Variable</v>
          </cell>
          <cell r="E901">
            <v>5</v>
          </cell>
          <cell r="F901">
            <v>35634</v>
          </cell>
          <cell r="G901" t="str">
            <v>Julio</v>
          </cell>
          <cell r="H901">
            <v>1997</v>
          </cell>
          <cell r="I901">
            <v>37460</v>
          </cell>
          <cell r="J901">
            <v>2002</v>
          </cell>
          <cell r="K901" t="str">
            <v>Julio</v>
          </cell>
          <cell r="P901">
            <v>5.78</v>
          </cell>
          <cell r="Q901">
            <v>17.419999999999998</v>
          </cell>
          <cell r="R901">
            <v>16.86</v>
          </cell>
          <cell r="S901" t="e">
            <v>#REF!</v>
          </cell>
          <cell r="T901">
            <v>500</v>
          </cell>
          <cell r="U901" t="e">
            <v>#REF!</v>
          </cell>
          <cell r="V901">
            <v>500</v>
          </cell>
          <cell r="W901" t="e">
            <v>#REF!</v>
          </cell>
          <cell r="X901">
            <v>500</v>
          </cell>
          <cell r="Y901">
            <v>87.1</v>
          </cell>
          <cell r="Z901">
            <v>587.1</v>
          </cell>
          <cell r="AA901">
            <v>8430</v>
          </cell>
          <cell r="AB901">
            <v>76.290000000000006</v>
          </cell>
          <cell r="AC901">
            <v>80.100000000000009</v>
          </cell>
          <cell r="AD901">
            <v>81.25</v>
          </cell>
          <cell r="AE901">
            <v>65.949999999999989</v>
          </cell>
          <cell r="AF901">
            <v>0</v>
          </cell>
          <cell r="AG901">
            <v>0</v>
          </cell>
          <cell r="AH901">
            <v>0</v>
          </cell>
          <cell r="AI901">
            <v>0</v>
          </cell>
          <cell r="AJ901">
            <v>0</v>
          </cell>
          <cell r="AK901">
            <v>0</v>
          </cell>
          <cell r="AL901">
            <v>0</v>
          </cell>
          <cell r="AM901">
            <v>0</v>
          </cell>
          <cell r="AN901">
            <v>0</v>
          </cell>
          <cell r="AO901">
            <v>0</v>
          </cell>
          <cell r="AP901">
            <v>0</v>
          </cell>
          <cell r="AQ901">
            <v>303.59000000000003</v>
          </cell>
        </row>
        <row r="902">
          <cell r="A902">
            <v>1</v>
          </cell>
          <cell r="B902" t="str">
            <v>COP</v>
          </cell>
          <cell r="C902" t="str">
            <v>Subastas</v>
          </cell>
          <cell r="D902" t="str">
            <v>Variable</v>
          </cell>
          <cell r="E902">
            <v>5</v>
          </cell>
          <cell r="F902">
            <v>35634</v>
          </cell>
          <cell r="G902" t="str">
            <v>Julio</v>
          </cell>
          <cell r="H902">
            <v>1997</v>
          </cell>
          <cell r="I902">
            <v>37460</v>
          </cell>
          <cell r="J902">
            <v>2002</v>
          </cell>
          <cell r="K902" t="str">
            <v>Julio</v>
          </cell>
          <cell r="P902">
            <v>5.78</v>
          </cell>
          <cell r="Q902">
            <v>17.419999999999998</v>
          </cell>
          <cell r="R902">
            <v>16.86</v>
          </cell>
          <cell r="S902" t="e">
            <v>#REF!</v>
          </cell>
          <cell r="T902">
            <v>6966</v>
          </cell>
          <cell r="U902" t="e">
            <v>#REF!</v>
          </cell>
          <cell r="V902">
            <v>6966</v>
          </cell>
          <cell r="W902" t="e">
            <v>#REF!</v>
          </cell>
          <cell r="X902">
            <v>6966</v>
          </cell>
          <cell r="Y902">
            <v>1213.4772</v>
          </cell>
          <cell r="Z902">
            <v>8179.4772000000003</v>
          </cell>
          <cell r="AA902">
            <v>117446.76</v>
          </cell>
          <cell r="AB902">
            <v>1062.8599999999999</v>
          </cell>
          <cell r="AC902">
            <v>1115.9532000000002</v>
          </cell>
          <cell r="AD902">
            <v>1131.9750000000001</v>
          </cell>
          <cell r="AE902">
            <v>918.81539999999995</v>
          </cell>
          <cell r="AF902">
            <v>0</v>
          </cell>
          <cell r="AG902">
            <v>0</v>
          </cell>
          <cell r="AH902">
            <v>0</v>
          </cell>
          <cell r="AI902">
            <v>0</v>
          </cell>
          <cell r="AJ902">
            <v>0</v>
          </cell>
          <cell r="AK902">
            <v>0</v>
          </cell>
          <cell r="AL902">
            <v>0</v>
          </cell>
          <cell r="AM902">
            <v>0</v>
          </cell>
          <cell r="AN902">
            <v>0</v>
          </cell>
          <cell r="AO902">
            <v>0</v>
          </cell>
          <cell r="AP902">
            <v>0</v>
          </cell>
          <cell r="AQ902">
            <v>4229.6036000000004</v>
          </cell>
        </row>
        <row r="903">
          <cell r="A903">
            <v>1</v>
          </cell>
          <cell r="B903" t="str">
            <v>COP</v>
          </cell>
          <cell r="C903" t="str">
            <v>Subastas</v>
          </cell>
          <cell r="D903" t="str">
            <v>Variable</v>
          </cell>
          <cell r="E903">
            <v>5</v>
          </cell>
          <cell r="F903">
            <v>35669</v>
          </cell>
          <cell r="G903" t="str">
            <v>Agosto</v>
          </cell>
          <cell r="H903">
            <v>1997</v>
          </cell>
          <cell r="I903">
            <v>37495</v>
          </cell>
          <cell r="J903">
            <v>2002</v>
          </cell>
          <cell r="K903" t="str">
            <v>Agosto</v>
          </cell>
          <cell r="P903">
            <v>5.78</v>
          </cell>
          <cell r="Q903">
            <v>17.419999999999998</v>
          </cell>
          <cell r="R903">
            <v>16.86</v>
          </cell>
          <cell r="S903" t="e">
            <v>#REF!</v>
          </cell>
          <cell r="T903">
            <v>2000</v>
          </cell>
          <cell r="U903" t="e">
            <v>#REF!</v>
          </cell>
          <cell r="V903">
            <v>2000</v>
          </cell>
          <cell r="W903" t="e">
            <v>#REF!</v>
          </cell>
          <cell r="X903">
            <v>2000</v>
          </cell>
          <cell r="Y903">
            <v>348.4</v>
          </cell>
          <cell r="Z903">
            <v>2348.4</v>
          </cell>
          <cell r="AA903">
            <v>33720</v>
          </cell>
          <cell r="AB903">
            <v>301.35000000000002</v>
          </cell>
          <cell r="AC903">
            <v>312.2</v>
          </cell>
          <cell r="AD903">
            <v>322</v>
          </cell>
          <cell r="AE903">
            <v>259.60000000000002</v>
          </cell>
          <cell r="AF903">
            <v>0</v>
          </cell>
          <cell r="AG903">
            <v>0</v>
          </cell>
          <cell r="AH903">
            <v>0</v>
          </cell>
          <cell r="AI903">
            <v>0</v>
          </cell>
          <cell r="AJ903">
            <v>0</v>
          </cell>
          <cell r="AK903">
            <v>0</v>
          </cell>
          <cell r="AL903">
            <v>0</v>
          </cell>
          <cell r="AM903">
            <v>0</v>
          </cell>
          <cell r="AN903">
            <v>0</v>
          </cell>
          <cell r="AO903">
            <v>0</v>
          </cell>
          <cell r="AP903">
            <v>0</v>
          </cell>
          <cell r="AQ903">
            <v>1195.1500000000001</v>
          </cell>
        </row>
        <row r="904">
          <cell r="A904">
            <v>1</v>
          </cell>
          <cell r="B904" t="str">
            <v>COP</v>
          </cell>
          <cell r="C904" t="str">
            <v>Subastas</v>
          </cell>
          <cell r="D904" t="str">
            <v>Variable</v>
          </cell>
          <cell r="E904">
            <v>5</v>
          </cell>
          <cell r="F904">
            <v>35697</v>
          </cell>
          <cell r="G904" t="str">
            <v>Septiembre</v>
          </cell>
          <cell r="H904">
            <v>1997</v>
          </cell>
          <cell r="I904">
            <v>37523</v>
          </cell>
          <cell r="J904">
            <v>2002</v>
          </cell>
          <cell r="K904" t="str">
            <v>Septiembre</v>
          </cell>
          <cell r="P904">
            <v>5.8</v>
          </cell>
          <cell r="Q904">
            <v>17.440000000000001</v>
          </cell>
          <cell r="R904">
            <v>16.86</v>
          </cell>
          <cell r="S904" t="e">
            <v>#REF!</v>
          </cell>
          <cell r="T904">
            <v>2284</v>
          </cell>
          <cell r="U904" t="e">
            <v>#REF!</v>
          </cell>
          <cell r="V904">
            <v>2284</v>
          </cell>
          <cell r="W904" t="e">
            <v>#REF!</v>
          </cell>
          <cell r="X904">
            <v>2284</v>
          </cell>
          <cell r="Y904">
            <v>398.32959999999997</v>
          </cell>
          <cell r="Z904">
            <v>2682.3296</v>
          </cell>
          <cell r="AA904">
            <v>38508.239999999998</v>
          </cell>
          <cell r="AB904">
            <v>356.72</v>
          </cell>
          <cell r="AC904">
            <v>352.64960000000002</v>
          </cell>
          <cell r="AD904">
            <v>355.61880000000002</v>
          </cell>
          <cell r="AE904">
            <v>293.26559999999995</v>
          </cell>
          <cell r="AF904">
            <v>0</v>
          </cell>
          <cell r="AG904">
            <v>0</v>
          </cell>
          <cell r="AH904">
            <v>0</v>
          </cell>
          <cell r="AI904">
            <v>0</v>
          </cell>
          <cell r="AJ904">
            <v>0</v>
          </cell>
          <cell r="AK904">
            <v>0</v>
          </cell>
          <cell r="AL904">
            <v>0</v>
          </cell>
          <cell r="AM904">
            <v>0</v>
          </cell>
          <cell r="AN904">
            <v>0</v>
          </cell>
          <cell r="AO904">
            <v>0</v>
          </cell>
          <cell r="AP904">
            <v>0</v>
          </cell>
          <cell r="AQ904">
            <v>1358.2539999999999</v>
          </cell>
        </row>
        <row r="905">
          <cell r="A905">
            <v>1</v>
          </cell>
          <cell r="B905" t="str">
            <v>COP</v>
          </cell>
          <cell r="C905" t="str">
            <v>Subastas</v>
          </cell>
          <cell r="D905" t="str">
            <v>Variable</v>
          </cell>
          <cell r="E905">
            <v>5</v>
          </cell>
          <cell r="F905">
            <v>35697</v>
          </cell>
          <cell r="G905" t="str">
            <v>Septiembre</v>
          </cell>
          <cell r="H905">
            <v>1997</v>
          </cell>
          <cell r="I905">
            <v>37523</v>
          </cell>
          <cell r="J905">
            <v>2002</v>
          </cell>
          <cell r="K905" t="str">
            <v>Septiembre</v>
          </cell>
          <cell r="P905">
            <v>5.8</v>
          </cell>
          <cell r="Q905">
            <v>17.440000000000001</v>
          </cell>
          <cell r="R905">
            <v>16.86</v>
          </cell>
          <cell r="S905" t="e">
            <v>#REF!</v>
          </cell>
          <cell r="T905">
            <v>252.5</v>
          </cell>
          <cell r="U905" t="e">
            <v>#REF!</v>
          </cell>
          <cell r="V905">
            <v>252.5</v>
          </cell>
          <cell r="W905" t="e">
            <v>#REF!</v>
          </cell>
          <cell r="X905">
            <v>252.5</v>
          </cell>
          <cell r="Y905">
            <v>44.036000000000001</v>
          </cell>
          <cell r="Z905">
            <v>296.536</v>
          </cell>
          <cell r="AA905">
            <v>4257.1499999999996</v>
          </cell>
          <cell r="AB905">
            <v>39.44</v>
          </cell>
          <cell r="AC905">
            <v>38.986000000000004</v>
          </cell>
          <cell r="AD905">
            <v>39.314250000000001</v>
          </cell>
          <cell r="AE905">
            <v>32.420999999999999</v>
          </cell>
          <cell r="AF905">
            <v>0</v>
          </cell>
          <cell r="AG905">
            <v>0</v>
          </cell>
          <cell r="AH905">
            <v>0</v>
          </cell>
          <cell r="AI905">
            <v>0</v>
          </cell>
          <cell r="AJ905">
            <v>0</v>
          </cell>
          <cell r="AK905">
            <v>0</v>
          </cell>
          <cell r="AL905">
            <v>0</v>
          </cell>
          <cell r="AM905">
            <v>0</v>
          </cell>
          <cell r="AN905">
            <v>0</v>
          </cell>
          <cell r="AO905">
            <v>0</v>
          </cell>
          <cell r="AP905">
            <v>0</v>
          </cell>
          <cell r="AQ905">
            <v>150.16125</v>
          </cell>
        </row>
        <row r="906">
          <cell r="A906">
            <v>1</v>
          </cell>
          <cell r="B906" t="str">
            <v>COP</v>
          </cell>
          <cell r="C906" t="str">
            <v>Subastas</v>
          </cell>
          <cell r="D906" t="str">
            <v>Variable</v>
          </cell>
          <cell r="E906">
            <v>5</v>
          </cell>
          <cell r="F906">
            <v>35697</v>
          </cell>
          <cell r="G906" t="str">
            <v>Septiembre</v>
          </cell>
          <cell r="H906">
            <v>1997</v>
          </cell>
          <cell r="I906">
            <v>37523</v>
          </cell>
          <cell r="J906">
            <v>2002</v>
          </cell>
          <cell r="K906" t="str">
            <v>Septiembre</v>
          </cell>
          <cell r="P906">
            <v>5.8</v>
          </cell>
          <cell r="Q906">
            <v>17.440000000000001</v>
          </cell>
          <cell r="R906">
            <v>16.86</v>
          </cell>
          <cell r="S906" t="e">
            <v>#REF!</v>
          </cell>
          <cell r="T906">
            <v>500</v>
          </cell>
          <cell r="U906" t="e">
            <v>#REF!</v>
          </cell>
          <cell r="V906">
            <v>500</v>
          </cell>
          <cell r="W906" t="e">
            <v>#REF!</v>
          </cell>
          <cell r="X906">
            <v>500</v>
          </cell>
          <cell r="Y906">
            <v>87.2</v>
          </cell>
          <cell r="Z906">
            <v>587.20000000000005</v>
          </cell>
          <cell r="AA906">
            <v>8430</v>
          </cell>
          <cell r="AB906">
            <v>78.09</v>
          </cell>
          <cell r="AC906">
            <v>77.2</v>
          </cell>
          <cell r="AD906">
            <v>77.850000000000009</v>
          </cell>
          <cell r="AE906">
            <v>64.199999999999989</v>
          </cell>
          <cell r="AF906">
            <v>0</v>
          </cell>
          <cell r="AG906">
            <v>0</v>
          </cell>
          <cell r="AH906">
            <v>0</v>
          </cell>
          <cell r="AI906">
            <v>0</v>
          </cell>
          <cell r="AJ906">
            <v>0</v>
          </cell>
          <cell r="AK906">
            <v>0</v>
          </cell>
          <cell r="AL906">
            <v>0</v>
          </cell>
          <cell r="AM906">
            <v>0</v>
          </cell>
          <cell r="AN906">
            <v>0</v>
          </cell>
          <cell r="AO906">
            <v>0</v>
          </cell>
          <cell r="AP906">
            <v>0</v>
          </cell>
          <cell r="AQ906">
            <v>297.34000000000003</v>
          </cell>
        </row>
        <row r="907">
          <cell r="A907">
            <v>1</v>
          </cell>
          <cell r="B907" t="str">
            <v>COP</v>
          </cell>
          <cell r="C907" t="str">
            <v>Subastas</v>
          </cell>
          <cell r="D907" t="str">
            <v>Variable</v>
          </cell>
          <cell r="E907">
            <v>5</v>
          </cell>
          <cell r="F907">
            <v>35697</v>
          </cell>
          <cell r="G907" t="str">
            <v>Septiembre</v>
          </cell>
          <cell r="H907">
            <v>1997</v>
          </cell>
          <cell r="I907">
            <v>37523</v>
          </cell>
          <cell r="J907">
            <v>2002</v>
          </cell>
          <cell r="K907" t="str">
            <v>Septiembre</v>
          </cell>
          <cell r="P907">
            <v>5.8</v>
          </cell>
          <cell r="Q907">
            <v>17.440000000000001</v>
          </cell>
          <cell r="R907">
            <v>16.86</v>
          </cell>
          <cell r="S907" t="e">
            <v>#REF!</v>
          </cell>
          <cell r="T907">
            <v>1000</v>
          </cell>
          <cell r="U907" t="e">
            <v>#REF!</v>
          </cell>
          <cell r="V907">
            <v>1000</v>
          </cell>
          <cell r="W907" t="e">
            <v>#REF!</v>
          </cell>
          <cell r="X907">
            <v>1000</v>
          </cell>
          <cell r="Y907">
            <v>174.4</v>
          </cell>
          <cell r="Z907">
            <v>1174.4000000000001</v>
          </cell>
          <cell r="AA907">
            <v>16860</v>
          </cell>
          <cell r="AB907">
            <v>156.18</v>
          </cell>
          <cell r="AC907">
            <v>154.4</v>
          </cell>
          <cell r="AD907">
            <v>155.70000000000002</v>
          </cell>
          <cell r="AE907">
            <v>128.39999999999998</v>
          </cell>
          <cell r="AF907">
            <v>0</v>
          </cell>
          <cell r="AG907">
            <v>0</v>
          </cell>
          <cell r="AH907">
            <v>0</v>
          </cell>
          <cell r="AI907">
            <v>0</v>
          </cell>
          <cell r="AJ907">
            <v>0</v>
          </cell>
          <cell r="AK907">
            <v>0</v>
          </cell>
          <cell r="AL907">
            <v>0</v>
          </cell>
          <cell r="AM907">
            <v>0</v>
          </cell>
          <cell r="AN907">
            <v>0</v>
          </cell>
          <cell r="AO907">
            <v>0</v>
          </cell>
          <cell r="AP907">
            <v>0</v>
          </cell>
          <cell r="AQ907">
            <v>594.68000000000006</v>
          </cell>
        </row>
        <row r="908">
          <cell r="A908">
            <v>1</v>
          </cell>
          <cell r="B908" t="str">
            <v>COP</v>
          </cell>
          <cell r="C908" t="str">
            <v>Subastas</v>
          </cell>
          <cell r="D908" t="str">
            <v>Variable</v>
          </cell>
          <cell r="E908">
            <v>5</v>
          </cell>
          <cell r="F908">
            <v>35697</v>
          </cell>
          <cell r="G908" t="str">
            <v>Septiembre</v>
          </cell>
          <cell r="H908">
            <v>1997</v>
          </cell>
          <cell r="I908">
            <v>37523</v>
          </cell>
          <cell r="J908">
            <v>2002</v>
          </cell>
          <cell r="K908" t="str">
            <v>Septiembre</v>
          </cell>
          <cell r="P908">
            <v>5.8</v>
          </cell>
          <cell r="Q908">
            <v>17.440000000000001</v>
          </cell>
          <cell r="R908">
            <v>16.86</v>
          </cell>
          <cell r="S908" t="e">
            <v>#REF!</v>
          </cell>
          <cell r="T908">
            <v>1500</v>
          </cell>
          <cell r="U908" t="e">
            <v>#REF!</v>
          </cell>
          <cell r="V908">
            <v>1500</v>
          </cell>
          <cell r="W908" t="e">
            <v>#REF!</v>
          </cell>
          <cell r="X908">
            <v>1500</v>
          </cell>
          <cell r="Y908">
            <v>261.60000000000002</v>
          </cell>
          <cell r="Z908">
            <v>1761.6</v>
          </cell>
          <cell r="AA908">
            <v>25290</v>
          </cell>
          <cell r="AB908">
            <v>234.27</v>
          </cell>
          <cell r="AC908">
            <v>231.60000000000002</v>
          </cell>
          <cell r="AD908">
            <v>233.55</v>
          </cell>
          <cell r="AE908">
            <v>192.59999999999997</v>
          </cell>
          <cell r="AF908">
            <v>0</v>
          </cell>
          <cell r="AG908">
            <v>0</v>
          </cell>
          <cell r="AH908">
            <v>0</v>
          </cell>
          <cell r="AI908">
            <v>0</v>
          </cell>
          <cell r="AJ908">
            <v>0</v>
          </cell>
          <cell r="AK908">
            <v>0</v>
          </cell>
          <cell r="AL908">
            <v>0</v>
          </cell>
          <cell r="AM908">
            <v>0</v>
          </cell>
          <cell r="AN908">
            <v>0</v>
          </cell>
          <cell r="AO908">
            <v>0</v>
          </cell>
          <cell r="AP908">
            <v>0</v>
          </cell>
          <cell r="AQ908">
            <v>892.02</v>
          </cell>
        </row>
        <row r="909">
          <cell r="A909">
            <v>1</v>
          </cell>
          <cell r="B909" t="str">
            <v>COP</v>
          </cell>
          <cell r="C909" t="str">
            <v>Subastas</v>
          </cell>
          <cell r="D909" t="str">
            <v>Variable</v>
          </cell>
          <cell r="E909">
            <v>5</v>
          </cell>
          <cell r="F909">
            <v>35697</v>
          </cell>
          <cell r="G909" t="str">
            <v>Septiembre</v>
          </cell>
          <cell r="H909">
            <v>1997</v>
          </cell>
          <cell r="I909">
            <v>37523</v>
          </cell>
          <cell r="J909">
            <v>2002</v>
          </cell>
          <cell r="K909" t="str">
            <v>Septiembre</v>
          </cell>
          <cell r="P909">
            <v>5.8</v>
          </cell>
          <cell r="Q909">
            <v>17.440000000000001</v>
          </cell>
          <cell r="R909">
            <v>16.86</v>
          </cell>
          <cell r="S909" t="e">
            <v>#REF!</v>
          </cell>
          <cell r="T909">
            <v>2780.5</v>
          </cell>
          <cell r="U909" t="e">
            <v>#REF!</v>
          </cell>
          <cell r="V909">
            <v>2780.5</v>
          </cell>
          <cell r="W909" t="e">
            <v>#REF!</v>
          </cell>
          <cell r="X909">
            <v>2780.5</v>
          </cell>
          <cell r="Y909">
            <v>484.91919999999999</v>
          </cell>
          <cell r="Z909">
            <v>3265.4191999999998</v>
          </cell>
          <cell r="AA909">
            <v>46879.229999999996</v>
          </cell>
          <cell r="AB909">
            <v>434.27</v>
          </cell>
          <cell r="AC909">
            <v>429.30920000000003</v>
          </cell>
          <cell r="AD909">
            <v>432.92385000000002</v>
          </cell>
          <cell r="AE909">
            <v>357.01619999999997</v>
          </cell>
          <cell r="AF909">
            <v>0</v>
          </cell>
          <cell r="AG909">
            <v>0</v>
          </cell>
          <cell r="AH909">
            <v>0</v>
          </cell>
          <cell r="AI909">
            <v>0</v>
          </cell>
          <cell r="AJ909">
            <v>0</v>
          </cell>
          <cell r="AK909">
            <v>0</v>
          </cell>
          <cell r="AL909">
            <v>0</v>
          </cell>
          <cell r="AM909">
            <v>0</v>
          </cell>
          <cell r="AN909">
            <v>0</v>
          </cell>
          <cell r="AO909">
            <v>0</v>
          </cell>
          <cell r="AP909">
            <v>0</v>
          </cell>
          <cell r="AQ909">
            <v>1653.5192500000001</v>
          </cell>
        </row>
        <row r="910">
          <cell r="A910">
            <v>1</v>
          </cell>
          <cell r="B910" t="str">
            <v>COP</v>
          </cell>
          <cell r="C910" t="str">
            <v>Subastas</v>
          </cell>
          <cell r="D910" t="str">
            <v>Variable</v>
          </cell>
          <cell r="E910">
            <v>5</v>
          </cell>
          <cell r="F910">
            <v>35697</v>
          </cell>
          <cell r="G910" t="str">
            <v>Septiembre</v>
          </cell>
          <cell r="H910">
            <v>1997</v>
          </cell>
          <cell r="I910">
            <v>37523</v>
          </cell>
          <cell r="J910">
            <v>2002</v>
          </cell>
          <cell r="K910" t="str">
            <v>Septiembre</v>
          </cell>
          <cell r="P910">
            <v>5.8</v>
          </cell>
          <cell r="Q910">
            <v>17.440000000000001</v>
          </cell>
          <cell r="R910">
            <v>16.86</v>
          </cell>
          <cell r="S910" t="e">
            <v>#REF!</v>
          </cell>
          <cell r="T910">
            <v>259.3</v>
          </cell>
          <cell r="U910" t="e">
            <v>#REF!</v>
          </cell>
          <cell r="V910">
            <v>259.3</v>
          </cell>
          <cell r="W910" t="e">
            <v>#REF!</v>
          </cell>
          <cell r="X910">
            <v>259.3</v>
          </cell>
          <cell r="Y910">
            <v>45.221920000000004</v>
          </cell>
          <cell r="Z910">
            <v>304.52192000000002</v>
          </cell>
          <cell r="AA910">
            <v>4371.7979999999998</v>
          </cell>
          <cell r="AB910">
            <v>40.5</v>
          </cell>
          <cell r="AC910">
            <v>40.035920000000004</v>
          </cell>
          <cell r="AD910">
            <v>40.373010000000001</v>
          </cell>
          <cell r="AE910">
            <v>33.294119999999999</v>
          </cell>
          <cell r="AF910">
            <v>0</v>
          </cell>
          <cell r="AG910">
            <v>0</v>
          </cell>
          <cell r="AH910">
            <v>0</v>
          </cell>
          <cell r="AI910">
            <v>0</v>
          </cell>
          <cell r="AJ910">
            <v>0</v>
          </cell>
          <cell r="AK910">
            <v>0</v>
          </cell>
          <cell r="AL910">
            <v>0</v>
          </cell>
          <cell r="AM910">
            <v>0</v>
          </cell>
          <cell r="AN910">
            <v>0</v>
          </cell>
          <cell r="AO910">
            <v>0</v>
          </cell>
          <cell r="AP910">
            <v>0</v>
          </cell>
          <cell r="AQ910">
            <v>154.20304999999999</v>
          </cell>
        </row>
        <row r="911">
          <cell r="A911">
            <v>1</v>
          </cell>
          <cell r="B911" t="str">
            <v>COP</v>
          </cell>
          <cell r="C911" t="str">
            <v>Subastas</v>
          </cell>
          <cell r="D911" t="str">
            <v>Variable</v>
          </cell>
          <cell r="E911">
            <v>5</v>
          </cell>
          <cell r="F911">
            <v>35697</v>
          </cell>
          <cell r="G911" t="str">
            <v>Septiembre</v>
          </cell>
          <cell r="H911">
            <v>1997</v>
          </cell>
          <cell r="I911">
            <v>37523</v>
          </cell>
          <cell r="J911">
            <v>2002</v>
          </cell>
          <cell r="K911" t="str">
            <v>Septiembre</v>
          </cell>
          <cell r="P911">
            <v>5.8</v>
          </cell>
          <cell r="Q911">
            <v>17.440000000000001</v>
          </cell>
          <cell r="R911">
            <v>16.86</v>
          </cell>
          <cell r="S911" t="e">
            <v>#REF!</v>
          </cell>
          <cell r="T911">
            <v>1352</v>
          </cell>
          <cell r="U911" t="e">
            <v>#REF!</v>
          </cell>
          <cell r="V911">
            <v>1352</v>
          </cell>
          <cell r="W911" t="e">
            <v>#REF!</v>
          </cell>
          <cell r="X911">
            <v>1352</v>
          </cell>
          <cell r="Y911">
            <v>235.78880000000001</v>
          </cell>
          <cell r="Z911">
            <v>1587.7888</v>
          </cell>
          <cell r="AA911">
            <v>22794.719999999998</v>
          </cell>
          <cell r="AB911">
            <v>211.16</v>
          </cell>
          <cell r="AC911">
            <v>208.74880000000002</v>
          </cell>
          <cell r="AD911">
            <v>210.50640000000001</v>
          </cell>
          <cell r="AE911">
            <v>173.59679999999997</v>
          </cell>
          <cell r="AF911">
            <v>0</v>
          </cell>
          <cell r="AG911">
            <v>0</v>
          </cell>
          <cell r="AH911">
            <v>0</v>
          </cell>
          <cell r="AI911">
            <v>0</v>
          </cell>
          <cell r="AJ911">
            <v>0</v>
          </cell>
          <cell r="AK911">
            <v>0</v>
          </cell>
          <cell r="AL911">
            <v>0</v>
          </cell>
          <cell r="AM911">
            <v>0</v>
          </cell>
          <cell r="AN911">
            <v>0</v>
          </cell>
          <cell r="AO911">
            <v>0</v>
          </cell>
          <cell r="AP911">
            <v>0</v>
          </cell>
          <cell r="AQ911">
            <v>804.01199999999994</v>
          </cell>
        </row>
        <row r="912">
          <cell r="A912">
            <v>1</v>
          </cell>
          <cell r="B912" t="str">
            <v>COP</v>
          </cell>
          <cell r="C912" t="str">
            <v>Subastas</v>
          </cell>
          <cell r="D912" t="str">
            <v>Variable</v>
          </cell>
          <cell r="E912">
            <v>5</v>
          </cell>
          <cell r="F912">
            <v>35697</v>
          </cell>
          <cell r="G912" t="str">
            <v>Septiembre</v>
          </cell>
          <cell r="H912">
            <v>1997</v>
          </cell>
          <cell r="I912">
            <v>37523</v>
          </cell>
          <cell r="J912">
            <v>2002</v>
          </cell>
          <cell r="K912" t="str">
            <v>Septiembre</v>
          </cell>
          <cell r="P912">
            <v>5.8</v>
          </cell>
          <cell r="Q912">
            <v>17.440000000000001</v>
          </cell>
          <cell r="R912">
            <v>16.86</v>
          </cell>
          <cell r="S912" t="e">
            <v>#REF!</v>
          </cell>
          <cell r="T912">
            <v>5071.7</v>
          </cell>
          <cell r="U912" t="e">
            <v>#REF!</v>
          </cell>
          <cell r="V912">
            <v>5071.7</v>
          </cell>
          <cell r="W912" t="e">
            <v>#REF!</v>
          </cell>
          <cell r="X912">
            <v>5071.7</v>
          </cell>
          <cell r="Y912">
            <v>884.50447999999994</v>
          </cell>
          <cell r="Z912">
            <v>5956.2044799999994</v>
          </cell>
          <cell r="AA912">
            <v>85508.861999999994</v>
          </cell>
          <cell r="AB912">
            <v>792.11</v>
          </cell>
          <cell r="AC912">
            <v>783.07047999999998</v>
          </cell>
          <cell r="AD912">
            <v>789.66368999999997</v>
          </cell>
          <cell r="AE912">
            <v>651.20627999999988</v>
          </cell>
          <cell r="AF912">
            <v>0</v>
          </cell>
          <cell r="AG912">
            <v>0</v>
          </cell>
          <cell r="AH912">
            <v>0</v>
          </cell>
          <cell r="AI912">
            <v>0</v>
          </cell>
          <cell r="AJ912">
            <v>0</v>
          </cell>
          <cell r="AK912">
            <v>0</v>
          </cell>
          <cell r="AL912">
            <v>0</v>
          </cell>
          <cell r="AM912">
            <v>0</v>
          </cell>
          <cell r="AN912">
            <v>0</v>
          </cell>
          <cell r="AO912">
            <v>0</v>
          </cell>
          <cell r="AP912">
            <v>0</v>
          </cell>
          <cell r="AQ912">
            <v>3016.0504499999997</v>
          </cell>
        </row>
        <row r="913">
          <cell r="A913">
            <v>1</v>
          </cell>
          <cell r="B913" t="str">
            <v>COP</v>
          </cell>
          <cell r="C913" t="str">
            <v>Subastas</v>
          </cell>
          <cell r="D913" t="str">
            <v>Variable</v>
          </cell>
          <cell r="E913">
            <v>5</v>
          </cell>
          <cell r="F913">
            <v>35732</v>
          </cell>
          <cell r="G913" t="str">
            <v>Octubre</v>
          </cell>
          <cell r="H913">
            <v>1997</v>
          </cell>
          <cell r="I913">
            <v>37558</v>
          </cell>
          <cell r="J913">
            <v>2002</v>
          </cell>
          <cell r="K913" t="str">
            <v>Octubre</v>
          </cell>
          <cell r="P913">
            <v>5.75</v>
          </cell>
          <cell r="Q913">
            <v>17.380000000000003</v>
          </cell>
          <cell r="R913">
            <v>16.86</v>
          </cell>
          <cell r="S913" t="e">
            <v>#REF!</v>
          </cell>
          <cell r="T913">
            <v>2938.6</v>
          </cell>
          <cell r="U913" t="e">
            <v>#REF!</v>
          </cell>
          <cell r="V913">
            <v>2938.6</v>
          </cell>
          <cell r="W913" t="e">
            <v>#REF!</v>
          </cell>
          <cell r="X913">
            <v>2938.6</v>
          </cell>
          <cell r="Y913">
            <v>510.72868000000011</v>
          </cell>
          <cell r="Z913">
            <v>3449.3286800000001</v>
          </cell>
          <cell r="AA913">
            <v>49544.795999999995</v>
          </cell>
          <cell r="AB913">
            <v>458.91</v>
          </cell>
          <cell r="AC913">
            <v>484.57513999999998</v>
          </cell>
          <cell r="AD913">
            <v>443.43473999999998</v>
          </cell>
          <cell r="AE913">
            <v>369.67587999999995</v>
          </cell>
          <cell r="AF913">
            <v>0</v>
          </cell>
          <cell r="AG913">
            <v>0</v>
          </cell>
          <cell r="AH913">
            <v>0</v>
          </cell>
          <cell r="AI913">
            <v>0</v>
          </cell>
          <cell r="AJ913">
            <v>0</v>
          </cell>
          <cell r="AK913">
            <v>0</v>
          </cell>
          <cell r="AL913">
            <v>0</v>
          </cell>
          <cell r="AM913">
            <v>0</v>
          </cell>
          <cell r="AN913">
            <v>0</v>
          </cell>
          <cell r="AO913">
            <v>0</v>
          </cell>
          <cell r="AP913">
            <v>0</v>
          </cell>
          <cell r="AQ913">
            <v>1756.5957599999999</v>
          </cell>
        </row>
        <row r="914">
          <cell r="A914">
            <v>1</v>
          </cell>
          <cell r="B914" t="str">
            <v>COP</v>
          </cell>
          <cell r="C914" t="str">
            <v>Subastas</v>
          </cell>
          <cell r="D914" t="str">
            <v>Variable</v>
          </cell>
          <cell r="E914">
            <v>5</v>
          </cell>
          <cell r="F914">
            <v>35732</v>
          </cell>
          <cell r="G914" t="str">
            <v>Octubre</v>
          </cell>
          <cell r="H914">
            <v>1997</v>
          </cell>
          <cell r="I914">
            <v>37558</v>
          </cell>
          <cell r="J914">
            <v>2002</v>
          </cell>
          <cell r="K914" t="str">
            <v>Octubre</v>
          </cell>
          <cell r="P914">
            <v>5.75</v>
          </cell>
          <cell r="Q914">
            <v>17.380000000000003</v>
          </cell>
          <cell r="R914">
            <v>16.86</v>
          </cell>
          <cell r="S914" t="e">
            <v>#REF!</v>
          </cell>
          <cell r="T914">
            <v>319.8</v>
          </cell>
          <cell r="U914" t="e">
            <v>#REF!</v>
          </cell>
          <cell r="V914">
            <v>319.8</v>
          </cell>
          <cell r="W914" t="e">
            <v>#REF!</v>
          </cell>
          <cell r="X914">
            <v>319.8</v>
          </cell>
          <cell r="Y914">
            <v>55.581240000000015</v>
          </cell>
          <cell r="Z914">
            <v>375.38124000000005</v>
          </cell>
          <cell r="AA914">
            <v>5391.8280000000004</v>
          </cell>
          <cell r="AB914">
            <v>49.94</v>
          </cell>
          <cell r="AC914">
            <v>52.735019999999999</v>
          </cell>
          <cell r="AD914">
            <v>48.257820000000002</v>
          </cell>
          <cell r="AE914">
            <v>40.230840000000001</v>
          </cell>
          <cell r="AF914">
            <v>0</v>
          </cell>
          <cell r="AG914">
            <v>0</v>
          </cell>
          <cell r="AH914">
            <v>0</v>
          </cell>
          <cell r="AI914">
            <v>0</v>
          </cell>
          <cell r="AJ914">
            <v>0</v>
          </cell>
          <cell r="AK914">
            <v>0</v>
          </cell>
          <cell r="AL914">
            <v>0</v>
          </cell>
          <cell r="AM914">
            <v>0</v>
          </cell>
          <cell r="AN914">
            <v>0</v>
          </cell>
          <cell r="AO914">
            <v>0</v>
          </cell>
          <cell r="AP914">
            <v>0</v>
          </cell>
          <cell r="AQ914">
            <v>191.16368</v>
          </cell>
        </row>
        <row r="915">
          <cell r="A915">
            <v>1</v>
          </cell>
          <cell r="B915" t="str">
            <v>COP</v>
          </cell>
          <cell r="C915" t="str">
            <v>Subastas</v>
          </cell>
          <cell r="D915" t="str">
            <v>Variable</v>
          </cell>
          <cell r="E915">
            <v>5</v>
          </cell>
          <cell r="F915">
            <v>35732</v>
          </cell>
          <cell r="G915" t="str">
            <v>Octubre</v>
          </cell>
          <cell r="H915">
            <v>1997</v>
          </cell>
          <cell r="I915">
            <v>37558</v>
          </cell>
          <cell r="J915">
            <v>2002</v>
          </cell>
          <cell r="K915" t="str">
            <v>Octubre</v>
          </cell>
          <cell r="P915">
            <v>5.75</v>
          </cell>
          <cell r="Q915">
            <v>17.380000000000003</v>
          </cell>
          <cell r="R915">
            <v>16.86</v>
          </cell>
          <cell r="S915" t="e">
            <v>#REF!</v>
          </cell>
          <cell r="T915">
            <v>1515.3</v>
          </cell>
          <cell r="U915" t="e">
            <v>#REF!</v>
          </cell>
          <cell r="V915">
            <v>1515.3</v>
          </cell>
          <cell r="W915" t="e">
            <v>#REF!</v>
          </cell>
          <cell r="X915">
            <v>1515.3</v>
          </cell>
          <cell r="Y915">
            <v>263.35914000000002</v>
          </cell>
          <cell r="Z915">
            <v>1778.65914</v>
          </cell>
          <cell r="AA915">
            <v>25547.957999999999</v>
          </cell>
          <cell r="AB915">
            <v>236.64</v>
          </cell>
          <cell r="AC915">
            <v>249.87296999999998</v>
          </cell>
          <cell r="AD915">
            <v>228.65877</v>
          </cell>
          <cell r="AE915">
            <v>190.62473999999997</v>
          </cell>
          <cell r="AF915">
            <v>0</v>
          </cell>
          <cell r="AG915">
            <v>0</v>
          </cell>
          <cell r="AH915">
            <v>0</v>
          </cell>
          <cell r="AI915">
            <v>0</v>
          </cell>
          <cell r="AJ915">
            <v>0</v>
          </cell>
          <cell r="AK915">
            <v>0</v>
          </cell>
          <cell r="AL915">
            <v>0</v>
          </cell>
          <cell r="AM915">
            <v>0</v>
          </cell>
          <cell r="AN915">
            <v>0</v>
          </cell>
          <cell r="AO915">
            <v>0</v>
          </cell>
          <cell r="AP915">
            <v>0</v>
          </cell>
          <cell r="AQ915">
            <v>905.79647999999997</v>
          </cell>
        </row>
        <row r="916">
          <cell r="A916">
            <v>1</v>
          </cell>
          <cell r="B916" t="str">
            <v>COP</v>
          </cell>
          <cell r="C916" t="str">
            <v>Subastas</v>
          </cell>
          <cell r="D916" t="str">
            <v>Variable</v>
          </cell>
          <cell r="E916">
            <v>5</v>
          </cell>
          <cell r="F916">
            <v>35732</v>
          </cell>
          <cell r="G916" t="str">
            <v>Octubre</v>
          </cell>
          <cell r="H916">
            <v>1997</v>
          </cell>
          <cell r="I916">
            <v>37558</v>
          </cell>
          <cell r="J916">
            <v>2002</v>
          </cell>
          <cell r="K916" t="str">
            <v>Octubre</v>
          </cell>
          <cell r="P916">
            <v>5.75</v>
          </cell>
          <cell r="Q916">
            <v>17.380000000000003</v>
          </cell>
          <cell r="R916">
            <v>16.86</v>
          </cell>
          <cell r="S916" t="e">
            <v>#REF!</v>
          </cell>
          <cell r="T916">
            <v>7986.4</v>
          </cell>
          <cell r="U916" t="e">
            <v>#REF!</v>
          </cell>
          <cell r="V916">
            <v>7986.4</v>
          </cell>
          <cell r="W916" t="e">
            <v>#REF!</v>
          </cell>
          <cell r="X916">
            <v>7986.4</v>
          </cell>
          <cell r="Y916">
            <v>1388.0363200000002</v>
          </cell>
          <cell r="Z916">
            <v>9374.4363200000007</v>
          </cell>
          <cell r="AA916">
            <v>134650.704</v>
          </cell>
          <cell r="AB916">
            <v>1247.19</v>
          </cell>
          <cell r="AC916">
            <v>1316.9573599999999</v>
          </cell>
          <cell r="AD916">
            <v>1205.1477600000001</v>
          </cell>
          <cell r="AE916">
            <v>1004.6891199999999</v>
          </cell>
          <cell r="AF916">
            <v>0</v>
          </cell>
          <cell r="AG916">
            <v>0</v>
          </cell>
          <cell r="AH916">
            <v>0</v>
          </cell>
          <cell r="AI916">
            <v>0</v>
          </cell>
          <cell r="AJ916">
            <v>0</v>
          </cell>
          <cell r="AK916">
            <v>0</v>
          </cell>
          <cell r="AL916">
            <v>0</v>
          </cell>
          <cell r="AM916">
            <v>0</v>
          </cell>
          <cell r="AN916">
            <v>0</v>
          </cell>
          <cell r="AO916">
            <v>0</v>
          </cell>
          <cell r="AP916">
            <v>0</v>
          </cell>
          <cell r="AQ916">
            <v>4773.9842399999998</v>
          </cell>
        </row>
        <row r="917">
          <cell r="A917">
            <v>1</v>
          </cell>
          <cell r="B917" t="str">
            <v>COP</v>
          </cell>
          <cell r="C917" t="str">
            <v>Subastas</v>
          </cell>
          <cell r="D917" t="str">
            <v>Variable</v>
          </cell>
          <cell r="E917">
            <v>5</v>
          </cell>
          <cell r="F917">
            <v>35732</v>
          </cell>
          <cell r="G917" t="str">
            <v>Octubre</v>
          </cell>
          <cell r="H917">
            <v>1997</v>
          </cell>
          <cell r="I917">
            <v>37558</v>
          </cell>
          <cell r="J917">
            <v>2002</v>
          </cell>
          <cell r="K917" t="str">
            <v>Octubre</v>
          </cell>
          <cell r="P917">
            <v>5.75</v>
          </cell>
          <cell r="Q917">
            <v>17.380000000000003</v>
          </cell>
          <cell r="R917">
            <v>16.86</v>
          </cell>
          <cell r="S917" t="e">
            <v>#REF!</v>
          </cell>
          <cell r="T917">
            <v>1061.2</v>
          </cell>
          <cell r="U917" t="e">
            <v>#REF!</v>
          </cell>
          <cell r="V917">
            <v>1061.2</v>
          </cell>
          <cell r="W917" t="e">
            <v>#REF!</v>
          </cell>
          <cell r="X917">
            <v>1061.2</v>
          </cell>
          <cell r="Y917">
            <v>184.43656000000004</v>
          </cell>
          <cell r="Z917">
            <v>1245.6365600000001</v>
          </cell>
          <cell r="AA917">
            <v>17891.831999999999</v>
          </cell>
          <cell r="AB917">
            <v>165.72</v>
          </cell>
          <cell r="AC917">
            <v>174.99188000000001</v>
          </cell>
          <cell r="AD917">
            <v>160.13508000000002</v>
          </cell>
          <cell r="AE917">
            <v>133.49896000000001</v>
          </cell>
          <cell r="AF917">
            <v>0</v>
          </cell>
          <cell r="AG917">
            <v>0</v>
          </cell>
          <cell r="AH917">
            <v>0</v>
          </cell>
          <cell r="AI917">
            <v>0</v>
          </cell>
          <cell r="AJ917">
            <v>0</v>
          </cell>
          <cell r="AK917">
            <v>0</v>
          </cell>
          <cell r="AL917">
            <v>0</v>
          </cell>
          <cell r="AM917">
            <v>0</v>
          </cell>
          <cell r="AN917">
            <v>0</v>
          </cell>
          <cell r="AO917">
            <v>0</v>
          </cell>
          <cell r="AP917">
            <v>0</v>
          </cell>
          <cell r="AQ917">
            <v>634.34591999999998</v>
          </cell>
        </row>
        <row r="918">
          <cell r="A918">
            <v>1</v>
          </cell>
          <cell r="B918" t="str">
            <v>COP</v>
          </cell>
          <cell r="C918" t="str">
            <v>Subastas</v>
          </cell>
          <cell r="D918" t="str">
            <v>Variable</v>
          </cell>
          <cell r="E918">
            <v>5</v>
          </cell>
          <cell r="F918">
            <v>35732</v>
          </cell>
          <cell r="G918" t="str">
            <v>Octubre</v>
          </cell>
          <cell r="H918">
            <v>1997</v>
          </cell>
          <cell r="I918">
            <v>37558</v>
          </cell>
          <cell r="J918">
            <v>2002</v>
          </cell>
          <cell r="K918" t="str">
            <v>Octubre</v>
          </cell>
          <cell r="P918">
            <v>5.75</v>
          </cell>
          <cell r="Q918">
            <v>17.380000000000003</v>
          </cell>
          <cell r="R918">
            <v>16.86</v>
          </cell>
          <cell r="S918" t="e">
            <v>#REF!</v>
          </cell>
          <cell r="T918">
            <v>2000</v>
          </cell>
          <cell r="U918" t="e">
            <v>#REF!</v>
          </cell>
          <cell r="V918">
            <v>2000</v>
          </cell>
          <cell r="W918" t="e">
            <v>#REF!</v>
          </cell>
          <cell r="X918">
            <v>2000</v>
          </cell>
          <cell r="Y918">
            <v>347.60000000000008</v>
          </cell>
          <cell r="Z918">
            <v>2347.6</v>
          </cell>
          <cell r="AA918">
            <v>33720</v>
          </cell>
          <cell r="AB918">
            <v>312.33</v>
          </cell>
          <cell r="AC918">
            <v>329.79999999999995</v>
          </cell>
          <cell r="AD918">
            <v>301.8</v>
          </cell>
          <cell r="AE918">
            <v>251.6</v>
          </cell>
          <cell r="AF918">
            <v>0</v>
          </cell>
          <cell r="AG918">
            <v>0</v>
          </cell>
          <cell r="AH918">
            <v>0</v>
          </cell>
          <cell r="AI918">
            <v>0</v>
          </cell>
          <cell r="AJ918">
            <v>0</v>
          </cell>
          <cell r="AK918">
            <v>0</v>
          </cell>
          <cell r="AL918">
            <v>0</v>
          </cell>
          <cell r="AM918">
            <v>0</v>
          </cell>
          <cell r="AN918">
            <v>0</v>
          </cell>
          <cell r="AO918">
            <v>0</v>
          </cell>
          <cell r="AP918">
            <v>0</v>
          </cell>
          <cell r="AQ918">
            <v>1195.5299999999997</v>
          </cell>
        </row>
        <row r="919">
          <cell r="A919">
            <v>1</v>
          </cell>
          <cell r="B919" t="str">
            <v>COP</v>
          </cell>
          <cell r="C919" t="str">
            <v>Subastas</v>
          </cell>
          <cell r="D919" t="str">
            <v>Variable</v>
          </cell>
          <cell r="E919">
            <v>5</v>
          </cell>
          <cell r="F919">
            <v>35732</v>
          </cell>
          <cell r="G919" t="str">
            <v>Octubre</v>
          </cell>
          <cell r="H919">
            <v>1997</v>
          </cell>
          <cell r="I919">
            <v>37558</v>
          </cell>
          <cell r="J919">
            <v>2002</v>
          </cell>
          <cell r="K919" t="str">
            <v>Octubre</v>
          </cell>
          <cell r="P919">
            <v>5.75</v>
          </cell>
          <cell r="Q919">
            <v>17.380000000000003</v>
          </cell>
          <cell r="R919">
            <v>16.86</v>
          </cell>
          <cell r="S919" t="e">
            <v>#REF!</v>
          </cell>
          <cell r="T919">
            <v>500</v>
          </cell>
          <cell r="U919" t="e">
            <v>#REF!</v>
          </cell>
          <cell r="V919">
            <v>500</v>
          </cell>
          <cell r="W919" t="e">
            <v>#REF!</v>
          </cell>
          <cell r="X919">
            <v>500</v>
          </cell>
          <cell r="Y919">
            <v>86.90000000000002</v>
          </cell>
          <cell r="Z919">
            <v>586.9</v>
          </cell>
          <cell r="AA919">
            <v>8430</v>
          </cell>
          <cell r="AB919">
            <v>78.08</v>
          </cell>
          <cell r="AC919">
            <v>82.449999999999989</v>
          </cell>
          <cell r="AD919">
            <v>75.45</v>
          </cell>
          <cell r="AE919">
            <v>62.9</v>
          </cell>
          <cell r="AF919">
            <v>0</v>
          </cell>
          <cell r="AG919">
            <v>0</v>
          </cell>
          <cell r="AH919">
            <v>0</v>
          </cell>
          <cell r="AI919">
            <v>0</v>
          </cell>
          <cell r="AJ919">
            <v>0</v>
          </cell>
          <cell r="AK919">
            <v>0</v>
          </cell>
          <cell r="AL919">
            <v>0</v>
          </cell>
          <cell r="AM919">
            <v>0</v>
          </cell>
          <cell r="AN919">
            <v>0</v>
          </cell>
          <cell r="AO919">
            <v>0</v>
          </cell>
          <cell r="AP919">
            <v>0</v>
          </cell>
          <cell r="AQ919">
            <v>298.87999999999994</v>
          </cell>
        </row>
        <row r="920">
          <cell r="A920">
            <v>1</v>
          </cell>
          <cell r="B920" t="str">
            <v>COP</v>
          </cell>
          <cell r="C920" t="str">
            <v>Subastas</v>
          </cell>
          <cell r="D920" t="str">
            <v>Variable</v>
          </cell>
          <cell r="E920">
            <v>5</v>
          </cell>
          <cell r="F920">
            <v>35732</v>
          </cell>
          <cell r="G920" t="str">
            <v>Octubre</v>
          </cell>
          <cell r="H920">
            <v>1997</v>
          </cell>
          <cell r="I920">
            <v>37558</v>
          </cell>
          <cell r="J920">
            <v>2002</v>
          </cell>
          <cell r="K920" t="str">
            <v>Octubre</v>
          </cell>
          <cell r="P920">
            <v>5.75</v>
          </cell>
          <cell r="Q920">
            <v>17.380000000000003</v>
          </cell>
          <cell r="R920">
            <v>16.86</v>
          </cell>
          <cell r="S920" t="e">
            <v>#REF!</v>
          </cell>
          <cell r="T920">
            <v>2084.1</v>
          </cell>
          <cell r="U920" t="e">
            <v>#REF!</v>
          </cell>
          <cell r="V920">
            <v>2084.1</v>
          </cell>
          <cell r="W920" t="e">
            <v>#REF!</v>
          </cell>
          <cell r="X920">
            <v>2084.1</v>
          </cell>
          <cell r="Y920">
            <v>362.21658000000008</v>
          </cell>
          <cell r="Z920">
            <v>2446.3165800000002</v>
          </cell>
          <cell r="AA920">
            <v>35137.925999999999</v>
          </cell>
          <cell r="AB920">
            <v>325.45999999999998</v>
          </cell>
          <cell r="AC920">
            <v>343.66808999999995</v>
          </cell>
          <cell r="AD920">
            <v>314.49068999999997</v>
          </cell>
          <cell r="AE920">
            <v>262.17977999999999</v>
          </cell>
          <cell r="AF920">
            <v>0</v>
          </cell>
          <cell r="AG920">
            <v>0</v>
          </cell>
          <cell r="AH920">
            <v>0</v>
          </cell>
          <cell r="AI920">
            <v>0</v>
          </cell>
          <cell r="AJ920">
            <v>0</v>
          </cell>
          <cell r="AK920">
            <v>0</v>
          </cell>
          <cell r="AL920">
            <v>0</v>
          </cell>
          <cell r="AM920">
            <v>0</v>
          </cell>
          <cell r="AN920">
            <v>0</v>
          </cell>
          <cell r="AO920">
            <v>0</v>
          </cell>
          <cell r="AP920">
            <v>0</v>
          </cell>
          <cell r="AQ920">
            <v>1245.79856</v>
          </cell>
        </row>
        <row r="921">
          <cell r="A921">
            <v>1</v>
          </cell>
          <cell r="B921" t="str">
            <v>COP</v>
          </cell>
          <cell r="C921" t="str">
            <v>Subastas</v>
          </cell>
          <cell r="D921" t="str">
            <v>Variable</v>
          </cell>
          <cell r="E921">
            <v>5</v>
          </cell>
          <cell r="F921">
            <v>35732</v>
          </cell>
          <cell r="G921" t="str">
            <v>Octubre</v>
          </cell>
          <cell r="H921">
            <v>1997</v>
          </cell>
          <cell r="I921">
            <v>37558</v>
          </cell>
          <cell r="J921">
            <v>2002</v>
          </cell>
          <cell r="K921" t="str">
            <v>Octubre</v>
          </cell>
          <cell r="P921">
            <v>5.75</v>
          </cell>
          <cell r="Q921">
            <v>17.380000000000003</v>
          </cell>
          <cell r="R921">
            <v>16.86</v>
          </cell>
          <cell r="S921" t="e">
            <v>#REF!</v>
          </cell>
          <cell r="T921">
            <v>4594.6000000000004</v>
          </cell>
          <cell r="U921" t="e">
            <v>#REF!</v>
          </cell>
          <cell r="V921">
            <v>4594.6000000000004</v>
          </cell>
          <cell r="W921" t="e">
            <v>#REF!</v>
          </cell>
          <cell r="X921">
            <v>4594.6000000000004</v>
          </cell>
          <cell r="Y921">
            <v>798.54148000000021</v>
          </cell>
          <cell r="Z921">
            <v>5393.1414800000002</v>
          </cell>
          <cell r="AA921">
            <v>77464.956000000006</v>
          </cell>
          <cell r="AB921">
            <v>717.51</v>
          </cell>
          <cell r="AC921">
            <v>757.64954</v>
          </cell>
          <cell r="AD921">
            <v>693.32514000000003</v>
          </cell>
          <cell r="AE921">
            <v>578.00067999999999</v>
          </cell>
          <cell r="AF921">
            <v>0</v>
          </cell>
          <cell r="AG921">
            <v>0</v>
          </cell>
          <cell r="AH921">
            <v>0</v>
          </cell>
          <cell r="AI921">
            <v>0</v>
          </cell>
          <cell r="AJ921">
            <v>0</v>
          </cell>
          <cell r="AK921">
            <v>0</v>
          </cell>
          <cell r="AL921">
            <v>0</v>
          </cell>
          <cell r="AM921">
            <v>0</v>
          </cell>
          <cell r="AN921">
            <v>0</v>
          </cell>
          <cell r="AO921">
            <v>0</v>
          </cell>
          <cell r="AP921">
            <v>0</v>
          </cell>
          <cell r="AQ921">
            <v>2746.4853600000001</v>
          </cell>
        </row>
        <row r="922">
          <cell r="A922">
            <v>1</v>
          </cell>
          <cell r="B922" t="str">
            <v>COP</v>
          </cell>
          <cell r="C922" t="str">
            <v>Subastas</v>
          </cell>
          <cell r="D922" t="str">
            <v>Variable</v>
          </cell>
          <cell r="E922">
            <v>5</v>
          </cell>
          <cell r="F922">
            <v>35732</v>
          </cell>
          <cell r="G922" t="str">
            <v>Octubre</v>
          </cell>
          <cell r="H922">
            <v>1997</v>
          </cell>
          <cell r="I922">
            <v>37558</v>
          </cell>
          <cell r="J922">
            <v>2002</v>
          </cell>
          <cell r="K922" t="str">
            <v>Octubre</v>
          </cell>
          <cell r="P922">
            <v>5.75</v>
          </cell>
          <cell r="Q922">
            <v>17.380000000000003</v>
          </cell>
          <cell r="R922">
            <v>16.86</v>
          </cell>
          <cell r="S922" t="e">
            <v>#REF!</v>
          </cell>
          <cell r="T922">
            <v>1500</v>
          </cell>
          <cell r="U922" t="e">
            <v>#REF!</v>
          </cell>
          <cell r="V922">
            <v>1500</v>
          </cell>
          <cell r="W922" t="e">
            <v>#REF!</v>
          </cell>
          <cell r="X922">
            <v>1500</v>
          </cell>
          <cell r="Y922">
            <v>260.70000000000005</v>
          </cell>
          <cell r="Z922">
            <v>1760.7</v>
          </cell>
          <cell r="AA922">
            <v>25290</v>
          </cell>
          <cell r="AB922">
            <v>234.25</v>
          </cell>
          <cell r="AC922">
            <v>247.35</v>
          </cell>
          <cell r="AD922">
            <v>226.35000000000002</v>
          </cell>
          <cell r="AE922">
            <v>188.7</v>
          </cell>
          <cell r="AF922">
            <v>0</v>
          </cell>
          <cell r="AG922">
            <v>0</v>
          </cell>
          <cell r="AH922">
            <v>0</v>
          </cell>
          <cell r="AI922">
            <v>0</v>
          </cell>
          <cell r="AJ922">
            <v>0</v>
          </cell>
          <cell r="AK922">
            <v>0</v>
          </cell>
          <cell r="AL922">
            <v>0</v>
          </cell>
          <cell r="AM922">
            <v>0</v>
          </cell>
          <cell r="AN922">
            <v>0</v>
          </cell>
          <cell r="AO922">
            <v>0</v>
          </cell>
          <cell r="AP922">
            <v>0</v>
          </cell>
          <cell r="AQ922">
            <v>896.65000000000009</v>
          </cell>
        </row>
        <row r="923">
          <cell r="A923">
            <v>1</v>
          </cell>
          <cell r="B923" t="str">
            <v>COP</v>
          </cell>
          <cell r="C923" t="str">
            <v>Subastas</v>
          </cell>
          <cell r="D923" t="str">
            <v>Variable</v>
          </cell>
          <cell r="E923">
            <v>5</v>
          </cell>
          <cell r="F923">
            <v>35732</v>
          </cell>
          <cell r="G923" t="str">
            <v>Octubre</v>
          </cell>
          <cell r="H923">
            <v>1997</v>
          </cell>
          <cell r="I923">
            <v>37558</v>
          </cell>
          <cell r="J923">
            <v>2002</v>
          </cell>
          <cell r="K923" t="str">
            <v>Octubre</v>
          </cell>
          <cell r="P923">
            <v>5.75</v>
          </cell>
          <cell r="Q923">
            <v>17.380000000000003</v>
          </cell>
          <cell r="R923">
            <v>16.86</v>
          </cell>
          <cell r="S923" t="e">
            <v>#REF!</v>
          </cell>
          <cell r="T923">
            <v>3000</v>
          </cell>
          <cell r="U923" t="e">
            <v>#REF!</v>
          </cell>
          <cell r="V923">
            <v>3000</v>
          </cell>
          <cell r="W923" t="e">
            <v>#REF!</v>
          </cell>
          <cell r="X923">
            <v>3000</v>
          </cell>
          <cell r="Y923">
            <v>521.40000000000009</v>
          </cell>
          <cell r="Z923">
            <v>3521.4</v>
          </cell>
          <cell r="AA923">
            <v>50580</v>
          </cell>
          <cell r="AB923">
            <v>468.49</v>
          </cell>
          <cell r="AC923">
            <v>494.7</v>
          </cell>
          <cell r="AD923">
            <v>452.70000000000005</v>
          </cell>
          <cell r="AE923">
            <v>377.4</v>
          </cell>
          <cell r="AF923">
            <v>0</v>
          </cell>
          <cell r="AG923">
            <v>0</v>
          </cell>
          <cell r="AH923">
            <v>0</v>
          </cell>
          <cell r="AI923">
            <v>0</v>
          </cell>
          <cell r="AJ923">
            <v>0</v>
          </cell>
          <cell r="AK923">
            <v>0</v>
          </cell>
          <cell r="AL923">
            <v>0</v>
          </cell>
          <cell r="AM923">
            <v>0</v>
          </cell>
          <cell r="AN923">
            <v>0</v>
          </cell>
          <cell r="AO923">
            <v>0</v>
          </cell>
          <cell r="AP923">
            <v>0</v>
          </cell>
          <cell r="AQ923">
            <v>1793.29</v>
          </cell>
        </row>
        <row r="924">
          <cell r="A924">
            <v>1</v>
          </cell>
          <cell r="B924" t="str">
            <v>COP</v>
          </cell>
          <cell r="C924" t="str">
            <v>Subastas</v>
          </cell>
          <cell r="D924" t="str">
            <v>Variable</v>
          </cell>
          <cell r="E924">
            <v>5</v>
          </cell>
          <cell r="F924">
            <v>35732</v>
          </cell>
          <cell r="G924" t="str">
            <v>Octubre</v>
          </cell>
          <cell r="H924">
            <v>1997</v>
          </cell>
          <cell r="I924">
            <v>37558</v>
          </cell>
          <cell r="J924">
            <v>2002</v>
          </cell>
          <cell r="K924" t="str">
            <v>Octubre</v>
          </cell>
          <cell r="P924">
            <v>5.75</v>
          </cell>
          <cell r="Q924">
            <v>17.380000000000003</v>
          </cell>
          <cell r="R924">
            <v>16.86</v>
          </cell>
          <cell r="S924" t="e">
            <v>#REF!</v>
          </cell>
          <cell r="T924">
            <v>2500</v>
          </cell>
          <cell r="U924" t="e">
            <v>#REF!</v>
          </cell>
          <cell r="V924">
            <v>2500</v>
          </cell>
          <cell r="W924" t="e">
            <v>#REF!</v>
          </cell>
          <cell r="X924">
            <v>2500</v>
          </cell>
          <cell r="Y924">
            <v>434.50000000000011</v>
          </cell>
          <cell r="Z924">
            <v>2934.5</v>
          </cell>
          <cell r="AA924">
            <v>42150</v>
          </cell>
          <cell r="AB924">
            <v>390.41</v>
          </cell>
          <cell r="AC924">
            <v>412.25</v>
          </cell>
          <cell r="AD924">
            <v>377.25</v>
          </cell>
          <cell r="AE924">
            <v>314.5</v>
          </cell>
          <cell r="AF924">
            <v>0</v>
          </cell>
          <cell r="AG924">
            <v>0</v>
          </cell>
          <cell r="AH924">
            <v>0</v>
          </cell>
          <cell r="AI924">
            <v>0</v>
          </cell>
          <cell r="AJ924">
            <v>0</v>
          </cell>
          <cell r="AK924">
            <v>0</v>
          </cell>
          <cell r="AL924">
            <v>0</v>
          </cell>
          <cell r="AM924">
            <v>0</v>
          </cell>
          <cell r="AN924">
            <v>0</v>
          </cell>
          <cell r="AO924">
            <v>0</v>
          </cell>
          <cell r="AP924">
            <v>0</v>
          </cell>
          <cell r="AQ924">
            <v>1494.41</v>
          </cell>
        </row>
        <row r="925">
          <cell r="A925">
            <v>1</v>
          </cell>
          <cell r="B925" t="str">
            <v>COP</v>
          </cell>
          <cell r="C925" t="str">
            <v>Subastas</v>
          </cell>
          <cell r="D925" t="str">
            <v>Variable</v>
          </cell>
          <cell r="E925">
            <v>7</v>
          </cell>
          <cell r="F925">
            <v>35088</v>
          </cell>
          <cell r="G925" t="str">
            <v>Enero</v>
          </cell>
          <cell r="H925">
            <v>1996</v>
          </cell>
          <cell r="I925">
            <v>37645</v>
          </cell>
          <cell r="J925">
            <v>2003</v>
          </cell>
          <cell r="K925" t="str">
            <v>Enero</v>
          </cell>
          <cell r="P925">
            <v>8.6999999999999993</v>
          </cell>
          <cell r="Q925">
            <v>20.66</v>
          </cell>
          <cell r="R925">
            <v>17.14</v>
          </cell>
          <cell r="S925" t="e">
            <v>#REF!</v>
          </cell>
          <cell r="T925">
            <v>115.4</v>
          </cell>
          <cell r="U925" t="e">
            <v>#REF!</v>
          </cell>
          <cell r="V925">
            <v>115.4</v>
          </cell>
          <cell r="W925" t="e">
            <v>#REF!</v>
          </cell>
          <cell r="X925">
            <v>115.4</v>
          </cell>
          <cell r="Y925">
            <v>23.841640000000002</v>
          </cell>
          <cell r="Z925">
            <v>139.24164000000002</v>
          </cell>
          <cell r="AA925">
            <v>1977.9560000000001</v>
          </cell>
          <cell r="AB925">
            <v>30.99</v>
          </cell>
          <cell r="AC925">
            <v>21.614419999999999</v>
          </cell>
          <cell r="AD925">
            <v>22.583780000000001</v>
          </cell>
          <cell r="AE925">
            <v>20.079599999999999</v>
          </cell>
          <cell r="AF925">
            <v>17.563880000000001</v>
          </cell>
          <cell r="AG925">
            <v>0</v>
          </cell>
          <cell r="AH925">
            <v>0</v>
          </cell>
          <cell r="AI925">
            <v>0</v>
          </cell>
          <cell r="AJ925">
            <v>0</v>
          </cell>
          <cell r="AK925">
            <v>0</v>
          </cell>
          <cell r="AL925">
            <v>0</v>
          </cell>
          <cell r="AM925">
            <v>0</v>
          </cell>
          <cell r="AN925">
            <v>0</v>
          </cell>
          <cell r="AO925">
            <v>0</v>
          </cell>
          <cell r="AP925">
            <v>0</v>
          </cell>
          <cell r="AQ925">
            <v>112.83167999999999</v>
          </cell>
        </row>
        <row r="926">
          <cell r="A926">
            <v>1</v>
          </cell>
          <cell r="B926" t="str">
            <v>COP</v>
          </cell>
          <cell r="C926" t="str">
            <v>Subastas</v>
          </cell>
          <cell r="D926" t="str">
            <v>Variable</v>
          </cell>
          <cell r="E926">
            <v>7</v>
          </cell>
          <cell r="F926">
            <v>35088</v>
          </cell>
          <cell r="G926" t="str">
            <v>Enero</v>
          </cell>
          <cell r="H926">
            <v>1996</v>
          </cell>
          <cell r="I926">
            <v>37645</v>
          </cell>
          <cell r="J926">
            <v>2003</v>
          </cell>
          <cell r="K926" t="str">
            <v>Enero</v>
          </cell>
          <cell r="P926">
            <v>8.6999999999999993</v>
          </cell>
          <cell r="Q926">
            <v>20.66</v>
          </cell>
          <cell r="R926">
            <v>17.14</v>
          </cell>
          <cell r="S926" t="e">
            <v>#REF!</v>
          </cell>
          <cell r="T926">
            <v>185</v>
          </cell>
          <cell r="U926" t="e">
            <v>#REF!</v>
          </cell>
          <cell r="V926">
            <v>185</v>
          </cell>
          <cell r="W926" t="e">
            <v>#REF!</v>
          </cell>
          <cell r="X926">
            <v>185</v>
          </cell>
          <cell r="Y926">
            <v>38.221000000000004</v>
          </cell>
          <cell r="Z926">
            <v>223.221</v>
          </cell>
          <cell r="AA926">
            <v>3170.9</v>
          </cell>
          <cell r="AB926">
            <v>49.68</v>
          </cell>
          <cell r="AC926">
            <v>34.650500000000001</v>
          </cell>
          <cell r="AD926">
            <v>36.204500000000003</v>
          </cell>
          <cell r="AE926">
            <v>32.19</v>
          </cell>
          <cell r="AF926">
            <v>28.157</v>
          </cell>
          <cell r="AG926">
            <v>0</v>
          </cell>
          <cell r="AH926">
            <v>0</v>
          </cell>
          <cell r="AI926">
            <v>0</v>
          </cell>
          <cell r="AJ926">
            <v>0</v>
          </cell>
          <cell r="AK926">
            <v>0</v>
          </cell>
          <cell r="AL926">
            <v>0</v>
          </cell>
          <cell r="AM926">
            <v>0</v>
          </cell>
          <cell r="AN926">
            <v>0</v>
          </cell>
          <cell r="AO926">
            <v>0</v>
          </cell>
          <cell r="AP926">
            <v>0</v>
          </cell>
          <cell r="AQ926">
            <v>180.88200000000001</v>
          </cell>
        </row>
        <row r="927">
          <cell r="A927">
            <v>1</v>
          </cell>
          <cell r="B927" t="str">
            <v>COP</v>
          </cell>
          <cell r="C927" t="str">
            <v>Subastas</v>
          </cell>
          <cell r="D927" t="str">
            <v>Variable</v>
          </cell>
          <cell r="E927">
            <v>7</v>
          </cell>
          <cell r="F927">
            <v>35088</v>
          </cell>
          <cell r="G927" t="str">
            <v>Enero</v>
          </cell>
          <cell r="H927">
            <v>1996</v>
          </cell>
          <cell r="I927">
            <v>37645</v>
          </cell>
          <cell r="J927">
            <v>2003</v>
          </cell>
          <cell r="K927" t="str">
            <v>Enero</v>
          </cell>
          <cell r="P927">
            <v>8.6999999999999993</v>
          </cell>
          <cell r="Q927">
            <v>20.66</v>
          </cell>
          <cell r="R927">
            <v>17.14</v>
          </cell>
          <cell r="S927" t="e">
            <v>#REF!</v>
          </cell>
          <cell r="T927">
            <v>1000</v>
          </cell>
          <cell r="U927" t="e">
            <v>#REF!</v>
          </cell>
          <cell r="V927">
            <v>1000</v>
          </cell>
          <cell r="W927" t="e">
            <v>#REF!</v>
          </cell>
          <cell r="X927">
            <v>1000</v>
          </cell>
          <cell r="Y927">
            <v>206.6</v>
          </cell>
          <cell r="Z927">
            <v>1206.5999999999999</v>
          </cell>
          <cell r="AA927">
            <v>17140</v>
          </cell>
          <cell r="AB927">
            <v>268.52999999999997</v>
          </cell>
          <cell r="AC927">
            <v>187.29999999999998</v>
          </cell>
          <cell r="AD927">
            <v>195.70000000000002</v>
          </cell>
          <cell r="AE927">
            <v>174</v>
          </cell>
          <cell r="AF927">
            <v>152.19999999999999</v>
          </cell>
          <cell r="AG927">
            <v>0</v>
          </cell>
          <cell r="AH927">
            <v>0</v>
          </cell>
          <cell r="AI927">
            <v>0</v>
          </cell>
          <cell r="AJ927">
            <v>0</v>
          </cell>
          <cell r="AK927">
            <v>0</v>
          </cell>
          <cell r="AL927">
            <v>0</v>
          </cell>
          <cell r="AM927">
            <v>0</v>
          </cell>
          <cell r="AN927">
            <v>0</v>
          </cell>
          <cell r="AO927">
            <v>0</v>
          </cell>
          <cell r="AP927">
            <v>0</v>
          </cell>
          <cell r="AQ927">
            <v>977.73</v>
          </cell>
        </row>
        <row r="928">
          <cell r="A928">
            <v>1</v>
          </cell>
          <cell r="B928" t="str">
            <v>COP</v>
          </cell>
          <cell r="C928" t="str">
            <v>Subastas</v>
          </cell>
          <cell r="D928" t="str">
            <v>Variable</v>
          </cell>
          <cell r="E928">
            <v>7</v>
          </cell>
          <cell r="F928">
            <v>35088</v>
          </cell>
          <cell r="G928" t="str">
            <v>Enero</v>
          </cell>
          <cell r="H928">
            <v>1996</v>
          </cell>
          <cell r="I928">
            <v>37645</v>
          </cell>
          <cell r="J928">
            <v>2003</v>
          </cell>
          <cell r="K928" t="str">
            <v>Enero</v>
          </cell>
          <cell r="P928">
            <v>8.6999999999999993</v>
          </cell>
          <cell r="Q928">
            <v>20.66</v>
          </cell>
          <cell r="R928">
            <v>17.14</v>
          </cell>
          <cell r="S928" t="e">
            <v>#REF!</v>
          </cell>
          <cell r="T928">
            <v>400</v>
          </cell>
          <cell r="U928" t="e">
            <v>#REF!</v>
          </cell>
          <cell r="V928">
            <v>400</v>
          </cell>
          <cell r="W928" t="e">
            <v>#REF!</v>
          </cell>
          <cell r="X928">
            <v>400</v>
          </cell>
          <cell r="Y928">
            <v>82.64</v>
          </cell>
          <cell r="Z928">
            <v>482.64</v>
          </cell>
          <cell r="AA928">
            <v>6856</v>
          </cell>
          <cell r="AB928">
            <v>107.41</v>
          </cell>
          <cell r="AC928">
            <v>74.92</v>
          </cell>
          <cell r="AD928">
            <v>78.28</v>
          </cell>
          <cell r="AE928">
            <v>69.599999999999994</v>
          </cell>
          <cell r="AF928">
            <v>60.88</v>
          </cell>
          <cell r="AG928">
            <v>0</v>
          </cell>
          <cell r="AH928">
            <v>0</v>
          </cell>
          <cell r="AI928">
            <v>0</v>
          </cell>
          <cell r="AJ928">
            <v>0</v>
          </cell>
          <cell r="AK928">
            <v>0</v>
          </cell>
          <cell r="AL928">
            <v>0</v>
          </cell>
          <cell r="AM928">
            <v>0</v>
          </cell>
          <cell r="AN928">
            <v>0</v>
          </cell>
          <cell r="AO928">
            <v>0</v>
          </cell>
          <cell r="AP928">
            <v>0</v>
          </cell>
          <cell r="AQ928">
            <v>391.09000000000003</v>
          </cell>
        </row>
        <row r="929">
          <cell r="A929">
            <v>1</v>
          </cell>
          <cell r="B929" t="str">
            <v>COP</v>
          </cell>
          <cell r="C929" t="str">
            <v>Subastas</v>
          </cell>
          <cell r="D929" t="str">
            <v>Variable</v>
          </cell>
          <cell r="E929">
            <v>7</v>
          </cell>
          <cell r="F929">
            <v>35088</v>
          </cell>
          <cell r="G929" t="str">
            <v>Enero</v>
          </cell>
          <cell r="H929">
            <v>1996</v>
          </cell>
          <cell r="I929">
            <v>37645</v>
          </cell>
          <cell r="J929">
            <v>2003</v>
          </cell>
          <cell r="K929" t="str">
            <v>Enero</v>
          </cell>
          <cell r="P929">
            <v>8.6999999999999993</v>
          </cell>
          <cell r="Q929">
            <v>20.66</v>
          </cell>
          <cell r="R929">
            <v>17.14</v>
          </cell>
          <cell r="S929" t="e">
            <v>#REF!</v>
          </cell>
          <cell r="T929">
            <v>260</v>
          </cell>
          <cell r="U929" t="e">
            <v>#REF!</v>
          </cell>
          <cell r="V929">
            <v>260</v>
          </cell>
          <cell r="W929" t="e">
            <v>#REF!</v>
          </cell>
          <cell r="X929">
            <v>260</v>
          </cell>
          <cell r="Y929">
            <v>53.716000000000001</v>
          </cell>
          <cell r="Z929">
            <v>313.71600000000001</v>
          </cell>
          <cell r="AA929">
            <v>4456.4000000000005</v>
          </cell>
          <cell r="AB929">
            <v>69.819999999999993</v>
          </cell>
          <cell r="AC929">
            <v>48.698</v>
          </cell>
          <cell r="AD929">
            <v>50.882000000000005</v>
          </cell>
          <cell r="AE929">
            <v>45.239999999999995</v>
          </cell>
          <cell r="AF929">
            <v>39.572000000000003</v>
          </cell>
          <cell r="AG929">
            <v>0</v>
          </cell>
          <cell r="AH929">
            <v>0</v>
          </cell>
          <cell r="AI929">
            <v>0</v>
          </cell>
          <cell r="AJ929">
            <v>0</v>
          </cell>
          <cell r="AK929">
            <v>0</v>
          </cell>
          <cell r="AL929">
            <v>0</v>
          </cell>
          <cell r="AM929">
            <v>0</v>
          </cell>
          <cell r="AN929">
            <v>0</v>
          </cell>
          <cell r="AO929">
            <v>0</v>
          </cell>
          <cell r="AP929">
            <v>0</v>
          </cell>
          <cell r="AQ929">
            <v>254.21199999999999</v>
          </cell>
        </row>
        <row r="930">
          <cell r="A930">
            <v>1</v>
          </cell>
          <cell r="B930" t="str">
            <v>COP</v>
          </cell>
          <cell r="C930" t="str">
            <v>Subastas</v>
          </cell>
          <cell r="D930" t="str">
            <v>Variable</v>
          </cell>
          <cell r="E930">
            <v>7</v>
          </cell>
          <cell r="F930">
            <v>35088</v>
          </cell>
          <cell r="G930" t="str">
            <v>Enero</v>
          </cell>
          <cell r="H930">
            <v>1996</v>
          </cell>
          <cell r="I930">
            <v>37645</v>
          </cell>
          <cell r="J930">
            <v>2003</v>
          </cell>
          <cell r="K930" t="str">
            <v>Enero</v>
          </cell>
          <cell r="P930">
            <v>8.6999999999999993</v>
          </cell>
          <cell r="Q930">
            <v>20.66</v>
          </cell>
          <cell r="R930">
            <v>17.14</v>
          </cell>
          <cell r="S930" t="e">
            <v>#REF!</v>
          </cell>
          <cell r="T930">
            <v>150</v>
          </cell>
          <cell r="U930" t="e">
            <v>#REF!</v>
          </cell>
          <cell r="V930">
            <v>150</v>
          </cell>
          <cell r="W930" t="e">
            <v>#REF!</v>
          </cell>
          <cell r="X930">
            <v>150</v>
          </cell>
          <cell r="Y930">
            <v>30.990000000000002</v>
          </cell>
          <cell r="Z930">
            <v>180.99</v>
          </cell>
          <cell r="AA930">
            <v>2571</v>
          </cell>
          <cell r="AB930">
            <v>40.28</v>
          </cell>
          <cell r="AC930">
            <v>28.094999999999999</v>
          </cell>
          <cell r="AD930">
            <v>29.355</v>
          </cell>
          <cell r="AE930">
            <v>26.099999999999998</v>
          </cell>
          <cell r="AF930">
            <v>22.830000000000002</v>
          </cell>
          <cell r="AG930">
            <v>0</v>
          </cell>
          <cell r="AH930">
            <v>0</v>
          </cell>
          <cell r="AI930">
            <v>0</v>
          </cell>
          <cell r="AJ930">
            <v>0</v>
          </cell>
          <cell r="AK930">
            <v>0</v>
          </cell>
          <cell r="AL930">
            <v>0</v>
          </cell>
          <cell r="AM930">
            <v>0</v>
          </cell>
          <cell r="AN930">
            <v>0</v>
          </cell>
          <cell r="AO930">
            <v>0</v>
          </cell>
          <cell r="AP930">
            <v>0</v>
          </cell>
          <cell r="AQ930">
            <v>146.66</v>
          </cell>
        </row>
        <row r="931">
          <cell r="A931">
            <v>1</v>
          </cell>
          <cell r="B931" t="str">
            <v>COP</v>
          </cell>
          <cell r="C931" t="str">
            <v>Subastas</v>
          </cell>
          <cell r="D931" t="str">
            <v>Variable</v>
          </cell>
          <cell r="E931">
            <v>7</v>
          </cell>
          <cell r="F931">
            <v>35088</v>
          </cell>
          <cell r="G931" t="str">
            <v>Enero</v>
          </cell>
          <cell r="H931">
            <v>1996</v>
          </cell>
          <cell r="I931">
            <v>37645</v>
          </cell>
          <cell r="J931">
            <v>2003</v>
          </cell>
          <cell r="K931" t="str">
            <v>Enero</v>
          </cell>
          <cell r="P931">
            <v>8.6999999999999993</v>
          </cell>
          <cell r="Q931">
            <v>20.66</v>
          </cell>
          <cell r="R931">
            <v>17.14</v>
          </cell>
          <cell r="S931" t="e">
            <v>#REF!</v>
          </cell>
          <cell r="T931">
            <v>1169</v>
          </cell>
          <cell r="U931" t="e">
            <v>#REF!</v>
          </cell>
          <cell r="V931">
            <v>1169</v>
          </cell>
          <cell r="W931" t="e">
            <v>#REF!</v>
          </cell>
          <cell r="X931">
            <v>1169</v>
          </cell>
          <cell r="Y931">
            <v>241.5154</v>
          </cell>
          <cell r="Z931">
            <v>1410.5154</v>
          </cell>
          <cell r="AA931">
            <v>20036.66</v>
          </cell>
          <cell r="AB931">
            <v>313.91000000000003</v>
          </cell>
          <cell r="AC931">
            <v>218.9537</v>
          </cell>
          <cell r="AD931">
            <v>228.77330000000001</v>
          </cell>
          <cell r="AE931">
            <v>203.40599999999998</v>
          </cell>
          <cell r="AF931">
            <v>177.92179999999999</v>
          </cell>
          <cell r="AG931">
            <v>0</v>
          </cell>
          <cell r="AH931">
            <v>0</v>
          </cell>
          <cell r="AI931">
            <v>0</v>
          </cell>
          <cell r="AJ931">
            <v>0</v>
          </cell>
          <cell r="AK931">
            <v>0</v>
          </cell>
          <cell r="AL931">
            <v>0</v>
          </cell>
          <cell r="AM931">
            <v>0</v>
          </cell>
          <cell r="AN931">
            <v>0</v>
          </cell>
          <cell r="AO931">
            <v>0</v>
          </cell>
          <cell r="AP931">
            <v>0</v>
          </cell>
          <cell r="AQ931">
            <v>1142.9648</v>
          </cell>
        </row>
        <row r="932">
          <cell r="A932">
            <v>1</v>
          </cell>
          <cell r="B932" t="str">
            <v>COP</v>
          </cell>
          <cell r="C932" t="str">
            <v>Subastas</v>
          </cell>
          <cell r="D932" t="str">
            <v>Variable</v>
          </cell>
          <cell r="E932">
            <v>7</v>
          </cell>
          <cell r="F932">
            <v>35088</v>
          </cell>
          <cell r="G932" t="str">
            <v>Enero</v>
          </cell>
          <cell r="H932">
            <v>1996</v>
          </cell>
          <cell r="I932">
            <v>37645</v>
          </cell>
          <cell r="J932">
            <v>2003</v>
          </cell>
          <cell r="K932" t="str">
            <v>Enero</v>
          </cell>
          <cell r="P932">
            <v>8.6999999999999993</v>
          </cell>
          <cell r="Q932">
            <v>20.66</v>
          </cell>
          <cell r="R932">
            <v>17.14</v>
          </cell>
          <cell r="S932" t="e">
            <v>#REF!</v>
          </cell>
          <cell r="T932">
            <v>41.1</v>
          </cell>
          <cell r="U932" t="e">
            <v>#REF!</v>
          </cell>
          <cell r="V932">
            <v>41.1</v>
          </cell>
          <cell r="W932" t="e">
            <v>#REF!</v>
          </cell>
          <cell r="X932">
            <v>41.1</v>
          </cell>
          <cell r="Y932">
            <v>8.4912600000000005</v>
          </cell>
          <cell r="Z932">
            <v>49.591260000000005</v>
          </cell>
          <cell r="AA932">
            <v>704.45400000000006</v>
          </cell>
          <cell r="AB932">
            <v>11.04</v>
          </cell>
          <cell r="AC932">
            <v>7.6980300000000002</v>
          </cell>
          <cell r="AD932">
            <v>8.0432700000000015</v>
          </cell>
          <cell r="AE932">
            <v>7.1513999999999998</v>
          </cell>
          <cell r="AF932">
            <v>6.25542</v>
          </cell>
          <cell r="AG932">
            <v>0</v>
          </cell>
          <cell r="AH932">
            <v>0</v>
          </cell>
          <cell r="AI932">
            <v>0</v>
          </cell>
          <cell r="AJ932">
            <v>0</v>
          </cell>
          <cell r="AK932">
            <v>0</v>
          </cell>
          <cell r="AL932">
            <v>0</v>
          </cell>
          <cell r="AM932">
            <v>0</v>
          </cell>
          <cell r="AN932">
            <v>0</v>
          </cell>
          <cell r="AO932">
            <v>0</v>
          </cell>
          <cell r="AP932">
            <v>0</v>
          </cell>
          <cell r="AQ932">
            <v>40.188120000000005</v>
          </cell>
        </row>
        <row r="933">
          <cell r="A933">
            <v>1</v>
          </cell>
          <cell r="B933" t="str">
            <v>COP</v>
          </cell>
          <cell r="C933" t="str">
            <v>Subastas</v>
          </cell>
          <cell r="D933" t="str">
            <v>Variable</v>
          </cell>
          <cell r="E933">
            <v>7</v>
          </cell>
          <cell r="F933">
            <v>35088</v>
          </cell>
          <cell r="G933" t="str">
            <v>Enero</v>
          </cell>
          <cell r="H933">
            <v>1996</v>
          </cell>
          <cell r="I933">
            <v>37645</v>
          </cell>
          <cell r="J933">
            <v>2003</v>
          </cell>
          <cell r="K933" t="str">
            <v>Enero</v>
          </cell>
          <cell r="P933">
            <v>8.6999999999999993</v>
          </cell>
          <cell r="Q933">
            <v>20.66</v>
          </cell>
          <cell r="R933">
            <v>17.14</v>
          </cell>
          <cell r="S933" t="e">
            <v>#REF!</v>
          </cell>
          <cell r="T933">
            <v>100</v>
          </cell>
          <cell r="U933" t="e">
            <v>#REF!</v>
          </cell>
          <cell r="V933">
            <v>100</v>
          </cell>
          <cell r="W933" t="e">
            <v>#REF!</v>
          </cell>
          <cell r="X933">
            <v>100</v>
          </cell>
          <cell r="Y933">
            <v>20.66</v>
          </cell>
          <cell r="Z933">
            <v>120.66</v>
          </cell>
          <cell r="AA933">
            <v>1714</v>
          </cell>
          <cell r="AB933">
            <v>26.85</v>
          </cell>
          <cell r="AC933">
            <v>18.73</v>
          </cell>
          <cell r="AD933">
            <v>19.57</v>
          </cell>
          <cell r="AE933">
            <v>17.399999999999999</v>
          </cell>
          <cell r="AF933">
            <v>15.22</v>
          </cell>
          <cell r="AG933">
            <v>0</v>
          </cell>
          <cell r="AH933">
            <v>0</v>
          </cell>
          <cell r="AI933">
            <v>0</v>
          </cell>
          <cell r="AJ933">
            <v>0</v>
          </cell>
          <cell r="AK933">
            <v>0</v>
          </cell>
          <cell r="AL933">
            <v>0</v>
          </cell>
          <cell r="AM933">
            <v>0</v>
          </cell>
          <cell r="AN933">
            <v>0</v>
          </cell>
          <cell r="AO933">
            <v>0</v>
          </cell>
          <cell r="AP933">
            <v>0</v>
          </cell>
          <cell r="AQ933">
            <v>97.77000000000001</v>
          </cell>
        </row>
        <row r="934">
          <cell r="A934">
            <v>1</v>
          </cell>
          <cell r="B934" t="str">
            <v>COP</v>
          </cell>
          <cell r="C934" t="str">
            <v>Subastas</v>
          </cell>
          <cell r="D934" t="str">
            <v>Variable</v>
          </cell>
          <cell r="E934">
            <v>7</v>
          </cell>
          <cell r="F934">
            <v>35088</v>
          </cell>
          <cell r="G934" t="str">
            <v>Enero</v>
          </cell>
          <cell r="H934">
            <v>1996</v>
          </cell>
          <cell r="I934">
            <v>37645</v>
          </cell>
          <cell r="J934">
            <v>2003</v>
          </cell>
          <cell r="K934" t="str">
            <v>Enero</v>
          </cell>
          <cell r="P934">
            <v>8.6999999999999993</v>
          </cell>
          <cell r="Q934">
            <v>20.66</v>
          </cell>
          <cell r="R934">
            <v>17.14</v>
          </cell>
          <cell r="S934" t="e">
            <v>#REF!</v>
          </cell>
          <cell r="T934">
            <v>100</v>
          </cell>
          <cell r="U934" t="e">
            <v>#REF!</v>
          </cell>
          <cell r="V934">
            <v>100</v>
          </cell>
          <cell r="W934" t="e">
            <v>#REF!</v>
          </cell>
          <cell r="X934">
            <v>100</v>
          </cell>
          <cell r="Y934">
            <v>20.66</v>
          </cell>
          <cell r="Z934">
            <v>120.66</v>
          </cell>
          <cell r="AA934">
            <v>1714</v>
          </cell>
          <cell r="AB934">
            <v>26.85</v>
          </cell>
          <cell r="AC934">
            <v>18.73</v>
          </cell>
          <cell r="AD934">
            <v>19.57</v>
          </cell>
          <cell r="AE934">
            <v>17.399999999999999</v>
          </cell>
          <cell r="AF934">
            <v>15.22</v>
          </cell>
          <cell r="AG934">
            <v>0</v>
          </cell>
          <cell r="AH934">
            <v>0</v>
          </cell>
          <cell r="AI934">
            <v>0</v>
          </cell>
          <cell r="AJ934">
            <v>0</v>
          </cell>
          <cell r="AK934">
            <v>0</v>
          </cell>
          <cell r="AL934">
            <v>0</v>
          </cell>
          <cell r="AM934">
            <v>0</v>
          </cell>
          <cell r="AN934">
            <v>0</v>
          </cell>
          <cell r="AO934">
            <v>0</v>
          </cell>
          <cell r="AP934">
            <v>0</v>
          </cell>
          <cell r="AQ934">
            <v>97.77000000000001</v>
          </cell>
        </row>
        <row r="935">
          <cell r="A935">
            <v>1</v>
          </cell>
          <cell r="B935" t="str">
            <v>COP</v>
          </cell>
          <cell r="C935" t="str">
            <v>Subastas</v>
          </cell>
          <cell r="D935" t="str">
            <v>Variable</v>
          </cell>
          <cell r="E935">
            <v>7</v>
          </cell>
          <cell r="F935">
            <v>35088</v>
          </cell>
          <cell r="G935" t="str">
            <v>Enero</v>
          </cell>
          <cell r="H935">
            <v>1996</v>
          </cell>
          <cell r="I935">
            <v>37645</v>
          </cell>
          <cell r="J935">
            <v>2003</v>
          </cell>
          <cell r="K935" t="str">
            <v>Enero</v>
          </cell>
          <cell r="P935">
            <v>8.6999999999999993</v>
          </cell>
          <cell r="Q935">
            <v>20.66</v>
          </cell>
          <cell r="R935">
            <v>17.14</v>
          </cell>
          <cell r="S935" t="e">
            <v>#REF!</v>
          </cell>
          <cell r="T935">
            <v>100</v>
          </cell>
          <cell r="U935" t="e">
            <v>#REF!</v>
          </cell>
          <cell r="V935">
            <v>100</v>
          </cell>
          <cell r="W935" t="e">
            <v>#REF!</v>
          </cell>
          <cell r="X935">
            <v>100</v>
          </cell>
          <cell r="Y935">
            <v>20.66</v>
          </cell>
          <cell r="Z935">
            <v>120.66</v>
          </cell>
          <cell r="AA935">
            <v>1714</v>
          </cell>
          <cell r="AB935">
            <v>26.85</v>
          </cell>
          <cell r="AC935">
            <v>18.73</v>
          </cell>
          <cell r="AD935">
            <v>19.57</v>
          </cell>
          <cell r="AE935">
            <v>17.399999999999999</v>
          </cell>
          <cell r="AF935">
            <v>15.22</v>
          </cell>
          <cell r="AG935">
            <v>0</v>
          </cell>
          <cell r="AH935">
            <v>0</v>
          </cell>
          <cell r="AI935">
            <v>0</v>
          </cell>
          <cell r="AJ935">
            <v>0</v>
          </cell>
          <cell r="AK935">
            <v>0</v>
          </cell>
          <cell r="AL935">
            <v>0</v>
          </cell>
          <cell r="AM935">
            <v>0</v>
          </cell>
          <cell r="AN935">
            <v>0</v>
          </cell>
          <cell r="AO935">
            <v>0</v>
          </cell>
          <cell r="AP935">
            <v>0</v>
          </cell>
          <cell r="AQ935">
            <v>97.77000000000001</v>
          </cell>
        </row>
        <row r="936">
          <cell r="A936">
            <v>1</v>
          </cell>
          <cell r="B936" t="str">
            <v>COP</v>
          </cell>
          <cell r="C936" t="str">
            <v>Subastas</v>
          </cell>
          <cell r="D936" t="str">
            <v>Variable</v>
          </cell>
          <cell r="E936">
            <v>7</v>
          </cell>
          <cell r="F936">
            <v>35088</v>
          </cell>
          <cell r="G936" t="str">
            <v>Enero</v>
          </cell>
          <cell r="H936">
            <v>1996</v>
          </cell>
          <cell r="I936">
            <v>37645</v>
          </cell>
          <cell r="J936">
            <v>2003</v>
          </cell>
          <cell r="K936" t="str">
            <v>Enero</v>
          </cell>
          <cell r="P936">
            <v>8.6999999999999993</v>
          </cell>
          <cell r="Q936">
            <v>20.66</v>
          </cell>
          <cell r="R936">
            <v>17.14</v>
          </cell>
          <cell r="S936" t="e">
            <v>#REF!</v>
          </cell>
          <cell r="T936">
            <v>100</v>
          </cell>
          <cell r="U936" t="e">
            <v>#REF!</v>
          </cell>
          <cell r="V936">
            <v>100</v>
          </cell>
          <cell r="W936" t="e">
            <v>#REF!</v>
          </cell>
          <cell r="X936">
            <v>100</v>
          </cell>
          <cell r="Y936">
            <v>20.66</v>
          </cell>
          <cell r="Z936">
            <v>120.66</v>
          </cell>
          <cell r="AA936">
            <v>1714</v>
          </cell>
          <cell r="AB936">
            <v>26.85</v>
          </cell>
          <cell r="AC936">
            <v>18.73</v>
          </cell>
          <cell r="AD936">
            <v>19.57</v>
          </cell>
          <cell r="AE936">
            <v>17.399999999999999</v>
          </cell>
          <cell r="AF936">
            <v>15.22</v>
          </cell>
          <cell r="AG936">
            <v>0</v>
          </cell>
          <cell r="AH936">
            <v>0</v>
          </cell>
          <cell r="AI936">
            <v>0</v>
          </cell>
          <cell r="AJ936">
            <v>0</v>
          </cell>
          <cell r="AK936">
            <v>0</v>
          </cell>
          <cell r="AL936">
            <v>0</v>
          </cell>
          <cell r="AM936">
            <v>0</v>
          </cell>
          <cell r="AN936">
            <v>0</v>
          </cell>
          <cell r="AO936">
            <v>0</v>
          </cell>
          <cell r="AP936">
            <v>0</v>
          </cell>
          <cell r="AQ936">
            <v>97.77000000000001</v>
          </cell>
        </row>
        <row r="937">
          <cell r="A937">
            <v>1</v>
          </cell>
          <cell r="B937" t="str">
            <v>COP</v>
          </cell>
          <cell r="C937" t="str">
            <v>Subastas</v>
          </cell>
          <cell r="D937" t="str">
            <v>Variable</v>
          </cell>
          <cell r="E937">
            <v>7</v>
          </cell>
          <cell r="F937">
            <v>35088</v>
          </cell>
          <cell r="G937" t="str">
            <v>Enero</v>
          </cell>
          <cell r="H937">
            <v>1996</v>
          </cell>
          <cell r="I937">
            <v>37645</v>
          </cell>
          <cell r="J937">
            <v>2003</v>
          </cell>
          <cell r="K937" t="str">
            <v>Enero</v>
          </cell>
          <cell r="P937">
            <v>8.6999999999999993</v>
          </cell>
          <cell r="Q937">
            <v>20.66</v>
          </cell>
          <cell r="R937">
            <v>17.14</v>
          </cell>
          <cell r="S937" t="e">
            <v>#REF!</v>
          </cell>
          <cell r="T937">
            <v>100</v>
          </cell>
          <cell r="U937" t="e">
            <v>#REF!</v>
          </cell>
          <cell r="V937">
            <v>100</v>
          </cell>
          <cell r="W937" t="e">
            <v>#REF!</v>
          </cell>
          <cell r="X937">
            <v>100</v>
          </cell>
          <cell r="Y937">
            <v>20.66</v>
          </cell>
          <cell r="Z937">
            <v>120.66</v>
          </cell>
          <cell r="AA937">
            <v>1714</v>
          </cell>
          <cell r="AB937">
            <v>26.85</v>
          </cell>
          <cell r="AC937">
            <v>18.73</v>
          </cell>
          <cell r="AD937">
            <v>19.57</v>
          </cell>
          <cell r="AE937">
            <v>17.399999999999999</v>
          </cell>
          <cell r="AF937">
            <v>15.22</v>
          </cell>
          <cell r="AG937">
            <v>0</v>
          </cell>
          <cell r="AH937">
            <v>0</v>
          </cell>
          <cell r="AI937">
            <v>0</v>
          </cell>
          <cell r="AJ937">
            <v>0</v>
          </cell>
          <cell r="AK937">
            <v>0</v>
          </cell>
          <cell r="AL937">
            <v>0</v>
          </cell>
          <cell r="AM937">
            <v>0</v>
          </cell>
          <cell r="AN937">
            <v>0</v>
          </cell>
          <cell r="AO937">
            <v>0</v>
          </cell>
          <cell r="AP937">
            <v>0</v>
          </cell>
          <cell r="AQ937">
            <v>97.77000000000001</v>
          </cell>
        </row>
        <row r="938">
          <cell r="A938">
            <v>1</v>
          </cell>
          <cell r="B938" t="str">
            <v>COP</v>
          </cell>
          <cell r="C938" t="str">
            <v>Subastas</v>
          </cell>
          <cell r="D938" t="str">
            <v>Variable</v>
          </cell>
          <cell r="E938">
            <v>7</v>
          </cell>
          <cell r="F938">
            <v>35088</v>
          </cell>
          <cell r="G938" t="str">
            <v>Enero</v>
          </cell>
          <cell r="H938">
            <v>1996</v>
          </cell>
          <cell r="I938">
            <v>37645</v>
          </cell>
          <cell r="J938">
            <v>2003</v>
          </cell>
          <cell r="K938" t="str">
            <v>Enero</v>
          </cell>
          <cell r="P938">
            <v>8.6999999999999993</v>
          </cell>
          <cell r="Q938">
            <v>20.66</v>
          </cell>
          <cell r="R938">
            <v>17.14</v>
          </cell>
          <cell r="S938" t="e">
            <v>#REF!</v>
          </cell>
          <cell r="T938">
            <v>100</v>
          </cell>
          <cell r="U938" t="e">
            <v>#REF!</v>
          </cell>
          <cell r="V938">
            <v>100</v>
          </cell>
          <cell r="W938" t="e">
            <v>#REF!</v>
          </cell>
          <cell r="X938">
            <v>100</v>
          </cell>
          <cell r="Y938">
            <v>20.66</v>
          </cell>
          <cell r="Z938">
            <v>120.66</v>
          </cell>
          <cell r="AA938">
            <v>1714</v>
          </cell>
          <cell r="AB938">
            <v>26.85</v>
          </cell>
          <cell r="AC938">
            <v>18.73</v>
          </cell>
          <cell r="AD938">
            <v>19.57</v>
          </cell>
          <cell r="AE938">
            <v>17.399999999999999</v>
          </cell>
          <cell r="AF938">
            <v>15.22</v>
          </cell>
          <cell r="AG938">
            <v>0</v>
          </cell>
          <cell r="AH938">
            <v>0</v>
          </cell>
          <cell r="AI938">
            <v>0</v>
          </cell>
          <cell r="AJ938">
            <v>0</v>
          </cell>
          <cell r="AK938">
            <v>0</v>
          </cell>
          <cell r="AL938">
            <v>0</v>
          </cell>
          <cell r="AM938">
            <v>0</v>
          </cell>
          <cell r="AN938">
            <v>0</v>
          </cell>
          <cell r="AO938">
            <v>0</v>
          </cell>
          <cell r="AP938">
            <v>0</v>
          </cell>
          <cell r="AQ938">
            <v>97.77000000000001</v>
          </cell>
        </row>
        <row r="939">
          <cell r="A939">
            <v>1</v>
          </cell>
          <cell r="B939" t="str">
            <v>COP</v>
          </cell>
          <cell r="C939" t="str">
            <v>Subastas</v>
          </cell>
          <cell r="D939" t="str">
            <v>Variable</v>
          </cell>
          <cell r="E939">
            <v>7</v>
          </cell>
          <cell r="F939">
            <v>35088</v>
          </cell>
          <cell r="G939" t="str">
            <v>Enero</v>
          </cell>
          <cell r="H939">
            <v>1996</v>
          </cell>
          <cell r="I939">
            <v>37645</v>
          </cell>
          <cell r="J939">
            <v>2003</v>
          </cell>
          <cell r="K939" t="str">
            <v>Enero</v>
          </cell>
          <cell r="P939">
            <v>8.6999999999999993</v>
          </cell>
          <cell r="Q939">
            <v>20.66</v>
          </cell>
          <cell r="R939">
            <v>17.14</v>
          </cell>
          <cell r="S939" t="e">
            <v>#REF!</v>
          </cell>
          <cell r="T939">
            <v>100</v>
          </cell>
          <cell r="U939" t="e">
            <v>#REF!</v>
          </cell>
          <cell r="V939">
            <v>100</v>
          </cell>
          <cell r="W939" t="e">
            <v>#REF!</v>
          </cell>
          <cell r="X939">
            <v>100</v>
          </cell>
          <cell r="Y939">
            <v>20.66</v>
          </cell>
          <cell r="Z939">
            <v>120.66</v>
          </cell>
          <cell r="AA939">
            <v>1714</v>
          </cell>
          <cell r="AB939">
            <v>26.85</v>
          </cell>
          <cell r="AC939">
            <v>18.73</v>
          </cell>
          <cell r="AD939">
            <v>19.57</v>
          </cell>
          <cell r="AE939">
            <v>17.399999999999999</v>
          </cell>
          <cell r="AF939">
            <v>15.22</v>
          </cell>
          <cell r="AG939">
            <v>0</v>
          </cell>
          <cell r="AH939">
            <v>0</v>
          </cell>
          <cell r="AI939">
            <v>0</v>
          </cell>
          <cell r="AJ939">
            <v>0</v>
          </cell>
          <cell r="AK939">
            <v>0</v>
          </cell>
          <cell r="AL939">
            <v>0</v>
          </cell>
          <cell r="AM939">
            <v>0</v>
          </cell>
          <cell r="AN939">
            <v>0</v>
          </cell>
          <cell r="AO939">
            <v>0</v>
          </cell>
          <cell r="AP939">
            <v>0</v>
          </cell>
          <cell r="AQ939">
            <v>97.77000000000001</v>
          </cell>
        </row>
        <row r="940">
          <cell r="A940">
            <v>1</v>
          </cell>
          <cell r="B940" t="str">
            <v>COP</v>
          </cell>
          <cell r="C940" t="str">
            <v>Subastas</v>
          </cell>
          <cell r="D940" t="str">
            <v>Variable</v>
          </cell>
          <cell r="E940">
            <v>7</v>
          </cell>
          <cell r="F940">
            <v>35088</v>
          </cell>
          <cell r="G940" t="str">
            <v>Enero</v>
          </cell>
          <cell r="H940">
            <v>1996</v>
          </cell>
          <cell r="I940">
            <v>37645</v>
          </cell>
          <cell r="J940">
            <v>2003</v>
          </cell>
          <cell r="K940" t="str">
            <v>Enero</v>
          </cell>
          <cell r="P940">
            <v>8.6999999999999993</v>
          </cell>
          <cell r="Q940">
            <v>20.66</v>
          </cell>
          <cell r="R940">
            <v>17.14</v>
          </cell>
          <cell r="S940" t="e">
            <v>#REF!</v>
          </cell>
          <cell r="T940">
            <v>100</v>
          </cell>
          <cell r="U940" t="e">
            <v>#REF!</v>
          </cell>
          <cell r="V940">
            <v>100</v>
          </cell>
          <cell r="W940" t="e">
            <v>#REF!</v>
          </cell>
          <cell r="X940">
            <v>100</v>
          </cell>
          <cell r="Y940">
            <v>20.66</v>
          </cell>
          <cell r="Z940">
            <v>120.66</v>
          </cell>
          <cell r="AA940">
            <v>1714</v>
          </cell>
          <cell r="AB940">
            <v>26.85</v>
          </cell>
          <cell r="AC940">
            <v>18.73</v>
          </cell>
          <cell r="AD940">
            <v>19.57</v>
          </cell>
          <cell r="AE940">
            <v>17.399999999999999</v>
          </cell>
          <cell r="AF940">
            <v>15.22</v>
          </cell>
          <cell r="AG940">
            <v>0</v>
          </cell>
          <cell r="AH940">
            <v>0</v>
          </cell>
          <cell r="AI940">
            <v>0</v>
          </cell>
          <cell r="AJ940">
            <v>0</v>
          </cell>
          <cell r="AK940">
            <v>0</v>
          </cell>
          <cell r="AL940">
            <v>0</v>
          </cell>
          <cell r="AM940">
            <v>0</v>
          </cell>
          <cell r="AN940">
            <v>0</v>
          </cell>
          <cell r="AO940">
            <v>0</v>
          </cell>
          <cell r="AP940">
            <v>0</v>
          </cell>
          <cell r="AQ940">
            <v>97.77000000000001</v>
          </cell>
        </row>
        <row r="941">
          <cell r="A941">
            <v>1</v>
          </cell>
          <cell r="B941" t="str">
            <v>COP</v>
          </cell>
          <cell r="C941" t="str">
            <v>Subastas</v>
          </cell>
          <cell r="D941" t="str">
            <v>Variable</v>
          </cell>
          <cell r="E941">
            <v>7</v>
          </cell>
          <cell r="F941">
            <v>35088</v>
          </cell>
          <cell r="G941" t="str">
            <v>Enero</v>
          </cell>
          <cell r="H941">
            <v>1996</v>
          </cell>
          <cell r="I941">
            <v>37645</v>
          </cell>
          <cell r="J941">
            <v>2003</v>
          </cell>
          <cell r="K941" t="str">
            <v>Enero</v>
          </cell>
          <cell r="P941">
            <v>8.6999999999999993</v>
          </cell>
          <cell r="Q941">
            <v>20.66</v>
          </cell>
          <cell r="R941">
            <v>17.14</v>
          </cell>
          <cell r="S941" t="e">
            <v>#REF!</v>
          </cell>
          <cell r="T941">
            <v>100</v>
          </cell>
          <cell r="U941" t="e">
            <v>#REF!</v>
          </cell>
          <cell r="V941">
            <v>100</v>
          </cell>
          <cell r="W941" t="e">
            <v>#REF!</v>
          </cell>
          <cell r="X941">
            <v>100</v>
          </cell>
          <cell r="Y941">
            <v>20.66</v>
          </cell>
          <cell r="Z941">
            <v>120.66</v>
          </cell>
          <cell r="AA941">
            <v>1714</v>
          </cell>
          <cell r="AB941">
            <v>26.85</v>
          </cell>
          <cell r="AC941">
            <v>18.73</v>
          </cell>
          <cell r="AD941">
            <v>19.57</v>
          </cell>
          <cell r="AE941">
            <v>17.399999999999999</v>
          </cell>
          <cell r="AF941">
            <v>15.22</v>
          </cell>
          <cell r="AG941">
            <v>0</v>
          </cell>
          <cell r="AH941">
            <v>0</v>
          </cell>
          <cell r="AI941">
            <v>0</v>
          </cell>
          <cell r="AJ941">
            <v>0</v>
          </cell>
          <cell r="AK941">
            <v>0</v>
          </cell>
          <cell r="AL941">
            <v>0</v>
          </cell>
          <cell r="AM941">
            <v>0</v>
          </cell>
          <cell r="AN941">
            <v>0</v>
          </cell>
          <cell r="AO941">
            <v>0</v>
          </cell>
          <cell r="AP941">
            <v>0</v>
          </cell>
          <cell r="AQ941">
            <v>97.77000000000001</v>
          </cell>
        </row>
        <row r="942">
          <cell r="A942">
            <v>1</v>
          </cell>
          <cell r="B942" t="str">
            <v>COP</v>
          </cell>
          <cell r="C942" t="str">
            <v>Subastas</v>
          </cell>
          <cell r="D942" t="str">
            <v>Variable</v>
          </cell>
          <cell r="E942">
            <v>7</v>
          </cell>
          <cell r="F942">
            <v>35088</v>
          </cell>
          <cell r="G942" t="str">
            <v>Enero</v>
          </cell>
          <cell r="H942">
            <v>1996</v>
          </cell>
          <cell r="I942">
            <v>37645</v>
          </cell>
          <cell r="J942">
            <v>2003</v>
          </cell>
          <cell r="K942" t="str">
            <v>Enero</v>
          </cell>
          <cell r="P942">
            <v>8.6999999999999993</v>
          </cell>
          <cell r="Q942">
            <v>20.66</v>
          </cell>
          <cell r="R942">
            <v>17.14</v>
          </cell>
          <cell r="S942" t="e">
            <v>#REF!</v>
          </cell>
          <cell r="T942">
            <v>100</v>
          </cell>
          <cell r="U942" t="e">
            <v>#REF!</v>
          </cell>
          <cell r="V942">
            <v>100</v>
          </cell>
          <cell r="W942" t="e">
            <v>#REF!</v>
          </cell>
          <cell r="X942">
            <v>100</v>
          </cell>
          <cell r="Y942">
            <v>20.66</v>
          </cell>
          <cell r="Z942">
            <v>120.66</v>
          </cell>
          <cell r="AA942">
            <v>1714</v>
          </cell>
          <cell r="AB942">
            <v>26.85</v>
          </cell>
          <cell r="AC942">
            <v>18.73</v>
          </cell>
          <cell r="AD942">
            <v>19.57</v>
          </cell>
          <cell r="AE942">
            <v>17.399999999999999</v>
          </cell>
          <cell r="AF942">
            <v>15.22</v>
          </cell>
          <cell r="AG942">
            <v>0</v>
          </cell>
          <cell r="AH942">
            <v>0</v>
          </cell>
          <cell r="AI942">
            <v>0</v>
          </cell>
          <cell r="AJ942">
            <v>0</v>
          </cell>
          <cell r="AK942">
            <v>0</v>
          </cell>
          <cell r="AL942">
            <v>0</v>
          </cell>
          <cell r="AM942">
            <v>0</v>
          </cell>
          <cell r="AN942">
            <v>0</v>
          </cell>
          <cell r="AO942">
            <v>0</v>
          </cell>
          <cell r="AP942">
            <v>0</v>
          </cell>
          <cell r="AQ942">
            <v>97.77000000000001</v>
          </cell>
        </row>
        <row r="943">
          <cell r="A943">
            <v>1</v>
          </cell>
          <cell r="B943" t="str">
            <v>COP</v>
          </cell>
          <cell r="C943" t="str">
            <v>Subastas</v>
          </cell>
          <cell r="D943" t="str">
            <v>Variable</v>
          </cell>
          <cell r="E943">
            <v>7</v>
          </cell>
          <cell r="F943">
            <v>35088</v>
          </cell>
          <cell r="G943" t="str">
            <v>Enero</v>
          </cell>
          <cell r="H943">
            <v>1996</v>
          </cell>
          <cell r="I943">
            <v>37645</v>
          </cell>
          <cell r="J943">
            <v>2003</v>
          </cell>
          <cell r="K943" t="str">
            <v>Enero</v>
          </cell>
          <cell r="P943">
            <v>8.6999999999999993</v>
          </cell>
          <cell r="Q943">
            <v>20.66</v>
          </cell>
          <cell r="R943">
            <v>17.14</v>
          </cell>
          <cell r="S943" t="e">
            <v>#REF!</v>
          </cell>
          <cell r="T943">
            <v>100</v>
          </cell>
          <cell r="U943" t="e">
            <v>#REF!</v>
          </cell>
          <cell r="V943">
            <v>100</v>
          </cell>
          <cell r="W943" t="e">
            <v>#REF!</v>
          </cell>
          <cell r="X943">
            <v>100</v>
          </cell>
          <cell r="Y943">
            <v>20.66</v>
          </cell>
          <cell r="Z943">
            <v>120.66</v>
          </cell>
          <cell r="AA943">
            <v>1714</v>
          </cell>
          <cell r="AB943">
            <v>26.85</v>
          </cell>
          <cell r="AC943">
            <v>18.73</v>
          </cell>
          <cell r="AD943">
            <v>19.57</v>
          </cell>
          <cell r="AE943">
            <v>17.399999999999999</v>
          </cell>
          <cell r="AF943">
            <v>15.22</v>
          </cell>
          <cell r="AG943">
            <v>0</v>
          </cell>
          <cell r="AH943">
            <v>0</v>
          </cell>
          <cell r="AI943">
            <v>0</v>
          </cell>
          <cell r="AJ943">
            <v>0</v>
          </cell>
          <cell r="AK943">
            <v>0</v>
          </cell>
          <cell r="AL943">
            <v>0</v>
          </cell>
          <cell r="AM943">
            <v>0</v>
          </cell>
          <cell r="AN943">
            <v>0</v>
          </cell>
          <cell r="AO943">
            <v>0</v>
          </cell>
          <cell r="AP943">
            <v>0</v>
          </cell>
          <cell r="AQ943">
            <v>97.77000000000001</v>
          </cell>
        </row>
        <row r="944">
          <cell r="A944">
            <v>1</v>
          </cell>
          <cell r="B944" t="str">
            <v>COP</v>
          </cell>
          <cell r="C944" t="str">
            <v>Subastas</v>
          </cell>
          <cell r="D944" t="str">
            <v>Variable</v>
          </cell>
          <cell r="E944">
            <v>7</v>
          </cell>
          <cell r="F944">
            <v>35088</v>
          </cell>
          <cell r="G944" t="str">
            <v>Enero</v>
          </cell>
          <cell r="H944">
            <v>1996</v>
          </cell>
          <cell r="I944">
            <v>37645</v>
          </cell>
          <cell r="J944">
            <v>2003</v>
          </cell>
          <cell r="K944" t="str">
            <v>Enero</v>
          </cell>
          <cell r="P944">
            <v>8.6999999999999993</v>
          </cell>
          <cell r="Q944">
            <v>20.66</v>
          </cell>
          <cell r="R944">
            <v>17.14</v>
          </cell>
          <cell r="S944" t="e">
            <v>#REF!</v>
          </cell>
          <cell r="T944">
            <v>33.299999999999997</v>
          </cell>
          <cell r="U944" t="e">
            <v>#REF!</v>
          </cell>
          <cell r="V944">
            <v>33.299999999999997</v>
          </cell>
          <cell r="W944" t="e">
            <v>#REF!</v>
          </cell>
          <cell r="X944">
            <v>33.299999999999997</v>
          </cell>
          <cell r="Y944">
            <v>6.8797799999999993</v>
          </cell>
          <cell r="Z944">
            <v>40.179779999999994</v>
          </cell>
          <cell r="AA944">
            <v>570.76199999999994</v>
          </cell>
          <cell r="AB944">
            <v>8.94</v>
          </cell>
          <cell r="AC944">
            <v>6.2370899999999994</v>
          </cell>
          <cell r="AD944">
            <v>6.5168099999999995</v>
          </cell>
          <cell r="AE944">
            <v>5.7941999999999991</v>
          </cell>
          <cell r="AF944">
            <v>5.0682599999999995</v>
          </cell>
          <cell r="AG944">
            <v>0</v>
          </cell>
          <cell r="AH944">
            <v>0</v>
          </cell>
          <cell r="AI944">
            <v>0</v>
          </cell>
          <cell r="AJ944">
            <v>0</v>
          </cell>
          <cell r="AK944">
            <v>0</v>
          </cell>
          <cell r="AL944">
            <v>0</v>
          </cell>
          <cell r="AM944">
            <v>0</v>
          </cell>
          <cell r="AN944">
            <v>0</v>
          </cell>
          <cell r="AO944">
            <v>0</v>
          </cell>
          <cell r="AP944">
            <v>0</v>
          </cell>
          <cell r="AQ944">
            <v>32.556359999999998</v>
          </cell>
        </row>
        <row r="945">
          <cell r="A945">
            <v>1</v>
          </cell>
          <cell r="B945" t="str">
            <v>COP</v>
          </cell>
          <cell r="C945" t="str">
            <v>Subastas</v>
          </cell>
          <cell r="D945" t="str">
            <v>Variable</v>
          </cell>
          <cell r="E945">
            <v>7</v>
          </cell>
          <cell r="F945">
            <v>35088</v>
          </cell>
          <cell r="G945" t="str">
            <v>Enero</v>
          </cell>
          <cell r="H945">
            <v>1996</v>
          </cell>
          <cell r="I945">
            <v>37645</v>
          </cell>
          <cell r="J945">
            <v>2003</v>
          </cell>
          <cell r="K945" t="str">
            <v>Enero</v>
          </cell>
          <cell r="P945">
            <v>8.6999999999999993</v>
          </cell>
          <cell r="Q945">
            <v>20.66</v>
          </cell>
          <cell r="R945">
            <v>17.14</v>
          </cell>
          <cell r="S945" t="e">
            <v>#REF!</v>
          </cell>
          <cell r="T945">
            <v>100</v>
          </cell>
          <cell r="U945" t="e">
            <v>#REF!</v>
          </cell>
          <cell r="V945">
            <v>100</v>
          </cell>
          <cell r="W945" t="e">
            <v>#REF!</v>
          </cell>
          <cell r="X945">
            <v>100</v>
          </cell>
          <cell r="Y945">
            <v>20.66</v>
          </cell>
          <cell r="Z945">
            <v>120.66</v>
          </cell>
          <cell r="AA945">
            <v>1714</v>
          </cell>
          <cell r="AB945">
            <v>26.85</v>
          </cell>
          <cell r="AC945">
            <v>18.73</v>
          </cell>
          <cell r="AD945">
            <v>19.57</v>
          </cell>
          <cell r="AE945">
            <v>17.399999999999999</v>
          </cell>
          <cell r="AF945">
            <v>15.22</v>
          </cell>
          <cell r="AG945">
            <v>0</v>
          </cell>
          <cell r="AH945">
            <v>0</v>
          </cell>
          <cell r="AI945">
            <v>0</v>
          </cell>
          <cell r="AJ945">
            <v>0</v>
          </cell>
          <cell r="AK945">
            <v>0</v>
          </cell>
          <cell r="AL945">
            <v>0</v>
          </cell>
          <cell r="AM945">
            <v>0</v>
          </cell>
          <cell r="AN945">
            <v>0</v>
          </cell>
          <cell r="AO945">
            <v>0</v>
          </cell>
          <cell r="AP945">
            <v>0</v>
          </cell>
          <cell r="AQ945">
            <v>97.77000000000001</v>
          </cell>
        </row>
        <row r="946">
          <cell r="A946">
            <v>1</v>
          </cell>
          <cell r="B946" t="str">
            <v>COP</v>
          </cell>
          <cell r="C946" t="str">
            <v>Subastas</v>
          </cell>
          <cell r="D946" t="str">
            <v>Variable</v>
          </cell>
          <cell r="E946">
            <v>7</v>
          </cell>
          <cell r="F946">
            <v>35088</v>
          </cell>
          <cell r="G946" t="str">
            <v>Enero</v>
          </cell>
          <cell r="H946">
            <v>1996</v>
          </cell>
          <cell r="I946">
            <v>37645</v>
          </cell>
          <cell r="J946">
            <v>2003</v>
          </cell>
          <cell r="K946" t="str">
            <v>Enero</v>
          </cell>
          <cell r="P946">
            <v>8.6999999999999993</v>
          </cell>
          <cell r="Q946">
            <v>20.66</v>
          </cell>
          <cell r="R946">
            <v>17.14</v>
          </cell>
          <cell r="S946" t="e">
            <v>#REF!</v>
          </cell>
          <cell r="T946">
            <v>100</v>
          </cell>
          <cell r="U946" t="e">
            <v>#REF!</v>
          </cell>
          <cell r="V946">
            <v>100</v>
          </cell>
          <cell r="W946" t="e">
            <v>#REF!</v>
          </cell>
          <cell r="X946">
            <v>100</v>
          </cell>
          <cell r="Y946">
            <v>20.66</v>
          </cell>
          <cell r="Z946">
            <v>120.66</v>
          </cell>
          <cell r="AA946">
            <v>1714</v>
          </cell>
          <cell r="AB946">
            <v>26.85</v>
          </cell>
          <cell r="AC946">
            <v>18.73</v>
          </cell>
          <cell r="AD946">
            <v>19.57</v>
          </cell>
          <cell r="AE946">
            <v>17.399999999999999</v>
          </cell>
          <cell r="AF946">
            <v>15.22</v>
          </cell>
          <cell r="AG946">
            <v>0</v>
          </cell>
          <cell r="AH946">
            <v>0</v>
          </cell>
          <cell r="AI946">
            <v>0</v>
          </cell>
          <cell r="AJ946">
            <v>0</v>
          </cell>
          <cell r="AK946">
            <v>0</v>
          </cell>
          <cell r="AL946">
            <v>0</v>
          </cell>
          <cell r="AM946">
            <v>0</v>
          </cell>
          <cell r="AN946">
            <v>0</v>
          </cell>
          <cell r="AO946">
            <v>0</v>
          </cell>
          <cell r="AP946">
            <v>0</v>
          </cell>
          <cell r="AQ946">
            <v>97.77000000000001</v>
          </cell>
        </row>
        <row r="947">
          <cell r="A947">
            <v>1</v>
          </cell>
          <cell r="B947" t="str">
            <v>COP</v>
          </cell>
          <cell r="C947" t="str">
            <v>Subastas</v>
          </cell>
          <cell r="D947" t="str">
            <v>Variable</v>
          </cell>
          <cell r="E947">
            <v>7</v>
          </cell>
          <cell r="F947">
            <v>35088</v>
          </cell>
          <cell r="G947" t="str">
            <v>Enero</v>
          </cell>
          <cell r="H947">
            <v>1996</v>
          </cell>
          <cell r="I947">
            <v>37645</v>
          </cell>
          <cell r="J947">
            <v>2003</v>
          </cell>
          <cell r="K947" t="str">
            <v>Enero</v>
          </cell>
          <cell r="P947">
            <v>8.6999999999999993</v>
          </cell>
          <cell r="Q947">
            <v>20.66</v>
          </cell>
          <cell r="R947">
            <v>17.14</v>
          </cell>
          <cell r="S947" t="e">
            <v>#REF!</v>
          </cell>
          <cell r="T947">
            <v>87.1</v>
          </cell>
          <cell r="U947" t="e">
            <v>#REF!</v>
          </cell>
          <cell r="V947">
            <v>87.1</v>
          </cell>
          <cell r="W947" t="e">
            <v>#REF!</v>
          </cell>
          <cell r="X947">
            <v>87.1</v>
          </cell>
          <cell r="Y947">
            <v>17.994859999999999</v>
          </cell>
          <cell r="Z947">
            <v>105.09486</v>
          </cell>
          <cell r="AA947">
            <v>1492.894</v>
          </cell>
          <cell r="AB947">
            <v>23.39</v>
          </cell>
          <cell r="AC947">
            <v>16.313829999999999</v>
          </cell>
          <cell r="AD947">
            <v>17.045470000000002</v>
          </cell>
          <cell r="AE947">
            <v>15.155399999999998</v>
          </cell>
          <cell r="AF947">
            <v>13.25662</v>
          </cell>
          <cell r="AG947">
            <v>0</v>
          </cell>
          <cell r="AH947">
            <v>0</v>
          </cell>
          <cell r="AI947">
            <v>0</v>
          </cell>
          <cell r="AJ947">
            <v>0</v>
          </cell>
          <cell r="AK947">
            <v>0</v>
          </cell>
          <cell r="AL947">
            <v>0</v>
          </cell>
          <cell r="AM947">
            <v>0</v>
          </cell>
          <cell r="AN947">
            <v>0</v>
          </cell>
          <cell r="AO947">
            <v>0</v>
          </cell>
          <cell r="AP947">
            <v>0</v>
          </cell>
          <cell r="AQ947">
            <v>85.161319999999989</v>
          </cell>
        </row>
        <row r="948">
          <cell r="A948">
            <v>1</v>
          </cell>
          <cell r="B948" t="str">
            <v>COP</v>
          </cell>
          <cell r="C948" t="str">
            <v>Subastas</v>
          </cell>
          <cell r="D948" t="str">
            <v>Variable</v>
          </cell>
          <cell r="E948">
            <v>7</v>
          </cell>
          <cell r="F948">
            <v>35088</v>
          </cell>
          <cell r="G948" t="str">
            <v>Enero</v>
          </cell>
          <cell r="H948">
            <v>1996</v>
          </cell>
          <cell r="I948">
            <v>37645</v>
          </cell>
          <cell r="J948">
            <v>2003</v>
          </cell>
          <cell r="K948" t="str">
            <v>Enero</v>
          </cell>
          <cell r="P948">
            <v>8.6999999999999993</v>
          </cell>
          <cell r="Q948">
            <v>20.66</v>
          </cell>
          <cell r="R948">
            <v>17.14</v>
          </cell>
          <cell r="S948" t="e">
            <v>#REF!</v>
          </cell>
          <cell r="T948">
            <v>855</v>
          </cell>
          <cell r="U948" t="e">
            <v>#REF!</v>
          </cell>
          <cell r="V948">
            <v>855</v>
          </cell>
          <cell r="W948" t="e">
            <v>#REF!</v>
          </cell>
          <cell r="X948">
            <v>855</v>
          </cell>
          <cell r="Y948">
            <v>176.643</v>
          </cell>
          <cell r="Z948">
            <v>1031.643</v>
          </cell>
          <cell r="AA948">
            <v>14654.7</v>
          </cell>
          <cell r="AB948">
            <v>229.59</v>
          </cell>
          <cell r="AC948">
            <v>160.14150000000001</v>
          </cell>
          <cell r="AD948">
            <v>167.32350000000002</v>
          </cell>
          <cell r="AE948">
            <v>148.76999999999998</v>
          </cell>
          <cell r="AF948">
            <v>130.131</v>
          </cell>
          <cell r="AG948">
            <v>0</v>
          </cell>
          <cell r="AH948">
            <v>0</v>
          </cell>
          <cell r="AI948">
            <v>0</v>
          </cell>
          <cell r="AJ948">
            <v>0</v>
          </cell>
          <cell r="AK948">
            <v>0</v>
          </cell>
          <cell r="AL948">
            <v>0</v>
          </cell>
          <cell r="AM948">
            <v>0</v>
          </cell>
          <cell r="AN948">
            <v>0</v>
          </cell>
          <cell r="AO948">
            <v>0</v>
          </cell>
          <cell r="AP948">
            <v>0</v>
          </cell>
          <cell r="AQ948">
            <v>835.95600000000002</v>
          </cell>
        </row>
        <row r="949">
          <cell r="A949">
            <v>1</v>
          </cell>
          <cell r="B949" t="str">
            <v>COP</v>
          </cell>
          <cell r="C949" t="str">
            <v>Subastas</v>
          </cell>
          <cell r="D949" t="str">
            <v>Variable</v>
          </cell>
          <cell r="E949">
            <v>7</v>
          </cell>
          <cell r="F949">
            <v>35088</v>
          </cell>
          <cell r="G949" t="str">
            <v>Enero</v>
          </cell>
          <cell r="H949">
            <v>1996</v>
          </cell>
          <cell r="I949">
            <v>37645</v>
          </cell>
          <cell r="J949">
            <v>2003</v>
          </cell>
          <cell r="K949" t="str">
            <v>Enero</v>
          </cell>
          <cell r="P949">
            <v>8.6999999999999993</v>
          </cell>
          <cell r="Q949">
            <v>20.66</v>
          </cell>
          <cell r="R949">
            <v>17.14</v>
          </cell>
          <cell r="S949" t="e">
            <v>#REF!</v>
          </cell>
          <cell r="T949">
            <v>1096</v>
          </cell>
          <cell r="U949" t="e">
            <v>#REF!</v>
          </cell>
          <cell r="V949">
            <v>1096</v>
          </cell>
          <cell r="W949" t="e">
            <v>#REF!</v>
          </cell>
          <cell r="X949">
            <v>1096</v>
          </cell>
          <cell r="Y949">
            <v>226.43360000000001</v>
          </cell>
          <cell r="Z949">
            <v>1322.4336000000001</v>
          </cell>
          <cell r="AA949">
            <v>18785.440000000002</v>
          </cell>
          <cell r="AB949">
            <v>294.31</v>
          </cell>
          <cell r="AC949">
            <v>205.2808</v>
          </cell>
          <cell r="AD949">
            <v>214.4872</v>
          </cell>
          <cell r="AE949">
            <v>190.70399999999998</v>
          </cell>
          <cell r="AF949">
            <v>166.81120000000001</v>
          </cell>
          <cell r="AG949">
            <v>0</v>
          </cell>
          <cell r="AH949">
            <v>0</v>
          </cell>
          <cell r="AI949">
            <v>0</v>
          </cell>
          <cell r="AJ949">
            <v>0</v>
          </cell>
          <cell r="AK949">
            <v>0</v>
          </cell>
          <cell r="AL949">
            <v>0</v>
          </cell>
          <cell r="AM949">
            <v>0</v>
          </cell>
          <cell r="AN949">
            <v>0</v>
          </cell>
          <cell r="AO949">
            <v>0</v>
          </cell>
          <cell r="AP949">
            <v>0</v>
          </cell>
          <cell r="AQ949">
            <v>1071.5932</v>
          </cell>
        </row>
        <row r="950">
          <cell r="A950">
            <v>1</v>
          </cell>
          <cell r="B950" t="str">
            <v>COP</v>
          </cell>
          <cell r="C950" t="str">
            <v>Subastas</v>
          </cell>
          <cell r="D950" t="str">
            <v>Variable</v>
          </cell>
          <cell r="E950">
            <v>7</v>
          </cell>
          <cell r="F950">
            <v>35088</v>
          </cell>
          <cell r="G950" t="str">
            <v>Enero</v>
          </cell>
          <cell r="H950">
            <v>1996</v>
          </cell>
          <cell r="I950">
            <v>37645</v>
          </cell>
          <cell r="J950">
            <v>2003</v>
          </cell>
          <cell r="K950" t="str">
            <v>Enero</v>
          </cell>
          <cell r="P950">
            <v>8.6999999999999993</v>
          </cell>
          <cell r="Q950">
            <v>20.66</v>
          </cell>
          <cell r="R950">
            <v>17.14</v>
          </cell>
          <cell r="S950" t="e">
            <v>#REF!</v>
          </cell>
          <cell r="T950">
            <v>23.1</v>
          </cell>
          <cell r="U950" t="e">
            <v>#REF!</v>
          </cell>
          <cell r="V950">
            <v>23.1</v>
          </cell>
          <cell r="W950" t="e">
            <v>#REF!</v>
          </cell>
          <cell r="X950">
            <v>23.1</v>
          </cell>
          <cell r="Y950">
            <v>4.7724600000000006</v>
          </cell>
          <cell r="Z950">
            <v>27.872460000000004</v>
          </cell>
          <cell r="AA950">
            <v>395.93400000000003</v>
          </cell>
          <cell r="AB950">
            <v>6.2</v>
          </cell>
          <cell r="AC950">
            <v>4.3266299999999998</v>
          </cell>
          <cell r="AD950">
            <v>4.5206700000000009</v>
          </cell>
          <cell r="AE950">
            <v>4.0194000000000001</v>
          </cell>
          <cell r="AF950">
            <v>3.5158200000000002</v>
          </cell>
          <cell r="AG950">
            <v>0</v>
          </cell>
          <cell r="AH950">
            <v>0</v>
          </cell>
          <cell r="AI950">
            <v>0</v>
          </cell>
          <cell r="AJ950">
            <v>0</v>
          </cell>
          <cell r="AK950">
            <v>0</v>
          </cell>
          <cell r="AL950">
            <v>0</v>
          </cell>
          <cell r="AM950">
            <v>0</v>
          </cell>
          <cell r="AN950">
            <v>0</v>
          </cell>
          <cell r="AO950">
            <v>0</v>
          </cell>
          <cell r="AP950">
            <v>0</v>
          </cell>
          <cell r="AQ950">
            <v>22.582520000000002</v>
          </cell>
        </row>
        <row r="951">
          <cell r="A951">
            <v>1</v>
          </cell>
          <cell r="B951" t="str">
            <v>COP</v>
          </cell>
          <cell r="C951" t="str">
            <v>Subastas</v>
          </cell>
          <cell r="D951" t="str">
            <v>Variable</v>
          </cell>
          <cell r="E951">
            <v>7</v>
          </cell>
          <cell r="F951">
            <v>35088</v>
          </cell>
          <cell r="G951" t="str">
            <v>Enero</v>
          </cell>
          <cell r="H951">
            <v>1996</v>
          </cell>
          <cell r="I951">
            <v>37645</v>
          </cell>
          <cell r="J951">
            <v>2003</v>
          </cell>
          <cell r="K951" t="str">
            <v>Enero</v>
          </cell>
          <cell r="P951">
            <v>8.6999999999999993</v>
          </cell>
          <cell r="Q951">
            <v>20.66</v>
          </cell>
          <cell r="R951">
            <v>17.14</v>
          </cell>
          <cell r="S951" t="e">
            <v>#REF!</v>
          </cell>
          <cell r="T951">
            <v>285</v>
          </cell>
          <cell r="U951" t="e">
            <v>#REF!</v>
          </cell>
          <cell r="V951">
            <v>285</v>
          </cell>
          <cell r="W951" t="e">
            <v>#REF!</v>
          </cell>
          <cell r="X951">
            <v>285</v>
          </cell>
          <cell r="Y951">
            <v>58.881</v>
          </cell>
          <cell r="Z951">
            <v>343.88099999999997</v>
          </cell>
          <cell r="AA951">
            <v>4884.9000000000005</v>
          </cell>
          <cell r="AB951">
            <v>76.53</v>
          </cell>
          <cell r="AC951">
            <v>53.380499999999998</v>
          </cell>
          <cell r="AD951">
            <v>55.774500000000003</v>
          </cell>
          <cell r="AE951">
            <v>49.589999999999996</v>
          </cell>
          <cell r="AF951">
            <v>43.377000000000002</v>
          </cell>
          <cell r="AG951">
            <v>0</v>
          </cell>
          <cell r="AH951">
            <v>0</v>
          </cell>
          <cell r="AI951">
            <v>0</v>
          </cell>
          <cell r="AJ951">
            <v>0</v>
          </cell>
          <cell r="AK951">
            <v>0</v>
          </cell>
          <cell r="AL951">
            <v>0</v>
          </cell>
          <cell r="AM951">
            <v>0</v>
          </cell>
          <cell r="AN951">
            <v>0</v>
          </cell>
          <cell r="AO951">
            <v>0</v>
          </cell>
          <cell r="AP951">
            <v>0</v>
          </cell>
          <cell r="AQ951">
            <v>278.65199999999999</v>
          </cell>
        </row>
        <row r="952">
          <cell r="A952">
            <v>1</v>
          </cell>
          <cell r="B952" t="str">
            <v>COP</v>
          </cell>
          <cell r="C952" t="str">
            <v>Subastas</v>
          </cell>
          <cell r="D952" t="str">
            <v>Variable</v>
          </cell>
          <cell r="E952">
            <v>7</v>
          </cell>
          <cell r="F952">
            <v>35088</v>
          </cell>
          <cell r="G952" t="str">
            <v>Enero</v>
          </cell>
          <cell r="H952">
            <v>1996</v>
          </cell>
          <cell r="I952">
            <v>37645</v>
          </cell>
          <cell r="J952">
            <v>2003</v>
          </cell>
          <cell r="K952" t="str">
            <v>Enero</v>
          </cell>
          <cell r="P952">
            <v>8.6999999999999993</v>
          </cell>
          <cell r="Q952">
            <v>20.66</v>
          </cell>
          <cell r="R952">
            <v>17.14</v>
          </cell>
          <cell r="S952" t="e">
            <v>#REF!</v>
          </cell>
          <cell r="T952">
            <v>1000</v>
          </cell>
          <cell r="U952" t="e">
            <v>#REF!</v>
          </cell>
          <cell r="V952">
            <v>1000</v>
          </cell>
          <cell r="W952" t="e">
            <v>#REF!</v>
          </cell>
          <cell r="X952">
            <v>1000</v>
          </cell>
          <cell r="Y952">
            <v>206.6</v>
          </cell>
          <cell r="Z952">
            <v>1206.5999999999999</v>
          </cell>
          <cell r="AA952">
            <v>17140</v>
          </cell>
          <cell r="AB952">
            <v>268.52999999999997</v>
          </cell>
          <cell r="AC952">
            <v>187.29999999999998</v>
          </cell>
          <cell r="AD952">
            <v>195.70000000000002</v>
          </cell>
          <cell r="AE952">
            <v>174</v>
          </cell>
          <cell r="AF952">
            <v>152.19999999999999</v>
          </cell>
          <cell r="AG952">
            <v>0</v>
          </cell>
          <cell r="AH952">
            <v>0</v>
          </cell>
          <cell r="AI952">
            <v>0</v>
          </cell>
          <cell r="AJ952">
            <v>0</v>
          </cell>
          <cell r="AK952">
            <v>0</v>
          </cell>
          <cell r="AL952">
            <v>0</v>
          </cell>
          <cell r="AM952">
            <v>0</v>
          </cell>
          <cell r="AN952">
            <v>0</v>
          </cell>
          <cell r="AO952">
            <v>0</v>
          </cell>
          <cell r="AP952">
            <v>0</v>
          </cell>
          <cell r="AQ952">
            <v>977.73</v>
          </cell>
        </row>
        <row r="953">
          <cell r="A953">
            <v>1</v>
          </cell>
          <cell r="B953" t="str">
            <v>COP</v>
          </cell>
          <cell r="C953" t="str">
            <v>Subastas</v>
          </cell>
          <cell r="D953" t="str">
            <v>Variable</v>
          </cell>
          <cell r="E953">
            <v>5</v>
          </cell>
          <cell r="F953">
            <v>35823</v>
          </cell>
          <cell r="G953" t="str">
            <v>Enero</v>
          </cell>
          <cell r="H953">
            <v>1998</v>
          </cell>
          <cell r="I953">
            <v>37649</v>
          </cell>
          <cell r="J953">
            <v>2003</v>
          </cell>
          <cell r="K953" t="str">
            <v>Enero</v>
          </cell>
          <cell r="P953">
            <v>6.5</v>
          </cell>
          <cell r="Q953">
            <v>18.22</v>
          </cell>
          <cell r="R953">
            <v>16.86</v>
          </cell>
          <cell r="S953" t="e">
            <v>#REF!</v>
          </cell>
          <cell r="T953">
            <v>27526.3</v>
          </cell>
          <cell r="U953" t="e">
            <v>#REF!</v>
          </cell>
          <cell r="V953">
            <v>27526.3</v>
          </cell>
          <cell r="W953" t="e">
            <v>#REF!</v>
          </cell>
          <cell r="X953">
            <v>27526.3</v>
          </cell>
          <cell r="Y953">
            <v>5015.2918600000003</v>
          </cell>
          <cell r="Z953">
            <v>32541.59186</v>
          </cell>
          <cell r="AA953">
            <v>464093.41799999995</v>
          </cell>
          <cell r="AB953">
            <v>6684.9</v>
          </cell>
          <cell r="AC953">
            <v>4495.0447899999999</v>
          </cell>
          <cell r="AD953">
            <v>4720.7604500000007</v>
          </cell>
          <cell r="AE953">
            <v>4134.4502599999996</v>
          </cell>
          <cell r="AF953">
            <v>3548.1400699999995</v>
          </cell>
          <cell r="AG953">
            <v>0</v>
          </cell>
          <cell r="AH953">
            <v>0</v>
          </cell>
          <cell r="AI953">
            <v>0</v>
          </cell>
          <cell r="AJ953">
            <v>0</v>
          </cell>
          <cell r="AK953">
            <v>0</v>
          </cell>
          <cell r="AL953">
            <v>0</v>
          </cell>
          <cell r="AM953">
            <v>0</v>
          </cell>
          <cell r="AN953">
            <v>0</v>
          </cell>
          <cell r="AO953">
            <v>0</v>
          </cell>
          <cell r="AP953">
            <v>0</v>
          </cell>
          <cell r="AQ953">
            <v>23583.295570000002</v>
          </cell>
        </row>
        <row r="954">
          <cell r="A954">
            <v>1</v>
          </cell>
          <cell r="B954" t="str">
            <v>COP</v>
          </cell>
          <cell r="C954" t="str">
            <v>Subastas</v>
          </cell>
          <cell r="D954" t="str">
            <v>Variable</v>
          </cell>
          <cell r="E954">
            <v>5</v>
          </cell>
          <cell r="F954">
            <v>35823</v>
          </cell>
          <cell r="G954" t="str">
            <v>Enero</v>
          </cell>
          <cell r="H954">
            <v>1998</v>
          </cell>
          <cell r="I954">
            <v>37649</v>
          </cell>
          <cell r="J954">
            <v>2003</v>
          </cell>
          <cell r="K954" t="str">
            <v>Enero</v>
          </cell>
          <cell r="P954">
            <v>6.5</v>
          </cell>
          <cell r="Q954">
            <v>18.22</v>
          </cell>
          <cell r="R954">
            <v>16.86</v>
          </cell>
          <cell r="S954" t="e">
            <v>#REF!</v>
          </cell>
          <cell r="T954">
            <v>2473.6999999999998</v>
          </cell>
          <cell r="U954" t="e">
            <v>#REF!</v>
          </cell>
          <cell r="V954">
            <v>2473.6999999999998</v>
          </cell>
          <cell r="W954" t="e">
            <v>#REF!</v>
          </cell>
          <cell r="X954">
            <v>2473.6999999999998</v>
          </cell>
          <cell r="Y954">
            <v>450.70813999999996</v>
          </cell>
          <cell r="Z954">
            <v>2924.4081399999995</v>
          </cell>
          <cell r="AA954">
            <v>41706.581999999995</v>
          </cell>
          <cell r="AB954">
            <v>600.75</v>
          </cell>
          <cell r="AC954">
            <v>403.95520999999997</v>
          </cell>
          <cell r="AD954">
            <v>424.23955000000001</v>
          </cell>
          <cell r="AE954">
            <v>371.54973999999999</v>
          </cell>
          <cell r="AF954">
            <v>318.85992999999996</v>
          </cell>
          <cell r="AG954">
            <v>0</v>
          </cell>
          <cell r="AH954">
            <v>0</v>
          </cell>
          <cell r="AI954">
            <v>0</v>
          </cell>
          <cell r="AJ954">
            <v>0</v>
          </cell>
          <cell r="AK954">
            <v>0</v>
          </cell>
          <cell r="AL954">
            <v>0</v>
          </cell>
          <cell r="AM954">
            <v>0</v>
          </cell>
          <cell r="AN954">
            <v>0</v>
          </cell>
          <cell r="AO954">
            <v>0</v>
          </cell>
          <cell r="AP954">
            <v>0</v>
          </cell>
          <cell r="AQ954">
            <v>2119.3544299999999</v>
          </cell>
        </row>
        <row r="955">
          <cell r="A955">
            <v>1</v>
          </cell>
          <cell r="B955" t="str">
            <v>COP</v>
          </cell>
          <cell r="C955" t="str">
            <v>Subastas</v>
          </cell>
          <cell r="D955" t="str">
            <v>Variable</v>
          </cell>
          <cell r="E955">
            <v>7</v>
          </cell>
          <cell r="F955">
            <v>35123</v>
          </cell>
          <cell r="G955" t="str">
            <v>Febrero</v>
          </cell>
          <cell r="H955">
            <v>1996</v>
          </cell>
          <cell r="I955">
            <v>37680</v>
          </cell>
          <cell r="J955">
            <v>2003</v>
          </cell>
          <cell r="K955" t="str">
            <v>Febrero</v>
          </cell>
          <cell r="P955">
            <v>8.6999999999999993</v>
          </cell>
          <cell r="Q955">
            <v>20.66</v>
          </cell>
          <cell r="R955">
            <v>17.14</v>
          </cell>
          <cell r="S955" t="e">
            <v>#REF!</v>
          </cell>
          <cell r="T955">
            <v>500</v>
          </cell>
          <cell r="U955" t="e">
            <v>#REF!</v>
          </cell>
          <cell r="V955">
            <v>500</v>
          </cell>
          <cell r="W955" t="e">
            <v>#REF!</v>
          </cell>
          <cell r="X955">
            <v>500</v>
          </cell>
          <cell r="Y955">
            <v>103.3</v>
          </cell>
          <cell r="Z955">
            <v>603.29999999999995</v>
          </cell>
          <cell r="AA955">
            <v>8570</v>
          </cell>
          <cell r="AB955">
            <v>136.87</v>
          </cell>
          <cell r="AC955">
            <v>88.35</v>
          </cell>
          <cell r="AD955">
            <v>98.4</v>
          </cell>
          <cell r="AE955">
            <v>85.45</v>
          </cell>
          <cell r="AF955">
            <v>73.400000000000006</v>
          </cell>
          <cell r="AG955">
            <v>0</v>
          </cell>
          <cell r="AH955">
            <v>0</v>
          </cell>
          <cell r="AI955">
            <v>0</v>
          </cell>
          <cell r="AJ955">
            <v>0</v>
          </cell>
          <cell r="AK955">
            <v>0</v>
          </cell>
          <cell r="AL955">
            <v>0</v>
          </cell>
          <cell r="AM955">
            <v>0</v>
          </cell>
          <cell r="AN955">
            <v>0</v>
          </cell>
          <cell r="AO955">
            <v>0</v>
          </cell>
          <cell r="AP955">
            <v>0</v>
          </cell>
          <cell r="AQ955">
            <v>482.47</v>
          </cell>
        </row>
        <row r="956">
          <cell r="A956">
            <v>1</v>
          </cell>
          <cell r="B956" t="str">
            <v>COP</v>
          </cell>
          <cell r="C956" t="str">
            <v>Subastas</v>
          </cell>
          <cell r="D956" t="str">
            <v>Variable</v>
          </cell>
          <cell r="E956">
            <v>7</v>
          </cell>
          <cell r="F956">
            <v>35184</v>
          </cell>
          <cell r="G956" t="str">
            <v>Abril</v>
          </cell>
          <cell r="H956">
            <v>1996</v>
          </cell>
          <cell r="I956">
            <v>37740</v>
          </cell>
          <cell r="J956">
            <v>2003</v>
          </cell>
          <cell r="K956" t="str">
            <v>Abril</v>
          </cell>
          <cell r="P956">
            <v>8.6999999999999993</v>
          </cell>
          <cell r="Q956">
            <v>20.66</v>
          </cell>
          <cell r="R956">
            <v>17.14</v>
          </cell>
          <cell r="S956" t="e">
            <v>#REF!</v>
          </cell>
          <cell r="T956">
            <v>900</v>
          </cell>
          <cell r="U956" t="e">
            <v>#REF!</v>
          </cell>
          <cell r="V956">
            <v>900</v>
          </cell>
          <cell r="W956" t="e">
            <v>#REF!</v>
          </cell>
          <cell r="X956">
            <v>900</v>
          </cell>
          <cell r="Y956">
            <v>185.94</v>
          </cell>
          <cell r="Z956">
            <v>1085.94</v>
          </cell>
          <cell r="AA956">
            <v>15426</v>
          </cell>
          <cell r="AB956">
            <v>210.47</v>
          </cell>
          <cell r="AC956">
            <v>173.43</v>
          </cell>
          <cell r="AD956">
            <v>171</v>
          </cell>
          <cell r="AE956">
            <v>150.30000000000001</v>
          </cell>
          <cell r="AF956">
            <v>132.12</v>
          </cell>
          <cell r="AG956">
            <v>0</v>
          </cell>
          <cell r="AH956">
            <v>0</v>
          </cell>
          <cell r="AI956">
            <v>0</v>
          </cell>
          <cell r="AJ956">
            <v>0</v>
          </cell>
          <cell r="AK956">
            <v>0</v>
          </cell>
          <cell r="AL956">
            <v>0</v>
          </cell>
          <cell r="AM956">
            <v>0</v>
          </cell>
          <cell r="AN956">
            <v>0</v>
          </cell>
          <cell r="AO956">
            <v>0</v>
          </cell>
          <cell r="AP956">
            <v>0</v>
          </cell>
          <cell r="AQ956">
            <v>837.32</v>
          </cell>
        </row>
        <row r="957">
          <cell r="A957">
            <v>1</v>
          </cell>
          <cell r="B957" t="str">
            <v>COP</v>
          </cell>
          <cell r="C957" t="str">
            <v>Subastas</v>
          </cell>
          <cell r="D957" t="str">
            <v>Variable</v>
          </cell>
          <cell r="E957">
            <v>7</v>
          </cell>
          <cell r="F957">
            <v>35184</v>
          </cell>
          <cell r="G957" t="str">
            <v>Abril</v>
          </cell>
          <cell r="H957">
            <v>1996</v>
          </cell>
          <cell r="I957">
            <v>37740</v>
          </cell>
          <cell r="J957">
            <v>2003</v>
          </cell>
          <cell r="K957" t="str">
            <v>Abril</v>
          </cell>
          <cell r="P957">
            <v>8.6999999999999993</v>
          </cell>
          <cell r="Q957">
            <v>20.66</v>
          </cell>
          <cell r="R957">
            <v>17.14</v>
          </cell>
          <cell r="S957" t="e">
            <v>#REF!</v>
          </cell>
          <cell r="T957">
            <v>900</v>
          </cell>
          <cell r="U957" t="e">
            <v>#REF!</v>
          </cell>
          <cell r="V957">
            <v>900</v>
          </cell>
          <cell r="W957" t="e">
            <v>#REF!</v>
          </cell>
          <cell r="X957">
            <v>900</v>
          </cell>
          <cell r="Y957">
            <v>185.94</v>
          </cell>
          <cell r="Z957">
            <v>1085.94</v>
          </cell>
          <cell r="AA957">
            <v>15426</v>
          </cell>
          <cell r="AB957">
            <v>210.47</v>
          </cell>
          <cell r="AC957">
            <v>173.43</v>
          </cell>
          <cell r="AD957">
            <v>171</v>
          </cell>
          <cell r="AE957">
            <v>150.30000000000001</v>
          </cell>
          <cell r="AF957">
            <v>132.12</v>
          </cell>
          <cell r="AG957">
            <v>0</v>
          </cell>
          <cell r="AH957">
            <v>0</v>
          </cell>
          <cell r="AI957">
            <v>0</v>
          </cell>
          <cell r="AJ957">
            <v>0</v>
          </cell>
          <cell r="AK957">
            <v>0</v>
          </cell>
          <cell r="AL957">
            <v>0</v>
          </cell>
          <cell r="AM957">
            <v>0</v>
          </cell>
          <cell r="AN957">
            <v>0</v>
          </cell>
          <cell r="AO957">
            <v>0</v>
          </cell>
          <cell r="AP957">
            <v>0</v>
          </cell>
          <cell r="AQ957">
            <v>837.32</v>
          </cell>
        </row>
        <row r="958">
          <cell r="A958">
            <v>1</v>
          </cell>
          <cell r="B958" t="str">
            <v>COP</v>
          </cell>
          <cell r="C958" t="str">
            <v>Subastas</v>
          </cell>
          <cell r="D958" t="str">
            <v>Variable</v>
          </cell>
          <cell r="E958">
            <v>7</v>
          </cell>
          <cell r="F958">
            <v>35214</v>
          </cell>
          <cell r="G958" t="str">
            <v>Mayo</v>
          </cell>
          <cell r="H958">
            <v>1996</v>
          </cell>
          <cell r="I958">
            <v>37770</v>
          </cell>
          <cell r="J958">
            <v>2003</v>
          </cell>
          <cell r="K958" t="str">
            <v>Mayo</v>
          </cell>
          <cell r="P958">
            <v>8.6999999999999993</v>
          </cell>
          <cell r="Q958">
            <v>20.66</v>
          </cell>
          <cell r="R958">
            <v>17.14</v>
          </cell>
          <cell r="S958" t="e">
            <v>#REF!</v>
          </cell>
          <cell r="T958">
            <v>500</v>
          </cell>
          <cell r="U958" t="e">
            <v>#REF!</v>
          </cell>
          <cell r="V958">
            <v>500</v>
          </cell>
          <cell r="W958" t="e">
            <v>#REF!</v>
          </cell>
          <cell r="X958">
            <v>500</v>
          </cell>
          <cell r="Y958">
            <v>103.3</v>
          </cell>
          <cell r="Z958">
            <v>603.29999999999995</v>
          </cell>
          <cell r="AA958">
            <v>8570</v>
          </cell>
          <cell r="AB958">
            <v>104.21</v>
          </cell>
          <cell r="AC958">
            <v>97.65</v>
          </cell>
          <cell r="AD958">
            <v>95.5</v>
          </cell>
          <cell r="AE958">
            <v>82.95</v>
          </cell>
          <cell r="AF958">
            <v>73.400000000000006</v>
          </cell>
          <cell r="AG958">
            <v>0</v>
          </cell>
          <cell r="AH958">
            <v>0</v>
          </cell>
          <cell r="AI958">
            <v>0</v>
          </cell>
          <cell r="AJ958">
            <v>0</v>
          </cell>
          <cell r="AK958">
            <v>0</v>
          </cell>
          <cell r="AL958">
            <v>0</v>
          </cell>
          <cell r="AM958">
            <v>0</v>
          </cell>
          <cell r="AN958">
            <v>0</v>
          </cell>
          <cell r="AO958">
            <v>0</v>
          </cell>
          <cell r="AP958">
            <v>0</v>
          </cell>
          <cell r="AQ958">
            <v>453.71000000000004</v>
          </cell>
        </row>
        <row r="959">
          <cell r="A959">
            <v>1</v>
          </cell>
          <cell r="B959" t="str">
            <v>COP</v>
          </cell>
          <cell r="C959" t="str">
            <v>Subastas</v>
          </cell>
          <cell r="D959" t="str">
            <v>Variable</v>
          </cell>
          <cell r="E959">
            <v>7</v>
          </cell>
          <cell r="F959">
            <v>35214</v>
          </cell>
          <cell r="G959" t="str">
            <v>Mayo</v>
          </cell>
          <cell r="H959">
            <v>1996</v>
          </cell>
          <cell r="I959">
            <v>37770</v>
          </cell>
          <cell r="J959">
            <v>2003</v>
          </cell>
          <cell r="K959" t="str">
            <v>Mayo</v>
          </cell>
          <cell r="P959">
            <v>8.6999999999999993</v>
          </cell>
          <cell r="Q959">
            <v>20.66</v>
          </cell>
          <cell r="R959">
            <v>17.14</v>
          </cell>
          <cell r="S959" t="e">
            <v>#REF!</v>
          </cell>
          <cell r="T959">
            <v>400</v>
          </cell>
          <cell r="U959" t="e">
            <v>#REF!</v>
          </cell>
          <cell r="V959">
            <v>400</v>
          </cell>
          <cell r="W959" t="e">
            <v>#REF!</v>
          </cell>
          <cell r="X959">
            <v>400</v>
          </cell>
          <cell r="Y959">
            <v>82.64</v>
          </cell>
          <cell r="Z959">
            <v>482.64</v>
          </cell>
          <cell r="AA959">
            <v>6856</v>
          </cell>
          <cell r="AB959">
            <v>83.37</v>
          </cell>
          <cell r="AC959">
            <v>78.12</v>
          </cell>
          <cell r="AD959">
            <v>76.400000000000006</v>
          </cell>
          <cell r="AE959">
            <v>66.36</v>
          </cell>
          <cell r="AF959">
            <v>58.720000000000006</v>
          </cell>
          <cell r="AG959">
            <v>0</v>
          </cell>
          <cell r="AH959">
            <v>0</v>
          </cell>
          <cell r="AI959">
            <v>0</v>
          </cell>
          <cell r="AJ959">
            <v>0</v>
          </cell>
          <cell r="AK959">
            <v>0</v>
          </cell>
          <cell r="AL959">
            <v>0</v>
          </cell>
          <cell r="AM959">
            <v>0</v>
          </cell>
          <cell r="AN959">
            <v>0</v>
          </cell>
          <cell r="AO959">
            <v>0</v>
          </cell>
          <cell r="AP959">
            <v>0</v>
          </cell>
          <cell r="AQ959">
            <v>362.97</v>
          </cell>
        </row>
        <row r="960">
          <cell r="A960">
            <v>1</v>
          </cell>
          <cell r="B960" t="str">
            <v>COP</v>
          </cell>
          <cell r="C960" t="str">
            <v>Subastas</v>
          </cell>
          <cell r="D960" t="str">
            <v>Variable</v>
          </cell>
          <cell r="E960">
            <v>7</v>
          </cell>
          <cell r="F960">
            <v>35214</v>
          </cell>
          <cell r="G960" t="str">
            <v>Mayo</v>
          </cell>
          <cell r="H960">
            <v>1996</v>
          </cell>
          <cell r="I960">
            <v>37770</v>
          </cell>
          <cell r="J960">
            <v>2003</v>
          </cell>
          <cell r="K960" t="str">
            <v>Mayo</v>
          </cell>
          <cell r="P960">
            <v>8.6999999999999993</v>
          </cell>
          <cell r="Q960">
            <v>20.66</v>
          </cell>
          <cell r="R960">
            <v>17.14</v>
          </cell>
          <cell r="S960" t="e">
            <v>#REF!</v>
          </cell>
          <cell r="T960">
            <v>500</v>
          </cell>
          <cell r="U960" t="e">
            <v>#REF!</v>
          </cell>
          <cell r="V960">
            <v>500</v>
          </cell>
          <cell r="W960" t="e">
            <v>#REF!</v>
          </cell>
          <cell r="X960">
            <v>500</v>
          </cell>
          <cell r="Y960">
            <v>103.3</v>
          </cell>
          <cell r="Z960">
            <v>603.29999999999995</v>
          </cell>
          <cell r="AA960">
            <v>8570</v>
          </cell>
          <cell r="AB960">
            <v>104.21</v>
          </cell>
          <cell r="AC960">
            <v>97.65</v>
          </cell>
          <cell r="AD960">
            <v>95.5</v>
          </cell>
          <cell r="AE960">
            <v>82.95</v>
          </cell>
          <cell r="AF960">
            <v>73.400000000000006</v>
          </cell>
          <cell r="AG960">
            <v>0</v>
          </cell>
          <cell r="AH960">
            <v>0</v>
          </cell>
          <cell r="AI960">
            <v>0</v>
          </cell>
          <cell r="AJ960">
            <v>0</v>
          </cell>
          <cell r="AK960">
            <v>0</v>
          </cell>
          <cell r="AL960">
            <v>0</v>
          </cell>
          <cell r="AM960">
            <v>0</v>
          </cell>
          <cell r="AN960">
            <v>0</v>
          </cell>
          <cell r="AO960">
            <v>0</v>
          </cell>
          <cell r="AP960">
            <v>0</v>
          </cell>
          <cell r="AQ960">
            <v>453.71000000000004</v>
          </cell>
        </row>
        <row r="961">
          <cell r="A961">
            <v>1</v>
          </cell>
          <cell r="B961" t="str">
            <v>COP</v>
          </cell>
          <cell r="C961" t="str">
            <v>Subastas</v>
          </cell>
          <cell r="D961" t="str">
            <v>Variable</v>
          </cell>
          <cell r="E961">
            <v>7</v>
          </cell>
          <cell r="F961">
            <v>35214</v>
          </cell>
          <cell r="G961" t="str">
            <v>Mayo</v>
          </cell>
          <cell r="H961">
            <v>1996</v>
          </cell>
          <cell r="I961">
            <v>37770</v>
          </cell>
          <cell r="J961">
            <v>2003</v>
          </cell>
          <cell r="K961" t="str">
            <v>Mayo</v>
          </cell>
          <cell r="P961">
            <v>8.6999999999999993</v>
          </cell>
          <cell r="Q961">
            <v>20.66</v>
          </cell>
          <cell r="R961">
            <v>17.14</v>
          </cell>
          <cell r="S961" t="e">
            <v>#REF!</v>
          </cell>
          <cell r="T961">
            <v>2200</v>
          </cell>
          <cell r="U961" t="e">
            <v>#REF!</v>
          </cell>
          <cell r="V961">
            <v>2200</v>
          </cell>
          <cell r="W961" t="e">
            <v>#REF!</v>
          </cell>
          <cell r="X961">
            <v>2200</v>
          </cell>
          <cell r="Y961">
            <v>454.52000000000004</v>
          </cell>
          <cell r="Z961">
            <v>2654.52</v>
          </cell>
          <cell r="AA961">
            <v>37708</v>
          </cell>
          <cell r="AB961">
            <v>458.52</v>
          </cell>
          <cell r="AC961">
            <v>429.66</v>
          </cell>
          <cell r="AD961">
            <v>420.2</v>
          </cell>
          <cell r="AE961">
            <v>364.97999999999996</v>
          </cell>
          <cell r="AF961">
            <v>322.96000000000004</v>
          </cell>
          <cell r="AG961">
            <v>0</v>
          </cell>
          <cell r="AH961">
            <v>0</v>
          </cell>
          <cell r="AI961">
            <v>0</v>
          </cell>
          <cell r="AJ961">
            <v>0</v>
          </cell>
          <cell r="AK961">
            <v>0</v>
          </cell>
          <cell r="AL961">
            <v>0</v>
          </cell>
          <cell r="AM961">
            <v>0</v>
          </cell>
          <cell r="AN961">
            <v>0</v>
          </cell>
          <cell r="AO961">
            <v>0</v>
          </cell>
          <cell r="AP961">
            <v>0</v>
          </cell>
          <cell r="AQ961">
            <v>1996.3200000000002</v>
          </cell>
        </row>
        <row r="962">
          <cell r="A962">
            <v>1</v>
          </cell>
          <cell r="B962" t="str">
            <v>COP</v>
          </cell>
          <cell r="C962" t="str">
            <v>Subastas</v>
          </cell>
          <cell r="D962" t="str">
            <v>Variable</v>
          </cell>
          <cell r="E962">
            <v>7</v>
          </cell>
          <cell r="F962">
            <v>35214</v>
          </cell>
          <cell r="G962" t="str">
            <v>Mayo</v>
          </cell>
          <cell r="H962">
            <v>1996</v>
          </cell>
          <cell r="I962">
            <v>37770</v>
          </cell>
          <cell r="J962">
            <v>2003</v>
          </cell>
          <cell r="K962" t="str">
            <v>Mayo</v>
          </cell>
          <cell r="P962">
            <v>8.6999999999999993</v>
          </cell>
          <cell r="Q962">
            <v>20.66</v>
          </cell>
          <cell r="R962">
            <v>17.14</v>
          </cell>
          <cell r="S962" t="e">
            <v>#REF!</v>
          </cell>
          <cell r="T962">
            <v>400</v>
          </cell>
          <cell r="U962" t="e">
            <v>#REF!</v>
          </cell>
          <cell r="V962">
            <v>400</v>
          </cell>
          <cell r="W962" t="e">
            <v>#REF!</v>
          </cell>
          <cell r="X962">
            <v>400</v>
          </cell>
          <cell r="Y962">
            <v>82.64</v>
          </cell>
          <cell r="Z962">
            <v>482.64</v>
          </cell>
          <cell r="AA962">
            <v>6856</v>
          </cell>
          <cell r="AB962">
            <v>83.37</v>
          </cell>
          <cell r="AC962">
            <v>78.12</v>
          </cell>
          <cell r="AD962">
            <v>76.400000000000006</v>
          </cell>
          <cell r="AE962">
            <v>66.36</v>
          </cell>
          <cell r="AF962">
            <v>58.720000000000006</v>
          </cell>
          <cell r="AG962">
            <v>0</v>
          </cell>
          <cell r="AH962">
            <v>0</v>
          </cell>
          <cell r="AI962">
            <v>0</v>
          </cell>
          <cell r="AJ962">
            <v>0</v>
          </cell>
          <cell r="AK962">
            <v>0</v>
          </cell>
          <cell r="AL962">
            <v>0</v>
          </cell>
          <cell r="AM962">
            <v>0</v>
          </cell>
          <cell r="AN962">
            <v>0</v>
          </cell>
          <cell r="AO962">
            <v>0</v>
          </cell>
          <cell r="AP962">
            <v>0</v>
          </cell>
          <cell r="AQ962">
            <v>362.97</v>
          </cell>
        </row>
        <row r="963">
          <cell r="A963">
            <v>1</v>
          </cell>
          <cell r="B963" t="str">
            <v>COP</v>
          </cell>
          <cell r="C963" t="str">
            <v>Subastas</v>
          </cell>
          <cell r="D963" t="str">
            <v>Variable</v>
          </cell>
          <cell r="E963">
            <v>7</v>
          </cell>
          <cell r="F963">
            <v>35242</v>
          </cell>
          <cell r="G963" t="str">
            <v>Junio</v>
          </cell>
          <cell r="H963">
            <v>1996</v>
          </cell>
          <cell r="I963">
            <v>37798</v>
          </cell>
          <cell r="J963">
            <v>2003</v>
          </cell>
          <cell r="K963" t="str">
            <v>Junio</v>
          </cell>
          <cell r="P963">
            <v>8.6999999999999993</v>
          </cell>
          <cell r="Q963">
            <v>20.66</v>
          </cell>
          <cell r="R963">
            <v>17.14</v>
          </cell>
          <cell r="S963" t="e">
            <v>#REF!</v>
          </cell>
          <cell r="T963">
            <v>150</v>
          </cell>
          <cell r="U963" t="e">
            <v>#REF!</v>
          </cell>
          <cell r="V963">
            <v>150</v>
          </cell>
          <cell r="W963" t="e">
            <v>#REF!</v>
          </cell>
          <cell r="X963">
            <v>150</v>
          </cell>
          <cell r="Y963">
            <v>30.990000000000002</v>
          </cell>
          <cell r="Z963">
            <v>180.99</v>
          </cell>
          <cell r="AA963">
            <v>2571</v>
          </cell>
          <cell r="AB963">
            <v>29.32</v>
          </cell>
          <cell r="AC963">
            <v>29.355</v>
          </cell>
          <cell r="AD963">
            <v>28.725000000000001</v>
          </cell>
          <cell r="AE963">
            <v>24.734999999999999</v>
          </cell>
          <cell r="AF963">
            <v>22.020000000000003</v>
          </cell>
          <cell r="AG963">
            <v>0</v>
          </cell>
          <cell r="AH963">
            <v>0</v>
          </cell>
          <cell r="AI963">
            <v>0</v>
          </cell>
          <cell r="AJ963">
            <v>0</v>
          </cell>
          <cell r="AK963">
            <v>0</v>
          </cell>
          <cell r="AL963">
            <v>0</v>
          </cell>
          <cell r="AM963">
            <v>0</v>
          </cell>
          <cell r="AN963">
            <v>0</v>
          </cell>
          <cell r="AO963">
            <v>0</v>
          </cell>
          <cell r="AP963">
            <v>0</v>
          </cell>
          <cell r="AQ963">
            <v>134.155</v>
          </cell>
        </row>
        <row r="964">
          <cell r="A964">
            <v>1</v>
          </cell>
          <cell r="B964" t="str">
            <v>COP</v>
          </cell>
          <cell r="C964" t="str">
            <v>Subastas</v>
          </cell>
          <cell r="D964" t="str">
            <v>Variable</v>
          </cell>
          <cell r="E964">
            <v>7</v>
          </cell>
          <cell r="F964">
            <v>35242</v>
          </cell>
          <cell r="G964" t="str">
            <v>Junio</v>
          </cell>
          <cell r="H964">
            <v>1996</v>
          </cell>
          <cell r="I964">
            <v>37798</v>
          </cell>
          <cell r="J964">
            <v>2003</v>
          </cell>
          <cell r="K964" t="str">
            <v>Junio</v>
          </cell>
          <cell r="P964">
            <v>8.6999999999999993</v>
          </cell>
          <cell r="Q964">
            <v>20.66</v>
          </cell>
          <cell r="R964">
            <v>17.14</v>
          </cell>
          <cell r="S964" t="e">
            <v>#REF!</v>
          </cell>
          <cell r="T964">
            <v>1200</v>
          </cell>
          <cell r="U964" t="e">
            <v>#REF!</v>
          </cell>
          <cell r="V964">
            <v>1200</v>
          </cell>
          <cell r="W964" t="e">
            <v>#REF!</v>
          </cell>
          <cell r="X964">
            <v>1200</v>
          </cell>
          <cell r="Y964">
            <v>247.92000000000002</v>
          </cell>
          <cell r="Z964">
            <v>1447.92</v>
          </cell>
          <cell r="AA964">
            <v>20568</v>
          </cell>
          <cell r="AB964">
            <v>234.58</v>
          </cell>
          <cell r="AC964">
            <v>234.84</v>
          </cell>
          <cell r="AD964">
            <v>229.8</v>
          </cell>
          <cell r="AE964">
            <v>197.88</v>
          </cell>
          <cell r="AF964">
            <v>176.16000000000003</v>
          </cell>
          <cell r="AG964">
            <v>0</v>
          </cell>
          <cell r="AH964">
            <v>0</v>
          </cell>
          <cell r="AI964">
            <v>0</v>
          </cell>
          <cell r="AJ964">
            <v>0</v>
          </cell>
          <cell r="AK964">
            <v>0</v>
          </cell>
          <cell r="AL964">
            <v>0</v>
          </cell>
          <cell r="AM964">
            <v>0</v>
          </cell>
          <cell r="AN964">
            <v>0</v>
          </cell>
          <cell r="AO964">
            <v>0</v>
          </cell>
          <cell r="AP964">
            <v>0</v>
          </cell>
          <cell r="AQ964">
            <v>1073.26</v>
          </cell>
        </row>
        <row r="965">
          <cell r="A965">
            <v>1</v>
          </cell>
          <cell r="B965" t="str">
            <v>COP</v>
          </cell>
          <cell r="C965" t="str">
            <v>Subastas</v>
          </cell>
          <cell r="D965" t="str">
            <v>Variable</v>
          </cell>
          <cell r="E965">
            <v>7</v>
          </cell>
          <cell r="F965">
            <v>35242</v>
          </cell>
          <cell r="G965" t="str">
            <v>Junio</v>
          </cell>
          <cell r="H965">
            <v>1996</v>
          </cell>
          <cell r="I965">
            <v>37798</v>
          </cell>
          <cell r="J965">
            <v>2003</v>
          </cell>
          <cell r="K965" t="str">
            <v>Junio</v>
          </cell>
          <cell r="P965">
            <v>8.6999999999999993</v>
          </cell>
          <cell r="Q965">
            <v>20.66</v>
          </cell>
          <cell r="R965">
            <v>17.14</v>
          </cell>
          <cell r="S965" t="e">
            <v>#REF!</v>
          </cell>
          <cell r="T965">
            <v>300</v>
          </cell>
          <cell r="U965" t="e">
            <v>#REF!</v>
          </cell>
          <cell r="V965">
            <v>300</v>
          </cell>
          <cell r="W965" t="e">
            <v>#REF!</v>
          </cell>
          <cell r="X965">
            <v>300</v>
          </cell>
          <cell r="Y965">
            <v>61.980000000000004</v>
          </cell>
          <cell r="Z965">
            <v>361.98</v>
          </cell>
          <cell r="AA965">
            <v>5142</v>
          </cell>
          <cell r="AB965">
            <v>58.64</v>
          </cell>
          <cell r="AC965">
            <v>58.71</v>
          </cell>
          <cell r="AD965">
            <v>57.45</v>
          </cell>
          <cell r="AE965">
            <v>49.47</v>
          </cell>
          <cell r="AF965">
            <v>44.040000000000006</v>
          </cell>
          <cell r="AG965">
            <v>0</v>
          </cell>
          <cell r="AH965">
            <v>0</v>
          </cell>
          <cell r="AI965">
            <v>0</v>
          </cell>
          <cell r="AJ965">
            <v>0</v>
          </cell>
          <cell r="AK965">
            <v>0</v>
          </cell>
          <cell r="AL965">
            <v>0</v>
          </cell>
          <cell r="AM965">
            <v>0</v>
          </cell>
          <cell r="AN965">
            <v>0</v>
          </cell>
          <cell r="AO965">
            <v>0</v>
          </cell>
          <cell r="AP965">
            <v>0</v>
          </cell>
          <cell r="AQ965">
            <v>268.31</v>
          </cell>
        </row>
        <row r="966">
          <cell r="A966">
            <v>1</v>
          </cell>
          <cell r="B966" t="str">
            <v>COP</v>
          </cell>
          <cell r="C966" t="str">
            <v>Subastas</v>
          </cell>
          <cell r="D966" t="str">
            <v>Variable</v>
          </cell>
          <cell r="E966">
            <v>7</v>
          </cell>
          <cell r="F966">
            <v>35242</v>
          </cell>
          <cell r="G966" t="str">
            <v>Junio</v>
          </cell>
          <cell r="H966">
            <v>1996</v>
          </cell>
          <cell r="I966">
            <v>37798</v>
          </cell>
          <cell r="J966">
            <v>2003</v>
          </cell>
          <cell r="K966" t="str">
            <v>Junio</v>
          </cell>
          <cell r="P966">
            <v>8.6999999999999993</v>
          </cell>
          <cell r="Q966">
            <v>20.66</v>
          </cell>
          <cell r="R966">
            <v>17.14</v>
          </cell>
          <cell r="S966" t="e">
            <v>#REF!</v>
          </cell>
          <cell r="T966">
            <v>500</v>
          </cell>
          <cell r="U966" t="e">
            <v>#REF!</v>
          </cell>
          <cell r="V966">
            <v>500</v>
          </cell>
          <cell r="W966" t="e">
            <v>#REF!</v>
          </cell>
          <cell r="X966">
            <v>500</v>
          </cell>
          <cell r="Y966">
            <v>103.3</v>
          </cell>
          <cell r="Z966">
            <v>603.29999999999995</v>
          </cell>
          <cell r="AA966">
            <v>8570</v>
          </cell>
          <cell r="AB966">
            <v>97.74</v>
          </cell>
          <cell r="AC966">
            <v>97.850000000000009</v>
          </cell>
          <cell r="AD966">
            <v>95.75</v>
          </cell>
          <cell r="AE966">
            <v>82.449999999999989</v>
          </cell>
          <cell r="AF966">
            <v>73.400000000000006</v>
          </cell>
          <cell r="AG966">
            <v>0</v>
          </cell>
          <cell r="AH966">
            <v>0</v>
          </cell>
          <cell r="AI966">
            <v>0</v>
          </cell>
          <cell r="AJ966">
            <v>0</v>
          </cell>
          <cell r="AK966">
            <v>0</v>
          </cell>
          <cell r="AL966">
            <v>0</v>
          </cell>
          <cell r="AM966">
            <v>0</v>
          </cell>
          <cell r="AN966">
            <v>0</v>
          </cell>
          <cell r="AO966">
            <v>0</v>
          </cell>
          <cell r="AP966">
            <v>0</v>
          </cell>
          <cell r="AQ966">
            <v>447.19000000000005</v>
          </cell>
        </row>
        <row r="967">
          <cell r="A967">
            <v>1</v>
          </cell>
          <cell r="B967" t="str">
            <v>COP</v>
          </cell>
          <cell r="C967" t="str">
            <v>Subastas</v>
          </cell>
          <cell r="D967" t="str">
            <v>Variable</v>
          </cell>
          <cell r="E967">
            <v>7</v>
          </cell>
          <cell r="F967">
            <v>35242</v>
          </cell>
          <cell r="G967" t="str">
            <v>Junio</v>
          </cell>
          <cell r="H967">
            <v>1996</v>
          </cell>
          <cell r="I967">
            <v>37798</v>
          </cell>
          <cell r="J967">
            <v>2003</v>
          </cell>
          <cell r="K967" t="str">
            <v>Junio</v>
          </cell>
          <cell r="P967">
            <v>8.6999999999999993</v>
          </cell>
          <cell r="Q967">
            <v>20.66</v>
          </cell>
          <cell r="R967">
            <v>17.14</v>
          </cell>
          <cell r="S967" t="e">
            <v>#REF!</v>
          </cell>
          <cell r="T967">
            <v>2050</v>
          </cell>
          <cell r="U967" t="e">
            <v>#REF!</v>
          </cell>
          <cell r="V967">
            <v>2050</v>
          </cell>
          <cell r="W967" t="e">
            <v>#REF!</v>
          </cell>
          <cell r="X967">
            <v>2050</v>
          </cell>
          <cell r="Y967">
            <v>423.53000000000003</v>
          </cell>
          <cell r="Z967">
            <v>2473.5300000000002</v>
          </cell>
          <cell r="AA967">
            <v>35137</v>
          </cell>
          <cell r="AB967">
            <v>400.74</v>
          </cell>
          <cell r="AC967">
            <v>401.185</v>
          </cell>
          <cell r="AD967">
            <v>392.57499999999999</v>
          </cell>
          <cell r="AE967">
            <v>338.04499999999996</v>
          </cell>
          <cell r="AF967">
            <v>300.94000000000005</v>
          </cell>
          <cell r="AG967">
            <v>0</v>
          </cell>
          <cell r="AH967">
            <v>0</v>
          </cell>
          <cell r="AI967">
            <v>0</v>
          </cell>
          <cell r="AJ967">
            <v>0</v>
          </cell>
          <cell r="AK967">
            <v>0</v>
          </cell>
          <cell r="AL967">
            <v>0</v>
          </cell>
          <cell r="AM967">
            <v>0</v>
          </cell>
          <cell r="AN967">
            <v>0</v>
          </cell>
          <cell r="AO967">
            <v>0</v>
          </cell>
          <cell r="AP967">
            <v>0</v>
          </cell>
          <cell r="AQ967">
            <v>1833.4850000000001</v>
          </cell>
        </row>
        <row r="968">
          <cell r="A968">
            <v>1</v>
          </cell>
          <cell r="B968" t="str">
            <v>COP</v>
          </cell>
          <cell r="C968" t="str">
            <v>Subastas</v>
          </cell>
          <cell r="D968" t="str">
            <v>Variable</v>
          </cell>
          <cell r="E968">
            <v>7</v>
          </cell>
          <cell r="F968">
            <v>35242</v>
          </cell>
          <cell r="G968" t="str">
            <v>Junio</v>
          </cell>
          <cell r="H968">
            <v>1996</v>
          </cell>
          <cell r="I968">
            <v>37798</v>
          </cell>
          <cell r="J968">
            <v>2003</v>
          </cell>
          <cell r="K968" t="str">
            <v>Junio</v>
          </cell>
          <cell r="P968">
            <v>8.6999999999999993</v>
          </cell>
          <cell r="Q968">
            <v>20.66</v>
          </cell>
          <cell r="R968">
            <v>17.14</v>
          </cell>
          <cell r="S968" t="e">
            <v>#REF!</v>
          </cell>
          <cell r="T968">
            <v>2500</v>
          </cell>
          <cell r="U968" t="e">
            <v>#REF!</v>
          </cell>
          <cell r="V968">
            <v>2500</v>
          </cell>
          <cell r="W968" t="e">
            <v>#REF!</v>
          </cell>
          <cell r="X968">
            <v>2500</v>
          </cell>
          <cell r="Y968">
            <v>516.5</v>
          </cell>
          <cell r="Z968">
            <v>3016.5</v>
          </cell>
          <cell r="AA968">
            <v>42850</v>
          </cell>
          <cell r="AB968">
            <v>488.71</v>
          </cell>
          <cell r="AC968">
            <v>489.25000000000006</v>
          </cell>
          <cell r="AD968">
            <v>478.75</v>
          </cell>
          <cell r="AE968">
            <v>412.25</v>
          </cell>
          <cell r="AF968">
            <v>367.00000000000006</v>
          </cell>
          <cell r="AG968">
            <v>0</v>
          </cell>
          <cell r="AH968">
            <v>0</v>
          </cell>
          <cell r="AI968">
            <v>0</v>
          </cell>
          <cell r="AJ968">
            <v>0</v>
          </cell>
          <cell r="AK968">
            <v>0</v>
          </cell>
          <cell r="AL968">
            <v>0</v>
          </cell>
          <cell r="AM968">
            <v>0</v>
          </cell>
          <cell r="AN968">
            <v>0</v>
          </cell>
          <cell r="AO968">
            <v>0</v>
          </cell>
          <cell r="AP968">
            <v>0</v>
          </cell>
          <cell r="AQ968">
            <v>2235.96</v>
          </cell>
        </row>
        <row r="969">
          <cell r="A969">
            <v>1</v>
          </cell>
          <cell r="B969" t="str">
            <v>COP</v>
          </cell>
          <cell r="C969" t="str">
            <v>Subastas</v>
          </cell>
          <cell r="D969" t="str">
            <v>Variable</v>
          </cell>
          <cell r="E969">
            <v>7</v>
          </cell>
          <cell r="F969">
            <v>35242</v>
          </cell>
          <cell r="G969" t="str">
            <v>Junio</v>
          </cell>
          <cell r="H969">
            <v>1996</v>
          </cell>
          <cell r="I969">
            <v>37798</v>
          </cell>
          <cell r="J969">
            <v>2003</v>
          </cell>
          <cell r="K969" t="str">
            <v>Junio</v>
          </cell>
          <cell r="P969">
            <v>8.6999999999999993</v>
          </cell>
          <cell r="Q969">
            <v>20.66</v>
          </cell>
          <cell r="R969">
            <v>17.14</v>
          </cell>
          <cell r="S969" t="e">
            <v>#REF!</v>
          </cell>
          <cell r="T969">
            <v>500</v>
          </cell>
          <cell r="U969" t="e">
            <v>#REF!</v>
          </cell>
          <cell r="V969">
            <v>500</v>
          </cell>
          <cell r="W969" t="e">
            <v>#REF!</v>
          </cell>
          <cell r="X969">
            <v>500</v>
          </cell>
          <cell r="Y969">
            <v>103.3</v>
          </cell>
          <cell r="Z969">
            <v>603.29999999999995</v>
          </cell>
          <cell r="AA969">
            <v>8570</v>
          </cell>
          <cell r="AB969">
            <v>97.74</v>
          </cell>
          <cell r="AC969">
            <v>97.850000000000009</v>
          </cell>
          <cell r="AD969">
            <v>95.75</v>
          </cell>
          <cell r="AE969">
            <v>82.449999999999989</v>
          </cell>
          <cell r="AF969">
            <v>73.400000000000006</v>
          </cell>
          <cell r="AG969">
            <v>0</v>
          </cell>
          <cell r="AH969">
            <v>0</v>
          </cell>
          <cell r="AI969">
            <v>0</v>
          </cell>
          <cell r="AJ969">
            <v>0</v>
          </cell>
          <cell r="AK969">
            <v>0</v>
          </cell>
          <cell r="AL969">
            <v>0</v>
          </cell>
          <cell r="AM969">
            <v>0</v>
          </cell>
          <cell r="AN969">
            <v>0</v>
          </cell>
          <cell r="AO969">
            <v>0</v>
          </cell>
          <cell r="AP969">
            <v>0</v>
          </cell>
          <cell r="AQ969">
            <v>447.19000000000005</v>
          </cell>
        </row>
        <row r="970">
          <cell r="A970">
            <v>1</v>
          </cell>
          <cell r="B970" t="str">
            <v>COP</v>
          </cell>
          <cell r="C970" t="str">
            <v>Subastas</v>
          </cell>
          <cell r="D970" t="str">
            <v>Variable</v>
          </cell>
          <cell r="E970">
            <v>7</v>
          </cell>
          <cell r="F970">
            <v>35242</v>
          </cell>
          <cell r="G970" t="str">
            <v>Junio</v>
          </cell>
          <cell r="H970">
            <v>1996</v>
          </cell>
          <cell r="I970">
            <v>37798</v>
          </cell>
          <cell r="J970">
            <v>2003</v>
          </cell>
          <cell r="K970" t="str">
            <v>Junio</v>
          </cell>
          <cell r="P970">
            <v>8.6999999999999993</v>
          </cell>
          <cell r="Q970">
            <v>20.66</v>
          </cell>
          <cell r="R970">
            <v>17.14</v>
          </cell>
          <cell r="S970" t="e">
            <v>#REF!</v>
          </cell>
          <cell r="T970">
            <v>500</v>
          </cell>
          <cell r="U970" t="e">
            <v>#REF!</v>
          </cell>
          <cell r="V970">
            <v>500</v>
          </cell>
          <cell r="W970" t="e">
            <v>#REF!</v>
          </cell>
          <cell r="X970">
            <v>500</v>
          </cell>
          <cell r="Y970">
            <v>103.3</v>
          </cell>
          <cell r="Z970">
            <v>603.29999999999995</v>
          </cell>
          <cell r="AA970">
            <v>8570</v>
          </cell>
          <cell r="AB970">
            <v>97.74</v>
          </cell>
          <cell r="AC970">
            <v>97.850000000000009</v>
          </cell>
          <cell r="AD970">
            <v>95.75</v>
          </cell>
          <cell r="AE970">
            <v>82.449999999999989</v>
          </cell>
          <cell r="AF970">
            <v>73.400000000000006</v>
          </cell>
          <cell r="AG970">
            <v>0</v>
          </cell>
          <cell r="AH970">
            <v>0</v>
          </cell>
          <cell r="AI970">
            <v>0</v>
          </cell>
          <cell r="AJ970">
            <v>0</v>
          </cell>
          <cell r="AK970">
            <v>0</v>
          </cell>
          <cell r="AL970">
            <v>0</v>
          </cell>
          <cell r="AM970">
            <v>0</v>
          </cell>
          <cell r="AN970">
            <v>0</v>
          </cell>
          <cell r="AO970">
            <v>0</v>
          </cell>
          <cell r="AP970">
            <v>0</v>
          </cell>
          <cell r="AQ970">
            <v>447.19000000000005</v>
          </cell>
        </row>
        <row r="971">
          <cell r="A971">
            <v>1</v>
          </cell>
          <cell r="B971" t="str">
            <v>COP</v>
          </cell>
          <cell r="C971" t="str">
            <v>Subastas</v>
          </cell>
          <cell r="D971" t="str">
            <v>Variable</v>
          </cell>
          <cell r="E971">
            <v>7</v>
          </cell>
          <cell r="F971">
            <v>35277</v>
          </cell>
          <cell r="G971" t="str">
            <v>Julio</v>
          </cell>
          <cell r="H971">
            <v>1996</v>
          </cell>
          <cell r="I971">
            <v>37833</v>
          </cell>
          <cell r="J971">
            <v>2003</v>
          </cell>
          <cell r="K971" t="str">
            <v>Julio</v>
          </cell>
          <cell r="P971">
            <v>8.6999999999999993</v>
          </cell>
          <cell r="Q971">
            <v>20.66</v>
          </cell>
          <cell r="R971">
            <v>17.14</v>
          </cell>
          <cell r="S971" t="e">
            <v>#REF!</v>
          </cell>
          <cell r="T971">
            <v>330</v>
          </cell>
          <cell r="U971" t="e">
            <v>#REF!</v>
          </cell>
          <cell r="V971">
            <v>330</v>
          </cell>
          <cell r="W971" t="e">
            <v>#REF!</v>
          </cell>
          <cell r="X971">
            <v>330</v>
          </cell>
          <cell r="Y971">
            <v>68.177999999999997</v>
          </cell>
          <cell r="Z971">
            <v>398.178</v>
          </cell>
          <cell r="AA971">
            <v>5656.2</v>
          </cell>
          <cell r="AB971">
            <v>60.85</v>
          </cell>
          <cell r="AC971">
            <v>63.426000000000002</v>
          </cell>
          <cell r="AD971">
            <v>64.218000000000004</v>
          </cell>
          <cell r="AE971">
            <v>53.823</v>
          </cell>
          <cell r="AF971">
            <v>48.444000000000003</v>
          </cell>
          <cell r="AG971">
            <v>0</v>
          </cell>
          <cell r="AH971">
            <v>0</v>
          </cell>
          <cell r="AI971">
            <v>0</v>
          </cell>
          <cell r="AJ971">
            <v>0</v>
          </cell>
          <cell r="AK971">
            <v>0</v>
          </cell>
          <cell r="AL971">
            <v>0</v>
          </cell>
          <cell r="AM971">
            <v>0</v>
          </cell>
          <cell r="AN971">
            <v>0</v>
          </cell>
          <cell r="AO971">
            <v>0</v>
          </cell>
          <cell r="AP971">
            <v>0</v>
          </cell>
          <cell r="AQ971">
            <v>290.76100000000002</v>
          </cell>
        </row>
        <row r="972">
          <cell r="A972">
            <v>1</v>
          </cell>
          <cell r="B972" t="str">
            <v>COP</v>
          </cell>
          <cell r="C972" t="str">
            <v>Subastas</v>
          </cell>
          <cell r="D972" t="str">
            <v>Variable</v>
          </cell>
          <cell r="E972">
            <v>7</v>
          </cell>
          <cell r="F972">
            <v>35305</v>
          </cell>
          <cell r="G972" t="str">
            <v>Agosto</v>
          </cell>
          <cell r="H972">
            <v>1996</v>
          </cell>
          <cell r="I972">
            <v>37861</v>
          </cell>
          <cell r="J972">
            <v>2003</v>
          </cell>
          <cell r="K972" t="str">
            <v>Agosto</v>
          </cell>
          <cell r="P972">
            <v>8.6999999999999993</v>
          </cell>
          <cell r="Q972">
            <v>20.66</v>
          </cell>
          <cell r="R972">
            <v>17.14</v>
          </cell>
          <cell r="S972" t="e">
            <v>#REF!</v>
          </cell>
          <cell r="T972">
            <v>2400</v>
          </cell>
          <cell r="U972" t="e">
            <v>#REF!</v>
          </cell>
          <cell r="V972">
            <v>2400</v>
          </cell>
          <cell r="W972" t="e">
            <v>#REF!</v>
          </cell>
          <cell r="X972">
            <v>2400</v>
          </cell>
          <cell r="Y972">
            <v>495.84000000000003</v>
          </cell>
          <cell r="Z972">
            <v>2895.84</v>
          </cell>
          <cell r="AA972">
            <v>41136</v>
          </cell>
          <cell r="AB972">
            <v>437.85</v>
          </cell>
          <cell r="AC972">
            <v>451.2</v>
          </cell>
          <cell r="AD972">
            <v>463.2</v>
          </cell>
          <cell r="AE972">
            <v>386.40000000000003</v>
          </cell>
          <cell r="AF972">
            <v>352.32000000000005</v>
          </cell>
          <cell r="AG972">
            <v>0</v>
          </cell>
          <cell r="AH972">
            <v>0</v>
          </cell>
          <cell r="AI972">
            <v>0</v>
          </cell>
          <cell r="AJ972">
            <v>0</v>
          </cell>
          <cell r="AK972">
            <v>0</v>
          </cell>
          <cell r="AL972">
            <v>0</v>
          </cell>
          <cell r="AM972">
            <v>0</v>
          </cell>
          <cell r="AN972">
            <v>0</v>
          </cell>
          <cell r="AO972">
            <v>0</v>
          </cell>
          <cell r="AP972">
            <v>0</v>
          </cell>
          <cell r="AQ972">
            <v>2090.9700000000003</v>
          </cell>
        </row>
        <row r="973">
          <cell r="A973">
            <v>1</v>
          </cell>
          <cell r="B973" t="str">
            <v>COP</v>
          </cell>
          <cell r="C973" t="str">
            <v>Subastas</v>
          </cell>
          <cell r="D973" t="str">
            <v>Variable</v>
          </cell>
          <cell r="E973">
            <v>7</v>
          </cell>
          <cell r="F973">
            <v>35333</v>
          </cell>
          <cell r="G973" t="str">
            <v>Septiembre</v>
          </cell>
          <cell r="H973">
            <v>1996</v>
          </cell>
          <cell r="I973">
            <v>37889</v>
          </cell>
          <cell r="J973">
            <v>2003</v>
          </cell>
          <cell r="K973" t="str">
            <v>Septiembre</v>
          </cell>
          <cell r="P973">
            <v>8.5</v>
          </cell>
          <cell r="Q973">
            <v>20.440000000000001</v>
          </cell>
          <cell r="R973">
            <v>17.14</v>
          </cell>
          <cell r="S973" t="e">
            <v>#REF!</v>
          </cell>
          <cell r="T973">
            <v>4252.1000000000004</v>
          </cell>
          <cell r="U973" t="e">
            <v>#REF!</v>
          </cell>
          <cell r="V973">
            <v>4252.1000000000004</v>
          </cell>
          <cell r="W973" t="e">
            <v>#REF!</v>
          </cell>
          <cell r="X973">
            <v>4252.1000000000004</v>
          </cell>
          <cell r="Y973">
            <v>869.12924000000021</v>
          </cell>
          <cell r="Z973">
            <v>5121.2292400000006</v>
          </cell>
          <cell r="AA973">
            <v>72880.994000000006</v>
          </cell>
          <cell r="AB973">
            <v>789.56</v>
          </cell>
          <cell r="AC973">
            <v>781.53598</v>
          </cell>
          <cell r="AD973">
            <v>787.06371000000001</v>
          </cell>
          <cell r="AE973">
            <v>668.4301200000001</v>
          </cell>
          <cell r="AF973">
            <v>615.27886999999998</v>
          </cell>
          <cell r="AG973">
            <v>0</v>
          </cell>
          <cell r="AH973">
            <v>0</v>
          </cell>
          <cell r="AI973">
            <v>0</v>
          </cell>
          <cell r="AJ973">
            <v>0</v>
          </cell>
          <cell r="AK973">
            <v>0</v>
          </cell>
          <cell r="AL973">
            <v>0</v>
          </cell>
          <cell r="AM973">
            <v>0</v>
          </cell>
          <cell r="AN973">
            <v>0</v>
          </cell>
          <cell r="AO973">
            <v>0</v>
          </cell>
          <cell r="AP973">
            <v>0</v>
          </cell>
          <cell r="AQ973">
            <v>3641.86868</v>
          </cell>
        </row>
        <row r="974">
          <cell r="A974">
            <v>1</v>
          </cell>
          <cell r="B974" t="str">
            <v>COP</v>
          </cell>
          <cell r="C974" t="str">
            <v>Subastas</v>
          </cell>
          <cell r="D974" t="str">
            <v>Variable</v>
          </cell>
          <cell r="E974">
            <v>7</v>
          </cell>
          <cell r="F974">
            <v>35333</v>
          </cell>
          <cell r="G974" t="str">
            <v>Septiembre</v>
          </cell>
          <cell r="H974">
            <v>1996</v>
          </cell>
          <cell r="I974">
            <v>37889</v>
          </cell>
          <cell r="J974">
            <v>2003</v>
          </cell>
          <cell r="K974" t="str">
            <v>Septiembre</v>
          </cell>
          <cell r="P974">
            <v>8.5</v>
          </cell>
          <cell r="Q974">
            <v>20.440000000000001</v>
          </cell>
          <cell r="R974">
            <v>17.14</v>
          </cell>
          <cell r="S974" t="e">
            <v>#REF!</v>
          </cell>
          <cell r="T974">
            <v>250</v>
          </cell>
          <cell r="U974" t="e">
            <v>#REF!</v>
          </cell>
          <cell r="V974">
            <v>250</v>
          </cell>
          <cell r="W974" t="e">
            <v>#REF!</v>
          </cell>
          <cell r="X974">
            <v>250</v>
          </cell>
          <cell r="Y974">
            <v>51.100000000000009</v>
          </cell>
          <cell r="Z974">
            <v>301.10000000000002</v>
          </cell>
          <cell r="AA974">
            <v>4285</v>
          </cell>
          <cell r="AB974">
            <v>46.42</v>
          </cell>
          <cell r="AC974">
            <v>45.949999999999996</v>
          </cell>
          <cell r="AD974">
            <v>46.274999999999999</v>
          </cell>
          <cell r="AE974">
            <v>39.300000000000004</v>
          </cell>
          <cell r="AF974">
            <v>36.174999999999997</v>
          </cell>
          <cell r="AG974">
            <v>0</v>
          </cell>
          <cell r="AH974">
            <v>0</v>
          </cell>
          <cell r="AI974">
            <v>0</v>
          </cell>
          <cell r="AJ974">
            <v>0</v>
          </cell>
          <cell r="AK974">
            <v>0</v>
          </cell>
          <cell r="AL974">
            <v>0</v>
          </cell>
          <cell r="AM974">
            <v>0</v>
          </cell>
          <cell r="AN974">
            <v>0</v>
          </cell>
          <cell r="AO974">
            <v>0</v>
          </cell>
          <cell r="AP974">
            <v>0</v>
          </cell>
          <cell r="AQ974">
            <v>214.12</v>
          </cell>
        </row>
        <row r="975">
          <cell r="A975">
            <v>1</v>
          </cell>
          <cell r="B975" t="str">
            <v>COP</v>
          </cell>
          <cell r="C975" t="str">
            <v>Subastas</v>
          </cell>
          <cell r="D975" t="str">
            <v>Variable</v>
          </cell>
          <cell r="E975">
            <v>7</v>
          </cell>
          <cell r="F975">
            <v>35333</v>
          </cell>
          <cell r="G975" t="str">
            <v>Septiembre</v>
          </cell>
          <cell r="H975">
            <v>1996</v>
          </cell>
          <cell r="I975">
            <v>37889</v>
          </cell>
          <cell r="J975">
            <v>2003</v>
          </cell>
          <cell r="K975" t="str">
            <v>Septiembre</v>
          </cell>
          <cell r="P975">
            <v>8.5</v>
          </cell>
          <cell r="Q975">
            <v>20.440000000000001</v>
          </cell>
          <cell r="R975">
            <v>17.14</v>
          </cell>
          <cell r="S975" t="e">
            <v>#REF!</v>
          </cell>
          <cell r="T975">
            <v>1270</v>
          </cell>
          <cell r="U975" t="e">
            <v>#REF!</v>
          </cell>
          <cell r="V975">
            <v>1270</v>
          </cell>
          <cell r="W975" t="e">
            <v>#REF!</v>
          </cell>
          <cell r="X975">
            <v>1270</v>
          </cell>
          <cell r="Y975">
            <v>259.58800000000002</v>
          </cell>
          <cell r="Z975">
            <v>1529.588</v>
          </cell>
          <cell r="AA975">
            <v>21767.8</v>
          </cell>
          <cell r="AB975">
            <v>235.82</v>
          </cell>
          <cell r="AC975">
            <v>233.42599999999999</v>
          </cell>
          <cell r="AD975">
            <v>235.07699999999997</v>
          </cell>
          <cell r="AE975">
            <v>199.64400000000001</v>
          </cell>
          <cell r="AF975">
            <v>183.76900000000001</v>
          </cell>
          <cell r="AG975">
            <v>0</v>
          </cell>
          <cell r="AH975">
            <v>0</v>
          </cell>
          <cell r="AI975">
            <v>0</v>
          </cell>
          <cell r="AJ975">
            <v>0</v>
          </cell>
          <cell r="AK975">
            <v>0</v>
          </cell>
          <cell r="AL975">
            <v>0</v>
          </cell>
          <cell r="AM975">
            <v>0</v>
          </cell>
          <cell r="AN975">
            <v>0</v>
          </cell>
          <cell r="AO975">
            <v>0</v>
          </cell>
          <cell r="AP975">
            <v>0</v>
          </cell>
          <cell r="AQ975">
            <v>1087.7359999999999</v>
          </cell>
        </row>
        <row r="976">
          <cell r="A976">
            <v>1</v>
          </cell>
          <cell r="B976" t="str">
            <v>COP</v>
          </cell>
          <cell r="C976" t="str">
            <v>Subastas</v>
          </cell>
          <cell r="D976" t="str">
            <v>Variable</v>
          </cell>
          <cell r="E976">
            <v>7</v>
          </cell>
          <cell r="F976">
            <v>35333</v>
          </cell>
          <cell r="G976" t="str">
            <v>Septiembre</v>
          </cell>
          <cell r="H976">
            <v>1996</v>
          </cell>
          <cell r="I976">
            <v>37889</v>
          </cell>
          <cell r="J976">
            <v>2003</v>
          </cell>
          <cell r="K976" t="str">
            <v>Septiembre</v>
          </cell>
          <cell r="P976">
            <v>8.5</v>
          </cell>
          <cell r="Q976">
            <v>20.440000000000001</v>
          </cell>
          <cell r="R976">
            <v>17.14</v>
          </cell>
          <cell r="S976" t="e">
            <v>#REF!</v>
          </cell>
          <cell r="T976">
            <v>1250</v>
          </cell>
          <cell r="U976" t="e">
            <v>#REF!</v>
          </cell>
          <cell r="V976">
            <v>1250</v>
          </cell>
          <cell r="W976" t="e">
            <v>#REF!</v>
          </cell>
          <cell r="X976">
            <v>1250</v>
          </cell>
          <cell r="Y976">
            <v>255.50000000000003</v>
          </cell>
          <cell r="Z976">
            <v>1505.5</v>
          </cell>
          <cell r="AA976">
            <v>21425</v>
          </cell>
          <cell r="AB976">
            <v>232.11</v>
          </cell>
          <cell r="AC976">
            <v>229.75</v>
          </cell>
          <cell r="AD976">
            <v>231.37499999999997</v>
          </cell>
          <cell r="AE976">
            <v>196.5</v>
          </cell>
          <cell r="AF976">
            <v>180.875</v>
          </cell>
          <cell r="AG976">
            <v>0</v>
          </cell>
          <cell r="AH976">
            <v>0</v>
          </cell>
          <cell r="AI976">
            <v>0</v>
          </cell>
          <cell r="AJ976">
            <v>0</v>
          </cell>
          <cell r="AK976">
            <v>0</v>
          </cell>
          <cell r="AL976">
            <v>0</v>
          </cell>
          <cell r="AM976">
            <v>0</v>
          </cell>
          <cell r="AN976">
            <v>0</v>
          </cell>
          <cell r="AO976">
            <v>0</v>
          </cell>
          <cell r="AP976">
            <v>0</v>
          </cell>
          <cell r="AQ976">
            <v>1070.6100000000001</v>
          </cell>
        </row>
        <row r="977">
          <cell r="A977">
            <v>1</v>
          </cell>
          <cell r="B977" t="str">
            <v>COP</v>
          </cell>
          <cell r="C977" t="str">
            <v>Subastas</v>
          </cell>
          <cell r="D977" t="str">
            <v>Variable</v>
          </cell>
          <cell r="E977">
            <v>7</v>
          </cell>
          <cell r="F977">
            <v>35333</v>
          </cell>
          <cell r="G977" t="str">
            <v>Septiembre</v>
          </cell>
          <cell r="H977">
            <v>1996</v>
          </cell>
          <cell r="I977">
            <v>37889</v>
          </cell>
          <cell r="J977">
            <v>2003</v>
          </cell>
          <cell r="K977" t="str">
            <v>Septiembre</v>
          </cell>
          <cell r="P977">
            <v>8.5</v>
          </cell>
          <cell r="Q977">
            <v>20.440000000000001</v>
          </cell>
          <cell r="R977">
            <v>17.14</v>
          </cell>
          <cell r="S977" t="e">
            <v>#REF!</v>
          </cell>
          <cell r="T977">
            <v>1050</v>
          </cell>
          <cell r="U977" t="e">
            <v>#REF!</v>
          </cell>
          <cell r="V977">
            <v>1050</v>
          </cell>
          <cell r="W977" t="e">
            <v>#REF!</v>
          </cell>
          <cell r="X977">
            <v>1050</v>
          </cell>
          <cell r="Y977">
            <v>214.62000000000003</v>
          </cell>
          <cell r="Z977">
            <v>1264.6200000000001</v>
          </cell>
          <cell r="AA977">
            <v>17997</v>
          </cell>
          <cell r="AB977">
            <v>194.97</v>
          </cell>
          <cell r="AC977">
            <v>192.98999999999998</v>
          </cell>
          <cell r="AD977">
            <v>194.35499999999999</v>
          </cell>
          <cell r="AE977">
            <v>165.06</v>
          </cell>
          <cell r="AF977">
            <v>151.935</v>
          </cell>
          <cell r="AG977">
            <v>0</v>
          </cell>
          <cell r="AH977">
            <v>0</v>
          </cell>
          <cell r="AI977">
            <v>0</v>
          </cell>
          <cell r="AJ977">
            <v>0</v>
          </cell>
          <cell r="AK977">
            <v>0</v>
          </cell>
          <cell r="AL977">
            <v>0</v>
          </cell>
          <cell r="AM977">
            <v>0</v>
          </cell>
          <cell r="AN977">
            <v>0</v>
          </cell>
          <cell r="AO977">
            <v>0</v>
          </cell>
          <cell r="AP977">
            <v>0</v>
          </cell>
          <cell r="AQ977">
            <v>899.31</v>
          </cell>
        </row>
        <row r="978">
          <cell r="A978">
            <v>1</v>
          </cell>
          <cell r="B978" t="str">
            <v>COP</v>
          </cell>
          <cell r="C978" t="str">
            <v>Subastas</v>
          </cell>
          <cell r="D978" t="str">
            <v>Variable</v>
          </cell>
          <cell r="E978">
            <v>7</v>
          </cell>
          <cell r="F978">
            <v>35333</v>
          </cell>
          <cell r="G978" t="str">
            <v>Septiembre</v>
          </cell>
          <cell r="H978">
            <v>1996</v>
          </cell>
          <cell r="I978">
            <v>37889</v>
          </cell>
          <cell r="J978">
            <v>2003</v>
          </cell>
          <cell r="K978" t="str">
            <v>Septiembre</v>
          </cell>
          <cell r="P978">
            <v>8.5</v>
          </cell>
          <cell r="Q978">
            <v>20.440000000000001</v>
          </cell>
          <cell r="R978">
            <v>17.14</v>
          </cell>
          <cell r="S978" t="e">
            <v>#REF!</v>
          </cell>
          <cell r="T978">
            <v>3257.7</v>
          </cell>
          <cell r="U978" t="e">
            <v>#REF!</v>
          </cell>
          <cell r="V978">
            <v>3257.7</v>
          </cell>
          <cell r="W978" t="e">
            <v>#REF!</v>
          </cell>
          <cell r="X978">
            <v>3257.7</v>
          </cell>
          <cell r="Y978">
            <v>665.8738800000001</v>
          </cell>
          <cell r="Z978">
            <v>3923.5738799999999</v>
          </cell>
          <cell r="AA978">
            <v>55836.977999999996</v>
          </cell>
          <cell r="AB978">
            <v>604.91999999999996</v>
          </cell>
          <cell r="AC978">
            <v>598.7652599999999</v>
          </cell>
          <cell r="AD978">
            <v>603.00026999999989</v>
          </cell>
          <cell r="AE978">
            <v>512.11044000000004</v>
          </cell>
          <cell r="AF978">
            <v>471.38918999999999</v>
          </cell>
          <cell r="AG978">
            <v>0</v>
          </cell>
          <cell r="AH978">
            <v>0</v>
          </cell>
          <cell r="AI978">
            <v>0</v>
          </cell>
          <cell r="AJ978">
            <v>0</v>
          </cell>
          <cell r="AK978">
            <v>0</v>
          </cell>
          <cell r="AL978">
            <v>0</v>
          </cell>
          <cell r="AM978">
            <v>0</v>
          </cell>
          <cell r="AN978">
            <v>0</v>
          </cell>
          <cell r="AO978">
            <v>0</v>
          </cell>
          <cell r="AP978">
            <v>0</v>
          </cell>
          <cell r="AQ978">
            <v>2790.1851599999995</v>
          </cell>
        </row>
        <row r="979">
          <cell r="A979">
            <v>1</v>
          </cell>
          <cell r="B979" t="str">
            <v>COP</v>
          </cell>
          <cell r="C979" t="str">
            <v>Subastas</v>
          </cell>
          <cell r="D979" t="str">
            <v>Variable</v>
          </cell>
          <cell r="E979">
            <v>7</v>
          </cell>
          <cell r="F979">
            <v>35333</v>
          </cell>
          <cell r="G979" t="str">
            <v>Septiembre</v>
          </cell>
          <cell r="H979">
            <v>1996</v>
          </cell>
          <cell r="I979">
            <v>37889</v>
          </cell>
          <cell r="J979">
            <v>2003</v>
          </cell>
          <cell r="K979" t="str">
            <v>Septiembre</v>
          </cell>
          <cell r="P979">
            <v>8.5</v>
          </cell>
          <cell r="Q979">
            <v>20.440000000000001</v>
          </cell>
          <cell r="R979">
            <v>17.14</v>
          </cell>
          <cell r="S979" t="e">
            <v>#REF!</v>
          </cell>
          <cell r="T979">
            <v>1050</v>
          </cell>
          <cell r="U979" t="e">
            <v>#REF!</v>
          </cell>
          <cell r="V979">
            <v>1050</v>
          </cell>
          <cell r="W979" t="e">
            <v>#REF!</v>
          </cell>
          <cell r="X979">
            <v>1050</v>
          </cell>
          <cell r="Y979">
            <v>214.62000000000003</v>
          </cell>
          <cell r="Z979">
            <v>1264.6200000000001</v>
          </cell>
          <cell r="AA979">
            <v>17997</v>
          </cell>
          <cell r="AB979">
            <v>194.97</v>
          </cell>
          <cell r="AC979">
            <v>192.98999999999998</v>
          </cell>
          <cell r="AD979">
            <v>194.35499999999999</v>
          </cell>
          <cell r="AE979">
            <v>165.06</v>
          </cell>
          <cell r="AF979">
            <v>151.935</v>
          </cell>
          <cell r="AG979">
            <v>0</v>
          </cell>
          <cell r="AH979">
            <v>0</v>
          </cell>
          <cell r="AI979">
            <v>0</v>
          </cell>
          <cell r="AJ979">
            <v>0</v>
          </cell>
          <cell r="AK979">
            <v>0</v>
          </cell>
          <cell r="AL979">
            <v>0</v>
          </cell>
          <cell r="AM979">
            <v>0</v>
          </cell>
          <cell r="AN979">
            <v>0</v>
          </cell>
          <cell r="AO979">
            <v>0</v>
          </cell>
          <cell r="AP979">
            <v>0</v>
          </cell>
          <cell r="AQ979">
            <v>899.31</v>
          </cell>
        </row>
        <row r="980">
          <cell r="A980">
            <v>1</v>
          </cell>
          <cell r="B980" t="str">
            <v>COP</v>
          </cell>
          <cell r="C980" t="str">
            <v>Subastas</v>
          </cell>
          <cell r="D980" t="str">
            <v>Variable</v>
          </cell>
          <cell r="E980">
            <v>7</v>
          </cell>
          <cell r="F980">
            <v>35333</v>
          </cell>
          <cell r="G980" t="str">
            <v>Septiembre</v>
          </cell>
          <cell r="H980">
            <v>1996</v>
          </cell>
          <cell r="I980">
            <v>37889</v>
          </cell>
          <cell r="J980">
            <v>2003</v>
          </cell>
          <cell r="K980" t="str">
            <v>Septiembre</v>
          </cell>
          <cell r="P980">
            <v>8.5</v>
          </cell>
          <cell r="Q980">
            <v>20.440000000000001</v>
          </cell>
          <cell r="R980">
            <v>17.14</v>
          </cell>
          <cell r="S980" t="e">
            <v>#REF!</v>
          </cell>
          <cell r="T980">
            <v>1000</v>
          </cell>
          <cell r="U980" t="e">
            <v>#REF!</v>
          </cell>
          <cell r="V980">
            <v>1000</v>
          </cell>
          <cell r="W980" t="e">
            <v>#REF!</v>
          </cell>
          <cell r="X980">
            <v>1000</v>
          </cell>
          <cell r="Y980">
            <v>204.40000000000003</v>
          </cell>
          <cell r="Z980">
            <v>1204.4000000000001</v>
          </cell>
          <cell r="AA980">
            <v>17140</v>
          </cell>
          <cell r="AB980">
            <v>185.69</v>
          </cell>
          <cell r="AC980">
            <v>183.79999999999998</v>
          </cell>
          <cell r="AD980">
            <v>185.1</v>
          </cell>
          <cell r="AE980">
            <v>157.20000000000002</v>
          </cell>
          <cell r="AF980">
            <v>144.69999999999999</v>
          </cell>
          <cell r="AG980">
            <v>0</v>
          </cell>
          <cell r="AH980">
            <v>0</v>
          </cell>
          <cell r="AI980">
            <v>0</v>
          </cell>
          <cell r="AJ980">
            <v>0</v>
          </cell>
          <cell r="AK980">
            <v>0</v>
          </cell>
          <cell r="AL980">
            <v>0</v>
          </cell>
          <cell r="AM980">
            <v>0</v>
          </cell>
          <cell r="AN980">
            <v>0</v>
          </cell>
          <cell r="AO980">
            <v>0</v>
          </cell>
          <cell r="AP980">
            <v>0</v>
          </cell>
          <cell r="AQ980">
            <v>856.49</v>
          </cell>
        </row>
        <row r="981">
          <cell r="A981">
            <v>1</v>
          </cell>
          <cell r="B981" t="str">
            <v>COP</v>
          </cell>
          <cell r="C981" t="str">
            <v>Subastas</v>
          </cell>
          <cell r="D981" t="str">
            <v>Variable</v>
          </cell>
          <cell r="E981">
            <v>7</v>
          </cell>
          <cell r="F981">
            <v>35333</v>
          </cell>
          <cell r="G981" t="str">
            <v>Septiembre</v>
          </cell>
          <cell r="H981">
            <v>1996</v>
          </cell>
          <cell r="I981">
            <v>37889</v>
          </cell>
          <cell r="J981">
            <v>2003</v>
          </cell>
          <cell r="K981" t="str">
            <v>Septiembre</v>
          </cell>
          <cell r="P981">
            <v>8.5</v>
          </cell>
          <cell r="Q981">
            <v>20.440000000000001</v>
          </cell>
          <cell r="R981">
            <v>17.14</v>
          </cell>
          <cell r="S981" t="e">
            <v>#REF!</v>
          </cell>
          <cell r="T981">
            <v>927.6</v>
          </cell>
          <cell r="U981" t="e">
            <v>#REF!</v>
          </cell>
          <cell r="V981">
            <v>927.6</v>
          </cell>
          <cell r="W981" t="e">
            <v>#REF!</v>
          </cell>
          <cell r="X981">
            <v>927.6</v>
          </cell>
          <cell r="Y981">
            <v>189.60144000000003</v>
          </cell>
          <cell r="Z981">
            <v>1117.20144</v>
          </cell>
          <cell r="AA981">
            <v>15899.064</v>
          </cell>
          <cell r="AB981">
            <v>172.24</v>
          </cell>
          <cell r="AC981">
            <v>170.49287999999999</v>
          </cell>
          <cell r="AD981">
            <v>171.69875999999999</v>
          </cell>
          <cell r="AE981">
            <v>145.81872000000001</v>
          </cell>
          <cell r="AF981">
            <v>134.22371999999999</v>
          </cell>
          <cell r="AG981">
            <v>0</v>
          </cell>
          <cell r="AH981">
            <v>0</v>
          </cell>
          <cell r="AI981">
            <v>0</v>
          </cell>
          <cell r="AJ981">
            <v>0</v>
          </cell>
          <cell r="AK981">
            <v>0</v>
          </cell>
          <cell r="AL981">
            <v>0</v>
          </cell>
          <cell r="AM981">
            <v>0</v>
          </cell>
          <cell r="AN981">
            <v>0</v>
          </cell>
          <cell r="AO981">
            <v>0</v>
          </cell>
          <cell r="AP981">
            <v>0</v>
          </cell>
          <cell r="AQ981">
            <v>794.47407999999996</v>
          </cell>
        </row>
        <row r="982">
          <cell r="A982">
            <v>1</v>
          </cell>
          <cell r="B982" t="str">
            <v>COP</v>
          </cell>
          <cell r="C982" t="str">
            <v>Subastas</v>
          </cell>
          <cell r="D982" t="str">
            <v>Variable</v>
          </cell>
          <cell r="E982">
            <v>7</v>
          </cell>
          <cell r="F982">
            <v>35333</v>
          </cell>
          <cell r="G982" t="str">
            <v>Septiembre</v>
          </cell>
          <cell r="H982">
            <v>1996</v>
          </cell>
          <cell r="I982">
            <v>37889</v>
          </cell>
          <cell r="J982">
            <v>2003</v>
          </cell>
          <cell r="K982" t="str">
            <v>Septiembre</v>
          </cell>
          <cell r="P982">
            <v>8.5</v>
          </cell>
          <cell r="Q982">
            <v>20.440000000000001</v>
          </cell>
          <cell r="R982">
            <v>17.14</v>
          </cell>
          <cell r="S982" t="e">
            <v>#REF!</v>
          </cell>
          <cell r="T982">
            <v>500</v>
          </cell>
          <cell r="U982" t="e">
            <v>#REF!</v>
          </cell>
          <cell r="V982">
            <v>500</v>
          </cell>
          <cell r="W982" t="e">
            <v>#REF!</v>
          </cell>
          <cell r="X982">
            <v>500</v>
          </cell>
          <cell r="Y982">
            <v>102.20000000000002</v>
          </cell>
          <cell r="Z982">
            <v>602.20000000000005</v>
          </cell>
          <cell r="AA982">
            <v>8570</v>
          </cell>
          <cell r="AB982">
            <v>92.84</v>
          </cell>
          <cell r="AC982">
            <v>91.899999999999991</v>
          </cell>
          <cell r="AD982">
            <v>92.55</v>
          </cell>
          <cell r="AE982">
            <v>78.600000000000009</v>
          </cell>
          <cell r="AF982">
            <v>72.349999999999994</v>
          </cell>
          <cell r="AG982">
            <v>0</v>
          </cell>
          <cell r="AH982">
            <v>0</v>
          </cell>
          <cell r="AI982">
            <v>0</v>
          </cell>
          <cell r="AJ982">
            <v>0</v>
          </cell>
          <cell r="AK982">
            <v>0</v>
          </cell>
          <cell r="AL982">
            <v>0</v>
          </cell>
          <cell r="AM982">
            <v>0</v>
          </cell>
          <cell r="AN982">
            <v>0</v>
          </cell>
          <cell r="AO982">
            <v>0</v>
          </cell>
          <cell r="AP982">
            <v>0</v>
          </cell>
          <cell r="AQ982">
            <v>428.24</v>
          </cell>
        </row>
        <row r="983">
          <cell r="A983">
            <v>1</v>
          </cell>
          <cell r="B983" t="str">
            <v>COP</v>
          </cell>
          <cell r="C983" t="str">
            <v>Subastas</v>
          </cell>
          <cell r="D983" t="str">
            <v>Variable</v>
          </cell>
          <cell r="E983">
            <v>7</v>
          </cell>
          <cell r="F983">
            <v>35333</v>
          </cell>
          <cell r="G983" t="str">
            <v>Septiembre</v>
          </cell>
          <cell r="H983">
            <v>1996</v>
          </cell>
          <cell r="I983">
            <v>37889</v>
          </cell>
          <cell r="J983">
            <v>2003</v>
          </cell>
          <cell r="K983" t="str">
            <v>Septiembre</v>
          </cell>
          <cell r="P983">
            <v>8.5</v>
          </cell>
          <cell r="Q983">
            <v>20.440000000000001</v>
          </cell>
          <cell r="R983">
            <v>17.14</v>
          </cell>
          <cell r="S983" t="e">
            <v>#REF!</v>
          </cell>
          <cell r="T983">
            <v>2000</v>
          </cell>
          <cell r="U983" t="e">
            <v>#REF!</v>
          </cell>
          <cell r="V983">
            <v>2000</v>
          </cell>
          <cell r="W983" t="e">
            <v>#REF!</v>
          </cell>
          <cell r="X983">
            <v>2000</v>
          </cell>
          <cell r="Y983">
            <v>408.80000000000007</v>
          </cell>
          <cell r="Z983">
            <v>2408.8000000000002</v>
          </cell>
          <cell r="AA983">
            <v>34280</v>
          </cell>
          <cell r="AB983">
            <v>371.38</v>
          </cell>
          <cell r="AC983">
            <v>367.59999999999997</v>
          </cell>
          <cell r="AD983">
            <v>370.2</v>
          </cell>
          <cell r="AE983">
            <v>314.40000000000003</v>
          </cell>
          <cell r="AF983">
            <v>289.39999999999998</v>
          </cell>
          <cell r="AG983">
            <v>0</v>
          </cell>
          <cell r="AH983">
            <v>0</v>
          </cell>
          <cell r="AI983">
            <v>0</v>
          </cell>
          <cell r="AJ983">
            <v>0</v>
          </cell>
          <cell r="AK983">
            <v>0</v>
          </cell>
          <cell r="AL983">
            <v>0</v>
          </cell>
          <cell r="AM983">
            <v>0</v>
          </cell>
          <cell r="AN983">
            <v>0</v>
          </cell>
          <cell r="AO983">
            <v>0</v>
          </cell>
          <cell r="AP983">
            <v>0</v>
          </cell>
          <cell r="AQ983">
            <v>1712.98</v>
          </cell>
        </row>
        <row r="984">
          <cell r="A984">
            <v>1</v>
          </cell>
          <cell r="B984" t="str">
            <v>COP</v>
          </cell>
          <cell r="C984" t="str">
            <v>Subastas</v>
          </cell>
          <cell r="D984" t="str">
            <v>Variable</v>
          </cell>
          <cell r="E984">
            <v>7</v>
          </cell>
          <cell r="F984">
            <v>35333</v>
          </cell>
          <cell r="G984" t="str">
            <v>Septiembre</v>
          </cell>
          <cell r="H984">
            <v>1996</v>
          </cell>
          <cell r="I984">
            <v>37889</v>
          </cell>
          <cell r="J984">
            <v>2003</v>
          </cell>
          <cell r="K984" t="str">
            <v>Septiembre</v>
          </cell>
          <cell r="P984">
            <v>8.5</v>
          </cell>
          <cell r="Q984">
            <v>20.440000000000001</v>
          </cell>
          <cell r="R984">
            <v>17.14</v>
          </cell>
          <cell r="S984" t="e">
            <v>#REF!</v>
          </cell>
          <cell r="T984">
            <v>562.6</v>
          </cell>
          <cell r="U984" t="e">
            <v>#REF!</v>
          </cell>
          <cell r="V984">
            <v>562.6</v>
          </cell>
          <cell r="W984" t="e">
            <v>#REF!</v>
          </cell>
          <cell r="X984">
            <v>562.6</v>
          </cell>
          <cell r="Y984">
            <v>114.99544000000002</v>
          </cell>
          <cell r="Z984">
            <v>677.59544000000005</v>
          </cell>
          <cell r="AA984">
            <v>9642.9639999999999</v>
          </cell>
          <cell r="AB984">
            <v>104.47</v>
          </cell>
          <cell r="AC984">
            <v>103.40588</v>
          </cell>
          <cell r="AD984">
            <v>104.13726</v>
          </cell>
          <cell r="AE984">
            <v>88.440720000000013</v>
          </cell>
          <cell r="AF984">
            <v>81.40822</v>
          </cell>
          <cell r="AG984">
            <v>0</v>
          </cell>
          <cell r="AH984">
            <v>0</v>
          </cell>
          <cell r="AI984">
            <v>0</v>
          </cell>
          <cell r="AJ984">
            <v>0</v>
          </cell>
          <cell r="AK984">
            <v>0</v>
          </cell>
          <cell r="AL984">
            <v>0</v>
          </cell>
          <cell r="AM984">
            <v>0</v>
          </cell>
          <cell r="AN984">
            <v>0</v>
          </cell>
          <cell r="AO984">
            <v>0</v>
          </cell>
          <cell r="AP984">
            <v>0</v>
          </cell>
          <cell r="AQ984">
            <v>481.86207999999999</v>
          </cell>
        </row>
        <row r="985">
          <cell r="A985">
            <v>1</v>
          </cell>
          <cell r="B985" t="str">
            <v>COP</v>
          </cell>
          <cell r="C985" t="str">
            <v>Subastas</v>
          </cell>
          <cell r="D985" t="str">
            <v>Variable</v>
          </cell>
          <cell r="E985">
            <v>7</v>
          </cell>
          <cell r="F985">
            <v>35333</v>
          </cell>
          <cell r="G985" t="str">
            <v>Septiembre</v>
          </cell>
          <cell r="H985">
            <v>1996</v>
          </cell>
          <cell r="I985">
            <v>37889</v>
          </cell>
          <cell r="J985">
            <v>2003</v>
          </cell>
          <cell r="K985" t="str">
            <v>Septiembre</v>
          </cell>
          <cell r="P985">
            <v>8.5</v>
          </cell>
          <cell r="Q985">
            <v>20.440000000000001</v>
          </cell>
          <cell r="R985">
            <v>17.14</v>
          </cell>
          <cell r="S985" t="e">
            <v>#REF!</v>
          </cell>
          <cell r="T985">
            <v>800</v>
          </cell>
          <cell r="U985" t="e">
            <v>#REF!</v>
          </cell>
          <cell r="V985">
            <v>800</v>
          </cell>
          <cell r="W985" t="e">
            <v>#REF!</v>
          </cell>
          <cell r="X985">
            <v>800</v>
          </cell>
          <cell r="Y985">
            <v>163.52000000000001</v>
          </cell>
          <cell r="Z985">
            <v>963.52</v>
          </cell>
          <cell r="AA985">
            <v>13712</v>
          </cell>
          <cell r="AB985">
            <v>148.55000000000001</v>
          </cell>
          <cell r="AC985">
            <v>147.04</v>
          </cell>
          <cell r="AD985">
            <v>148.07999999999998</v>
          </cell>
          <cell r="AE985">
            <v>125.76</v>
          </cell>
          <cell r="AF985">
            <v>115.75999999999999</v>
          </cell>
          <cell r="AG985">
            <v>0</v>
          </cell>
          <cell r="AH985">
            <v>0</v>
          </cell>
          <cell r="AI985">
            <v>0</v>
          </cell>
          <cell r="AJ985">
            <v>0</v>
          </cell>
          <cell r="AK985">
            <v>0</v>
          </cell>
          <cell r="AL985">
            <v>0</v>
          </cell>
          <cell r="AM985">
            <v>0</v>
          </cell>
          <cell r="AN985">
            <v>0</v>
          </cell>
          <cell r="AO985">
            <v>0</v>
          </cell>
          <cell r="AP985">
            <v>0</v>
          </cell>
          <cell r="AQ985">
            <v>685.19</v>
          </cell>
        </row>
        <row r="986">
          <cell r="A986">
            <v>1</v>
          </cell>
          <cell r="B986" t="str">
            <v>COP</v>
          </cell>
          <cell r="C986" t="str">
            <v>Subastas</v>
          </cell>
          <cell r="D986" t="str">
            <v>Variable</v>
          </cell>
          <cell r="E986">
            <v>7</v>
          </cell>
          <cell r="F986">
            <v>35333</v>
          </cell>
          <cell r="G986" t="str">
            <v>Septiembre</v>
          </cell>
          <cell r="H986">
            <v>1996</v>
          </cell>
          <cell r="I986">
            <v>37889</v>
          </cell>
          <cell r="J986">
            <v>2003</v>
          </cell>
          <cell r="K986" t="str">
            <v>Septiembre</v>
          </cell>
          <cell r="P986">
            <v>8.5</v>
          </cell>
          <cell r="Q986">
            <v>20.440000000000001</v>
          </cell>
          <cell r="R986">
            <v>17.14</v>
          </cell>
          <cell r="S986" t="e">
            <v>#REF!</v>
          </cell>
          <cell r="T986">
            <v>5</v>
          </cell>
          <cell r="U986" t="e">
            <v>#REF!</v>
          </cell>
          <cell r="V986">
            <v>5</v>
          </cell>
          <cell r="W986" t="e">
            <v>#REF!</v>
          </cell>
          <cell r="X986">
            <v>5</v>
          </cell>
          <cell r="Y986">
            <v>1.0220000000000002</v>
          </cell>
          <cell r="Z986">
            <v>6.0220000000000002</v>
          </cell>
          <cell r="AA986">
            <v>85.7</v>
          </cell>
          <cell r="AB986">
            <v>0.93</v>
          </cell>
          <cell r="AC986">
            <v>0.91899999999999993</v>
          </cell>
          <cell r="AD986">
            <v>0.92549999999999999</v>
          </cell>
          <cell r="AE986">
            <v>0.78600000000000003</v>
          </cell>
          <cell r="AF986">
            <v>0.72350000000000003</v>
          </cell>
          <cell r="AG986">
            <v>0</v>
          </cell>
          <cell r="AH986">
            <v>0</v>
          </cell>
          <cell r="AI986">
            <v>0</v>
          </cell>
          <cell r="AJ986">
            <v>0</v>
          </cell>
          <cell r="AK986">
            <v>0</v>
          </cell>
          <cell r="AL986">
            <v>0</v>
          </cell>
          <cell r="AM986">
            <v>0</v>
          </cell>
          <cell r="AN986">
            <v>0</v>
          </cell>
          <cell r="AO986">
            <v>0</v>
          </cell>
          <cell r="AP986">
            <v>0</v>
          </cell>
          <cell r="AQ986">
            <v>4.2839999999999998</v>
          </cell>
        </row>
        <row r="987">
          <cell r="A987">
            <v>1</v>
          </cell>
          <cell r="B987" t="str">
            <v>COP</v>
          </cell>
          <cell r="C987" t="str">
            <v>Subastas</v>
          </cell>
          <cell r="D987" t="str">
            <v>Variable</v>
          </cell>
          <cell r="E987">
            <v>7</v>
          </cell>
          <cell r="F987">
            <v>35333</v>
          </cell>
          <cell r="G987" t="str">
            <v>Septiembre</v>
          </cell>
          <cell r="H987">
            <v>1996</v>
          </cell>
          <cell r="I987">
            <v>37889</v>
          </cell>
          <cell r="J987">
            <v>2003</v>
          </cell>
          <cell r="K987" t="str">
            <v>Septiembre</v>
          </cell>
          <cell r="P987">
            <v>8.5</v>
          </cell>
          <cell r="Q987">
            <v>20.440000000000001</v>
          </cell>
          <cell r="R987">
            <v>17.14</v>
          </cell>
          <cell r="S987" t="e">
            <v>#REF!</v>
          </cell>
          <cell r="T987">
            <v>1825</v>
          </cell>
          <cell r="U987" t="e">
            <v>#REF!</v>
          </cell>
          <cell r="V987">
            <v>1825</v>
          </cell>
          <cell r="W987" t="e">
            <v>#REF!</v>
          </cell>
          <cell r="X987">
            <v>1825</v>
          </cell>
          <cell r="Y987">
            <v>373.03000000000003</v>
          </cell>
          <cell r="Z987">
            <v>2198.0300000000002</v>
          </cell>
          <cell r="AA987">
            <v>31280.5</v>
          </cell>
          <cell r="AB987">
            <v>338.88</v>
          </cell>
          <cell r="AC987">
            <v>335.435</v>
          </cell>
          <cell r="AD987">
            <v>337.80749999999995</v>
          </cell>
          <cell r="AE987">
            <v>286.89</v>
          </cell>
          <cell r="AF987">
            <v>264.07749999999999</v>
          </cell>
          <cell r="AG987">
            <v>0</v>
          </cell>
          <cell r="AH987">
            <v>0</v>
          </cell>
          <cell r="AI987">
            <v>0</v>
          </cell>
          <cell r="AJ987">
            <v>0</v>
          </cell>
          <cell r="AK987">
            <v>0</v>
          </cell>
          <cell r="AL987">
            <v>0</v>
          </cell>
          <cell r="AM987">
            <v>0</v>
          </cell>
          <cell r="AN987">
            <v>0</v>
          </cell>
          <cell r="AO987">
            <v>0</v>
          </cell>
          <cell r="AP987">
            <v>0</v>
          </cell>
          <cell r="AQ987">
            <v>1563.0899999999997</v>
          </cell>
        </row>
        <row r="988">
          <cell r="A988">
            <v>1</v>
          </cell>
          <cell r="B988" t="str">
            <v>COP</v>
          </cell>
          <cell r="C988" t="str">
            <v>Subastas</v>
          </cell>
          <cell r="D988" t="str">
            <v>Variable</v>
          </cell>
          <cell r="E988">
            <v>7</v>
          </cell>
          <cell r="F988">
            <v>35368</v>
          </cell>
          <cell r="G988" t="str">
            <v>Octubre</v>
          </cell>
          <cell r="H988">
            <v>1996</v>
          </cell>
          <cell r="I988">
            <v>37924</v>
          </cell>
          <cell r="J988">
            <v>2003</v>
          </cell>
          <cell r="K988" t="str">
            <v>Octubre</v>
          </cell>
          <cell r="P988">
            <v>8.1999999999999993</v>
          </cell>
          <cell r="Q988">
            <v>20.100000000000001</v>
          </cell>
          <cell r="R988">
            <v>17.14</v>
          </cell>
          <cell r="S988" t="e">
            <v>#REF!</v>
          </cell>
          <cell r="T988">
            <v>3700</v>
          </cell>
          <cell r="U988" t="e">
            <v>#REF!</v>
          </cell>
          <cell r="V988">
            <v>3700</v>
          </cell>
          <cell r="W988" t="e">
            <v>#REF!</v>
          </cell>
          <cell r="X988">
            <v>3700</v>
          </cell>
          <cell r="Y988">
            <v>743.7</v>
          </cell>
          <cell r="Z988">
            <v>4443.7</v>
          </cell>
          <cell r="AA988">
            <v>63418</v>
          </cell>
          <cell r="AB988">
            <v>676.92</v>
          </cell>
          <cell r="AC988">
            <v>710.03</v>
          </cell>
          <cell r="AD988">
            <v>657.12</v>
          </cell>
          <cell r="AE988">
            <v>562.03</v>
          </cell>
          <cell r="AF988">
            <v>523.54999999999995</v>
          </cell>
          <cell r="AG988">
            <v>0</v>
          </cell>
          <cell r="AH988">
            <v>0</v>
          </cell>
          <cell r="AI988">
            <v>0</v>
          </cell>
          <cell r="AJ988">
            <v>0</v>
          </cell>
          <cell r="AK988">
            <v>0</v>
          </cell>
          <cell r="AL988">
            <v>0</v>
          </cell>
          <cell r="AM988">
            <v>0</v>
          </cell>
          <cell r="AN988">
            <v>0</v>
          </cell>
          <cell r="AO988">
            <v>0</v>
          </cell>
          <cell r="AP988">
            <v>0</v>
          </cell>
          <cell r="AQ988">
            <v>3129.6499999999996</v>
          </cell>
        </row>
        <row r="989">
          <cell r="A989">
            <v>1</v>
          </cell>
          <cell r="B989" t="str">
            <v>COP</v>
          </cell>
          <cell r="C989" t="str">
            <v>Subastas</v>
          </cell>
          <cell r="D989" t="str">
            <v>Variable</v>
          </cell>
          <cell r="E989">
            <v>7</v>
          </cell>
          <cell r="F989">
            <v>35368</v>
          </cell>
          <cell r="G989" t="str">
            <v>Octubre</v>
          </cell>
          <cell r="H989">
            <v>1996</v>
          </cell>
          <cell r="I989">
            <v>37924</v>
          </cell>
          <cell r="J989">
            <v>2003</v>
          </cell>
          <cell r="K989" t="str">
            <v>Octubre</v>
          </cell>
          <cell r="P989">
            <v>8.1999999999999993</v>
          </cell>
          <cell r="Q989">
            <v>20.100000000000001</v>
          </cell>
          <cell r="R989">
            <v>17.14</v>
          </cell>
          <cell r="S989" t="e">
            <v>#REF!</v>
          </cell>
          <cell r="T989">
            <v>700</v>
          </cell>
          <cell r="U989" t="e">
            <v>#REF!</v>
          </cell>
          <cell r="V989">
            <v>700</v>
          </cell>
          <cell r="W989" t="e">
            <v>#REF!</v>
          </cell>
          <cell r="X989">
            <v>700</v>
          </cell>
          <cell r="Y989">
            <v>140.70000000000002</v>
          </cell>
          <cell r="Z989">
            <v>840.7</v>
          </cell>
          <cell r="AA989">
            <v>11998</v>
          </cell>
          <cell r="AB989">
            <v>128.07</v>
          </cell>
          <cell r="AC989">
            <v>134.32999999999998</v>
          </cell>
          <cell r="AD989">
            <v>124.32000000000001</v>
          </cell>
          <cell r="AE989">
            <v>106.33</v>
          </cell>
          <cell r="AF989">
            <v>99.05</v>
          </cell>
          <cell r="AG989">
            <v>0</v>
          </cell>
          <cell r="AH989">
            <v>0</v>
          </cell>
          <cell r="AI989">
            <v>0</v>
          </cell>
          <cell r="AJ989">
            <v>0</v>
          </cell>
          <cell r="AK989">
            <v>0</v>
          </cell>
          <cell r="AL989">
            <v>0</v>
          </cell>
          <cell r="AM989">
            <v>0</v>
          </cell>
          <cell r="AN989">
            <v>0</v>
          </cell>
          <cell r="AO989">
            <v>0</v>
          </cell>
          <cell r="AP989">
            <v>0</v>
          </cell>
          <cell r="AQ989">
            <v>592.09999999999991</v>
          </cell>
        </row>
        <row r="990">
          <cell r="A990">
            <v>1</v>
          </cell>
          <cell r="B990" t="str">
            <v>COP</v>
          </cell>
          <cell r="C990" t="str">
            <v>Subastas</v>
          </cell>
          <cell r="D990" t="str">
            <v>Variable</v>
          </cell>
          <cell r="E990">
            <v>7</v>
          </cell>
          <cell r="F990">
            <v>35368</v>
          </cell>
          <cell r="G990" t="str">
            <v>Octubre</v>
          </cell>
          <cell r="H990">
            <v>1996</v>
          </cell>
          <cell r="I990">
            <v>37924</v>
          </cell>
          <cell r="J990">
            <v>2003</v>
          </cell>
          <cell r="K990" t="str">
            <v>Octubre</v>
          </cell>
          <cell r="P990">
            <v>8.1999999999999993</v>
          </cell>
          <cell r="Q990">
            <v>20.100000000000001</v>
          </cell>
          <cell r="R990">
            <v>17.14</v>
          </cell>
          <cell r="S990" t="e">
            <v>#REF!</v>
          </cell>
          <cell r="T990">
            <v>550</v>
          </cell>
          <cell r="U990" t="e">
            <v>#REF!</v>
          </cell>
          <cell r="V990">
            <v>550</v>
          </cell>
          <cell r="W990" t="e">
            <v>#REF!</v>
          </cell>
          <cell r="X990">
            <v>550</v>
          </cell>
          <cell r="Y990">
            <v>110.55000000000001</v>
          </cell>
          <cell r="Z990">
            <v>660.55</v>
          </cell>
          <cell r="AA990">
            <v>9427</v>
          </cell>
          <cell r="AB990">
            <v>100.62</v>
          </cell>
          <cell r="AC990">
            <v>105.54499999999999</v>
          </cell>
          <cell r="AD990">
            <v>97.68</v>
          </cell>
          <cell r="AE990">
            <v>83.545000000000002</v>
          </cell>
          <cell r="AF990">
            <v>77.824999999999989</v>
          </cell>
          <cell r="AG990">
            <v>0</v>
          </cell>
          <cell r="AH990">
            <v>0</v>
          </cell>
          <cell r="AI990">
            <v>0</v>
          </cell>
          <cell r="AJ990">
            <v>0</v>
          </cell>
          <cell r="AK990">
            <v>0</v>
          </cell>
          <cell r="AL990">
            <v>0</v>
          </cell>
          <cell r="AM990">
            <v>0</v>
          </cell>
          <cell r="AN990">
            <v>0</v>
          </cell>
          <cell r="AO990">
            <v>0</v>
          </cell>
          <cell r="AP990">
            <v>0</v>
          </cell>
          <cell r="AQ990">
            <v>465.21500000000003</v>
          </cell>
        </row>
        <row r="991">
          <cell r="A991">
            <v>1</v>
          </cell>
          <cell r="B991" t="str">
            <v>COP</v>
          </cell>
          <cell r="C991" t="str">
            <v>Subastas</v>
          </cell>
          <cell r="D991" t="str">
            <v>Variable</v>
          </cell>
          <cell r="E991">
            <v>7</v>
          </cell>
          <cell r="F991">
            <v>35368</v>
          </cell>
          <cell r="G991" t="str">
            <v>Octubre</v>
          </cell>
          <cell r="H991">
            <v>1996</v>
          </cell>
          <cell r="I991">
            <v>37924</v>
          </cell>
          <cell r="J991">
            <v>2003</v>
          </cell>
          <cell r="K991" t="str">
            <v>Octubre</v>
          </cell>
          <cell r="P991">
            <v>8.1999999999999993</v>
          </cell>
          <cell r="Q991">
            <v>20.100000000000001</v>
          </cell>
          <cell r="R991">
            <v>17.14</v>
          </cell>
          <cell r="S991" t="e">
            <v>#REF!</v>
          </cell>
          <cell r="T991">
            <v>200</v>
          </cell>
          <cell r="U991" t="e">
            <v>#REF!</v>
          </cell>
          <cell r="V991">
            <v>200</v>
          </cell>
          <cell r="W991" t="e">
            <v>#REF!</v>
          </cell>
          <cell r="X991">
            <v>200</v>
          </cell>
          <cell r="Y991">
            <v>40.200000000000003</v>
          </cell>
          <cell r="Z991">
            <v>240.2</v>
          </cell>
          <cell r="AA991">
            <v>3428</v>
          </cell>
          <cell r="AB991">
            <v>36.590000000000003</v>
          </cell>
          <cell r="AC991">
            <v>38.379999999999995</v>
          </cell>
          <cell r="AD991">
            <v>35.520000000000003</v>
          </cell>
          <cell r="AE991">
            <v>30.380000000000003</v>
          </cell>
          <cell r="AF991">
            <v>28.299999999999997</v>
          </cell>
          <cell r="AG991">
            <v>0</v>
          </cell>
          <cell r="AH991">
            <v>0</v>
          </cell>
          <cell r="AI991">
            <v>0</v>
          </cell>
          <cell r="AJ991">
            <v>0</v>
          </cell>
          <cell r="AK991">
            <v>0</v>
          </cell>
          <cell r="AL991">
            <v>0</v>
          </cell>
          <cell r="AM991">
            <v>0</v>
          </cell>
          <cell r="AN991">
            <v>0</v>
          </cell>
          <cell r="AO991">
            <v>0</v>
          </cell>
          <cell r="AP991">
            <v>0</v>
          </cell>
          <cell r="AQ991">
            <v>169.17000000000002</v>
          </cell>
        </row>
        <row r="992">
          <cell r="A992">
            <v>1</v>
          </cell>
          <cell r="B992" t="str">
            <v>COP</v>
          </cell>
          <cell r="C992" t="str">
            <v>Subastas</v>
          </cell>
          <cell r="D992" t="str">
            <v>Variable</v>
          </cell>
          <cell r="E992">
            <v>7</v>
          </cell>
          <cell r="F992">
            <v>35368</v>
          </cell>
          <cell r="G992" t="str">
            <v>Octubre</v>
          </cell>
          <cell r="H992">
            <v>1996</v>
          </cell>
          <cell r="I992">
            <v>37924</v>
          </cell>
          <cell r="J992">
            <v>2003</v>
          </cell>
          <cell r="K992" t="str">
            <v>Octubre</v>
          </cell>
          <cell r="P992">
            <v>8.1999999999999993</v>
          </cell>
          <cell r="Q992">
            <v>20.100000000000001</v>
          </cell>
          <cell r="R992">
            <v>17.14</v>
          </cell>
          <cell r="S992" t="e">
            <v>#REF!</v>
          </cell>
          <cell r="T992">
            <v>7051</v>
          </cell>
          <cell r="U992" t="e">
            <v>#REF!</v>
          </cell>
          <cell r="V992">
            <v>7051</v>
          </cell>
          <cell r="W992" t="e">
            <v>#REF!</v>
          </cell>
          <cell r="X992">
            <v>7051</v>
          </cell>
          <cell r="Y992">
            <v>1417.251</v>
          </cell>
          <cell r="Z992">
            <v>8468.2510000000002</v>
          </cell>
          <cell r="AA992">
            <v>120854.14</v>
          </cell>
          <cell r="AB992">
            <v>1289.98</v>
          </cell>
          <cell r="AC992">
            <v>1353.0869</v>
          </cell>
          <cell r="AD992">
            <v>1252.2576000000001</v>
          </cell>
          <cell r="AE992">
            <v>1071.0469000000001</v>
          </cell>
          <cell r="AF992">
            <v>997.71649999999988</v>
          </cell>
          <cell r="AG992">
            <v>0</v>
          </cell>
          <cell r="AH992">
            <v>0</v>
          </cell>
          <cell r="AI992">
            <v>0</v>
          </cell>
          <cell r="AJ992">
            <v>0</v>
          </cell>
          <cell r="AK992">
            <v>0</v>
          </cell>
          <cell r="AL992">
            <v>0</v>
          </cell>
          <cell r="AM992">
            <v>0</v>
          </cell>
          <cell r="AN992">
            <v>0</v>
          </cell>
          <cell r="AO992">
            <v>0</v>
          </cell>
          <cell r="AP992">
            <v>0</v>
          </cell>
          <cell r="AQ992">
            <v>5964.0878999999995</v>
          </cell>
        </row>
        <row r="993">
          <cell r="A993">
            <v>1</v>
          </cell>
          <cell r="B993" t="str">
            <v>COP</v>
          </cell>
          <cell r="C993" t="str">
            <v>Subastas</v>
          </cell>
          <cell r="D993" t="str">
            <v>Variable</v>
          </cell>
          <cell r="E993">
            <v>7</v>
          </cell>
          <cell r="F993">
            <v>35368</v>
          </cell>
          <cell r="G993" t="str">
            <v>Octubre</v>
          </cell>
          <cell r="H993">
            <v>1996</v>
          </cell>
          <cell r="I993">
            <v>37924</v>
          </cell>
          <cell r="J993">
            <v>2003</v>
          </cell>
          <cell r="K993" t="str">
            <v>Octubre</v>
          </cell>
          <cell r="P993">
            <v>8.1999999999999993</v>
          </cell>
          <cell r="Q993">
            <v>20.100000000000001</v>
          </cell>
          <cell r="R993">
            <v>17.14</v>
          </cell>
          <cell r="S993" t="e">
            <v>#REF!</v>
          </cell>
          <cell r="T993">
            <v>600</v>
          </cell>
          <cell r="U993" t="e">
            <v>#REF!</v>
          </cell>
          <cell r="V993">
            <v>600</v>
          </cell>
          <cell r="W993" t="e">
            <v>#REF!</v>
          </cell>
          <cell r="X993">
            <v>600</v>
          </cell>
          <cell r="Y993">
            <v>120.60000000000001</v>
          </cell>
          <cell r="Z993">
            <v>720.6</v>
          </cell>
          <cell r="AA993">
            <v>10284</v>
          </cell>
          <cell r="AB993">
            <v>109.77</v>
          </cell>
          <cell r="AC993">
            <v>115.13999999999999</v>
          </cell>
          <cell r="AD993">
            <v>106.56</v>
          </cell>
          <cell r="AE993">
            <v>91.14</v>
          </cell>
          <cell r="AF993">
            <v>84.899999999999991</v>
          </cell>
          <cell r="AG993">
            <v>0</v>
          </cell>
          <cell r="AH993">
            <v>0</v>
          </cell>
          <cell r="AI993">
            <v>0</v>
          </cell>
          <cell r="AJ993">
            <v>0</v>
          </cell>
          <cell r="AK993">
            <v>0</v>
          </cell>
          <cell r="AL993">
            <v>0</v>
          </cell>
          <cell r="AM993">
            <v>0</v>
          </cell>
          <cell r="AN993">
            <v>0</v>
          </cell>
          <cell r="AO993">
            <v>0</v>
          </cell>
          <cell r="AP993">
            <v>0</v>
          </cell>
          <cell r="AQ993">
            <v>507.50999999999993</v>
          </cell>
        </row>
        <row r="994">
          <cell r="A994">
            <v>1</v>
          </cell>
          <cell r="B994" t="str">
            <v>COP</v>
          </cell>
          <cell r="C994" t="str">
            <v>Subastas</v>
          </cell>
          <cell r="D994" t="str">
            <v>Variable</v>
          </cell>
          <cell r="E994">
            <v>7</v>
          </cell>
          <cell r="F994">
            <v>35368</v>
          </cell>
          <cell r="G994" t="str">
            <v>Octubre</v>
          </cell>
          <cell r="H994">
            <v>1996</v>
          </cell>
          <cell r="I994">
            <v>37924</v>
          </cell>
          <cell r="J994">
            <v>2003</v>
          </cell>
          <cell r="K994" t="str">
            <v>Octubre</v>
          </cell>
          <cell r="P994">
            <v>8.1999999999999993</v>
          </cell>
          <cell r="Q994">
            <v>20.100000000000001</v>
          </cell>
          <cell r="R994">
            <v>17.14</v>
          </cell>
          <cell r="S994" t="e">
            <v>#REF!</v>
          </cell>
          <cell r="T994">
            <v>1500</v>
          </cell>
          <cell r="U994" t="e">
            <v>#REF!</v>
          </cell>
          <cell r="V994">
            <v>1500</v>
          </cell>
          <cell r="W994" t="e">
            <v>#REF!</v>
          </cell>
          <cell r="X994">
            <v>1500</v>
          </cell>
          <cell r="Y994">
            <v>301.5</v>
          </cell>
          <cell r="Z994">
            <v>1801.5</v>
          </cell>
          <cell r="AA994">
            <v>25710</v>
          </cell>
          <cell r="AB994">
            <v>274.43</v>
          </cell>
          <cell r="AC994">
            <v>287.84999999999997</v>
          </cell>
          <cell r="AD994">
            <v>266.40000000000003</v>
          </cell>
          <cell r="AE994">
            <v>227.85000000000002</v>
          </cell>
          <cell r="AF994">
            <v>212.24999999999997</v>
          </cell>
          <cell r="AG994">
            <v>0</v>
          </cell>
          <cell r="AH994">
            <v>0</v>
          </cell>
          <cell r="AI994">
            <v>0</v>
          </cell>
          <cell r="AJ994">
            <v>0</v>
          </cell>
          <cell r="AK994">
            <v>0</v>
          </cell>
          <cell r="AL994">
            <v>0</v>
          </cell>
          <cell r="AM994">
            <v>0</v>
          </cell>
          <cell r="AN994">
            <v>0</v>
          </cell>
          <cell r="AO994">
            <v>0</v>
          </cell>
          <cell r="AP994">
            <v>0</v>
          </cell>
          <cell r="AQ994">
            <v>1268.7800000000002</v>
          </cell>
        </row>
        <row r="995">
          <cell r="A995">
            <v>1</v>
          </cell>
          <cell r="B995" t="str">
            <v>COP</v>
          </cell>
          <cell r="C995" t="str">
            <v>Subastas</v>
          </cell>
          <cell r="D995" t="str">
            <v>Variable</v>
          </cell>
          <cell r="E995">
            <v>7</v>
          </cell>
          <cell r="F995">
            <v>35368</v>
          </cell>
          <cell r="G995" t="str">
            <v>Octubre</v>
          </cell>
          <cell r="H995">
            <v>1996</v>
          </cell>
          <cell r="I995">
            <v>37924</v>
          </cell>
          <cell r="J995">
            <v>2003</v>
          </cell>
          <cell r="K995" t="str">
            <v>Octubre</v>
          </cell>
          <cell r="P995">
            <v>8.1999999999999993</v>
          </cell>
          <cell r="Q995">
            <v>20.100000000000001</v>
          </cell>
          <cell r="R995">
            <v>17.14</v>
          </cell>
          <cell r="S995" t="e">
            <v>#REF!</v>
          </cell>
          <cell r="T995">
            <v>1851.3</v>
          </cell>
          <cell r="U995" t="e">
            <v>#REF!</v>
          </cell>
          <cell r="V995">
            <v>1851.3</v>
          </cell>
          <cell r="W995" t="e">
            <v>#REF!</v>
          </cell>
          <cell r="X995">
            <v>1851.3</v>
          </cell>
          <cell r="Y995">
            <v>372.11130000000003</v>
          </cell>
          <cell r="Z995">
            <v>2223.4112999999998</v>
          </cell>
          <cell r="AA995">
            <v>31731.281999999999</v>
          </cell>
          <cell r="AB995">
            <v>338.7</v>
          </cell>
          <cell r="AC995">
            <v>355.26446999999996</v>
          </cell>
          <cell r="AD995">
            <v>328.79088000000002</v>
          </cell>
          <cell r="AE995">
            <v>281.21247</v>
          </cell>
          <cell r="AF995">
            <v>261.95894999999996</v>
          </cell>
          <cell r="AG995">
            <v>0</v>
          </cell>
          <cell r="AH995">
            <v>0</v>
          </cell>
          <cell r="AI995">
            <v>0</v>
          </cell>
          <cell r="AJ995">
            <v>0</v>
          </cell>
          <cell r="AK995">
            <v>0</v>
          </cell>
          <cell r="AL995">
            <v>0</v>
          </cell>
          <cell r="AM995">
            <v>0</v>
          </cell>
          <cell r="AN995">
            <v>0</v>
          </cell>
          <cell r="AO995">
            <v>0</v>
          </cell>
          <cell r="AP995">
            <v>0</v>
          </cell>
          <cell r="AQ995">
            <v>1565.9267699999998</v>
          </cell>
        </row>
        <row r="996">
          <cell r="A996">
            <v>1</v>
          </cell>
          <cell r="B996" t="str">
            <v>COP</v>
          </cell>
          <cell r="C996" t="str">
            <v>Subastas</v>
          </cell>
          <cell r="D996" t="str">
            <v>Variable</v>
          </cell>
          <cell r="E996">
            <v>7</v>
          </cell>
          <cell r="F996">
            <v>35368</v>
          </cell>
          <cell r="G996" t="str">
            <v>Octubre</v>
          </cell>
          <cell r="H996">
            <v>1996</v>
          </cell>
          <cell r="I996">
            <v>37924</v>
          </cell>
          <cell r="J996">
            <v>2003</v>
          </cell>
          <cell r="K996" t="str">
            <v>Octubre</v>
          </cell>
          <cell r="P996">
            <v>8.1999999999999993</v>
          </cell>
          <cell r="Q996">
            <v>20.100000000000001</v>
          </cell>
          <cell r="R996">
            <v>17.14</v>
          </cell>
          <cell r="S996" t="e">
            <v>#REF!</v>
          </cell>
          <cell r="T996">
            <v>134</v>
          </cell>
          <cell r="U996" t="e">
            <v>#REF!</v>
          </cell>
          <cell r="V996">
            <v>134</v>
          </cell>
          <cell r="W996" t="e">
            <v>#REF!</v>
          </cell>
          <cell r="X996">
            <v>134</v>
          </cell>
          <cell r="Y996">
            <v>26.934000000000001</v>
          </cell>
          <cell r="Z996">
            <v>160.934</v>
          </cell>
          <cell r="AA996">
            <v>2296.7600000000002</v>
          </cell>
          <cell r="AB996">
            <v>24.52</v>
          </cell>
          <cell r="AC996">
            <v>25.714599999999997</v>
          </cell>
          <cell r="AD996">
            <v>23.798400000000001</v>
          </cell>
          <cell r="AE996">
            <v>20.354600000000001</v>
          </cell>
          <cell r="AF996">
            <v>18.960999999999999</v>
          </cell>
          <cell r="AG996">
            <v>0</v>
          </cell>
          <cell r="AH996">
            <v>0</v>
          </cell>
          <cell r="AI996">
            <v>0</v>
          </cell>
          <cell r="AJ996">
            <v>0</v>
          </cell>
          <cell r="AK996">
            <v>0</v>
          </cell>
          <cell r="AL996">
            <v>0</v>
          </cell>
          <cell r="AM996">
            <v>0</v>
          </cell>
          <cell r="AN996">
            <v>0</v>
          </cell>
          <cell r="AO996">
            <v>0</v>
          </cell>
          <cell r="AP996">
            <v>0</v>
          </cell>
          <cell r="AQ996">
            <v>113.3486</v>
          </cell>
        </row>
        <row r="997">
          <cell r="A997">
            <v>1</v>
          </cell>
          <cell r="B997" t="str">
            <v>COP</v>
          </cell>
          <cell r="C997" t="str">
            <v>Subastas</v>
          </cell>
          <cell r="D997" t="str">
            <v>Variable</v>
          </cell>
          <cell r="E997">
            <v>7</v>
          </cell>
          <cell r="F997">
            <v>35368</v>
          </cell>
          <cell r="G997" t="str">
            <v>Octubre</v>
          </cell>
          <cell r="H997">
            <v>1996</v>
          </cell>
          <cell r="I997">
            <v>37924</v>
          </cell>
          <cell r="J997">
            <v>2003</v>
          </cell>
          <cell r="K997" t="str">
            <v>Octubre</v>
          </cell>
          <cell r="P997">
            <v>8.1999999999999993</v>
          </cell>
          <cell r="Q997">
            <v>20.100000000000001</v>
          </cell>
          <cell r="R997">
            <v>17.14</v>
          </cell>
          <cell r="S997" t="e">
            <v>#REF!</v>
          </cell>
          <cell r="T997">
            <v>1000</v>
          </cell>
          <cell r="U997" t="e">
            <v>#REF!</v>
          </cell>
          <cell r="V997">
            <v>1000</v>
          </cell>
          <cell r="W997" t="e">
            <v>#REF!</v>
          </cell>
          <cell r="X997">
            <v>1000</v>
          </cell>
          <cell r="Y997">
            <v>201</v>
          </cell>
          <cell r="Z997">
            <v>1201</v>
          </cell>
          <cell r="AA997">
            <v>17140</v>
          </cell>
          <cell r="AB997">
            <v>182.95</v>
          </cell>
          <cell r="AC997">
            <v>191.89999999999998</v>
          </cell>
          <cell r="AD997">
            <v>177.6</v>
          </cell>
          <cell r="AE997">
            <v>151.9</v>
          </cell>
          <cell r="AF997">
            <v>141.5</v>
          </cell>
          <cell r="AG997">
            <v>0</v>
          </cell>
          <cell r="AH997">
            <v>0</v>
          </cell>
          <cell r="AI997">
            <v>0</v>
          </cell>
          <cell r="AJ997">
            <v>0</v>
          </cell>
          <cell r="AK997">
            <v>0</v>
          </cell>
          <cell r="AL997">
            <v>0</v>
          </cell>
          <cell r="AM997">
            <v>0</v>
          </cell>
          <cell r="AN997">
            <v>0</v>
          </cell>
          <cell r="AO997">
            <v>0</v>
          </cell>
          <cell r="AP997">
            <v>0</v>
          </cell>
          <cell r="AQ997">
            <v>845.84999999999991</v>
          </cell>
        </row>
        <row r="998">
          <cell r="A998">
            <v>1</v>
          </cell>
          <cell r="B998" t="str">
            <v>COP</v>
          </cell>
          <cell r="C998" t="str">
            <v>Subastas</v>
          </cell>
          <cell r="D998" t="str">
            <v>Variable</v>
          </cell>
          <cell r="E998">
            <v>7</v>
          </cell>
          <cell r="F998">
            <v>35368</v>
          </cell>
          <cell r="G998" t="str">
            <v>Octubre</v>
          </cell>
          <cell r="H998">
            <v>1996</v>
          </cell>
          <cell r="I998">
            <v>37924</v>
          </cell>
          <cell r="J998">
            <v>2003</v>
          </cell>
          <cell r="K998" t="str">
            <v>Octubre</v>
          </cell>
          <cell r="P998">
            <v>8.1999999999999993</v>
          </cell>
          <cell r="Q998">
            <v>20.100000000000001</v>
          </cell>
          <cell r="R998">
            <v>17.14</v>
          </cell>
          <cell r="S998" t="e">
            <v>#REF!</v>
          </cell>
          <cell r="T998">
            <v>1907.7</v>
          </cell>
          <cell r="U998" t="e">
            <v>#REF!</v>
          </cell>
          <cell r="V998">
            <v>1907.7</v>
          </cell>
          <cell r="W998" t="e">
            <v>#REF!</v>
          </cell>
          <cell r="X998">
            <v>1907.7</v>
          </cell>
          <cell r="Y998">
            <v>383.44770000000005</v>
          </cell>
          <cell r="Z998">
            <v>2291.1477</v>
          </cell>
          <cell r="AA998">
            <v>32697.978000000003</v>
          </cell>
          <cell r="AB998">
            <v>349.01</v>
          </cell>
          <cell r="AC998">
            <v>366.08762999999999</v>
          </cell>
          <cell r="AD998">
            <v>338.80752000000001</v>
          </cell>
          <cell r="AE998">
            <v>289.77963</v>
          </cell>
          <cell r="AF998">
            <v>269.93955</v>
          </cell>
          <cell r="AG998">
            <v>0</v>
          </cell>
          <cell r="AH998">
            <v>0</v>
          </cell>
          <cell r="AI998">
            <v>0</v>
          </cell>
          <cell r="AJ998">
            <v>0</v>
          </cell>
          <cell r="AK998">
            <v>0</v>
          </cell>
          <cell r="AL998">
            <v>0</v>
          </cell>
          <cell r="AM998">
            <v>0</v>
          </cell>
          <cell r="AN998">
            <v>0</v>
          </cell>
          <cell r="AO998">
            <v>0</v>
          </cell>
          <cell r="AP998">
            <v>0</v>
          </cell>
          <cell r="AQ998">
            <v>1613.6243300000001</v>
          </cell>
        </row>
        <row r="999">
          <cell r="A999">
            <v>1</v>
          </cell>
          <cell r="B999" t="str">
            <v>COP</v>
          </cell>
          <cell r="C999" t="str">
            <v>Subastas</v>
          </cell>
          <cell r="D999" t="str">
            <v>Variable</v>
          </cell>
          <cell r="E999">
            <v>7</v>
          </cell>
          <cell r="F999">
            <v>35368</v>
          </cell>
          <cell r="G999" t="str">
            <v>Octubre</v>
          </cell>
          <cell r="H999">
            <v>1996</v>
          </cell>
          <cell r="I999">
            <v>37924</v>
          </cell>
          <cell r="J999">
            <v>2003</v>
          </cell>
          <cell r="K999" t="str">
            <v>Octubre</v>
          </cell>
          <cell r="P999">
            <v>8.1999999999999993</v>
          </cell>
          <cell r="Q999">
            <v>20.100000000000001</v>
          </cell>
          <cell r="R999">
            <v>17.14</v>
          </cell>
          <cell r="S999" t="e">
            <v>#REF!</v>
          </cell>
          <cell r="T999">
            <v>3500</v>
          </cell>
          <cell r="U999" t="e">
            <v>#REF!</v>
          </cell>
          <cell r="V999">
            <v>3500</v>
          </cell>
          <cell r="W999" t="e">
            <v>#REF!</v>
          </cell>
          <cell r="X999">
            <v>3500</v>
          </cell>
          <cell r="Y999">
            <v>703.5</v>
          </cell>
          <cell r="Z999">
            <v>4203.5</v>
          </cell>
          <cell r="AA999">
            <v>59990</v>
          </cell>
          <cell r="AB999">
            <v>640.33000000000004</v>
          </cell>
          <cell r="AC999">
            <v>671.65</v>
          </cell>
          <cell r="AD999">
            <v>621.6</v>
          </cell>
          <cell r="AE999">
            <v>531.65</v>
          </cell>
          <cell r="AF999">
            <v>495.24999999999994</v>
          </cell>
          <cell r="AG999">
            <v>0</v>
          </cell>
          <cell r="AH999">
            <v>0</v>
          </cell>
          <cell r="AI999">
            <v>0</v>
          </cell>
          <cell r="AJ999">
            <v>0</v>
          </cell>
          <cell r="AK999">
            <v>0</v>
          </cell>
          <cell r="AL999">
            <v>0</v>
          </cell>
          <cell r="AM999">
            <v>0</v>
          </cell>
          <cell r="AN999">
            <v>0</v>
          </cell>
          <cell r="AO999">
            <v>0</v>
          </cell>
          <cell r="AP999">
            <v>0</v>
          </cell>
          <cell r="AQ999">
            <v>2960.48</v>
          </cell>
        </row>
        <row r="1000">
          <cell r="A1000">
            <v>1</v>
          </cell>
          <cell r="B1000" t="str">
            <v>COP</v>
          </cell>
          <cell r="C1000" t="str">
            <v>Subastas</v>
          </cell>
          <cell r="D1000" t="str">
            <v>Variable</v>
          </cell>
          <cell r="E1000">
            <v>7</v>
          </cell>
          <cell r="F1000">
            <v>35368</v>
          </cell>
          <cell r="G1000" t="str">
            <v>Octubre</v>
          </cell>
          <cell r="H1000">
            <v>1996</v>
          </cell>
          <cell r="I1000">
            <v>37924</v>
          </cell>
          <cell r="J1000">
            <v>2003</v>
          </cell>
          <cell r="K1000" t="str">
            <v>Octubre</v>
          </cell>
          <cell r="P1000">
            <v>8.1999999999999993</v>
          </cell>
          <cell r="Q1000">
            <v>20.100000000000001</v>
          </cell>
          <cell r="R1000">
            <v>17.14</v>
          </cell>
          <cell r="S1000" t="e">
            <v>#REF!</v>
          </cell>
          <cell r="T1000">
            <v>640</v>
          </cell>
          <cell r="U1000" t="e">
            <v>#REF!</v>
          </cell>
          <cell r="V1000">
            <v>640</v>
          </cell>
          <cell r="W1000" t="e">
            <v>#REF!</v>
          </cell>
          <cell r="X1000">
            <v>640</v>
          </cell>
          <cell r="Y1000">
            <v>128.64000000000001</v>
          </cell>
          <cell r="Z1000">
            <v>768.64</v>
          </cell>
          <cell r="AA1000">
            <v>10969.6</v>
          </cell>
          <cell r="AB1000">
            <v>117.09</v>
          </cell>
          <cell r="AC1000">
            <v>122.81599999999999</v>
          </cell>
          <cell r="AD1000">
            <v>113.664</v>
          </cell>
          <cell r="AE1000">
            <v>97.216000000000008</v>
          </cell>
          <cell r="AF1000">
            <v>90.559999999999988</v>
          </cell>
          <cell r="AG1000">
            <v>0</v>
          </cell>
          <cell r="AH1000">
            <v>0</v>
          </cell>
          <cell r="AI1000">
            <v>0</v>
          </cell>
          <cell r="AJ1000">
            <v>0</v>
          </cell>
          <cell r="AK1000">
            <v>0</v>
          </cell>
          <cell r="AL1000">
            <v>0</v>
          </cell>
          <cell r="AM1000">
            <v>0</v>
          </cell>
          <cell r="AN1000">
            <v>0</v>
          </cell>
          <cell r="AO1000">
            <v>0</v>
          </cell>
          <cell r="AP1000">
            <v>0</v>
          </cell>
          <cell r="AQ1000">
            <v>541.346</v>
          </cell>
        </row>
        <row r="1001">
          <cell r="A1001">
            <v>1</v>
          </cell>
          <cell r="B1001" t="str">
            <v>COP</v>
          </cell>
          <cell r="C1001" t="str">
            <v>Subastas</v>
          </cell>
          <cell r="D1001" t="str">
            <v>Variable</v>
          </cell>
          <cell r="E1001">
            <v>7</v>
          </cell>
          <cell r="F1001">
            <v>35368</v>
          </cell>
          <cell r="G1001" t="str">
            <v>Octubre</v>
          </cell>
          <cell r="H1001">
            <v>1996</v>
          </cell>
          <cell r="I1001">
            <v>37924</v>
          </cell>
          <cell r="J1001">
            <v>2003</v>
          </cell>
          <cell r="K1001" t="str">
            <v>Octubre</v>
          </cell>
          <cell r="P1001">
            <v>8.1999999999999993</v>
          </cell>
          <cell r="Q1001">
            <v>20.100000000000001</v>
          </cell>
          <cell r="R1001">
            <v>17.14</v>
          </cell>
          <cell r="S1001" t="e">
            <v>#REF!</v>
          </cell>
          <cell r="T1001">
            <v>300</v>
          </cell>
          <cell r="U1001" t="e">
            <v>#REF!</v>
          </cell>
          <cell r="V1001">
            <v>300</v>
          </cell>
          <cell r="W1001" t="e">
            <v>#REF!</v>
          </cell>
          <cell r="X1001">
            <v>300</v>
          </cell>
          <cell r="Y1001">
            <v>60.300000000000004</v>
          </cell>
          <cell r="Z1001">
            <v>360.3</v>
          </cell>
          <cell r="AA1001">
            <v>5142</v>
          </cell>
          <cell r="AB1001">
            <v>54.89</v>
          </cell>
          <cell r="AC1001">
            <v>57.569999999999993</v>
          </cell>
          <cell r="AD1001">
            <v>53.28</v>
          </cell>
          <cell r="AE1001">
            <v>45.57</v>
          </cell>
          <cell r="AF1001">
            <v>42.449999999999996</v>
          </cell>
          <cell r="AG1001">
            <v>0</v>
          </cell>
          <cell r="AH1001">
            <v>0</v>
          </cell>
          <cell r="AI1001">
            <v>0</v>
          </cell>
          <cell r="AJ1001">
            <v>0</v>
          </cell>
          <cell r="AK1001">
            <v>0</v>
          </cell>
          <cell r="AL1001">
            <v>0</v>
          </cell>
          <cell r="AM1001">
            <v>0</v>
          </cell>
          <cell r="AN1001">
            <v>0</v>
          </cell>
          <cell r="AO1001">
            <v>0</v>
          </cell>
          <cell r="AP1001">
            <v>0</v>
          </cell>
          <cell r="AQ1001">
            <v>253.76</v>
          </cell>
        </row>
        <row r="1002">
          <cell r="A1002">
            <v>1</v>
          </cell>
          <cell r="B1002" t="str">
            <v>COP</v>
          </cell>
          <cell r="C1002" t="str">
            <v>Subastas</v>
          </cell>
          <cell r="D1002" t="str">
            <v>Variable</v>
          </cell>
          <cell r="E1002">
            <v>7</v>
          </cell>
          <cell r="F1002">
            <v>35368</v>
          </cell>
          <cell r="G1002" t="str">
            <v>Octubre</v>
          </cell>
          <cell r="H1002">
            <v>1996</v>
          </cell>
          <cell r="I1002">
            <v>37924</v>
          </cell>
          <cell r="J1002">
            <v>2003</v>
          </cell>
          <cell r="K1002" t="str">
            <v>Octubre</v>
          </cell>
          <cell r="P1002">
            <v>8.1999999999999993</v>
          </cell>
          <cell r="Q1002">
            <v>20.100000000000001</v>
          </cell>
          <cell r="R1002">
            <v>17.14</v>
          </cell>
          <cell r="S1002" t="e">
            <v>#REF!</v>
          </cell>
          <cell r="T1002">
            <v>700</v>
          </cell>
          <cell r="U1002" t="e">
            <v>#REF!</v>
          </cell>
          <cell r="V1002">
            <v>700</v>
          </cell>
          <cell r="W1002" t="e">
            <v>#REF!</v>
          </cell>
          <cell r="X1002">
            <v>700</v>
          </cell>
          <cell r="Y1002">
            <v>140.70000000000002</v>
          </cell>
          <cell r="Z1002">
            <v>840.7</v>
          </cell>
          <cell r="AA1002">
            <v>11998</v>
          </cell>
          <cell r="AB1002">
            <v>128.07</v>
          </cell>
          <cell r="AC1002">
            <v>134.32999999999998</v>
          </cell>
          <cell r="AD1002">
            <v>124.32000000000001</v>
          </cell>
          <cell r="AE1002">
            <v>106.33</v>
          </cell>
          <cell r="AF1002">
            <v>99.05</v>
          </cell>
          <cell r="AG1002">
            <v>0</v>
          </cell>
          <cell r="AH1002">
            <v>0</v>
          </cell>
          <cell r="AI1002">
            <v>0</v>
          </cell>
          <cell r="AJ1002">
            <v>0</v>
          </cell>
          <cell r="AK1002">
            <v>0</v>
          </cell>
          <cell r="AL1002">
            <v>0</v>
          </cell>
          <cell r="AM1002">
            <v>0</v>
          </cell>
          <cell r="AN1002">
            <v>0</v>
          </cell>
          <cell r="AO1002">
            <v>0</v>
          </cell>
          <cell r="AP1002">
            <v>0</v>
          </cell>
          <cell r="AQ1002">
            <v>592.09999999999991</v>
          </cell>
        </row>
        <row r="1003">
          <cell r="A1003">
            <v>1</v>
          </cell>
          <cell r="B1003" t="str">
            <v>COP</v>
          </cell>
          <cell r="C1003" t="str">
            <v>Subastas</v>
          </cell>
          <cell r="D1003" t="str">
            <v>Variable</v>
          </cell>
          <cell r="E1003">
            <v>7</v>
          </cell>
          <cell r="F1003">
            <v>35368</v>
          </cell>
          <cell r="G1003" t="str">
            <v>Octubre</v>
          </cell>
          <cell r="H1003">
            <v>1996</v>
          </cell>
          <cell r="I1003">
            <v>37924</v>
          </cell>
          <cell r="J1003">
            <v>2003</v>
          </cell>
          <cell r="K1003" t="str">
            <v>Octubre</v>
          </cell>
          <cell r="P1003">
            <v>8.1999999999999993</v>
          </cell>
          <cell r="Q1003">
            <v>20.100000000000001</v>
          </cell>
          <cell r="R1003">
            <v>17.14</v>
          </cell>
          <cell r="S1003" t="e">
            <v>#REF!</v>
          </cell>
          <cell r="T1003">
            <v>6</v>
          </cell>
          <cell r="U1003" t="e">
            <v>#REF!</v>
          </cell>
          <cell r="V1003">
            <v>6</v>
          </cell>
          <cell r="W1003" t="e">
            <v>#REF!</v>
          </cell>
          <cell r="X1003">
            <v>6</v>
          </cell>
          <cell r="Y1003">
            <v>1.206</v>
          </cell>
          <cell r="Z1003">
            <v>7.2059999999999995</v>
          </cell>
          <cell r="AA1003">
            <v>102.84</v>
          </cell>
          <cell r="AB1003">
            <v>1.1000000000000001</v>
          </cell>
          <cell r="AC1003">
            <v>1.1514</v>
          </cell>
          <cell r="AD1003">
            <v>1.0656000000000001</v>
          </cell>
          <cell r="AE1003">
            <v>0.91139999999999999</v>
          </cell>
          <cell r="AF1003">
            <v>0.84899999999999998</v>
          </cell>
          <cell r="AG1003">
            <v>0</v>
          </cell>
          <cell r="AH1003">
            <v>0</v>
          </cell>
          <cell r="AI1003">
            <v>0</v>
          </cell>
          <cell r="AJ1003">
            <v>0</v>
          </cell>
          <cell r="AK1003">
            <v>0</v>
          </cell>
          <cell r="AL1003">
            <v>0</v>
          </cell>
          <cell r="AM1003">
            <v>0</v>
          </cell>
          <cell r="AN1003">
            <v>0</v>
          </cell>
          <cell r="AO1003">
            <v>0</v>
          </cell>
          <cell r="AP1003">
            <v>0</v>
          </cell>
          <cell r="AQ1003">
            <v>5.0774000000000008</v>
          </cell>
        </row>
        <row r="1004">
          <cell r="A1004">
            <v>1</v>
          </cell>
          <cell r="B1004" t="str">
            <v>COP</v>
          </cell>
          <cell r="C1004" t="str">
            <v>Subastas</v>
          </cell>
          <cell r="D1004" t="str">
            <v>Variable</v>
          </cell>
          <cell r="E1004">
            <v>7</v>
          </cell>
          <cell r="F1004">
            <v>35368</v>
          </cell>
          <cell r="G1004" t="str">
            <v>Octubre</v>
          </cell>
          <cell r="H1004">
            <v>1996</v>
          </cell>
          <cell r="I1004">
            <v>37924</v>
          </cell>
          <cell r="J1004">
            <v>2003</v>
          </cell>
          <cell r="K1004" t="str">
            <v>Octubre</v>
          </cell>
          <cell r="P1004">
            <v>8.1999999999999993</v>
          </cell>
          <cell r="Q1004">
            <v>20.100000000000001</v>
          </cell>
          <cell r="R1004">
            <v>17.14</v>
          </cell>
          <cell r="S1004" t="e">
            <v>#REF!</v>
          </cell>
          <cell r="T1004">
            <v>497</v>
          </cell>
          <cell r="U1004" t="e">
            <v>#REF!</v>
          </cell>
          <cell r="V1004">
            <v>497</v>
          </cell>
          <cell r="W1004" t="e">
            <v>#REF!</v>
          </cell>
          <cell r="X1004">
            <v>497</v>
          </cell>
          <cell r="Y1004">
            <v>99.897000000000006</v>
          </cell>
          <cell r="Z1004">
            <v>596.89700000000005</v>
          </cell>
          <cell r="AA1004">
            <v>8518.58</v>
          </cell>
          <cell r="AB1004">
            <v>90.93</v>
          </cell>
          <cell r="AC1004">
            <v>95.374299999999991</v>
          </cell>
          <cell r="AD1004">
            <v>88.267200000000003</v>
          </cell>
          <cell r="AE1004">
            <v>75.49430000000001</v>
          </cell>
          <cell r="AF1004">
            <v>70.325499999999991</v>
          </cell>
          <cell r="AG1004">
            <v>0</v>
          </cell>
          <cell r="AH1004">
            <v>0</v>
          </cell>
          <cell r="AI1004">
            <v>0</v>
          </cell>
          <cell r="AJ1004">
            <v>0</v>
          </cell>
          <cell r="AK1004">
            <v>0</v>
          </cell>
          <cell r="AL1004">
            <v>0</v>
          </cell>
          <cell r="AM1004">
            <v>0</v>
          </cell>
          <cell r="AN1004">
            <v>0</v>
          </cell>
          <cell r="AO1004">
            <v>0</v>
          </cell>
          <cell r="AP1004">
            <v>0</v>
          </cell>
          <cell r="AQ1004">
            <v>420.3913</v>
          </cell>
        </row>
        <row r="1005">
          <cell r="A1005">
            <v>1</v>
          </cell>
          <cell r="B1005" t="str">
            <v>COP</v>
          </cell>
          <cell r="C1005" t="str">
            <v>Subastas</v>
          </cell>
          <cell r="D1005" t="str">
            <v>Variable</v>
          </cell>
          <cell r="E1005">
            <v>7</v>
          </cell>
          <cell r="F1005">
            <v>35368</v>
          </cell>
          <cell r="G1005" t="str">
            <v>Octubre</v>
          </cell>
          <cell r="H1005">
            <v>1996</v>
          </cell>
          <cell r="I1005">
            <v>37924</v>
          </cell>
          <cell r="J1005">
            <v>2003</v>
          </cell>
          <cell r="K1005" t="str">
            <v>Octubre</v>
          </cell>
          <cell r="P1005">
            <v>8.1999999999999993</v>
          </cell>
          <cell r="Q1005">
            <v>20.100000000000001</v>
          </cell>
          <cell r="R1005">
            <v>17.14</v>
          </cell>
          <cell r="S1005" t="e">
            <v>#REF!</v>
          </cell>
          <cell r="T1005">
            <v>75</v>
          </cell>
          <cell r="U1005" t="e">
            <v>#REF!</v>
          </cell>
          <cell r="V1005">
            <v>75</v>
          </cell>
          <cell r="W1005" t="e">
            <v>#REF!</v>
          </cell>
          <cell r="X1005">
            <v>75</v>
          </cell>
          <cell r="Y1005">
            <v>15.075000000000001</v>
          </cell>
          <cell r="Z1005">
            <v>90.075000000000003</v>
          </cell>
          <cell r="AA1005">
            <v>1285.5</v>
          </cell>
          <cell r="AB1005">
            <v>13.72</v>
          </cell>
          <cell r="AC1005">
            <v>14.392499999999998</v>
          </cell>
          <cell r="AD1005">
            <v>13.32</v>
          </cell>
          <cell r="AE1005">
            <v>11.3925</v>
          </cell>
          <cell r="AF1005">
            <v>10.612499999999999</v>
          </cell>
          <cell r="AG1005">
            <v>0</v>
          </cell>
          <cell r="AH1005">
            <v>0</v>
          </cell>
          <cell r="AI1005">
            <v>0</v>
          </cell>
          <cell r="AJ1005">
            <v>0</v>
          </cell>
          <cell r="AK1005">
            <v>0</v>
          </cell>
          <cell r="AL1005">
            <v>0</v>
          </cell>
          <cell r="AM1005">
            <v>0</v>
          </cell>
          <cell r="AN1005">
            <v>0</v>
          </cell>
          <cell r="AO1005">
            <v>0</v>
          </cell>
          <cell r="AP1005">
            <v>0</v>
          </cell>
          <cell r="AQ1005">
            <v>63.437499999999993</v>
          </cell>
        </row>
        <row r="1006">
          <cell r="A1006">
            <v>1</v>
          </cell>
          <cell r="B1006" t="str">
            <v>COP</v>
          </cell>
          <cell r="C1006" t="str">
            <v>Subastas</v>
          </cell>
          <cell r="D1006" t="str">
            <v>Variable</v>
          </cell>
          <cell r="E1006">
            <v>7</v>
          </cell>
          <cell r="F1006">
            <v>35368</v>
          </cell>
          <cell r="G1006" t="str">
            <v>Octubre</v>
          </cell>
          <cell r="H1006">
            <v>1996</v>
          </cell>
          <cell r="I1006">
            <v>37924</v>
          </cell>
          <cell r="J1006">
            <v>2003</v>
          </cell>
          <cell r="K1006" t="str">
            <v>Octubre</v>
          </cell>
          <cell r="P1006">
            <v>8.1999999999999993</v>
          </cell>
          <cell r="Q1006">
            <v>20.100000000000001</v>
          </cell>
          <cell r="R1006">
            <v>17.14</v>
          </cell>
          <cell r="S1006" t="e">
            <v>#REF!</v>
          </cell>
          <cell r="T1006">
            <v>88</v>
          </cell>
          <cell r="U1006" t="e">
            <v>#REF!</v>
          </cell>
          <cell r="V1006">
            <v>88</v>
          </cell>
          <cell r="W1006" t="e">
            <v>#REF!</v>
          </cell>
          <cell r="X1006">
            <v>88</v>
          </cell>
          <cell r="Y1006">
            <v>17.688000000000002</v>
          </cell>
          <cell r="Z1006">
            <v>105.688</v>
          </cell>
          <cell r="AA1006">
            <v>1508.3200000000002</v>
          </cell>
          <cell r="AB1006">
            <v>16.100000000000001</v>
          </cell>
          <cell r="AC1006">
            <v>16.8872</v>
          </cell>
          <cell r="AD1006">
            <v>15.6288</v>
          </cell>
          <cell r="AE1006">
            <v>13.3672</v>
          </cell>
          <cell r="AF1006">
            <v>12.451999999999998</v>
          </cell>
          <cell r="AG1006">
            <v>0</v>
          </cell>
          <cell r="AH1006">
            <v>0</v>
          </cell>
          <cell r="AI1006">
            <v>0</v>
          </cell>
          <cell r="AJ1006">
            <v>0</v>
          </cell>
          <cell r="AK1006">
            <v>0</v>
          </cell>
          <cell r="AL1006">
            <v>0</v>
          </cell>
          <cell r="AM1006">
            <v>0</v>
          </cell>
          <cell r="AN1006">
            <v>0</v>
          </cell>
          <cell r="AO1006">
            <v>0</v>
          </cell>
          <cell r="AP1006">
            <v>0</v>
          </cell>
          <cell r="AQ1006">
            <v>74.435199999999995</v>
          </cell>
        </row>
        <row r="1007">
          <cell r="A1007">
            <v>1</v>
          </cell>
          <cell r="B1007" t="str">
            <v>COP</v>
          </cell>
          <cell r="C1007" t="str">
            <v>Subastas</v>
          </cell>
          <cell r="D1007" t="str">
            <v>Variable</v>
          </cell>
          <cell r="E1007">
            <v>7</v>
          </cell>
          <cell r="F1007">
            <v>35397</v>
          </cell>
          <cell r="G1007" t="str">
            <v>Noviembre</v>
          </cell>
          <cell r="H1007">
            <v>1996</v>
          </cell>
          <cell r="I1007">
            <v>37953</v>
          </cell>
          <cell r="J1007">
            <v>2003</v>
          </cell>
          <cell r="K1007" t="str">
            <v>Noviembre</v>
          </cell>
          <cell r="P1007">
            <v>7.85</v>
          </cell>
          <cell r="Q1007">
            <v>19.71</v>
          </cell>
          <cell r="R1007">
            <v>17.14</v>
          </cell>
          <cell r="S1007" t="e">
            <v>#REF!</v>
          </cell>
          <cell r="T1007">
            <v>1000</v>
          </cell>
          <cell r="U1007" t="e">
            <v>#REF!</v>
          </cell>
          <cell r="V1007">
            <v>1000</v>
          </cell>
          <cell r="W1007" t="e">
            <v>#REF!</v>
          </cell>
          <cell r="X1007">
            <v>1000</v>
          </cell>
          <cell r="Y1007">
            <v>197.1</v>
          </cell>
          <cell r="Z1007">
            <v>1197.0999999999999</v>
          </cell>
          <cell r="AA1007">
            <v>17140</v>
          </cell>
          <cell r="AB1007">
            <v>179.02</v>
          </cell>
          <cell r="AC1007">
            <v>189.70000000000002</v>
          </cell>
          <cell r="AD1007">
            <v>170.9</v>
          </cell>
          <cell r="AE1007">
            <v>145.5</v>
          </cell>
          <cell r="AF1007">
            <v>137.80000000000001</v>
          </cell>
          <cell r="AG1007">
            <v>0</v>
          </cell>
          <cell r="AH1007">
            <v>0</v>
          </cell>
          <cell r="AI1007">
            <v>0</v>
          </cell>
          <cell r="AJ1007">
            <v>0</v>
          </cell>
          <cell r="AK1007">
            <v>0</v>
          </cell>
          <cell r="AL1007">
            <v>0</v>
          </cell>
          <cell r="AM1007">
            <v>0</v>
          </cell>
          <cell r="AN1007">
            <v>0</v>
          </cell>
          <cell r="AO1007">
            <v>0</v>
          </cell>
          <cell r="AP1007">
            <v>0</v>
          </cell>
          <cell r="AQ1007">
            <v>822.92000000000007</v>
          </cell>
        </row>
        <row r="1008">
          <cell r="A1008">
            <v>1</v>
          </cell>
          <cell r="B1008" t="str">
            <v>COP</v>
          </cell>
          <cell r="C1008" t="str">
            <v>Subastas</v>
          </cell>
          <cell r="D1008" t="str">
            <v>Variable</v>
          </cell>
          <cell r="E1008">
            <v>7</v>
          </cell>
          <cell r="F1008">
            <v>35397</v>
          </cell>
          <cell r="G1008" t="str">
            <v>Noviembre</v>
          </cell>
          <cell r="H1008">
            <v>1996</v>
          </cell>
          <cell r="I1008">
            <v>37953</v>
          </cell>
          <cell r="J1008">
            <v>2003</v>
          </cell>
          <cell r="K1008" t="str">
            <v>Noviembre</v>
          </cell>
          <cell r="P1008">
            <v>7.85</v>
          </cell>
          <cell r="Q1008">
            <v>19.71</v>
          </cell>
          <cell r="R1008">
            <v>17.14</v>
          </cell>
          <cell r="S1008" t="e">
            <v>#REF!</v>
          </cell>
          <cell r="T1008">
            <v>400</v>
          </cell>
          <cell r="U1008" t="e">
            <v>#REF!</v>
          </cell>
          <cell r="V1008">
            <v>400</v>
          </cell>
          <cell r="W1008" t="e">
            <v>#REF!</v>
          </cell>
          <cell r="X1008">
            <v>400</v>
          </cell>
          <cell r="Y1008">
            <v>78.84</v>
          </cell>
          <cell r="Z1008">
            <v>478.84000000000003</v>
          </cell>
          <cell r="AA1008">
            <v>6856</v>
          </cell>
          <cell r="AB1008">
            <v>71.61</v>
          </cell>
          <cell r="AC1008">
            <v>75.88000000000001</v>
          </cell>
          <cell r="AD1008">
            <v>68.36</v>
          </cell>
          <cell r="AE1008">
            <v>58.199999999999996</v>
          </cell>
          <cell r="AF1008">
            <v>55.120000000000005</v>
          </cell>
          <cell r="AG1008">
            <v>0</v>
          </cell>
          <cell r="AH1008">
            <v>0</v>
          </cell>
          <cell r="AI1008">
            <v>0</v>
          </cell>
          <cell r="AJ1008">
            <v>0</v>
          </cell>
          <cell r="AK1008">
            <v>0</v>
          </cell>
          <cell r="AL1008">
            <v>0</v>
          </cell>
          <cell r="AM1008">
            <v>0</v>
          </cell>
          <cell r="AN1008">
            <v>0</v>
          </cell>
          <cell r="AO1008">
            <v>0</v>
          </cell>
          <cell r="AP1008">
            <v>0</v>
          </cell>
          <cell r="AQ1008">
            <v>329.17</v>
          </cell>
        </row>
        <row r="1009">
          <cell r="A1009">
            <v>1</v>
          </cell>
          <cell r="B1009" t="str">
            <v>COP</v>
          </cell>
          <cell r="C1009" t="str">
            <v>Subastas</v>
          </cell>
          <cell r="D1009" t="str">
            <v>Variable</v>
          </cell>
          <cell r="E1009">
            <v>7</v>
          </cell>
          <cell r="F1009">
            <v>35397</v>
          </cell>
          <cell r="G1009" t="str">
            <v>Noviembre</v>
          </cell>
          <cell r="H1009">
            <v>1996</v>
          </cell>
          <cell r="I1009">
            <v>37953</v>
          </cell>
          <cell r="J1009">
            <v>2003</v>
          </cell>
          <cell r="K1009" t="str">
            <v>Noviembre</v>
          </cell>
          <cell r="P1009">
            <v>7.85</v>
          </cell>
          <cell r="Q1009">
            <v>19.71</v>
          </cell>
          <cell r="R1009">
            <v>17.14</v>
          </cell>
          <cell r="S1009" t="e">
            <v>#REF!</v>
          </cell>
          <cell r="T1009">
            <v>600</v>
          </cell>
          <cell r="U1009" t="e">
            <v>#REF!</v>
          </cell>
          <cell r="V1009">
            <v>600</v>
          </cell>
          <cell r="W1009" t="e">
            <v>#REF!</v>
          </cell>
          <cell r="X1009">
            <v>600</v>
          </cell>
          <cell r="Y1009">
            <v>118.26</v>
          </cell>
          <cell r="Z1009">
            <v>718.26</v>
          </cell>
          <cell r="AA1009">
            <v>10284</v>
          </cell>
          <cell r="AB1009">
            <v>107.41</v>
          </cell>
          <cell r="AC1009">
            <v>113.82000000000001</v>
          </cell>
          <cell r="AD1009">
            <v>102.53999999999999</v>
          </cell>
          <cell r="AE1009">
            <v>87.3</v>
          </cell>
          <cell r="AF1009">
            <v>82.68</v>
          </cell>
          <cell r="AG1009">
            <v>0</v>
          </cell>
          <cell r="AH1009">
            <v>0</v>
          </cell>
          <cell r="AI1009">
            <v>0</v>
          </cell>
          <cell r="AJ1009">
            <v>0</v>
          </cell>
          <cell r="AK1009">
            <v>0</v>
          </cell>
          <cell r="AL1009">
            <v>0</v>
          </cell>
          <cell r="AM1009">
            <v>0</v>
          </cell>
          <cell r="AN1009">
            <v>0</v>
          </cell>
          <cell r="AO1009">
            <v>0</v>
          </cell>
          <cell r="AP1009">
            <v>0</v>
          </cell>
          <cell r="AQ1009">
            <v>493.75</v>
          </cell>
        </row>
        <row r="1010">
          <cell r="A1010">
            <v>1</v>
          </cell>
          <cell r="B1010" t="str">
            <v>COP</v>
          </cell>
          <cell r="C1010" t="str">
            <v>Subastas</v>
          </cell>
          <cell r="D1010" t="str">
            <v>Variable</v>
          </cell>
          <cell r="E1010">
            <v>7</v>
          </cell>
          <cell r="F1010">
            <v>35397</v>
          </cell>
          <cell r="G1010" t="str">
            <v>Noviembre</v>
          </cell>
          <cell r="H1010">
            <v>1996</v>
          </cell>
          <cell r="I1010">
            <v>37953</v>
          </cell>
          <cell r="J1010">
            <v>2003</v>
          </cell>
          <cell r="K1010" t="str">
            <v>Noviembre</v>
          </cell>
          <cell r="P1010">
            <v>7.85</v>
          </cell>
          <cell r="Q1010">
            <v>19.71</v>
          </cell>
          <cell r="R1010">
            <v>17.14</v>
          </cell>
          <cell r="S1010" t="e">
            <v>#REF!</v>
          </cell>
          <cell r="T1010">
            <v>110</v>
          </cell>
          <cell r="U1010" t="e">
            <v>#REF!</v>
          </cell>
          <cell r="V1010">
            <v>110</v>
          </cell>
          <cell r="W1010" t="e">
            <v>#REF!</v>
          </cell>
          <cell r="X1010">
            <v>110</v>
          </cell>
          <cell r="Y1010">
            <v>21.681000000000001</v>
          </cell>
          <cell r="Z1010">
            <v>131.68100000000001</v>
          </cell>
          <cell r="AA1010">
            <v>1885.4</v>
          </cell>
          <cell r="AB1010">
            <v>19.690000000000001</v>
          </cell>
          <cell r="AC1010">
            <v>20.867000000000001</v>
          </cell>
          <cell r="AD1010">
            <v>18.798999999999999</v>
          </cell>
          <cell r="AE1010">
            <v>16.004999999999999</v>
          </cell>
          <cell r="AF1010">
            <v>15.158000000000001</v>
          </cell>
          <cell r="AG1010">
            <v>0</v>
          </cell>
          <cell r="AH1010">
            <v>0</v>
          </cell>
          <cell r="AI1010">
            <v>0</v>
          </cell>
          <cell r="AJ1010">
            <v>0</v>
          </cell>
          <cell r="AK1010">
            <v>0</v>
          </cell>
          <cell r="AL1010">
            <v>0</v>
          </cell>
          <cell r="AM1010">
            <v>0</v>
          </cell>
          <cell r="AN1010">
            <v>0</v>
          </cell>
          <cell r="AO1010">
            <v>0</v>
          </cell>
          <cell r="AP1010">
            <v>0</v>
          </cell>
          <cell r="AQ1010">
            <v>90.519000000000005</v>
          </cell>
        </row>
        <row r="1011">
          <cell r="A1011">
            <v>1</v>
          </cell>
          <cell r="B1011" t="str">
            <v>COP</v>
          </cell>
          <cell r="C1011" t="str">
            <v>Subastas</v>
          </cell>
          <cell r="D1011" t="str">
            <v>Variable</v>
          </cell>
          <cell r="E1011">
            <v>7</v>
          </cell>
          <cell r="F1011">
            <v>35397</v>
          </cell>
          <cell r="G1011" t="str">
            <v>Noviembre</v>
          </cell>
          <cell r="H1011">
            <v>1996</v>
          </cell>
          <cell r="I1011">
            <v>37953</v>
          </cell>
          <cell r="J1011">
            <v>2003</v>
          </cell>
          <cell r="K1011" t="str">
            <v>Noviembre</v>
          </cell>
          <cell r="P1011">
            <v>7.85</v>
          </cell>
          <cell r="Q1011">
            <v>19.71</v>
          </cell>
          <cell r="R1011">
            <v>17.14</v>
          </cell>
          <cell r="S1011" t="e">
            <v>#REF!</v>
          </cell>
          <cell r="T1011">
            <v>100</v>
          </cell>
          <cell r="U1011" t="e">
            <v>#REF!</v>
          </cell>
          <cell r="V1011">
            <v>100</v>
          </cell>
          <cell r="W1011" t="e">
            <v>#REF!</v>
          </cell>
          <cell r="X1011">
            <v>100</v>
          </cell>
          <cell r="Y1011">
            <v>19.71</v>
          </cell>
          <cell r="Z1011">
            <v>119.71000000000001</v>
          </cell>
          <cell r="AA1011">
            <v>1714</v>
          </cell>
          <cell r="AB1011">
            <v>17.899999999999999</v>
          </cell>
          <cell r="AC1011">
            <v>18.970000000000002</v>
          </cell>
          <cell r="AD1011">
            <v>17.09</v>
          </cell>
          <cell r="AE1011">
            <v>14.549999999999999</v>
          </cell>
          <cell r="AF1011">
            <v>13.780000000000001</v>
          </cell>
          <cell r="AG1011">
            <v>0</v>
          </cell>
          <cell r="AH1011">
            <v>0</v>
          </cell>
          <cell r="AI1011">
            <v>0</v>
          </cell>
          <cell r="AJ1011">
            <v>0</v>
          </cell>
          <cell r="AK1011">
            <v>0</v>
          </cell>
          <cell r="AL1011">
            <v>0</v>
          </cell>
          <cell r="AM1011">
            <v>0</v>
          </cell>
          <cell r="AN1011">
            <v>0</v>
          </cell>
          <cell r="AO1011">
            <v>0</v>
          </cell>
          <cell r="AP1011">
            <v>0</v>
          </cell>
          <cell r="AQ1011">
            <v>82.29</v>
          </cell>
        </row>
        <row r="1012">
          <cell r="A1012">
            <v>1</v>
          </cell>
          <cell r="B1012" t="str">
            <v>COP</v>
          </cell>
          <cell r="C1012" t="str">
            <v>Subastas</v>
          </cell>
          <cell r="D1012" t="str">
            <v>Variable</v>
          </cell>
          <cell r="E1012">
            <v>7</v>
          </cell>
          <cell r="F1012">
            <v>35397</v>
          </cell>
          <cell r="G1012" t="str">
            <v>Noviembre</v>
          </cell>
          <cell r="H1012">
            <v>1996</v>
          </cell>
          <cell r="I1012">
            <v>37953</v>
          </cell>
          <cell r="J1012">
            <v>2003</v>
          </cell>
          <cell r="K1012" t="str">
            <v>Noviembre</v>
          </cell>
          <cell r="P1012">
            <v>7.85</v>
          </cell>
          <cell r="Q1012">
            <v>19.71</v>
          </cell>
          <cell r="R1012">
            <v>17.14</v>
          </cell>
          <cell r="S1012" t="e">
            <v>#REF!</v>
          </cell>
          <cell r="T1012">
            <v>100</v>
          </cell>
          <cell r="U1012" t="e">
            <v>#REF!</v>
          </cell>
          <cell r="V1012">
            <v>100</v>
          </cell>
          <cell r="W1012" t="e">
            <v>#REF!</v>
          </cell>
          <cell r="X1012">
            <v>100</v>
          </cell>
          <cell r="Y1012">
            <v>19.71</v>
          </cell>
          <cell r="Z1012">
            <v>119.71000000000001</v>
          </cell>
          <cell r="AA1012">
            <v>1714</v>
          </cell>
          <cell r="AB1012">
            <v>17.899999999999999</v>
          </cell>
          <cell r="AC1012">
            <v>18.970000000000002</v>
          </cell>
          <cell r="AD1012">
            <v>17.09</v>
          </cell>
          <cell r="AE1012">
            <v>14.549999999999999</v>
          </cell>
          <cell r="AF1012">
            <v>13.780000000000001</v>
          </cell>
          <cell r="AG1012">
            <v>0</v>
          </cell>
          <cell r="AH1012">
            <v>0</v>
          </cell>
          <cell r="AI1012">
            <v>0</v>
          </cell>
          <cell r="AJ1012">
            <v>0</v>
          </cell>
          <cell r="AK1012">
            <v>0</v>
          </cell>
          <cell r="AL1012">
            <v>0</v>
          </cell>
          <cell r="AM1012">
            <v>0</v>
          </cell>
          <cell r="AN1012">
            <v>0</v>
          </cell>
          <cell r="AO1012">
            <v>0</v>
          </cell>
          <cell r="AP1012">
            <v>0</v>
          </cell>
          <cell r="AQ1012">
            <v>82.29</v>
          </cell>
        </row>
        <row r="1013">
          <cell r="A1013">
            <v>1</v>
          </cell>
          <cell r="B1013" t="str">
            <v>COP</v>
          </cell>
          <cell r="C1013" t="str">
            <v>Subastas</v>
          </cell>
          <cell r="D1013" t="str">
            <v>Variable</v>
          </cell>
          <cell r="E1013">
            <v>7</v>
          </cell>
          <cell r="F1013">
            <v>35397</v>
          </cell>
          <cell r="G1013" t="str">
            <v>Noviembre</v>
          </cell>
          <cell r="H1013">
            <v>1996</v>
          </cell>
          <cell r="I1013">
            <v>37953</v>
          </cell>
          <cell r="J1013">
            <v>2003</v>
          </cell>
          <cell r="K1013" t="str">
            <v>Noviembre</v>
          </cell>
          <cell r="P1013">
            <v>7.85</v>
          </cell>
          <cell r="Q1013">
            <v>19.71</v>
          </cell>
          <cell r="R1013">
            <v>17.14</v>
          </cell>
          <cell r="S1013" t="e">
            <v>#REF!</v>
          </cell>
          <cell r="T1013">
            <v>100</v>
          </cell>
          <cell r="U1013" t="e">
            <v>#REF!</v>
          </cell>
          <cell r="V1013">
            <v>100</v>
          </cell>
          <cell r="W1013" t="e">
            <v>#REF!</v>
          </cell>
          <cell r="X1013">
            <v>100</v>
          </cell>
          <cell r="Y1013">
            <v>19.71</v>
          </cell>
          <cell r="Z1013">
            <v>119.71000000000001</v>
          </cell>
          <cell r="AA1013">
            <v>1714</v>
          </cell>
          <cell r="AB1013">
            <v>17.899999999999999</v>
          </cell>
          <cell r="AC1013">
            <v>18.970000000000002</v>
          </cell>
          <cell r="AD1013">
            <v>17.09</v>
          </cell>
          <cell r="AE1013">
            <v>14.549999999999999</v>
          </cell>
          <cell r="AF1013">
            <v>13.780000000000001</v>
          </cell>
          <cell r="AG1013">
            <v>0</v>
          </cell>
          <cell r="AH1013">
            <v>0</v>
          </cell>
          <cell r="AI1013">
            <v>0</v>
          </cell>
          <cell r="AJ1013">
            <v>0</v>
          </cell>
          <cell r="AK1013">
            <v>0</v>
          </cell>
          <cell r="AL1013">
            <v>0</v>
          </cell>
          <cell r="AM1013">
            <v>0</v>
          </cell>
          <cell r="AN1013">
            <v>0</v>
          </cell>
          <cell r="AO1013">
            <v>0</v>
          </cell>
          <cell r="AP1013">
            <v>0</v>
          </cell>
          <cell r="AQ1013">
            <v>82.29</v>
          </cell>
        </row>
        <row r="1014">
          <cell r="A1014">
            <v>1</v>
          </cell>
          <cell r="B1014" t="str">
            <v>COP</v>
          </cell>
          <cell r="C1014" t="str">
            <v>Subastas</v>
          </cell>
          <cell r="D1014" t="str">
            <v>Variable</v>
          </cell>
          <cell r="E1014">
            <v>7</v>
          </cell>
          <cell r="F1014">
            <v>35397</v>
          </cell>
          <cell r="G1014" t="str">
            <v>Noviembre</v>
          </cell>
          <cell r="H1014">
            <v>1996</v>
          </cell>
          <cell r="I1014">
            <v>37953</v>
          </cell>
          <cell r="J1014">
            <v>2003</v>
          </cell>
          <cell r="K1014" t="str">
            <v>Noviembre</v>
          </cell>
          <cell r="P1014">
            <v>7.85</v>
          </cell>
          <cell r="Q1014">
            <v>19.71</v>
          </cell>
          <cell r="R1014">
            <v>17.14</v>
          </cell>
          <cell r="S1014" t="e">
            <v>#REF!</v>
          </cell>
          <cell r="T1014">
            <v>100</v>
          </cell>
          <cell r="U1014" t="e">
            <v>#REF!</v>
          </cell>
          <cell r="V1014">
            <v>100</v>
          </cell>
          <cell r="W1014" t="e">
            <v>#REF!</v>
          </cell>
          <cell r="X1014">
            <v>100</v>
          </cell>
          <cell r="Y1014">
            <v>19.71</v>
          </cell>
          <cell r="Z1014">
            <v>119.71000000000001</v>
          </cell>
          <cell r="AA1014">
            <v>1714</v>
          </cell>
          <cell r="AB1014">
            <v>17.899999999999999</v>
          </cell>
          <cell r="AC1014">
            <v>18.970000000000002</v>
          </cell>
          <cell r="AD1014">
            <v>17.09</v>
          </cell>
          <cell r="AE1014">
            <v>14.549999999999999</v>
          </cell>
          <cell r="AF1014">
            <v>13.780000000000001</v>
          </cell>
          <cell r="AG1014">
            <v>0</v>
          </cell>
          <cell r="AH1014">
            <v>0</v>
          </cell>
          <cell r="AI1014">
            <v>0</v>
          </cell>
          <cell r="AJ1014">
            <v>0</v>
          </cell>
          <cell r="AK1014">
            <v>0</v>
          </cell>
          <cell r="AL1014">
            <v>0</v>
          </cell>
          <cell r="AM1014">
            <v>0</v>
          </cell>
          <cell r="AN1014">
            <v>0</v>
          </cell>
          <cell r="AO1014">
            <v>0</v>
          </cell>
          <cell r="AP1014">
            <v>0</v>
          </cell>
          <cell r="AQ1014">
            <v>82.29</v>
          </cell>
        </row>
        <row r="1015">
          <cell r="A1015">
            <v>1</v>
          </cell>
          <cell r="B1015" t="str">
            <v>COP</v>
          </cell>
          <cell r="C1015" t="str">
            <v>Subastas</v>
          </cell>
          <cell r="D1015" t="str">
            <v>Variable</v>
          </cell>
          <cell r="E1015">
            <v>7</v>
          </cell>
          <cell r="F1015">
            <v>35397</v>
          </cell>
          <cell r="G1015" t="str">
            <v>Noviembre</v>
          </cell>
          <cell r="H1015">
            <v>1996</v>
          </cell>
          <cell r="I1015">
            <v>37953</v>
          </cell>
          <cell r="J1015">
            <v>2003</v>
          </cell>
          <cell r="K1015" t="str">
            <v>Noviembre</v>
          </cell>
          <cell r="P1015">
            <v>7.85</v>
          </cell>
          <cell r="Q1015">
            <v>19.71</v>
          </cell>
          <cell r="R1015">
            <v>17.14</v>
          </cell>
          <cell r="S1015" t="e">
            <v>#REF!</v>
          </cell>
          <cell r="T1015">
            <v>100</v>
          </cell>
          <cell r="U1015" t="e">
            <v>#REF!</v>
          </cell>
          <cell r="V1015">
            <v>100</v>
          </cell>
          <cell r="W1015" t="e">
            <v>#REF!</v>
          </cell>
          <cell r="X1015">
            <v>100</v>
          </cell>
          <cell r="Y1015">
            <v>19.71</v>
          </cell>
          <cell r="Z1015">
            <v>119.71000000000001</v>
          </cell>
          <cell r="AA1015">
            <v>1714</v>
          </cell>
          <cell r="AB1015">
            <v>17.899999999999999</v>
          </cell>
          <cell r="AC1015">
            <v>18.970000000000002</v>
          </cell>
          <cell r="AD1015">
            <v>17.09</v>
          </cell>
          <cell r="AE1015">
            <v>14.549999999999999</v>
          </cell>
          <cell r="AF1015">
            <v>13.780000000000001</v>
          </cell>
          <cell r="AG1015">
            <v>0</v>
          </cell>
          <cell r="AH1015">
            <v>0</v>
          </cell>
          <cell r="AI1015">
            <v>0</v>
          </cell>
          <cell r="AJ1015">
            <v>0</v>
          </cell>
          <cell r="AK1015">
            <v>0</v>
          </cell>
          <cell r="AL1015">
            <v>0</v>
          </cell>
          <cell r="AM1015">
            <v>0</v>
          </cell>
          <cell r="AN1015">
            <v>0</v>
          </cell>
          <cell r="AO1015">
            <v>0</v>
          </cell>
          <cell r="AP1015">
            <v>0</v>
          </cell>
          <cell r="AQ1015">
            <v>82.29</v>
          </cell>
        </row>
        <row r="1016">
          <cell r="A1016">
            <v>1</v>
          </cell>
          <cell r="B1016" t="str">
            <v>COP</v>
          </cell>
          <cell r="C1016" t="str">
            <v>Subastas</v>
          </cell>
          <cell r="D1016" t="str">
            <v>Variable</v>
          </cell>
          <cell r="E1016">
            <v>7</v>
          </cell>
          <cell r="F1016">
            <v>35397</v>
          </cell>
          <cell r="G1016" t="str">
            <v>Noviembre</v>
          </cell>
          <cell r="H1016">
            <v>1996</v>
          </cell>
          <cell r="I1016">
            <v>37953</v>
          </cell>
          <cell r="J1016">
            <v>2003</v>
          </cell>
          <cell r="K1016" t="str">
            <v>Noviembre</v>
          </cell>
          <cell r="P1016">
            <v>7.85</v>
          </cell>
          <cell r="Q1016">
            <v>19.71</v>
          </cell>
          <cell r="R1016">
            <v>17.14</v>
          </cell>
          <cell r="S1016" t="e">
            <v>#REF!</v>
          </cell>
          <cell r="T1016">
            <v>100</v>
          </cell>
          <cell r="U1016" t="e">
            <v>#REF!</v>
          </cell>
          <cell r="V1016">
            <v>100</v>
          </cell>
          <cell r="W1016" t="e">
            <v>#REF!</v>
          </cell>
          <cell r="X1016">
            <v>100</v>
          </cell>
          <cell r="Y1016">
            <v>19.71</v>
          </cell>
          <cell r="Z1016">
            <v>119.71000000000001</v>
          </cell>
          <cell r="AA1016">
            <v>1714</v>
          </cell>
          <cell r="AB1016">
            <v>17.899999999999999</v>
          </cell>
          <cell r="AC1016">
            <v>18.970000000000002</v>
          </cell>
          <cell r="AD1016">
            <v>17.09</v>
          </cell>
          <cell r="AE1016">
            <v>14.549999999999999</v>
          </cell>
          <cell r="AF1016">
            <v>13.780000000000001</v>
          </cell>
          <cell r="AG1016">
            <v>0</v>
          </cell>
          <cell r="AH1016">
            <v>0</v>
          </cell>
          <cell r="AI1016">
            <v>0</v>
          </cell>
          <cell r="AJ1016">
            <v>0</v>
          </cell>
          <cell r="AK1016">
            <v>0</v>
          </cell>
          <cell r="AL1016">
            <v>0</v>
          </cell>
          <cell r="AM1016">
            <v>0</v>
          </cell>
          <cell r="AN1016">
            <v>0</v>
          </cell>
          <cell r="AO1016">
            <v>0</v>
          </cell>
          <cell r="AP1016">
            <v>0</v>
          </cell>
          <cell r="AQ1016">
            <v>82.29</v>
          </cell>
        </row>
        <row r="1017">
          <cell r="A1017">
            <v>1</v>
          </cell>
          <cell r="B1017" t="str">
            <v>COP</v>
          </cell>
          <cell r="C1017" t="str">
            <v>Subastas</v>
          </cell>
          <cell r="D1017" t="str">
            <v>Variable</v>
          </cell>
          <cell r="E1017">
            <v>7</v>
          </cell>
          <cell r="F1017">
            <v>35397</v>
          </cell>
          <cell r="G1017" t="str">
            <v>Noviembre</v>
          </cell>
          <cell r="H1017">
            <v>1996</v>
          </cell>
          <cell r="I1017">
            <v>37953</v>
          </cell>
          <cell r="J1017">
            <v>2003</v>
          </cell>
          <cell r="K1017" t="str">
            <v>Noviembre</v>
          </cell>
          <cell r="P1017">
            <v>7.85</v>
          </cell>
          <cell r="Q1017">
            <v>19.71</v>
          </cell>
          <cell r="R1017">
            <v>17.14</v>
          </cell>
          <cell r="S1017" t="e">
            <v>#REF!</v>
          </cell>
          <cell r="T1017">
            <v>100</v>
          </cell>
          <cell r="U1017" t="e">
            <v>#REF!</v>
          </cell>
          <cell r="V1017">
            <v>100</v>
          </cell>
          <cell r="W1017" t="e">
            <v>#REF!</v>
          </cell>
          <cell r="X1017">
            <v>100</v>
          </cell>
          <cell r="Y1017">
            <v>19.71</v>
          </cell>
          <cell r="Z1017">
            <v>119.71000000000001</v>
          </cell>
          <cell r="AA1017">
            <v>1714</v>
          </cell>
          <cell r="AB1017">
            <v>17.899999999999999</v>
          </cell>
          <cell r="AC1017">
            <v>18.970000000000002</v>
          </cell>
          <cell r="AD1017">
            <v>17.09</v>
          </cell>
          <cell r="AE1017">
            <v>14.549999999999999</v>
          </cell>
          <cell r="AF1017">
            <v>13.780000000000001</v>
          </cell>
          <cell r="AG1017">
            <v>0</v>
          </cell>
          <cell r="AH1017">
            <v>0</v>
          </cell>
          <cell r="AI1017">
            <v>0</v>
          </cell>
          <cell r="AJ1017">
            <v>0</v>
          </cell>
          <cell r="AK1017">
            <v>0</v>
          </cell>
          <cell r="AL1017">
            <v>0</v>
          </cell>
          <cell r="AM1017">
            <v>0</v>
          </cell>
          <cell r="AN1017">
            <v>0</v>
          </cell>
          <cell r="AO1017">
            <v>0</v>
          </cell>
          <cell r="AP1017">
            <v>0</v>
          </cell>
          <cell r="AQ1017">
            <v>82.29</v>
          </cell>
        </row>
        <row r="1018">
          <cell r="A1018">
            <v>1</v>
          </cell>
          <cell r="B1018" t="str">
            <v>COP</v>
          </cell>
          <cell r="C1018" t="str">
            <v>Subastas</v>
          </cell>
          <cell r="D1018" t="str">
            <v>Variable</v>
          </cell>
          <cell r="E1018">
            <v>7</v>
          </cell>
          <cell r="F1018">
            <v>35397</v>
          </cell>
          <cell r="G1018" t="str">
            <v>Noviembre</v>
          </cell>
          <cell r="H1018">
            <v>1996</v>
          </cell>
          <cell r="I1018">
            <v>37953</v>
          </cell>
          <cell r="J1018">
            <v>2003</v>
          </cell>
          <cell r="K1018" t="str">
            <v>Noviembre</v>
          </cell>
          <cell r="P1018">
            <v>7.85</v>
          </cell>
          <cell r="Q1018">
            <v>19.71</v>
          </cell>
          <cell r="R1018">
            <v>17.14</v>
          </cell>
          <cell r="S1018" t="e">
            <v>#REF!</v>
          </cell>
          <cell r="T1018">
            <v>100</v>
          </cell>
          <cell r="U1018" t="e">
            <v>#REF!</v>
          </cell>
          <cell r="V1018">
            <v>100</v>
          </cell>
          <cell r="W1018" t="e">
            <v>#REF!</v>
          </cell>
          <cell r="X1018">
            <v>100</v>
          </cell>
          <cell r="Y1018">
            <v>19.71</v>
          </cell>
          <cell r="Z1018">
            <v>119.71000000000001</v>
          </cell>
          <cell r="AA1018">
            <v>1714</v>
          </cell>
          <cell r="AB1018">
            <v>17.899999999999999</v>
          </cell>
          <cell r="AC1018">
            <v>18.970000000000002</v>
          </cell>
          <cell r="AD1018">
            <v>17.09</v>
          </cell>
          <cell r="AE1018">
            <v>14.549999999999999</v>
          </cell>
          <cell r="AF1018">
            <v>13.780000000000001</v>
          </cell>
          <cell r="AG1018">
            <v>0</v>
          </cell>
          <cell r="AH1018">
            <v>0</v>
          </cell>
          <cell r="AI1018">
            <v>0</v>
          </cell>
          <cell r="AJ1018">
            <v>0</v>
          </cell>
          <cell r="AK1018">
            <v>0</v>
          </cell>
          <cell r="AL1018">
            <v>0</v>
          </cell>
          <cell r="AM1018">
            <v>0</v>
          </cell>
          <cell r="AN1018">
            <v>0</v>
          </cell>
          <cell r="AO1018">
            <v>0</v>
          </cell>
          <cell r="AP1018">
            <v>0</v>
          </cell>
          <cell r="AQ1018">
            <v>82.29</v>
          </cell>
        </row>
        <row r="1019">
          <cell r="A1019">
            <v>1</v>
          </cell>
          <cell r="B1019" t="str">
            <v>COP</v>
          </cell>
          <cell r="C1019" t="str">
            <v>Subastas</v>
          </cell>
          <cell r="D1019" t="str">
            <v>Variable</v>
          </cell>
          <cell r="E1019">
            <v>7</v>
          </cell>
          <cell r="F1019">
            <v>35397</v>
          </cell>
          <cell r="G1019" t="str">
            <v>Noviembre</v>
          </cell>
          <cell r="H1019">
            <v>1996</v>
          </cell>
          <cell r="I1019">
            <v>37953</v>
          </cell>
          <cell r="J1019">
            <v>2003</v>
          </cell>
          <cell r="K1019" t="str">
            <v>Noviembre</v>
          </cell>
          <cell r="P1019">
            <v>7.85</v>
          </cell>
          <cell r="Q1019">
            <v>19.71</v>
          </cell>
          <cell r="R1019">
            <v>17.14</v>
          </cell>
          <cell r="S1019" t="e">
            <v>#REF!</v>
          </cell>
          <cell r="T1019">
            <v>100</v>
          </cell>
          <cell r="U1019" t="e">
            <v>#REF!</v>
          </cell>
          <cell r="V1019">
            <v>100</v>
          </cell>
          <cell r="W1019" t="e">
            <v>#REF!</v>
          </cell>
          <cell r="X1019">
            <v>100</v>
          </cell>
          <cell r="Y1019">
            <v>19.71</v>
          </cell>
          <cell r="Z1019">
            <v>119.71000000000001</v>
          </cell>
          <cell r="AA1019">
            <v>1714</v>
          </cell>
          <cell r="AB1019">
            <v>17.899999999999999</v>
          </cell>
          <cell r="AC1019">
            <v>18.970000000000002</v>
          </cell>
          <cell r="AD1019">
            <v>17.09</v>
          </cell>
          <cell r="AE1019">
            <v>14.549999999999999</v>
          </cell>
          <cell r="AF1019">
            <v>13.780000000000001</v>
          </cell>
          <cell r="AG1019">
            <v>0</v>
          </cell>
          <cell r="AH1019">
            <v>0</v>
          </cell>
          <cell r="AI1019">
            <v>0</v>
          </cell>
          <cell r="AJ1019">
            <v>0</v>
          </cell>
          <cell r="AK1019">
            <v>0</v>
          </cell>
          <cell r="AL1019">
            <v>0</v>
          </cell>
          <cell r="AM1019">
            <v>0</v>
          </cell>
          <cell r="AN1019">
            <v>0</v>
          </cell>
          <cell r="AO1019">
            <v>0</v>
          </cell>
          <cell r="AP1019">
            <v>0</v>
          </cell>
          <cell r="AQ1019">
            <v>82.29</v>
          </cell>
        </row>
        <row r="1020">
          <cell r="A1020">
            <v>1</v>
          </cell>
          <cell r="B1020" t="str">
            <v>COP</v>
          </cell>
          <cell r="C1020" t="str">
            <v>Subastas</v>
          </cell>
          <cell r="D1020" t="str">
            <v>Variable</v>
          </cell>
          <cell r="E1020">
            <v>7</v>
          </cell>
          <cell r="F1020">
            <v>35397</v>
          </cell>
          <cell r="G1020" t="str">
            <v>Noviembre</v>
          </cell>
          <cell r="H1020">
            <v>1996</v>
          </cell>
          <cell r="I1020">
            <v>37953</v>
          </cell>
          <cell r="J1020">
            <v>2003</v>
          </cell>
          <cell r="K1020" t="str">
            <v>Noviembre</v>
          </cell>
          <cell r="P1020">
            <v>7.85</v>
          </cell>
          <cell r="Q1020">
            <v>19.71</v>
          </cell>
          <cell r="R1020">
            <v>17.14</v>
          </cell>
          <cell r="S1020" t="e">
            <v>#REF!</v>
          </cell>
          <cell r="T1020">
            <v>100</v>
          </cell>
          <cell r="U1020" t="e">
            <v>#REF!</v>
          </cell>
          <cell r="V1020">
            <v>100</v>
          </cell>
          <cell r="W1020" t="e">
            <v>#REF!</v>
          </cell>
          <cell r="X1020">
            <v>100</v>
          </cell>
          <cell r="Y1020">
            <v>19.71</v>
          </cell>
          <cell r="Z1020">
            <v>119.71000000000001</v>
          </cell>
          <cell r="AA1020">
            <v>1714</v>
          </cell>
          <cell r="AB1020">
            <v>17.899999999999999</v>
          </cell>
          <cell r="AC1020">
            <v>18.970000000000002</v>
          </cell>
          <cell r="AD1020">
            <v>17.09</v>
          </cell>
          <cell r="AE1020">
            <v>14.549999999999999</v>
          </cell>
          <cell r="AF1020">
            <v>13.780000000000001</v>
          </cell>
          <cell r="AG1020">
            <v>0</v>
          </cell>
          <cell r="AH1020">
            <v>0</v>
          </cell>
          <cell r="AI1020">
            <v>0</v>
          </cell>
          <cell r="AJ1020">
            <v>0</v>
          </cell>
          <cell r="AK1020">
            <v>0</v>
          </cell>
          <cell r="AL1020">
            <v>0</v>
          </cell>
          <cell r="AM1020">
            <v>0</v>
          </cell>
          <cell r="AN1020">
            <v>0</v>
          </cell>
          <cell r="AO1020">
            <v>0</v>
          </cell>
          <cell r="AP1020">
            <v>0</v>
          </cell>
          <cell r="AQ1020">
            <v>82.29</v>
          </cell>
        </row>
        <row r="1021">
          <cell r="A1021">
            <v>1</v>
          </cell>
          <cell r="B1021" t="str">
            <v>COP</v>
          </cell>
          <cell r="C1021" t="str">
            <v>Subastas</v>
          </cell>
          <cell r="D1021" t="str">
            <v>Variable</v>
          </cell>
          <cell r="E1021">
            <v>7</v>
          </cell>
          <cell r="F1021">
            <v>35397</v>
          </cell>
          <cell r="G1021" t="str">
            <v>Noviembre</v>
          </cell>
          <cell r="H1021">
            <v>1996</v>
          </cell>
          <cell r="I1021">
            <v>37953</v>
          </cell>
          <cell r="J1021">
            <v>2003</v>
          </cell>
          <cell r="K1021" t="str">
            <v>Noviembre</v>
          </cell>
          <cell r="P1021">
            <v>7.85</v>
          </cell>
          <cell r="Q1021">
            <v>19.71</v>
          </cell>
          <cell r="R1021">
            <v>17.14</v>
          </cell>
          <cell r="S1021" t="e">
            <v>#REF!</v>
          </cell>
          <cell r="T1021">
            <v>14550</v>
          </cell>
          <cell r="U1021" t="e">
            <v>#REF!</v>
          </cell>
          <cell r="V1021">
            <v>14550</v>
          </cell>
          <cell r="W1021" t="e">
            <v>#REF!</v>
          </cell>
          <cell r="X1021">
            <v>14550</v>
          </cell>
          <cell r="Y1021">
            <v>2867.8049999999998</v>
          </cell>
          <cell r="Z1021">
            <v>17417.805</v>
          </cell>
          <cell r="AA1021">
            <v>249387</v>
          </cell>
          <cell r="AB1021">
            <v>2604.69</v>
          </cell>
          <cell r="AC1021">
            <v>2760.1350000000002</v>
          </cell>
          <cell r="AD1021">
            <v>2486.5949999999998</v>
          </cell>
          <cell r="AE1021">
            <v>2117.0249999999996</v>
          </cell>
          <cell r="AF1021">
            <v>2004.99</v>
          </cell>
          <cell r="AG1021">
            <v>0</v>
          </cell>
          <cell r="AH1021">
            <v>0</v>
          </cell>
          <cell r="AI1021">
            <v>0</v>
          </cell>
          <cell r="AJ1021">
            <v>0</v>
          </cell>
          <cell r="AK1021">
            <v>0</v>
          </cell>
          <cell r="AL1021">
            <v>0</v>
          </cell>
          <cell r="AM1021">
            <v>0</v>
          </cell>
          <cell r="AN1021">
            <v>0</v>
          </cell>
          <cell r="AO1021">
            <v>0</v>
          </cell>
          <cell r="AP1021">
            <v>0</v>
          </cell>
          <cell r="AQ1021">
            <v>11973.434999999999</v>
          </cell>
        </row>
        <row r="1022">
          <cell r="A1022">
            <v>1</v>
          </cell>
          <cell r="B1022" t="str">
            <v>COP</v>
          </cell>
          <cell r="C1022" t="str">
            <v>Subastas</v>
          </cell>
          <cell r="D1022" t="str">
            <v>Variable</v>
          </cell>
          <cell r="E1022">
            <v>7</v>
          </cell>
          <cell r="F1022">
            <v>35397</v>
          </cell>
          <cell r="G1022" t="str">
            <v>Noviembre</v>
          </cell>
          <cell r="H1022">
            <v>1996</v>
          </cell>
          <cell r="I1022">
            <v>37953</v>
          </cell>
          <cell r="J1022">
            <v>2003</v>
          </cell>
          <cell r="K1022" t="str">
            <v>Noviembre</v>
          </cell>
          <cell r="P1022">
            <v>7.85</v>
          </cell>
          <cell r="Q1022">
            <v>19.71</v>
          </cell>
          <cell r="R1022">
            <v>17.14</v>
          </cell>
          <cell r="S1022" t="e">
            <v>#REF!</v>
          </cell>
          <cell r="T1022">
            <v>800</v>
          </cell>
          <cell r="U1022" t="e">
            <v>#REF!</v>
          </cell>
          <cell r="V1022">
            <v>800</v>
          </cell>
          <cell r="W1022" t="e">
            <v>#REF!</v>
          </cell>
          <cell r="X1022">
            <v>800</v>
          </cell>
          <cell r="Y1022">
            <v>157.68</v>
          </cell>
          <cell r="Z1022">
            <v>957.68000000000006</v>
          </cell>
          <cell r="AA1022">
            <v>13712</v>
          </cell>
          <cell r="AB1022">
            <v>143.21</v>
          </cell>
          <cell r="AC1022">
            <v>151.76000000000002</v>
          </cell>
          <cell r="AD1022">
            <v>136.72</v>
          </cell>
          <cell r="AE1022">
            <v>116.39999999999999</v>
          </cell>
          <cell r="AF1022">
            <v>110.24000000000001</v>
          </cell>
          <cell r="AG1022">
            <v>0</v>
          </cell>
          <cell r="AH1022">
            <v>0</v>
          </cell>
          <cell r="AI1022">
            <v>0</v>
          </cell>
          <cell r="AJ1022">
            <v>0</v>
          </cell>
          <cell r="AK1022">
            <v>0</v>
          </cell>
          <cell r="AL1022">
            <v>0</v>
          </cell>
          <cell r="AM1022">
            <v>0</v>
          </cell>
          <cell r="AN1022">
            <v>0</v>
          </cell>
          <cell r="AO1022">
            <v>0</v>
          </cell>
          <cell r="AP1022">
            <v>0</v>
          </cell>
          <cell r="AQ1022">
            <v>658.33</v>
          </cell>
        </row>
        <row r="1023">
          <cell r="A1023">
            <v>1</v>
          </cell>
          <cell r="B1023" t="str">
            <v>COP</v>
          </cell>
          <cell r="C1023" t="str">
            <v>Subastas</v>
          </cell>
          <cell r="D1023" t="str">
            <v>Variable</v>
          </cell>
          <cell r="E1023">
            <v>7</v>
          </cell>
          <cell r="F1023">
            <v>35397</v>
          </cell>
          <cell r="G1023" t="str">
            <v>Noviembre</v>
          </cell>
          <cell r="H1023">
            <v>1996</v>
          </cell>
          <cell r="I1023">
            <v>37953</v>
          </cell>
          <cell r="J1023">
            <v>2003</v>
          </cell>
          <cell r="K1023" t="str">
            <v>Noviembre</v>
          </cell>
          <cell r="P1023">
            <v>7.85</v>
          </cell>
          <cell r="Q1023">
            <v>19.71</v>
          </cell>
          <cell r="R1023">
            <v>17.14</v>
          </cell>
          <cell r="S1023" t="e">
            <v>#REF!</v>
          </cell>
          <cell r="T1023">
            <v>1500</v>
          </cell>
          <cell r="U1023" t="e">
            <v>#REF!</v>
          </cell>
          <cell r="V1023">
            <v>1500</v>
          </cell>
          <cell r="W1023" t="e">
            <v>#REF!</v>
          </cell>
          <cell r="X1023">
            <v>1500</v>
          </cell>
          <cell r="Y1023">
            <v>295.64999999999998</v>
          </cell>
          <cell r="Z1023">
            <v>1795.65</v>
          </cell>
          <cell r="AA1023">
            <v>25710</v>
          </cell>
          <cell r="AB1023">
            <v>268.52</v>
          </cell>
          <cell r="AC1023">
            <v>284.55</v>
          </cell>
          <cell r="AD1023">
            <v>256.35000000000002</v>
          </cell>
          <cell r="AE1023">
            <v>218.24999999999997</v>
          </cell>
          <cell r="AF1023">
            <v>206.70000000000002</v>
          </cell>
          <cell r="AG1023">
            <v>0</v>
          </cell>
          <cell r="AH1023">
            <v>0</v>
          </cell>
          <cell r="AI1023">
            <v>0</v>
          </cell>
          <cell r="AJ1023">
            <v>0</v>
          </cell>
          <cell r="AK1023">
            <v>0</v>
          </cell>
          <cell r="AL1023">
            <v>0</v>
          </cell>
          <cell r="AM1023">
            <v>0</v>
          </cell>
          <cell r="AN1023">
            <v>0</v>
          </cell>
          <cell r="AO1023">
            <v>0</v>
          </cell>
          <cell r="AP1023">
            <v>0</v>
          </cell>
          <cell r="AQ1023">
            <v>1234.3699999999999</v>
          </cell>
        </row>
        <row r="1024">
          <cell r="A1024">
            <v>1</v>
          </cell>
          <cell r="B1024" t="str">
            <v>COP</v>
          </cell>
          <cell r="C1024" t="str">
            <v>Subastas</v>
          </cell>
          <cell r="D1024" t="str">
            <v>Variable</v>
          </cell>
          <cell r="E1024">
            <v>7</v>
          </cell>
          <cell r="F1024">
            <v>35397</v>
          </cell>
          <cell r="G1024" t="str">
            <v>Noviembre</v>
          </cell>
          <cell r="H1024">
            <v>1996</v>
          </cell>
          <cell r="I1024">
            <v>37953</v>
          </cell>
          <cell r="J1024">
            <v>2003</v>
          </cell>
          <cell r="K1024" t="str">
            <v>Noviembre</v>
          </cell>
          <cell r="P1024">
            <v>7.85</v>
          </cell>
          <cell r="Q1024">
            <v>19.71</v>
          </cell>
          <cell r="R1024">
            <v>17.14</v>
          </cell>
          <cell r="S1024" t="e">
            <v>#REF!</v>
          </cell>
          <cell r="T1024">
            <v>1500</v>
          </cell>
          <cell r="U1024" t="e">
            <v>#REF!</v>
          </cell>
          <cell r="V1024">
            <v>1500</v>
          </cell>
          <cell r="W1024" t="e">
            <v>#REF!</v>
          </cell>
          <cell r="X1024">
            <v>1500</v>
          </cell>
          <cell r="Y1024">
            <v>295.64999999999998</v>
          </cell>
          <cell r="Z1024">
            <v>1795.65</v>
          </cell>
          <cell r="AA1024">
            <v>25710</v>
          </cell>
          <cell r="AB1024">
            <v>268.52</v>
          </cell>
          <cell r="AC1024">
            <v>284.55</v>
          </cell>
          <cell r="AD1024">
            <v>256.35000000000002</v>
          </cell>
          <cell r="AE1024">
            <v>218.24999999999997</v>
          </cell>
          <cell r="AF1024">
            <v>206.70000000000002</v>
          </cell>
          <cell r="AG1024">
            <v>0</v>
          </cell>
          <cell r="AH1024">
            <v>0</v>
          </cell>
          <cell r="AI1024">
            <v>0</v>
          </cell>
          <cell r="AJ1024">
            <v>0</v>
          </cell>
          <cell r="AK1024">
            <v>0</v>
          </cell>
          <cell r="AL1024">
            <v>0</v>
          </cell>
          <cell r="AM1024">
            <v>0</v>
          </cell>
          <cell r="AN1024">
            <v>0</v>
          </cell>
          <cell r="AO1024">
            <v>0</v>
          </cell>
          <cell r="AP1024">
            <v>0</v>
          </cell>
          <cell r="AQ1024">
            <v>1234.3699999999999</v>
          </cell>
        </row>
        <row r="1025">
          <cell r="A1025">
            <v>1</v>
          </cell>
          <cell r="B1025" t="str">
            <v>COP</v>
          </cell>
          <cell r="C1025" t="str">
            <v>Subastas</v>
          </cell>
          <cell r="D1025" t="str">
            <v>Variable</v>
          </cell>
          <cell r="E1025">
            <v>7</v>
          </cell>
          <cell r="F1025">
            <v>35397</v>
          </cell>
          <cell r="G1025" t="str">
            <v>Noviembre</v>
          </cell>
          <cell r="H1025">
            <v>1996</v>
          </cell>
          <cell r="I1025">
            <v>37953</v>
          </cell>
          <cell r="J1025">
            <v>2003</v>
          </cell>
          <cell r="K1025" t="str">
            <v>Noviembre</v>
          </cell>
          <cell r="P1025">
            <v>7.85</v>
          </cell>
          <cell r="Q1025">
            <v>19.71</v>
          </cell>
          <cell r="R1025">
            <v>17.14</v>
          </cell>
          <cell r="S1025" t="e">
            <v>#REF!</v>
          </cell>
          <cell r="T1025">
            <v>500</v>
          </cell>
          <cell r="U1025" t="e">
            <v>#REF!</v>
          </cell>
          <cell r="V1025">
            <v>500</v>
          </cell>
          <cell r="W1025" t="e">
            <v>#REF!</v>
          </cell>
          <cell r="X1025">
            <v>500</v>
          </cell>
          <cell r="Y1025">
            <v>98.55</v>
          </cell>
          <cell r="Z1025">
            <v>598.54999999999995</v>
          </cell>
          <cell r="AA1025">
            <v>8570</v>
          </cell>
          <cell r="AB1025">
            <v>89.51</v>
          </cell>
          <cell r="AC1025">
            <v>94.850000000000009</v>
          </cell>
          <cell r="AD1025">
            <v>85.45</v>
          </cell>
          <cell r="AE1025">
            <v>72.75</v>
          </cell>
          <cell r="AF1025">
            <v>68.900000000000006</v>
          </cell>
          <cell r="AG1025">
            <v>0</v>
          </cell>
          <cell r="AH1025">
            <v>0</v>
          </cell>
          <cell r="AI1025">
            <v>0</v>
          </cell>
          <cell r="AJ1025">
            <v>0</v>
          </cell>
          <cell r="AK1025">
            <v>0</v>
          </cell>
          <cell r="AL1025">
            <v>0</v>
          </cell>
          <cell r="AM1025">
            <v>0</v>
          </cell>
          <cell r="AN1025">
            <v>0</v>
          </cell>
          <cell r="AO1025">
            <v>0</v>
          </cell>
          <cell r="AP1025">
            <v>0</v>
          </cell>
          <cell r="AQ1025">
            <v>411.46000000000004</v>
          </cell>
        </row>
        <row r="1026">
          <cell r="A1026">
            <v>1</v>
          </cell>
          <cell r="B1026" t="str">
            <v>COP</v>
          </cell>
          <cell r="C1026" t="str">
            <v>Subastas</v>
          </cell>
          <cell r="D1026" t="str">
            <v>Variable</v>
          </cell>
          <cell r="E1026">
            <v>7</v>
          </cell>
          <cell r="F1026">
            <v>35397</v>
          </cell>
          <cell r="G1026" t="str">
            <v>Noviembre</v>
          </cell>
          <cell r="H1026">
            <v>1996</v>
          </cell>
          <cell r="I1026">
            <v>37953</v>
          </cell>
          <cell r="J1026">
            <v>2003</v>
          </cell>
          <cell r="K1026" t="str">
            <v>Noviembre</v>
          </cell>
          <cell r="P1026">
            <v>7.85</v>
          </cell>
          <cell r="Q1026">
            <v>19.71</v>
          </cell>
          <cell r="R1026">
            <v>17.14</v>
          </cell>
          <cell r="S1026" t="e">
            <v>#REF!</v>
          </cell>
          <cell r="T1026">
            <v>340</v>
          </cell>
          <cell r="U1026" t="e">
            <v>#REF!</v>
          </cell>
          <cell r="V1026">
            <v>340</v>
          </cell>
          <cell r="W1026" t="e">
            <v>#REF!</v>
          </cell>
          <cell r="X1026">
            <v>340</v>
          </cell>
          <cell r="Y1026">
            <v>67.013999999999996</v>
          </cell>
          <cell r="Z1026">
            <v>407.01400000000001</v>
          </cell>
          <cell r="AA1026">
            <v>5827.6</v>
          </cell>
          <cell r="AB1026">
            <v>60.87</v>
          </cell>
          <cell r="AC1026">
            <v>64.498000000000005</v>
          </cell>
          <cell r="AD1026">
            <v>58.106000000000002</v>
          </cell>
          <cell r="AE1026">
            <v>49.47</v>
          </cell>
          <cell r="AF1026">
            <v>46.852000000000004</v>
          </cell>
          <cell r="AG1026">
            <v>0</v>
          </cell>
          <cell r="AH1026">
            <v>0</v>
          </cell>
          <cell r="AI1026">
            <v>0</v>
          </cell>
          <cell r="AJ1026">
            <v>0</v>
          </cell>
          <cell r="AK1026">
            <v>0</v>
          </cell>
          <cell r="AL1026">
            <v>0</v>
          </cell>
          <cell r="AM1026">
            <v>0</v>
          </cell>
          <cell r="AN1026">
            <v>0</v>
          </cell>
          <cell r="AO1026">
            <v>0</v>
          </cell>
          <cell r="AP1026">
            <v>0</v>
          </cell>
          <cell r="AQ1026">
            <v>279.79599999999999</v>
          </cell>
        </row>
        <row r="1027">
          <cell r="A1027">
            <v>1</v>
          </cell>
          <cell r="B1027" t="str">
            <v>COP</v>
          </cell>
          <cell r="C1027" t="str">
            <v>Subastas</v>
          </cell>
          <cell r="D1027" t="str">
            <v>Variable</v>
          </cell>
          <cell r="E1027">
            <v>7</v>
          </cell>
          <cell r="F1027">
            <v>35397</v>
          </cell>
          <cell r="G1027" t="str">
            <v>Noviembre</v>
          </cell>
          <cell r="H1027">
            <v>1996</v>
          </cell>
          <cell r="I1027">
            <v>37953</v>
          </cell>
          <cell r="J1027">
            <v>2003</v>
          </cell>
          <cell r="K1027" t="str">
            <v>Noviembre</v>
          </cell>
          <cell r="P1027">
            <v>7.85</v>
          </cell>
          <cell r="Q1027">
            <v>19.71</v>
          </cell>
          <cell r="R1027">
            <v>17.14</v>
          </cell>
          <cell r="S1027" t="e">
            <v>#REF!</v>
          </cell>
          <cell r="T1027">
            <v>6000</v>
          </cell>
          <cell r="U1027" t="e">
            <v>#REF!</v>
          </cell>
          <cell r="V1027">
            <v>6000</v>
          </cell>
          <cell r="W1027" t="e">
            <v>#REF!</v>
          </cell>
          <cell r="X1027">
            <v>6000</v>
          </cell>
          <cell r="Y1027">
            <v>1182.5999999999999</v>
          </cell>
          <cell r="Z1027">
            <v>7182.6</v>
          </cell>
          <cell r="AA1027">
            <v>102840</v>
          </cell>
          <cell r="AB1027">
            <v>1074.0999999999999</v>
          </cell>
          <cell r="AC1027">
            <v>1138.2</v>
          </cell>
          <cell r="AD1027">
            <v>1025.4000000000001</v>
          </cell>
          <cell r="AE1027">
            <v>872.99999999999989</v>
          </cell>
          <cell r="AF1027">
            <v>826.80000000000007</v>
          </cell>
          <cell r="AG1027">
            <v>0</v>
          </cell>
          <cell r="AH1027">
            <v>0</v>
          </cell>
          <cell r="AI1027">
            <v>0</v>
          </cell>
          <cell r="AJ1027">
            <v>0</v>
          </cell>
          <cell r="AK1027">
            <v>0</v>
          </cell>
          <cell r="AL1027">
            <v>0</v>
          </cell>
          <cell r="AM1027">
            <v>0</v>
          </cell>
          <cell r="AN1027">
            <v>0</v>
          </cell>
          <cell r="AO1027">
            <v>0</v>
          </cell>
          <cell r="AP1027">
            <v>0</v>
          </cell>
          <cell r="AQ1027">
            <v>4937.5</v>
          </cell>
        </row>
        <row r="1028">
          <cell r="A1028">
            <v>1</v>
          </cell>
          <cell r="B1028" t="str">
            <v>COP</v>
          </cell>
          <cell r="C1028" t="str">
            <v>Subastas</v>
          </cell>
          <cell r="D1028" t="str">
            <v>Variable</v>
          </cell>
          <cell r="E1028">
            <v>7</v>
          </cell>
          <cell r="F1028">
            <v>35397</v>
          </cell>
          <cell r="G1028" t="str">
            <v>Noviembre</v>
          </cell>
          <cell r="H1028">
            <v>1996</v>
          </cell>
          <cell r="I1028">
            <v>37953</v>
          </cell>
          <cell r="J1028">
            <v>2003</v>
          </cell>
          <cell r="K1028" t="str">
            <v>Noviembre</v>
          </cell>
          <cell r="P1028">
            <v>7.85</v>
          </cell>
          <cell r="Q1028">
            <v>19.71</v>
          </cell>
          <cell r="R1028">
            <v>17.14</v>
          </cell>
          <cell r="S1028" t="e">
            <v>#REF!</v>
          </cell>
          <cell r="T1028">
            <v>9256</v>
          </cell>
          <cell r="U1028" t="e">
            <v>#REF!</v>
          </cell>
          <cell r="V1028">
            <v>9256</v>
          </cell>
          <cell r="W1028" t="e">
            <v>#REF!</v>
          </cell>
          <cell r="X1028">
            <v>9256</v>
          </cell>
          <cell r="Y1028">
            <v>1824.3576</v>
          </cell>
          <cell r="Z1028">
            <v>11080.357599999999</v>
          </cell>
          <cell r="AA1028">
            <v>158647.84</v>
          </cell>
          <cell r="AB1028">
            <v>1656.97</v>
          </cell>
          <cell r="AC1028">
            <v>1755.8632</v>
          </cell>
          <cell r="AD1028">
            <v>1581.8504</v>
          </cell>
          <cell r="AE1028">
            <v>1346.7479999999998</v>
          </cell>
          <cell r="AF1028">
            <v>1275.4768000000001</v>
          </cell>
          <cell r="AG1028">
            <v>0</v>
          </cell>
          <cell r="AH1028">
            <v>0</v>
          </cell>
          <cell r="AI1028">
            <v>0</v>
          </cell>
          <cell r="AJ1028">
            <v>0</v>
          </cell>
          <cell r="AK1028">
            <v>0</v>
          </cell>
          <cell r="AL1028">
            <v>0</v>
          </cell>
          <cell r="AM1028">
            <v>0</v>
          </cell>
          <cell r="AN1028">
            <v>0</v>
          </cell>
          <cell r="AO1028">
            <v>0</v>
          </cell>
          <cell r="AP1028">
            <v>0</v>
          </cell>
          <cell r="AQ1028">
            <v>7616.9084000000003</v>
          </cell>
        </row>
        <row r="1029">
          <cell r="A1029">
            <v>1</v>
          </cell>
          <cell r="B1029" t="str">
            <v>COP</v>
          </cell>
          <cell r="C1029" t="str">
            <v>Subastas</v>
          </cell>
          <cell r="D1029" t="str">
            <v>Variable</v>
          </cell>
          <cell r="E1029">
            <v>7</v>
          </cell>
          <cell r="F1029">
            <v>35397</v>
          </cell>
          <cell r="G1029" t="str">
            <v>Noviembre</v>
          </cell>
          <cell r="H1029">
            <v>1996</v>
          </cell>
          <cell r="I1029">
            <v>37953</v>
          </cell>
          <cell r="J1029">
            <v>2003</v>
          </cell>
          <cell r="K1029" t="str">
            <v>Noviembre</v>
          </cell>
          <cell r="P1029">
            <v>7.85</v>
          </cell>
          <cell r="Q1029">
            <v>19.71</v>
          </cell>
          <cell r="R1029">
            <v>17.14</v>
          </cell>
          <cell r="S1029" t="e">
            <v>#REF!</v>
          </cell>
          <cell r="T1029">
            <v>1000</v>
          </cell>
          <cell r="U1029" t="e">
            <v>#REF!</v>
          </cell>
          <cell r="V1029">
            <v>1000</v>
          </cell>
          <cell r="W1029" t="e">
            <v>#REF!</v>
          </cell>
          <cell r="X1029">
            <v>1000</v>
          </cell>
          <cell r="Y1029">
            <v>197.1</v>
          </cell>
          <cell r="Z1029">
            <v>1197.0999999999999</v>
          </cell>
          <cell r="AA1029">
            <v>17140</v>
          </cell>
          <cell r="AB1029">
            <v>179.02</v>
          </cell>
          <cell r="AC1029">
            <v>189.70000000000002</v>
          </cell>
          <cell r="AD1029">
            <v>170.9</v>
          </cell>
          <cell r="AE1029">
            <v>145.5</v>
          </cell>
          <cell r="AF1029">
            <v>137.80000000000001</v>
          </cell>
          <cell r="AG1029">
            <v>0</v>
          </cell>
          <cell r="AH1029">
            <v>0</v>
          </cell>
          <cell r="AI1029">
            <v>0</v>
          </cell>
          <cell r="AJ1029">
            <v>0</v>
          </cell>
          <cell r="AK1029">
            <v>0</v>
          </cell>
          <cell r="AL1029">
            <v>0</v>
          </cell>
          <cell r="AM1029">
            <v>0</v>
          </cell>
          <cell r="AN1029">
            <v>0</v>
          </cell>
          <cell r="AO1029">
            <v>0</v>
          </cell>
          <cell r="AP1029">
            <v>0</v>
          </cell>
          <cell r="AQ1029">
            <v>822.92000000000007</v>
          </cell>
        </row>
        <row r="1030">
          <cell r="A1030">
            <v>1</v>
          </cell>
          <cell r="B1030" t="str">
            <v>COP</v>
          </cell>
          <cell r="C1030" t="str">
            <v>Subastas</v>
          </cell>
          <cell r="D1030" t="str">
            <v>Variable</v>
          </cell>
          <cell r="E1030">
            <v>7</v>
          </cell>
          <cell r="F1030">
            <v>35397</v>
          </cell>
          <cell r="G1030" t="str">
            <v>Noviembre</v>
          </cell>
          <cell r="H1030">
            <v>1996</v>
          </cell>
          <cell r="I1030">
            <v>37953</v>
          </cell>
          <cell r="J1030">
            <v>2003</v>
          </cell>
          <cell r="K1030" t="str">
            <v>Noviembre</v>
          </cell>
          <cell r="P1030">
            <v>7.85</v>
          </cell>
          <cell r="Q1030">
            <v>19.71</v>
          </cell>
          <cell r="R1030">
            <v>17.14</v>
          </cell>
          <cell r="S1030" t="e">
            <v>#REF!</v>
          </cell>
          <cell r="T1030">
            <v>900</v>
          </cell>
          <cell r="U1030" t="e">
            <v>#REF!</v>
          </cell>
          <cell r="V1030">
            <v>900</v>
          </cell>
          <cell r="W1030" t="e">
            <v>#REF!</v>
          </cell>
          <cell r="X1030">
            <v>900</v>
          </cell>
          <cell r="Y1030">
            <v>177.39</v>
          </cell>
          <cell r="Z1030">
            <v>1077.3899999999999</v>
          </cell>
          <cell r="AA1030">
            <v>15426</v>
          </cell>
          <cell r="AB1030">
            <v>161.11000000000001</v>
          </cell>
          <cell r="AC1030">
            <v>170.73000000000002</v>
          </cell>
          <cell r="AD1030">
            <v>153.81</v>
          </cell>
          <cell r="AE1030">
            <v>130.94999999999999</v>
          </cell>
          <cell r="AF1030">
            <v>124.02000000000001</v>
          </cell>
          <cell r="AG1030">
            <v>0</v>
          </cell>
          <cell r="AH1030">
            <v>0</v>
          </cell>
          <cell r="AI1030">
            <v>0</v>
          </cell>
          <cell r="AJ1030">
            <v>0</v>
          </cell>
          <cell r="AK1030">
            <v>0</v>
          </cell>
          <cell r="AL1030">
            <v>0</v>
          </cell>
          <cell r="AM1030">
            <v>0</v>
          </cell>
          <cell r="AN1030">
            <v>0</v>
          </cell>
          <cell r="AO1030">
            <v>0</v>
          </cell>
          <cell r="AP1030">
            <v>0</v>
          </cell>
          <cell r="AQ1030">
            <v>740.62</v>
          </cell>
        </row>
        <row r="1031">
          <cell r="A1031">
            <v>1</v>
          </cell>
          <cell r="B1031" t="str">
            <v>COP</v>
          </cell>
          <cell r="C1031" t="str">
            <v>Subastas</v>
          </cell>
          <cell r="D1031" t="str">
            <v>Variable</v>
          </cell>
          <cell r="E1031">
            <v>7</v>
          </cell>
          <cell r="F1031">
            <v>35397</v>
          </cell>
          <cell r="G1031" t="str">
            <v>Noviembre</v>
          </cell>
          <cell r="H1031">
            <v>1996</v>
          </cell>
          <cell r="I1031">
            <v>37953</v>
          </cell>
          <cell r="J1031">
            <v>2003</v>
          </cell>
          <cell r="K1031" t="str">
            <v>Noviembre</v>
          </cell>
          <cell r="P1031">
            <v>7.85</v>
          </cell>
          <cell r="Q1031">
            <v>19.71</v>
          </cell>
          <cell r="R1031">
            <v>17.14</v>
          </cell>
          <cell r="S1031" t="e">
            <v>#REF!</v>
          </cell>
          <cell r="T1031">
            <v>650</v>
          </cell>
          <cell r="U1031" t="e">
            <v>#REF!</v>
          </cell>
          <cell r="V1031">
            <v>650</v>
          </cell>
          <cell r="W1031" t="e">
            <v>#REF!</v>
          </cell>
          <cell r="X1031">
            <v>650</v>
          </cell>
          <cell r="Y1031">
            <v>128.11500000000001</v>
          </cell>
          <cell r="Z1031">
            <v>778.11500000000001</v>
          </cell>
          <cell r="AA1031">
            <v>11141</v>
          </cell>
          <cell r="AB1031">
            <v>116.36</v>
          </cell>
          <cell r="AC1031">
            <v>123.30500000000001</v>
          </cell>
          <cell r="AD1031">
            <v>111.08499999999999</v>
          </cell>
          <cell r="AE1031">
            <v>94.574999999999989</v>
          </cell>
          <cell r="AF1031">
            <v>89.570000000000007</v>
          </cell>
          <cell r="AG1031">
            <v>0</v>
          </cell>
          <cell r="AH1031">
            <v>0</v>
          </cell>
          <cell r="AI1031">
            <v>0</v>
          </cell>
          <cell r="AJ1031">
            <v>0</v>
          </cell>
          <cell r="AK1031">
            <v>0</v>
          </cell>
          <cell r="AL1031">
            <v>0</v>
          </cell>
          <cell r="AM1031">
            <v>0</v>
          </cell>
          <cell r="AN1031">
            <v>0</v>
          </cell>
          <cell r="AO1031">
            <v>0</v>
          </cell>
          <cell r="AP1031">
            <v>0</v>
          </cell>
          <cell r="AQ1031">
            <v>534.89499999999998</v>
          </cell>
        </row>
        <row r="1032">
          <cell r="A1032">
            <v>1</v>
          </cell>
          <cell r="B1032" t="str">
            <v>COP</v>
          </cell>
          <cell r="C1032" t="str">
            <v>Subastas</v>
          </cell>
          <cell r="D1032" t="str">
            <v>Variable</v>
          </cell>
          <cell r="E1032">
            <v>7</v>
          </cell>
          <cell r="F1032">
            <v>35397</v>
          </cell>
          <cell r="G1032" t="str">
            <v>Noviembre</v>
          </cell>
          <cell r="H1032">
            <v>1996</v>
          </cell>
          <cell r="I1032">
            <v>37953</v>
          </cell>
          <cell r="J1032">
            <v>2003</v>
          </cell>
          <cell r="K1032" t="str">
            <v>Noviembre</v>
          </cell>
          <cell r="P1032">
            <v>7.85</v>
          </cell>
          <cell r="Q1032">
            <v>19.71</v>
          </cell>
          <cell r="R1032">
            <v>17.14</v>
          </cell>
          <cell r="S1032" t="e">
            <v>#REF!</v>
          </cell>
          <cell r="T1032">
            <v>4</v>
          </cell>
          <cell r="U1032" t="e">
            <v>#REF!</v>
          </cell>
          <cell r="V1032">
            <v>4</v>
          </cell>
          <cell r="W1032" t="e">
            <v>#REF!</v>
          </cell>
          <cell r="X1032">
            <v>4</v>
          </cell>
          <cell r="Y1032">
            <v>0.78839999999999999</v>
          </cell>
          <cell r="Z1032">
            <v>4.7884000000000002</v>
          </cell>
          <cell r="AA1032">
            <v>68.56</v>
          </cell>
          <cell r="AB1032">
            <v>0.72</v>
          </cell>
          <cell r="AC1032">
            <v>0.75880000000000003</v>
          </cell>
          <cell r="AD1032">
            <v>0.68359999999999999</v>
          </cell>
          <cell r="AE1032">
            <v>0.58199999999999996</v>
          </cell>
          <cell r="AF1032">
            <v>0.55120000000000002</v>
          </cell>
          <cell r="AG1032">
            <v>0</v>
          </cell>
          <cell r="AH1032">
            <v>0</v>
          </cell>
          <cell r="AI1032">
            <v>0</v>
          </cell>
          <cell r="AJ1032">
            <v>0</v>
          </cell>
          <cell r="AK1032">
            <v>0</v>
          </cell>
          <cell r="AL1032">
            <v>0</v>
          </cell>
          <cell r="AM1032">
            <v>0</v>
          </cell>
          <cell r="AN1032">
            <v>0</v>
          </cell>
          <cell r="AO1032">
            <v>0</v>
          </cell>
          <cell r="AP1032">
            <v>0</v>
          </cell>
          <cell r="AQ1032">
            <v>3.2955999999999999</v>
          </cell>
        </row>
        <row r="1033">
          <cell r="A1033">
            <v>1</v>
          </cell>
          <cell r="B1033" t="str">
            <v>COP</v>
          </cell>
          <cell r="C1033" t="str">
            <v>Subastas</v>
          </cell>
          <cell r="D1033" t="str">
            <v>Variable</v>
          </cell>
          <cell r="E1033">
            <v>7</v>
          </cell>
          <cell r="F1033">
            <v>35397</v>
          </cell>
          <cell r="G1033" t="str">
            <v>Noviembre</v>
          </cell>
          <cell r="H1033">
            <v>1996</v>
          </cell>
          <cell r="I1033">
            <v>37953</v>
          </cell>
          <cell r="J1033">
            <v>2003</v>
          </cell>
          <cell r="K1033" t="str">
            <v>Noviembre</v>
          </cell>
          <cell r="P1033">
            <v>7.85</v>
          </cell>
          <cell r="Q1033">
            <v>19.71</v>
          </cell>
          <cell r="R1033">
            <v>17.14</v>
          </cell>
          <cell r="S1033" t="e">
            <v>#REF!</v>
          </cell>
          <cell r="T1033">
            <v>1490</v>
          </cell>
          <cell r="U1033" t="e">
            <v>#REF!</v>
          </cell>
          <cell r="V1033">
            <v>1490</v>
          </cell>
          <cell r="W1033" t="e">
            <v>#REF!</v>
          </cell>
          <cell r="X1033">
            <v>1490</v>
          </cell>
          <cell r="Y1033">
            <v>293.67899999999997</v>
          </cell>
          <cell r="Z1033">
            <v>1783.6790000000001</v>
          </cell>
          <cell r="AA1033">
            <v>25538.600000000002</v>
          </cell>
          <cell r="AB1033">
            <v>266.73</v>
          </cell>
          <cell r="AC1033">
            <v>282.65300000000002</v>
          </cell>
          <cell r="AD1033">
            <v>254.64099999999999</v>
          </cell>
          <cell r="AE1033">
            <v>216.79499999999999</v>
          </cell>
          <cell r="AF1033">
            <v>205.322</v>
          </cell>
          <cell r="AG1033">
            <v>0</v>
          </cell>
          <cell r="AH1033">
            <v>0</v>
          </cell>
          <cell r="AI1033">
            <v>0</v>
          </cell>
          <cell r="AJ1033">
            <v>0</v>
          </cell>
          <cell r="AK1033">
            <v>0</v>
          </cell>
          <cell r="AL1033">
            <v>0</v>
          </cell>
          <cell r="AM1033">
            <v>0</v>
          </cell>
          <cell r="AN1033">
            <v>0</v>
          </cell>
          <cell r="AO1033">
            <v>0</v>
          </cell>
          <cell r="AP1033">
            <v>0</v>
          </cell>
          <cell r="AQ1033">
            <v>1226.1410000000001</v>
          </cell>
        </row>
        <row r="1034">
          <cell r="A1034">
            <v>1</v>
          </cell>
          <cell r="B1034" t="str">
            <v>COP</v>
          </cell>
          <cell r="C1034" t="str">
            <v>Subastas</v>
          </cell>
          <cell r="D1034" t="str">
            <v>Variable</v>
          </cell>
          <cell r="E1034">
            <v>7</v>
          </cell>
          <cell r="F1034">
            <v>35397</v>
          </cell>
          <cell r="G1034" t="str">
            <v>Noviembre</v>
          </cell>
          <cell r="H1034">
            <v>1996</v>
          </cell>
          <cell r="I1034">
            <v>37953</v>
          </cell>
          <cell r="J1034">
            <v>2003</v>
          </cell>
          <cell r="K1034" t="str">
            <v>Noviembre</v>
          </cell>
          <cell r="P1034">
            <v>7.85</v>
          </cell>
          <cell r="Q1034">
            <v>19.71</v>
          </cell>
          <cell r="R1034">
            <v>17.14</v>
          </cell>
          <cell r="S1034" t="e">
            <v>#REF!</v>
          </cell>
          <cell r="T1034">
            <v>2900</v>
          </cell>
          <cell r="U1034" t="e">
            <v>#REF!</v>
          </cell>
          <cell r="V1034">
            <v>2900</v>
          </cell>
          <cell r="W1034" t="e">
            <v>#REF!</v>
          </cell>
          <cell r="X1034">
            <v>2900</v>
          </cell>
          <cell r="Y1034">
            <v>571.59</v>
          </cell>
          <cell r="Z1034">
            <v>3471.59</v>
          </cell>
          <cell r="AA1034">
            <v>49706</v>
          </cell>
          <cell r="AB1034">
            <v>519.15</v>
          </cell>
          <cell r="AC1034">
            <v>550.13</v>
          </cell>
          <cell r="AD1034">
            <v>495.61</v>
          </cell>
          <cell r="AE1034">
            <v>421.95</v>
          </cell>
          <cell r="AF1034">
            <v>399.62</v>
          </cell>
          <cell r="AG1034">
            <v>0</v>
          </cell>
          <cell r="AH1034">
            <v>0</v>
          </cell>
          <cell r="AI1034">
            <v>0</v>
          </cell>
          <cell r="AJ1034">
            <v>0</v>
          </cell>
          <cell r="AK1034">
            <v>0</v>
          </cell>
          <cell r="AL1034">
            <v>0</v>
          </cell>
          <cell r="AM1034">
            <v>0</v>
          </cell>
          <cell r="AN1034">
            <v>0</v>
          </cell>
          <cell r="AO1034">
            <v>0</v>
          </cell>
          <cell r="AP1034">
            <v>0</v>
          </cell>
          <cell r="AQ1034">
            <v>2386.46</v>
          </cell>
        </row>
        <row r="1035">
          <cell r="A1035">
            <v>1</v>
          </cell>
          <cell r="B1035" t="str">
            <v>COP</v>
          </cell>
          <cell r="C1035" t="str">
            <v>Subastas</v>
          </cell>
          <cell r="D1035" t="str">
            <v>Variable</v>
          </cell>
          <cell r="E1035">
            <v>7</v>
          </cell>
          <cell r="F1035">
            <v>35397</v>
          </cell>
          <cell r="G1035" t="str">
            <v>Noviembre</v>
          </cell>
          <cell r="H1035">
            <v>1996</v>
          </cell>
          <cell r="I1035">
            <v>37953</v>
          </cell>
          <cell r="J1035">
            <v>2003</v>
          </cell>
          <cell r="K1035" t="str">
            <v>Noviembre</v>
          </cell>
          <cell r="P1035">
            <v>7.85</v>
          </cell>
          <cell r="Q1035">
            <v>19.71</v>
          </cell>
          <cell r="R1035">
            <v>17.14</v>
          </cell>
          <cell r="S1035" t="e">
            <v>#REF!</v>
          </cell>
          <cell r="T1035">
            <v>500</v>
          </cell>
          <cell r="U1035" t="e">
            <v>#REF!</v>
          </cell>
          <cell r="V1035">
            <v>500</v>
          </cell>
          <cell r="W1035" t="e">
            <v>#REF!</v>
          </cell>
          <cell r="X1035">
            <v>500</v>
          </cell>
          <cell r="Y1035">
            <v>98.55</v>
          </cell>
          <cell r="Z1035">
            <v>598.54999999999995</v>
          </cell>
          <cell r="AA1035">
            <v>8570</v>
          </cell>
          <cell r="AB1035">
            <v>89.51</v>
          </cell>
          <cell r="AC1035">
            <v>94.850000000000009</v>
          </cell>
          <cell r="AD1035">
            <v>85.45</v>
          </cell>
          <cell r="AE1035">
            <v>72.75</v>
          </cell>
          <cell r="AF1035">
            <v>68.900000000000006</v>
          </cell>
          <cell r="AG1035">
            <v>0</v>
          </cell>
          <cell r="AH1035">
            <v>0</v>
          </cell>
          <cell r="AI1035">
            <v>0</v>
          </cell>
          <cell r="AJ1035">
            <v>0</v>
          </cell>
          <cell r="AK1035">
            <v>0</v>
          </cell>
          <cell r="AL1035">
            <v>0</v>
          </cell>
          <cell r="AM1035">
            <v>0</v>
          </cell>
          <cell r="AN1035">
            <v>0</v>
          </cell>
          <cell r="AO1035">
            <v>0</v>
          </cell>
          <cell r="AP1035">
            <v>0</v>
          </cell>
          <cell r="AQ1035">
            <v>411.46000000000004</v>
          </cell>
        </row>
        <row r="1036">
          <cell r="A1036">
            <v>1</v>
          </cell>
          <cell r="B1036" t="str">
            <v>COP</v>
          </cell>
          <cell r="C1036" t="str">
            <v>Subastas</v>
          </cell>
          <cell r="D1036" t="str">
            <v>Variable</v>
          </cell>
          <cell r="E1036">
            <v>7</v>
          </cell>
          <cell r="F1036">
            <v>35411</v>
          </cell>
          <cell r="G1036" t="str">
            <v>Diciembre</v>
          </cell>
          <cell r="H1036">
            <v>1996</v>
          </cell>
          <cell r="I1036">
            <v>37967</v>
          </cell>
          <cell r="J1036">
            <v>2003</v>
          </cell>
          <cell r="K1036" t="str">
            <v>Diciembre</v>
          </cell>
          <cell r="P1036">
            <v>7.39</v>
          </cell>
          <cell r="Q1036">
            <v>19.2</v>
          </cell>
          <cell r="R1036">
            <v>17.14</v>
          </cell>
          <cell r="S1036" t="e">
            <v>#REF!</v>
          </cell>
          <cell r="T1036">
            <v>500</v>
          </cell>
          <cell r="U1036" t="e">
            <v>#REF!</v>
          </cell>
          <cell r="V1036">
            <v>500</v>
          </cell>
          <cell r="W1036" t="e">
            <v>#REF!</v>
          </cell>
          <cell r="X1036">
            <v>500</v>
          </cell>
          <cell r="Y1036">
            <v>96</v>
          </cell>
          <cell r="Z1036">
            <v>596</v>
          </cell>
          <cell r="AA1036">
            <v>8570</v>
          </cell>
          <cell r="AB1036">
            <v>88.77</v>
          </cell>
          <cell r="AC1036">
            <v>91.35</v>
          </cell>
          <cell r="AD1036">
            <v>81.449999999999989</v>
          </cell>
          <cell r="AE1036">
            <v>69.5</v>
          </cell>
          <cell r="AF1036">
            <v>66.5</v>
          </cell>
          <cell r="AG1036">
            <v>0</v>
          </cell>
          <cell r="AH1036">
            <v>0</v>
          </cell>
          <cell r="AI1036">
            <v>0</v>
          </cell>
          <cell r="AJ1036">
            <v>0</v>
          </cell>
          <cell r="AK1036">
            <v>0</v>
          </cell>
          <cell r="AL1036">
            <v>0</v>
          </cell>
          <cell r="AM1036">
            <v>0</v>
          </cell>
          <cell r="AN1036">
            <v>0</v>
          </cell>
          <cell r="AO1036">
            <v>0</v>
          </cell>
          <cell r="AP1036">
            <v>0</v>
          </cell>
          <cell r="AQ1036">
            <v>397.57</v>
          </cell>
        </row>
        <row r="1037">
          <cell r="A1037">
            <v>1</v>
          </cell>
          <cell r="B1037" t="str">
            <v>COP</v>
          </cell>
          <cell r="C1037" t="str">
            <v>Subastas</v>
          </cell>
          <cell r="D1037" t="str">
            <v>Variable</v>
          </cell>
          <cell r="E1037">
            <v>7</v>
          </cell>
          <cell r="F1037">
            <v>35411</v>
          </cell>
          <cell r="G1037" t="str">
            <v>Diciembre</v>
          </cell>
          <cell r="H1037">
            <v>1996</v>
          </cell>
          <cell r="I1037">
            <v>37967</v>
          </cell>
          <cell r="J1037">
            <v>2003</v>
          </cell>
          <cell r="K1037" t="str">
            <v>Diciembre</v>
          </cell>
          <cell r="P1037">
            <v>7.39</v>
          </cell>
          <cell r="Q1037">
            <v>19.2</v>
          </cell>
          <cell r="R1037">
            <v>17.14</v>
          </cell>
          <cell r="S1037" t="e">
            <v>#REF!</v>
          </cell>
          <cell r="T1037">
            <v>200</v>
          </cell>
          <cell r="U1037" t="e">
            <v>#REF!</v>
          </cell>
          <cell r="V1037">
            <v>200</v>
          </cell>
          <cell r="W1037" t="e">
            <v>#REF!</v>
          </cell>
          <cell r="X1037">
            <v>200</v>
          </cell>
          <cell r="Y1037">
            <v>38.4</v>
          </cell>
          <cell r="Z1037">
            <v>238.4</v>
          </cell>
          <cell r="AA1037">
            <v>3428</v>
          </cell>
          <cell r="AB1037">
            <v>35.51</v>
          </cell>
          <cell r="AC1037">
            <v>36.54</v>
          </cell>
          <cell r="AD1037">
            <v>32.58</v>
          </cell>
          <cell r="AE1037">
            <v>27.800000000000004</v>
          </cell>
          <cell r="AF1037">
            <v>26.6</v>
          </cell>
          <cell r="AG1037">
            <v>0</v>
          </cell>
          <cell r="AH1037">
            <v>0</v>
          </cell>
          <cell r="AI1037">
            <v>0</v>
          </cell>
          <cell r="AJ1037">
            <v>0</v>
          </cell>
          <cell r="AK1037">
            <v>0</v>
          </cell>
          <cell r="AL1037">
            <v>0</v>
          </cell>
          <cell r="AM1037">
            <v>0</v>
          </cell>
          <cell r="AN1037">
            <v>0</v>
          </cell>
          <cell r="AO1037">
            <v>0</v>
          </cell>
          <cell r="AP1037">
            <v>0</v>
          </cell>
          <cell r="AQ1037">
            <v>159.03</v>
          </cell>
        </row>
        <row r="1038">
          <cell r="A1038">
            <v>1</v>
          </cell>
          <cell r="B1038" t="str">
            <v>COP</v>
          </cell>
          <cell r="C1038" t="str">
            <v>Subastas</v>
          </cell>
          <cell r="D1038" t="str">
            <v>Variable</v>
          </cell>
          <cell r="E1038">
            <v>7</v>
          </cell>
          <cell r="F1038">
            <v>35411</v>
          </cell>
          <cell r="G1038" t="str">
            <v>Diciembre</v>
          </cell>
          <cell r="H1038">
            <v>1996</v>
          </cell>
          <cell r="I1038">
            <v>37967</v>
          </cell>
          <cell r="J1038">
            <v>2003</v>
          </cell>
          <cell r="K1038" t="str">
            <v>Diciembre</v>
          </cell>
          <cell r="P1038">
            <v>7.39</v>
          </cell>
          <cell r="Q1038">
            <v>19.2</v>
          </cell>
          <cell r="R1038">
            <v>17.14</v>
          </cell>
          <cell r="S1038" t="e">
            <v>#REF!</v>
          </cell>
          <cell r="T1038">
            <v>3000</v>
          </cell>
          <cell r="U1038" t="e">
            <v>#REF!</v>
          </cell>
          <cell r="V1038">
            <v>3000</v>
          </cell>
          <cell r="W1038" t="e">
            <v>#REF!</v>
          </cell>
          <cell r="X1038">
            <v>3000</v>
          </cell>
          <cell r="Y1038">
            <v>576</v>
          </cell>
          <cell r="Z1038">
            <v>3576</v>
          </cell>
          <cell r="AA1038">
            <v>51420</v>
          </cell>
          <cell r="AB1038">
            <v>532.59</v>
          </cell>
          <cell r="AC1038">
            <v>548.1</v>
          </cell>
          <cell r="AD1038">
            <v>488.7</v>
          </cell>
          <cell r="AE1038">
            <v>417.00000000000006</v>
          </cell>
          <cell r="AF1038">
            <v>399</v>
          </cell>
          <cell r="AG1038">
            <v>0</v>
          </cell>
          <cell r="AH1038">
            <v>0</v>
          </cell>
          <cell r="AI1038">
            <v>0</v>
          </cell>
          <cell r="AJ1038">
            <v>0</v>
          </cell>
          <cell r="AK1038">
            <v>0</v>
          </cell>
          <cell r="AL1038">
            <v>0</v>
          </cell>
          <cell r="AM1038">
            <v>0</v>
          </cell>
          <cell r="AN1038">
            <v>0</v>
          </cell>
          <cell r="AO1038">
            <v>0</v>
          </cell>
          <cell r="AP1038">
            <v>0</v>
          </cell>
          <cell r="AQ1038">
            <v>2385.3900000000003</v>
          </cell>
        </row>
        <row r="1039">
          <cell r="A1039">
            <v>1</v>
          </cell>
          <cell r="B1039" t="str">
            <v>COP</v>
          </cell>
          <cell r="C1039" t="str">
            <v>Subastas</v>
          </cell>
          <cell r="D1039" t="str">
            <v>Variable</v>
          </cell>
          <cell r="E1039">
            <v>7</v>
          </cell>
          <cell r="F1039">
            <v>35411</v>
          </cell>
          <cell r="G1039" t="str">
            <v>Diciembre</v>
          </cell>
          <cell r="H1039">
            <v>1996</v>
          </cell>
          <cell r="I1039">
            <v>37967</v>
          </cell>
          <cell r="J1039">
            <v>2003</v>
          </cell>
          <cell r="K1039" t="str">
            <v>Diciembre</v>
          </cell>
          <cell r="P1039">
            <v>7.39</v>
          </cell>
          <cell r="Q1039">
            <v>19.2</v>
          </cell>
          <cell r="R1039">
            <v>17.14</v>
          </cell>
          <cell r="S1039" t="e">
            <v>#REF!</v>
          </cell>
          <cell r="T1039">
            <v>1000</v>
          </cell>
          <cell r="U1039" t="e">
            <v>#REF!</v>
          </cell>
          <cell r="V1039">
            <v>1000</v>
          </cell>
          <cell r="W1039" t="e">
            <v>#REF!</v>
          </cell>
          <cell r="X1039">
            <v>1000</v>
          </cell>
          <cell r="Y1039">
            <v>192</v>
          </cell>
          <cell r="Z1039">
            <v>1192</v>
          </cell>
          <cell r="AA1039">
            <v>17140</v>
          </cell>
          <cell r="AB1039">
            <v>177.53</v>
          </cell>
          <cell r="AC1039">
            <v>182.7</v>
          </cell>
          <cell r="AD1039">
            <v>162.89999999999998</v>
          </cell>
          <cell r="AE1039">
            <v>139</v>
          </cell>
          <cell r="AF1039">
            <v>133</v>
          </cell>
          <cell r="AG1039">
            <v>0</v>
          </cell>
          <cell r="AH1039">
            <v>0</v>
          </cell>
          <cell r="AI1039">
            <v>0</v>
          </cell>
          <cell r="AJ1039">
            <v>0</v>
          </cell>
          <cell r="AK1039">
            <v>0</v>
          </cell>
          <cell r="AL1039">
            <v>0</v>
          </cell>
          <cell r="AM1039">
            <v>0</v>
          </cell>
          <cell r="AN1039">
            <v>0</v>
          </cell>
          <cell r="AO1039">
            <v>0</v>
          </cell>
          <cell r="AP1039">
            <v>0</v>
          </cell>
          <cell r="AQ1039">
            <v>795.13</v>
          </cell>
        </row>
        <row r="1040">
          <cell r="A1040">
            <v>1</v>
          </cell>
          <cell r="B1040" t="str">
            <v>COP</v>
          </cell>
          <cell r="C1040" t="str">
            <v>Subastas</v>
          </cell>
          <cell r="D1040" t="str">
            <v>Variable</v>
          </cell>
          <cell r="E1040">
            <v>7</v>
          </cell>
          <cell r="F1040">
            <v>35411</v>
          </cell>
          <cell r="G1040" t="str">
            <v>Diciembre</v>
          </cell>
          <cell r="H1040">
            <v>1996</v>
          </cell>
          <cell r="I1040">
            <v>37967</v>
          </cell>
          <cell r="J1040">
            <v>2003</v>
          </cell>
          <cell r="K1040" t="str">
            <v>Diciembre</v>
          </cell>
          <cell r="P1040">
            <v>7.39</v>
          </cell>
          <cell r="Q1040">
            <v>19.2</v>
          </cell>
          <cell r="R1040">
            <v>17.14</v>
          </cell>
          <cell r="S1040" t="e">
            <v>#REF!</v>
          </cell>
          <cell r="T1040">
            <v>2500</v>
          </cell>
          <cell r="U1040" t="e">
            <v>#REF!</v>
          </cell>
          <cell r="V1040">
            <v>2500</v>
          </cell>
          <cell r="W1040" t="e">
            <v>#REF!</v>
          </cell>
          <cell r="X1040">
            <v>2500</v>
          </cell>
          <cell r="Y1040">
            <v>480</v>
          </cell>
          <cell r="Z1040">
            <v>2980</v>
          </cell>
          <cell r="AA1040">
            <v>42850</v>
          </cell>
          <cell r="AB1040">
            <v>443.83</v>
          </cell>
          <cell r="AC1040">
            <v>456.75</v>
          </cell>
          <cell r="AD1040">
            <v>407.25</v>
          </cell>
          <cell r="AE1040">
            <v>347.50000000000006</v>
          </cell>
          <cell r="AF1040">
            <v>332.5</v>
          </cell>
          <cell r="AG1040">
            <v>0</v>
          </cell>
          <cell r="AH1040">
            <v>0</v>
          </cell>
          <cell r="AI1040">
            <v>0</v>
          </cell>
          <cell r="AJ1040">
            <v>0</v>
          </cell>
          <cell r="AK1040">
            <v>0</v>
          </cell>
          <cell r="AL1040">
            <v>0</v>
          </cell>
          <cell r="AM1040">
            <v>0</v>
          </cell>
          <cell r="AN1040">
            <v>0</v>
          </cell>
          <cell r="AO1040">
            <v>0</v>
          </cell>
          <cell r="AP1040">
            <v>0</v>
          </cell>
          <cell r="AQ1040">
            <v>1987.83</v>
          </cell>
        </row>
        <row r="1041">
          <cell r="A1041">
            <v>1</v>
          </cell>
          <cell r="B1041" t="str">
            <v>COP</v>
          </cell>
          <cell r="C1041" t="str">
            <v>Subastas</v>
          </cell>
          <cell r="D1041" t="str">
            <v>Variable</v>
          </cell>
          <cell r="E1041">
            <v>7</v>
          </cell>
          <cell r="F1041">
            <v>35411</v>
          </cell>
          <cell r="G1041" t="str">
            <v>Diciembre</v>
          </cell>
          <cell r="H1041">
            <v>1996</v>
          </cell>
          <cell r="I1041">
            <v>37967</v>
          </cell>
          <cell r="J1041">
            <v>2003</v>
          </cell>
          <cell r="K1041" t="str">
            <v>Diciembre</v>
          </cell>
          <cell r="P1041">
            <v>7.39</v>
          </cell>
          <cell r="Q1041">
            <v>19.2</v>
          </cell>
          <cell r="R1041">
            <v>17.14</v>
          </cell>
          <cell r="S1041" t="e">
            <v>#REF!</v>
          </cell>
          <cell r="T1041">
            <v>500</v>
          </cell>
          <cell r="U1041" t="e">
            <v>#REF!</v>
          </cell>
          <cell r="V1041">
            <v>500</v>
          </cell>
          <cell r="W1041" t="e">
            <v>#REF!</v>
          </cell>
          <cell r="X1041">
            <v>500</v>
          </cell>
          <cell r="Y1041">
            <v>96</v>
          </cell>
          <cell r="Z1041">
            <v>596</v>
          </cell>
          <cell r="AA1041">
            <v>8570</v>
          </cell>
          <cell r="AB1041">
            <v>88.77</v>
          </cell>
          <cell r="AC1041">
            <v>91.35</v>
          </cell>
          <cell r="AD1041">
            <v>81.449999999999989</v>
          </cell>
          <cell r="AE1041">
            <v>69.5</v>
          </cell>
          <cell r="AF1041">
            <v>66.5</v>
          </cell>
          <cell r="AG1041">
            <v>0</v>
          </cell>
          <cell r="AH1041">
            <v>0</v>
          </cell>
          <cell r="AI1041">
            <v>0</v>
          </cell>
          <cell r="AJ1041">
            <v>0</v>
          </cell>
          <cell r="AK1041">
            <v>0</v>
          </cell>
          <cell r="AL1041">
            <v>0</v>
          </cell>
          <cell r="AM1041">
            <v>0</v>
          </cell>
          <cell r="AN1041">
            <v>0</v>
          </cell>
          <cell r="AO1041">
            <v>0</v>
          </cell>
          <cell r="AP1041">
            <v>0</v>
          </cell>
          <cell r="AQ1041">
            <v>397.57</v>
          </cell>
        </row>
        <row r="1042">
          <cell r="A1042">
            <v>1</v>
          </cell>
          <cell r="B1042" t="str">
            <v>COP</v>
          </cell>
          <cell r="C1042" t="str">
            <v>Subastas</v>
          </cell>
          <cell r="D1042" t="str">
            <v>Variable</v>
          </cell>
          <cell r="E1042">
            <v>7</v>
          </cell>
          <cell r="F1042">
            <v>35411</v>
          </cell>
          <cell r="G1042" t="str">
            <v>Diciembre</v>
          </cell>
          <cell r="H1042">
            <v>1996</v>
          </cell>
          <cell r="I1042">
            <v>37967</v>
          </cell>
          <cell r="J1042">
            <v>2003</v>
          </cell>
          <cell r="K1042" t="str">
            <v>Diciembre</v>
          </cell>
          <cell r="P1042">
            <v>7.39</v>
          </cell>
          <cell r="Q1042">
            <v>19.2</v>
          </cell>
          <cell r="R1042">
            <v>17.14</v>
          </cell>
          <cell r="S1042" t="e">
            <v>#REF!</v>
          </cell>
          <cell r="T1042">
            <v>800</v>
          </cell>
          <cell r="U1042" t="e">
            <v>#REF!</v>
          </cell>
          <cell r="V1042">
            <v>800</v>
          </cell>
          <cell r="W1042" t="e">
            <v>#REF!</v>
          </cell>
          <cell r="X1042">
            <v>800</v>
          </cell>
          <cell r="Y1042">
            <v>153.6</v>
          </cell>
          <cell r="Z1042">
            <v>953.6</v>
          </cell>
          <cell r="AA1042">
            <v>13712</v>
          </cell>
          <cell r="AB1042">
            <v>142.03</v>
          </cell>
          <cell r="AC1042">
            <v>146.16</v>
          </cell>
          <cell r="AD1042">
            <v>130.32</v>
          </cell>
          <cell r="AE1042">
            <v>111.20000000000002</v>
          </cell>
          <cell r="AF1042">
            <v>106.4</v>
          </cell>
          <cell r="AG1042">
            <v>0</v>
          </cell>
          <cell r="AH1042">
            <v>0</v>
          </cell>
          <cell r="AI1042">
            <v>0</v>
          </cell>
          <cell r="AJ1042">
            <v>0</v>
          </cell>
          <cell r="AK1042">
            <v>0</v>
          </cell>
          <cell r="AL1042">
            <v>0</v>
          </cell>
          <cell r="AM1042">
            <v>0</v>
          </cell>
          <cell r="AN1042">
            <v>0</v>
          </cell>
          <cell r="AO1042">
            <v>0</v>
          </cell>
          <cell r="AP1042">
            <v>0</v>
          </cell>
          <cell r="AQ1042">
            <v>636.11</v>
          </cell>
        </row>
        <row r="1043">
          <cell r="A1043">
            <v>1</v>
          </cell>
          <cell r="B1043" t="str">
            <v>COP</v>
          </cell>
          <cell r="C1043" t="str">
            <v>Subastas</v>
          </cell>
          <cell r="D1043" t="str">
            <v>Variable</v>
          </cell>
          <cell r="E1043">
            <v>7</v>
          </cell>
          <cell r="F1043">
            <v>35411</v>
          </cell>
          <cell r="G1043" t="str">
            <v>Diciembre</v>
          </cell>
          <cell r="H1043">
            <v>1996</v>
          </cell>
          <cell r="I1043">
            <v>37967</v>
          </cell>
          <cell r="J1043">
            <v>2003</v>
          </cell>
          <cell r="K1043" t="str">
            <v>Diciembre</v>
          </cell>
          <cell r="P1043">
            <v>7.39</v>
          </cell>
          <cell r="Q1043">
            <v>19.2</v>
          </cell>
          <cell r="R1043">
            <v>17.14</v>
          </cell>
          <cell r="S1043" t="e">
            <v>#REF!</v>
          </cell>
          <cell r="T1043">
            <v>380</v>
          </cell>
          <cell r="U1043" t="e">
            <v>#REF!</v>
          </cell>
          <cell r="V1043">
            <v>380</v>
          </cell>
          <cell r="W1043" t="e">
            <v>#REF!</v>
          </cell>
          <cell r="X1043">
            <v>380</v>
          </cell>
          <cell r="Y1043">
            <v>72.960000000000008</v>
          </cell>
          <cell r="Z1043">
            <v>452.96000000000004</v>
          </cell>
          <cell r="AA1043">
            <v>6513.2</v>
          </cell>
          <cell r="AB1043">
            <v>67.459999999999994</v>
          </cell>
          <cell r="AC1043">
            <v>69.426000000000002</v>
          </cell>
          <cell r="AD1043">
            <v>61.901999999999994</v>
          </cell>
          <cell r="AE1043">
            <v>52.820000000000007</v>
          </cell>
          <cell r="AF1043">
            <v>50.540000000000006</v>
          </cell>
          <cell r="AG1043">
            <v>0</v>
          </cell>
          <cell r="AH1043">
            <v>0</v>
          </cell>
          <cell r="AI1043">
            <v>0</v>
          </cell>
          <cell r="AJ1043">
            <v>0</v>
          </cell>
          <cell r="AK1043">
            <v>0</v>
          </cell>
          <cell r="AL1043">
            <v>0</v>
          </cell>
          <cell r="AM1043">
            <v>0</v>
          </cell>
          <cell r="AN1043">
            <v>0</v>
          </cell>
          <cell r="AO1043">
            <v>0</v>
          </cell>
          <cell r="AP1043">
            <v>0</v>
          </cell>
          <cell r="AQ1043">
            <v>302.14800000000002</v>
          </cell>
        </row>
        <row r="1044">
          <cell r="A1044">
            <v>1</v>
          </cell>
          <cell r="B1044" t="str">
            <v>COP</v>
          </cell>
          <cell r="C1044" t="str">
            <v>Subastas</v>
          </cell>
          <cell r="D1044" t="str">
            <v>Variable</v>
          </cell>
          <cell r="E1044">
            <v>7</v>
          </cell>
          <cell r="F1044">
            <v>35411</v>
          </cell>
          <cell r="G1044" t="str">
            <v>Diciembre</v>
          </cell>
          <cell r="H1044">
            <v>1996</v>
          </cell>
          <cell r="I1044">
            <v>37967</v>
          </cell>
          <cell r="J1044">
            <v>2003</v>
          </cell>
          <cell r="K1044" t="str">
            <v>Diciembre</v>
          </cell>
          <cell r="P1044">
            <v>7.39</v>
          </cell>
          <cell r="Q1044">
            <v>19.2</v>
          </cell>
          <cell r="R1044">
            <v>17.14</v>
          </cell>
          <cell r="S1044" t="e">
            <v>#REF!</v>
          </cell>
          <cell r="T1044">
            <v>320</v>
          </cell>
          <cell r="U1044" t="e">
            <v>#REF!</v>
          </cell>
          <cell r="V1044">
            <v>320</v>
          </cell>
          <cell r="W1044" t="e">
            <v>#REF!</v>
          </cell>
          <cell r="X1044">
            <v>320</v>
          </cell>
          <cell r="Y1044">
            <v>61.44</v>
          </cell>
          <cell r="Z1044">
            <v>381.44</v>
          </cell>
          <cell r="AA1044">
            <v>5484.8</v>
          </cell>
          <cell r="AB1044">
            <v>56.81</v>
          </cell>
          <cell r="AC1044">
            <v>58.463999999999999</v>
          </cell>
          <cell r="AD1044">
            <v>52.128</v>
          </cell>
          <cell r="AE1044">
            <v>44.480000000000004</v>
          </cell>
          <cell r="AF1044">
            <v>42.56</v>
          </cell>
          <cell r="AG1044">
            <v>0</v>
          </cell>
          <cell r="AH1044">
            <v>0</v>
          </cell>
          <cell r="AI1044">
            <v>0</v>
          </cell>
          <cell r="AJ1044">
            <v>0</v>
          </cell>
          <cell r="AK1044">
            <v>0</v>
          </cell>
          <cell r="AL1044">
            <v>0</v>
          </cell>
          <cell r="AM1044">
            <v>0</v>
          </cell>
          <cell r="AN1044">
            <v>0</v>
          </cell>
          <cell r="AO1044">
            <v>0</v>
          </cell>
          <cell r="AP1044">
            <v>0</v>
          </cell>
          <cell r="AQ1044">
            <v>254.44200000000001</v>
          </cell>
        </row>
        <row r="1045">
          <cell r="A1045">
            <v>1</v>
          </cell>
          <cell r="B1045" t="str">
            <v>COP</v>
          </cell>
          <cell r="C1045" t="str">
            <v>Subastas</v>
          </cell>
          <cell r="D1045" t="str">
            <v>Variable</v>
          </cell>
          <cell r="E1045">
            <v>7</v>
          </cell>
          <cell r="F1045">
            <v>35411</v>
          </cell>
          <cell r="G1045" t="str">
            <v>Diciembre</v>
          </cell>
          <cell r="H1045">
            <v>1996</v>
          </cell>
          <cell r="I1045">
            <v>37967</v>
          </cell>
          <cell r="J1045">
            <v>2003</v>
          </cell>
          <cell r="K1045" t="str">
            <v>Diciembre</v>
          </cell>
          <cell r="P1045">
            <v>7.39</v>
          </cell>
          <cell r="Q1045">
            <v>19.2</v>
          </cell>
          <cell r="R1045">
            <v>17.14</v>
          </cell>
          <cell r="S1045" t="e">
            <v>#REF!</v>
          </cell>
          <cell r="T1045">
            <v>2500</v>
          </cell>
          <cell r="U1045" t="e">
            <v>#REF!</v>
          </cell>
          <cell r="V1045">
            <v>2500</v>
          </cell>
          <cell r="W1045" t="e">
            <v>#REF!</v>
          </cell>
          <cell r="X1045">
            <v>2500</v>
          </cell>
          <cell r="Y1045">
            <v>480</v>
          </cell>
          <cell r="Z1045">
            <v>2980</v>
          </cell>
          <cell r="AA1045">
            <v>42850</v>
          </cell>
          <cell r="AB1045">
            <v>443.83</v>
          </cell>
          <cell r="AC1045">
            <v>456.75</v>
          </cell>
          <cell r="AD1045">
            <v>407.25</v>
          </cell>
          <cell r="AE1045">
            <v>347.50000000000006</v>
          </cell>
          <cell r="AF1045">
            <v>332.5</v>
          </cell>
          <cell r="AG1045">
            <v>0</v>
          </cell>
          <cell r="AH1045">
            <v>0</v>
          </cell>
          <cell r="AI1045">
            <v>0</v>
          </cell>
          <cell r="AJ1045">
            <v>0</v>
          </cell>
          <cell r="AK1045">
            <v>0</v>
          </cell>
          <cell r="AL1045">
            <v>0</v>
          </cell>
          <cell r="AM1045">
            <v>0</v>
          </cell>
          <cell r="AN1045">
            <v>0</v>
          </cell>
          <cell r="AO1045">
            <v>0</v>
          </cell>
          <cell r="AP1045">
            <v>0</v>
          </cell>
          <cell r="AQ1045">
            <v>1987.83</v>
          </cell>
        </row>
        <row r="1046">
          <cell r="A1046">
            <v>1</v>
          </cell>
          <cell r="B1046" t="str">
            <v>COP</v>
          </cell>
          <cell r="C1046" t="str">
            <v>Subastas</v>
          </cell>
          <cell r="D1046" t="str">
            <v>Variable</v>
          </cell>
          <cell r="E1046">
            <v>7</v>
          </cell>
          <cell r="F1046">
            <v>35411</v>
          </cell>
          <cell r="G1046" t="str">
            <v>Diciembre</v>
          </cell>
          <cell r="H1046">
            <v>1996</v>
          </cell>
          <cell r="I1046">
            <v>37967</v>
          </cell>
          <cell r="J1046">
            <v>2003</v>
          </cell>
          <cell r="K1046" t="str">
            <v>Diciembre</v>
          </cell>
          <cell r="P1046">
            <v>7.39</v>
          </cell>
          <cell r="Q1046">
            <v>19.2</v>
          </cell>
          <cell r="R1046">
            <v>17.14</v>
          </cell>
          <cell r="S1046" t="e">
            <v>#REF!</v>
          </cell>
          <cell r="T1046">
            <v>1500</v>
          </cell>
          <cell r="U1046" t="e">
            <v>#REF!</v>
          </cell>
          <cell r="V1046">
            <v>1500</v>
          </cell>
          <cell r="W1046" t="e">
            <v>#REF!</v>
          </cell>
          <cell r="X1046">
            <v>1500</v>
          </cell>
          <cell r="Y1046">
            <v>288</v>
          </cell>
          <cell r="Z1046">
            <v>1788</v>
          </cell>
          <cell r="AA1046">
            <v>25710</v>
          </cell>
          <cell r="AB1046">
            <v>266.3</v>
          </cell>
          <cell r="AC1046">
            <v>274.05</v>
          </cell>
          <cell r="AD1046">
            <v>244.35</v>
          </cell>
          <cell r="AE1046">
            <v>208.50000000000003</v>
          </cell>
          <cell r="AF1046">
            <v>199.5</v>
          </cell>
          <cell r="AG1046">
            <v>0</v>
          </cell>
          <cell r="AH1046">
            <v>0</v>
          </cell>
          <cell r="AI1046">
            <v>0</v>
          </cell>
          <cell r="AJ1046">
            <v>0</v>
          </cell>
          <cell r="AK1046">
            <v>0</v>
          </cell>
          <cell r="AL1046">
            <v>0</v>
          </cell>
          <cell r="AM1046">
            <v>0</v>
          </cell>
          <cell r="AN1046">
            <v>0</v>
          </cell>
          <cell r="AO1046">
            <v>0</v>
          </cell>
          <cell r="AP1046">
            <v>0</v>
          </cell>
          <cell r="AQ1046">
            <v>1192.7</v>
          </cell>
        </row>
        <row r="1047">
          <cell r="A1047">
            <v>1</v>
          </cell>
          <cell r="B1047" t="str">
            <v>COP</v>
          </cell>
          <cell r="C1047" t="str">
            <v>Subastas</v>
          </cell>
          <cell r="D1047" t="str">
            <v>Variable</v>
          </cell>
          <cell r="E1047">
            <v>7</v>
          </cell>
          <cell r="F1047">
            <v>35411</v>
          </cell>
          <cell r="G1047" t="str">
            <v>Diciembre</v>
          </cell>
          <cell r="H1047">
            <v>1996</v>
          </cell>
          <cell r="I1047">
            <v>37967</v>
          </cell>
          <cell r="J1047">
            <v>2003</v>
          </cell>
          <cell r="K1047" t="str">
            <v>Diciembre</v>
          </cell>
          <cell r="P1047">
            <v>7.39</v>
          </cell>
          <cell r="Q1047">
            <v>19.2</v>
          </cell>
          <cell r="R1047">
            <v>17.14</v>
          </cell>
          <cell r="S1047" t="e">
            <v>#REF!</v>
          </cell>
          <cell r="T1047">
            <v>2000</v>
          </cell>
          <cell r="U1047" t="e">
            <v>#REF!</v>
          </cell>
          <cell r="V1047">
            <v>2000</v>
          </cell>
          <cell r="W1047" t="e">
            <v>#REF!</v>
          </cell>
          <cell r="X1047">
            <v>2000</v>
          </cell>
          <cell r="Y1047">
            <v>384</v>
          </cell>
          <cell r="Z1047">
            <v>2384</v>
          </cell>
          <cell r="AA1047">
            <v>34280</v>
          </cell>
          <cell r="AB1047">
            <v>355.06</v>
          </cell>
          <cell r="AC1047">
            <v>365.4</v>
          </cell>
          <cell r="AD1047">
            <v>325.79999999999995</v>
          </cell>
          <cell r="AE1047">
            <v>278</v>
          </cell>
          <cell r="AF1047">
            <v>266</v>
          </cell>
          <cell r="AG1047">
            <v>0</v>
          </cell>
          <cell r="AH1047">
            <v>0</v>
          </cell>
          <cell r="AI1047">
            <v>0</v>
          </cell>
          <cell r="AJ1047">
            <v>0</v>
          </cell>
          <cell r="AK1047">
            <v>0</v>
          </cell>
          <cell r="AL1047">
            <v>0</v>
          </cell>
          <cell r="AM1047">
            <v>0</v>
          </cell>
          <cell r="AN1047">
            <v>0</v>
          </cell>
          <cell r="AO1047">
            <v>0</v>
          </cell>
          <cell r="AP1047">
            <v>0</v>
          </cell>
          <cell r="AQ1047">
            <v>1590.26</v>
          </cell>
        </row>
        <row r="1048">
          <cell r="A1048">
            <v>1</v>
          </cell>
          <cell r="B1048" t="str">
            <v>COP</v>
          </cell>
          <cell r="C1048" t="str">
            <v>Subastas</v>
          </cell>
          <cell r="D1048" t="str">
            <v>Variable</v>
          </cell>
          <cell r="E1048">
            <v>7</v>
          </cell>
          <cell r="F1048">
            <v>35411</v>
          </cell>
          <cell r="G1048" t="str">
            <v>Diciembre</v>
          </cell>
          <cell r="H1048">
            <v>1996</v>
          </cell>
          <cell r="I1048">
            <v>37967</v>
          </cell>
          <cell r="J1048">
            <v>2003</v>
          </cell>
          <cell r="K1048" t="str">
            <v>Diciembre</v>
          </cell>
          <cell r="P1048">
            <v>7.39</v>
          </cell>
          <cell r="Q1048">
            <v>19.2</v>
          </cell>
          <cell r="R1048">
            <v>17.14</v>
          </cell>
          <cell r="S1048" t="e">
            <v>#REF!</v>
          </cell>
          <cell r="T1048">
            <v>2800</v>
          </cell>
          <cell r="U1048" t="e">
            <v>#REF!</v>
          </cell>
          <cell r="V1048">
            <v>2800</v>
          </cell>
          <cell r="W1048" t="e">
            <v>#REF!</v>
          </cell>
          <cell r="X1048">
            <v>2800</v>
          </cell>
          <cell r="Y1048">
            <v>537.6</v>
          </cell>
          <cell r="Z1048">
            <v>3337.6</v>
          </cell>
          <cell r="AA1048">
            <v>47992</v>
          </cell>
          <cell r="AB1048">
            <v>497.09</v>
          </cell>
          <cell r="AC1048">
            <v>511.56</v>
          </cell>
          <cell r="AD1048">
            <v>456.11999999999995</v>
          </cell>
          <cell r="AE1048">
            <v>389.20000000000005</v>
          </cell>
          <cell r="AF1048">
            <v>372.40000000000003</v>
          </cell>
          <cell r="AG1048">
            <v>0</v>
          </cell>
          <cell r="AH1048">
            <v>0</v>
          </cell>
          <cell r="AI1048">
            <v>0</v>
          </cell>
          <cell r="AJ1048">
            <v>0</v>
          </cell>
          <cell r="AK1048">
            <v>0</v>
          </cell>
          <cell r="AL1048">
            <v>0</v>
          </cell>
          <cell r="AM1048">
            <v>0</v>
          </cell>
          <cell r="AN1048">
            <v>0</v>
          </cell>
          <cell r="AO1048">
            <v>0</v>
          </cell>
          <cell r="AP1048">
            <v>0</v>
          </cell>
          <cell r="AQ1048">
            <v>2226.37</v>
          </cell>
        </row>
        <row r="1049">
          <cell r="A1049">
            <v>1</v>
          </cell>
          <cell r="B1049" t="str">
            <v>COP</v>
          </cell>
          <cell r="C1049" t="str">
            <v>Subastas</v>
          </cell>
          <cell r="D1049" t="str">
            <v>Variable</v>
          </cell>
          <cell r="E1049">
            <v>7</v>
          </cell>
          <cell r="F1049">
            <v>35411</v>
          </cell>
          <cell r="G1049" t="str">
            <v>Diciembre</v>
          </cell>
          <cell r="H1049">
            <v>1996</v>
          </cell>
          <cell r="I1049">
            <v>37967</v>
          </cell>
          <cell r="J1049">
            <v>2003</v>
          </cell>
          <cell r="K1049" t="str">
            <v>Diciembre</v>
          </cell>
          <cell r="P1049">
            <v>7.39</v>
          </cell>
          <cell r="Q1049">
            <v>19.2</v>
          </cell>
          <cell r="R1049">
            <v>17.14</v>
          </cell>
          <cell r="S1049" t="e">
            <v>#REF!</v>
          </cell>
          <cell r="T1049">
            <v>200</v>
          </cell>
          <cell r="U1049" t="e">
            <v>#REF!</v>
          </cell>
          <cell r="V1049">
            <v>200</v>
          </cell>
          <cell r="W1049" t="e">
            <v>#REF!</v>
          </cell>
          <cell r="X1049">
            <v>200</v>
          </cell>
          <cell r="Y1049">
            <v>38.4</v>
          </cell>
          <cell r="Z1049">
            <v>238.4</v>
          </cell>
          <cell r="AA1049">
            <v>3428</v>
          </cell>
          <cell r="AB1049">
            <v>35.51</v>
          </cell>
          <cell r="AC1049">
            <v>36.54</v>
          </cell>
          <cell r="AD1049">
            <v>32.58</v>
          </cell>
          <cell r="AE1049">
            <v>27.800000000000004</v>
          </cell>
          <cell r="AF1049">
            <v>26.6</v>
          </cell>
          <cell r="AG1049">
            <v>0</v>
          </cell>
          <cell r="AH1049">
            <v>0</v>
          </cell>
          <cell r="AI1049">
            <v>0</v>
          </cell>
          <cell r="AJ1049">
            <v>0</v>
          </cell>
          <cell r="AK1049">
            <v>0</v>
          </cell>
          <cell r="AL1049">
            <v>0</v>
          </cell>
          <cell r="AM1049">
            <v>0</v>
          </cell>
          <cell r="AN1049">
            <v>0</v>
          </cell>
          <cell r="AO1049">
            <v>0</v>
          </cell>
          <cell r="AP1049">
            <v>0</v>
          </cell>
          <cell r="AQ1049">
            <v>159.03</v>
          </cell>
        </row>
        <row r="1050">
          <cell r="A1050">
            <v>1</v>
          </cell>
          <cell r="B1050" t="str">
            <v>COP</v>
          </cell>
          <cell r="C1050" t="str">
            <v>Subastas</v>
          </cell>
          <cell r="D1050" t="str">
            <v>Variable</v>
          </cell>
          <cell r="E1050">
            <v>7</v>
          </cell>
          <cell r="F1050">
            <v>35411</v>
          </cell>
          <cell r="G1050" t="str">
            <v>Diciembre</v>
          </cell>
          <cell r="H1050">
            <v>1996</v>
          </cell>
          <cell r="I1050">
            <v>37967</v>
          </cell>
          <cell r="J1050">
            <v>2003</v>
          </cell>
          <cell r="K1050" t="str">
            <v>Diciembre</v>
          </cell>
          <cell r="P1050">
            <v>7.39</v>
          </cell>
          <cell r="Q1050">
            <v>19.2</v>
          </cell>
          <cell r="R1050">
            <v>17.14</v>
          </cell>
          <cell r="S1050" t="e">
            <v>#REF!</v>
          </cell>
          <cell r="T1050">
            <v>2800</v>
          </cell>
          <cell r="U1050" t="e">
            <v>#REF!</v>
          </cell>
          <cell r="V1050">
            <v>2800</v>
          </cell>
          <cell r="W1050" t="e">
            <v>#REF!</v>
          </cell>
          <cell r="X1050">
            <v>2800</v>
          </cell>
          <cell r="Y1050">
            <v>537.6</v>
          </cell>
          <cell r="Z1050">
            <v>3337.6</v>
          </cell>
          <cell r="AA1050">
            <v>47992</v>
          </cell>
          <cell r="AB1050">
            <v>497.09</v>
          </cell>
          <cell r="AC1050">
            <v>511.56</v>
          </cell>
          <cell r="AD1050">
            <v>456.11999999999995</v>
          </cell>
          <cell r="AE1050">
            <v>389.20000000000005</v>
          </cell>
          <cell r="AF1050">
            <v>372.40000000000003</v>
          </cell>
          <cell r="AG1050">
            <v>0</v>
          </cell>
          <cell r="AH1050">
            <v>0</v>
          </cell>
          <cell r="AI1050">
            <v>0</v>
          </cell>
          <cell r="AJ1050">
            <v>0</v>
          </cell>
          <cell r="AK1050">
            <v>0</v>
          </cell>
          <cell r="AL1050">
            <v>0</v>
          </cell>
          <cell r="AM1050">
            <v>0</v>
          </cell>
          <cell r="AN1050">
            <v>0</v>
          </cell>
          <cell r="AO1050">
            <v>0</v>
          </cell>
          <cell r="AP1050">
            <v>0</v>
          </cell>
          <cell r="AQ1050">
            <v>2226.37</v>
          </cell>
        </row>
        <row r="1051">
          <cell r="A1051">
            <v>1</v>
          </cell>
          <cell r="B1051" t="str">
            <v>COP</v>
          </cell>
          <cell r="C1051" t="str">
            <v>Subastas</v>
          </cell>
          <cell r="D1051" t="str">
            <v>Variable</v>
          </cell>
          <cell r="E1051">
            <v>7</v>
          </cell>
          <cell r="F1051">
            <v>35411</v>
          </cell>
          <cell r="G1051" t="str">
            <v>Diciembre</v>
          </cell>
          <cell r="H1051">
            <v>1996</v>
          </cell>
          <cell r="I1051">
            <v>37967</v>
          </cell>
          <cell r="J1051">
            <v>2003</v>
          </cell>
          <cell r="K1051" t="str">
            <v>Diciembre</v>
          </cell>
          <cell r="P1051">
            <v>7.39</v>
          </cell>
          <cell r="Q1051">
            <v>19.2</v>
          </cell>
          <cell r="R1051">
            <v>17.14</v>
          </cell>
          <cell r="S1051" t="e">
            <v>#REF!</v>
          </cell>
          <cell r="T1051">
            <v>4000</v>
          </cell>
          <cell r="U1051" t="e">
            <v>#REF!</v>
          </cell>
          <cell r="V1051">
            <v>4000</v>
          </cell>
          <cell r="W1051" t="e">
            <v>#REF!</v>
          </cell>
          <cell r="X1051">
            <v>4000</v>
          </cell>
          <cell r="Y1051">
            <v>768</v>
          </cell>
          <cell r="Z1051">
            <v>4768</v>
          </cell>
          <cell r="AA1051">
            <v>68560</v>
          </cell>
          <cell r="AB1051">
            <v>710.13</v>
          </cell>
          <cell r="AC1051">
            <v>730.8</v>
          </cell>
          <cell r="AD1051">
            <v>651.59999999999991</v>
          </cell>
          <cell r="AE1051">
            <v>556</v>
          </cell>
          <cell r="AF1051">
            <v>532</v>
          </cell>
          <cell r="AG1051">
            <v>0</v>
          </cell>
          <cell r="AH1051">
            <v>0</v>
          </cell>
          <cell r="AI1051">
            <v>0</v>
          </cell>
          <cell r="AJ1051">
            <v>0</v>
          </cell>
          <cell r="AK1051">
            <v>0</v>
          </cell>
          <cell r="AL1051">
            <v>0</v>
          </cell>
          <cell r="AM1051">
            <v>0</v>
          </cell>
          <cell r="AN1051">
            <v>0</v>
          </cell>
          <cell r="AO1051">
            <v>0</v>
          </cell>
          <cell r="AP1051">
            <v>0</v>
          </cell>
          <cell r="AQ1051">
            <v>3180.5299999999997</v>
          </cell>
        </row>
        <row r="1052">
          <cell r="A1052">
            <v>1</v>
          </cell>
          <cell r="B1052" t="str">
            <v>COP</v>
          </cell>
          <cell r="C1052" t="str">
            <v>Subastas</v>
          </cell>
          <cell r="D1052" t="str">
            <v>Variable</v>
          </cell>
          <cell r="E1052">
            <v>7</v>
          </cell>
          <cell r="F1052">
            <v>35460</v>
          </cell>
          <cell r="G1052" t="str">
            <v>Enero</v>
          </cell>
          <cell r="H1052">
            <v>1997</v>
          </cell>
          <cell r="I1052">
            <v>38016</v>
          </cell>
          <cell r="J1052">
            <v>2004</v>
          </cell>
          <cell r="K1052" t="str">
            <v>Enero</v>
          </cell>
          <cell r="P1052">
            <v>5.5</v>
          </cell>
          <cell r="Q1052">
            <v>17.11</v>
          </cell>
          <cell r="R1052">
            <v>17.14</v>
          </cell>
          <cell r="S1052" t="e">
            <v>#REF!</v>
          </cell>
          <cell r="T1052">
            <v>3138.4</v>
          </cell>
          <cell r="U1052" t="e">
            <v>#REF!</v>
          </cell>
          <cell r="V1052">
            <v>3138.4</v>
          </cell>
          <cell r="W1052" t="e">
            <v>#REF!</v>
          </cell>
          <cell r="X1052">
            <v>3138.4</v>
          </cell>
          <cell r="Y1052">
            <v>536.98023999999998</v>
          </cell>
          <cell r="Z1052">
            <v>3675.38024</v>
          </cell>
          <cell r="AA1052">
            <v>53792.176000000007</v>
          </cell>
          <cell r="AB1052">
            <v>725.55</v>
          </cell>
          <cell r="AC1052">
            <v>478.29216000000002</v>
          </cell>
          <cell r="AD1052">
            <v>503.71320000000003</v>
          </cell>
          <cell r="AE1052">
            <v>437.49295999999998</v>
          </cell>
          <cell r="AF1052">
            <v>371.27271999999999</v>
          </cell>
          <cell r="AG1052">
            <v>321.68599999999998</v>
          </cell>
          <cell r="AH1052">
            <v>0</v>
          </cell>
          <cell r="AI1052">
            <v>0</v>
          </cell>
          <cell r="AJ1052">
            <v>0</v>
          </cell>
          <cell r="AK1052">
            <v>0</v>
          </cell>
          <cell r="AL1052">
            <v>0</v>
          </cell>
          <cell r="AM1052">
            <v>0</v>
          </cell>
          <cell r="AN1052">
            <v>0</v>
          </cell>
          <cell r="AO1052">
            <v>0</v>
          </cell>
          <cell r="AP1052">
            <v>0</v>
          </cell>
          <cell r="AQ1052">
            <v>2838.00704</v>
          </cell>
        </row>
        <row r="1053">
          <cell r="A1053">
            <v>1</v>
          </cell>
          <cell r="B1053" t="str">
            <v>COP</v>
          </cell>
          <cell r="C1053" t="str">
            <v>Subastas</v>
          </cell>
          <cell r="D1053" t="str">
            <v>Variable</v>
          </cell>
          <cell r="E1053">
            <v>7</v>
          </cell>
          <cell r="F1053">
            <v>35460</v>
          </cell>
          <cell r="G1053" t="str">
            <v>Enero</v>
          </cell>
          <cell r="H1053">
            <v>1997</v>
          </cell>
          <cell r="I1053">
            <v>38016</v>
          </cell>
          <cell r="J1053">
            <v>2004</v>
          </cell>
          <cell r="K1053" t="str">
            <v>Enero</v>
          </cell>
          <cell r="P1053">
            <v>5.5</v>
          </cell>
          <cell r="Q1053">
            <v>17.11</v>
          </cell>
          <cell r="R1053">
            <v>17.14</v>
          </cell>
          <cell r="S1053" t="e">
            <v>#REF!</v>
          </cell>
          <cell r="T1053">
            <v>11553.5</v>
          </cell>
          <cell r="U1053" t="e">
            <v>#REF!</v>
          </cell>
          <cell r="V1053">
            <v>11553.5</v>
          </cell>
          <cell r="W1053" t="e">
            <v>#REF!</v>
          </cell>
          <cell r="X1053">
            <v>11553.5</v>
          </cell>
          <cell r="Y1053">
            <v>1976.80385</v>
          </cell>
          <cell r="Z1053">
            <v>13530.30385</v>
          </cell>
          <cell r="AA1053">
            <v>198026.99000000002</v>
          </cell>
          <cell r="AB1053">
            <v>2671</v>
          </cell>
          <cell r="AC1053">
            <v>1760.7534000000001</v>
          </cell>
          <cell r="AD1053">
            <v>1854.3367499999999</v>
          </cell>
          <cell r="AE1053">
            <v>1610.5579</v>
          </cell>
          <cell r="AF1053">
            <v>1366.7790500000001</v>
          </cell>
          <cell r="AG1053">
            <v>1184.2337499999999</v>
          </cell>
          <cell r="AH1053">
            <v>0</v>
          </cell>
          <cell r="AI1053">
            <v>0</v>
          </cell>
          <cell r="AJ1053">
            <v>0</v>
          </cell>
          <cell r="AK1053">
            <v>0</v>
          </cell>
          <cell r="AL1053">
            <v>0</v>
          </cell>
          <cell r="AM1053">
            <v>0</v>
          </cell>
          <cell r="AN1053">
            <v>0</v>
          </cell>
          <cell r="AO1053">
            <v>0</v>
          </cell>
          <cell r="AP1053">
            <v>0</v>
          </cell>
          <cell r="AQ1053">
            <v>10447.66085</v>
          </cell>
        </row>
        <row r="1054">
          <cell r="A1054">
            <v>1</v>
          </cell>
          <cell r="B1054" t="str">
            <v>COP</v>
          </cell>
          <cell r="C1054" t="str">
            <v>Subastas</v>
          </cell>
          <cell r="D1054" t="str">
            <v>Variable</v>
          </cell>
          <cell r="E1054">
            <v>7</v>
          </cell>
          <cell r="F1054">
            <v>35460</v>
          </cell>
          <cell r="G1054" t="str">
            <v>Enero</v>
          </cell>
          <cell r="H1054">
            <v>1997</v>
          </cell>
          <cell r="I1054">
            <v>38016</v>
          </cell>
          <cell r="J1054">
            <v>2004</v>
          </cell>
          <cell r="K1054" t="str">
            <v>Enero</v>
          </cell>
          <cell r="P1054">
            <v>5.5</v>
          </cell>
          <cell r="Q1054">
            <v>17.11</v>
          </cell>
          <cell r="R1054">
            <v>17.14</v>
          </cell>
          <cell r="S1054" t="e">
            <v>#REF!</v>
          </cell>
          <cell r="T1054">
            <v>500</v>
          </cell>
          <cell r="U1054" t="e">
            <v>#REF!</v>
          </cell>
          <cell r="V1054">
            <v>500</v>
          </cell>
          <cell r="W1054" t="e">
            <v>#REF!</v>
          </cell>
          <cell r="X1054">
            <v>500</v>
          </cell>
          <cell r="Y1054">
            <v>85.55</v>
          </cell>
          <cell r="Z1054">
            <v>585.54999999999995</v>
          </cell>
          <cell r="AA1054">
            <v>8570</v>
          </cell>
          <cell r="AB1054">
            <v>115.59</v>
          </cell>
          <cell r="AC1054">
            <v>76.2</v>
          </cell>
          <cell r="AD1054">
            <v>80.25</v>
          </cell>
          <cell r="AE1054">
            <v>69.7</v>
          </cell>
          <cell r="AF1054">
            <v>59.15</v>
          </cell>
          <cell r="AG1054">
            <v>51.25</v>
          </cell>
          <cell r="AH1054">
            <v>0</v>
          </cell>
          <cell r="AI1054">
            <v>0</v>
          </cell>
          <cell r="AJ1054">
            <v>0</v>
          </cell>
          <cell r="AK1054">
            <v>0</v>
          </cell>
          <cell r="AL1054">
            <v>0</v>
          </cell>
          <cell r="AM1054">
            <v>0</v>
          </cell>
          <cell r="AN1054">
            <v>0</v>
          </cell>
          <cell r="AO1054">
            <v>0</v>
          </cell>
          <cell r="AP1054">
            <v>0</v>
          </cell>
          <cell r="AQ1054">
            <v>452.14</v>
          </cell>
        </row>
        <row r="1055">
          <cell r="A1055">
            <v>1</v>
          </cell>
          <cell r="B1055" t="str">
            <v>COP</v>
          </cell>
          <cell r="C1055" t="str">
            <v>Subastas</v>
          </cell>
          <cell r="D1055" t="str">
            <v>Variable</v>
          </cell>
          <cell r="E1055">
            <v>7</v>
          </cell>
          <cell r="F1055">
            <v>35460</v>
          </cell>
          <cell r="G1055" t="str">
            <v>Enero</v>
          </cell>
          <cell r="H1055">
            <v>1997</v>
          </cell>
          <cell r="I1055">
            <v>38016</v>
          </cell>
          <cell r="J1055">
            <v>2004</v>
          </cell>
          <cell r="K1055" t="str">
            <v>Enero</v>
          </cell>
          <cell r="P1055">
            <v>5.5</v>
          </cell>
          <cell r="Q1055">
            <v>17.11</v>
          </cell>
          <cell r="R1055">
            <v>17.14</v>
          </cell>
          <cell r="S1055" t="e">
            <v>#REF!</v>
          </cell>
          <cell r="T1055">
            <v>500</v>
          </cell>
          <cell r="U1055" t="e">
            <v>#REF!</v>
          </cell>
          <cell r="V1055">
            <v>500</v>
          </cell>
          <cell r="W1055" t="e">
            <v>#REF!</v>
          </cell>
          <cell r="X1055">
            <v>500</v>
          </cell>
          <cell r="Y1055">
            <v>85.55</v>
          </cell>
          <cell r="Z1055">
            <v>585.54999999999995</v>
          </cell>
          <cell r="AA1055">
            <v>8570</v>
          </cell>
          <cell r="AB1055">
            <v>115.59</v>
          </cell>
          <cell r="AC1055">
            <v>76.2</v>
          </cell>
          <cell r="AD1055">
            <v>80.25</v>
          </cell>
          <cell r="AE1055">
            <v>69.7</v>
          </cell>
          <cell r="AF1055">
            <v>59.15</v>
          </cell>
          <cell r="AG1055">
            <v>51.25</v>
          </cell>
          <cell r="AH1055">
            <v>0</v>
          </cell>
          <cell r="AI1055">
            <v>0</v>
          </cell>
          <cell r="AJ1055">
            <v>0</v>
          </cell>
          <cell r="AK1055">
            <v>0</v>
          </cell>
          <cell r="AL1055">
            <v>0</v>
          </cell>
          <cell r="AM1055">
            <v>0</v>
          </cell>
          <cell r="AN1055">
            <v>0</v>
          </cell>
          <cell r="AO1055">
            <v>0</v>
          </cell>
          <cell r="AP1055">
            <v>0</v>
          </cell>
          <cell r="AQ1055">
            <v>452.14</v>
          </cell>
        </row>
        <row r="1056">
          <cell r="A1056">
            <v>1</v>
          </cell>
          <cell r="B1056" t="str">
            <v>COP</v>
          </cell>
          <cell r="C1056" t="str">
            <v>Subastas</v>
          </cell>
          <cell r="D1056" t="str">
            <v>Variable</v>
          </cell>
          <cell r="E1056">
            <v>7</v>
          </cell>
          <cell r="F1056">
            <v>35460</v>
          </cell>
          <cell r="G1056" t="str">
            <v>Enero</v>
          </cell>
          <cell r="H1056">
            <v>1997</v>
          </cell>
          <cell r="I1056">
            <v>38016</v>
          </cell>
          <cell r="J1056">
            <v>2004</v>
          </cell>
          <cell r="K1056" t="str">
            <v>Enero</v>
          </cell>
          <cell r="P1056">
            <v>5.5</v>
          </cell>
          <cell r="Q1056">
            <v>17.11</v>
          </cell>
          <cell r="R1056">
            <v>17.14</v>
          </cell>
          <cell r="S1056" t="e">
            <v>#REF!</v>
          </cell>
          <cell r="T1056">
            <v>500</v>
          </cell>
          <cell r="U1056" t="e">
            <v>#REF!</v>
          </cell>
          <cell r="V1056">
            <v>500</v>
          </cell>
          <cell r="W1056" t="e">
            <v>#REF!</v>
          </cell>
          <cell r="X1056">
            <v>500</v>
          </cell>
          <cell r="Y1056">
            <v>85.55</v>
          </cell>
          <cell r="Z1056">
            <v>585.54999999999995</v>
          </cell>
          <cell r="AA1056">
            <v>8570</v>
          </cell>
          <cell r="AB1056">
            <v>115.59</v>
          </cell>
          <cell r="AC1056">
            <v>76.2</v>
          </cell>
          <cell r="AD1056">
            <v>80.25</v>
          </cell>
          <cell r="AE1056">
            <v>69.7</v>
          </cell>
          <cell r="AF1056">
            <v>59.15</v>
          </cell>
          <cell r="AG1056">
            <v>51.25</v>
          </cell>
          <cell r="AH1056">
            <v>0</v>
          </cell>
          <cell r="AI1056">
            <v>0</v>
          </cell>
          <cell r="AJ1056">
            <v>0</v>
          </cell>
          <cell r="AK1056">
            <v>0</v>
          </cell>
          <cell r="AL1056">
            <v>0</v>
          </cell>
          <cell r="AM1056">
            <v>0</v>
          </cell>
          <cell r="AN1056">
            <v>0</v>
          </cell>
          <cell r="AO1056">
            <v>0</v>
          </cell>
          <cell r="AP1056">
            <v>0</v>
          </cell>
          <cell r="AQ1056">
            <v>452.14</v>
          </cell>
        </row>
        <row r="1057">
          <cell r="A1057">
            <v>1</v>
          </cell>
          <cell r="B1057" t="str">
            <v>COP</v>
          </cell>
          <cell r="C1057" t="str">
            <v>Subastas</v>
          </cell>
          <cell r="D1057" t="str">
            <v>Variable</v>
          </cell>
          <cell r="E1057">
            <v>7</v>
          </cell>
          <cell r="F1057">
            <v>35460</v>
          </cell>
          <cell r="G1057" t="str">
            <v>Enero</v>
          </cell>
          <cell r="H1057">
            <v>1997</v>
          </cell>
          <cell r="I1057">
            <v>38016</v>
          </cell>
          <cell r="J1057">
            <v>2004</v>
          </cell>
          <cell r="K1057" t="str">
            <v>Enero</v>
          </cell>
          <cell r="P1057">
            <v>5.5</v>
          </cell>
          <cell r="Q1057">
            <v>17.11</v>
          </cell>
          <cell r="R1057">
            <v>17.14</v>
          </cell>
          <cell r="S1057" t="e">
            <v>#REF!</v>
          </cell>
          <cell r="T1057">
            <v>680</v>
          </cell>
          <cell r="U1057" t="e">
            <v>#REF!</v>
          </cell>
          <cell r="V1057">
            <v>680</v>
          </cell>
          <cell r="W1057" t="e">
            <v>#REF!</v>
          </cell>
          <cell r="X1057">
            <v>680</v>
          </cell>
          <cell r="Y1057">
            <v>116.348</v>
          </cell>
          <cell r="Z1057">
            <v>796.34799999999996</v>
          </cell>
          <cell r="AA1057">
            <v>11655.2</v>
          </cell>
          <cell r="AB1057">
            <v>157.21</v>
          </cell>
          <cell r="AC1057">
            <v>103.63200000000001</v>
          </cell>
          <cell r="AD1057">
            <v>109.14</v>
          </cell>
          <cell r="AE1057">
            <v>94.792000000000002</v>
          </cell>
          <cell r="AF1057">
            <v>80.444000000000003</v>
          </cell>
          <cell r="AG1057">
            <v>69.7</v>
          </cell>
          <cell r="AH1057">
            <v>0</v>
          </cell>
          <cell r="AI1057">
            <v>0</v>
          </cell>
          <cell r="AJ1057">
            <v>0</v>
          </cell>
          <cell r="AK1057">
            <v>0</v>
          </cell>
          <cell r="AL1057">
            <v>0</v>
          </cell>
          <cell r="AM1057">
            <v>0</v>
          </cell>
          <cell r="AN1057">
            <v>0</v>
          </cell>
          <cell r="AO1057">
            <v>0</v>
          </cell>
          <cell r="AP1057">
            <v>0</v>
          </cell>
          <cell r="AQ1057">
            <v>614.91800000000001</v>
          </cell>
        </row>
        <row r="1058">
          <cell r="A1058">
            <v>1</v>
          </cell>
          <cell r="B1058" t="str">
            <v>COP</v>
          </cell>
          <cell r="C1058" t="str">
            <v>Subastas</v>
          </cell>
          <cell r="D1058" t="str">
            <v>Variable</v>
          </cell>
          <cell r="E1058">
            <v>7</v>
          </cell>
          <cell r="F1058">
            <v>35460</v>
          </cell>
          <cell r="G1058" t="str">
            <v>Enero</v>
          </cell>
          <cell r="H1058">
            <v>1997</v>
          </cell>
          <cell r="I1058">
            <v>38016</v>
          </cell>
          <cell r="J1058">
            <v>2004</v>
          </cell>
          <cell r="K1058" t="str">
            <v>Enero</v>
          </cell>
          <cell r="P1058">
            <v>5.5</v>
          </cell>
          <cell r="Q1058">
            <v>17.11</v>
          </cell>
          <cell r="R1058">
            <v>17.14</v>
          </cell>
          <cell r="S1058" t="e">
            <v>#REF!</v>
          </cell>
          <cell r="T1058">
            <v>10591.8</v>
          </cell>
          <cell r="U1058" t="e">
            <v>#REF!</v>
          </cell>
          <cell r="V1058">
            <v>10591.8</v>
          </cell>
          <cell r="W1058" t="e">
            <v>#REF!</v>
          </cell>
          <cell r="X1058">
            <v>10591.8</v>
          </cell>
          <cell r="Y1058">
            <v>1812.2569799999999</v>
          </cell>
          <cell r="Z1058">
            <v>12404.056979999999</v>
          </cell>
          <cell r="AA1058">
            <v>181543.45199999999</v>
          </cell>
          <cell r="AB1058">
            <v>2448.67</v>
          </cell>
          <cell r="AC1058">
            <v>1614.1903199999999</v>
          </cell>
          <cell r="AD1058">
            <v>1699.9838999999999</v>
          </cell>
          <cell r="AE1058">
            <v>1476.4969199999998</v>
          </cell>
          <cell r="AF1058">
            <v>1253.0099399999999</v>
          </cell>
          <cell r="AG1058">
            <v>1085.6594999999998</v>
          </cell>
          <cell r="AH1058">
            <v>0</v>
          </cell>
          <cell r="AI1058">
            <v>0</v>
          </cell>
          <cell r="AJ1058">
            <v>0</v>
          </cell>
          <cell r="AK1058">
            <v>0</v>
          </cell>
          <cell r="AL1058">
            <v>0</v>
          </cell>
          <cell r="AM1058">
            <v>0</v>
          </cell>
          <cell r="AN1058">
            <v>0</v>
          </cell>
          <cell r="AO1058">
            <v>0</v>
          </cell>
          <cell r="AP1058">
            <v>0</v>
          </cell>
          <cell r="AQ1058">
            <v>9578.0105800000001</v>
          </cell>
        </row>
        <row r="1059">
          <cell r="A1059">
            <v>1</v>
          </cell>
          <cell r="B1059" t="str">
            <v>COP</v>
          </cell>
          <cell r="C1059" t="str">
            <v>Subastas</v>
          </cell>
          <cell r="D1059" t="str">
            <v>Variable</v>
          </cell>
          <cell r="E1059">
            <v>7</v>
          </cell>
          <cell r="F1059">
            <v>35460</v>
          </cell>
          <cell r="G1059" t="str">
            <v>Enero</v>
          </cell>
          <cell r="H1059">
            <v>1997</v>
          </cell>
          <cell r="I1059">
            <v>38016</v>
          </cell>
          <cell r="J1059">
            <v>2004</v>
          </cell>
          <cell r="K1059" t="str">
            <v>Enero</v>
          </cell>
          <cell r="P1059">
            <v>5.5</v>
          </cell>
          <cell r="Q1059">
            <v>17.11</v>
          </cell>
          <cell r="R1059">
            <v>17.14</v>
          </cell>
          <cell r="S1059" t="e">
            <v>#REF!</v>
          </cell>
          <cell r="T1059">
            <v>620</v>
          </cell>
          <cell r="U1059" t="e">
            <v>#REF!</v>
          </cell>
          <cell r="V1059">
            <v>620</v>
          </cell>
          <cell r="W1059" t="e">
            <v>#REF!</v>
          </cell>
          <cell r="X1059">
            <v>620</v>
          </cell>
          <cell r="Y1059">
            <v>106.08200000000001</v>
          </cell>
          <cell r="Z1059">
            <v>726.08199999999999</v>
          </cell>
          <cell r="AA1059">
            <v>10626.800000000001</v>
          </cell>
          <cell r="AB1059">
            <v>143.33000000000001</v>
          </cell>
          <cell r="AC1059">
            <v>94.488</v>
          </cell>
          <cell r="AD1059">
            <v>99.51</v>
          </cell>
          <cell r="AE1059">
            <v>86.427999999999997</v>
          </cell>
          <cell r="AF1059">
            <v>73.346000000000004</v>
          </cell>
          <cell r="AG1059">
            <v>63.55</v>
          </cell>
          <cell r="AH1059">
            <v>0</v>
          </cell>
          <cell r="AI1059">
            <v>0</v>
          </cell>
          <cell r="AJ1059">
            <v>0</v>
          </cell>
          <cell r="AK1059">
            <v>0</v>
          </cell>
          <cell r="AL1059">
            <v>0</v>
          </cell>
          <cell r="AM1059">
            <v>0</v>
          </cell>
          <cell r="AN1059">
            <v>0</v>
          </cell>
          <cell r="AO1059">
            <v>0</v>
          </cell>
          <cell r="AP1059">
            <v>0</v>
          </cell>
          <cell r="AQ1059">
            <v>560.65200000000004</v>
          </cell>
        </row>
        <row r="1060">
          <cell r="A1060">
            <v>1</v>
          </cell>
          <cell r="B1060" t="str">
            <v>COP</v>
          </cell>
          <cell r="C1060" t="str">
            <v>Subastas</v>
          </cell>
          <cell r="D1060" t="str">
            <v>Variable</v>
          </cell>
          <cell r="E1060">
            <v>7</v>
          </cell>
          <cell r="F1060">
            <v>35460</v>
          </cell>
          <cell r="G1060" t="str">
            <v>Enero</v>
          </cell>
          <cell r="H1060">
            <v>1997</v>
          </cell>
          <cell r="I1060">
            <v>38016</v>
          </cell>
          <cell r="J1060">
            <v>2004</v>
          </cell>
          <cell r="K1060" t="str">
            <v>Enero</v>
          </cell>
          <cell r="P1060">
            <v>5.5</v>
          </cell>
          <cell r="Q1060">
            <v>17.11</v>
          </cell>
          <cell r="R1060">
            <v>17.14</v>
          </cell>
          <cell r="S1060" t="e">
            <v>#REF!</v>
          </cell>
          <cell r="T1060">
            <v>2500</v>
          </cell>
          <cell r="U1060" t="e">
            <v>#REF!</v>
          </cell>
          <cell r="V1060">
            <v>2500</v>
          </cell>
          <cell r="W1060" t="e">
            <v>#REF!</v>
          </cell>
          <cell r="X1060">
            <v>2500</v>
          </cell>
          <cell r="Y1060">
            <v>427.75</v>
          </cell>
          <cell r="Z1060">
            <v>2927.75</v>
          </cell>
          <cell r="AA1060">
            <v>42850</v>
          </cell>
          <cell r="AB1060">
            <v>577.96</v>
          </cell>
          <cell r="AC1060">
            <v>381</v>
          </cell>
          <cell r="AD1060">
            <v>401.25</v>
          </cell>
          <cell r="AE1060">
            <v>348.5</v>
          </cell>
          <cell r="AF1060">
            <v>295.75</v>
          </cell>
          <cell r="AG1060">
            <v>256.25</v>
          </cell>
          <cell r="AH1060">
            <v>0</v>
          </cell>
          <cell r="AI1060">
            <v>0</v>
          </cell>
          <cell r="AJ1060">
            <v>0</v>
          </cell>
          <cell r="AK1060">
            <v>0</v>
          </cell>
          <cell r="AL1060">
            <v>0</v>
          </cell>
          <cell r="AM1060">
            <v>0</v>
          </cell>
          <cell r="AN1060">
            <v>0</v>
          </cell>
          <cell r="AO1060">
            <v>0</v>
          </cell>
          <cell r="AP1060">
            <v>0</v>
          </cell>
          <cell r="AQ1060">
            <v>2260.71</v>
          </cell>
        </row>
        <row r="1061">
          <cell r="A1061">
            <v>1</v>
          </cell>
          <cell r="B1061" t="str">
            <v>COP</v>
          </cell>
          <cell r="C1061" t="str">
            <v>Subastas</v>
          </cell>
          <cell r="D1061" t="str">
            <v>Variable</v>
          </cell>
          <cell r="E1061">
            <v>7</v>
          </cell>
          <cell r="F1061">
            <v>35460</v>
          </cell>
          <cell r="G1061" t="str">
            <v>Enero</v>
          </cell>
          <cell r="H1061">
            <v>1997</v>
          </cell>
          <cell r="I1061">
            <v>38016</v>
          </cell>
          <cell r="J1061">
            <v>2004</v>
          </cell>
          <cell r="K1061" t="str">
            <v>Enero</v>
          </cell>
          <cell r="P1061">
            <v>5.5</v>
          </cell>
          <cell r="Q1061">
            <v>17.11</v>
          </cell>
          <cell r="R1061">
            <v>17.14</v>
          </cell>
          <cell r="S1061" t="e">
            <v>#REF!</v>
          </cell>
          <cell r="T1061">
            <v>416.3</v>
          </cell>
          <cell r="U1061" t="e">
            <v>#REF!</v>
          </cell>
          <cell r="V1061">
            <v>416.3</v>
          </cell>
          <cell r="W1061" t="e">
            <v>#REF!</v>
          </cell>
          <cell r="X1061">
            <v>416.3</v>
          </cell>
          <cell r="Y1061">
            <v>71.228930000000005</v>
          </cell>
          <cell r="Z1061">
            <v>487.52893</v>
          </cell>
          <cell r="AA1061">
            <v>7135.3820000000005</v>
          </cell>
          <cell r="AB1061">
            <v>96.24</v>
          </cell>
          <cell r="AC1061">
            <v>63.444120000000005</v>
          </cell>
          <cell r="AD1061">
            <v>66.816150000000007</v>
          </cell>
          <cell r="AE1061">
            <v>58.032220000000002</v>
          </cell>
          <cell r="AF1061">
            <v>49.248290000000004</v>
          </cell>
          <cell r="AG1061">
            <v>42.670749999999998</v>
          </cell>
          <cell r="AH1061">
            <v>0</v>
          </cell>
          <cell r="AI1061">
            <v>0</v>
          </cell>
          <cell r="AJ1061">
            <v>0</v>
          </cell>
          <cell r="AK1061">
            <v>0</v>
          </cell>
          <cell r="AL1061">
            <v>0</v>
          </cell>
          <cell r="AM1061">
            <v>0</v>
          </cell>
          <cell r="AN1061">
            <v>0</v>
          </cell>
          <cell r="AO1061">
            <v>0</v>
          </cell>
          <cell r="AP1061">
            <v>0</v>
          </cell>
          <cell r="AQ1061">
            <v>376.45152999999999</v>
          </cell>
        </row>
        <row r="1062">
          <cell r="A1062">
            <v>1</v>
          </cell>
          <cell r="B1062" t="str">
            <v>COP</v>
          </cell>
          <cell r="C1062" t="str">
            <v>Subastas</v>
          </cell>
          <cell r="D1062" t="str">
            <v>Variable</v>
          </cell>
          <cell r="E1062">
            <v>7</v>
          </cell>
          <cell r="F1062">
            <v>35460</v>
          </cell>
          <cell r="G1062" t="str">
            <v>Enero</v>
          </cell>
          <cell r="H1062">
            <v>1997</v>
          </cell>
          <cell r="I1062">
            <v>38016</v>
          </cell>
          <cell r="J1062">
            <v>2004</v>
          </cell>
          <cell r="K1062" t="str">
            <v>Enero</v>
          </cell>
          <cell r="P1062">
            <v>5.5</v>
          </cell>
          <cell r="Q1062">
            <v>17.11</v>
          </cell>
          <cell r="R1062">
            <v>17.14</v>
          </cell>
          <cell r="S1062" t="e">
            <v>#REF!</v>
          </cell>
          <cell r="T1062">
            <v>5500</v>
          </cell>
          <cell r="U1062" t="e">
            <v>#REF!</v>
          </cell>
          <cell r="V1062">
            <v>5500</v>
          </cell>
          <cell r="W1062" t="e">
            <v>#REF!</v>
          </cell>
          <cell r="X1062">
            <v>5500</v>
          </cell>
          <cell r="Y1062">
            <v>941.05000000000007</v>
          </cell>
          <cell r="Z1062">
            <v>6441.05</v>
          </cell>
          <cell r="AA1062">
            <v>94270</v>
          </cell>
          <cell r="AB1062">
            <v>1271.52</v>
          </cell>
          <cell r="AC1062">
            <v>838.2</v>
          </cell>
          <cell r="AD1062">
            <v>882.75</v>
          </cell>
          <cell r="AE1062">
            <v>766.69999999999993</v>
          </cell>
          <cell r="AF1062">
            <v>650.65</v>
          </cell>
          <cell r="AG1062">
            <v>563.75</v>
          </cell>
          <cell r="AH1062">
            <v>0</v>
          </cell>
          <cell r="AI1062">
            <v>0</v>
          </cell>
          <cell r="AJ1062">
            <v>0</v>
          </cell>
          <cell r="AK1062">
            <v>0</v>
          </cell>
          <cell r="AL1062">
            <v>0</v>
          </cell>
          <cell r="AM1062">
            <v>0</v>
          </cell>
          <cell r="AN1062">
            <v>0</v>
          </cell>
          <cell r="AO1062">
            <v>0</v>
          </cell>
          <cell r="AP1062">
            <v>0</v>
          </cell>
          <cell r="AQ1062">
            <v>4973.57</v>
          </cell>
        </row>
        <row r="1063">
          <cell r="A1063">
            <v>1</v>
          </cell>
          <cell r="B1063" t="str">
            <v>COP</v>
          </cell>
          <cell r="C1063" t="str">
            <v>Subastas</v>
          </cell>
          <cell r="D1063" t="str">
            <v>Variable</v>
          </cell>
          <cell r="E1063">
            <v>7</v>
          </cell>
          <cell r="F1063">
            <v>35460</v>
          </cell>
          <cell r="G1063" t="str">
            <v>Enero</v>
          </cell>
          <cell r="H1063">
            <v>1997</v>
          </cell>
          <cell r="I1063">
            <v>38016</v>
          </cell>
          <cell r="J1063">
            <v>2004</v>
          </cell>
          <cell r="K1063" t="str">
            <v>Enero</v>
          </cell>
          <cell r="P1063">
            <v>5.5</v>
          </cell>
          <cell r="Q1063">
            <v>17.11</v>
          </cell>
          <cell r="R1063">
            <v>17.14</v>
          </cell>
          <cell r="S1063" t="e">
            <v>#REF!</v>
          </cell>
          <cell r="T1063">
            <v>3000</v>
          </cell>
          <cell r="U1063" t="e">
            <v>#REF!</v>
          </cell>
          <cell r="V1063">
            <v>3000</v>
          </cell>
          <cell r="W1063" t="e">
            <v>#REF!</v>
          </cell>
          <cell r="X1063">
            <v>3000</v>
          </cell>
          <cell r="Y1063">
            <v>513.29999999999995</v>
          </cell>
          <cell r="Z1063">
            <v>3513.3</v>
          </cell>
          <cell r="AA1063">
            <v>51420</v>
          </cell>
          <cell r="AB1063">
            <v>693.56</v>
          </cell>
          <cell r="AC1063">
            <v>457.20000000000005</v>
          </cell>
          <cell r="AD1063">
            <v>481.5</v>
          </cell>
          <cell r="AE1063">
            <v>418.2</v>
          </cell>
          <cell r="AF1063">
            <v>354.90000000000003</v>
          </cell>
          <cell r="AG1063">
            <v>307.5</v>
          </cell>
          <cell r="AH1063">
            <v>0</v>
          </cell>
          <cell r="AI1063">
            <v>0</v>
          </cell>
          <cell r="AJ1063">
            <v>0</v>
          </cell>
          <cell r="AK1063">
            <v>0</v>
          </cell>
          <cell r="AL1063">
            <v>0</v>
          </cell>
          <cell r="AM1063">
            <v>0</v>
          </cell>
          <cell r="AN1063">
            <v>0</v>
          </cell>
          <cell r="AO1063">
            <v>0</v>
          </cell>
          <cell r="AP1063">
            <v>0</v>
          </cell>
          <cell r="AQ1063">
            <v>2712.86</v>
          </cell>
        </row>
        <row r="1064">
          <cell r="A1064">
            <v>1</v>
          </cell>
          <cell r="B1064" t="str">
            <v>COP</v>
          </cell>
          <cell r="C1064" t="str">
            <v>Subastas</v>
          </cell>
          <cell r="D1064" t="str">
            <v>Variable</v>
          </cell>
          <cell r="E1064">
            <v>7</v>
          </cell>
          <cell r="F1064">
            <v>35460</v>
          </cell>
          <cell r="G1064" t="str">
            <v>Enero</v>
          </cell>
          <cell r="H1064">
            <v>1997</v>
          </cell>
          <cell r="I1064">
            <v>38016</v>
          </cell>
          <cell r="J1064">
            <v>2004</v>
          </cell>
          <cell r="K1064" t="str">
            <v>Enero</v>
          </cell>
          <cell r="P1064">
            <v>5.5</v>
          </cell>
          <cell r="Q1064">
            <v>17.11</v>
          </cell>
          <cell r="R1064">
            <v>17.14</v>
          </cell>
          <cell r="S1064" t="e">
            <v>#REF!</v>
          </cell>
          <cell r="T1064">
            <v>500</v>
          </cell>
          <cell r="U1064" t="e">
            <v>#REF!</v>
          </cell>
          <cell r="V1064">
            <v>500</v>
          </cell>
          <cell r="W1064" t="e">
            <v>#REF!</v>
          </cell>
          <cell r="X1064">
            <v>500</v>
          </cell>
          <cell r="Y1064">
            <v>85.55</v>
          </cell>
          <cell r="Z1064">
            <v>585.54999999999995</v>
          </cell>
          <cell r="AA1064">
            <v>8570</v>
          </cell>
          <cell r="AB1064">
            <v>115.59</v>
          </cell>
          <cell r="AC1064">
            <v>76.2</v>
          </cell>
          <cell r="AD1064">
            <v>80.25</v>
          </cell>
          <cell r="AE1064">
            <v>69.7</v>
          </cell>
          <cell r="AF1064">
            <v>59.15</v>
          </cell>
          <cell r="AG1064">
            <v>51.25</v>
          </cell>
          <cell r="AH1064">
            <v>0</v>
          </cell>
          <cell r="AI1064">
            <v>0</v>
          </cell>
          <cell r="AJ1064">
            <v>0</v>
          </cell>
          <cell r="AK1064">
            <v>0</v>
          </cell>
          <cell r="AL1064">
            <v>0</v>
          </cell>
          <cell r="AM1064">
            <v>0</v>
          </cell>
          <cell r="AN1064">
            <v>0</v>
          </cell>
          <cell r="AO1064">
            <v>0</v>
          </cell>
          <cell r="AP1064">
            <v>0</v>
          </cell>
          <cell r="AQ1064">
            <v>452.14</v>
          </cell>
        </row>
        <row r="1065">
          <cell r="A1065">
            <v>1</v>
          </cell>
          <cell r="B1065" t="str">
            <v>COP</v>
          </cell>
          <cell r="C1065" t="str">
            <v>Subastas</v>
          </cell>
          <cell r="D1065" t="str">
            <v>Variable</v>
          </cell>
          <cell r="E1065">
            <v>7</v>
          </cell>
          <cell r="F1065">
            <v>35487</v>
          </cell>
          <cell r="G1065" t="str">
            <v>Febrero</v>
          </cell>
          <cell r="H1065">
            <v>1997</v>
          </cell>
          <cell r="I1065">
            <v>38043</v>
          </cell>
          <cell r="J1065">
            <v>2004</v>
          </cell>
          <cell r="K1065" t="str">
            <v>Febrero</v>
          </cell>
          <cell r="P1065">
            <v>5.8</v>
          </cell>
          <cell r="Q1065">
            <v>17.440000000000001</v>
          </cell>
          <cell r="R1065">
            <v>17.14</v>
          </cell>
          <cell r="S1065" t="e">
            <v>#REF!</v>
          </cell>
          <cell r="T1065">
            <v>3000</v>
          </cell>
          <cell r="U1065" t="e">
            <v>#REF!</v>
          </cell>
          <cell r="V1065">
            <v>3000</v>
          </cell>
          <cell r="W1065" t="e">
            <v>#REF!</v>
          </cell>
          <cell r="X1065">
            <v>3000</v>
          </cell>
          <cell r="Y1065">
            <v>523.20000000000005</v>
          </cell>
          <cell r="Z1065">
            <v>3523.2</v>
          </cell>
          <cell r="AA1065">
            <v>51420</v>
          </cell>
          <cell r="AB1065">
            <v>719.29</v>
          </cell>
          <cell r="AC1065">
            <v>435.90000000000003</v>
          </cell>
          <cell r="AD1065">
            <v>494.7</v>
          </cell>
          <cell r="AE1065">
            <v>418.8</v>
          </cell>
          <cell r="AF1065">
            <v>348.59999999999997</v>
          </cell>
          <cell r="AG1065">
            <v>316.8</v>
          </cell>
          <cell r="AH1065">
            <v>0</v>
          </cell>
          <cell r="AI1065">
            <v>0</v>
          </cell>
          <cell r="AJ1065">
            <v>0</v>
          </cell>
          <cell r="AK1065">
            <v>0</v>
          </cell>
          <cell r="AL1065">
            <v>0</v>
          </cell>
          <cell r="AM1065">
            <v>0</v>
          </cell>
          <cell r="AN1065">
            <v>0</v>
          </cell>
          <cell r="AO1065">
            <v>0</v>
          </cell>
          <cell r="AP1065">
            <v>0</v>
          </cell>
          <cell r="AQ1065">
            <v>2734.09</v>
          </cell>
        </row>
        <row r="1066">
          <cell r="A1066">
            <v>1</v>
          </cell>
          <cell r="B1066" t="str">
            <v>COP</v>
          </cell>
          <cell r="C1066" t="str">
            <v>Subastas</v>
          </cell>
          <cell r="D1066" t="str">
            <v>Variable</v>
          </cell>
          <cell r="E1066">
            <v>7</v>
          </cell>
          <cell r="F1066">
            <v>35487</v>
          </cell>
          <cell r="G1066" t="str">
            <v>Febrero</v>
          </cell>
          <cell r="H1066">
            <v>1997</v>
          </cell>
          <cell r="I1066">
            <v>38043</v>
          </cell>
          <cell r="J1066">
            <v>2004</v>
          </cell>
          <cell r="K1066" t="str">
            <v>Febrero</v>
          </cell>
          <cell r="P1066">
            <v>5.8</v>
          </cell>
          <cell r="Q1066">
            <v>17.440000000000001</v>
          </cell>
          <cell r="R1066">
            <v>17.14</v>
          </cell>
          <cell r="S1066" t="e">
            <v>#REF!</v>
          </cell>
          <cell r="T1066">
            <v>2199.6999999999998</v>
          </cell>
          <cell r="U1066" t="e">
            <v>#REF!</v>
          </cell>
          <cell r="V1066">
            <v>2199.6999999999998</v>
          </cell>
          <cell r="W1066" t="e">
            <v>#REF!</v>
          </cell>
          <cell r="X1066">
            <v>2199.6999999999998</v>
          </cell>
          <cell r="Y1066">
            <v>383.62767999999994</v>
          </cell>
          <cell r="Z1066">
            <v>2583.3276799999999</v>
          </cell>
          <cell r="AA1066">
            <v>37702.858</v>
          </cell>
          <cell r="AB1066">
            <v>527.41</v>
          </cell>
          <cell r="AC1066">
            <v>319.61640999999997</v>
          </cell>
          <cell r="AD1066">
            <v>362.73052999999993</v>
          </cell>
          <cell r="AE1066">
            <v>307.07811999999996</v>
          </cell>
          <cell r="AF1066">
            <v>255.60513999999998</v>
          </cell>
          <cell r="AG1066">
            <v>232.28831999999997</v>
          </cell>
          <cell r="AH1066">
            <v>0</v>
          </cell>
          <cell r="AI1066">
            <v>0</v>
          </cell>
          <cell r="AJ1066">
            <v>0</v>
          </cell>
          <cell r="AK1066">
            <v>0</v>
          </cell>
          <cell r="AL1066">
            <v>0</v>
          </cell>
          <cell r="AM1066">
            <v>0</v>
          </cell>
          <cell r="AN1066">
            <v>0</v>
          </cell>
          <cell r="AO1066">
            <v>0</v>
          </cell>
          <cell r="AP1066">
            <v>0</v>
          </cell>
          <cell r="AQ1066">
            <v>2004.7285199999994</v>
          </cell>
        </row>
        <row r="1067">
          <cell r="A1067">
            <v>1</v>
          </cell>
          <cell r="B1067" t="str">
            <v>COP</v>
          </cell>
          <cell r="C1067" t="str">
            <v>Subastas</v>
          </cell>
          <cell r="D1067" t="str">
            <v>Variable</v>
          </cell>
          <cell r="E1067">
            <v>7</v>
          </cell>
          <cell r="F1067">
            <v>35487</v>
          </cell>
          <cell r="G1067" t="str">
            <v>Febrero</v>
          </cell>
          <cell r="H1067">
            <v>1997</v>
          </cell>
          <cell r="I1067">
            <v>38043</v>
          </cell>
          <cell r="J1067">
            <v>2004</v>
          </cell>
          <cell r="K1067" t="str">
            <v>Febrero</v>
          </cell>
          <cell r="P1067">
            <v>5.8</v>
          </cell>
          <cell r="Q1067">
            <v>17.440000000000001</v>
          </cell>
          <cell r="R1067">
            <v>17.14</v>
          </cell>
          <cell r="S1067" t="e">
            <v>#REF!</v>
          </cell>
          <cell r="T1067">
            <v>1800.3</v>
          </cell>
          <cell r="U1067" t="e">
            <v>#REF!</v>
          </cell>
          <cell r="V1067">
            <v>1800.3</v>
          </cell>
          <cell r="W1067" t="e">
            <v>#REF!</v>
          </cell>
          <cell r="X1067">
            <v>1800.3</v>
          </cell>
          <cell r="Y1067">
            <v>313.97231999999997</v>
          </cell>
          <cell r="Z1067">
            <v>2114.27232</v>
          </cell>
          <cell r="AA1067">
            <v>30857.142</v>
          </cell>
          <cell r="AB1067">
            <v>431.65</v>
          </cell>
          <cell r="AC1067">
            <v>261.58359000000002</v>
          </cell>
          <cell r="AD1067">
            <v>296.86946999999998</v>
          </cell>
          <cell r="AE1067">
            <v>251.32187999999999</v>
          </cell>
          <cell r="AF1067">
            <v>209.19485999999998</v>
          </cell>
          <cell r="AG1067">
            <v>190.11168000000001</v>
          </cell>
          <cell r="AH1067">
            <v>0</v>
          </cell>
          <cell r="AI1067">
            <v>0</v>
          </cell>
          <cell r="AJ1067">
            <v>0</v>
          </cell>
          <cell r="AK1067">
            <v>0</v>
          </cell>
          <cell r="AL1067">
            <v>0</v>
          </cell>
          <cell r="AM1067">
            <v>0</v>
          </cell>
          <cell r="AN1067">
            <v>0</v>
          </cell>
          <cell r="AO1067">
            <v>0</v>
          </cell>
          <cell r="AP1067">
            <v>0</v>
          </cell>
          <cell r="AQ1067">
            <v>1640.7314800000001</v>
          </cell>
        </row>
        <row r="1068">
          <cell r="A1068">
            <v>1</v>
          </cell>
          <cell r="B1068" t="str">
            <v>COP</v>
          </cell>
          <cell r="C1068" t="str">
            <v>Subastas</v>
          </cell>
          <cell r="D1068" t="str">
            <v>Variable</v>
          </cell>
          <cell r="E1068">
            <v>7</v>
          </cell>
          <cell r="F1068">
            <v>35510</v>
          </cell>
          <cell r="G1068" t="str">
            <v>Marzo</v>
          </cell>
          <cell r="H1068">
            <v>1997</v>
          </cell>
          <cell r="I1068">
            <v>38067</v>
          </cell>
          <cell r="J1068">
            <v>2004</v>
          </cell>
          <cell r="K1068" t="str">
            <v>Marzo</v>
          </cell>
          <cell r="P1068">
            <v>6.3</v>
          </cell>
          <cell r="Q1068">
            <v>17.990000000000002</v>
          </cell>
          <cell r="R1068">
            <v>17.14</v>
          </cell>
          <cell r="S1068" t="e">
            <v>#REF!</v>
          </cell>
          <cell r="T1068">
            <v>6.2</v>
          </cell>
          <cell r="U1068" t="e">
            <v>#REF!</v>
          </cell>
          <cell r="V1068">
            <v>6.2</v>
          </cell>
          <cell r="W1068" t="e">
            <v>#REF!</v>
          </cell>
          <cell r="X1068">
            <v>6.2</v>
          </cell>
          <cell r="Y1068">
            <v>1.1153800000000003</v>
          </cell>
          <cell r="Z1068">
            <v>7.3153800000000002</v>
          </cell>
          <cell r="AA1068">
            <v>106.268</v>
          </cell>
          <cell r="AB1068">
            <v>1.4</v>
          </cell>
          <cell r="AC1068">
            <v>0.97650000000000003</v>
          </cell>
          <cell r="AD1068">
            <v>1.0434600000000001</v>
          </cell>
          <cell r="AE1068">
            <v>0.88536000000000004</v>
          </cell>
          <cell r="AF1068">
            <v>0.75329999999999997</v>
          </cell>
          <cell r="AG1068">
            <v>0.68696000000000002</v>
          </cell>
          <cell r="AH1068">
            <v>0</v>
          </cell>
          <cell r="AI1068">
            <v>0</v>
          </cell>
          <cell r="AJ1068">
            <v>0</v>
          </cell>
          <cell r="AK1068">
            <v>0</v>
          </cell>
          <cell r="AL1068">
            <v>0</v>
          </cell>
          <cell r="AM1068">
            <v>0</v>
          </cell>
          <cell r="AN1068">
            <v>0</v>
          </cell>
          <cell r="AO1068">
            <v>0</v>
          </cell>
          <cell r="AP1068">
            <v>0</v>
          </cell>
          <cell r="AQ1068">
            <v>5.7455800000000004</v>
          </cell>
        </row>
        <row r="1069">
          <cell r="A1069">
            <v>1</v>
          </cell>
          <cell r="B1069" t="str">
            <v>COP</v>
          </cell>
          <cell r="C1069" t="str">
            <v>Subastas</v>
          </cell>
          <cell r="D1069" t="str">
            <v>Variable</v>
          </cell>
          <cell r="E1069">
            <v>7</v>
          </cell>
          <cell r="F1069">
            <v>35510</v>
          </cell>
          <cell r="G1069" t="str">
            <v>Marzo</v>
          </cell>
          <cell r="H1069">
            <v>1997</v>
          </cell>
          <cell r="I1069">
            <v>38067</v>
          </cell>
          <cell r="J1069">
            <v>2004</v>
          </cell>
          <cell r="K1069" t="str">
            <v>Marzo</v>
          </cell>
          <cell r="P1069">
            <v>6.3</v>
          </cell>
          <cell r="Q1069">
            <v>17.990000000000002</v>
          </cell>
          <cell r="R1069">
            <v>17.14</v>
          </cell>
          <cell r="S1069" t="e">
            <v>#REF!</v>
          </cell>
          <cell r="T1069">
            <v>1553.8</v>
          </cell>
          <cell r="U1069" t="e">
            <v>#REF!</v>
          </cell>
          <cell r="V1069">
            <v>1553.8</v>
          </cell>
          <cell r="W1069" t="e">
            <v>#REF!</v>
          </cell>
          <cell r="X1069">
            <v>1553.8</v>
          </cell>
          <cell r="Y1069">
            <v>279.52862000000005</v>
          </cell>
          <cell r="Z1069">
            <v>1833.32862</v>
          </cell>
          <cell r="AA1069">
            <v>26632.132000000001</v>
          </cell>
          <cell r="AB1069">
            <v>351.92</v>
          </cell>
          <cell r="AC1069">
            <v>244.7235</v>
          </cell>
          <cell r="AD1069">
            <v>261.50454000000002</v>
          </cell>
          <cell r="AE1069">
            <v>221.88264000000001</v>
          </cell>
          <cell r="AF1069">
            <v>188.7867</v>
          </cell>
          <cell r="AG1069">
            <v>172.16103999999999</v>
          </cell>
          <cell r="AH1069">
            <v>0</v>
          </cell>
          <cell r="AI1069">
            <v>0</v>
          </cell>
          <cell r="AJ1069">
            <v>0</v>
          </cell>
          <cell r="AK1069">
            <v>0</v>
          </cell>
          <cell r="AL1069">
            <v>0</v>
          </cell>
          <cell r="AM1069">
            <v>0</v>
          </cell>
          <cell r="AN1069">
            <v>0</v>
          </cell>
          <cell r="AO1069">
            <v>0</v>
          </cell>
          <cell r="AP1069">
            <v>0</v>
          </cell>
          <cell r="AQ1069">
            <v>1440.9784199999999</v>
          </cell>
        </row>
        <row r="1070">
          <cell r="A1070">
            <v>1</v>
          </cell>
          <cell r="B1070" t="str">
            <v>COP</v>
          </cell>
          <cell r="C1070" t="str">
            <v>Subastas</v>
          </cell>
          <cell r="D1070" t="str">
            <v>Variable</v>
          </cell>
          <cell r="E1070">
            <v>7</v>
          </cell>
          <cell r="F1070">
            <v>35510</v>
          </cell>
          <cell r="G1070" t="str">
            <v>Marzo</v>
          </cell>
          <cell r="H1070">
            <v>1997</v>
          </cell>
          <cell r="I1070">
            <v>38067</v>
          </cell>
          <cell r="J1070">
            <v>2004</v>
          </cell>
          <cell r="K1070" t="str">
            <v>Marzo</v>
          </cell>
          <cell r="P1070">
            <v>6.3</v>
          </cell>
          <cell r="Q1070">
            <v>17.990000000000002</v>
          </cell>
          <cell r="R1070">
            <v>17.14</v>
          </cell>
          <cell r="S1070" t="e">
            <v>#REF!</v>
          </cell>
          <cell r="T1070">
            <v>1000</v>
          </cell>
          <cell r="U1070" t="e">
            <v>#REF!</v>
          </cell>
          <cell r="V1070">
            <v>1000</v>
          </cell>
          <cell r="W1070" t="e">
            <v>#REF!</v>
          </cell>
          <cell r="X1070">
            <v>1000</v>
          </cell>
          <cell r="Y1070">
            <v>179.90000000000003</v>
          </cell>
          <cell r="Z1070">
            <v>1179.9000000000001</v>
          </cell>
          <cell r="AA1070">
            <v>17140</v>
          </cell>
          <cell r="AB1070">
            <v>226.49</v>
          </cell>
          <cell r="AC1070">
            <v>157.5</v>
          </cell>
          <cell r="AD1070">
            <v>168.3</v>
          </cell>
          <cell r="AE1070">
            <v>142.80000000000001</v>
          </cell>
          <cell r="AF1070">
            <v>121.5</v>
          </cell>
          <cell r="AG1070">
            <v>110.8</v>
          </cell>
          <cell r="AH1070">
            <v>0</v>
          </cell>
          <cell r="AI1070">
            <v>0</v>
          </cell>
          <cell r="AJ1070">
            <v>0</v>
          </cell>
          <cell r="AK1070">
            <v>0</v>
          </cell>
          <cell r="AL1070">
            <v>0</v>
          </cell>
          <cell r="AM1070">
            <v>0</v>
          </cell>
          <cell r="AN1070">
            <v>0</v>
          </cell>
          <cell r="AO1070">
            <v>0</v>
          </cell>
          <cell r="AP1070">
            <v>0</v>
          </cell>
          <cell r="AQ1070">
            <v>927.38999999999987</v>
          </cell>
        </row>
        <row r="1071">
          <cell r="A1071">
            <v>1</v>
          </cell>
          <cell r="B1071" t="str">
            <v>COP</v>
          </cell>
          <cell r="C1071" t="str">
            <v>Subastas</v>
          </cell>
          <cell r="D1071" t="str">
            <v>Variable</v>
          </cell>
          <cell r="E1071">
            <v>7</v>
          </cell>
          <cell r="F1071">
            <v>35510</v>
          </cell>
          <cell r="G1071" t="str">
            <v>Marzo</v>
          </cell>
          <cell r="H1071">
            <v>1997</v>
          </cell>
          <cell r="I1071">
            <v>38067</v>
          </cell>
          <cell r="J1071">
            <v>2004</v>
          </cell>
          <cell r="K1071" t="str">
            <v>Marzo</v>
          </cell>
          <cell r="P1071">
            <v>6.3</v>
          </cell>
          <cell r="Q1071">
            <v>17.990000000000002</v>
          </cell>
          <cell r="R1071">
            <v>17.14</v>
          </cell>
          <cell r="S1071" t="e">
            <v>#REF!</v>
          </cell>
          <cell r="T1071">
            <v>2900</v>
          </cell>
          <cell r="U1071" t="e">
            <v>#REF!</v>
          </cell>
          <cell r="V1071">
            <v>2900</v>
          </cell>
          <cell r="W1071" t="e">
            <v>#REF!</v>
          </cell>
          <cell r="X1071">
            <v>2900</v>
          </cell>
          <cell r="Y1071">
            <v>521.71</v>
          </cell>
          <cell r="Z1071">
            <v>3421.71</v>
          </cell>
          <cell r="AA1071">
            <v>49706</v>
          </cell>
          <cell r="AB1071">
            <v>656.82</v>
          </cell>
          <cell r="AC1071">
            <v>456.75</v>
          </cell>
          <cell r="AD1071">
            <v>488.07</v>
          </cell>
          <cell r="AE1071">
            <v>414.12</v>
          </cell>
          <cell r="AF1071">
            <v>352.34999999999997</v>
          </cell>
          <cell r="AG1071">
            <v>321.32</v>
          </cell>
          <cell r="AH1071">
            <v>0</v>
          </cell>
          <cell r="AI1071">
            <v>0</v>
          </cell>
          <cell r="AJ1071">
            <v>0</v>
          </cell>
          <cell r="AK1071">
            <v>0</v>
          </cell>
          <cell r="AL1071">
            <v>0</v>
          </cell>
          <cell r="AM1071">
            <v>0</v>
          </cell>
          <cell r="AN1071">
            <v>0</v>
          </cell>
          <cell r="AO1071">
            <v>0</v>
          </cell>
          <cell r="AP1071">
            <v>0</v>
          </cell>
          <cell r="AQ1071">
            <v>2689.4300000000003</v>
          </cell>
        </row>
        <row r="1072">
          <cell r="A1072">
            <v>1</v>
          </cell>
          <cell r="B1072" t="str">
            <v>COP</v>
          </cell>
          <cell r="C1072" t="str">
            <v>Subastas</v>
          </cell>
          <cell r="D1072" t="str">
            <v>Variable</v>
          </cell>
          <cell r="E1072">
            <v>7</v>
          </cell>
          <cell r="F1072">
            <v>35510</v>
          </cell>
          <cell r="G1072" t="str">
            <v>Marzo</v>
          </cell>
          <cell r="H1072">
            <v>1997</v>
          </cell>
          <cell r="I1072">
            <v>38067</v>
          </cell>
          <cell r="J1072">
            <v>2004</v>
          </cell>
          <cell r="K1072" t="str">
            <v>Marzo</v>
          </cell>
          <cell r="P1072">
            <v>6.3</v>
          </cell>
          <cell r="Q1072">
            <v>17.990000000000002</v>
          </cell>
          <cell r="R1072">
            <v>17.14</v>
          </cell>
          <cell r="S1072" t="e">
            <v>#REF!</v>
          </cell>
          <cell r="T1072">
            <v>1900</v>
          </cell>
          <cell r="U1072" t="e">
            <v>#REF!</v>
          </cell>
          <cell r="V1072">
            <v>1900</v>
          </cell>
          <cell r="W1072" t="e">
            <v>#REF!</v>
          </cell>
          <cell r="X1072">
            <v>1900</v>
          </cell>
          <cell r="Y1072">
            <v>341.81000000000006</v>
          </cell>
          <cell r="Z1072">
            <v>2241.81</v>
          </cell>
          <cell r="AA1072">
            <v>32566</v>
          </cell>
          <cell r="AB1072">
            <v>430.33</v>
          </cell>
          <cell r="AC1072">
            <v>299.25</v>
          </cell>
          <cell r="AD1072">
            <v>319.77</v>
          </cell>
          <cell r="AE1072">
            <v>271.32</v>
          </cell>
          <cell r="AF1072">
            <v>230.85</v>
          </cell>
          <cell r="AG1072">
            <v>210.51999999999998</v>
          </cell>
          <cell r="AH1072">
            <v>0</v>
          </cell>
          <cell r="AI1072">
            <v>0</v>
          </cell>
          <cell r="AJ1072">
            <v>0</v>
          </cell>
          <cell r="AK1072">
            <v>0</v>
          </cell>
          <cell r="AL1072">
            <v>0</v>
          </cell>
          <cell r="AM1072">
            <v>0</v>
          </cell>
          <cell r="AN1072">
            <v>0</v>
          </cell>
          <cell r="AO1072">
            <v>0</v>
          </cell>
          <cell r="AP1072">
            <v>0</v>
          </cell>
          <cell r="AQ1072">
            <v>1762.0399999999997</v>
          </cell>
        </row>
        <row r="1073">
          <cell r="A1073">
            <v>1</v>
          </cell>
          <cell r="B1073" t="str">
            <v>COP</v>
          </cell>
          <cell r="C1073" t="str">
            <v>Subastas</v>
          </cell>
          <cell r="D1073" t="str">
            <v>Variable</v>
          </cell>
          <cell r="E1073">
            <v>7</v>
          </cell>
          <cell r="F1073">
            <v>35510</v>
          </cell>
          <cell r="G1073" t="str">
            <v>Marzo</v>
          </cell>
          <cell r="H1073">
            <v>1997</v>
          </cell>
          <cell r="I1073">
            <v>38067</v>
          </cell>
          <cell r="J1073">
            <v>2004</v>
          </cell>
          <cell r="K1073" t="str">
            <v>Marzo</v>
          </cell>
          <cell r="P1073">
            <v>6.3</v>
          </cell>
          <cell r="Q1073">
            <v>17.990000000000002</v>
          </cell>
          <cell r="R1073">
            <v>17.14</v>
          </cell>
          <cell r="S1073" t="e">
            <v>#REF!</v>
          </cell>
          <cell r="T1073">
            <v>500</v>
          </cell>
          <cell r="U1073" t="e">
            <v>#REF!</v>
          </cell>
          <cell r="V1073">
            <v>500</v>
          </cell>
          <cell r="W1073" t="e">
            <v>#REF!</v>
          </cell>
          <cell r="X1073">
            <v>500</v>
          </cell>
          <cell r="Y1073">
            <v>89.950000000000017</v>
          </cell>
          <cell r="Z1073">
            <v>589.95000000000005</v>
          </cell>
          <cell r="AA1073">
            <v>8570</v>
          </cell>
          <cell r="AB1073">
            <v>113.24</v>
          </cell>
          <cell r="AC1073">
            <v>78.75</v>
          </cell>
          <cell r="AD1073">
            <v>84.15</v>
          </cell>
          <cell r="AE1073">
            <v>71.400000000000006</v>
          </cell>
          <cell r="AF1073">
            <v>60.75</v>
          </cell>
          <cell r="AG1073">
            <v>55.4</v>
          </cell>
          <cell r="AH1073">
            <v>0</v>
          </cell>
          <cell r="AI1073">
            <v>0</v>
          </cell>
          <cell r="AJ1073">
            <v>0</v>
          </cell>
          <cell r="AK1073">
            <v>0</v>
          </cell>
          <cell r="AL1073">
            <v>0</v>
          </cell>
          <cell r="AM1073">
            <v>0</v>
          </cell>
          <cell r="AN1073">
            <v>0</v>
          </cell>
          <cell r="AO1073">
            <v>0</v>
          </cell>
          <cell r="AP1073">
            <v>0</v>
          </cell>
          <cell r="AQ1073">
            <v>463.68999999999994</v>
          </cell>
        </row>
        <row r="1074">
          <cell r="A1074">
            <v>1</v>
          </cell>
          <cell r="B1074" t="str">
            <v>COP</v>
          </cell>
          <cell r="C1074" t="str">
            <v>Subastas</v>
          </cell>
          <cell r="D1074" t="str">
            <v>Variable</v>
          </cell>
          <cell r="E1074">
            <v>7</v>
          </cell>
          <cell r="F1074">
            <v>35510</v>
          </cell>
          <cell r="G1074" t="str">
            <v>Marzo</v>
          </cell>
          <cell r="H1074">
            <v>1997</v>
          </cell>
          <cell r="I1074">
            <v>38067</v>
          </cell>
          <cell r="J1074">
            <v>2004</v>
          </cell>
          <cell r="K1074" t="str">
            <v>Marzo</v>
          </cell>
          <cell r="P1074">
            <v>6.3</v>
          </cell>
          <cell r="Q1074">
            <v>17.990000000000002</v>
          </cell>
          <cell r="R1074">
            <v>17.14</v>
          </cell>
          <cell r="S1074" t="e">
            <v>#REF!</v>
          </cell>
          <cell r="T1074">
            <v>1000</v>
          </cell>
          <cell r="U1074" t="e">
            <v>#REF!</v>
          </cell>
          <cell r="V1074">
            <v>1000</v>
          </cell>
          <cell r="W1074" t="e">
            <v>#REF!</v>
          </cell>
          <cell r="X1074">
            <v>1000</v>
          </cell>
          <cell r="Y1074">
            <v>179.90000000000003</v>
          </cell>
          <cell r="Z1074">
            <v>1179.9000000000001</v>
          </cell>
          <cell r="AA1074">
            <v>17140</v>
          </cell>
          <cell r="AB1074">
            <v>226.49</v>
          </cell>
          <cell r="AC1074">
            <v>157.5</v>
          </cell>
          <cell r="AD1074">
            <v>168.3</v>
          </cell>
          <cell r="AE1074">
            <v>142.80000000000001</v>
          </cell>
          <cell r="AF1074">
            <v>121.5</v>
          </cell>
          <cell r="AG1074">
            <v>110.8</v>
          </cell>
          <cell r="AH1074">
            <v>0</v>
          </cell>
          <cell r="AI1074">
            <v>0</v>
          </cell>
          <cell r="AJ1074">
            <v>0</v>
          </cell>
          <cell r="AK1074">
            <v>0</v>
          </cell>
          <cell r="AL1074">
            <v>0</v>
          </cell>
          <cell r="AM1074">
            <v>0</v>
          </cell>
          <cell r="AN1074">
            <v>0</v>
          </cell>
          <cell r="AO1074">
            <v>0</v>
          </cell>
          <cell r="AP1074">
            <v>0</v>
          </cell>
          <cell r="AQ1074">
            <v>927.38999999999987</v>
          </cell>
        </row>
        <row r="1075">
          <cell r="A1075">
            <v>1</v>
          </cell>
          <cell r="B1075" t="str">
            <v>COP</v>
          </cell>
          <cell r="C1075" t="str">
            <v>Subastas</v>
          </cell>
          <cell r="D1075" t="str">
            <v>Variable</v>
          </cell>
          <cell r="E1075">
            <v>7</v>
          </cell>
          <cell r="F1075">
            <v>35510</v>
          </cell>
          <cell r="G1075" t="str">
            <v>Marzo</v>
          </cell>
          <cell r="H1075">
            <v>1997</v>
          </cell>
          <cell r="I1075">
            <v>38067</v>
          </cell>
          <cell r="J1075">
            <v>2004</v>
          </cell>
          <cell r="K1075" t="str">
            <v>Marzo</v>
          </cell>
          <cell r="P1075">
            <v>6.3</v>
          </cell>
          <cell r="Q1075">
            <v>17.990000000000002</v>
          </cell>
          <cell r="R1075">
            <v>17.14</v>
          </cell>
          <cell r="S1075" t="e">
            <v>#REF!</v>
          </cell>
          <cell r="T1075">
            <v>4000</v>
          </cell>
          <cell r="U1075" t="e">
            <v>#REF!</v>
          </cell>
          <cell r="V1075">
            <v>4000</v>
          </cell>
          <cell r="W1075" t="e">
            <v>#REF!</v>
          </cell>
          <cell r="X1075">
            <v>4000</v>
          </cell>
          <cell r="Y1075">
            <v>719.60000000000014</v>
          </cell>
          <cell r="Z1075">
            <v>4719.6000000000004</v>
          </cell>
          <cell r="AA1075">
            <v>68560</v>
          </cell>
          <cell r="AB1075">
            <v>905.96</v>
          </cell>
          <cell r="AC1075">
            <v>630</v>
          </cell>
          <cell r="AD1075">
            <v>673.2</v>
          </cell>
          <cell r="AE1075">
            <v>571.20000000000005</v>
          </cell>
          <cell r="AF1075">
            <v>486</v>
          </cell>
          <cell r="AG1075">
            <v>443.2</v>
          </cell>
          <cell r="AH1075">
            <v>0</v>
          </cell>
          <cell r="AI1075">
            <v>0</v>
          </cell>
          <cell r="AJ1075">
            <v>0</v>
          </cell>
          <cell r="AK1075">
            <v>0</v>
          </cell>
          <cell r="AL1075">
            <v>0</v>
          </cell>
          <cell r="AM1075">
            <v>0</v>
          </cell>
          <cell r="AN1075">
            <v>0</v>
          </cell>
          <cell r="AO1075">
            <v>0</v>
          </cell>
          <cell r="AP1075">
            <v>0</v>
          </cell>
          <cell r="AQ1075">
            <v>3709.5599999999995</v>
          </cell>
        </row>
        <row r="1076">
          <cell r="A1076">
            <v>1</v>
          </cell>
          <cell r="B1076" t="str">
            <v>COP</v>
          </cell>
          <cell r="C1076" t="str">
            <v>Subastas</v>
          </cell>
          <cell r="D1076" t="str">
            <v>Variable</v>
          </cell>
          <cell r="E1076">
            <v>7</v>
          </cell>
          <cell r="F1076">
            <v>35510</v>
          </cell>
          <cell r="G1076" t="str">
            <v>Marzo</v>
          </cell>
          <cell r="H1076">
            <v>1997</v>
          </cell>
          <cell r="I1076">
            <v>38067</v>
          </cell>
          <cell r="J1076">
            <v>2004</v>
          </cell>
          <cell r="K1076" t="str">
            <v>Marzo</v>
          </cell>
          <cell r="P1076">
            <v>6.3</v>
          </cell>
          <cell r="Q1076">
            <v>17.990000000000002</v>
          </cell>
          <cell r="R1076">
            <v>17.14</v>
          </cell>
          <cell r="S1076" t="e">
            <v>#REF!</v>
          </cell>
          <cell r="T1076">
            <v>2300</v>
          </cell>
          <cell r="U1076" t="e">
            <v>#REF!</v>
          </cell>
          <cell r="V1076">
            <v>2300</v>
          </cell>
          <cell r="W1076" t="e">
            <v>#REF!</v>
          </cell>
          <cell r="X1076">
            <v>2300</v>
          </cell>
          <cell r="Y1076">
            <v>413.7700000000001</v>
          </cell>
          <cell r="Z1076">
            <v>2713.77</v>
          </cell>
          <cell r="AA1076">
            <v>39422</v>
          </cell>
          <cell r="AB1076">
            <v>520.92999999999995</v>
          </cell>
          <cell r="AC1076">
            <v>362.25</v>
          </cell>
          <cell r="AD1076">
            <v>387.09000000000003</v>
          </cell>
          <cell r="AE1076">
            <v>328.44</v>
          </cell>
          <cell r="AF1076">
            <v>279.45</v>
          </cell>
          <cell r="AG1076">
            <v>254.84</v>
          </cell>
          <cell r="AH1076">
            <v>0</v>
          </cell>
          <cell r="AI1076">
            <v>0</v>
          </cell>
          <cell r="AJ1076">
            <v>0</v>
          </cell>
          <cell r="AK1076">
            <v>0</v>
          </cell>
          <cell r="AL1076">
            <v>0</v>
          </cell>
          <cell r="AM1076">
            <v>0</v>
          </cell>
          <cell r="AN1076">
            <v>0</v>
          </cell>
          <cell r="AO1076">
            <v>0</v>
          </cell>
          <cell r="AP1076">
            <v>0</v>
          </cell>
          <cell r="AQ1076">
            <v>2133</v>
          </cell>
        </row>
        <row r="1077">
          <cell r="A1077">
            <v>1</v>
          </cell>
          <cell r="B1077" t="str">
            <v>COP</v>
          </cell>
          <cell r="C1077" t="str">
            <v>Subastas</v>
          </cell>
          <cell r="D1077" t="str">
            <v>Variable</v>
          </cell>
          <cell r="E1077">
            <v>7</v>
          </cell>
          <cell r="F1077">
            <v>35510</v>
          </cell>
          <cell r="G1077" t="str">
            <v>Marzo</v>
          </cell>
          <cell r="H1077">
            <v>1997</v>
          </cell>
          <cell r="I1077">
            <v>38067</v>
          </cell>
          <cell r="J1077">
            <v>2004</v>
          </cell>
          <cell r="K1077" t="str">
            <v>Marzo</v>
          </cell>
          <cell r="P1077">
            <v>6.3</v>
          </cell>
          <cell r="Q1077">
            <v>17.990000000000002</v>
          </cell>
          <cell r="R1077">
            <v>17.14</v>
          </cell>
          <cell r="S1077" t="e">
            <v>#REF!</v>
          </cell>
          <cell r="T1077">
            <v>200</v>
          </cell>
          <cell r="U1077" t="e">
            <v>#REF!</v>
          </cell>
          <cell r="V1077">
            <v>200</v>
          </cell>
          <cell r="W1077" t="e">
            <v>#REF!</v>
          </cell>
          <cell r="X1077">
            <v>200</v>
          </cell>
          <cell r="Y1077">
            <v>35.980000000000004</v>
          </cell>
          <cell r="Z1077">
            <v>235.98000000000002</v>
          </cell>
          <cell r="AA1077">
            <v>3428</v>
          </cell>
          <cell r="AB1077">
            <v>45.3</v>
          </cell>
          <cell r="AC1077">
            <v>31.5</v>
          </cell>
          <cell r="AD1077">
            <v>33.660000000000004</v>
          </cell>
          <cell r="AE1077">
            <v>28.560000000000002</v>
          </cell>
          <cell r="AF1077">
            <v>24.3</v>
          </cell>
          <cell r="AG1077">
            <v>22.16</v>
          </cell>
          <cell r="AH1077">
            <v>0</v>
          </cell>
          <cell r="AI1077">
            <v>0</v>
          </cell>
          <cell r="AJ1077">
            <v>0</v>
          </cell>
          <cell r="AK1077">
            <v>0</v>
          </cell>
          <cell r="AL1077">
            <v>0</v>
          </cell>
          <cell r="AM1077">
            <v>0</v>
          </cell>
          <cell r="AN1077">
            <v>0</v>
          </cell>
          <cell r="AO1077">
            <v>0</v>
          </cell>
          <cell r="AP1077">
            <v>0</v>
          </cell>
          <cell r="AQ1077">
            <v>185.48000000000002</v>
          </cell>
        </row>
        <row r="1078">
          <cell r="A1078">
            <v>1</v>
          </cell>
          <cell r="B1078" t="str">
            <v>COP</v>
          </cell>
          <cell r="C1078" t="str">
            <v>Subastas</v>
          </cell>
          <cell r="D1078" t="str">
            <v>Variable</v>
          </cell>
          <cell r="E1078">
            <v>7</v>
          </cell>
          <cell r="F1078">
            <v>35510</v>
          </cell>
          <cell r="G1078" t="str">
            <v>Marzo</v>
          </cell>
          <cell r="H1078">
            <v>1997</v>
          </cell>
          <cell r="I1078">
            <v>38067</v>
          </cell>
          <cell r="J1078">
            <v>2004</v>
          </cell>
          <cell r="K1078" t="str">
            <v>Marzo</v>
          </cell>
          <cell r="P1078">
            <v>6.3</v>
          </cell>
          <cell r="Q1078">
            <v>17.990000000000002</v>
          </cell>
          <cell r="R1078">
            <v>17.14</v>
          </cell>
          <cell r="S1078" t="e">
            <v>#REF!</v>
          </cell>
          <cell r="T1078">
            <v>1440</v>
          </cell>
          <cell r="U1078" t="e">
            <v>#REF!</v>
          </cell>
          <cell r="V1078">
            <v>1440</v>
          </cell>
          <cell r="W1078" t="e">
            <v>#REF!</v>
          </cell>
          <cell r="X1078">
            <v>1440</v>
          </cell>
          <cell r="Y1078">
            <v>259.05600000000004</v>
          </cell>
          <cell r="Z1078">
            <v>1699.056</v>
          </cell>
          <cell r="AA1078">
            <v>24681.600000000002</v>
          </cell>
          <cell r="AB1078">
            <v>326.14</v>
          </cell>
          <cell r="AC1078">
            <v>226.8</v>
          </cell>
          <cell r="AD1078">
            <v>242.352</v>
          </cell>
          <cell r="AE1078">
            <v>205.63200000000001</v>
          </cell>
          <cell r="AF1078">
            <v>174.96</v>
          </cell>
          <cell r="AG1078">
            <v>159.55199999999999</v>
          </cell>
          <cell r="AH1078">
            <v>0</v>
          </cell>
          <cell r="AI1078">
            <v>0</v>
          </cell>
          <cell r="AJ1078">
            <v>0</v>
          </cell>
          <cell r="AK1078">
            <v>0</v>
          </cell>
          <cell r="AL1078">
            <v>0</v>
          </cell>
          <cell r="AM1078">
            <v>0</v>
          </cell>
          <cell r="AN1078">
            <v>0</v>
          </cell>
          <cell r="AO1078">
            <v>0</v>
          </cell>
          <cell r="AP1078">
            <v>0</v>
          </cell>
          <cell r="AQ1078">
            <v>1335.4359999999999</v>
          </cell>
        </row>
        <row r="1079">
          <cell r="A1079">
            <v>1</v>
          </cell>
          <cell r="B1079" t="str">
            <v>COP</v>
          </cell>
          <cell r="C1079" t="str">
            <v>Subastas</v>
          </cell>
          <cell r="D1079" t="str">
            <v>Variable</v>
          </cell>
          <cell r="E1079">
            <v>7</v>
          </cell>
          <cell r="F1079">
            <v>35510</v>
          </cell>
          <cell r="G1079" t="str">
            <v>Marzo</v>
          </cell>
          <cell r="H1079">
            <v>1997</v>
          </cell>
          <cell r="I1079">
            <v>38067</v>
          </cell>
          <cell r="J1079">
            <v>2004</v>
          </cell>
          <cell r="K1079" t="str">
            <v>Marzo</v>
          </cell>
          <cell r="P1079">
            <v>6.3</v>
          </cell>
          <cell r="Q1079">
            <v>17.990000000000002</v>
          </cell>
          <cell r="R1079">
            <v>17.14</v>
          </cell>
          <cell r="S1079" t="e">
            <v>#REF!</v>
          </cell>
          <cell r="T1079">
            <v>3200</v>
          </cell>
          <cell r="U1079" t="e">
            <v>#REF!</v>
          </cell>
          <cell r="V1079">
            <v>3200</v>
          </cell>
          <cell r="W1079" t="e">
            <v>#REF!</v>
          </cell>
          <cell r="X1079">
            <v>3200</v>
          </cell>
          <cell r="Y1079">
            <v>575.68000000000006</v>
          </cell>
          <cell r="Z1079">
            <v>3775.6800000000003</v>
          </cell>
          <cell r="AA1079">
            <v>54848</v>
          </cell>
          <cell r="AB1079">
            <v>724.77</v>
          </cell>
          <cell r="AC1079">
            <v>504</v>
          </cell>
          <cell r="AD1079">
            <v>538.56000000000006</v>
          </cell>
          <cell r="AE1079">
            <v>456.96000000000004</v>
          </cell>
          <cell r="AF1079">
            <v>388.8</v>
          </cell>
          <cell r="AG1079">
            <v>354.56</v>
          </cell>
          <cell r="AH1079">
            <v>0</v>
          </cell>
          <cell r="AI1079">
            <v>0</v>
          </cell>
          <cell r="AJ1079">
            <v>0</v>
          </cell>
          <cell r="AK1079">
            <v>0</v>
          </cell>
          <cell r="AL1079">
            <v>0</v>
          </cell>
          <cell r="AM1079">
            <v>0</v>
          </cell>
          <cell r="AN1079">
            <v>0</v>
          </cell>
          <cell r="AO1079">
            <v>0</v>
          </cell>
          <cell r="AP1079">
            <v>0</v>
          </cell>
          <cell r="AQ1079">
            <v>2967.65</v>
          </cell>
        </row>
        <row r="1080">
          <cell r="A1080">
            <v>1</v>
          </cell>
          <cell r="B1080" t="str">
            <v>COP</v>
          </cell>
          <cell r="C1080" t="str">
            <v>Subastas</v>
          </cell>
          <cell r="D1080" t="str">
            <v>Variable</v>
          </cell>
          <cell r="E1080">
            <v>7</v>
          </cell>
          <cell r="F1080">
            <v>35543</v>
          </cell>
          <cell r="G1080" t="str">
            <v>Abril</v>
          </cell>
          <cell r="H1080">
            <v>1997</v>
          </cell>
          <cell r="I1080">
            <v>38100</v>
          </cell>
          <cell r="J1080">
            <v>2004</v>
          </cell>
          <cell r="K1080" t="str">
            <v>Abril</v>
          </cell>
          <cell r="P1080">
            <v>6.5</v>
          </cell>
          <cell r="Q1080">
            <v>18.22</v>
          </cell>
          <cell r="R1080">
            <v>17.14</v>
          </cell>
          <cell r="S1080" t="e">
            <v>#REF!</v>
          </cell>
          <cell r="T1080">
            <v>7523.3</v>
          </cell>
          <cell r="U1080" t="e">
            <v>#REF!</v>
          </cell>
          <cell r="V1080">
            <v>7523.3</v>
          </cell>
          <cell r="W1080" t="e">
            <v>#REF!</v>
          </cell>
          <cell r="X1080">
            <v>7523.3</v>
          </cell>
          <cell r="Y1080">
            <v>1370.7452600000001</v>
          </cell>
          <cell r="Z1080">
            <v>8894.0452600000008</v>
          </cell>
          <cell r="AA1080">
            <v>128949.36200000001</v>
          </cell>
          <cell r="AB1080">
            <v>1571.48</v>
          </cell>
          <cell r="AC1080">
            <v>1267.67605</v>
          </cell>
          <cell r="AD1080">
            <v>1248.11547</v>
          </cell>
          <cell r="AE1080">
            <v>1078.84122</v>
          </cell>
          <cell r="AF1080">
            <v>929.87988000000007</v>
          </cell>
          <cell r="AG1080">
            <v>849.38057000000003</v>
          </cell>
          <cell r="AH1080">
            <v>0</v>
          </cell>
          <cell r="AI1080">
            <v>0</v>
          </cell>
          <cell r="AJ1080">
            <v>0</v>
          </cell>
          <cell r="AK1080">
            <v>0</v>
          </cell>
          <cell r="AL1080">
            <v>0</v>
          </cell>
          <cell r="AM1080">
            <v>0</v>
          </cell>
          <cell r="AN1080">
            <v>0</v>
          </cell>
          <cell r="AO1080">
            <v>0</v>
          </cell>
          <cell r="AP1080">
            <v>0</v>
          </cell>
          <cell r="AQ1080">
            <v>6945.3731900000012</v>
          </cell>
        </row>
        <row r="1081">
          <cell r="A1081">
            <v>1</v>
          </cell>
          <cell r="B1081" t="str">
            <v>COP</v>
          </cell>
          <cell r="C1081" t="str">
            <v>Subastas</v>
          </cell>
          <cell r="D1081" t="str">
            <v>Variable</v>
          </cell>
          <cell r="E1081">
            <v>7</v>
          </cell>
          <cell r="F1081">
            <v>35543</v>
          </cell>
          <cell r="G1081" t="str">
            <v>Abril</v>
          </cell>
          <cell r="H1081">
            <v>1997</v>
          </cell>
          <cell r="I1081">
            <v>38100</v>
          </cell>
          <cell r="J1081">
            <v>2004</v>
          </cell>
          <cell r="K1081" t="str">
            <v>Abril</v>
          </cell>
          <cell r="P1081">
            <v>6.5</v>
          </cell>
          <cell r="Q1081">
            <v>18.22</v>
          </cell>
          <cell r="R1081">
            <v>17.14</v>
          </cell>
          <cell r="S1081" t="e">
            <v>#REF!</v>
          </cell>
          <cell r="T1081">
            <v>504.6</v>
          </cell>
          <cell r="U1081" t="e">
            <v>#REF!</v>
          </cell>
          <cell r="V1081">
            <v>504.6</v>
          </cell>
          <cell r="W1081" t="e">
            <v>#REF!</v>
          </cell>
          <cell r="X1081">
            <v>504.6</v>
          </cell>
          <cell r="Y1081">
            <v>91.938119999999998</v>
          </cell>
          <cell r="Z1081">
            <v>596.53812000000005</v>
          </cell>
          <cell r="AA1081">
            <v>8648.844000000001</v>
          </cell>
          <cell r="AB1081">
            <v>105.4</v>
          </cell>
          <cell r="AC1081">
            <v>85.025100000000009</v>
          </cell>
          <cell r="AD1081">
            <v>83.713139999999996</v>
          </cell>
          <cell r="AE1081">
            <v>72.359639999999999</v>
          </cell>
          <cell r="AF1081">
            <v>62.368560000000002</v>
          </cell>
          <cell r="AG1081">
            <v>56.969340000000003</v>
          </cell>
          <cell r="AH1081">
            <v>0</v>
          </cell>
          <cell r="AI1081">
            <v>0</v>
          </cell>
          <cell r="AJ1081">
            <v>0</v>
          </cell>
          <cell r="AK1081">
            <v>0</v>
          </cell>
          <cell r="AL1081">
            <v>0</v>
          </cell>
          <cell r="AM1081">
            <v>0</v>
          </cell>
          <cell r="AN1081">
            <v>0</v>
          </cell>
          <cell r="AO1081">
            <v>0</v>
          </cell>
          <cell r="AP1081">
            <v>0</v>
          </cell>
          <cell r="AQ1081">
            <v>465.83578</v>
          </cell>
        </row>
        <row r="1082">
          <cell r="A1082">
            <v>1</v>
          </cell>
          <cell r="B1082" t="str">
            <v>COP</v>
          </cell>
          <cell r="C1082" t="str">
            <v>Subastas</v>
          </cell>
          <cell r="D1082" t="str">
            <v>Variable</v>
          </cell>
          <cell r="E1082">
            <v>7</v>
          </cell>
          <cell r="F1082">
            <v>35543</v>
          </cell>
          <cell r="G1082" t="str">
            <v>Abril</v>
          </cell>
          <cell r="H1082">
            <v>1997</v>
          </cell>
          <cell r="I1082">
            <v>38100</v>
          </cell>
          <cell r="J1082">
            <v>2004</v>
          </cell>
          <cell r="K1082" t="str">
            <v>Abril</v>
          </cell>
          <cell r="P1082">
            <v>6.5</v>
          </cell>
          <cell r="Q1082">
            <v>18.22</v>
          </cell>
          <cell r="R1082">
            <v>17.14</v>
          </cell>
          <cell r="S1082" t="e">
            <v>#REF!</v>
          </cell>
          <cell r="T1082">
            <v>500</v>
          </cell>
          <cell r="U1082" t="e">
            <v>#REF!</v>
          </cell>
          <cell r="V1082">
            <v>500</v>
          </cell>
          <cell r="W1082" t="e">
            <v>#REF!</v>
          </cell>
          <cell r="X1082">
            <v>500</v>
          </cell>
          <cell r="Y1082">
            <v>91.1</v>
          </cell>
          <cell r="Z1082">
            <v>591.1</v>
          </cell>
          <cell r="AA1082">
            <v>8570</v>
          </cell>
          <cell r="AB1082">
            <v>104.44</v>
          </cell>
          <cell r="AC1082">
            <v>84.25</v>
          </cell>
          <cell r="AD1082">
            <v>82.95</v>
          </cell>
          <cell r="AE1082">
            <v>71.7</v>
          </cell>
          <cell r="AF1082">
            <v>61.800000000000004</v>
          </cell>
          <cell r="AG1082">
            <v>56.45</v>
          </cell>
          <cell r="AH1082">
            <v>0</v>
          </cell>
          <cell r="AI1082">
            <v>0</v>
          </cell>
          <cell r="AJ1082">
            <v>0</v>
          </cell>
          <cell r="AK1082">
            <v>0</v>
          </cell>
          <cell r="AL1082">
            <v>0</v>
          </cell>
          <cell r="AM1082">
            <v>0</v>
          </cell>
          <cell r="AN1082">
            <v>0</v>
          </cell>
          <cell r="AO1082">
            <v>0</v>
          </cell>
          <cell r="AP1082">
            <v>0</v>
          </cell>
          <cell r="AQ1082">
            <v>461.59</v>
          </cell>
        </row>
        <row r="1083">
          <cell r="A1083">
            <v>1</v>
          </cell>
          <cell r="B1083" t="str">
            <v>COP</v>
          </cell>
          <cell r="C1083" t="str">
            <v>Subastas</v>
          </cell>
          <cell r="D1083" t="str">
            <v>Variable</v>
          </cell>
          <cell r="E1083">
            <v>7</v>
          </cell>
          <cell r="F1083">
            <v>35543</v>
          </cell>
          <cell r="G1083" t="str">
            <v>Abril</v>
          </cell>
          <cell r="H1083">
            <v>1997</v>
          </cell>
          <cell r="I1083">
            <v>38100</v>
          </cell>
          <cell r="J1083">
            <v>2004</v>
          </cell>
          <cell r="K1083" t="str">
            <v>Abril</v>
          </cell>
          <cell r="P1083">
            <v>6.5</v>
          </cell>
          <cell r="Q1083">
            <v>18.22</v>
          </cell>
          <cell r="R1083">
            <v>17.14</v>
          </cell>
          <cell r="S1083" t="e">
            <v>#REF!</v>
          </cell>
          <cell r="T1083">
            <v>500</v>
          </cell>
          <cell r="U1083" t="e">
            <v>#REF!</v>
          </cell>
          <cell r="V1083">
            <v>500</v>
          </cell>
          <cell r="W1083" t="e">
            <v>#REF!</v>
          </cell>
          <cell r="X1083">
            <v>500</v>
          </cell>
          <cell r="Y1083">
            <v>91.1</v>
          </cell>
          <cell r="Z1083">
            <v>591.1</v>
          </cell>
          <cell r="AA1083">
            <v>8570</v>
          </cell>
          <cell r="AB1083">
            <v>104.44</v>
          </cell>
          <cell r="AC1083">
            <v>84.25</v>
          </cell>
          <cell r="AD1083">
            <v>82.95</v>
          </cell>
          <cell r="AE1083">
            <v>71.7</v>
          </cell>
          <cell r="AF1083">
            <v>61.800000000000004</v>
          </cell>
          <cell r="AG1083">
            <v>56.45</v>
          </cell>
          <cell r="AH1083">
            <v>0</v>
          </cell>
          <cell r="AI1083">
            <v>0</v>
          </cell>
          <cell r="AJ1083">
            <v>0</v>
          </cell>
          <cell r="AK1083">
            <v>0</v>
          </cell>
          <cell r="AL1083">
            <v>0</v>
          </cell>
          <cell r="AM1083">
            <v>0</v>
          </cell>
          <cell r="AN1083">
            <v>0</v>
          </cell>
          <cell r="AO1083">
            <v>0</v>
          </cell>
          <cell r="AP1083">
            <v>0</v>
          </cell>
          <cell r="AQ1083">
            <v>461.59</v>
          </cell>
        </row>
        <row r="1084">
          <cell r="A1084">
            <v>1</v>
          </cell>
          <cell r="B1084" t="str">
            <v>COP</v>
          </cell>
          <cell r="C1084" t="str">
            <v>Subastas</v>
          </cell>
          <cell r="D1084" t="str">
            <v>Variable</v>
          </cell>
          <cell r="E1084">
            <v>7</v>
          </cell>
          <cell r="F1084">
            <v>35543</v>
          </cell>
          <cell r="G1084" t="str">
            <v>Abril</v>
          </cell>
          <cell r="H1084">
            <v>1997</v>
          </cell>
          <cell r="I1084">
            <v>38100</v>
          </cell>
          <cell r="J1084">
            <v>2004</v>
          </cell>
          <cell r="K1084" t="str">
            <v>Abril</v>
          </cell>
          <cell r="P1084">
            <v>6.5</v>
          </cell>
          <cell r="Q1084">
            <v>18.22</v>
          </cell>
          <cell r="R1084">
            <v>17.14</v>
          </cell>
          <cell r="S1084" t="e">
            <v>#REF!</v>
          </cell>
          <cell r="T1084">
            <v>3000</v>
          </cell>
          <cell r="U1084" t="e">
            <v>#REF!</v>
          </cell>
          <cell r="V1084">
            <v>3000</v>
          </cell>
          <cell r="W1084" t="e">
            <v>#REF!</v>
          </cell>
          <cell r="X1084">
            <v>3000</v>
          </cell>
          <cell r="Y1084">
            <v>546.6</v>
          </cell>
          <cell r="Z1084">
            <v>3546.6</v>
          </cell>
          <cell r="AA1084">
            <v>51420</v>
          </cell>
          <cell r="AB1084">
            <v>626.64</v>
          </cell>
          <cell r="AC1084">
            <v>505.50000000000006</v>
          </cell>
          <cell r="AD1084">
            <v>497.7</v>
          </cell>
          <cell r="AE1084">
            <v>430.2</v>
          </cell>
          <cell r="AF1084">
            <v>370.8</v>
          </cell>
          <cell r="AG1084">
            <v>338.7</v>
          </cell>
          <cell r="AH1084">
            <v>0</v>
          </cell>
          <cell r="AI1084">
            <v>0</v>
          </cell>
          <cell r="AJ1084">
            <v>0</v>
          </cell>
          <cell r="AK1084">
            <v>0</v>
          </cell>
          <cell r="AL1084">
            <v>0</v>
          </cell>
          <cell r="AM1084">
            <v>0</v>
          </cell>
          <cell r="AN1084">
            <v>0</v>
          </cell>
          <cell r="AO1084">
            <v>0</v>
          </cell>
          <cell r="AP1084">
            <v>0</v>
          </cell>
          <cell r="AQ1084">
            <v>2769.54</v>
          </cell>
        </row>
        <row r="1085">
          <cell r="A1085">
            <v>1</v>
          </cell>
          <cell r="B1085" t="str">
            <v>COP</v>
          </cell>
          <cell r="C1085" t="str">
            <v>Subastas</v>
          </cell>
          <cell r="D1085" t="str">
            <v>Variable</v>
          </cell>
          <cell r="E1085">
            <v>7</v>
          </cell>
          <cell r="F1085">
            <v>35543</v>
          </cell>
          <cell r="G1085" t="str">
            <v>Abril</v>
          </cell>
          <cell r="H1085">
            <v>1997</v>
          </cell>
          <cell r="I1085">
            <v>38100</v>
          </cell>
          <cell r="J1085">
            <v>2004</v>
          </cell>
          <cell r="K1085" t="str">
            <v>Abril</v>
          </cell>
          <cell r="P1085">
            <v>6.5</v>
          </cell>
          <cell r="Q1085">
            <v>18.22</v>
          </cell>
          <cell r="R1085">
            <v>17.14</v>
          </cell>
          <cell r="S1085" t="e">
            <v>#REF!</v>
          </cell>
          <cell r="T1085">
            <v>500</v>
          </cell>
          <cell r="U1085" t="e">
            <v>#REF!</v>
          </cell>
          <cell r="V1085">
            <v>500</v>
          </cell>
          <cell r="W1085" t="e">
            <v>#REF!</v>
          </cell>
          <cell r="X1085">
            <v>500</v>
          </cell>
          <cell r="Y1085">
            <v>91.1</v>
          </cell>
          <cell r="Z1085">
            <v>591.1</v>
          </cell>
          <cell r="AA1085">
            <v>8570</v>
          </cell>
          <cell r="AB1085">
            <v>104.44</v>
          </cell>
          <cell r="AC1085">
            <v>84.25</v>
          </cell>
          <cell r="AD1085">
            <v>82.95</v>
          </cell>
          <cell r="AE1085">
            <v>71.7</v>
          </cell>
          <cell r="AF1085">
            <v>61.800000000000004</v>
          </cell>
          <cell r="AG1085">
            <v>56.45</v>
          </cell>
          <cell r="AH1085">
            <v>0</v>
          </cell>
          <cell r="AI1085">
            <v>0</v>
          </cell>
          <cell r="AJ1085">
            <v>0</v>
          </cell>
          <cell r="AK1085">
            <v>0</v>
          </cell>
          <cell r="AL1085">
            <v>0</v>
          </cell>
          <cell r="AM1085">
            <v>0</v>
          </cell>
          <cell r="AN1085">
            <v>0</v>
          </cell>
          <cell r="AO1085">
            <v>0</v>
          </cell>
          <cell r="AP1085">
            <v>0</v>
          </cell>
          <cell r="AQ1085">
            <v>461.59</v>
          </cell>
        </row>
        <row r="1086">
          <cell r="A1086">
            <v>1</v>
          </cell>
          <cell r="B1086" t="str">
            <v>COP</v>
          </cell>
          <cell r="C1086" t="str">
            <v>Subastas</v>
          </cell>
          <cell r="D1086" t="str">
            <v>Variable</v>
          </cell>
          <cell r="E1086">
            <v>7</v>
          </cell>
          <cell r="F1086">
            <v>35543</v>
          </cell>
          <cell r="G1086" t="str">
            <v>Abril</v>
          </cell>
          <cell r="H1086">
            <v>1997</v>
          </cell>
          <cell r="I1086">
            <v>38100</v>
          </cell>
          <cell r="J1086">
            <v>2004</v>
          </cell>
          <cell r="K1086" t="str">
            <v>Abril</v>
          </cell>
          <cell r="P1086">
            <v>6.5</v>
          </cell>
          <cell r="Q1086">
            <v>18.22</v>
          </cell>
          <cell r="R1086">
            <v>17.14</v>
          </cell>
          <cell r="S1086" t="e">
            <v>#REF!</v>
          </cell>
          <cell r="T1086">
            <v>150</v>
          </cell>
          <cell r="U1086" t="e">
            <v>#REF!</v>
          </cell>
          <cell r="V1086">
            <v>150</v>
          </cell>
          <cell r="W1086" t="e">
            <v>#REF!</v>
          </cell>
          <cell r="X1086">
            <v>150</v>
          </cell>
          <cell r="Y1086">
            <v>27.330000000000002</v>
          </cell>
          <cell r="Z1086">
            <v>177.33</v>
          </cell>
          <cell r="AA1086">
            <v>2571</v>
          </cell>
          <cell r="AB1086">
            <v>31.33</v>
          </cell>
          <cell r="AC1086">
            <v>25.275000000000002</v>
          </cell>
          <cell r="AD1086">
            <v>24.884999999999998</v>
          </cell>
          <cell r="AE1086">
            <v>21.51</v>
          </cell>
          <cell r="AF1086">
            <v>18.54</v>
          </cell>
          <cell r="AG1086">
            <v>16.934999999999999</v>
          </cell>
          <cell r="AH1086">
            <v>0</v>
          </cell>
          <cell r="AI1086">
            <v>0</v>
          </cell>
          <cell r="AJ1086">
            <v>0</v>
          </cell>
          <cell r="AK1086">
            <v>0</v>
          </cell>
          <cell r="AL1086">
            <v>0</v>
          </cell>
          <cell r="AM1086">
            <v>0</v>
          </cell>
          <cell r="AN1086">
            <v>0</v>
          </cell>
          <cell r="AO1086">
            <v>0</v>
          </cell>
          <cell r="AP1086">
            <v>0</v>
          </cell>
          <cell r="AQ1086">
            <v>138.47500000000002</v>
          </cell>
        </row>
        <row r="1087">
          <cell r="A1087">
            <v>1</v>
          </cell>
          <cell r="B1087" t="str">
            <v>COP</v>
          </cell>
          <cell r="C1087" t="str">
            <v>Subastas</v>
          </cell>
          <cell r="D1087" t="str">
            <v>Variable</v>
          </cell>
          <cell r="E1087">
            <v>7</v>
          </cell>
          <cell r="F1087">
            <v>35543</v>
          </cell>
          <cell r="G1087" t="str">
            <v>Abril</v>
          </cell>
          <cell r="H1087">
            <v>1997</v>
          </cell>
          <cell r="I1087">
            <v>38100</v>
          </cell>
          <cell r="J1087">
            <v>2004</v>
          </cell>
          <cell r="K1087" t="str">
            <v>Abril</v>
          </cell>
          <cell r="P1087">
            <v>6.5</v>
          </cell>
          <cell r="Q1087">
            <v>18.22</v>
          </cell>
          <cell r="R1087">
            <v>17.14</v>
          </cell>
          <cell r="S1087" t="e">
            <v>#REF!</v>
          </cell>
          <cell r="T1087">
            <v>926.7</v>
          </cell>
          <cell r="U1087" t="e">
            <v>#REF!</v>
          </cell>
          <cell r="V1087">
            <v>926.7</v>
          </cell>
          <cell r="W1087" t="e">
            <v>#REF!</v>
          </cell>
          <cell r="X1087">
            <v>926.7</v>
          </cell>
          <cell r="Y1087">
            <v>168.84474</v>
          </cell>
          <cell r="Z1087">
            <v>1095.54474</v>
          </cell>
          <cell r="AA1087">
            <v>15883.638000000001</v>
          </cell>
          <cell r="AB1087">
            <v>193.57</v>
          </cell>
          <cell r="AC1087">
            <v>156.14895000000001</v>
          </cell>
          <cell r="AD1087">
            <v>153.73953</v>
          </cell>
          <cell r="AE1087">
            <v>132.88878</v>
          </cell>
          <cell r="AF1087">
            <v>114.54012</v>
          </cell>
          <cell r="AG1087">
            <v>104.62443</v>
          </cell>
          <cell r="AH1087">
            <v>0</v>
          </cell>
          <cell r="AI1087">
            <v>0</v>
          </cell>
          <cell r="AJ1087">
            <v>0</v>
          </cell>
          <cell r="AK1087">
            <v>0</v>
          </cell>
          <cell r="AL1087">
            <v>0</v>
          </cell>
          <cell r="AM1087">
            <v>0</v>
          </cell>
          <cell r="AN1087">
            <v>0</v>
          </cell>
          <cell r="AO1087">
            <v>0</v>
          </cell>
          <cell r="AP1087">
            <v>0</v>
          </cell>
          <cell r="AQ1087">
            <v>855.51180999999997</v>
          </cell>
        </row>
        <row r="1088">
          <cell r="A1088">
            <v>1</v>
          </cell>
          <cell r="B1088" t="str">
            <v>COP</v>
          </cell>
          <cell r="C1088" t="str">
            <v>Subastas</v>
          </cell>
          <cell r="D1088" t="str">
            <v>Variable</v>
          </cell>
          <cell r="E1088">
            <v>7</v>
          </cell>
          <cell r="F1088">
            <v>35543</v>
          </cell>
          <cell r="G1088" t="str">
            <v>Abril</v>
          </cell>
          <cell r="H1088">
            <v>1997</v>
          </cell>
          <cell r="I1088">
            <v>38100</v>
          </cell>
          <cell r="J1088">
            <v>2004</v>
          </cell>
          <cell r="K1088" t="str">
            <v>Abril</v>
          </cell>
          <cell r="P1088">
            <v>6.5</v>
          </cell>
          <cell r="Q1088">
            <v>18.22</v>
          </cell>
          <cell r="R1088">
            <v>17.14</v>
          </cell>
          <cell r="S1088" t="e">
            <v>#REF!</v>
          </cell>
          <cell r="T1088">
            <v>1500</v>
          </cell>
          <cell r="U1088" t="e">
            <v>#REF!</v>
          </cell>
          <cell r="V1088">
            <v>1500</v>
          </cell>
          <cell r="W1088" t="e">
            <v>#REF!</v>
          </cell>
          <cell r="X1088">
            <v>1500</v>
          </cell>
          <cell r="Y1088">
            <v>273.3</v>
          </cell>
          <cell r="Z1088">
            <v>1773.3</v>
          </cell>
          <cell r="AA1088">
            <v>25710</v>
          </cell>
          <cell r="AB1088">
            <v>313.32</v>
          </cell>
          <cell r="AC1088">
            <v>252.75000000000003</v>
          </cell>
          <cell r="AD1088">
            <v>248.85</v>
          </cell>
          <cell r="AE1088">
            <v>215.1</v>
          </cell>
          <cell r="AF1088">
            <v>185.4</v>
          </cell>
          <cell r="AG1088">
            <v>169.35</v>
          </cell>
          <cell r="AH1088">
            <v>0</v>
          </cell>
          <cell r="AI1088">
            <v>0</v>
          </cell>
          <cell r="AJ1088">
            <v>0</v>
          </cell>
          <cell r="AK1088">
            <v>0</v>
          </cell>
          <cell r="AL1088">
            <v>0</v>
          </cell>
          <cell r="AM1088">
            <v>0</v>
          </cell>
          <cell r="AN1088">
            <v>0</v>
          </cell>
          <cell r="AO1088">
            <v>0</v>
          </cell>
          <cell r="AP1088">
            <v>0</v>
          </cell>
          <cell r="AQ1088">
            <v>1384.77</v>
          </cell>
        </row>
        <row r="1089">
          <cell r="A1089">
            <v>1</v>
          </cell>
          <cell r="B1089" t="str">
            <v>COP</v>
          </cell>
          <cell r="C1089" t="str">
            <v>Subastas</v>
          </cell>
          <cell r="D1089" t="str">
            <v>Variable</v>
          </cell>
          <cell r="E1089">
            <v>7</v>
          </cell>
          <cell r="F1089">
            <v>35543</v>
          </cell>
          <cell r="G1089" t="str">
            <v>Abril</v>
          </cell>
          <cell r="H1089">
            <v>1997</v>
          </cell>
          <cell r="I1089">
            <v>38100</v>
          </cell>
          <cell r="J1089">
            <v>2004</v>
          </cell>
          <cell r="K1089" t="str">
            <v>Abril</v>
          </cell>
          <cell r="P1089">
            <v>6.5</v>
          </cell>
          <cell r="Q1089">
            <v>18.22</v>
          </cell>
          <cell r="R1089">
            <v>17.14</v>
          </cell>
          <cell r="S1089" t="e">
            <v>#REF!</v>
          </cell>
          <cell r="T1089">
            <v>1000</v>
          </cell>
          <cell r="U1089" t="e">
            <v>#REF!</v>
          </cell>
          <cell r="V1089">
            <v>1000</v>
          </cell>
          <cell r="W1089" t="e">
            <v>#REF!</v>
          </cell>
          <cell r="X1089">
            <v>1000</v>
          </cell>
          <cell r="Y1089">
            <v>182.2</v>
          </cell>
          <cell r="Z1089">
            <v>1182.2</v>
          </cell>
          <cell r="AA1089">
            <v>17140</v>
          </cell>
          <cell r="AB1089">
            <v>208.88</v>
          </cell>
          <cell r="AC1089">
            <v>168.5</v>
          </cell>
          <cell r="AD1089">
            <v>165.9</v>
          </cell>
          <cell r="AE1089">
            <v>143.4</v>
          </cell>
          <cell r="AF1089">
            <v>123.60000000000001</v>
          </cell>
          <cell r="AG1089">
            <v>112.9</v>
          </cell>
          <cell r="AH1089">
            <v>0</v>
          </cell>
          <cell r="AI1089">
            <v>0</v>
          </cell>
          <cell r="AJ1089">
            <v>0</v>
          </cell>
          <cell r="AK1089">
            <v>0</v>
          </cell>
          <cell r="AL1089">
            <v>0</v>
          </cell>
          <cell r="AM1089">
            <v>0</v>
          </cell>
          <cell r="AN1089">
            <v>0</v>
          </cell>
          <cell r="AO1089">
            <v>0</v>
          </cell>
          <cell r="AP1089">
            <v>0</v>
          </cell>
          <cell r="AQ1089">
            <v>923.18</v>
          </cell>
        </row>
        <row r="1090">
          <cell r="A1090">
            <v>1</v>
          </cell>
          <cell r="B1090" t="str">
            <v>COP</v>
          </cell>
          <cell r="C1090" t="str">
            <v>Subastas</v>
          </cell>
          <cell r="D1090" t="str">
            <v>Variable</v>
          </cell>
          <cell r="E1090">
            <v>7</v>
          </cell>
          <cell r="F1090">
            <v>35543</v>
          </cell>
          <cell r="G1090" t="str">
            <v>Abril</v>
          </cell>
          <cell r="H1090">
            <v>1997</v>
          </cell>
          <cell r="I1090">
            <v>38100</v>
          </cell>
          <cell r="J1090">
            <v>2004</v>
          </cell>
          <cell r="K1090" t="str">
            <v>Abril</v>
          </cell>
          <cell r="P1090">
            <v>6.5</v>
          </cell>
          <cell r="Q1090">
            <v>18.22</v>
          </cell>
          <cell r="R1090">
            <v>17.14</v>
          </cell>
          <cell r="S1090" t="e">
            <v>#REF!</v>
          </cell>
          <cell r="T1090">
            <v>1600</v>
          </cell>
          <cell r="U1090" t="e">
            <v>#REF!</v>
          </cell>
          <cell r="V1090">
            <v>1600</v>
          </cell>
          <cell r="W1090" t="e">
            <v>#REF!</v>
          </cell>
          <cell r="X1090">
            <v>1600</v>
          </cell>
          <cell r="Y1090">
            <v>291.52</v>
          </cell>
          <cell r="Z1090">
            <v>1891.52</v>
          </cell>
          <cell r="AA1090">
            <v>27424</v>
          </cell>
          <cell r="AB1090">
            <v>334.21</v>
          </cell>
          <cell r="AC1090">
            <v>269.60000000000002</v>
          </cell>
          <cell r="AD1090">
            <v>265.44</v>
          </cell>
          <cell r="AE1090">
            <v>229.44</v>
          </cell>
          <cell r="AF1090">
            <v>197.76</v>
          </cell>
          <cell r="AG1090">
            <v>180.64</v>
          </cell>
          <cell r="AH1090">
            <v>0</v>
          </cell>
          <cell r="AI1090">
            <v>0</v>
          </cell>
          <cell r="AJ1090">
            <v>0</v>
          </cell>
          <cell r="AK1090">
            <v>0</v>
          </cell>
          <cell r="AL1090">
            <v>0</v>
          </cell>
          <cell r="AM1090">
            <v>0</v>
          </cell>
          <cell r="AN1090">
            <v>0</v>
          </cell>
          <cell r="AO1090">
            <v>0</v>
          </cell>
          <cell r="AP1090">
            <v>0</v>
          </cell>
          <cell r="AQ1090">
            <v>1477.0900000000001</v>
          </cell>
        </row>
        <row r="1091">
          <cell r="A1091">
            <v>1</v>
          </cell>
          <cell r="B1091" t="str">
            <v>COP</v>
          </cell>
          <cell r="C1091" t="str">
            <v>Subastas</v>
          </cell>
          <cell r="D1091" t="str">
            <v>Variable</v>
          </cell>
          <cell r="E1091">
            <v>7</v>
          </cell>
          <cell r="F1091">
            <v>35543</v>
          </cell>
          <cell r="G1091" t="str">
            <v>Abril</v>
          </cell>
          <cell r="H1091">
            <v>1997</v>
          </cell>
          <cell r="I1091">
            <v>38100</v>
          </cell>
          <cell r="J1091">
            <v>2004</v>
          </cell>
          <cell r="K1091" t="str">
            <v>Abril</v>
          </cell>
          <cell r="P1091">
            <v>6.5</v>
          </cell>
          <cell r="Q1091">
            <v>18.22</v>
          </cell>
          <cell r="R1091">
            <v>17.14</v>
          </cell>
          <cell r="S1091" t="e">
            <v>#REF!</v>
          </cell>
          <cell r="T1091">
            <v>800</v>
          </cell>
          <cell r="U1091" t="e">
            <v>#REF!</v>
          </cell>
          <cell r="V1091">
            <v>800</v>
          </cell>
          <cell r="W1091" t="e">
            <v>#REF!</v>
          </cell>
          <cell r="X1091">
            <v>800</v>
          </cell>
          <cell r="Y1091">
            <v>145.76</v>
          </cell>
          <cell r="Z1091">
            <v>945.76</v>
          </cell>
          <cell r="AA1091">
            <v>13712</v>
          </cell>
          <cell r="AB1091">
            <v>167.11</v>
          </cell>
          <cell r="AC1091">
            <v>134.80000000000001</v>
          </cell>
          <cell r="AD1091">
            <v>132.72</v>
          </cell>
          <cell r="AE1091">
            <v>114.72</v>
          </cell>
          <cell r="AF1091">
            <v>98.88</v>
          </cell>
          <cell r="AG1091">
            <v>90.32</v>
          </cell>
          <cell r="AH1091">
            <v>0</v>
          </cell>
          <cell r="AI1091">
            <v>0</v>
          </cell>
          <cell r="AJ1091">
            <v>0</v>
          </cell>
          <cell r="AK1091">
            <v>0</v>
          </cell>
          <cell r="AL1091">
            <v>0</v>
          </cell>
          <cell r="AM1091">
            <v>0</v>
          </cell>
          <cell r="AN1091">
            <v>0</v>
          </cell>
          <cell r="AO1091">
            <v>0</v>
          </cell>
          <cell r="AP1091">
            <v>0</v>
          </cell>
          <cell r="AQ1091">
            <v>738.55</v>
          </cell>
        </row>
        <row r="1092">
          <cell r="A1092">
            <v>1</v>
          </cell>
          <cell r="B1092" t="str">
            <v>COP</v>
          </cell>
          <cell r="C1092" t="str">
            <v>Subastas</v>
          </cell>
          <cell r="D1092" t="str">
            <v>Variable</v>
          </cell>
          <cell r="E1092">
            <v>7</v>
          </cell>
          <cell r="F1092">
            <v>35543</v>
          </cell>
          <cell r="G1092" t="str">
            <v>Abril</v>
          </cell>
          <cell r="H1092">
            <v>1997</v>
          </cell>
          <cell r="I1092">
            <v>38100</v>
          </cell>
          <cell r="J1092">
            <v>2004</v>
          </cell>
          <cell r="K1092" t="str">
            <v>Abril</v>
          </cell>
          <cell r="P1092">
            <v>6.5</v>
          </cell>
          <cell r="Q1092">
            <v>18.22</v>
          </cell>
          <cell r="R1092">
            <v>17.14</v>
          </cell>
          <cell r="S1092" t="e">
            <v>#REF!</v>
          </cell>
          <cell r="T1092">
            <v>1495</v>
          </cell>
          <cell r="U1092" t="e">
            <v>#REF!</v>
          </cell>
          <cell r="V1092">
            <v>1495</v>
          </cell>
          <cell r="W1092" t="e">
            <v>#REF!</v>
          </cell>
          <cell r="X1092">
            <v>1495</v>
          </cell>
          <cell r="Y1092">
            <v>272.38900000000001</v>
          </cell>
          <cell r="Z1092">
            <v>1767.3890000000001</v>
          </cell>
          <cell r="AA1092">
            <v>25624.3</v>
          </cell>
          <cell r="AB1092">
            <v>312.27999999999997</v>
          </cell>
          <cell r="AC1092">
            <v>251.90750000000003</v>
          </cell>
          <cell r="AD1092">
            <v>248.0205</v>
          </cell>
          <cell r="AE1092">
            <v>214.38300000000001</v>
          </cell>
          <cell r="AF1092">
            <v>184.78200000000001</v>
          </cell>
          <cell r="AG1092">
            <v>168.78550000000001</v>
          </cell>
          <cell r="AH1092">
            <v>0</v>
          </cell>
          <cell r="AI1092">
            <v>0</v>
          </cell>
          <cell r="AJ1092">
            <v>0</v>
          </cell>
          <cell r="AK1092">
            <v>0</v>
          </cell>
          <cell r="AL1092">
            <v>0</v>
          </cell>
          <cell r="AM1092">
            <v>0</v>
          </cell>
          <cell r="AN1092">
            <v>0</v>
          </cell>
          <cell r="AO1092">
            <v>0</v>
          </cell>
          <cell r="AP1092">
            <v>0</v>
          </cell>
          <cell r="AQ1092">
            <v>1380.1584999999998</v>
          </cell>
        </row>
        <row r="1093">
          <cell r="A1093">
            <v>1</v>
          </cell>
          <cell r="B1093" t="str">
            <v>COP</v>
          </cell>
          <cell r="C1093" t="str">
            <v>Subastas</v>
          </cell>
          <cell r="D1093" t="str">
            <v>Variable</v>
          </cell>
          <cell r="E1093">
            <v>7</v>
          </cell>
          <cell r="F1093">
            <v>35543</v>
          </cell>
          <cell r="G1093" t="str">
            <v>Abril</v>
          </cell>
          <cell r="H1093">
            <v>1997</v>
          </cell>
          <cell r="I1093">
            <v>38100</v>
          </cell>
          <cell r="J1093">
            <v>2004</v>
          </cell>
          <cell r="K1093" t="str">
            <v>Abril</v>
          </cell>
          <cell r="P1093">
            <v>6.5</v>
          </cell>
          <cell r="Q1093">
            <v>18.22</v>
          </cell>
          <cell r="R1093">
            <v>17.14</v>
          </cell>
          <cell r="S1093" t="e">
            <v>#REF!</v>
          </cell>
          <cell r="T1093">
            <v>2000.4</v>
          </cell>
          <cell r="U1093" t="e">
            <v>#REF!</v>
          </cell>
          <cell r="V1093">
            <v>2000.4</v>
          </cell>
          <cell r="W1093" t="e">
            <v>#REF!</v>
          </cell>
          <cell r="X1093">
            <v>2000.4</v>
          </cell>
          <cell r="Y1093">
            <v>364.47288000000003</v>
          </cell>
          <cell r="Z1093">
            <v>2364.8728799999999</v>
          </cell>
          <cell r="AA1093">
            <v>34286.856</v>
          </cell>
          <cell r="AB1093">
            <v>417.85</v>
          </cell>
          <cell r="AC1093">
            <v>337.06740000000002</v>
          </cell>
          <cell r="AD1093">
            <v>331.86635999999999</v>
          </cell>
          <cell r="AE1093">
            <v>286.85736000000003</v>
          </cell>
          <cell r="AF1093">
            <v>247.24944000000002</v>
          </cell>
          <cell r="AG1093">
            <v>225.84516000000002</v>
          </cell>
          <cell r="AH1093">
            <v>0</v>
          </cell>
          <cell r="AI1093">
            <v>0</v>
          </cell>
          <cell r="AJ1093">
            <v>0</v>
          </cell>
          <cell r="AK1093">
            <v>0</v>
          </cell>
          <cell r="AL1093">
            <v>0</v>
          </cell>
          <cell r="AM1093">
            <v>0</v>
          </cell>
          <cell r="AN1093">
            <v>0</v>
          </cell>
          <cell r="AO1093">
            <v>0</v>
          </cell>
          <cell r="AP1093">
            <v>0</v>
          </cell>
          <cell r="AQ1093">
            <v>1846.7357200000001</v>
          </cell>
        </row>
        <row r="1094">
          <cell r="A1094">
            <v>1</v>
          </cell>
          <cell r="B1094" t="str">
            <v>COP</v>
          </cell>
          <cell r="C1094" t="str">
            <v>Subastas</v>
          </cell>
          <cell r="D1094" t="str">
            <v>Variable</v>
          </cell>
          <cell r="E1094">
            <v>7</v>
          </cell>
          <cell r="F1094">
            <v>35573</v>
          </cell>
          <cell r="G1094" t="str">
            <v>Mayo</v>
          </cell>
          <cell r="H1094">
            <v>1997</v>
          </cell>
          <cell r="I1094">
            <v>38130</v>
          </cell>
          <cell r="J1094">
            <v>2004</v>
          </cell>
          <cell r="K1094" t="str">
            <v>Mayo</v>
          </cell>
          <cell r="P1094">
            <v>6.4</v>
          </cell>
          <cell r="Q1094">
            <v>18.099999999999998</v>
          </cell>
          <cell r="R1094">
            <v>17.14</v>
          </cell>
          <cell r="S1094" t="e">
            <v>#REF!</v>
          </cell>
          <cell r="T1094">
            <v>15100</v>
          </cell>
          <cell r="U1094" t="e">
            <v>#REF!</v>
          </cell>
          <cell r="V1094">
            <v>15100</v>
          </cell>
          <cell r="W1094" t="e">
            <v>#REF!</v>
          </cell>
          <cell r="X1094">
            <v>15100</v>
          </cell>
          <cell r="Y1094">
            <v>2733.0999999999995</v>
          </cell>
          <cell r="Z1094">
            <v>17833.099999999999</v>
          </cell>
          <cell r="AA1094">
            <v>258814</v>
          </cell>
          <cell r="AB1094">
            <v>2761.02</v>
          </cell>
          <cell r="AC1094">
            <v>2567</v>
          </cell>
          <cell r="AD1094">
            <v>2503.58</v>
          </cell>
          <cell r="AE1094">
            <v>2133.63</v>
          </cell>
          <cell r="AF1094">
            <v>1849.75</v>
          </cell>
          <cell r="AG1094">
            <v>1689.69</v>
          </cell>
          <cell r="AH1094">
            <v>0</v>
          </cell>
          <cell r="AI1094">
            <v>0</v>
          </cell>
          <cell r="AJ1094">
            <v>0</v>
          </cell>
          <cell r="AK1094">
            <v>0</v>
          </cell>
          <cell r="AL1094">
            <v>0</v>
          </cell>
          <cell r="AM1094">
            <v>0</v>
          </cell>
          <cell r="AN1094">
            <v>0</v>
          </cell>
          <cell r="AO1094">
            <v>0</v>
          </cell>
          <cell r="AP1094">
            <v>0</v>
          </cell>
          <cell r="AQ1094">
            <v>13504.67</v>
          </cell>
        </row>
        <row r="1095">
          <cell r="A1095">
            <v>1</v>
          </cell>
          <cell r="B1095" t="str">
            <v>COP</v>
          </cell>
          <cell r="C1095" t="str">
            <v>Subastas</v>
          </cell>
          <cell r="D1095" t="str">
            <v>Variable</v>
          </cell>
          <cell r="E1095">
            <v>7</v>
          </cell>
          <cell r="F1095">
            <v>35573</v>
          </cell>
          <cell r="G1095" t="str">
            <v>Mayo</v>
          </cell>
          <cell r="H1095">
            <v>1997</v>
          </cell>
          <cell r="I1095">
            <v>38130</v>
          </cell>
          <cell r="J1095">
            <v>2004</v>
          </cell>
          <cell r="K1095" t="str">
            <v>Mayo</v>
          </cell>
          <cell r="P1095">
            <v>6.4</v>
          </cell>
          <cell r="Q1095">
            <v>18.099999999999998</v>
          </cell>
          <cell r="R1095">
            <v>17.14</v>
          </cell>
          <cell r="S1095" t="e">
            <v>#REF!</v>
          </cell>
          <cell r="T1095">
            <v>12645.3</v>
          </cell>
          <cell r="U1095" t="e">
            <v>#REF!</v>
          </cell>
          <cell r="V1095">
            <v>12645.3</v>
          </cell>
          <cell r="W1095" t="e">
            <v>#REF!</v>
          </cell>
          <cell r="X1095">
            <v>12645.3</v>
          </cell>
          <cell r="Y1095">
            <v>2288.7992999999992</v>
          </cell>
          <cell r="Z1095">
            <v>14934.099299999998</v>
          </cell>
          <cell r="AA1095">
            <v>216740.44199999998</v>
          </cell>
          <cell r="AB1095">
            <v>2312.1799999999998</v>
          </cell>
          <cell r="AC1095">
            <v>2149.701</v>
          </cell>
          <cell r="AD1095">
            <v>2096.5907400000001</v>
          </cell>
          <cell r="AE1095">
            <v>1786.78089</v>
          </cell>
          <cell r="AF1095">
            <v>1549.0492499999998</v>
          </cell>
          <cell r="AG1095">
            <v>1415.0090699999998</v>
          </cell>
          <cell r="AH1095">
            <v>0</v>
          </cell>
          <cell r="AI1095">
            <v>0</v>
          </cell>
          <cell r="AJ1095">
            <v>0</v>
          </cell>
          <cell r="AK1095">
            <v>0</v>
          </cell>
          <cell r="AL1095">
            <v>0</v>
          </cell>
          <cell r="AM1095">
            <v>0</v>
          </cell>
          <cell r="AN1095">
            <v>0</v>
          </cell>
          <cell r="AO1095">
            <v>0</v>
          </cell>
          <cell r="AP1095">
            <v>0</v>
          </cell>
          <cell r="AQ1095">
            <v>11309.310949999999</v>
          </cell>
        </row>
        <row r="1096">
          <cell r="A1096">
            <v>1</v>
          </cell>
          <cell r="B1096" t="str">
            <v>COP</v>
          </cell>
          <cell r="C1096" t="str">
            <v>Subastas</v>
          </cell>
          <cell r="D1096" t="str">
            <v>Variable</v>
          </cell>
          <cell r="E1096">
            <v>7</v>
          </cell>
          <cell r="F1096">
            <v>35573</v>
          </cell>
          <cell r="G1096" t="str">
            <v>Mayo</v>
          </cell>
          <cell r="H1096">
            <v>1997</v>
          </cell>
          <cell r="I1096">
            <v>38130</v>
          </cell>
          <cell r="J1096">
            <v>2004</v>
          </cell>
          <cell r="K1096" t="str">
            <v>Mayo</v>
          </cell>
          <cell r="P1096">
            <v>6.4</v>
          </cell>
          <cell r="Q1096">
            <v>18.099999999999998</v>
          </cell>
          <cell r="R1096">
            <v>17.14</v>
          </cell>
          <cell r="S1096" t="e">
            <v>#REF!</v>
          </cell>
          <cell r="T1096">
            <v>1500</v>
          </cell>
          <cell r="U1096" t="e">
            <v>#REF!</v>
          </cell>
          <cell r="V1096">
            <v>1500</v>
          </cell>
          <cell r="W1096" t="e">
            <v>#REF!</v>
          </cell>
          <cell r="X1096">
            <v>1500</v>
          </cell>
          <cell r="Y1096">
            <v>271.49999999999994</v>
          </cell>
          <cell r="Z1096">
            <v>1771.5</v>
          </cell>
          <cell r="AA1096">
            <v>25710</v>
          </cell>
          <cell r="AB1096">
            <v>274.27</v>
          </cell>
          <cell r="AC1096">
            <v>255.00000000000003</v>
          </cell>
          <cell r="AD1096">
            <v>248.70000000000002</v>
          </cell>
          <cell r="AE1096">
            <v>211.95000000000002</v>
          </cell>
          <cell r="AF1096">
            <v>183.75</v>
          </cell>
          <cell r="AG1096">
            <v>167.85</v>
          </cell>
          <cell r="AH1096">
            <v>0</v>
          </cell>
          <cell r="AI1096">
            <v>0</v>
          </cell>
          <cell r="AJ1096">
            <v>0</v>
          </cell>
          <cell r="AK1096">
            <v>0</v>
          </cell>
          <cell r="AL1096">
            <v>0</v>
          </cell>
          <cell r="AM1096">
            <v>0</v>
          </cell>
          <cell r="AN1096">
            <v>0</v>
          </cell>
          <cell r="AO1096">
            <v>0</v>
          </cell>
          <cell r="AP1096">
            <v>0</v>
          </cell>
          <cell r="AQ1096">
            <v>1341.52</v>
          </cell>
        </row>
        <row r="1097">
          <cell r="A1097">
            <v>1</v>
          </cell>
          <cell r="B1097" t="str">
            <v>COP</v>
          </cell>
          <cell r="C1097" t="str">
            <v>Subastas</v>
          </cell>
          <cell r="D1097" t="str">
            <v>Variable</v>
          </cell>
          <cell r="E1097">
            <v>7</v>
          </cell>
          <cell r="F1097">
            <v>35573</v>
          </cell>
          <cell r="G1097" t="str">
            <v>Mayo</v>
          </cell>
          <cell r="H1097">
            <v>1997</v>
          </cell>
          <cell r="I1097">
            <v>38130</v>
          </cell>
          <cell r="J1097">
            <v>2004</v>
          </cell>
          <cell r="K1097" t="str">
            <v>Mayo</v>
          </cell>
          <cell r="P1097">
            <v>6.4</v>
          </cell>
          <cell r="Q1097">
            <v>18.099999999999998</v>
          </cell>
          <cell r="R1097">
            <v>17.14</v>
          </cell>
          <cell r="S1097" t="e">
            <v>#REF!</v>
          </cell>
          <cell r="T1097">
            <v>1000</v>
          </cell>
          <cell r="U1097" t="e">
            <v>#REF!</v>
          </cell>
          <cell r="V1097">
            <v>1000</v>
          </cell>
          <cell r="W1097" t="e">
            <v>#REF!</v>
          </cell>
          <cell r="X1097">
            <v>1000</v>
          </cell>
          <cell r="Y1097">
            <v>180.99999999999997</v>
          </cell>
          <cell r="Z1097">
            <v>1181</v>
          </cell>
          <cell r="AA1097">
            <v>17140</v>
          </cell>
          <cell r="AB1097">
            <v>182.85</v>
          </cell>
          <cell r="AC1097">
            <v>170</v>
          </cell>
          <cell r="AD1097">
            <v>165.8</v>
          </cell>
          <cell r="AE1097">
            <v>141.30000000000001</v>
          </cell>
          <cell r="AF1097">
            <v>122.5</v>
          </cell>
          <cell r="AG1097">
            <v>111.9</v>
          </cell>
          <cell r="AH1097">
            <v>0</v>
          </cell>
          <cell r="AI1097">
            <v>0</v>
          </cell>
          <cell r="AJ1097">
            <v>0</v>
          </cell>
          <cell r="AK1097">
            <v>0</v>
          </cell>
          <cell r="AL1097">
            <v>0</v>
          </cell>
          <cell r="AM1097">
            <v>0</v>
          </cell>
          <cell r="AN1097">
            <v>0</v>
          </cell>
          <cell r="AO1097">
            <v>0</v>
          </cell>
          <cell r="AP1097">
            <v>0</v>
          </cell>
          <cell r="AQ1097">
            <v>894.35</v>
          </cell>
        </row>
        <row r="1098">
          <cell r="A1098">
            <v>1</v>
          </cell>
          <cell r="B1098" t="str">
            <v>COP</v>
          </cell>
          <cell r="C1098" t="str">
            <v>Subastas</v>
          </cell>
          <cell r="D1098" t="str">
            <v>Variable</v>
          </cell>
          <cell r="E1098">
            <v>7</v>
          </cell>
          <cell r="F1098">
            <v>35573</v>
          </cell>
          <cell r="G1098" t="str">
            <v>Mayo</v>
          </cell>
          <cell r="H1098">
            <v>1997</v>
          </cell>
          <cell r="I1098">
            <v>38130</v>
          </cell>
          <cell r="J1098">
            <v>2004</v>
          </cell>
          <cell r="K1098" t="str">
            <v>Mayo</v>
          </cell>
          <cell r="P1098">
            <v>6.4</v>
          </cell>
          <cell r="Q1098">
            <v>18.099999999999998</v>
          </cell>
          <cell r="R1098">
            <v>17.14</v>
          </cell>
          <cell r="S1098" t="e">
            <v>#REF!</v>
          </cell>
          <cell r="T1098">
            <v>4902.8999999999996</v>
          </cell>
          <cell r="U1098" t="e">
            <v>#REF!</v>
          </cell>
          <cell r="V1098">
            <v>4902.8999999999996</v>
          </cell>
          <cell r="W1098" t="e">
            <v>#REF!</v>
          </cell>
          <cell r="X1098">
            <v>4902.8999999999996</v>
          </cell>
          <cell r="Y1098">
            <v>887.42489999999975</v>
          </cell>
          <cell r="Z1098">
            <v>5790.3248999999996</v>
          </cell>
          <cell r="AA1098">
            <v>84035.705999999991</v>
          </cell>
          <cell r="AB1098">
            <v>896.49</v>
          </cell>
          <cell r="AC1098">
            <v>833.49300000000005</v>
          </cell>
          <cell r="AD1098">
            <v>812.90081999999995</v>
          </cell>
          <cell r="AE1098">
            <v>692.77976999999998</v>
          </cell>
          <cell r="AF1098">
            <v>600.60524999999996</v>
          </cell>
          <cell r="AG1098">
            <v>548.63450999999998</v>
          </cell>
          <cell r="AH1098">
            <v>0</v>
          </cell>
          <cell r="AI1098">
            <v>0</v>
          </cell>
          <cell r="AJ1098">
            <v>0</v>
          </cell>
          <cell r="AK1098">
            <v>0</v>
          </cell>
          <cell r="AL1098">
            <v>0</v>
          </cell>
          <cell r="AM1098">
            <v>0</v>
          </cell>
          <cell r="AN1098">
            <v>0</v>
          </cell>
          <cell r="AO1098">
            <v>0</v>
          </cell>
          <cell r="AP1098">
            <v>0</v>
          </cell>
          <cell r="AQ1098">
            <v>4384.9033500000005</v>
          </cell>
        </row>
        <row r="1099">
          <cell r="A1099">
            <v>1</v>
          </cell>
          <cell r="B1099" t="str">
            <v>COP</v>
          </cell>
          <cell r="C1099" t="str">
            <v>Subastas</v>
          </cell>
          <cell r="D1099" t="str">
            <v>Variable</v>
          </cell>
          <cell r="E1099">
            <v>7</v>
          </cell>
          <cell r="F1099">
            <v>35573</v>
          </cell>
          <cell r="G1099" t="str">
            <v>Mayo</v>
          </cell>
          <cell r="H1099">
            <v>1997</v>
          </cell>
          <cell r="I1099">
            <v>38130</v>
          </cell>
          <cell r="J1099">
            <v>2004</v>
          </cell>
          <cell r="K1099" t="str">
            <v>Mayo</v>
          </cell>
          <cell r="P1099">
            <v>6.4</v>
          </cell>
          <cell r="Q1099">
            <v>18.099999999999998</v>
          </cell>
          <cell r="R1099">
            <v>17.14</v>
          </cell>
          <cell r="S1099" t="e">
            <v>#REF!</v>
          </cell>
          <cell r="T1099">
            <v>1700</v>
          </cell>
          <cell r="U1099" t="e">
            <v>#REF!</v>
          </cell>
          <cell r="V1099">
            <v>1700</v>
          </cell>
          <cell r="W1099" t="e">
            <v>#REF!</v>
          </cell>
          <cell r="X1099">
            <v>1700</v>
          </cell>
          <cell r="Y1099">
            <v>307.69999999999993</v>
          </cell>
          <cell r="Z1099">
            <v>2007.6999999999998</v>
          </cell>
          <cell r="AA1099">
            <v>29138</v>
          </cell>
          <cell r="AB1099">
            <v>310.83999999999997</v>
          </cell>
          <cell r="AC1099">
            <v>289</v>
          </cell>
          <cell r="AD1099">
            <v>281.86</v>
          </cell>
          <cell r="AE1099">
            <v>240.21</v>
          </cell>
          <cell r="AF1099">
            <v>208.25</v>
          </cell>
          <cell r="AG1099">
            <v>190.23</v>
          </cell>
          <cell r="AH1099">
            <v>0</v>
          </cell>
          <cell r="AI1099">
            <v>0</v>
          </cell>
          <cell r="AJ1099">
            <v>0</v>
          </cell>
          <cell r="AK1099">
            <v>0</v>
          </cell>
          <cell r="AL1099">
            <v>0</v>
          </cell>
          <cell r="AM1099">
            <v>0</v>
          </cell>
          <cell r="AN1099">
            <v>0</v>
          </cell>
          <cell r="AO1099">
            <v>0</v>
          </cell>
          <cell r="AP1099">
            <v>0</v>
          </cell>
          <cell r="AQ1099">
            <v>1520.3899999999999</v>
          </cell>
        </row>
        <row r="1100">
          <cell r="A1100">
            <v>1</v>
          </cell>
          <cell r="B1100" t="str">
            <v>COP</v>
          </cell>
          <cell r="C1100" t="str">
            <v>Subastas</v>
          </cell>
          <cell r="D1100" t="str">
            <v>Variable</v>
          </cell>
          <cell r="E1100">
            <v>7</v>
          </cell>
          <cell r="F1100">
            <v>35573</v>
          </cell>
          <cell r="G1100" t="str">
            <v>Mayo</v>
          </cell>
          <cell r="H1100">
            <v>1997</v>
          </cell>
          <cell r="I1100">
            <v>38130</v>
          </cell>
          <cell r="J1100">
            <v>2004</v>
          </cell>
          <cell r="K1100" t="str">
            <v>Mayo</v>
          </cell>
          <cell r="P1100">
            <v>6.4</v>
          </cell>
          <cell r="Q1100">
            <v>18.099999999999998</v>
          </cell>
          <cell r="R1100">
            <v>17.14</v>
          </cell>
          <cell r="S1100" t="e">
            <v>#REF!</v>
          </cell>
          <cell r="T1100">
            <v>8932.5</v>
          </cell>
          <cell r="U1100" t="e">
            <v>#REF!</v>
          </cell>
          <cell r="V1100">
            <v>8932.5</v>
          </cell>
          <cell r="W1100" t="e">
            <v>#REF!</v>
          </cell>
          <cell r="X1100">
            <v>8932.5</v>
          </cell>
          <cell r="Y1100">
            <v>1616.7824999999998</v>
          </cell>
          <cell r="Z1100">
            <v>10549.282499999999</v>
          </cell>
          <cell r="AA1100">
            <v>153103.05000000002</v>
          </cell>
          <cell r="AB1100">
            <v>1633.3</v>
          </cell>
          <cell r="AC1100">
            <v>1518.5250000000001</v>
          </cell>
          <cell r="AD1100">
            <v>1481.0084999999999</v>
          </cell>
          <cell r="AE1100">
            <v>1262.1622500000001</v>
          </cell>
          <cell r="AF1100">
            <v>1094.23125</v>
          </cell>
          <cell r="AG1100">
            <v>999.54674999999997</v>
          </cell>
          <cell r="AH1100">
            <v>0</v>
          </cell>
          <cell r="AI1100">
            <v>0</v>
          </cell>
          <cell r="AJ1100">
            <v>0</v>
          </cell>
          <cell r="AK1100">
            <v>0</v>
          </cell>
          <cell r="AL1100">
            <v>0</v>
          </cell>
          <cell r="AM1100">
            <v>0</v>
          </cell>
          <cell r="AN1100">
            <v>0</v>
          </cell>
          <cell r="AO1100">
            <v>0</v>
          </cell>
          <cell r="AP1100">
            <v>0</v>
          </cell>
          <cell r="AQ1100">
            <v>7988.7737500000003</v>
          </cell>
        </row>
        <row r="1101">
          <cell r="A1101">
            <v>1</v>
          </cell>
          <cell r="B1101" t="str">
            <v>COP</v>
          </cell>
          <cell r="C1101" t="str">
            <v>Subastas</v>
          </cell>
          <cell r="D1101" t="str">
            <v>Variable</v>
          </cell>
          <cell r="E1101">
            <v>7</v>
          </cell>
          <cell r="F1101">
            <v>35573</v>
          </cell>
          <cell r="G1101" t="str">
            <v>Mayo</v>
          </cell>
          <cell r="H1101">
            <v>1997</v>
          </cell>
          <cell r="I1101">
            <v>38130</v>
          </cell>
          <cell r="J1101">
            <v>2004</v>
          </cell>
          <cell r="K1101" t="str">
            <v>Mayo</v>
          </cell>
          <cell r="P1101">
            <v>6.4</v>
          </cell>
          <cell r="Q1101">
            <v>18.099999999999998</v>
          </cell>
          <cell r="R1101">
            <v>17.14</v>
          </cell>
          <cell r="S1101" t="e">
            <v>#REF!</v>
          </cell>
          <cell r="T1101">
            <v>200</v>
          </cell>
          <cell r="U1101" t="e">
            <v>#REF!</v>
          </cell>
          <cell r="V1101">
            <v>200</v>
          </cell>
          <cell r="W1101" t="e">
            <v>#REF!</v>
          </cell>
          <cell r="X1101">
            <v>200</v>
          </cell>
          <cell r="Y1101">
            <v>36.199999999999996</v>
          </cell>
          <cell r="Z1101">
            <v>236.2</v>
          </cell>
          <cell r="AA1101">
            <v>3428</v>
          </cell>
          <cell r="AB1101">
            <v>36.57</v>
          </cell>
          <cell r="AC1101">
            <v>34</v>
          </cell>
          <cell r="AD1101">
            <v>33.160000000000004</v>
          </cell>
          <cell r="AE1101">
            <v>28.26</v>
          </cell>
          <cell r="AF1101">
            <v>24.5</v>
          </cell>
          <cell r="AG1101">
            <v>22.38</v>
          </cell>
          <cell r="AH1101">
            <v>0</v>
          </cell>
          <cell r="AI1101">
            <v>0</v>
          </cell>
          <cell r="AJ1101">
            <v>0</v>
          </cell>
          <cell r="AK1101">
            <v>0</v>
          </cell>
          <cell r="AL1101">
            <v>0</v>
          </cell>
          <cell r="AM1101">
            <v>0</v>
          </cell>
          <cell r="AN1101">
            <v>0</v>
          </cell>
          <cell r="AO1101">
            <v>0</v>
          </cell>
          <cell r="AP1101">
            <v>0</v>
          </cell>
          <cell r="AQ1101">
            <v>178.86999999999998</v>
          </cell>
        </row>
        <row r="1102">
          <cell r="A1102">
            <v>1</v>
          </cell>
          <cell r="B1102" t="str">
            <v>COP</v>
          </cell>
          <cell r="C1102" t="str">
            <v>Subastas</v>
          </cell>
          <cell r="D1102" t="str">
            <v>Variable</v>
          </cell>
          <cell r="E1102">
            <v>7</v>
          </cell>
          <cell r="F1102">
            <v>35573</v>
          </cell>
          <cell r="G1102" t="str">
            <v>Mayo</v>
          </cell>
          <cell r="H1102">
            <v>1997</v>
          </cell>
          <cell r="I1102">
            <v>38130</v>
          </cell>
          <cell r="J1102">
            <v>2004</v>
          </cell>
          <cell r="K1102" t="str">
            <v>Mayo</v>
          </cell>
          <cell r="P1102">
            <v>6.4</v>
          </cell>
          <cell r="Q1102">
            <v>18.099999999999998</v>
          </cell>
          <cell r="R1102">
            <v>17.14</v>
          </cell>
          <cell r="S1102" t="e">
            <v>#REF!</v>
          </cell>
          <cell r="T1102">
            <v>1578</v>
          </cell>
          <cell r="U1102" t="e">
            <v>#REF!</v>
          </cell>
          <cell r="V1102">
            <v>1578</v>
          </cell>
          <cell r="W1102" t="e">
            <v>#REF!</v>
          </cell>
          <cell r="X1102">
            <v>1578</v>
          </cell>
          <cell r="Y1102">
            <v>285.61799999999994</v>
          </cell>
          <cell r="Z1102">
            <v>1863.6179999999999</v>
          </cell>
          <cell r="AA1102">
            <v>27046.920000000002</v>
          </cell>
          <cell r="AB1102">
            <v>288.54000000000002</v>
          </cell>
          <cell r="AC1102">
            <v>268.26</v>
          </cell>
          <cell r="AD1102">
            <v>261.63240000000002</v>
          </cell>
          <cell r="AE1102">
            <v>222.97140000000002</v>
          </cell>
          <cell r="AF1102">
            <v>193.30500000000001</v>
          </cell>
          <cell r="AG1102">
            <v>176.57820000000001</v>
          </cell>
          <cell r="AH1102">
            <v>0</v>
          </cell>
          <cell r="AI1102">
            <v>0</v>
          </cell>
          <cell r="AJ1102">
            <v>0</v>
          </cell>
          <cell r="AK1102">
            <v>0</v>
          </cell>
          <cell r="AL1102">
            <v>0</v>
          </cell>
          <cell r="AM1102">
            <v>0</v>
          </cell>
          <cell r="AN1102">
            <v>0</v>
          </cell>
          <cell r="AO1102">
            <v>0</v>
          </cell>
          <cell r="AP1102">
            <v>0</v>
          </cell>
          <cell r="AQ1102">
            <v>1411.287</v>
          </cell>
        </row>
        <row r="1103">
          <cell r="A1103">
            <v>1</v>
          </cell>
          <cell r="B1103" t="str">
            <v>COP</v>
          </cell>
          <cell r="C1103" t="str">
            <v>Subastas</v>
          </cell>
          <cell r="D1103" t="str">
            <v>Variable</v>
          </cell>
          <cell r="E1103">
            <v>7</v>
          </cell>
          <cell r="F1103">
            <v>35573</v>
          </cell>
          <cell r="G1103" t="str">
            <v>Mayo</v>
          </cell>
          <cell r="H1103">
            <v>1997</v>
          </cell>
          <cell r="I1103">
            <v>38130</v>
          </cell>
          <cell r="J1103">
            <v>2004</v>
          </cell>
          <cell r="K1103" t="str">
            <v>Mayo</v>
          </cell>
          <cell r="P1103">
            <v>6.4</v>
          </cell>
          <cell r="Q1103">
            <v>18.099999999999998</v>
          </cell>
          <cell r="R1103">
            <v>17.14</v>
          </cell>
          <cell r="S1103" t="e">
            <v>#REF!</v>
          </cell>
          <cell r="T1103">
            <v>2139.1999999999998</v>
          </cell>
          <cell r="U1103" t="e">
            <v>#REF!</v>
          </cell>
          <cell r="V1103">
            <v>2139.1999999999998</v>
          </cell>
          <cell r="W1103" t="e">
            <v>#REF!</v>
          </cell>
          <cell r="X1103">
            <v>2139.1999999999998</v>
          </cell>
          <cell r="Y1103">
            <v>387.19519999999989</v>
          </cell>
          <cell r="Z1103">
            <v>2526.3951999999999</v>
          </cell>
          <cell r="AA1103">
            <v>36665.887999999999</v>
          </cell>
          <cell r="AB1103">
            <v>391.15</v>
          </cell>
          <cell r="AC1103">
            <v>363.66399999999999</v>
          </cell>
          <cell r="AD1103">
            <v>354.67935999999997</v>
          </cell>
          <cell r="AE1103">
            <v>302.26895999999999</v>
          </cell>
          <cell r="AF1103">
            <v>262.05199999999996</v>
          </cell>
          <cell r="AG1103">
            <v>239.37647999999999</v>
          </cell>
          <cell r="AH1103">
            <v>0</v>
          </cell>
          <cell r="AI1103">
            <v>0</v>
          </cell>
          <cell r="AJ1103">
            <v>0</v>
          </cell>
          <cell r="AK1103">
            <v>0</v>
          </cell>
          <cell r="AL1103">
            <v>0</v>
          </cell>
          <cell r="AM1103">
            <v>0</v>
          </cell>
          <cell r="AN1103">
            <v>0</v>
          </cell>
          <cell r="AO1103">
            <v>0</v>
          </cell>
          <cell r="AP1103">
            <v>0</v>
          </cell>
          <cell r="AQ1103">
            <v>1913.1907999999996</v>
          </cell>
        </row>
        <row r="1104">
          <cell r="A1104">
            <v>1</v>
          </cell>
          <cell r="B1104" t="str">
            <v>COP</v>
          </cell>
          <cell r="C1104" t="str">
            <v>Subastas</v>
          </cell>
          <cell r="D1104" t="str">
            <v>Variable</v>
          </cell>
          <cell r="E1104">
            <v>7</v>
          </cell>
          <cell r="F1104">
            <v>35573</v>
          </cell>
          <cell r="G1104" t="str">
            <v>Mayo</v>
          </cell>
          <cell r="H1104">
            <v>1997</v>
          </cell>
          <cell r="I1104">
            <v>38130</v>
          </cell>
          <cell r="J1104">
            <v>2004</v>
          </cell>
          <cell r="K1104" t="str">
            <v>Mayo</v>
          </cell>
          <cell r="P1104">
            <v>6.4</v>
          </cell>
          <cell r="Q1104">
            <v>18.099999999999998</v>
          </cell>
          <cell r="R1104">
            <v>17.14</v>
          </cell>
          <cell r="S1104" t="e">
            <v>#REF!</v>
          </cell>
          <cell r="T1104">
            <v>300</v>
          </cell>
          <cell r="U1104" t="e">
            <v>#REF!</v>
          </cell>
          <cell r="V1104">
            <v>300</v>
          </cell>
          <cell r="W1104" t="e">
            <v>#REF!</v>
          </cell>
          <cell r="X1104">
            <v>300</v>
          </cell>
          <cell r="Y1104">
            <v>54.29999999999999</v>
          </cell>
          <cell r="Z1104">
            <v>354.3</v>
          </cell>
          <cell r="AA1104">
            <v>5142</v>
          </cell>
          <cell r="AB1104">
            <v>54.85</v>
          </cell>
          <cell r="AC1104">
            <v>51.000000000000007</v>
          </cell>
          <cell r="AD1104">
            <v>49.74</v>
          </cell>
          <cell r="AE1104">
            <v>42.39</v>
          </cell>
          <cell r="AF1104">
            <v>36.75</v>
          </cell>
          <cell r="AG1104">
            <v>33.57</v>
          </cell>
          <cell r="AH1104">
            <v>0</v>
          </cell>
          <cell r="AI1104">
            <v>0</v>
          </cell>
          <cell r="AJ1104">
            <v>0</v>
          </cell>
          <cell r="AK1104">
            <v>0</v>
          </cell>
          <cell r="AL1104">
            <v>0</v>
          </cell>
          <cell r="AM1104">
            <v>0</v>
          </cell>
          <cell r="AN1104">
            <v>0</v>
          </cell>
          <cell r="AO1104">
            <v>0</v>
          </cell>
          <cell r="AP1104">
            <v>0</v>
          </cell>
          <cell r="AQ1104">
            <v>268.3</v>
          </cell>
        </row>
        <row r="1105">
          <cell r="A1105">
            <v>1</v>
          </cell>
          <cell r="B1105" t="str">
            <v>COP</v>
          </cell>
          <cell r="C1105" t="str">
            <v>Subastas</v>
          </cell>
          <cell r="D1105" t="str">
            <v>Variable</v>
          </cell>
          <cell r="E1105">
            <v>7</v>
          </cell>
          <cell r="F1105">
            <v>35573</v>
          </cell>
          <cell r="G1105" t="str">
            <v>Mayo</v>
          </cell>
          <cell r="H1105">
            <v>1997</v>
          </cell>
          <cell r="I1105">
            <v>38130</v>
          </cell>
          <cell r="J1105">
            <v>2004</v>
          </cell>
          <cell r="K1105" t="str">
            <v>Mayo</v>
          </cell>
          <cell r="P1105">
            <v>6.4</v>
          </cell>
          <cell r="Q1105">
            <v>18.099999999999998</v>
          </cell>
          <cell r="R1105">
            <v>17.14</v>
          </cell>
          <cell r="S1105" t="e">
            <v>#REF!</v>
          </cell>
          <cell r="T1105">
            <v>300</v>
          </cell>
          <cell r="U1105" t="e">
            <v>#REF!</v>
          </cell>
          <cell r="V1105">
            <v>300</v>
          </cell>
          <cell r="W1105" t="e">
            <v>#REF!</v>
          </cell>
          <cell r="X1105">
            <v>300</v>
          </cell>
          <cell r="Y1105">
            <v>54.29999999999999</v>
          </cell>
          <cell r="Z1105">
            <v>354.3</v>
          </cell>
          <cell r="AA1105">
            <v>5142</v>
          </cell>
          <cell r="AB1105">
            <v>54.85</v>
          </cell>
          <cell r="AC1105">
            <v>51.000000000000007</v>
          </cell>
          <cell r="AD1105">
            <v>49.74</v>
          </cell>
          <cell r="AE1105">
            <v>42.39</v>
          </cell>
          <cell r="AF1105">
            <v>36.75</v>
          </cell>
          <cell r="AG1105">
            <v>33.57</v>
          </cell>
          <cell r="AH1105">
            <v>0</v>
          </cell>
          <cell r="AI1105">
            <v>0</v>
          </cell>
          <cell r="AJ1105">
            <v>0</v>
          </cell>
          <cell r="AK1105">
            <v>0</v>
          </cell>
          <cell r="AL1105">
            <v>0</v>
          </cell>
          <cell r="AM1105">
            <v>0</v>
          </cell>
          <cell r="AN1105">
            <v>0</v>
          </cell>
          <cell r="AO1105">
            <v>0</v>
          </cell>
          <cell r="AP1105">
            <v>0</v>
          </cell>
          <cell r="AQ1105">
            <v>268.3</v>
          </cell>
        </row>
        <row r="1106">
          <cell r="A1106">
            <v>1</v>
          </cell>
          <cell r="B1106" t="str">
            <v>COP</v>
          </cell>
          <cell r="C1106" t="str">
            <v>Subastas</v>
          </cell>
          <cell r="D1106" t="str">
            <v>Variable</v>
          </cell>
          <cell r="E1106">
            <v>7</v>
          </cell>
          <cell r="F1106">
            <v>35573</v>
          </cell>
          <cell r="G1106" t="str">
            <v>Mayo</v>
          </cell>
          <cell r="H1106">
            <v>1997</v>
          </cell>
          <cell r="I1106">
            <v>38130</v>
          </cell>
          <cell r="J1106">
            <v>2004</v>
          </cell>
          <cell r="K1106" t="str">
            <v>Mayo</v>
          </cell>
          <cell r="P1106">
            <v>6.4</v>
          </cell>
          <cell r="Q1106">
            <v>18.099999999999998</v>
          </cell>
          <cell r="R1106">
            <v>17.14</v>
          </cell>
          <cell r="S1106" t="e">
            <v>#REF!</v>
          </cell>
          <cell r="T1106">
            <v>60.8</v>
          </cell>
          <cell r="U1106" t="e">
            <v>#REF!</v>
          </cell>
          <cell r="V1106">
            <v>60.8</v>
          </cell>
          <cell r="W1106" t="e">
            <v>#REF!</v>
          </cell>
          <cell r="X1106">
            <v>60.8</v>
          </cell>
          <cell r="Y1106">
            <v>11.004799999999998</v>
          </cell>
          <cell r="Z1106">
            <v>71.8048</v>
          </cell>
          <cell r="AA1106">
            <v>1042.1120000000001</v>
          </cell>
          <cell r="AB1106">
            <v>11.12</v>
          </cell>
          <cell r="AC1106">
            <v>10.336</v>
          </cell>
          <cell r="AD1106">
            <v>10.080639999999999</v>
          </cell>
          <cell r="AE1106">
            <v>8.5910399999999996</v>
          </cell>
          <cell r="AF1106">
            <v>7.4479999999999995</v>
          </cell>
          <cell r="AG1106">
            <v>6.8035199999999998</v>
          </cell>
          <cell r="AH1106">
            <v>0</v>
          </cell>
          <cell r="AI1106">
            <v>0</v>
          </cell>
          <cell r="AJ1106">
            <v>0</v>
          </cell>
          <cell r="AK1106">
            <v>0</v>
          </cell>
          <cell r="AL1106">
            <v>0</v>
          </cell>
          <cell r="AM1106">
            <v>0</v>
          </cell>
          <cell r="AN1106">
            <v>0</v>
          </cell>
          <cell r="AO1106">
            <v>0</v>
          </cell>
          <cell r="AP1106">
            <v>0</v>
          </cell>
          <cell r="AQ1106">
            <v>54.379199999999997</v>
          </cell>
        </row>
        <row r="1107">
          <cell r="A1107">
            <v>1</v>
          </cell>
          <cell r="B1107" t="str">
            <v>COP</v>
          </cell>
          <cell r="C1107" t="str">
            <v>Subastas</v>
          </cell>
          <cell r="D1107" t="str">
            <v>Variable</v>
          </cell>
          <cell r="E1107">
            <v>7</v>
          </cell>
          <cell r="F1107">
            <v>35573</v>
          </cell>
          <cell r="G1107" t="str">
            <v>Mayo</v>
          </cell>
          <cell r="H1107">
            <v>1997</v>
          </cell>
          <cell r="I1107">
            <v>38130</v>
          </cell>
          <cell r="J1107">
            <v>2004</v>
          </cell>
          <cell r="K1107" t="str">
            <v>Mayo</v>
          </cell>
          <cell r="P1107">
            <v>6.4</v>
          </cell>
          <cell r="Q1107">
            <v>18.099999999999998</v>
          </cell>
          <cell r="R1107">
            <v>17.14</v>
          </cell>
          <cell r="S1107" t="e">
            <v>#REF!</v>
          </cell>
          <cell r="T1107">
            <v>600</v>
          </cell>
          <cell r="U1107" t="e">
            <v>#REF!</v>
          </cell>
          <cell r="V1107">
            <v>600</v>
          </cell>
          <cell r="W1107" t="e">
            <v>#REF!</v>
          </cell>
          <cell r="X1107">
            <v>600</v>
          </cell>
          <cell r="Y1107">
            <v>108.59999999999998</v>
          </cell>
          <cell r="Z1107">
            <v>708.6</v>
          </cell>
          <cell r="AA1107">
            <v>10284</v>
          </cell>
          <cell r="AB1107">
            <v>109.71</v>
          </cell>
          <cell r="AC1107">
            <v>102.00000000000001</v>
          </cell>
          <cell r="AD1107">
            <v>99.48</v>
          </cell>
          <cell r="AE1107">
            <v>84.78</v>
          </cell>
          <cell r="AF1107">
            <v>73.5</v>
          </cell>
          <cell r="AG1107">
            <v>67.14</v>
          </cell>
          <cell r="AH1107">
            <v>0</v>
          </cell>
          <cell r="AI1107">
            <v>0</v>
          </cell>
          <cell r="AJ1107">
            <v>0</v>
          </cell>
          <cell r="AK1107">
            <v>0</v>
          </cell>
          <cell r="AL1107">
            <v>0</v>
          </cell>
          <cell r="AM1107">
            <v>0</v>
          </cell>
          <cell r="AN1107">
            <v>0</v>
          </cell>
          <cell r="AO1107">
            <v>0</v>
          </cell>
          <cell r="AP1107">
            <v>0</v>
          </cell>
          <cell r="AQ1107">
            <v>536.61</v>
          </cell>
        </row>
        <row r="1108">
          <cell r="A1108">
            <v>1</v>
          </cell>
          <cell r="B1108" t="str">
            <v>COP</v>
          </cell>
          <cell r="C1108" t="str">
            <v>Subastas</v>
          </cell>
          <cell r="D1108" t="str">
            <v>Variable</v>
          </cell>
          <cell r="E1108">
            <v>7</v>
          </cell>
          <cell r="F1108">
            <v>35573</v>
          </cell>
          <cell r="G1108" t="str">
            <v>Mayo</v>
          </cell>
          <cell r="H1108">
            <v>1997</v>
          </cell>
          <cell r="I1108">
            <v>38130</v>
          </cell>
          <cell r="J1108">
            <v>2004</v>
          </cell>
          <cell r="K1108" t="str">
            <v>Mayo</v>
          </cell>
          <cell r="P1108">
            <v>6.4</v>
          </cell>
          <cell r="Q1108">
            <v>18.099999999999998</v>
          </cell>
          <cell r="R1108">
            <v>17.14</v>
          </cell>
          <cell r="S1108" t="e">
            <v>#REF!</v>
          </cell>
          <cell r="T1108">
            <v>5391.3</v>
          </cell>
          <cell r="U1108" t="e">
            <v>#REF!</v>
          </cell>
          <cell r="V1108">
            <v>5391.3</v>
          </cell>
          <cell r="W1108" t="e">
            <v>#REF!</v>
          </cell>
          <cell r="X1108">
            <v>5391.3</v>
          </cell>
          <cell r="Y1108">
            <v>975.82529999999986</v>
          </cell>
          <cell r="Z1108">
            <v>6367.1252999999997</v>
          </cell>
          <cell r="AA1108">
            <v>92406.882000000012</v>
          </cell>
          <cell r="AB1108">
            <v>985.79</v>
          </cell>
          <cell r="AC1108">
            <v>916.52100000000007</v>
          </cell>
          <cell r="AD1108">
            <v>893.87754000000007</v>
          </cell>
          <cell r="AE1108">
            <v>761.79069000000004</v>
          </cell>
          <cell r="AF1108">
            <v>660.43425000000002</v>
          </cell>
          <cell r="AG1108">
            <v>603.28647000000001</v>
          </cell>
          <cell r="AH1108">
            <v>0</v>
          </cell>
          <cell r="AI1108">
            <v>0</v>
          </cell>
          <cell r="AJ1108">
            <v>0</v>
          </cell>
          <cell r="AK1108">
            <v>0</v>
          </cell>
          <cell r="AL1108">
            <v>0</v>
          </cell>
          <cell r="AM1108">
            <v>0</v>
          </cell>
          <cell r="AN1108">
            <v>0</v>
          </cell>
          <cell r="AO1108">
            <v>0</v>
          </cell>
          <cell r="AP1108">
            <v>0</v>
          </cell>
          <cell r="AQ1108">
            <v>4821.6999500000002</v>
          </cell>
        </row>
        <row r="1109">
          <cell r="A1109">
            <v>1</v>
          </cell>
          <cell r="B1109" t="str">
            <v>COP</v>
          </cell>
          <cell r="C1109" t="str">
            <v>Subastas</v>
          </cell>
          <cell r="D1109" t="str">
            <v>Variable</v>
          </cell>
          <cell r="E1109">
            <v>7</v>
          </cell>
          <cell r="F1109">
            <v>35573</v>
          </cell>
          <cell r="G1109" t="str">
            <v>Mayo</v>
          </cell>
          <cell r="H1109">
            <v>1997</v>
          </cell>
          <cell r="I1109">
            <v>38130</v>
          </cell>
          <cell r="J1109">
            <v>2004</v>
          </cell>
          <cell r="K1109" t="str">
            <v>Mayo</v>
          </cell>
          <cell r="P1109">
            <v>6.4</v>
          </cell>
          <cell r="Q1109">
            <v>18.099999999999998</v>
          </cell>
          <cell r="R1109">
            <v>17.14</v>
          </cell>
          <cell r="S1109" t="e">
            <v>#REF!</v>
          </cell>
          <cell r="T1109">
            <v>2050</v>
          </cell>
          <cell r="U1109" t="e">
            <v>#REF!</v>
          </cell>
          <cell r="V1109">
            <v>2050</v>
          </cell>
          <cell r="W1109" t="e">
            <v>#REF!</v>
          </cell>
          <cell r="X1109">
            <v>2050</v>
          </cell>
          <cell r="Y1109">
            <v>371.04999999999995</v>
          </cell>
          <cell r="Z1109">
            <v>2421.0500000000002</v>
          </cell>
          <cell r="AA1109">
            <v>35137</v>
          </cell>
          <cell r="AB1109">
            <v>374.84</v>
          </cell>
          <cell r="AC1109">
            <v>348.5</v>
          </cell>
          <cell r="AD1109">
            <v>339.89</v>
          </cell>
          <cell r="AE1109">
            <v>289.66500000000002</v>
          </cell>
          <cell r="AF1109">
            <v>251.125</v>
          </cell>
          <cell r="AG1109">
            <v>229.39500000000001</v>
          </cell>
          <cell r="AH1109">
            <v>0</v>
          </cell>
          <cell r="AI1109">
            <v>0</v>
          </cell>
          <cell r="AJ1109">
            <v>0</v>
          </cell>
          <cell r="AK1109">
            <v>0</v>
          </cell>
          <cell r="AL1109">
            <v>0</v>
          </cell>
          <cell r="AM1109">
            <v>0</v>
          </cell>
          <cell r="AN1109">
            <v>0</v>
          </cell>
          <cell r="AO1109">
            <v>0</v>
          </cell>
          <cell r="AP1109">
            <v>0</v>
          </cell>
          <cell r="AQ1109">
            <v>1833.415</v>
          </cell>
        </row>
        <row r="1110">
          <cell r="A1110">
            <v>1</v>
          </cell>
          <cell r="B1110" t="str">
            <v>COP</v>
          </cell>
          <cell r="C1110" t="str">
            <v>Subastas</v>
          </cell>
          <cell r="D1110" t="str">
            <v>Variable</v>
          </cell>
          <cell r="E1110">
            <v>7</v>
          </cell>
          <cell r="F1110">
            <v>35573</v>
          </cell>
          <cell r="G1110" t="str">
            <v>Mayo</v>
          </cell>
          <cell r="H1110">
            <v>1997</v>
          </cell>
          <cell r="I1110">
            <v>38130</v>
          </cell>
          <cell r="J1110">
            <v>2004</v>
          </cell>
          <cell r="K1110" t="str">
            <v>Mayo</v>
          </cell>
          <cell r="P1110">
            <v>6.4</v>
          </cell>
          <cell r="Q1110">
            <v>18.099999999999998</v>
          </cell>
          <cell r="R1110">
            <v>17.14</v>
          </cell>
          <cell r="S1110" t="e">
            <v>#REF!</v>
          </cell>
          <cell r="T1110">
            <v>1600</v>
          </cell>
          <cell r="U1110" t="e">
            <v>#REF!</v>
          </cell>
          <cell r="V1110">
            <v>1600</v>
          </cell>
          <cell r="W1110" t="e">
            <v>#REF!</v>
          </cell>
          <cell r="X1110">
            <v>1600</v>
          </cell>
          <cell r="Y1110">
            <v>289.59999999999997</v>
          </cell>
          <cell r="Z1110">
            <v>1889.6</v>
          </cell>
          <cell r="AA1110">
            <v>27424</v>
          </cell>
          <cell r="AB1110">
            <v>292.56</v>
          </cell>
          <cell r="AC1110">
            <v>272</v>
          </cell>
          <cell r="AD1110">
            <v>265.28000000000003</v>
          </cell>
          <cell r="AE1110">
            <v>226.08</v>
          </cell>
          <cell r="AF1110">
            <v>196</v>
          </cell>
          <cell r="AG1110">
            <v>179.04</v>
          </cell>
          <cell r="AH1110">
            <v>0</v>
          </cell>
          <cell r="AI1110">
            <v>0</v>
          </cell>
          <cell r="AJ1110">
            <v>0</v>
          </cell>
          <cell r="AK1110">
            <v>0</v>
          </cell>
          <cell r="AL1110">
            <v>0</v>
          </cell>
          <cell r="AM1110">
            <v>0</v>
          </cell>
          <cell r="AN1110">
            <v>0</v>
          </cell>
          <cell r="AO1110">
            <v>0</v>
          </cell>
          <cell r="AP1110">
            <v>0</v>
          </cell>
          <cell r="AQ1110">
            <v>1430.9599999999998</v>
          </cell>
        </row>
        <row r="1111">
          <cell r="A1111">
            <v>1</v>
          </cell>
          <cell r="B1111" t="str">
            <v>COP</v>
          </cell>
          <cell r="C1111" t="str">
            <v>Subastas</v>
          </cell>
          <cell r="D1111" t="str">
            <v>Variable</v>
          </cell>
          <cell r="E1111">
            <v>7</v>
          </cell>
          <cell r="F1111">
            <v>35606</v>
          </cell>
          <cell r="G1111" t="str">
            <v>Junio</v>
          </cell>
          <cell r="H1111">
            <v>1997</v>
          </cell>
          <cell r="I1111">
            <v>38163</v>
          </cell>
          <cell r="J1111">
            <v>2004</v>
          </cell>
          <cell r="K1111" t="str">
            <v>Junio</v>
          </cell>
          <cell r="P1111">
            <v>6.1</v>
          </cell>
          <cell r="Q1111">
            <v>17.77</v>
          </cell>
          <cell r="R1111">
            <v>17.14</v>
          </cell>
          <cell r="S1111" t="e">
            <v>#REF!</v>
          </cell>
          <cell r="T1111">
            <v>57.6</v>
          </cell>
          <cell r="U1111" t="e">
            <v>#REF!</v>
          </cell>
          <cell r="V1111">
            <v>57.6</v>
          </cell>
          <cell r="W1111" t="e">
            <v>#REF!</v>
          </cell>
          <cell r="X1111">
            <v>57.6</v>
          </cell>
          <cell r="Y1111">
            <v>10.235519999999999</v>
          </cell>
          <cell r="Z1111">
            <v>67.835520000000002</v>
          </cell>
          <cell r="AA1111">
            <v>987.26400000000001</v>
          </cell>
          <cell r="AB1111">
            <v>9.61</v>
          </cell>
          <cell r="AC1111">
            <v>9.6249599999999997</v>
          </cell>
          <cell r="AD1111">
            <v>9.3887999999999998</v>
          </cell>
          <cell r="AE1111">
            <v>7.89696</v>
          </cell>
          <cell r="AF1111">
            <v>6.8774400000000009</v>
          </cell>
          <cell r="AG1111">
            <v>6.26112</v>
          </cell>
          <cell r="AH1111">
            <v>0</v>
          </cell>
          <cell r="AI1111">
            <v>0</v>
          </cell>
          <cell r="AJ1111">
            <v>0</v>
          </cell>
          <cell r="AK1111">
            <v>0</v>
          </cell>
          <cell r="AL1111">
            <v>0</v>
          </cell>
          <cell r="AM1111">
            <v>0</v>
          </cell>
          <cell r="AN1111">
            <v>0</v>
          </cell>
          <cell r="AO1111">
            <v>0</v>
          </cell>
          <cell r="AP1111">
            <v>0</v>
          </cell>
          <cell r="AQ1111">
            <v>49.659279999999995</v>
          </cell>
        </row>
        <row r="1112">
          <cell r="A1112">
            <v>1</v>
          </cell>
          <cell r="B1112" t="str">
            <v>COP</v>
          </cell>
          <cell r="C1112" t="str">
            <v>Subastas</v>
          </cell>
          <cell r="D1112" t="str">
            <v>Variable</v>
          </cell>
          <cell r="E1112">
            <v>7</v>
          </cell>
          <cell r="F1112">
            <v>35606</v>
          </cell>
          <cell r="G1112" t="str">
            <v>Junio</v>
          </cell>
          <cell r="H1112">
            <v>1997</v>
          </cell>
          <cell r="I1112">
            <v>38163</v>
          </cell>
          <cell r="J1112">
            <v>2004</v>
          </cell>
          <cell r="K1112" t="str">
            <v>Junio</v>
          </cell>
          <cell r="P1112">
            <v>6.1</v>
          </cell>
          <cell r="Q1112">
            <v>17.77</v>
          </cell>
          <cell r="R1112">
            <v>17.14</v>
          </cell>
          <cell r="S1112" t="e">
            <v>#REF!</v>
          </cell>
          <cell r="T1112">
            <v>17</v>
          </cell>
          <cell r="U1112" t="e">
            <v>#REF!</v>
          </cell>
          <cell r="V1112">
            <v>17</v>
          </cell>
          <cell r="W1112" t="e">
            <v>#REF!</v>
          </cell>
          <cell r="X1112">
            <v>17</v>
          </cell>
          <cell r="Y1112">
            <v>3.0209000000000001</v>
          </cell>
          <cell r="Z1112">
            <v>20.020900000000001</v>
          </cell>
          <cell r="AA1112">
            <v>291.38</v>
          </cell>
          <cell r="AB1112">
            <v>2.84</v>
          </cell>
          <cell r="AC1112">
            <v>2.8407</v>
          </cell>
          <cell r="AD1112">
            <v>2.7709999999999999</v>
          </cell>
          <cell r="AE1112">
            <v>2.3307000000000002</v>
          </cell>
          <cell r="AF1112">
            <v>2.0298000000000003</v>
          </cell>
          <cell r="AG1112">
            <v>1.8479000000000001</v>
          </cell>
          <cell r="AH1112">
            <v>0</v>
          </cell>
          <cell r="AI1112">
            <v>0</v>
          </cell>
          <cell r="AJ1112">
            <v>0</v>
          </cell>
          <cell r="AK1112">
            <v>0</v>
          </cell>
          <cell r="AL1112">
            <v>0</v>
          </cell>
          <cell r="AM1112">
            <v>0</v>
          </cell>
          <cell r="AN1112">
            <v>0</v>
          </cell>
          <cell r="AO1112">
            <v>0</v>
          </cell>
          <cell r="AP1112">
            <v>0</v>
          </cell>
          <cell r="AQ1112">
            <v>14.6601</v>
          </cell>
        </row>
        <row r="1113">
          <cell r="A1113">
            <v>1</v>
          </cell>
          <cell r="B1113" t="str">
            <v>COP</v>
          </cell>
          <cell r="C1113" t="str">
            <v>Subastas</v>
          </cell>
          <cell r="D1113" t="str">
            <v>Variable</v>
          </cell>
          <cell r="E1113">
            <v>7</v>
          </cell>
          <cell r="F1113">
            <v>35606</v>
          </cell>
          <cell r="G1113" t="str">
            <v>Junio</v>
          </cell>
          <cell r="H1113">
            <v>1997</v>
          </cell>
          <cell r="I1113">
            <v>38163</v>
          </cell>
          <cell r="J1113">
            <v>2004</v>
          </cell>
          <cell r="K1113" t="str">
            <v>Junio</v>
          </cell>
          <cell r="P1113">
            <v>6.1</v>
          </cell>
          <cell r="Q1113">
            <v>17.77</v>
          </cell>
          <cell r="R1113">
            <v>17.14</v>
          </cell>
          <cell r="S1113" t="e">
            <v>#REF!</v>
          </cell>
          <cell r="T1113">
            <v>815</v>
          </cell>
          <cell r="U1113" t="e">
            <v>#REF!</v>
          </cell>
          <cell r="V1113">
            <v>815</v>
          </cell>
          <cell r="W1113" t="e">
            <v>#REF!</v>
          </cell>
          <cell r="X1113">
            <v>815</v>
          </cell>
          <cell r="Y1113">
            <v>144.82550000000001</v>
          </cell>
          <cell r="Z1113">
            <v>959.82550000000003</v>
          </cell>
          <cell r="AA1113">
            <v>13969.1</v>
          </cell>
          <cell r="AB1113">
            <v>136.01</v>
          </cell>
          <cell r="AC1113">
            <v>136.1865</v>
          </cell>
          <cell r="AD1113">
            <v>132.845</v>
          </cell>
          <cell r="AE1113">
            <v>111.73650000000001</v>
          </cell>
          <cell r="AF1113">
            <v>97.311000000000007</v>
          </cell>
          <cell r="AG1113">
            <v>88.590500000000006</v>
          </cell>
          <cell r="AH1113">
            <v>0</v>
          </cell>
          <cell r="AI1113">
            <v>0</v>
          </cell>
          <cell r="AJ1113">
            <v>0</v>
          </cell>
          <cell r="AK1113">
            <v>0</v>
          </cell>
          <cell r="AL1113">
            <v>0</v>
          </cell>
          <cell r="AM1113">
            <v>0</v>
          </cell>
          <cell r="AN1113">
            <v>0</v>
          </cell>
          <cell r="AO1113">
            <v>0</v>
          </cell>
          <cell r="AP1113">
            <v>0</v>
          </cell>
          <cell r="AQ1113">
            <v>702.67950000000008</v>
          </cell>
        </row>
        <row r="1114">
          <cell r="A1114">
            <v>1</v>
          </cell>
          <cell r="B1114" t="str">
            <v>COP</v>
          </cell>
          <cell r="C1114" t="str">
            <v>Subastas</v>
          </cell>
          <cell r="D1114" t="str">
            <v>Variable</v>
          </cell>
          <cell r="E1114">
            <v>7</v>
          </cell>
          <cell r="F1114">
            <v>35606</v>
          </cell>
          <cell r="G1114" t="str">
            <v>Junio</v>
          </cell>
          <cell r="H1114">
            <v>1997</v>
          </cell>
          <cell r="I1114">
            <v>38163</v>
          </cell>
          <cell r="J1114">
            <v>2004</v>
          </cell>
          <cell r="K1114" t="str">
            <v>Junio</v>
          </cell>
          <cell r="P1114">
            <v>6.1</v>
          </cell>
          <cell r="Q1114">
            <v>17.77</v>
          </cell>
          <cell r="R1114">
            <v>17.14</v>
          </cell>
          <cell r="S1114" t="e">
            <v>#REF!</v>
          </cell>
          <cell r="T1114">
            <v>600</v>
          </cell>
          <cell r="U1114" t="e">
            <v>#REF!</v>
          </cell>
          <cell r="V1114">
            <v>600</v>
          </cell>
          <cell r="W1114" t="e">
            <v>#REF!</v>
          </cell>
          <cell r="X1114">
            <v>600</v>
          </cell>
          <cell r="Y1114">
            <v>106.62</v>
          </cell>
          <cell r="Z1114">
            <v>706.62</v>
          </cell>
          <cell r="AA1114">
            <v>10284</v>
          </cell>
          <cell r="AB1114">
            <v>100.13</v>
          </cell>
          <cell r="AC1114">
            <v>100.26</v>
          </cell>
          <cell r="AD1114">
            <v>97.8</v>
          </cell>
          <cell r="AE1114">
            <v>82.26</v>
          </cell>
          <cell r="AF1114">
            <v>71.64</v>
          </cell>
          <cell r="AG1114">
            <v>65.22</v>
          </cell>
          <cell r="AH1114">
            <v>0</v>
          </cell>
          <cell r="AI1114">
            <v>0</v>
          </cell>
          <cell r="AJ1114">
            <v>0</v>
          </cell>
          <cell r="AK1114">
            <v>0</v>
          </cell>
          <cell r="AL1114">
            <v>0</v>
          </cell>
          <cell r="AM1114">
            <v>0</v>
          </cell>
          <cell r="AN1114">
            <v>0</v>
          </cell>
          <cell r="AO1114">
            <v>0</v>
          </cell>
          <cell r="AP1114">
            <v>0</v>
          </cell>
          <cell r="AQ1114">
            <v>517.30999999999995</v>
          </cell>
        </row>
        <row r="1115">
          <cell r="A1115">
            <v>1</v>
          </cell>
          <cell r="B1115" t="str">
            <v>COP</v>
          </cell>
          <cell r="C1115" t="str">
            <v>Subastas</v>
          </cell>
          <cell r="D1115" t="str">
            <v>Variable</v>
          </cell>
          <cell r="E1115">
            <v>7</v>
          </cell>
          <cell r="F1115">
            <v>35606</v>
          </cell>
          <cell r="G1115" t="str">
            <v>Junio</v>
          </cell>
          <cell r="H1115">
            <v>1997</v>
          </cell>
          <cell r="I1115">
            <v>38163</v>
          </cell>
          <cell r="J1115">
            <v>2004</v>
          </cell>
          <cell r="K1115" t="str">
            <v>Junio</v>
          </cell>
          <cell r="P1115">
            <v>6.1</v>
          </cell>
          <cell r="Q1115">
            <v>17.77</v>
          </cell>
          <cell r="R1115">
            <v>17.14</v>
          </cell>
          <cell r="S1115" t="e">
            <v>#REF!</v>
          </cell>
          <cell r="T1115">
            <v>400</v>
          </cell>
          <cell r="U1115" t="e">
            <v>#REF!</v>
          </cell>
          <cell r="V1115">
            <v>400</v>
          </cell>
          <cell r="W1115" t="e">
            <v>#REF!</v>
          </cell>
          <cell r="X1115">
            <v>400</v>
          </cell>
          <cell r="Y1115">
            <v>71.08</v>
          </cell>
          <cell r="Z1115">
            <v>471.08</v>
          </cell>
          <cell r="AA1115">
            <v>6856</v>
          </cell>
          <cell r="AB1115">
            <v>66.760000000000005</v>
          </cell>
          <cell r="AC1115">
            <v>66.84</v>
          </cell>
          <cell r="AD1115">
            <v>65.2</v>
          </cell>
          <cell r="AE1115">
            <v>54.84</v>
          </cell>
          <cell r="AF1115">
            <v>47.760000000000005</v>
          </cell>
          <cell r="AG1115">
            <v>43.480000000000004</v>
          </cell>
          <cell r="AH1115">
            <v>0</v>
          </cell>
          <cell r="AI1115">
            <v>0</v>
          </cell>
          <cell r="AJ1115">
            <v>0</v>
          </cell>
          <cell r="AK1115">
            <v>0</v>
          </cell>
          <cell r="AL1115">
            <v>0</v>
          </cell>
          <cell r="AM1115">
            <v>0</v>
          </cell>
          <cell r="AN1115">
            <v>0</v>
          </cell>
          <cell r="AO1115">
            <v>0</v>
          </cell>
          <cell r="AP1115">
            <v>0</v>
          </cell>
          <cell r="AQ1115">
            <v>344.88000000000005</v>
          </cell>
        </row>
        <row r="1116">
          <cell r="A1116">
            <v>1</v>
          </cell>
          <cell r="B1116" t="str">
            <v>COP</v>
          </cell>
          <cell r="C1116" t="str">
            <v>Subastas</v>
          </cell>
          <cell r="D1116" t="str">
            <v>Variable</v>
          </cell>
          <cell r="E1116">
            <v>7</v>
          </cell>
          <cell r="F1116">
            <v>35606</v>
          </cell>
          <cell r="G1116" t="str">
            <v>Junio</v>
          </cell>
          <cell r="H1116">
            <v>1997</v>
          </cell>
          <cell r="I1116">
            <v>38163</v>
          </cell>
          <cell r="J1116">
            <v>2004</v>
          </cell>
          <cell r="K1116" t="str">
            <v>Junio</v>
          </cell>
          <cell r="P1116">
            <v>6.1</v>
          </cell>
          <cell r="Q1116">
            <v>17.77</v>
          </cell>
          <cell r="R1116">
            <v>17.14</v>
          </cell>
          <cell r="S1116" t="e">
            <v>#REF!</v>
          </cell>
          <cell r="T1116">
            <v>6484.7</v>
          </cell>
          <cell r="U1116" t="e">
            <v>#REF!</v>
          </cell>
          <cell r="V1116">
            <v>6484.7</v>
          </cell>
          <cell r="W1116" t="e">
            <v>#REF!</v>
          </cell>
          <cell r="X1116">
            <v>6484.7</v>
          </cell>
          <cell r="Y1116">
            <v>1152.3311899999999</v>
          </cell>
          <cell r="Z1116">
            <v>7637.0311899999997</v>
          </cell>
          <cell r="AA1116">
            <v>111147.758</v>
          </cell>
          <cell r="AB1116">
            <v>1082.22</v>
          </cell>
          <cell r="AC1116">
            <v>1083.59337</v>
          </cell>
          <cell r="AD1116">
            <v>1057.0061000000001</v>
          </cell>
          <cell r="AE1116">
            <v>889.05237</v>
          </cell>
          <cell r="AF1116">
            <v>774.27318000000002</v>
          </cell>
          <cell r="AG1116">
            <v>704.88688999999999</v>
          </cell>
          <cell r="AH1116">
            <v>0</v>
          </cell>
          <cell r="AI1116">
            <v>0</v>
          </cell>
          <cell r="AJ1116">
            <v>0</v>
          </cell>
          <cell r="AK1116">
            <v>0</v>
          </cell>
          <cell r="AL1116">
            <v>0</v>
          </cell>
          <cell r="AM1116">
            <v>0</v>
          </cell>
          <cell r="AN1116">
            <v>0</v>
          </cell>
          <cell r="AO1116">
            <v>0</v>
          </cell>
          <cell r="AP1116">
            <v>0</v>
          </cell>
          <cell r="AQ1116">
            <v>5591.0319099999997</v>
          </cell>
        </row>
        <row r="1117">
          <cell r="A1117">
            <v>1</v>
          </cell>
          <cell r="B1117" t="str">
            <v>COP</v>
          </cell>
          <cell r="C1117" t="str">
            <v>Subastas</v>
          </cell>
          <cell r="D1117" t="str">
            <v>Variable</v>
          </cell>
          <cell r="E1117">
            <v>7</v>
          </cell>
          <cell r="F1117">
            <v>35606</v>
          </cell>
          <cell r="G1117" t="str">
            <v>Junio</v>
          </cell>
          <cell r="H1117">
            <v>1997</v>
          </cell>
          <cell r="I1117">
            <v>38163</v>
          </cell>
          <cell r="J1117">
            <v>2004</v>
          </cell>
          <cell r="K1117" t="str">
            <v>Junio</v>
          </cell>
          <cell r="P1117">
            <v>6.1</v>
          </cell>
          <cell r="Q1117">
            <v>17.77</v>
          </cell>
          <cell r="R1117">
            <v>17.14</v>
          </cell>
          <cell r="S1117" t="e">
            <v>#REF!</v>
          </cell>
          <cell r="T1117">
            <v>9543.7000000000007</v>
          </cell>
          <cell r="U1117" t="e">
            <v>#REF!</v>
          </cell>
          <cell r="V1117">
            <v>9543.7000000000007</v>
          </cell>
          <cell r="W1117" t="e">
            <v>#REF!</v>
          </cell>
          <cell r="X1117">
            <v>9543.7000000000007</v>
          </cell>
          <cell r="Y1117">
            <v>1695.9154900000001</v>
          </cell>
          <cell r="Z1117">
            <v>11239.61549</v>
          </cell>
          <cell r="AA1117">
            <v>163579.01800000001</v>
          </cell>
          <cell r="AB1117">
            <v>1592.73</v>
          </cell>
          <cell r="AC1117">
            <v>1594.7522700000002</v>
          </cell>
          <cell r="AD1117">
            <v>1555.6231000000002</v>
          </cell>
          <cell r="AE1117">
            <v>1308.44127</v>
          </cell>
          <cell r="AF1117">
            <v>1139.5177800000001</v>
          </cell>
          <cell r="AG1117">
            <v>1037.4001900000001</v>
          </cell>
          <cell r="AH1117">
            <v>0</v>
          </cell>
          <cell r="AI1117">
            <v>0</v>
          </cell>
          <cell r="AJ1117">
            <v>0</v>
          </cell>
          <cell r="AK1117">
            <v>0</v>
          </cell>
          <cell r="AL1117">
            <v>0</v>
          </cell>
          <cell r="AM1117">
            <v>0</v>
          </cell>
          <cell r="AN1117">
            <v>0</v>
          </cell>
          <cell r="AO1117">
            <v>0</v>
          </cell>
          <cell r="AP1117">
            <v>0</v>
          </cell>
          <cell r="AQ1117">
            <v>8228.4646100000009</v>
          </cell>
        </row>
        <row r="1118">
          <cell r="A1118">
            <v>1</v>
          </cell>
          <cell r="B1118" t="str">
            <v>COP</v>
          </cell>
          <cell r="C1118" t="str">
            <v>Subastas</v>
          </cell>
          <cell r="D1118" t="str">
            <v>Variable</v>
          </cell>
          <cell r="E1118">
            <v>7</v>
          </cell>
          <cell r="F1118">
            <v>35606</v>
          </cell>
          <cell r="G1118" t="str">
            <v>Junio</v>
          </cell>
          <cell r="H1118">
            <v>1997</v>
          </cell>
          <cell r="I1118">
            <v>38163</v>
          </cell>
          <cell r="J1118">
            <v>2004</v>
          </cell>
          <cell r="K1118" t="str">
            <v>Junio</v>
          </cell>
          <cell r="P1118">
            <v>6.1</v>
          </cell>
          <cell r="Q1118">
            <v>17.77</v>
          </cell>
          <cell r="R1118">
            <v>17.14</v>
          </cell>
          <cell r="S1118" t="e">
            <v>#REF!</v>
          </cell>
          <cell r="T1118">
            <v>2000</v>
          </cell>
          <cell r="U1118" t="e">
            <v>#REF!</v>
          </cell>
          <cell r="V1118">
            <v>2000</v>
          </cell>
          <cell r="W1118" t="e">
            <v>#REF!</v>
          </cell>
          <cell r="X1118">
            <v>2000</v>
          </cell>
          <cell r="Y1118">
            <v>355.4</v>
          </cell>
          <cell r="Z1118">
            <v>2355.4</v>
          </cell>
          <cell r="AA1118">
            <v>34280</v>
          </cell>
          <cell r="AB1118">
            <v>333.78</v>
          </cell>
          <cell r="AC1118">
            <v>334.2</v>
          </cell>
          <cell r="AD1118">
            <v>326</v>
          </cell>
          <cell r="AE1118">
            <v>274.2</v>
          </cell>
          <cell r="AF1118">
            <v>238.8</v>
          </cell>
          <cell r="AG1118">
            <v>217.4</v>
          </cell>
          <cell r="AH1118">
            <v>0</v>
          </cell>
          <cell r="AI1118">
            <v>0</v>
          </cell>
          <cell r="AJ1118">
            <v>0</v>
          </cell>
          <cell r="AK1118">
            <v>0</v>
          </cell>
          <cell r="AL1118">
            <v>0</v>
          </cell>
          <cell r="AM1118">
            <v>0</v>
          </cell>
          <cell r="AN1118">
            <v>0</v>
          </cell>
          <cell r="AO1118">
            <v>0</v>
          </cell>
          <cell r="AP1118">
            <v>0</v>
          </cell>
          <cell r="AQ1118">
            <v>1724.38</v>
          </cell>
        </row>
        <row r="1119">
          <cell r="A1119">
            <v>1</v>
          </cell>
          <cell r="B1119" t="str">
            <v>COP</v>
          </cell>
          <cell r="C1119" t="str">
            <v>Subastas</v>
          </cell>
          <cell r="D1119" t="str">
            <v>Variable</v>
          </cell>
          <cell r="E1119">
            <v>7</v>
          </cell>
          <cell r="F1119">
            <v>35606</v>
          </cell>
          <cell r="G1119" t="str">
            <v>Junio</v>
          </cell>
          <cell r="H1119">
            <v>1997</v>
          </cell>
          <cell r="I1119">
            <v>38163</v>
          </cell>
          <cell r="J1119">
            <v>2004</v>
          </cell>
          <cell r="K1119" t="str">
            <v>Junio</v>
          </cell>
          <cell r="P1119">
            <v>6.1</v>
          </cell>
          <cell r="Q1119">
            <v>17.77</v>
          </cell>
          <cell r="R1119">
            <v>17.14</v>
          </cell>
          <cell r="S1119" t="e">
            <v>#REF!</v>
          </cell>
          <cell r="T1119">
            <v>562.70000000000005</v>
          </cell>
          <cell r="U1119" t="e">
            <v>#REF!</v>
          </cell>
          <cell r="V1119">
            <v>562.70000000000005</v>
          </cell>
          <cell r="W1119" t="e">
            <v>#REF!</v>
          </cell>
          <cell r="X1119">
            <v>562.70000000000005</v>
          </cell>
          <cell r="Y1119">
            <v>99.991790000000009</v>
          </cell>
          <cell r="Z1119">
            <v>662.69179000000008</v>
          </cell>
          <cell r="AA1119">
            <v>9644.6780000000017</v>
          </cell>
          <cell r="AB1119">
            <v>93.91</v>
          </cell>
          <cell r="AC1119">
            <v>94.027170000000012</v>
          </cell>
          <cell r="AD1119">
            <v>91.720100000000016</v>
          </cell>
          <cell r="AE1119">
            <v>77.146170000000012</v>
          </cell>
          <cell r="AF1119">
            <v>67.186380000000014</v>
          </cell>
          <cell r="AG1119">
            <v>61.165490000000005</v>
          </cell>
          <cell r="AH1119">
            <v>0</v>
          </cell>
          <cell r="AI1119">
            <v>0</v>
          </cell>
          <cell r="AJ1119">
            <v>0</v>
          </cell>
          <cell r="AK1119">
            <v>0</v>
          </cell>
          <cell r="AL1119">
            <v>0</v>
          </cell>
          <cell r="AM1119">
            <v>0</v>
          </cell>
          <cell r="AN1119">
            <v>0</v>
          </cell>
          <cell r="AO1119">
            <v>0</v>
          </cell>
          <cell r="AP1119">
            <v>0</v>
          </cell>
          <cell r="AQ1119">
            <v>485.15530999999999</v>
          </cell>
        </row>
        <row r="1120">
          <cell r="A1120">
            <v>1</v>
          </cell>
          <cell r="B1120" t="str">
            <v>COP</v>
          </cell>
          <cell r="C1120" t="str">
            <v>Subastas</v>
          </cell>
          <cell r="D1120" t="str">
            <v>Variable</v>
          </cell>
          <cell r="E1120">
            <v>7</v>
          </cell>
          <cell r="F1120">
            <v>35606</v>
          </cell>
          <cell r="G1120" t="str">
            <v>Junio</v>
          </cell>
          <cell r="H1120">
            <v>1997</v>
          </cell>
          <cell r="I1120">
            <v>38163</v>
          </cell>
          <cell r="J1120">
            <v>2004</v>
          </cell>
          <cell r="K1120" t="str">
            <v>Junio</v>
          </cell>
          <cell r="P1120">
            <v>6.1</v>
          </cell>
          <cell r="Q1120">
            <v>17.77</v>
          </cell>
          <cell r="R1120">
            <v>17.14</v>
          </cell>
          <cell r="S1120" t="e">
            <v>#REF!</v>
          </cell>
          <cell r="T1120">
            <v>600</v>
          </cell>
          <cell r="U1120" t="e">
            <v>#REF!</v>
          </cell>
          <cell r="V1120">
            <v>600</v>
          </cell>
          <cell r="W1120" t="e">
            <v>#REF!</v>
          </cell>
          <cell r="X1120">
            <v>600</v>
          </cell>
          <cell r="Y1120">
            <v>106.62</v>
          </cell>
          <cell r="Z1120">
            <v>706.62</v>
          </cell>
          <cell r="AA1120">
            <v>10284</v>
          </cell>
          <cell r="AB1120">
            <v>100.13</v>
          </cell>
          <cell r="AC1120">
            <v>100.26</v>
          </cell>
          <cell r="AD1120">
            <v>97.8</v>
          </cell>
          <cell r="AE1120">
            <v>82.26</v>
          </cell>
          <cell r="AF1120">
            <v>71.64</v>
          </cell>
          <cell r="AG1120">
            <v>65.22</v>
          </cell>
          <cell r="AH1120">
            <v>0</v>
          </cell>
          <cell r="AI1120">
            <v>0</v>
          </cell>
          <cell r="AJ1120">
            <v>0</v>
          </cell>
          <cell r="AK1120">
            <v>0</v>
          </cell>
          <cell r="AL1120">
            <v>0</v>
          </cell>
          <cell r="AM1120">
            <v>0</v>
          </cell>
          <cell r="AN1120">
            <v>0</v>
          </cell>
          <cell r="AO1120">
            <v>0</v>
          </cell>
          <cell r="AP1120">
            <v>0</v>
          </cell>
          <cell r="AQ1120">
            <v>517.30999999999995</v>
          </cell>
        </row>
        <row r="1121">
          <cell r="A1121">
            <v>1</v>
          </cell>
          <cell r="B1121" t="str">
            <v>COP</v>
          </cell>
          <cell r="C1121" t="str">
            <v>Subastas</v>
          </cell>
          <cell r="D1121" t="str">
            <v>Variable</v>
          </cell>
          <cell r="E1121">
            <v>7</v>
          </cell>
          <cell r="F1121">
            <v>35606</v>
          </cell>
          <cell r="G1121" t="str">
            <v>Junio</v>
          </cell>
          <cell r="H1121">
            <v>1997</v>
          </cell>
          <cell r="I1121">
            <v>38163</v>
          </cell>
          <cell r="J1121">
            <v>2004</v>
          </cell>
          <cell r="K1121" t="str">
            <v>Junio</v>
          </cell>
          <cell r="P1121">
            <v>6.1</v>
          </cell>
          <cell r="Q1121">
            <v>17.77</v>
          </cell>
          <cell r="R1121">
            <v>17.14</v>
          </cell>
          <cell r="S1121" t="e">
            <v>#REF!</v>
          </cell>
          <cell r="T1121">
            <v>1700</v>
          </cell>
          <cell r="U1121" t="e">
            <v>#REF!</v>
          </cell>
          <cell r="V1121">
            <v>1700</v>
          </cell>
          <cell r="W1121" t="e">
            <v>#REF!</v>
          </cell>
          <cell r="X1121">
            <v>1700</v>
          </cell>
          <cell r="Y1121">
            <v>302.08999999999997</v>
          </cell>
          <cell r="Z1121">
            <v>2002.09</v>
          </cell>
          <cell r="AA1121">
            <v>29138</v>
          </cell>
          <cell r="AB1121">
            <v>283.70999999999998</v>
          </cell>
          <cell r="AC1121">
            <v>284.07</v>
          </cell>
          <cell r="AD1121">
            <v>277.10000000000002</v>
          </cell>
          <cell r="AE1121">
            <v>233.07</v>
          </cell>
          <cell r="AF1121">
            <v>202.98000000000002</v>
          </cell>
          <cell r="AG1121">
            <v>184.79000000000002</v>
          </cell>
          <cell r="AH1121">
            <v>0</v>
          </cell>
          <cell r="AI1121">
            <v>0</v>
          </cell>
          <cell r="AJ1121">
            <v>0</v>
          </cell>
          <cell r="AK1121">
            <v>0</v>
          </cell>
          <cell r="AL1121">
            <v>0</v>
          </cell>
          <cell r="AM1121">
            <v>0</v>
          </cell>
          <cell r="AN1121">
            <v>0</v>
          </cell>
          <cell r="AO1121">
            <v>0</v>
          </cell>
          <cell r="AP1121">
            <v>0</v>
          </cell>
          <cell r="AQ1121">
            <v>1465.72</v>
          </cell>
        </row>
        <row r="1122">
          <cell r="A1122">
            <v>1</v>
          </cell>
          <cell r="B1122" t="str">
            <v>COP</v>
          </cell>
          <cell r="C1122" t="str">
            <v>Subastas</v>
          </cell>
          <cell r="D1122" t="str">
            <v>Variable</v>
          </cell>
          <cell r="E1122">
            <v>7</v>
          </cell>
          <cell r="F1122">
            <v>35606</v>
          </cell>
          <cell r="G1122" t="str">
            <v>Junio</v>
          </cell>
          <cell r="H1122">
            <v>1997</v>
          </cell>
          <cell r="I1122">
            <v>38163</v>
          </cell>
          <cell r="J1122">
            <v>2004</v>
          </cell>
          <cell r="K1122" t="str">
            <v>Junio</v>
          </cell>
          <cell r="P1122">
            <v>6.1</v>
          </cell>
          <cell r="Q1122">
            <v>17.77</v>
          </cell>
          <cell r="R1122">
            <v>17.14</v>
          </cell>
          <cell r="S1122" t="e">
            <v>#REF!</v>
          </cell>
          <cell r="T1122">
            <v>18935.3</v>
          </cell>
          <cell r="U1122" t="e">
            <v>#REF!</v>
          </cell>
          <cell r="V1122">
            <v>18935.3</v>
          </cell>
          <cell r="W1122" t="e">
            <v>#REF!</v>
          </cell>
          <cell r="X1122">
            <v>18935.3</v>
          </cell>
          <cell r="Y1122">
            <v>3364.8028099999997</v>
          </cell>
          <cell r="Z1122">
            <v>22300.10281</v>
          </cell>
          <cell r="AA1122">
            <v>324551.04200000002</v>
          </cell>
          <cell r="AB1122">
            <v>3160.07</v>
          </cell>
          <cell r="AC1122">
            <v>3164.0886299999997</v>
          </cell>
          <cell r="AD1122">
            <v>3086.4539</v>
          </cell>
          <cell r="AE1122">
            <v>2596.02963</v>
          </cell>
          <cell r="AF1122">
            <v>2260.87482</v>
          </cell>
          <cell r="AG1122">
            <v>2058.2671100000002</v>
          </cell>
          <cell r="AH1122">
            <v>0</v>
          </cell>
          <cell r="AI1122">
            <v>0</v>
          </cell>
          <cell r="AJ1122">
            <v>0</v>
          </cell>
          <cell r="AK1122">
            <v>0</v>
          </cell>
          <cell r="AL1122">
            <v>0</v>
          </cell>
          <cell r="AM1122">
            <v>0</v>
          </cell>
          <cell r="AN1122">
            <v>0</v>
          </cell>
          <cell r="AO1122">
            <v>0</v>
          </cell>
          <cell r="AP1122">
            <v>0</v>
          </cell>
          <cell r="AQ1122">
            <v>16325.784090000001</v>
          </cell>
        </row>
        <row r="1123">
          <cell r="A1123">
            <v>1</v>
          </cell>
          <cell r="B1123" t="str">
            <v>COP</v>
          </cell>
          <cell r="C1123" t="str">
            <v>Subastas</v>
          </cell>
          <cell r="D1123" t="str">
            <v>Variable</v>
          </cell>
          <cell r="E1123">
            <v>7</v>
          </cell>
          <cell r="F1123">
            <v>35606</v>
          </cell>
          <cell r="G1123" t="str">
            <v>Junio</v>
          </cell>
          <cell r="H1123">
            <v>1997</v>
          </cell>
          <cell r="I1123">
            <v>38163</v>
          </cell>
          <cell r="J1123">
            <v>2004</v>
          </cell>
          <cell r="K1123" t="str">
            <v>Junio</v>
          </cell>
          <cell r="P1123">
            <v>6.1</v>
          </cell>
          <cell r="Q1123">
            <v>17.77</v>
          </cell>
          <cell r="R1123">
            <v>17.14</v>
          </cell>
          <cell r="S1123" t="e">
            <v>#REF!</v>
          </cell>
          <cell r="T1123">
            <v>2659.4</v>
          </cell>
          <cell r="U1123" t="e">
            <v>#REF!</v>
          </cell>
          <cell r="V1123">
            <v>2659.4</v>
          </cell>
          <cell r="W1123" t="e">
            <v>#REF!</v>
          </cell>
          <cell r="X1123">
            <v>2659.4</v>
          </cell>
          <cell r="Y1123">
            <v>472.57538</v>
          </cell>
          <cell r="Z1123">
            <v>3131.9753799999999</v>
          </cell>
          <cell r="AA1123">
            <v>45582.116000000002</v>
          </cell>
          <cell r="AB1123">
            <v>443.82</v>
          </cell>
          <cell r="AC1123">
            <v>444.38574</v>
          </cell>
          <cell r="AD1123">
            <v>433.48220000000003</v>
          </cell>
          <cell r="AE1123">
            <v>364.60374000000002</v>
          </cell>
          <cell r="AF1123">
            <v>317.53236000000004</v>
          </cell>
          <cell r="AG1123">
            <v>289.07678000000004</v>
          </cell>
          <cell r="AH1123">
            <v>0</v>
          </cell>
          <cell r="AI1123">
            <v>0</v>
          </cell>
          <cell r="AJ1123">
            <v>0</v>
          </cell>
          <cell r="AK1123">
            <v>0</v>
          </cell>
          <cell r="AL1123">
            <v>0</v>
          </cell>
          <cell r="AM1123">
            <v>0</v>
          </cell>
          <cell r="AN1123">
            <v>0</v>
          </cell>
          <cell r="AO1123">
            <v>0</v>
          </cell>
          <cell r="AP1123">
            <v>0</v>
          </cell>
          <cell r="AQ1123">
            <v>2292.9008199999998</v>
          </cell>
        </row>
        <row r="1124">
          <cell r="A1124">
            <v>1</v>
          </cell>
          <cell r="B1124" t="str">
            <v>COP</v>
          </cell>
          <cell r="C1124" t="str">
            <v>Subastas</v>
          </cell>
          <cell r="D1124" t="str">
            <v>Variable</v>
          </cell>
          <cell r="E1124">
            <v>7</v>
          </cell>
          <cell r="F1124">
            <v>35606</v>
          </cell>
          <cell r="G1124" t="str">
            <v>Junio</v>
          </cell>
          <cell r="H1124">
            <v>1997</v>
          </cell>
          <cell r="I1124">
            <v>38163</v>
          </cell>
          <cell r="J1124">
            <v>2004</v>
          </cell>
          <cell r="K1124" t="str">
            <v>Junio</v>
          </cell>
          <cell r="P1124">
            <v>6.1</v>
          </cell>
          <cell r="Q1124">
            <v>17.77</v>
          </cell>
          <cell r="R1124">
            <v>17.14</v>
          </cell>
          <cell r="S1124" t="e">
            <v>#REF!</v>
          </cell>
          <cell r="T1124">
            <v>1000</v>
          </cell>
          <cell r="U1124" t="e">
            <v>#REF!</v>
          </cell>
          <cell r="V1124">
            <v>1000</v>
          </cell>
          <cell r="W1124" t="e">
            <v>#REF!</v>
          </cell>
          <cell r="X1124">
            <v>1000</v>
          </cell>
          <cell r="Y1124">
            <v>177.7</v>
          </cell>
          <cell r="Z1124">
            <v>1177.7</v>
          </cell>
          <cell r="AA1124">
            <v>17140</v>
          </cell>
          <cell r="AB1124">
            <v>166.89</v>
          </cell>
          <cell r="AC1124">
            <v>167.1</v>
          </cell>
          <cell r="AD1124">
            <v>163</v>
          </cell>
          <cell r="AE1124">
            <v>137.1</v>
          </cell>
          <cell r="AF1124">
            <v>119.4</v>
          </cell>
          <cell r="AG1124">
            <v>108.7</v>
          </cell>
          <cell r="AH1124">
            <v>0</v>
          </cell>
          <cell r="AI1124">
            <v>0</v>
          </cell>
          <cell r="AJ1124">
            <v>0</v>
          </cell>
          <cell r="AK1124">
            <v>0</v>
          </cell>
          <cell r="AL1124">
            <v>0</v>
          </cell>
          <cell r="AM1124">
            <v>0</v>
          </cell>
          <cell r="AN1124">
            <v>0</v>
          </cell>
          <cell r="AO1124">
            <v>0</v>
          </cell>
          <cell r="AP1124">
            <v>0</v>
          </cell>
          <cell r="AQ1124">
            <v>862.19</v>
          </cell>
        </row>
        <row r="1125">
          <cell r="A1125">
            <v>1</v>
          </cell>
          <cell r="B1125" t="str">
            <v>COP</v>
          </cell>
          <cell r="C1125" t="str">
            <v>Subastas</v>
          </cell>
          <cell r="D1125" t="str">
            <v>Variable</v>
          </cell>
          <cell r="E1125">
            <v>7</v>
          </cell>
          <cell r="F1125">
            <v>35606</v>
          </cell>
          <cell r="G1125" t="str">
            <v>Junio</v>
          </cell>
          <cell r="H1125">
            <v>1997</v>
          </cell>
          <cell r="I1125">
            <v>38163</v>
          </cell>
          <cell r="J1125">
            <v>2004</v>
          </cell>
          <cell r="K1125" t="str">
            <v>Junio</v>
          </cell>
          <cell r="P1125">
            <v>6.1</v>
          </cell>
          <cell r="Q1125">
            <v>17.77</v>
          </cell>
          <cell r="R1125">
            <v>17.14</v>
          </cell>
          <cell r="S1125" t="e">
            <v>#REF!</v>
          </cell>
          <cell r="T1125">
            <v>500</v>
          </cell>
          <cell r="U1125" t="e">
            <v>#REF!</v>
          </cell>
          <cell r="V1125">
            <v>500</v>
          </cell>
          <cell r="W1125" t="e">
            <v>#REF!</v>
          </cell>
          <cell r="X1125">
            <v>500</v>
          </cell>
          <cell r="Y1125">
            <v>88.85</v>
          </cell>
          <cell r="Z1125">
            <v>588.85</v>
          </cell>
          <cell r="AA1125">
            <v>8570</v>
          </cell>
          <cell r="AB1125">
            <v>83.44</v>
          </cell>
          <cell r="AC1125">
            <v>83.55</v>
          </cell>
          <cell r="AD1125">
            <v>81.5</v>
          </cell>
          <cell r="AE1125">
            <v>68.55</v>
          </cell>
          <cell r="AF1125">
            <v>59.7</v>
          </cell>
          <cell r="AG1125">
            <v>54.35</v>
          </cell>
          <cell r="AH1125">
            <v>0</v>
          </cell>
          <cell r="AI1125">
            <v>0</v>
          </cell>
          <cell r="AJ1125">
            <v>0</v>
          </cell>
          <cell r="AK1125">
            <v>0</v>
          </cell>
          <cell r="AL1125">
            <v>0</v>
          </cell>
          <cell r="AM1125">
            <v>0</v>
          </cell>
          <cell r="AN1125">
            <v>0</v>
          </cell>
          <cell r="AO1125">
            <v>0</v>
          </cell>
          <cell r="AP1125">
            <v>0</v>
          </cell>
          <cell r="AQ1125">
            <v>431.09000000000003</v>
          </cell>
        </row>
        <row r="1126">
          <cell r="A1126">
            <v>1</v>
          </cell>
          <cell r="B1126" t="str">
            <v>COP</v>
          </cell>
          <cell r="C1126" t="str">
            <v>Subastas</v>
          </cell>
          <cell r="D1126" t="str">
            <v>Variable</v>
          </cell>
          <cell r="E1126">
            <v>7</v>
          </cell>
          <cell r="F1126">
            <v>35606</v>
          </cell>
          <cell r="G1126" t="str">
            <v>Junio</v>
          </cell>
          <cell r="H1126">
            <v>1997</v>
          </cell>
          <cell r="I1126">
            <v>38163</v>
          </cell>
          <cell r="J1126">
            <v>2004</v>
          </cell>
          <cell r="K1126" t="str">
            <v>Junio</v>
          </cell>
          <cell r="P1126">
            <v>6.1</v>
          </cell>
          <cell r="Q1126">
            <v>17.77</v>
          </cell>
          <cell r="R1126">
            <v>17.14</v>
          </cell>
          <cell r="S1126" t="e">
            <v>#REF!</v>
          </cell>
          <cell r="T1126">
            <v>2000</v>
          </cell>
          <cell r="U1126" t="e">
            <v>#REF!</v>
          </cell>
          <cell r="V1126">
            <v>2000</v>
          </cell>
          <cell r="W1126" t="e">
            <v>#REF!</v>
          </cell>
          <cell r="X1126">
            <v>2000</v>
          </cell>
          <cell r="Y1126">
            <v>355.4</v>
          </cell>
          <cell r="Z1126">
            <v>2355.4</v>
          </cell>
          <cell r="AA1126">
            <v>34280</v>
          </cell>
          <cell r="AB1126">
            <v>333.78</v>
          </cell>
          <cell r="AC1126">
            <v>334.2</v>
          </cell>
          <cell r="AD1126">
            <v>326</v>
          </cell>
          <cell r="AE1126">
            <v>274.2</v>
          </cell>
          <cell r="AF1126">
            <v>238.8</v>
          </cell>
          <cell r="AG1126">
            <v>217.4</v>
          </cell>
          <cell r="AH1126">
            <v>0</v>
          </cell>
          <cell r="AI1126">
            <v>0</v>
          </cell>
          <cell r="AJ1126">
            <v>0</v>
          </cell>
          <cell r="AK1126">
            <v>0</v>
          </cell>
          <cell r="AL1126">
            <v>0</v>
          </cell>
          <cell r="AM1126">
            <v>0</v>
          </cell>
          <cell r="AN1126">
            <v>0</v>
          </cell>
          <cell r="AO1126">
            <v>0</v>
          </cell>
          <cell r="AP1126">
            <v>0</v>
          </cell>
          <cell r="AQ1126">
            <v>1724.38</v>
          </cell>
        </row>
        <row r="1127">
          <cell r="A1127">
            <v>1</v>
          </cell>
          <cell r="B1127" t="str">
            <v>COP</v>
          </cell>
          <cell r="C1127" t="str">
            <v>Subastas</v>
          </cell>
          <cell r="D1127" t="str">
            <v>Variable</v>
          </cell>
          <cell r="E1127">
            <v>7</v>
          </cell>
          <cell r="F1127">
            <v>35606</v>
          </cell>
          <cell r="G1127" t="str">
            <v>Junio</v>
          </cell>
          <cell r="H1127">
            <v>1997</v>
          </cell>
          <cell r="I1127">
            <v>38163</v>
          </cell>
          <cell r="J1127">
            <v>2004</v>
          </cell>
          <cell r="K1127" t="str">
            <v>Junio</v>
          </cell>
          <cell r="P1127">
            <v>6.1</v>
          </cell>
          <cell r="Q1127">
            <v>17.77</v>
          </cell>
          <cell r="R1127">
            <v>17.14</v>
          </cell>
          <cell r="S1127" t="e">
            <v>#REF!</v>
          </cell>
          <cell r="T1127">
            <v>700</v>
          </cell>
          <cell r="U1127" t="e">
            <v>#REF!</v>
          </cell>
          <cell r="V1127">
            <v>700</v>
          </cell>
          <cell r="W1127" t="e">
            <v>#REF!</v>
          </cell>
          <cell r="X1127">
            <v>700</v>
          </cell>
          <cell r="Y1127">
            <v>124.39</v>
          </cell>
          <cell r="Z1127">
            <v>824.39</v>
          </cell>
          <cell r="AA1127">
            <v>11998</v>
          </cell>
          <cell r="AB1127">
            <v>116.82</v>
          </cell>
          <cell r="AC1127">
            <v>116.97</v>
          </cell>
          <cell r="AD1127">
            <v>114.10000000000001</v>
          </cell>
          <cell r="AE1127">
            <v>95.97</v>
          </cell>
          <cell r="AF1127">
            <v>83.58</v>
          </cell>
          <cell r="AG1127">
            <v>76.09</v>
          </cell>
          <cell r="AH1127">
            <v>0</v>
          </cell>
          <cell r="AI1127">
            <v>0</v>
          </cell>
          <cell r="AJ1127">
            <v>0</v>
          </cell>
          <cell r="AK1127">
            <v>0</v>
          </cell>
          <cell r="AL1127">
            <v>0</v>
          </cell>
          <cell r="AM1127">
            <v>0</v>
          </cell>
          <cell r="AN1127">
            <v>0</v>
          </cell>
          <cell r="AO1127">
            <v>0</v>
          </cell>
          <cell r="AP1127">
            <v>0</v>
          </cell>
          <cell r="AQ1127">
            <v>603.53000000000009</v>
          </cell>
        </row>
        <row r="1128">
          <cell r="A1128">
            <v>1</v>
          </cell>
          <cell r="B1128" t="str">
            <v>COP</v>
          </cell>
          <cell r="C1128" t="str">
            <v>Subastas</v>
          </cell>
          <cell r="D1128" t="str">
            <v>Variable</v>
          </cell>
          <cell r="E1128">
            <v>7</v>
          </cell>
          <cell r="F1128">
            <v>35606</v>
          </cell>
          <cell r="G1128" t="str">
            <v>Junio</v>
          </cell>
          <cell r="H1128">
            <v>1997</v>
          </cell>
          <cell r="I1128">
            <v>38163</v>
          </cell>
          <cell r="J1128">
            <v>2004</v>
          </cell>
          <cell r="K1128" t="str">
            <v>Junio</v>
          </cell>
          <cell r="P1128">
            <v>6.1</v>
          </cell>
          <cell r="Q1128">
            <v>17.77</v>
          </cell>
          <cell r="R1128">
            <v>17.14</v>
          </cell>
          <cell r="S1128" t="e">
            <v>#REF!</v>
          </cell>
          <cell r="T1128">
            <v>500</v>
          </cell>
          <cell r="U1128" t="e">
            <v>#REF!</v>
          </cell>
          <cell r="V1128">
            <v>500</v>
          </cell>
          <cell r="W1128" t="e">
            <v>#REF!</v>
          </cell>
          <cell r="X1128">
            <v>500</v>
          </cell>
          <cell r="Y1128">
            <v>88.85</v>
          </cell>
          <cell r="Z1128">
            <v>588.85</v>
          </cell>
          <cell r="AA1128">
            <v>8570</v>
          </cell>
          <cell r="AB1128">
            <v>83.44</v>
          </cell>
          <cell r="AC1128">
            <v>83.55</v>
          </cell>
          <cell r="AD1128">
            <v>81.5</v>
          </cell>
          <cell r="AE1128">
            <v>68.55</v>
          </cell>
          <cell r="AF1128">
            <v>59.7</v>
          </cell>
          <cell r="AG1128">
            <v>54.35</v>
          </cell>
          <cell r="AH1128">
            <v>0</v>
          </cell>
          <cell r="AI1128">
            <v>0</v>
          </cell>
          <cell r="AJ1128">
            <v>0</v>
          </cell>
          <cell r="AK1128">
            <v>0</v>
          </cell>
          <cell r="AL1128">
            <v>0</v>
          </cell>
          <cell r="AM1128">
            <v>0</v>
          </cell>
          <cell r="AN1128">
            <v>0</v>
          </cell>
          <cell r="AO1128">
            <v>0</v>
          </cell>
          <cell r="AP1128">
            <v>0</v>
          </cell>
          <cell r="AQ1128">
            <v>431.09000000000003</v>
          </cell>
        </row>
        <row r="1129">
          <cell r="A1129">
            <v>1</v>
          </cell>
          <cell r="B1129" t="str">
            <v>COP</v>
          </cell>
          <cell r="C1129" t="str">
            <v>Subastas</v>
          </cell>
          <cell r="D1129" t="str">
            <v>Variable</v>
          </cell>
          <cell r="E1129">
            <v>7</v>
          </cell>
          <cell r="F1129">
            <v>35606</v>
          </cell>
          <cell r="G1129" t="str">
            <v>Junio</v>
          </cell>
          <cell r="H1129">
            <v>1997</v>
          </cell>
          <cell r="I1129">
            <v>38163</v>
          </cell>
          <cell r="J1129">
            <v>2004</v>
          </cell>
          <cell r="K1129" t="str">
            <v>Junio</v>
          </cell>
          <cell r="P1129">
            <v>6.1</v>
          </cell>
          <cell r="Q1129">
            <v>17.77</v>
          </cell>
          <cell r="R1129">
            <v>17.14</v>
          </cell>
          <cell r="S1129" t="e">
            <v>#REF!</v>
          </cell>
          <cell r="T1129">
            <v>4650</v>
          </cell>
          <cell r="U1129" t="e">
            <v>#REF!</v>
          </cell>
          <cell r="V1129">
            <v>4650</v>
          </cell>
          <cell r="W1129" t="e">
            <v>#REF!</v>
          </cell>
          <cell r="X1129">
            <v>4650</v>
          </cell>
          <cell r="Y1129">
            <v>826.30499999999995</v>
          </cell>
          <cell r="Z1129">
            <v>5476.3050000000003</v>
          </cell>
          <cell r="AA1129">
            <v>79701</v>
          </cell>
          <cell r="AB1129">
            <v>776.03</v>
          </cell>
          <cell r="AC1129">
            <v>777.01499999999999</v>
          </cell>
          <cell r="AD1129">
            <v>757.95</v>
          </cell>
          <cell r="AE1129">
            <v>637.51499999999999</v>
          </cell>
          <cell r="AF1129">
            <v>555.21</v>
          </cell>
          <cell r="AG1129">
            <v>505.45500000000004</v>
          </cell>
          <cell r="AH1129">
            <v>0</v>
          </cell>
          <cell r="AI1129">
            <v>0</v>
          </cell>
          <cell r="AJ1129">
            <v>0</v>
          </cell>
          <cell r="AK1129">
            <v>0</v>
          </cell>
          <cell r="AL1129">
            <v>0</v>
          </cell>
          <cell r="AM1129">
            <v>0</v>
          </cell>
          <cell r="AN1129">
            <v>0</v>
          </cell>
          <cell r="AO1129">
            <v>0</v>
          </cell>
          <cell r="AP1129">
            <v>0</v>
          </cell>
          <cell r="AQ1129">
            <v>4009.1749999999997</v>
          </cell>
        </row>
        <row r="1130">
          <cell r="A1130">
            <v>1</v>
          </cell>
          <cell r="B1130" t="str">
            <v>COP</v>
          </cell>
          <cell r="C1130" t="str">
            <v>Subastas</v>
          </cell>
          <cell r="D1130" t="str">
            <v>Variable</v>
          </cell>
          <cell r="E1130">
            <v>7</v>
          </cell>
          <cell r="F1130">
            <v>35606</v>
          </cell>
          <cell r="G1130" t="str">
            <v>Junio</v>
          </cell>
          <cell r="H1130">
            <v>1997</v>
          </cell>
          <cell r="I1130">
            <v>38163</v>
          </cell>
          <cell r="J1130">
            <v>2004</v>
          </cell>
          <cell r="K1130" t="str">
            <v>Junio</v>
          </cell>
          <cell r="P1130">
            <v>6.1</v>
          </cell>
          <cell r="Q1130">
            <v>17.77</v>
          </cell>
          <cell r="R1130">
            <v>17.14</v>
          </cell>
          <cell r="S1130" t="e">
            <v>#REF!</v>
          </cell>
          <cell r="T1130">
            <v>10462.5</v>
          </cell>
          <cell r="U1130" t="e">
            <v>#REF!</v>
          </cell>
          <cell r="V1130">
            <v>10462.5</v>
          </cell>
          <cell r="W1130" t="e">
            <v>#REF!</v>
          </cell>
          <cell r="X1130">
            <v>10462.5</v>
          </cell>
          <cell r="Y1130">
            <v>1859.18625</v>
          </cell>
          <cell r="Z1130">
            <v>12321.686250000001</v>
          </cell>
          <cell r="AA1130">
            <v>179327.25</v>
          </cell>
          <cell r="AB1130">
            <v>1746.06</v>
          </cell>
          <cell r="AC1130">
            <v>1748.2837500000001</v>
          </cell>
          <cell r="AD1130">
            <v>1705.3875</v>
          </cell>
          <cell r="AE1130">
            <v>1434.4087500000001</v>
          </cell>
          <cell r="AF1130">
            <v>1249.2225000000001</v>
          </cell>
          <cell r="AG1130">
            <v>1137.2737500000001</v>
          </cell>
          <cell r="AH1130">
            <v>0</v>
          </cell>
          <cell r="AI1130">
            <v>0</v>
          </cell>
          <cell r="AJ1130">
            <v>0</v>
          </cell>
          <cell r="AK1130">
            <v>0</v>
          </cell>
          <cell r="AL1130">
            <v>0</v>
          </cell>
          <cell r="AM1130">
            <v>0</v>
          </cell>
          <cell r="AN1130">
            <v>0</v>
          </cell>
          <cell r="AO1130">
            <v>0</v>
          </cell>
          <cell r="AP1130">
            <v>0</v>
          </cell>
          <cell r="AQ1130">
            <v>9020.6362499999996</v>
          </cell>
        </row>
        <row r="1131">
          <cell r="A1131">
            <v>1</v>
          </cell>
          <cell r="B1131" t="str">
            <v>COP</v>
          </cell>
          <cell r="C1131" t="str">
            <v>Subastas</v>
          </cell>
          <cell r="D1131" t="str">
            <v>Variable</v>
          </cell>
          <cell r="E1131">
            <v>7</v>
          </cell>
          <cell r="F1131">
            <v>35606</v>
          </cell>
          <cell r="G1131" t="str">
            <v>Junio</v>
          </cell>
          <cell r="H1131">
            <v>1997</v>
          </cell>
          <cell r="I1131">
            <v>38163</v>
          </cell>
          <cell r="J1131">
            <v>2004</v>
          </cell>
          <cell r="K1131" t="str">
            <v>Junio</v>
          </cell>
          <cell r="P1131">
            <v>6.1</v>
          </cell>
          <cell r="Q1131">
            <v>17.77</v>
          </cell>
          <cell r="R1131">
            <v>17.14</v>
          </cell>
          <cell r="S1131" t="e">
            <v>#REF!</v>
          </cell>
          <cell r="T1131">
            <v>1441.1</v>
          </cell>
          <cell r="U1131" t="e">
            <v>#REF!</v>
          </cell>
          <cell r="V1131">
            <v>1441.1</v>
          </cell>
          <cell r="W1131" t="e">
            <v>#REF!</v>
          </cell>
          <cell r="X1131">
            <v>1441.1</v>
          </cell>
          <cell r="Y1131">
            <v>256.08346999999998</v>
          </cell>
          <cell r="Z1131">
            <v>1697.1834699999999</v>
          </cell>
          <cell r="AA1131">
            <v>24700.453999999998</v>
          </cell>
          <cell r="AB1131">
            <v>240.5</v>
          </cell>
          <cell r="AC1131">
            <v>240.80780999999999</v>
          </cell>
          <cell r="AD1131">
            <v>234.89929999999998</v>
          </cell>
          <cell r="AE1131">
            <v>197.57480999999999</v>
          </cell>
          <cell r="AF1131">
            <v>172.06734</v>
          </cell>
          <cell r="AG1131">
            <v>156.64757</v>
          </cell>
          <cell r="AH1131">
            <v>0</v>
          </cell>
          <cell r="AI1131">
            <v>0</v>
          </cell>
          <cell r="AJ1131">
            <v>0</v>
          </cell>
          <cell r="AK1131">
            <v>0</v>
          </cell>
          <cell r="AL1131">
            <v>0</v>
          </cell>
          <cell r="AM1131">
            <v>0</v>
          </cell>
          <cell r="AN1131">
            <v>0</v>
          </cell>
          <cell r="AO1131">
            <v>0</v>
          </cell>
          <cell r="AP1131">
            <v>0</v>
          </cell>
          <cell r="AQ1131">
            <v>1242.49683</v>
          </cell>
        </row>
        <row r="1132">
          <cell r="A1132">
            <v>1</v>
          </cell>
          <cell r="B1132" t="str">
            <v>COP</v>
          </cell>
          <cell r="C1132" t="str">
            <v>Subastas</v>
          </cell>
          <cell r="D1132" t="str">
            <v>Variable</v>
          </cell>
          <cell r="E1132">
            <v>7</v>
          </cell>
          <cell r="F1132">
            <v>35606</v>
          </cell>
          <cell r="G1132" t="str">
            <v>Junio</v>
          </cell>
          <cell r="H1132">
            <v>1997</v>
          </cell>
          <cell r="I1132">
            <v>38163</v>
          </cell>
          <cell r="J1132">
            <v>2004</v>
          </cell>
          <cell r="K1132" t="str">
            <v>Junio</v>
          </cell>
          <cell r="P1132">
            <v>6.1</v>
          </cell>
          <cell r="Q1132">
            <v>17.77</v>
          </cell>
          <cell r="R1132">
            <v>17.14</v>
          </cell>
          <cell r="S1132" t="e">
            <v>#REF!</v>
          </cell>
          <cell r="T1132">
            <v>700</v>
          </cell>
          <cell r="U1132" t="e">
            <v>#REF!</v>
          </cell>
          <cell r="V1132">
            <v>700</v>
          </cell>
          <cell r="W1132" t="e">
            <v>#REF!</v>
          </cell>
          <cell r="X1132">
            <v>700</v>
          </cell>
          <cell r="Y1132">
            <v>124.39</v>
          </cell>
          <cell r="Z1132">
            <v>824.39</v>
          </cell>
          <cell r="AA1132">
            <v>11998</v>
          </cell>
          <cell r="AB1132">
            <v>116.82</v>
          </cell>
          <cell r="AC1132">
            <v>116.97</v>
          </cell>
          <cell r="AD1132">
            <v>114.10000000000001</v>
          </cell>
          <cell r="AE1132">
            <v>95.97</v>
          </cell>
          <cell r="AF1132">
            <v>83.58</v>
          </cell>
          <cell r="AG1132">
            <v>76.09</v>
          </cell>
          <cell r="AH1132">
            <v>0</v>
          </cell>
          <cell r="AI1132">
            <v>0</v>
          </cell>
          <cell r="AJ1132">
            <v>0</v>
          </cell>
          <cell r="AK1132">
            <v>0</v>
          </cell>
          <cell r="AL1132">
            <v>0</v>
          </cell>
          <cell r="AM1132">
            <v>0</v>
          </cell>
          <cell r="AN1132">
            <v>0</v>
          </cell>
          <cell r="AO1132">
            <v>0</v>
          </cell>
          <cell r="AP1132">
            <v>0</v>
          </cell>
          <cell r="AQ1132">
            <v>603.53000000000009</v>
          </cell>
        </row>
        <row r="1133">
          <cell r="A1133">
            <v>1</v>
          </cell>
          <cell r="B1133" t="str">
            <v>COP</v>
          </cell>
          <cell r="C1133" t="str">
            <v>Subastas</v>
          </cell>
          <cell r="D1133" t="str">
            <v>Variable</v>
          </cell>
          <cell r="E1133">
            <v>7</v>
          </cell>
          <cell r="F1133">
            <v>35606</v>
          </cell>
          <cell r="G1133" t="str">
            <v>Junio</v>
          </cell>
          <cell r="H1133">
            <v>1997</v>
          </cell>
          <cell r="I1133">
            <v>38163</v>
          </cell>
          <cell r="J1133">
            <v>2004</v>
          </cell>
          <cell r="K1133" t="str">
            <v>Junio</v>
          </cell>
          <cell r="P1133">
            <v>6.1</v>
          </cell>
          <cell r="Q1133">
            <v>17.77</v>
          </cell>
          <cell r="R1133">
            <v>17.14</v>
          </cell>
          <cell r="S1133" t="e">
            <v>#REF!</v>
          </cell>
          <cell r="T1133">
            <v>7603.8</v>
          </cell>
          <cell r="U1133" t="e">
            <v>#REF!</v>
          </cell>
          <cell r="V1133">
            <v>7603.8</v>
          </cell>
          <cell r="W1133" t="e">
            <v>#REF!</v>
          </cell>
          <cell r="X1133">
            <v>7603.8</v>
          </cell>
          <cell r="Y1133">
            <v>1351.19526</v>
          </cell>
          <cell r="Z1133">
            <v>8954.9952599999997</v>
          </cell>
          <cell r="AA1133">
            <v>130329.13200000001</v>
          </cell>
          <cell r="AB1133">
            <v>1268.98</v>
          </cell>
          <cell r="AC1133">
            <v>1270.5949800000001</v>
          </cell>
          <cell r="AD1133">
            <v>1239.4194</v>
          </cell>
          <cell r="AE1133">
            <v>1042.48098</v>
          </cell>
          <cell r="AF1133">
            <v>907.89372000000003</v>
          </cell>
          <cell r="AG1133">
            <v>826.53306000000009</v>
          </cell>
          <cell r="AH1133">
            <v>0</v>
          </cell>
          <cell r="AI1133">
            <v>0</v>
          </cell>
          <cell r="AJ1133">
            <v>0</v>
          </cell>
          <cell r="AK1133">
            <v>0</v>
          </cell>
          <cell r="AL1133">
            <v>0</v>
          </cell>
          <cell r="AM1133">
            <v>0</v>
          </cell>
          <cell r="AN1133">
            <v>0</v>
          </cell>
          <cell r="AO1133">
            <v>0</v>
          </cell>
          <cell r="AP1133">
            <v>0</v>
          </cell>
          <cell r="AQ1133">
            <v>6555.9021400000001</v>
          </cell>
        </row>
        <row r="1134">
          <cell r="A1134">
            <v>1</v>
          </cell>
          <cell r="B1134" t="str">
            <v>COP</v>
          </cell>
          <cell r="C1134" t="str">
            <v>Subastas</v>
          </cell>
          <cell r="D1134" t="str">
            <v>Variable</v>
          </cell>
          <cell r="E1134">
            <v>7</v>
          </cell>
          <cell r="F1134">
            <v>35606</v>
          </cell>
          <cell r="G1134" t="str">
            <v>Junio</v>
          </cell>
          <cell r="H1134">
            <v>1997</v>
          </cell>
          <cell r="I1134">
            <v>38163</v>
          </cell>
          <cell r="J1134">
            <v>2004</v>
          </cell>
          <cell r="K1134" t="str">
            <v>Junio</v>
          </cell>
          <cell r="P1134">
            <v>6.1</v>
          </cell>
          <cell r="Q1134">
            <v>17.77</v>
          </cell>
          <cell r="R1134">
            <v>17.14</v>
          </cell>
          <cell r="S1134" t="e">
            <v>#REF!</v>
          </cell>
          <cell r="T1134">
            <v>1200</v>
          </cell>
          <cell r="U1134" t="e">
            <v>#REF!</v>
          </cell>
          <cell r="V1134">
            <v>1200</v>
          </cell>
          <cell r="W1134" t="e">
            <v>#REF!</v>
          </cell>
          <cell r="X1134">
            <v>1200</v>
          </cell>
          <cell r="Y1134">
            <v>213.24</v>
          </cell>
          <cell r="Z1134">
            <v>1413.24</v>
          </cell>
          <cell r="AA1134">
            <v>20568</v>
          </cell>
          <cell r="AB1134">
            <v>200.27</v>
          </cell>
          <cell r="AC1134">
            <v>200.52</v>
          </cell>
          <cell r="AD1134">
            <v>195.6</v>
          </cell>
          <cell r="AE1134">
            <v>164.52</v>
          </cell>
          <cell r="AF1134">
            <v>143.28</v>
          </cell>
          <cell r="AG1134">
            <v>130.44</v>
          </cell>
          <cell r="AH1134">
            <v>0</v>
          </cell>
          <cell r="AI1134">
            <v>0</v>
          </cell>
          <cell r="AJ1134">
            <v>0</v>
          </cell>
          <cell r="AK1134">
            <v>0</v>
          </cell>
          <cell r="AL1134">
            <v>0</v>
          </cell>
          <cell r="AM1134">
            <v>0</v>
          </cell>
          <cell r="AN1134">
            <v>0</v>
          </cell>
          <cell r="AO1134">
            <v>0</v>
          </cell>
          <cell r="AP1134">
            <v>0</v>
          </cell>
          <cell r="AQ1134">
            <v>1034.6299999999999</v>
          </cell>
        </row>
        <row r="1135">
          <cell r="A1135">
            <v>1</v>
          </cell>
          <cell r="B1135" t="str">
            <v>COP</v>
          </cell>
          <cell r="C1135" t="str">
            <v>Subastas</v>
          </cell>
          <cell r="D1135" t="str">
            <v>Variable</v>
          </cell>
          <cell r="E1135">
            <v>7</v>
          </cell>
          <cell r="F1135">
            <v>35606</v>
          </cell>
          <cell r="G1135" t="str">
            <v>Junio</v>
          </cell>
          <cell r="H1135">
            <v>1997</v>
          </cell>
          <cell r="I1135">
            <v>38163</v>
          </cell>
          <cell r="J1135">
            <v>2004</v>
          </cell>
          <cell r="K1135" t="str">
            <v>Junio</v>
          </cell>
          <cell r="P1135">
            <v>6.1</v>
          </cell>
          <cell r="Q1135">
            <v>17.77</v>
          </cell>
          <cell r="R1135">
            <v>17.14</v>
          </cell>
          <cell r="S1135" t="e">
            <v>#REF!</v>
          </cell>
          <cell r="T1135">
            <v>2000</v>
          </cell>
          <cell r="U1135" t="e">
            <v>#REF!</v>
          </cell>
          <cell r="V1135">
            <v>2000</v>
          </cell>
          <cell r="W1135" t="e">
            <v>#REF!</v>
          </cell>
          <cell r="X1135">
            <v>2000</v>
          </cell>
          <cell r="Y1135">
            <v>355.4</v>
          </cell>
          <cell r="Z1135">
            <v>2355.4</v>
          </cell>
          <cell r="AA1135">
            <v>34280</v>
          </cell>
          <cell r="AB1135">
            <v>333.78</v>
          </cell>
          <cell r="AC1135">
            <v>334.2</v>
          </cell>
          <cell r="AD1135">
            <v>326</v>
          </cell>
          <cell r="AE1135">
            <v>274.2</v>
          </cell>
          <cell r="AF1135">
            <v>238.8</v>
          </cell>
          <cell r="AG1135">
            <v>217.4</v>
          </cell>
          <cell r="AH1135">
            <v>0</v>
          </cell>
          <cell r="AI1135">
            <v>0</v>
          </cell>
          <cell r="AJ1135">
            <v>0</v>
          </cell>
          <cell r="AK1135">
            <v>0</v>
          </cell>
          <cell r="AL1135">
            <v>0</v>
          </cell>
          <cell r="AM1135">
            <v>0</v>
          </cell>
          <cell r="AN1135">
            <v>0</v>
          </cell>
          <cell r="AO1135">
            <v>0</v>
          </cell>
          <cell r="AP1135">
            <v>0</v>
          </cell>
          <cell r="AQ1135">
            <v>1724.38</v>
          </cell>
        </row>
        <row r="1136">
          <cell r="A1136">
            <v>1</v>
          </cell>
          <cell r="B1136" t="str">
            <v>COP</v>
          </cell>
          <cell r="C1136" t="str">
            <v>Subastas</v>
          </cell>
          <cell r="D1136" t="str">
            <v>Variable</v>
          </cell>
          <cell r="E1136">
            <v>7</v>
          </cell>
          <cell r="F1136">
            <v>35606</v>
          </cell>
          <cell r="G1136" t="str">
            <v>Junio</v>
          </cell>
          <cell r="H1136">
            <v>1997</v>
          </cell>
          <cell r="I1136">
            <v>38163</v>
          </cell>
          <cell r="J1136">
            <v>2004</v>
          </cell>
          <cell r="K1136" t="str">
            <v>Junio</v>
          </cell>
          <cell r="P1136">
            <v>6.1</v>
          </cell>
          <cell r="Q1136">
            <v>17.77</v>
          </cell>
          <cell r="R1136">
            <v>17.14</v>
          </cell>
          <cell r="S1136" t="e">
            <v>#REF!</v>
          </cell>
          <cell r="T1136">
            <v>400</v>
          </cell>
          <cell r="U1136" t="e">
            <v>#REF!</v>
          </cell>
          <cell r="V1136">
            <v>400</v>
          </cell>
          <cell r="W1136" t="e">
            <v>#REF!</v>
          </cell>
          <cell r="X1136">
            <v>400</v>
          </cell>
          <cell r="Y1136">
            <v>71.08</v>
          </cell>
          <cell r="Z1136">
            <v>471.08</v>
          </cell>
          <cell r="AA1136">
            <v>6856</v>
          </cell>
          <cell r="AB1136">
            <v>66.760000000000005</v>
          </cell>
          <cell r="AC1136">
            <v>66.84</v>
          </cell>
          <cell r="AD1136">
            <v>65.2</v>
          </cell>
          <cell r="AE1136">
            <v>54.84</v>
          </cell>
          <cell r="AF1136">
            <v>47.760000000000005</v>
          </cell>
          <cell r="AG1136">
            <v>43.480000000000004</v>
          </cell>
          <cell r="AH1136">
            <v>0</v>
          </cell>
          <cell r="AI1136">
            <v>0</v>
          </cell>
          <cell r="AJ1136">
            <v>0</v>
          </cell>
          <cell r="AK1136">
            <v>0</v>
          </cell>
          <cell r="AL1136">
            <v>0</v>
          </cell>
          <cell r="AM1136">
            <v>0</v>
          </cell>
          <cell r="AN1136">
            <v>0</v>
          </cell>
          <cell r="AO1136">
            <v>0</v>
          </cell>
          <cell r="AP1136">
            <v>0</v>
          </cell>
          <cell r="AQ1136">
            <v>344.88000000000005</v>
          </cell>
        </row>
        <row r="1137">
          <cell r="A1137">
            <v>1</v>
          </cell>
          <cell r="B1137" t="str">
            <v>COP</v>
          </cell>
          <cell r="C1137" t="str">
            <v>Subastas</v>
          </cell>
          <cell r="D1137" t="str">
            <v>Variable</v>
          </cell>
          <cell r="E1137">
            <v>7</v>
          </cell>
          <cell r="F1137">
            <v>35606</v>
          </cell>
          <cell r="G1137" t="str">
            <v>Junio</v>
          </cell>
          <cell r="H1137">
            <v>1997</v>
          </cell>
          <cell r="I1137">
            <v>38163</v>
          </cell>
          <cell r="J1137">
            <v>2004</v>
          </cell>
          <cell r="K1137" t="str">
            <v>Junio</v>
          </cell>
          <cell r="P1137">
            <v>6.1</v>
          </cell>
          <cell r="Q1137">
            <v>17.77</v>
          </cell>
          <cell r="R1137">
            <v>17.14</v>
          </cell>
          <cell r="S1137" t="e">
            <v>#REF!</v>
          </cell>
          <cell r="T1137">
            <v>2560.4</v>
          </cell>
          <cell r="U1137" t="e">
            <v>#REF!</v>
          </cell>
          <cell r="V1137">
            <v>2560.4</v>
          </cell>
          <cell r="W1137" t="e">
            <v>#REF!</v>
          </cell>
          <cell r="X1137">
            <v>2560.4</v>
          </cell>
          <cell r="Y1137">
            <v>454.98308000000003</v>
          </cell>
          <cell r="Z1137">
            <v>3015.3830800000001</v>
          </cell>
          <cell r="AA1137">
            <v>43885.256000000001</v>
          </cell>
          <cell r="AB1137">
            <v>427.3</v>
          </cell>
          <cell r="AC1137">
            <v>427.84284000000002</v>
          </cell>
          <cell r="AD1137">
            <v>417.34520000000003</v>
          </cell>
          <cell r="AE1137">
            <v>351.03084000000001</v>
          </cell>
          <cell r="AF1137">
            <v>305.71176000000003</v>
          </cell>
          <cell r="AG1137">
            <v>278.31548000000004</v>
          </cell>
          <cell r="AH1137">
            <v>0</v>
          </cell>
          <cell r="AI1137">
            <v>0</v>
          </cell>
          <cell r="AJ1137">
            <v>0</v>
          </cell>
          <cell r="AK1137">
            <v>0</v>
          </cell>
          <cell r="AL1137">
            <v>0</v>
          </cell>
          <cell r="AM1137">
            <v>0</v>
          </cell>
          <cell r="AN1137">
            <v>0</v>
          </cell>
          <cell r="AO1137">
            <v>0</v>
          </cell>
          <cell r="AP1137">
            <v>0</v>
          </cell>
          <cell r="AQ1137">
            <v>2207.5461200000004</v>
          </cell>
        </row>
        <row r="1138">
          <cell r="A1138">
            <v>1</v>
          </cell>
          <cell r="B1138" t="str">
            <v>COP</v>
          </cell>
          <cell r="C1138" t="str">
            <v>Subastas</v>
          </cell>
          <cell r="D1138" t="str">
            <v>Variable</v>
          </cell>
          <cell r="E1138">
            <v>7</v>
          </cell>
          <cell r="F1138">
            <v>35606</v>
          </cell>
          <cell r="G1138" t="str">
            <v>Junio</v>
          </cell>
          <cell r="H1138">
            <v>1997</v>
          </cell>
          <cell r="I1138">
            <v>38163</v>
          </cell>
          <cell r="J1138">
            <v>2004</v>
          </cell>
          <cell r="K1138" t="str">
            <v>Junio</v>
          </cell>
          <cell r="P1138">
            <v>6.1</v>
          </cell>
          <cell r="Q1138">
            <v>17.77</v>
          </cell>
          <cell r="R1138">
            <v>17.14</v>
          </cell>
          <cell r="S1138" t="e">
            <v>#REF!</v>
          </cell>
          <cell r="T1138">
            <v>400</v>
          </cell>
          <cell r="U1138" t="e">
            <v>#REF!</v>
          </cell>
          <cell r="V1138">
            <v>400</v>
          </cell>
          <cell r="W1138" t="e">
            <v>#REF!</v>
          </cell>
          <cell r="X1138">
            <v>400</v>
          </cell>
          <cell r="Y1138">
            <v>71.08</v>
          </cell>
          <cell r="Z1138">
            <v>471.08</v>
          </cell>
          <cell r="AA1138">
            <v>6856</v>
          </cell>
          <cell r="AB1138">
            <v>66.760000000000005</v>
          </cell>
          <cell r="AC1138">
            <v>66.84</v>
          </cell>
          <cell r="AD1138">
            <v>65.2</v>
          </cell>
          <cell r="AE1138">
            <v>54.84</v>
          </cell>
          <cell r="AF1138">
            <v>47.760000000000005</v>
          </cell>
          <cell r="AG1138">
            <v>43.480000000000004</v>
          </cell>
          <cell r="AH1138">
            <v>0</v>
          </cell>
          <cell r="AI1138">
            <v>0</v>
          </cell>
          <cell r="AJ1138">
            <v>0</v>
          </cell>
          <cell r="AK1138">
            <v>0</v>
          </cell>
          <cell r="AL1138">
            <v>0</v>
          </cell>
          <cell r="AM1138">
            <v>0</v>
          </cell>
          <cell r="AN1138">
            <v>0</v>
          </cell>
          <cell r="AO1138">
            <v>0</v>
          </cell>
          <cell r="AP1138">
            <v>0</v>
          </cell>
          <cell r="AQ1138">
            <v>344.88000000000005</v>
          </cell>
        </row>
        <row r="1139">
          <cell r="A1139">
            <v>1</v>
          </cell>
          <cell r="B1139" t="str">
            <v>COP</v>
          </cell>
          <cell r="C1139" t="str">
            <v>Subastas</v>
          </cell>
          <cell r="D1139" t="str">
            <v>Variable</v>
          </cell>
          <cell r="E1139">
            <v>7</v>
          </cell>
          <cell r="F1139">
            <v>35606</v>
          </cell>
          <cell r="G1139" t="str">
            <v>Junio</v>
          </cell>
          <cell r="H1139">
            <v>1997</v>
          </cell>
          <cell r="I1139">
            <v>38163</v>
          </cell>
          <cell r="J1139">
            <v>2004</v>
          </cell>
          <cell r="K1139" t="str">
            <v>Junio</v>
          </cell>
          <cell r="P1139">
            <v>6.1</v>
          </cell>
          <cell r="Q1139">
            <v>17.77</v>
          </cell>
          <cell r="R1139">
            <v>17.14</v>
          </cell>
          <cell r="S1139" t="e">
            <v>#REF!</v>
          </cell>
          <cell r="T1139">
            <v>43</v>
          </cell>
          <cell r="U1139" t="e">
            <v>#REF!</v>
          </cell>
          <cell r="V1139">
            <v>43</v>
          </cell>
          <cell r="W1139" t="e">
            <v>#REF!</v>
          </cell>
          <cell r="X1139">
            <v>43</v>
          </cell>
          <cell r="Y1139">
            <v>7.6410999999999998</v>
          </cell>
          <cell r="Z1139">
            <v>50.641100000000002</v>
          </cell>
          <cell r="AA1139">
            <v>737.02</v>
          </cell>
          <cell r="AB1139">
            <v>7.18</v>
          </cell>
          <cell r="AC1139">
            <v>7.1852999999999998</v>
          </cell>
          <cell r="AD1139">
            <v>7.0090000000000003</v>
          </cell>
          <cell r="AE1139">
            <v>5.8952999999999998</v>
          </cell>
          <cell r="AF1139">
            <v>5.1341999999999999</v>
          </cell>
          <cell r="AG1139">
            <v>4.6741000000000001</v>
          </cell>
          <cell r="AH1139">
            <v>0</v>
          </cell>
          <cell r="AI1139">
            <v>0</v>
          </cell>
          <cell r="AJ1139">
            <v>0</v>
          </cell>
          <cell r="AK1139">
            <v>0</v>
          </cell>
          <cell r="AL1139">
            <v>0</v>
          </cell>
          <cell r="AM1139">
            <v>0</v>
          </cell>
          <cell r="AN1139">
            <v>0</v>
          </cell>
          <cell r="AO1139">
            <v>0</v>
          </cell>
          <cell r="AP1139">
            <v>0</v>
          </cell>
          <cell r="AQ1139">
            <v>37.0779</v>
          </cell>
        </row>
        <row r="1140">
          <cell r="A1140">
            <v>1</v>
          </cell>
          <cell r="B1140" t="str">
            <v>COP</v>
          </cell>
          <cell r="C1140" t="str">
            <v>Subastas</v>
          </cell>
          <cell r="D1140" t="str">
            <v>Variable</v>
          </cell>
          <cell r="E1140">
            <v>7</v>
          </cell>
          <cell r="F1140">
            <v>35606</v>
          </cell>
          <cell r="G1140" t="str">
            <v>Junio</v>
          </cell>
          <cell r="H1140">
            <v>1997</v>
          </cell>
          <cell r="I1140">
            <v>38163</v>
          </cell>
          <cell r="J1140">
            <v>2004</v>
          </cell>
          <cell r="K1140" t="str">
            <v>Junio</v>
          </cell>
          <cell r="P1140">
            <v>6.1</v>
          </cell>
          <cell r="Q1140">
            <v>17.77</v>
          </cell>
          <cell r="R1140">
            <v>17.14</v>
          </cell>
          <cell r="S1140" t="e">
            <v>#REF!</v>
          </cell>
          <cell r="T1140">
            <v>8863.7999999999993</v>
          </cell>
          <cell r="U1140" t="e">
            <v>#REF!</v>
          </cell>
          <cell r="V1140">
            <v>8863.7999999999993</v>
          </cell>
          <cell r="W1140" t="e">
            <v>#REF!</v>
          </cell>
          <cell r="X1140">
            <v>8863.7999999999993</v>
          </cell>
          <cell r="Y1140">
            <v>1575.0972599999998</v>
          </cell>
          <cell r="Z1140">
            <v>10438.89726</v>
          </cell>
          <cell r="AA1140">
            <v>151925.53200000001</v>
          </cell>
          <cell r="AB1140">
            <v>1479.26</v>
          </cell>
          <cell r="AC1140">
            <v>1481.1409799999999</v>
          </cell>
          <cell r="AD1140">
            <v>1444.7993999999999</v>
          </cell>
          <cell r="AE1140">
            <v>1215.2269799999999</v>
          </cell>
          <cell r="AF1140">
            <v>1058.33772</v>
          </cell>
          <cell r="AG1140">
            <v>963.49505999999997</v>
          </cell>
          <cell r="AH1140">
            <v>0</v>
          </cell>
          <cell r="AI1140">
            <v>0</v>
          </cell>
          <cell r="AJ1140">
            <v>0</v>
          </cell>
          <cell r="AK1140">
            <v>0</v>
          </cell>
          <cell r="AL1140">
            <v>0</v>
          </cell>
          <cell r="AM1140">
            <v>0</v>
          </cell>
          <cell r="AN1140">
            <v>0</v>
          </cell>
          <cell r="AO1140">
            <v>0</v>
          </cell>
          <cell r="AP1140">
            <v>0</v>
          </cell>
          <cell r="AQ1140">
            <v>7642.2601399999994</v>
          </cell>
        </row>
        <row r="1141">
          <cell r="A1141">
            <v>1</v>
          </cell>
          <cell r="B1141" t="str">
            <v>COP</v>
          </cell>
          <cell r="C1141" t="str">
            <v>Subastas</v>
          </cell>
          <cell r="D1141" t="str">
            <v>Variable</v>
          </cell>
          <cell r="E1141">
            <v>7</v>
          </cell>
          <cell r="F1141">
            <v>35606</v>
          </cell>
          <cell r="G1141" t="str">
            <v>Junio</v>
          </cell>
          <cell r="H1141">
            <v>1997</v>
          </cell>
          <cell r="I1141">
            <v>38163</v>
          </cell>
          <cell r="J1141">
            <v>2004</v>
          </cell>
          <cell r="K1141" t="str">
            <v>Junio</v>
          </cell>
          <cell r="P1141">
            <v>6.1</v>
          </cell>
          <cell r="Q1141">
            <v>17.77</v>
          </cell>
          <cell r="R1141">
            <v>17.14</v>
          </cell>
          <cell r="S1141" t="e">
            <v>#REF!</v>
          </cell>
          <cell r="T1141">
            <v>600</v>
          </cell>
          <cell r="U1141" t="e">
            <v>#REF!</v>
          </cell>
          <cell r="V1141">
            <v>600</v>
          </cell>
          <cell r="W1141" t="e">
            <v>#REF!</v>
          </cell>
          <cell r="X1141">
            <v>600</v>
          </cell>
          <cell r="Y1141">
            <v>106.62</v>
          </cell>
          <cell r="Z1141">
            <v>706.62</v>
          </cell>
          <cell r="AA1141">
            <v>10284</v>
          </cell>
          <cell r="AB1141">
            <v>100.13</v>
          </cell>
          <cell r="AC1141">
            <v>100.26</v>
          </cell>
          <cell r="AD1141">
            <v>97.8</v>
          </cell>
          <cell r="AE1141">
            <v>82.26</v>
          </cell>
          <cell r="AF1141">
            <v>71.64</v>
          </cell>
          <cell r="AG1141">
            <v>65.22</v>
          </cell>
          <cell r="AH1141">
            <v>0</v>
          </cell>
          <cell r="AI1141">
            <v>0</v>
          </cell>
          <cell r="AJ1141">
            <v>0</v>
          </cell>
          <cell r="AK1141">
            <v>0</v>
          </cell>
          <cell r="AL1141">
            <v>0</v>
          </cell>
          <cell r="AM1141">
            <v>0</v>
          </cell>
          <cell r="AN1141">
            <v>0</v>
          </cell>
          <cell r="AO1141">
            <v>0</v>
          </cell>
          <cell r="AP1141">
            <v>0</v>
          </cell>
          <cell r="AQ1141">
            <v>517.30999999999995</v>
          </cell>
        </row>
        <row r="1142">
          <cell r="A1142">
            <v>1</v>
          </cell>
          <cell r="B1142" t="str">
            <v>COP</v>
          </cell>
          <cell r="C1142" t="str">
            <v>Subastas</v>
          </cell>
          <cell r="D1142" t="str">
            <v>Variable</v>
          </cell>
          <cell r="E1142">
            <v>7</v>
          </cell>
          <cell r="F1142">
            <v>35634</v>
          </cell>
          <cell r="G1142" t="str">
            <v>Julio</v>
          </cell>
          <cell r="H1142">
            <v>1997</v>
          </cell>
          <cell r="I1142">
            <v>38191</v>
          </cell>
          <cell r="J1142">
            <v>2004</v>
          </cell>
          <cell r="K1142" t="str">
            <v>Julio</v>
          </cell>
          <cell r="P1142">
            <v>5.88</v>
          </cell>
          <cell r="Q1142">
            <v>17.53</v>
          </cell>
          <cell r="R1142">
            <v>17.14</v>
          </cell>
          <cell r="S1142" t="e">
            <v>#REF!</v>
          </cell>
          <cell r="T1142">
            <v>1400</v>
          </cell>
          <cell r="U1142" t="e">
            <v>#REF!</v>
          </cell>
          <cell r="V1142">
            <v>1400</v>
          </cell>
          <cell r="W1142" t="e">
            <v>#REF!</v>
          </cell>
          <cell r="X1142">
            <v>1400</v>
          </cell>
          <cell r="Y1142">
            <v>245.42000000000002</v>
          </cell>
          <cell r="Z1142">
            <v>1645.42</v>
          </cell>
          <cell r="AA1142">
            <v>23996</v>
          </cell>
          <cell r="AB1142">
            <v>215.14</v>
          </cell>
          <cell r="AC1142">
            <v>225.82</v>
          </cell>
          <cell r="AD1142">
            <v>229.04</v>
          </cell>
          <cell r="AE1142">
            <v>186.20000000000002</v>
          </cell>
          <cell r="AF1142">
            <v>163.80000000000001</v>
          </cell>
          <cell r="AG1142">
            <v>148.95999999999998</v>
          </cell>
          <cell r="AH1142">
            <v>0</v>
          </cell>
          <cell r="AI1142">
            <v>0</v>
          </cell>
          <cell r="AJ1142">
            <v>0</v>
          </cell>
          <cell r="AK1142">
            <v>0</v>
          </cell>
          <cell r="AL1142">
            <v>0</v>
          </cell>
          <cell r="AM1142">
            <v>0</v>
          </cell>
          <cell r="AN1142">
            <v>0</v>
          </cell>
          <cell r="AO1142">
            <v>0</v>
          </cell>
          <cell r="AP1142">
            <v>0</v>
          </cell>
          <cell r="AQ1142">
            <v>1168.96</v>
          </cell>
        </row>
        <row r="1143">
          <cell r="A1143">
            <v>1</v>
          </cell>
          <cell r="B1143" t="str">
            <v>COP</v>
          </cell>
          <cell r="C1143" t="str">
            <v>Subastas</v>
          </cell>
          <cell r="D1143" t="str">
            <v>Variable</v>
          </cell>
          <cell r="E1143">
            <v>7</v>
          </cell>
          <cell r="F1143">
            <v>35634</v>
          </cell>
          <cell r="G1143" t="str">
            <v>Julio</v>
          </cell>
          <cell r="H1143">
            <v>1997</v>
          </cell>
          <cell r="I1143">
            <v>38191</v>
          </cell>
          <cell r="J1143">
            <v>2004</v>
          </cell>
          <cell r="K1143" t="str">
            <v>Julio</v>
          </cell>
          <cell r="P1143">
            <v>5.88</v>
          </cell>
          <cell r="Q1143">
            <v>17.53</v>
          </cell>
          <cell r="R1143">
            <v>17.14</v>
          </cell>
          <cell r="S1143" t="e">
            <v>#REF!</v>
          </cell>
          <cell r="T1143">
            <v>45</v>
          </cell>
          <cell r="U1143" t="e">
            <v>#REF!</v>
          </cell>
          <cell r="V1143">
            <v>45</v>
          </cell>
          <cell r="W1143" t="e">
            <v>#REF!</v>
          </cell>
          <cell r="X1143">
            <v>45</v>
          </cell>
          <cell r="Y1143">
            <v>7.8885000000000005</v>
          </cell>
          <cell r="Z1143">
            <v>52.888500000000001</v>
          </cell>
          <cell r="AA1143">
            <v>771.30000000000007</v>
          </cell>
          <cell r="AB1143">
            <v>6.92</v>
          </cell>
          <cell r="AC1143">
            <v>7.2584999999999997</v>
          </cell>
          <cell r="AD1143">
            <v>7.3620000000000001</v>
          </cell>
          <cell r="AE1143">
            <v>5.9850000000000003</v>
          </cell>
          <cell r="AF1143">
            <v>5.2650000000000006</v>
          </cell>
          <cell r="AG1143">
            <v>4.7879999999999994</v>
          </cell>
          <cell r="AH1143">
            <v>0</v>
          </cell>
          <cell r="AI1143">
            <v>0</v>
          </cell>
          <cell r="AJ1143">
            <v>0</v>
          </cell>
          <cell r="AK1143">
            <v>0</v>
          </cell>
          <cell r="AL1143">
            <v>0</v>
          </cell>
          <cell r="AM1143">
            <v>0</v>
          </cell>
          <cell r="AN1143">
            <v>0</v>
          </cell>
          <cell r="AO1143">
            <v>0</v>
          </cell>
          <cell r="AP1143">
            <v>0</v>
          </cell>
          <cell r="AQ1143">
            <v>37.578499999999998</v>
          </cell>
        </row>
        <row r="1144">
          <cell r="A1144">
            <v>1</v>
          </cell>
          <cell r="B1144" t="str">
            <v>COP</v>
          </cell>
          <cell r="C1144" t="str">
            <v>Subastas</v>
          </cell>
          <cell r="D1144" t="str">
            <v>Variable</v>
          </cell>
          <cell r="E1144">
            <v>7</v>
          </cell>
          <cell r="F1144">
            <v>35634</v>
          </cell>
          <cell r="G1144" t="str">
            <v>Julio</v>
          </cell>
          <cell r="H1144">
            <v>1997</v>
          </cell>
          <cell r="I1144">
            <v>38191</v>
          </cell>
          <cell r="J1144">
            <v>2004</v>
          </cell>
          <cell r="K1144" t="str">
            <v>Julio</v>
          </cell>
          <cell r="P1144">
            <v>5.88</v>
          </cell>
          <cell r="Q1144">
            <v>17.53</v>
          </cell>
          <cell r="R1144">
            <v>17.14</v>
          </cell>
          <cell r="S1144" t="e">
            <v>#REF!</v>
          </cell>
          <cell r="T1144">
            <v>228</v>
          </cell>
          <cell r="U1144" t="e">
            <v>#REF!</v>
          </cell>
          <cell r="V1144">
            <v>228</v>
          </cell>
          <cell r="W1144" t="e">
            <v>#REF!</v>
          </cell>
          <cell r="X1144">
            <v>228</v>
          </cell>
          <cell r="Y1144">
            <v>39.968400000000003</v>
          </cell>
          <cell r="Z1144">
            <v>267.96839999999997</v>
          </cell>
          <cell r="AA1144">
            <v>3907.92</v>
          </cell>
          <cell r="AB1144">
            <v>35.04</v>
          </cell>
          <cell r="AC1144">
            <v>36.776400000000002</v>
          </cell>
          <cell r="AD1144">
            <v>37.300800000000002</v>
          </cell>
          <cell r="AE1144">
            <v>30.324000000000002</v>
          </cell>
          <cell r="AF1144">
            <v>26.676000000000002</v>
          </cell>
          <cell r="AG1144">
            <v>24.2592</v>
          </cell>
          <cell r="AH1144">
            <v>0</v>
          </cell>
          <cell r="AI1144">
            <v>0</v>
          </cell>
          <cell r="AJ1144">
            <v>0</v>
          </cell>
          <cell r="AK1144">
            <v>0</v>
          </cell>
          <cell r="AL1144">
            <v>0</v>
          </cell>
          <cell r="AM1144">
            <v>0</v>
          </cell>
          <cell r="AN1144">
            <v>0</v>
          </cell>
          <cell r="AO1144">
            <v>0</v>
          </cell>
          <cell r="AP1144">
            <v>0</v>
          </cell>
          <cell r="AQ1144">
            <v>190.37640000000002</v>
          </cell>
        </row>
        <row r="1145">
          <cell r="A1145">
            <v>1</v>
          </cell>
          <cell r="B1145" t="str">
            <v>COP</v>
          </cell>
          <cell r="C1145" t="str">
            <v>Subastas</v>
          </cell>
          <cell r="D1145" t="str">
            <v>Variable</v>
          </cell>
          <cell r="E1145">
            <v>7</v>
          </cell>
          <cell r="F1145">
            <v>35634</v>
          </cell>
          <cell r="G1145" t="str">
            <v>Julio</v>
          </cell>
          <cell r="H1145">
            <v>1997</v>
          </cell>
          <cell r="I1145">
            <v>38191</v>
          </cell>
          <cell r="J1145">
            <v>2004</v>
          </cell>
          <cell r="K1145" t="str">
            <v>Julio</v>
          </cell>
          <cell r="P1145">
            <v>5.88</v>
          </cell>
          <cell r="Q1145">
            <v>17.53</v>
          </cell>
          <cell r="R1145">
            <v>17.14</v>
          </cell>
          <cell r="S1145" t="e">
            <v>#REF!</v>
          </cell>
          <cell r="T1145">
            <v>1543</v>
          </cell>
          <cell r="U1145" t="e">
            <v>#REF!</v>
          </cell>
          <cell r="V1145">
            <v>1543</v>
          </cell>
          <cell r="W1145" t="e">
            <v>#REF!</v>
          </cell>
          <cell r="X1145">
            <v>1543</v>
          </cell>
          <cell r="Y1145">
            <v>270.48790000000002</v>
          </cell>
          <cell r="Z1145">
            <v>1813.4879000000001</v>
          </cell>
          <cell r="AA1145">
            <v>26447.02</v>
          </cell>
          <cell r="AB1145">
            <v>237.11</v>
          </cell>
          <cell r="AC1145">
            <v>248.88589999999999</v>
          </cell>
          <cell r="AD1145">
            <v>252.4348</v>
          </cell>
          <cell r="AE1145">
            <v>205.21900000000002</v>
          </cell>
          <cell r="AF1145">
            <v>180.53100000000001</v>
          </cell>
          <cell r="AG1145">
            <v>164.17519999999999</v>
          </cell>
          <cell r="AH1145">
            <v>0</v>
          </cell>
          <cell r="AI1145">
            <v>0</v>
          </cell>
          <cell r="AJ1145">
            <v>0</v>
          </cell>
          <cell r="AK1145">
            <v>0</v>
          </cell>
          <cell r="AL1145">
            <v>0</v>
          </cell>
          <cell r="AM1145">
            <v>0</v>
          </cell>
          <cell r="AN1145">
            <v>0</v>
          </cell>
          <cell r="AO1145">
            <v>0</v>
          </cell>
          <cell r="AP1145">
            <v>0</v>
          </cell>
          <cell r="AQ1145">
            <v>1288.3559</v>
          </cell>
        </row>
        <row r="1146">
          <cell r="A1146">
            <v>1</v>
          </cell>
          <cell r="B1146" t="str">
            <v>COP</v>
          </cell>
          <cell r="C1146" t="str">
            <v>Subastas</v>
          </cell>
          <cell r="D1146" t="str">
            <v>Variable</v>
          </cell>
          <cell r="E1146">
            <v>7</v>
          </cell>
          <cell r="F1146">
            <v>35634</v>
          </cell>
          <cell r="G1146" t="str">
            <v>Julio</v>
          </cell>
          <cell r="H1146">
            <v>1997</v>
          </cell>
          <cell r="I1146">
            <v>38191</v>
          </cell>
          <cell r="J1146">
            <v>2004</v>
          </cell>
          <cell r="K1146" t="str">
            <v>Julio</v>
          </cell>
          <cell r="P1146">
            <v>5.88</v>
          </cell>
          <cell r="Q1146">
            <v>17.53</v>
          </cell>
          <cell r="R1146">
            <v>17.14</v>
          </cell>
          <cell r="S1146" t="e">
            <v>#REF!</v>
          </cell>
          <cell r="T1146">
            <v>500</v>
          </cell>
          <cell r="U1146" t="e">
            <v>#REF!</v>
          </cell>
          <cell r="V1146">
            <v>500</v>
          </cell>
          <cell r="W1146" t="e">
            <v>#REF!</v>
          </cell>
          <cell r="X1146">
            <v>500</v>
          </cell>
          <cell r="Y1146">
            <v>87.65</v>
          </cell>
          <cell r="Z1146">
            <v>587.65</v>
          </cell>
          <cell r="AA1146">
            <v>8570</v>
          </cell>
          <cell r="AB1146">
            <v>76.83</v>
          </cell>
          <cell r="AC1146">
            <v>80.650000000000006</v>
          </cell>
          <cell r="AD1146">
            <v>81.8</v>
          </cell>
          <cell r="AE1146">
            <v>66.5</v>
          </cell>
          <cell r="AF1146">
            <v>58.5</v>
          </cell>
          <cell r="AG1146">
            <v>53.199999999999996</v>
          </cell>
          <cell r="AH1146">
            <v>0</v>
          </cell>
          <cell r="AI1146">
            <v>0</v>
          </cell>
          <cell r="AJ1146">
            <v>0</v>
          </cell>
          <cell r="AK1146">
            <v>0</v>
          </cell>
          <cell r="AL1146">
            <v>0</v>
          </cell>
          <cell r="AM1146">
            <v>0</v>
          </cell>
          <cell r="AN1146">
            <v>0</v>
          </cell>
          <cell r="AO1146">
            <v>0</v>
          </cell>
          <cell r="AP1146">
            <v>0</v>
          </cell>
          <cell r="AQ1146">
            <v>417.48</v>
          </cell>
        </row>
        <row r="1147">
          <cell r="A1147">
            <v>1</v>
          </cell>
          <cell r="B1147" t="str">
            <v>COP</v>
          </cell>
          <cell r="C1147" t="str">
            <v>Subastas</v>
          </cell>
          <cell r="D1147" t="str">
            <v>Variable</v>
          </cell>
          <cell r="E1147">
            <v>7</v>
          </cell>
          <cell r="F1147">
            <v>35634</v>
          </cell>
          <cell r="G1147" t="str">
            <v>Julio</v>
          </cell>
          <cell r="H1147">
            <v>1997</v>
          </cell>
          <cell r="I1147">
            <v>38191</v>
          </cell>
          <cell r="J1147">
            <v>2004</v>
          </cell>
          <cell r="K1147" t="str">
            <v>Julio</v>
          </cell>
          <cell r="P1147">
            <v>5.88</v>
          </cell>
          <cell r="Q1147">
            <v>17.53</v>
          </cell>
          <cell r="R1147">
            <v>17.14</v>
          </cell>
          <cell r="S1147" t="e">
            <v>#REF!</v>
          </cell>
          <cell r="T1147">
            <v>21752.2</v>
          </cell>
          <cell r="U1147" t="e">
            <v>#REF!</v>
          </cell>
          <cell r="V1147">
            <v>21752.2</v>
          </cell>
          <cell r="W1147" t="e">
            <v>#REF!</v>
          </cell>
          <cell r="X1147">
            <v>21752.2</v>
          </cell>
          <cell r="Y1147">
            <v>3813.1606600000005</v>
          </cell>
          <cell r="Z1147">
            <v>25565.360660000002</v>
          </cell>
          <cell r="AA1147">
            <v>372832.70800000004</v>
          </cell>
          <cell r="AB1147">
            <v>3342.63</v>
          </cell>
          <cell r="AC1147">
            <v>3508.62986</v>
          </cell>
          <cell r="AD1147">
            <v>3558.6599200000001</v>
          </cell>
          <cell r="AE1147">
            <v>2893.0426000000002</v>
          </cell>
          <cell r="AF1147">
            <v>2545.0074000000004</v>
          </cell>
          <cell r="AG1147">
            <v>2314.43408</v>
          </cell>
          <cell r="AH1147">
            <v>0</v>
          </cell>
          <cell r="AI1147">
            <v>0</v>
          </cell>
          <cell r="AJ1147">
            <v>0</v>
          </cell>
          <cell r="AK1147">
            <v>0</v>
          </cell>
          <cell r="AL1147">
            <v>0</v>
          </cell>
          <cell r="AM1147">
            <v>0</v>
          </cell>
          <cell r="AN1147">
            <v>0</v>
          </cell>
          <cell r="AO1147">
            <v>0</v>
          </cell>
          <cell r="AP1147">
            <v>0</v>
          </cell>
          <cell r="AQ1147">
            <v>18162.403860000002</v>
          </cell>
        </row>
        <row r="1148">
          <cell r="A1148">
            <v>1</v>
          </cell>
          <cell r="B1148" t="str">
            <v>COP</v>
          </cell>
          <cell r="C1148" t="str">
            <v>Subastas</v>
          </cell>
          <cell r="D1148" t="str">
            <v>Variable</v>
          </cell>
          <cell r="E1148">
            <v>7</v>
          </cell>
          <cell r="F1148">
            <v>35634</v>
          </cell>
          <cell r="G1148" t="str">
            <v>Julio</v>
          </cell>
          <cell r="H1148">
            <v>1997</v>
          </cell>
          <cell r="I1148">
            <v>38191</v>
          </cell>
          <cell r="J1148">
            <v>2004</v>
          </cell>
          <cell r="K1148" t="str">
            <v>Julio</v>
          </cell>
          <cell r="P1148">
            <v>5.88</v>
          </cell>
          <cell r="Q1148">
            <v>17.53</v>
          </cell>
          <cell r="R1148">
            <v>17.14</v>
          </cell>
          <cell r="S1148" t="e">
            <v>#REF!</v>
          </cell>
          <cell r="T1148">
            <v>1100</v>
          </cell>
          <cell r="U1148" t="e">
            <v>#REF!</v>
          </cell>
          <cell r="V1148">
            <v>1100</v>
          </cell>
          <cell r="W1148" t="e">
            <v>#REF!</v>
          </cell>
          <cell r="X1148">
            <v>1100</v>
          </cell>
          <cell r="Y1148">
            <v>192.83</v>
          </cell>
          <cell r="Z1148">
            <v>1292.83</v>
          </cell>
          <cell r="AA1148">
            <v>18854</v>
          </cell>
          <cell r="AB1148">
            <v>169.04</v>
          </cell>
          <cell r="AC1148">
            <v>177.43</v>
          </cell>
          <cell r="AD1148">
            <v>179.96</v>
          </cell>
          <cell r="AE1148">
            <v>146.30000000000001</v>
          </cell>
          <cell r="AF1148">
            <v>128.70000000000002</v>
          </cell>
          <cell r="AG1148">
            <v>117.03999999999999</v>
          </cell>
          <cell r="AH1148">
            <v>0</v>
          </cell>
          <cell r="AI1148">
            <v>0</v>
          </cell>
          <cell r="AJ1148">
            <v>0</v>
          </cell>
          <cell r="AK1148">
            <v>0</v>
          </cell>
          <cell r="AL1148">
            <v>0</v>
          </cell>
          <cell r="AM1148">
            <v>0</v>
          </cell>
          <cell r="AN1148">
            <v>0</v>
          </cell>
          <cell r="AO1148">
            <v>0</v>
          </cell>
          <cell r="AP1148">
            <v>0</v>
          </cell>
          <cell r="AQ1148">
            <v>918.47</v>
          </cell>
        </row>
        <row r="1149">
          <cell r="A1149">
            <v>1</v>
          </cell>
          <cell r="B1149" t="str">
            <v>COP</v>
          </cell>
          <cell r="C1149" t="str">
            <v>Subastas</v>
          </cell>
          <cell r="D1149" t="str">
            <v>Variable</v>
          </cell>
          <cell r="E1149">
            <v>7</v>
          </cell>
          <cell r="F1149">
            <v>35634</v>
          </cell>
          <cell r="G1149" t="str">
            <v>Julio</v>
          </cell>
          <cell r="H1149">
            <v>1997</v>
          </cell>
          <cell r="I1149">
            <v>38191</v>
          </cell>
          <cell r="J1149">
            <v>2004</v>
          </cell>
          <cell r="K1149" t="str">
            <v>Julio</v>
          </cell>
          <cell r="P1149">
            <v>5.88</v>
          </cell>
          <cell r="Q1149">
            <v>17.53</v>
          </cell>
          <cell r="R1149">
            <v>17.14</v>
          </cell>
          <cell r="S1149" t="e">
            <v>#REF!</v>
          </cell>
          <cell r="T1149">
            <v>1600</v>
          </cell>
          <cell r="U1149" t="e">
            <v>#REF!</v>
          </cell>
          <cell r="V1149">
            <v>1600</v>
          </cell>
          <cell r="W1149" t="e">
            <v>#REF!</v>
          </cell>
          <cell r="X1149">
            <v>1600</v>
          </cell>
          <cell r="Y1149">
            <v>280.48</v>
          </cell>
          <cell r="Z1149">
            <v>1880.48</v>
          </cell>
          <cell r="AA1149">
            <v>27424</v>
          </cell>
          <cell r="AB1149">
            <v>245.87</v>
          </cell>
          <cell r="AC1149">
            <v>258.08</v>
          </cell>
          <cell r="AD1149">
            <v>261.76</v>
          </cell>
          <cell r="AE1149">
            <v>212.8</v>
          </cell>
          <cell r="AF1149">
            <v>187.20000000000002</v>
          </cell>
          <cell r="AG1149">
            <v>170.23999999999998</v>
          </cell>
          <cell r="AH1149">
            <v>0</v>
          </cell>
          <cell r="AI1149">
            <v>0</v>
          </cell>
          <cell r="AJ1149">
            <v>0</v>
          </cell>
          <cell r="AK1149">
            <v>0</v>
          </cell>
          <cell r="AL1149">
            <v>0</v>
          </cell>
          <cell r="AM1149">
            <v>0</v>
          </cell>
          <cell r="AN1149">
            <v>0</v>
          </cell>
          <cell r="AO1149">
            <v>0</v>
          </cell>
          <cell r="AP1149">
            <v>0</v>
          </cell>
          <cell r="AQ1149">
            <v>1335.95</v>
          </cell>
        </row>
        <row r="1150">
          <cell r="A1150">
            <v>1</v>
          </cell>
          <cell r="B1150" t="str">
            <v>COP</v>
          </cell>
          <cell r="C1150" t="str">
            <v>Subastas</v>
          </cell>
          <cell r="D1150" t="str">
            <v>Variable</v>
          </cell>
          <cell r="E1150">
            <v>7</v>
          </cell>
          <cell r="F1150">
            <v>35634</v>
          </cell>
          <cell r="G1150" t="str">
            <v>Julio</v>
          </cell>
          <cell r="H1150">
            <v>1997</v>
          </cell>
          <cell r="I1150">
            <v>38191</v>
          </cell>
          <cell r="J1150">
            <v>2004</v>
          </cell>
          <cell r="K1150" t="str">
            <v>Julio</v>
          </cell>
          <cell r="P1150">
            <v>5.88</v>
          </cell>
          <cell r="Q1150">
            <v>17.53</v>
          </cell>
          <cell r="R1150">
            <v>17.14</v>
          </cell>
          <cell r="S1150" t="e">
            <v>#REF!</v>
          </cell>
          <cell r="T1150">
            <v>2307</v>
          </cell>
          <cell r="U1150" t="e">
            <v>#REF!</v>
          </cell>
          <cell r="V1150">
            <v>2307</v>
          </cell>
          <cell r="W1150" t="e">
            <v>#REF!</v>
          </cell>
          <cell r="X1150">
            <v>2307</v>
          </cell>
          <cell r="Y1150">
            <v>404.4171</v>
          </cell>
          <cell r="Z1150">
            <v>2711.4171000000001</v>
          </cell>
          <cell r="AA1150">
            <v>39541.980000000003</v>
          </cell>
          <cell r="AB1150">
            <v>354.51</v>
          </cell>
          <cell r="AC1150">
            <v>372.1191</v>
          </cell>
          <cell r="AD1150">
            <v>377.42519999999996</v>
          </cell>
          <cell r="AE1150">
            <v>306.83100000000002</v>
          </cell>
          <cell r="AF1150">
            <v>269.91900000000004</v>
          </cell>
          <cell r="AG1150">
            <v>245.4648</v>
          </cell>
          <cell r="AH1150">
            <v>0</v>
          </cell>
          <cell r="AI1150">
            <v>0</v>
          </cell>
          <cell r="AJ1150">
            <v>0</v>
          </cell>
          <cell r="AK1150">
            <v>0</v>
          </cell>
          <cell r="AL1150">
            <v>0</v>
          </cell>
          <cell r="AM1150">
            <v>0</v>
          </cell>
          <cell r="AN1150">
            <v>0</v>
          </cell>
          <cell r="AO1150">
            <v>0</v>
          </cell>
          <cell r="AP1150">
            <v>0</v>
          </cell>
          <cell r="AQ1150">
            <v>1926.2691</v>
          </cell>
        </row>
        <row r="1151">
          <cell r="A1151">
            <v>1</v>
          </cell>
          <cell r="B1151" t="str">
            <v>COP</v>
          </cell>
          <cell r="C1151" t="str">
            <v>Subastas</v>
          </cell>
          <cell r="D1151" t="str">
            <v>Variable</v>
          </cell>
          <cell r="E1151">
            <v>7</v>
          </cell>
          <cell r="F1151">
            <v>35634</v>
          </cell>
          <cell r="G1151" t="str">
            <v>Julio</v>
          </cell>
          <cell r="H1151">
            <v>1997</v>
          </cell>
          <cell r="I1151">
            <v>38191</v>
          </cell>
          <cell r="J1151">
            <v>2004</v>
          </cell>
          <cell r="K1151" t="str">
            <v>Julio</v>
          </cell>
          <cell r="P1151">
            <v>5.88</v>
          </cell>
          <cell r="Q1151">
            <v>17.53</v>
          </cell>
          <cell r="R1151">
            <v>17.14</v>
          </cell>
          <cell r="S1151" t="e">
            <v>#REF!</v>
          </cell>
          <cell r="T1151">
            <v>800</v>
          </cell>
          <cell r="U1151" t="e">
            <v>#REF!</v>
          </cell>
          <cell r="V1151">
            <v>800</v>
          </cell>
          <cell r="W1151" t="e">
            <v>#REF!</v>
          </cell>
          <cell r="X1151">
            <v>800</v>
          </cell>
          <cell r="Y1151">
            <v>140.24</v>
          </cell>
          <cell r="Z1151">
            <v>940.24</v>
          </cell>
          <cell r="AA1151">
            <v>13712</v>
          </cell>
          <cell r="AB1151">
            <v>122.93</v>
          </cell>
          <cell r="AC1151">
            <v>129.04</v>
          </cell>
          <cell r="AD1151">
            <v>130.88</v>
          </cell>
          <cell r="AE1151">
            <v>106.4</v>
          </cell>
          <cell r="AF1151">
            <v>93.600000000000009</v>
          </cell>
          <cell r="AG1151">
            <v>85.11999999999999</v>
          </cell>
          <cell r="AH1151">
            <v>0</v>
          </cell>
          <cell r="AI1151">
            <v>0</v>
          </cell>
          <cell r="AJ1151">
            <v>0</v>
          </cell>
          <cell r="AK1151">
            <v>0</v>
          </cell>
          <cell r="AL1151">
            <v>0</v>
          </cell>
          <cell r="AM1151">
            <v>0</v>
          </cell>
          <cell r="AN1151">
            <v>0</v>
          </cell>
          <cell r="AO1151">
            <v>0</v>
          </cell>
          <cell r="AP1151">
            <v>0</v>
          </cell>
          <cell r="AQ1151">
            <v>667.97</v>
          </cell>
        </row>
        <row r="1152">
          <cell r="A1152">
            <v>1</v>
          </cell>
          <cell r="B1152" t="str">
            <v>COP</v>
          </cell>
          <cell r="C1152" t="str">
            <v>Subastas</v>
          </cell>
          <cell r="D1152" t="str">
            <v>Variable</v>
          </cell>
          <cell r="E1152">
            <v>7</v>
          </cell>
          <cell r="F1152">
            <v>35634</v>
          </cell>
          <cell r="G1152" t="str">
            <v>Julio</v>
          </cell>
          <cell r="H1152">
            <v>1997</v>
          </cell>
          <cell r="I1152">
            <v>38191</v>
          </cell>
          <cell r="J1152">
            <v>2004</v>
          </cell>
          <cell r="K1152" t="str">
            <v>Julio</v>
          </cell>
          <cell r="P1152">
            <v>5.88</v>
          </cell>
          <cell r="Q1152">
            <v>17.53</v>
          </cell>
          <cell r="R1152">
            <v>17.14</v>
          </cell>
          <cell r="S1152" t="e">
            <v>#REF!</v>
          </cell>
          <cell r="T1152">
            <v>600</v>
          </cell>
          <cell r="U1152" t="e">
            <v>#REF!</v>
          </cell>
          <cell r="V1152">
            <v>600</v>
          </cell>
          <cell r="W1152" t="e">
            <v>#REF!</v>
          </cell>
          <cell r="X1152">
            <v>600</v>
          </cell>
          <cell r="Y1152">
            <v>105.18</v>
          </cell>
          <cell r="Z1152">
            <v>705.18000000000006</v>
          </cell>
          <cell r="AA1152">
            <v>10284</v>
          </cell>
          <cell r="AB1152">
            <v>92.2</v>
          </cell>
          <cell r="AC1152">
            <v>96.78</v>
          </cell>
          <cell r="AD1152">
            <v>98.16</v>
          </cell>
          <cell r="AE1152">
            <v>79.800000000000011</v>
          </cell>
          <cell r="AF1152">
            <v>70.2</v>
          </cell>
          <cell r="AG1152">
            <v>63.839999999999996</v>
          </cell>
          <cell r="AH1152">
            <v>0</v>
          </cell>
          <cell r="AI1152">
            <v>0</v>
          </cell>
          <cell r="AJ1152">
            <v>0</v>
          </cell>
          <cell r="AK1152">
            <v>0</v>
          </cell>
          <cell r="AL1152">
            <v>0</v>
          </cell>
          <cell r="AM1152">
            <v>0</v>
          </cell>
          <cell r="AN1152">
            <v>0</v>
          </cell>
          <cell r="AO1152">
            <v>0</v>
          </cell>
          <cell r="AP1152">
            <v>0</v>
          </cell>
          <cell r="AQ1152">
            <v>500.97999999999996</v>
          </cell>
        </row>
        <row r="1153">
          <cell r="A1153">
            <v>1</v>
          </cell>
          <cell r="B1153" t="str">
            <v>COP</v>
          </cell>
          <cell r="C1153" t="str">
            <v>Subastas</v>
          </cell>
          <cell r="D1153" t="str">
            <v>Variable</v>
          </cell>
          <cell r="E1153">
            <v>7</v>
          </cell>
          <cell r="F1153">
            <v>35634</v>
          </cell>
          <cell r="G1153" t="str">
            <v>Julio</v>
          </cell>
          <cell r="H1153">
            <v>1997</v>
          </cell>
          <cell r="I1153">
            <v>38191</v>
          </cell>
          <cell r="J1153">
            <v>2004</v>
          </cell>
          <cell r="K1153" t="str">
            <v>Julio</v>
          </cell>
          <cell r="P1153">
            <v>5.88</v>
          </cell>
          <cell r="Q1153">
            <v>17.53</v>
          </cell>
          <cell r="R1153">
            <v>17.14</v>
          </cell>
          <cell r="S1153" t="e">
            <v>#REF!</v>
          </cell>
          <cell r="T1153">
            <v>3100</v>
          </cell>
          <cell r="U1153" t="e">
            <v>#REF!</v>
          </cell>
          <cell r="V1153">
            <v>3100</v>
          </cell>
          <cell r="W1153" t="e">
            <v>#REF!</v>
          </cell>
          <cell r="X1153">
            <v>3100</v>
          </cell>
          <cell r="Y1153">
            <v>543.43000000000006</v>
          </cell>
          <cell r="Z1153">
            <v>3643.4300000000003</v>
          </cell>
          <cell r="AA1153">
            <v>53134</v>
          </cell>
          <cell r="AB1153">
            <v>476.37</v>
          </cell>
          <cell r="AC1153">
            <v>500.03</v>
          </cell>
          <cell r="AD1153">
            <v>507.15999999999997</v>
          </cell>
          <cell r="AE1153">
            <v>412.3</v>
          </cell>
          <cell r="AF1153">
            <v>362.70000000000005</v>
          </cell>
          <cell r="AG1153">
            <v>329.84</v>
          </cell>
          <cell r="AH1153">
            <v>0</v>
          </cell>
          <cell r="AI1153">
            <v>0</v>
          </cell>
          <cell r="AJ1153">
            <v>0</v>
          </cell>
          <cell r="AK1153">
            <v>0</v>
          </cell>
          <cell r="AL1153">
            <v>0</v>
          </cell>
          <cell r="AM1153">
            <v>0</v>
          </cell>
          <cell r="AN1153">
            <v>0</v>
          </cell>
          <cell r="AO1153">
            <v>0</v>
          </cell>
          <cell r="AP1153">
            <v>0</v>
          </cell>
          <cell r="AQ1153">
            <v>2588.4</v>
          </cell>
        </row>
        <row r="1154">
          <cell r="A1154">
            <v>1</v>
          </cell>
          <cell r="B1154" t="str">
            <v>COP</v>
          </cell>
          <cell r="C1154" t="str">
            <v>Subastas</v>
          </cell>
          <cell r="D1154" t="str">
            <v>Variable</v>
          </cell>
          <cell r="E1154">
            <v>7</v>
          </cell>
          <cell r="F1154">
            <v>35634</v>
          </cell>
          <cell r="G1154" t="str">
            <v>Julio</v>
          </cell>
          <cell r="H1154">
            <v>1997</v>
          </cell>
          <cell r="I1154">
            <v>38191</v>
          </cell>
          <cell r="J1154">
            <v>2004</v>
          </cell>
          <cell r="K1154" t="str">
            <v>Julio</v>
          </cell>
          <cell r="P1154">
            <v>5.88</v>
          </cell>
          <cell r="Q1154">
            <v>17.53</v>
          </cell>
          <cell r="R1154">
            <v>17.14</v>
          </cell>
          <cell r="S1154" t="e">
            <v>#REF!</v>
          </cell>
          <cell r="T1154">
            <v>5550</v>
          </cell>
          <cell r="U1154" t="e">
            <v>#REF!</v>
          </cell>
          <cell r="V1154">
            <v>5550</v>
          </cell>
          <cell r="W1154" t="e">
            <v>#REF!</v>
          </cell>
          <cell r="X1154">
            <v>5550</v>
          </cell>
          <cell r="Y1154">
            <v>972.91500000000008</v>
          </cell>
          <cell r="Z1154">
            <v>6522.915</v>
          </cell>
          <cell r="AA1154">
            <v>95127</v>
          </cell>
          <cell r="AB1154">
            <v>852.86</v>
          </cell>
          <cell r="AC1154">
            <v>895.21500000000003</v>
          </cell>
          <cell r="AD1154">
            <v>907.98</v>
          </cell>
          <cell r="AE1154">
            <v>738.15000000000009</v>
          </cell>
          <cell r="AF1154">
            <v>649.35</v>
          </cell>
          <cell r="AG1154">
            <v>590.52</v>
          </cell>
          <cell r="AH1154">
            <v>0</v>
          </cell>
          <cell r="AI1154">
            <v>0</v>
          </cell>
          <cell r="AJ1154">
            <v>0</v>
          </cell>
          <cell r="AK1154">
            <v>0</v>
          </cell>
          <cell r="AL1154">
            <v>0</v>
          </cell>
          <cell r="AM1154">
            <v>0</v>
          </cell>
          <cell r="AN1154">
            <v>0</v>
          </cell>
          <cell r="AO1154">
            <v>0</v>
          </cell>
          <cell r="AP1154">
            <v>0</v>
          </cell>
          <cell r="AQ1154">
            <v>4634.0750000000007</v>
          </cell>
        </row>
        <row r="1155">
          <cell r="A1155">
            <v>1</v>
          </cell>
          <cell r="B1155" t="str">
            <v>COP</v>
          </cell>
          <cell r="C1155" t="str">
            <v>Subastas</v>
          </cell>
          <cell r="D1155" t="str">
            <v>Variable</v>
          </cell>
          <cell r="E1155">
            <v>7</v>
          </cell>
          <cell r="F1155">
            <v>35634</v>
          </cell>
          <cell r="G1155" t="str">
            <v>Julio</v>
          </cell>
          <cell r="H1155">
            <v>1997</v>
          </cell>
          <cell r="I1155">
            <v>38191</v>
          </cell>
          <cell r="J1155">
            <v>2004</v>
          </cell>
          <cell r="K1155" t="str">
            <v>Julio</v>
          </cell>
          <cell r="P1155">
            <v>5.88</v>
          </cell>
          <cell r="Q1155">
            <v>17.53</v>
          </cell>
          <cell r="R1155">
            <v>17.14</v>
          </cell>
          <cell r="S1155" t="e">
            <v>#REF!</v>
          </cell>
          <cell r="T1155">
            <v>5425</v>
          </cell>
          <cell r="U1155" t="e">
            <v>#REF!</v>
          </cell>
          <cell r="V1155">
            <v>5425</v>
          </cell>
          <cell r="W1155" t="e">
            <v>#REF!</v>
          </cell>
          <cell r="X1155">
            <v>5425</v>
          </cell>
          <cell r="Y1155">
            <v>951.00250000000005</v>
          </cell>
          <cell r="Z1155">
            <v>6376.0025000000005</v>
          </cell>
          <cell r="AA1155">
            <v>92984.5</v>
          </cell>
          <cell r="AB1155">
            <v>833.65</v>
          </cell>
          <cell r="AC1155">
            <v>875.05250000000001</v>
          </cell>
          <cell r="AD1155">
            <v>887.53</v>
          </cell>
          <cell r="AE1155">
            <v>721.52500000000009</v>
          </cell>
          <cell r="AF1155">
            <v>634.72500000000002</v>
          </cell>
          <cell r="AG1155">
            <v>577.22</v>
          </cell>
          <cell r="AH1155">
            <v>0</v>
          </cell>
          <cell r="AI1155">
            <v>0</v>
          </cell>
          <cell r="AJ1155">
            <v>0</v>
          </cell>
          <cell r="AK1155">
            <v>0</v>
          </cell>
          <cell r="AL1155">
            <v>0</v>
          </cell>
          <cell r="AM1155">
            <v>0</v>
          </cell>
          <cell r="AN1155">
            <v>0</v>
          </cell>
          <cell r="AO1155">
            <v>0</v>
          </cell>
          <cell r="AP1155">
            <v>0</v>
          </cell>
          <cell r="AQ1155">
            <v>4529.7025000000003</v>
          </cell>
        </row>
        <row r="1156">
          <cell r="A1156">
            <v>1</v>
          </cell>
          <cell r="B1156" t="str">
            <v>COP</v>
          </cell>
          <cell r="C1156" t="str">
            <v>Subastas</v>
          </cell>
          <cell r="D1156" t="str">
            <v>Variable</v>
          </cell>
          <cell r="E1156">
            <v>7</v>
          </cell>
          <cell r="F1156">
            <v>35634</v>
          </cell>
          <cell r="G1156" t="str">
            <v>Julio</v>
          </cell>
          <cell r="H1156">
            <v>1997</v>
          </cell>
          <cell r="I1156">
            <v>38191</v>
          </cell>
          <cell r="J1156">
            <v>2004</v>
          </cell>
          <cell r="K1156" t="str">
            <v>Julio</v>
          </cell>
          <cell r="P1156">
            <v>5.88</v>
          </cell>
          <cell r="Q1156">
            <v>17.53</v>
          </cell>
          <cell r="R1156">
            <v>17.14</v>
          </cell>
          <cell r="S1156" t="e">
            <v>#REF!</v>
          </cell>
          <cell r="T1156">
            <v>393</v>
          </cell>
          <cell r="U1156" t="e">
            <v>#REF!</v>
          </cell>
          <cell r="V1156">
            <v>393</v>
          </cell>
          <cell r="W1156" t="e">
            <v>#REF!</v>
          </cell>
          <cell r="X1156">
            <v>393</v>
          </cell>
          <cell r="Y1156">
            <v>68.892899999999997</v>
          </cell>
          <cell r="Z1156">
            <v>461.8929</v>
          </cell>
          <cell r="AA1156">
            <v>6736.02</v>
          </cell>
          <cell r="AB1156">
            <v>60.39</v>
          </cell>
          <cell r="AC1156">
            <v>63.390900000000002</v>
          </cell>
          <cell r="AD1156">
            <v>64.294799999999995</v>
          </cell>
          <cell r="AE1156">
            <v>52.269000000000005</v>
          </cell>
          <cell r="AF1156">
            <v>45.981000000000002</v>
          </cell>
          <cell r="AG1156">
            <v>41.815199999999997</v>
          </cell>
          <cell r="AH1156">
            <v>0</v>
          </cell>
          <cell r="AI1156">
            <v>0</v>
          </cell>
          <cell r="AJ1156">
            <v>0</v>
          </cell>
          <cell r="AK1156">
            <v>0</v>
          </cell>
          <cell r="AL1156">
            <v>0</v>
          </cell>
          <cell r="AM1156">
            <v>0</v>
          </cell>
          <cell r="AN1156">
            <v>0</v>
          </cell>
          <cell r="AO1156">
            <v>0</v>
          </cell>
          <cell r="AP1156">
            <v>0</v>
          </cell>
          <cell r="AQ1156">
            <v>328.14089999999999</v>
          </cell>
        </row>
        <row r="1157">
          <cell r="A1157">
            <v>1</v>
          </cell>
          <cell r="B1157" t="str">
            <v>COP</v>
          </cell>
          <cell r="C1157" t="str">
            <v>Subastas</v>
          </cell>
          <cell r="D1157" t="str">
            <v>Variable</v>
          </cell>
          <cell r="E1157">
            <v>7</v>
          </cell>
          <cell r="F1157">
            <v>35634</v>
          </cell>
          <cell r="G1157" t="str">
            <v>Julio</v>
          </cell>
          <cell r="H1157">
            <v>1997</v>
          </cell>
          <cell r="I1157">
            <v>38191</v>
          </cell>
          <cell r="J1157">
            <v>2004</v>
          </cell>
          <cell r="K1157" t="str">
            <v>Julio</v>
          </cell>
          <cell r="P1157">
            <v>5.88</v>
          </cell>
          <cell r="Q1157">
            <v>17.53</v>
          </cell>
          <cell r="R1157">
            <v>17.14</v>
          </cell>
          <cell r="S1157" t="e">
            <v>#REF!</v>
          </cell>
          <cell r="T1157">
            <v>1212.3</v>
          </cell>
          <cell r="U1157" t="e">
            <v>#REF!</v>
          </cell>
          <cell r="V1157">
            <v>1212.3</v>
          </cell>
          <cell r="W1157" t="e">
            <v>#REF!</v>
          </cell>
          <cell r="X1157">
            <v>1212.3</v>
          </cell>
          <cell r="Y1157">
            <v>212.51618999999999</v>
          </cell>
          <cell r="Z1157">
            <v>1424.81619</v>
          </cell>
          <cell r="AA1157">
            <v>20778.822</v>
          </cell>
          <cell r="AB1157">
            <v>186.29</v>
          </cell>
          <cell r="AC1157">
            <v>195.54398999999998</v>
          </cell>
          <cell r="AD1157">
            <v>198.33228</v>
          </cell>
          <cell r="AE1157">
            <v>161.23590000000002</v>
          </cell>
          <cell r="AF1157">
            <v>141.8391</v>
          </cell>
          <cell r="AG1157">
            <v>128.98872</v>
          </cell>
          <cell r="AH1157">
            <v>0</v>
          </cell>
          <cell r="AI1157">
            <v>0</v>
          </cell>
          <cell r="AJ1157">
            <v>0</v>
          </cell>
          <cell r="AK1157">
            <v>0</v>
          </cell>
          <cell r="AL1157">
            <v>0</v>
          </cell>
          <cell r="AM1157">
            <v>0</v>
          </cell>
          <cell r="AN1157">
            <v>0</v>
          </cell>
          <cell r="AO1157">
            <v>0</v>
          </cell>
          <cell r="AP1157">
            <v>0</v>
          </cell>
          <cell r="AQ1157">
            <v>1012.22999</v>
          </cell>
        </row>
        <row r="1158">
          <cell r="A1158">
            <v>1</v>
          </cell>
          <cell r="B1158" t="str">
            <v>COP</v>
          </cell>
          <cell r="C1158" t="str">
            <v>Subastas</v>
          </cell>
          <cell r="D1158" t="str">
            <v>Variable</v>
          </cell>
          <cell r="E1158">
            <v>7</v>
          </cell>
          <cell r="F1158">
            <v>35634</v>
          </cell>
          <cell r="G1158" t="str">
            <v>Julio</v>
          </cell>
          <cell r="H1158">
            <v>1997</v>
          </cell>
          <cell r="I1158">
            <v>38191</v>
          </cell>
          <cell r="J1158">
            <v>2004</v>
          </cell>
          <cell r="K1158" t="str">
            <v>Julio</v>
          </cell>
          <cell r="P1158">
            <v>5.88</v>
          </cell>
          <cell r="Q1158">
            <v>17.53</v>
          </cell>
          <cell r="R1158">
            <v>17.14</v>
          </cell>
          <cell r="S1158" t="e">
            <v>#REF!</v>
          </cell>
          <cell r="T1158">
            <v>450</v>
          </cell>
          <cell r="U1158" t="e">
            <v>#REF!</v>
          </cell>
          <cell r="V1158">
            <v>450</v>
          </cell>
          <cell r="W1158" t="e">
            <v>#REF!</v>
          </cell>
          <cell r="X1158">
            <v>450</v>
          </cell>
          <cell r="Y1158">
            <v>78.885000000000005</v>
          </cell>
          <cell r="Z1158">
            <v>528.88499999999999</v>
          </cell>
          <cell r="AA1158">
            <v>7713</v>
          </cell>
          <cell r="AB1158">
            <v>69.150000000000006</v>
          </cell>
          <cell r="AC1158">
            <v>72.584999999999994</v>
          </cell>
          <cell r="AD1158">
            <v>73.62</v>
          </cell>
          <cell r="AE1158">
            <v>59.85</v>
          </cell>
          <cell r="AF1158">
            <v>52.650000000000006</v>
          </cell>
          <cell r="AG1158">
            <v>47.879999999999995</v>
          </cell>
          <cell r="AH1158">
            <v>0</v>
          </cell>
          <cell r="AI1158">
            <v>0</v>
          </cell>
          <cell r="AJ1158">
            <v>0</v>
          </cell>
          <cell r="AK1158">
            <v>0</v>
          </cell>
          <cell r="AL1158">
            <v>0</v>
          </cell>
          <cell r="AM1158">
            <v>0</v>
          </cell>
          <cell r="AN1158">
            <v>0</v>
          </cell>
          <cell r="AO1158">
            <v>0</v>
          </cell>
          <cell r="AP1158">
            <v>0</v>
          </cell>
          <cell r="AQ1158">
            <v>375.73500000000001</v>
          </cell>
        </row>
        <row r="1159">
          <cell r="A1159">
            <v>1</v>
          </cell>
          <cell r="B1159" t="str">
            <v>COP</v>
          </cell>
          <cell r="C1159" t="str">
            <v>Subastas</v>
          </cell>
          <cell r="D1159" t="str">
            <v>Variable</v>
          </cell>
          <cell r="E1159">
            <v>7</v>
          </cell>
          <cell r="F1159">
            <v>35634</v>
          </cell>
          <cell r="G1159" t="str">
            <v>Julio</v>
          </cell>
          <cell r="H1159">
            <v>1997</v>
          </cell>
          <cell r="I1159">
            <v>38191</v>
          </cell>
          <cell r="J1159">
            <v>2004</v>
          </cell>
          <cell r="K1159" t="str">
            <v>Julio</v>
          </cell>
          <cell r="P1159">
            <v>5.88</v>
          </cell>
          <cell r="Q1159">
            <v>17.53</v>
          </cell>
          <cell r="R1159">
            <v>17.14</v>
          </cell>
          <cell r="S1159" t="e">
            <v>#REF!</v>
          </cell>
          <cell r="T1159">
            <v>1500</v>
          </cell>
          <cell r="U1159" t="e">
            <v>#REF!</v>
          </cell>
          <cell r="V1159">
            <v>1500</v>
          </cell>
          <cell r="W1159" t="e">
            <v>#REF!</v>
          </cell>
          <cell r="X1159">
            <v>1500</v>
          </cell>
          <cell r="Y1159">
            <v>262.95000000000005</v>
          </cell>
          <cell r="Z1159">
            <v>1762.95</v>
          </cell>
          <cell r="AA1159">
            <v>25710</v>
          </cell>
          <cell r="AB1159">
            <v>230.5</v>
          </cell>
          <cell r="AC1159">
            <v>241.95</v>
          </cell>
          <cell r="AD1159">
            <v>245.4</v>
          </cell>
          <cell r="AE1159">
            <v>199.5</v>
          </cell>
          <cell r="AF1159">
            <v>175.5</v>
          </cell>
          <cell r="AG1159">
            <v>159.6</v>
          </cell>
          <cell r="AH1159">
            <v>0</v>
          </cell>
          <cell r="AI1159">
            <v>0</v>
          </cell>
          <cell r="AJ1159">
            <v>0</v>
          </cell>
          <cell r="AK1159">
            <v>0</v>
          </cell>
          <cell r="AL1159">
            <v>0</v>
          </cell>
          <cell r="AM1159">
            <v>0</v>
          </cell>
          <cell r="AN1159">
            <v>0</v>
          </cell>
          <cell r="AO1159">
            <v>0</v>
          </cell>
          <cell r="AP1159">
            <v>0</v>
          </cell>
          <cell r="AQ1159">
            <v>1252.4499999999998</v>
          </cell>
        </row>
        <row r="1160">
          <cell r="A1160">
            <v>1</v>
          </cell>
          <cell r="B1160" t="str">
            <v>COP</v>
          </cell>
          <cell r="C1160" t="str">
            <v>Subastas</v>
          </cell>
          <cell r="D1160" t="str">
            <v>Variable</v>
          </cell>
          <cell r="E1160">
            <v>7</v>
          </cell>
          <cell r="F1160">
            <v>35634</v>
          </cell>
          <cell r="G1160" t="str">
            <v>Julio</v>
          </cell>
          <cell r="H1160">
            <v>1997</v>
          </cell>
          <cell r="I1160">
            <v>38191</v>
          </cell>
          <cell r="J1160">
            <v>2004</v>
          </cell>
          <cell r="K1160" t="str">
            <v>Julio</v>
          </cell>
          <cell r="P1160">
            <v>5.88</v>
          </cell>
          <cell r="Q1160">
            <v>17.53</v>
          </cell>
          <cell r="R1160">
            <v>17.14</v>
          </cell>
          <cell r="S1160" t="e">
            <v>#REF!</v>
          </cell>
          <cell r="T1160">
            <v>810</v>
          </cell>
          <cell r="U1160" t="e">
            <v>#REF!</v>
          </cell>
          <cell r="V1160">
            <v>810</v>
          </cell>
          <cell r="W1160" t="e">
            <v>#REF!</v>
          </cell>
          <cell r="X1160">
            <v>810</v>
          </cell>
          <cell r="Y1160">
            <v>141.99299999999999</v>
          </cell>
          <cell r="Z1160">
            <v>951.99299999999994</v>
          </cell>
          <cell r="AA1160">
            <v>13883.4</v>
          </cell>
          <cell r="AB1160">
            <v>124.47</v>
          </cell>
          <cell r="AC1160">
            <v>130.65299999999999</v>
          </cell>
          <cell r="AD1160">
            <v>132.51599999999999</v>
          </cell>
          <cell r="AE1160">
            <v>107.73</v>
          </cell>
          <cell r="AF1160">
            <v>94.77000000000001</v>
          </cell>
          <cell r="AG1160">
            <v>86.183999999999997</v>
          </cell>
          <cell r="AH1160">
            <v>0</v>
          </cell>
          <cell r="AI1160">
            <v>0</v>
          </cell>
          <cell r="AJ1160">
            <v>0</v>
          </cell>
          <cell r="AK1160">
            <v>0</v>
          </cell>
          <cell r="AL1160">
            <v>0</v>
          </cell>
          <cell r="AM1160">
            <v>0</v>
          </cell>
          <cell r="AN1160">
            <v>0</v>
          </cell>
          <cell r="AO1160">
            <v>0</v>
          </cell>
          <cell r="AP1160">
            <v>0</v>
          </cell>
          <cell r="AQ1160">
            <v>676.32299999999998</v>
          </cell>
        </row>
        <row r="1161">
          <cell r="A1161">
            <v>1</v>
          </cell>
          <cell r="B1161" t="str">
            <v>COP</v>
          </cell>
          <cell r="C1161" t="str">
            <v>Subastas</v>
          </cell>
          <cell r="D1161" t="str">
            <v>Variable</v>
          </cell>
          <cell r="E1161">
            <v>7</v>
          </cell>
          <cell r="F1161">
            <v>35634</v>
          </cell>
          <cell r="G1161" t="str">
            <v>Julio</v>
          </cell>
          <cell r="H1161">
            <v>1997</v>
          </cell>
          <cell r="I1161">
            <v>38191</v>
          </cell>
          <cell r="J1161">
            <v>2004</v>
          </cell>
          <cell r="K1161" t="str">
            <v>Julio</v>
          </cell>
          <cell r="P1161">
            <v>5.88</v>
          </cell>
          <cell r="Q1161">
            <v>17.53</v>
          </cell>
          <cell r="R1161">
            <v>17.14</v>
          </cell>
          <cell r="S1161" t="e">
            <v>#REF!</v>
          </cell>
          <cell r="T1161">
            <v>68.900000000000006</v>
          </cell>
          <cell r="U1161" t="e">
            <v>#REF!</v>
          </cell>
          <cell r="V1161">
            <v>68.900000000000006</v>
          </cell>
          <cell r="W1161" t="e">
            <v>#REF!</v>
          </cell>
          <cell r="X1161">
            <v>68.900000000000006</v>
          </cell>
          <cell r="Y1161">
            <v>12.078170000000002</v>
          </cell>
          <cell r="Z1161">
            <v>80.978170000000006</v>
          </cell>
          <cell r="AA1161">
            <v>1180.9460000000001</v>
          </cell>
          <cell r="AB1161">
            <v>10.59</v>
          </cell>
          <cell r="AC1161">
            <v>11.113570000000001</v>
          </cell>
          <cell r="AD1161">
            <v>11.272040000000001</v>
          </cell>
          <cell r="AE1161">
            <v>9.1637000000000004</v>
          </cell>
          <cell r="AF1161">
            <v>8.061300000000001</v>
          </cell>
          <cell r="AG1161">
            <v>7.3309600000000001</v>
          </cell>
          <cell r="AH1161">
            <v>0</v>
          </cell>
          <cell r="AI1161">
            <v>0</v>
          </cell>
          <cell r="AJ1161">
            <v>0</v>
          </cell>
          <cell r="AK1161">
            <v>0</v>
          </cell>
          <cell r="AL1161">
            <v>0</v>
          </cell>
          <cell r="AM1161">
            <v>0</v>
          </cell>
          <cell r="AN1161">
            <v>0</v>
          </cell>
          <cell r="AO1161">
            <v>0</v>
          </cell>
          <cell r="AP1161">
            <v>0</v>
          </cell>
          <cell r="AQ1161">
            <v>57.531570000000002</v>
          </cell>
        </row>
        <row r="1162">
          <cell r="A1162">
            <v>1</v>
          </cell>
          <cell r="B1162" t="str">
            <v>COP</v>
          </cell>
          <cell r="C1162" t="str">
            <v>Subastas</v>
          </cell>
          <cell r="D1162" t="str">
            <v>Variable</v>
          </cell>
          <cell r="E1162">
            <v>7</v>
          </cell>
          <cell r="F1162">
            <v>35634</v>
          </cell>
          <cell r="G1162" t="str">
            <v>Julio</v>
          </cell>
          <cell r="H1162">
            <v>1997</v>
          </cell>
          <cell r="I1162">
            <v>38191</v>
          </cell>
          <cell r="J1162">
            <v>2004</v>
          </cell>
          <cell r="K1162" t="str">
            <v>Julio</v>
          </cell>
          <cell r="P1162">
            <v>5.88</v>
          </cell>
          <cell r="Q1162">
            <v>17.53</v>
          </cell>
          <cell r="R1162">
            <v>17.14</v>
          </cell>
          <cell r="S1162" t="e">
            <v>#REF!</v>
          </cell>
          <cell r="T1162">
            <v>5550</v>
          </cell>
          <cell r="U1162" t="e">
            <v>#REF!</v>
          </cell>
          <cell r="V1162">
            <v>5550</v>
          </cell>
          <cell r="W1162" t="e">
            <v>#REF!</v>
          </cell>
          <cell r="X1162">
            <v>5550</v>
          </cell>
          <cell r="Y1162">
            <v>972.91500000000008</v>
          </cell>
          <cell r="Z1162">
            <v>6522.915</v>
          </cell>
          <cell r="AA1162">
            <v>95127</v>
          </cell>
          <cell r="AB1162">
            <v>852.86</v>
          </cell>
          <cell r="AC1162">
            <v>895.21500000000003</v>
          </cell>
          <cell r="AD1162">
            <v>907.98</v>
          </cell>
          <cell r="AE1162">
            <v>738.15000000000009</v>
          </cell>
          <cell r="AF1162">
            <v>649.35</v>
          </cell>
          <cell r="AG1162">
            <v>590.52</v>
          </cell>
          <cell r="AH1162">
            <v>0</v>
          </cell>
          <cell r="AI1162">
            <v>0</v>
          </cell>
          <cell r="AJ1162">
            <v>0</v>
          </cell>
          <cell r="AK1162">
            <v>0</v>
          </cell>
          <cell r="AL1162">
            <v>0</v>
          </cell>
          <cell r="AM1162">
            <v>0</v>
          </cell>
          <cell r="AN1162">
            <v>0</v>
          </cell>
          <cell r="AO1162">
            <v>0</v>
          </cell>
          <cell r="AP1162">
            <v>0</v>
          </cell>
          <cell r="AQ1162">
            <v>4634.0750000000007</v>
          </cell>
        </row>
        <row r="1163">
          <cell r="A1163">
            <v>1</v>
          </cell>
          <cell r="B1163" t="str">
            <v>COP</v>
          </cell>
          <cell r="C1163" t="str">
            <v>Subastas</v>
          </cell>
          <cell r="D1163" t="str">
            <v>Variable</v>
          </cell>
          <cell r="E1163">
            <v>7</v>
          </cell>
          <cell r="F1163">
            <v>35634</v>
          </cell>
          <cell r="G1163" t="str">
            <v>Julio</v>
          </cell>
          <cell r="H1163">
            <v>1997</v>
          </cell>
          <cell r="I1163">
            <v>38191</v>
          </cell>
          <cell r="J1163">
            <v>2004</v>
          </cell>
          <cell r="K1163" t="str">
            <v>Julio</v>
          </cell>
          <cell r="P1163">
            <v>5.88</v>
          </cell>
          <cell r="Q1163">
            <v>17.53</v>
          </cell>
          <cell r="R1163">
            <v>17.14</v>
          </cell>
          <cell r="S1163" t="e">
            <v>#REF!</v>
          </cell>
          <cell r="T1163">
            <v>10800.1</v>
          </cell>
          <cell r="U1163" t="e">
            <v>#REF!</v>
          </cell>
          <cell r="V1163">
            <v>10800.1</v>
          </cell>
          <cell r="W1163" t="e">
            <v>#REF!</v>
          </cell>
          <cell r="X1163">
            <v>10800.1</v>
          </cell>
          <cell r="Y1163">
            <v>1893.2575300000001</v>
          </cell>
          <cell r="Z1163">
            <v>12693.357530000001</v>
          </cell>
          <cell r="AA1163">
            <v>185113.71400000001</v>
          </cell>
          <cell r="AB1163">
            <v>1659.63</v>
          </cell>
          <cell r="AC1163">
            <v>1742.0561299999999</v>
          </cell>
          <cell r="AD1163">
            <v>1766.89636</v>
          </cell>
          <cell r="AE1163">
            <v>1436.4133000000002</v>
          </cell>
          <cell r="AF1163">
            <v>1263.6117000000002</v>
          </cell>
          <cell r="AG1163">
            <v>1149.1306400000001</v>
          </cell>
          <cell r="AH1163">
            <v>0</v>
          </cell>
          <cell r="AI1163">
            <v>0</v>
          </cell>
          <cell r="AJ1163">
            <v>0</v>
          </cell>
          <cell r="AK1163">
            <v>0</v>
          </cell>
          <cell r="AL1163">
            <v>0</v>
          </cell>
          <cell r="AM1163">
            <v>0</v>
          </cell>
          <cell r="AN1163">
            <v>0</v>
          </cell>
          <cell r="AO1163">
            <v>0</v>
          </cell>
          <cell r="AP1163">
            <v>0</v>
          </cell>
          <cell r="AQ1163">
            <v>9017.7381299999997</v>
          </cell>
        </row>
        <row r="1164">
          <cell r="A1164">
            <v>1</v>
          </cell>
          <cell r="B1164" t="str">
            <v>COP</v>
          </cell>
          <cell r="C1164" t="str">
            <v>Subastas</v>
          </cell>
          <cell r="D1164" t="str">
            <v>Variable</v>
          </cell>
          <cell r="E1164">
            <v>7</v>
          </cell>
          <cell r="F1164">
            <v>35634</v>
          </cell>
          <cell r="G1164" t="str">
            <v>Julio</v>
          </cell>
          <cell r="H1164">
            <v>1997</v>
          </cell>
          <cell r="I1164">
            <v>38191</v>
          </cell>
          <cell r="J1164">
            <v>2004</v>
          </cell>
          <cell r="K1164" t="str">
            <v>Julio</v>
          </cell>
          <cell r="P1164">
            <v>5.88</v>
          </cell>
          <cell r="Q1164">
            <v>17.53</v>
          </cell>
          <cell r="R1164">
            <v>17.14</v>
          </cell>
          <cell r="S1164" t="e">
            <v>#REF!</v>
          </cell>
          <cell r="T1164">
            <v>2931</v>
          </cell>
          <cell r="U1164" t="e">
            <v>#REF!</v>
          </cell>
          <cell r="V1164">
            <v>2931</v>
          </cell>
          <cell r="W1164" t="e">
            <v>#REF!</v>
          </cell>
          <cell r="X1164">
            <v>2931</v>
          </cell>
          <cell r="Y1164">
            <v>513.80430000000001</v>
          </cell>
          <cell r="Z1164">
            <v>3444.8042999999998</v>
          </cell>
          <cell r="AA1164">
            <v>50237.340000000004</v>
          </cell>
          <cell r="AB1164">
            <v>450.4</v>
          </cell>
          <cell r="AC1164">
            <v>472.77030000000002</v>
          </cell>
          <cell r="AD1164">
            <v>479.51159999999999</v>
          </cell>
          <cell r="AE1164">
            <v>389.82300000000004</v>
          </cell>
          <cell r="AF1164">
            <v>342.92700000000002</v>
          </cell>
          <cell r="AG1164">
            <v>311.85839999999996</v>
          </cell>
          <cell r="AH1164">
            <v>0</v>
          </cell>
          <cell r="AI1164">
            <v>0</v>
          </cell>
          <cell r="AJ1164">
            <v>0</v>
          </cell>
          <cell r="AK1164">
            <v>0</v>
          </cell>
          <cell r="AL1164">
            <v>0</v>
          </cell>
          <cell r="AM1164">
            <v>0</v>
          </cell>
          <cell r="AN1164">
            <v>0</v>
          </cell>
          <cell r="AO1164">
            <v>0</v>
          </cell>
          <cell r="AP1164">
            <v>0</v>
          </cell>
          <cell r="AQ1164">
            <v>2447.2903000000001</v>
          </cell>
        </row>
        <row r="1165">
          <cell r="A1165">
            <v>1</v>
          </cell>
          <cell r="B1165" t="str">
            <v>COP</v>
          </cell>
          <cell r="C1165" t="str">
            <v>Subastas</v>
          </cell>
          <cell r="D1165" t="str">
            <v>Variable</v>
          </cell>
          <cell r="E1165">
            <v>7</v>
          </cell>
          <cell r="F1165">
            <v>35634</v>
          </cell>
          <cell r="G1165" t="str">
            <v>Julio</v>
          </cell>
          <cell r="H1165">
            <v>1997</v>
          </cell>
          <cell r="I1165">
            <v>38191</v>
          </cell>
          <cell r="J1165">
            <v>2004</v>
          </cell>
          <cell r="K1165" t="str">
            <v>Julio</v>
          </cell>
          <cell r="P1165">
            <v>5.88</v>
          </cell>
          <cell r="Q1165">
            <v>17.53</v>
          </cell>
          <cell r="R1165">
            <v>17.14</v>
          </cell>
          <cell r="S1165" t="e">
            <v>#REF!</v>
          </cell>
          <cell r="T1165">
            <v>5117.3</v>
          </cell>
          <cell r="U1165" t="e">
            <v>#REF!</v>
          </cell>
          <cell r="V1165">
            <v>5117.3</v>
          </cell>
          <cell r="W1165" t="e">
            <v>#REF!</v>
          </cell>
          <cell r="X1165">
            <v>5117.3</v>
          </cell>
          <cell r="Y1165">
            <v>897.06269000000009</v>
          </cell>
          <cell r="Z1165">
            <v>6014.3626899999999</v>
          </cell>
          <cell r="AA1165">
            <v>87710.522000000012</v>
          </cell>
          <cell r="AB1165">
            <v>786.37</v>
          </cell>
          <cell r="AC1165">
            <v>825.42048999999997</v>
          </cell>
          <cell r="AD1165">
            <v>837.19028000000003</v>
          </cell>
          <cell r="AE1165">
            <v>680.60090000000002</v>
          </cell>
          <cell r="AF1165">
            <v>598.72410000000002</v>
          </cell>
          <cell r="AG1165">
            <v>544.48072000000002</v>
          </cell>
          <cell r="AH1165">
            <v>0</v>
          </cell>
          <cell r="AI1165">
            <v>0</v>
          </cell>
          <cell r="AJ1165">
            <v>0</v>
          </cell>
          <cell r="AK1165">
            <v>0</v>
          </cell>
          <cell r="AL1165">
            <v>0</v>
          </cell>
          <cell r="AM1165">
            <v>0</v>
          </cell>
          <cell r="AN1165">
            <v>0</v>
          </cell>
          <cell r="AO1165">
            <v>0</v>
          </cell>
          <cell r="AP1165">
            <v>0</v>
          </cell>
          <cell r="AQ1165">
            <v>4272.7864900000004</v>
          </cell>
        </row>
        <row r="1166">
          <cell r="A1166">
            <v>1</v>
          </cell>
          <cell r="B1166" t="str">
            <v>COP</v>
          </cell>
          <cell r="C1166" t="str">
            <v>Subastas</v>
          </cell>
          <cell r="D1166" t="str">
            <v>Variable</v>
          </cell>
          <cell r="E1166">
            <v>7</v>
          </cell>
          <cell r="F1166">
            <v>35634</v>
          </cell>
          <cell r="G1166" t="str">
            <v>Julio</v>
          </cell>
          <cell r="H1166">
            <v>1997</v>
          </cell>
          <cell r="I1166">
            <v>38191</v>
          </cell>
          <cell r="J1166">
            <v>2004</v>
          </cell>
          <cell r="K1166" t="str">
            <v>Julio</v>
          </cell>
          <cell r="P1166">
            <v>5.88</v>
          </cell>
          <cell r="Q1166">
            <v>17.53</v>
          </cell>
          <cell r="R1166">
            <v>17.14</v>
          </cell>
          <cell r="S1166" t="e">
            <v>#REF!</v>
          </cell>
          <cell r="T1166">
            <v>10000</v>
          </cell>
          <cell r="U1166" t="e">
            <v>#REF!</v>
          </cell>
          <cell r="V1166">
            <v>10000</v>
          </cell>
          <cell r="W1166" t="e">
            <v>#REF!</v>
          </cell>
          <cell r="X1166">
            <v>10000</v>
          </cell>
          <cell r="Y1166">
            <v>1753</v>
          </cell>
          <cell r="Z1166">
            <v>11753</v>
          </cell>
          <cell r="AA1166">
            <v>171400</v>
          </cell>
          <cell r="AB1166">
            <v>1536.68</v>
          </cell>
          <cell r="AC1166">
            <v>1613</v>
          </cell>
          <cell r="AD1166">
            <v>1636</v>
          </cell>
          <cell r="AE1166">
            <v>1330</v>
          </cell>
          <cell r="AF1166">
            <v>1170</v>
          </cell>
          <cell r="AG1166">
            <v>1064</v>
          </cell>
          <cell r="AH1166">
            <v>0</v>
          </cell>
          <cell r="AI1166">
            <v>0</v>
          </cell>
          <cell r="AJ1166">
            <v>0</v>
          </cell>
          <cell r="AK1166">
            <v>0</v>
          </cell>
          <cell r="AL1166">
            <v>0</v>
          </cell>
          <cell r="AM1166">
            <v>0</v>
          </cell>
          <cell r="AN1166">
            <v>0</v>
          </cell>
          <cell r="AO1166">
            <v>0</v>
          </cell>
          <cell r="AP1166">
            <v>0</v>
          </cell>
          <cell r="AQ1166">
            <v>8349.68</v>
          </cell>
        </row>
        <row r="1167">
          <cell r="A1167">
            <v>1</v>
          </cell>
          <cell r="B1167" t="str">
            <v>COP</v>
          </cell>
          <cell r="C1167" t="str">
            <v>Subastas</v>
          </cell>
          <cell r="D1167" t="str">
            <v>Variable</v>
          </cell>
          <cell r="E1167">
            <v>7</v>
          </cell>
          <cell r="F1167">
            <v>35634</v>
          </cell>
          <cell r="G1167" t="str">
            <v>Julio</v>
          </cell>
          <cell r="H1167">
            <v>1997</v>
          </cell>
          <cell r="I1167">
            <v>38191</v>
          </cell>
          <cell r="J1167">
            <v>2004</v>
          </cell>
          <cell r="K1167" t="str">
            <v>Julio</v>
          </cell>
          <cell r="P1167">
            <v>5.88</v>
          </cell>
          <cell r="Q1167">
            <v>17.53</v>
          </cell>
          <cell r="R1167">
            <v>17.14</v>
          </cell>
          <cell r="S1167" t="e">
            <v>#REF!</v>
          </cell>
          <cell r="T1167">
            <v>8841.2999999999993</v>
          </cell>
          <cell r="U1167" t="e">
            <v>#REF!</v>
          </cell>
          <cell r="V1167">
            <v>8841.2999999999993</v>
          </cell>
          <cell r="W1167" t="e">
            <v>#REF!</v>
          </cell>
          <cell r="X1167">
            <v>8841.2999999999993</v>
          </cell>
          <cell r="Y1167">
            <v>1549.8798899999999</v>
          </cell>
          <cell r="Z1167">
            <v>10391.179889999999</v>
          </cell>
          <cell r="AA1167">
            <v>151539.88199999998</v>
          </cell>
          <cell r="AB1167">
            <v>1358.63</v>
          </cell>
          <cell r="AC1167">
            <v>1426.10169</v>
          </cell>
          <cell r="AD1167">
            <v>1446.4366799999998</v>
          </cell>
          <cell r="AE1167">
            <v>1175.8929000000001</v>
          </cell>
          <cell r="AF1167">
            <v>1034.4321</v>
          </cell>
          <cell r="AG1167">
            <v>940.71431999999993</v>
          </cell>
          <cell r="AH1167">
            <v>0</v>
          </cell>
          <cell r="AI1167">
            <v>0</v>
          </cell>
          <cell r="AJ1167">
            <v>0</v>
          </cell>
          <cell r="AK1167">
            <v>0</v>
          </cell>
          <cell r="AL1167">
            <v>0</v>
          </cell>
          <cell r="AM1167">
            <v>0</v>
          </cell>
          <cell r="AN1167">
            <v>0</v>
          </cell>
          <cell r="AO1167">
            <v>0</v>
          </cell>
          <cell r="AP1167">
            <v>0</v>
          </cell>
          <cell r="AQ1167">
            <v>7382.2076899999993</v>
          </cell>
        </row>
        <row r="1168">
          <cell r="A1168">
            <v>1</v>
          </cell>
          <cell r="B1168" t="str">
            <v>COP</v>
          </cell>
          <cell r="C1168" t="str">
            <v>Subastas</v>
          </cell>
          <cell r="D1168" t="str">
            <v>Variable</v>
          </cell>
          <cell r="E1168">
            <v>7</v>
          </cell>
          <cell r="F1168">
            <v>35634</v>
          </cell>
          <cell r="G1168" t="str">
            <v>Julio</v>
          </cell>
          <cell r="H1168">
            <v>1997</v>
          </cell>
          <cell r="I1168">
            <v>38191</v>
          </cell>
          <cell r="J1168">
            <v>2004</v>
          </cell>
          <cell r="K1168" t="str">
            <v>Julio</v>
          </cell>
          <cell r="P1168">
            <v>5.88</v>
          </cell>
          <cell r="Q1168">
            <v>17.53</v>
          </cell>
          <cell r="R1168">
            <v>17.14</v>
          </cell>
          <cell r="S1168" t="e">
            <v>#REF!</v>
          </cell>
          <cell r="T1168">
            <v>3000</v>
          </cell>
          <cell r="U1168" t="e">
            <v>#REF!</v>
          </cell>
          <cell r="V1168">
            <v>3000</v>
          </cell>
          <cell r="W1168" t="e">
            <v>#REF!</v>
          </cell>
          <cell r="X1168">
            <v>3000</v>
          </cell>
          <cell r="Y1168">
            <v>525.90000000000009</v>
          </cell>
          <cell r="Z1168">
            <v>3525.9</v>
          </cell>
          <cell r="AA1168">
            <v>51420</v>
          </cell>
          <cell r="AB1168">
            <v>461.01</v>
          </cell>
          <cell r="AC1168">
            <v>483.9</v>
          </cell>
          <cell r="AD1168">
            <v>490.8</v>
          </cell>
          <cell r="AE1168">
            <v>399</v>
          </cell>
          <cell r="AF1168">
            <v>351</v>
          </cell>
          <cell r="AG1168">
            <v>319.2</v>
          </cell>
          <cell r="AH1168">
            <v>0</v>
          </cell>
          <cell r="AI1168">
            <v>0</v>
          </cell>
          <cell r="AJ1168">
            <v>0</v>
          </cell>
          <cell r="AK1168">
            <v>0</v>
          </cell>
          <cell r="AL1168">
            <v>0</v>
          </cell>
          <cell r="AM1168">
            <v>0</v>
          </cell>
          <cell r="AN1168">
            <v>0</v>
          </cell>
          <cell r="AO1168">
            <v>0</v>
          </cell>
          <cell r="AP1168">
            <v>0</v>
          </cell>
          <cell r="AQ1168">
            <v>2504.91</v>
          </cell>
        </row>
        <row r="1169">
          <cell r="A1169">
            <v>1</v>
          </cell>
          <cell r="B1169" t="str">
            <v>COP</v>
          </cell>
          <cell r="C1169" t="str">
            <v>Subastas</v>
          </cell>
          <cell r="D1169" t="str">
            <v>Variable</v>
          </cell>
          <cell r="E1169">
            <v>7</v>
          </cell>
          <cell r="F1169">
            <v>35634</v>
          </cell>
          <cell r="G1169" t="str">
            <v>Julio</v>
          </cell>
          <cell r="H1169">
            <v>1997</v>
          </cell>
          <cell r="I1169">
            <v>38191</v>
          </cell>
          <cell r="J1169">
            <v>2004</v>
          </cell>
          <cell r="K1169" t="str">
            <v>Julio</v>
          </cell>
          <cell r="P1169">
            <v>5.88</v>
          </cell>
          <cell r="Q1169">
            <v>17.53</v>
          </cell>
          <cell r="R1169">
            <v>17.14</v>
          </cell>
          <cell r="S1169" t="e">
            <v>#REF!</v>
          </cell>
          <cell r="T1169">
            <v>5756.6</v>
          </cell>
          <cell r="U1169" t="e">
            <v>#REF!</v>
          </cell>
          <cell r="V1169">
            <v>5756.6</v>
          </cell>
          <cell r="W1169" t="e">
            <v>#REF!</v>
          </cell>
          <cell r="X1169">
            <v>5756.6</v>
          </cell>
          <cell r="Y1169">
            <v>1009.1319800000001</v>
          </cell>
          <cell r="Z1169">
            <v>6765.7319800000005</v>
          </cell>
          <cell r="AA1169">
            <v>98668.124000000011</v>
          </cell>
          <cell r="AB1169">
            <v>884.61</v>
          </cell>
          <cell r="AC1169">
            <v>928.53958</v>
          </cell>
          <cell r="AD1169">
            <v>941.77976000000001</v>
          </cell>
          <cell r="AE1169">
            <v>765.62780000000009</v>
          </cell>
          <cell r="AF1169">
            <v>673.52220000000011</v>
          </cell>
          <cell r="AG1169">
            <v>612.50224000000003</v>
          </cell>
          <cell r="AH1169">
            <v>0</v>
          </cell>
          <cell r="AI1169">
            <v>0</v>
          </cell>
          <cell r="AJ1169">
            <v>0</v>
          </cell>
          <cell r="AK1169">
            <v>0</v>
          </cell>
          <cell r="AL1169">
            <v>0</v>
          </cell>
          <cell r="AM1169">
            <v>0</v>
          </cell>
          <cell r="AN1169">
            <v>0</v>
          </cell>
          <cell r="AO1169">
            <v>0</v>
          </cell>
          <cell r="AP1169">
            <v>0</v>
          </cell>
          <cell r="AQ1169">
            <v>4806.58158</v>
          </cell>
        </row>
        <row r="1170">
          <cell r="A1170">
            <v>1</v>
          </cell>
          <cell r="B1170" t="str">
            <v>COP</v>
          </cell>
          <cell r="C1170" t="str">
            <v>Subastas</v>
          </cell>
          <cell r="D1170" t="str">
            <v>Variable</v>
          </cell>
          <cell r="E1170">
            <v>7</v>
          </cell>
          <cell r="F1170">
            <v>35634</v>
          </cell>
          <cell r="G1170" t="str">
            <v>Julio</v>
          </cell>
          <cell r="H1170">
            <v>1997</v>
          </cell>
          <cell r="I1170">
            <v>38191</v>
          </cell>
          <cell r="J1170">
            <v>2004</v>
          </cell>
          <cell r="K1170" t="str">
            <v>Julio</v>
          </cell>
          <cell r="P1170">
            <v>5.88</v>
          </cell>
          <cell r="Q1170">
            <v>17.53</v>
          </cell>
          <cell r="R1170">
            <v>17.14</v>
          </cell>
          <cell r="S1170" t="e">
            <v>#REF!</v>
          </cell>
          <cell r="T1170">
            <v>0.8</v>
          </cell>
          <cell r="U1170" t="e">
            <v>#REF!</v>
          </cell>
          <cell r="V1170">
            <v>0.8</v>
          </cell>
          <cell r="W1170" t="e">
            <v>#REF!</v>
          </cell>
          <cell r="X1170">
            <v>0.8</v>
          </cell>
          <cell r="Y1170">
            <v>0.14024</v>
          </cell>
          <cell r="Z1170">
            <v>0.94024000000000008</v>
          </cell>
          <cell r="AA1170">
            <v>13.712000000000002</v>
          </cell>
          <cell r="AB1170">
            <v>0.12</v>
          </cell>
          <cell r="AC1170">
            <v>0.12904000000000002</v>
          </cell>
          <cell r="AD1170">
            <v>0.13088</v>
          </cell>
          <cell r="AE1170">
            <v>0.10640000000000001</v>
          </cell>
          <cell r="AF1170">
            <v>9.3600000000000017E-2</v>
          </cell>
          <cell r="AG1170">
            <v>8.5120000000000001E-2</v>
          </cell>
          <cell r="AH1170">
            <v>0</v>
          </cell>
          <cell r="AI1170">
            <v>0</v>
          </cell>
          <cell r="AJ1170">
            <v>0</v>
          </cell>
          <cell r="AK1170">
            <v>0</v>
          </cell>
          <cell r="AL1170">
            <v>0</v>
          </cell>
          <cell r="AM1170">
            <v>0</v>
          </cell>
          <cell r="AN1170">
            <v>0</v>
          </cell>
          <cell r="AO1170">
            <v>0</v>
          </cell>
          <cell r="AP1170">
            <v>0</v>
          </cell>
          <cell r="AQ1170">
            <v>0.66503999999999996</v>
          </cell>
        </row>
        <row r="1171">
          <cell r="A1171">
            <v>1</v>
          </cell>
          <cell r="B1171" t="str">
            <v>COP</v>
          </cell>
          <cell r="C1171" t="str">
            <v>Subastas</v>
          </cell>
          <cell r="D1171" t="str">
            <v>Variable</v>
          </cell>
          <cell r="E1171">
            <v>7</v>
          </cell>
          <cell r="F1171">
            <v>35634</v>
          </cell>
          <cell r="G1171" t="str">
            <v>Julio</v>
          </cell>
          <cell r="H1171">
            <v>1997</v>
          </cell>
          <cell r="I1171">
            <v>38191</v>
          </cell>
          <cell r="J1171">
            <v>2004</v>
          </cell>
          <cell r="K1171" t="str">
            <v>Julio</v>
          </cell>
          <cell r="P1171">
            <v>5.88</v>
          </cell>
          <cell r="Q1171">
            <v>17.53</v>
          </cell>
          <cell r="R1171">
            <v>17.14</v>
          </cell>
          <cell r="S1171" t="e">
            <v>#REF!</v>
          </cell>
          <cell r="T1171">
            <v>13588.5</v>
          </cell>
          <cell r="U1171" t="e">
            <v>#REF!</v>
          </cell>
          <cell r="V1171">
            <v>13588.5</v>
          </cell>
          <cell r="W1171" t="e">
            <v>#REF!</v>
          </cell>
          <cell r="X1171">
            <v>13588.5</v>
          </cell>
          <cell r="Y1171">
            <v>2382.06405</v>
          </cell>
          <cell r="Z1171">
            <v>15970.564050000001</v>
          </cell>
          <cell r="AA1171">
            <v>232906.89</v>
          </cell>
          <cell r="AB1171">
            <v>2088.12</v>
          </cell>
          <cell r="AC1171">
            <v>2191.8250499999999</v>
          </cell>
          <cell r="AD1171">
            <v>2223.0785999999998</v>
          </cell>
          <cell r="AE1171">
            <v>1807.2705000000001</v>
          </cell>
          <cell r="AF1171">
            <v>1589.8545000000001</v>
          </cell>
          <cell r="AG1171">
            <v>1445.8163999999999</v>
          </cell>
          <cell r="AH1171">
            <v>0</v>
          </cell>
          <cell r="AI1171">
            <v>0</v>
          </cell>
          <cell r="AJ1171">
            <v>0</v>
          </cell>
          <cell r="AK1171">
            <v>0</v>
          </cell>
          <cell r="AL1171">
            <v>0</v>
          </cell>
          <cell r="AM1171">
            <v>0</v>
          </cell>
          <cell r="AN1171">
            <v>0</v>
          </cell>
          <cell r="AO1171">
            <v>0</v>
          </cell>
          <cell r="AP1171">
            <v>0</v>
          </cell>
          <cell r="AQ1171">
            <v>11345.965049999999</v>
          </cell>
        </row>
        <row r="1172">
          <cell r="A1172">
            <v>1</v>
          </cell>
          <cell r="B1172" t="str">
            <v>COP</v>
          </cell>
          <cell r="C1172" t="str">
            <v>Subastas</v>
          </cell>
          <cell r="D1172" t="str">
            <v>Variable</v>
          </cell>
          <cell r="E1172">
            <v>7</v>
          </cell>
          <cell r="F1172">
            <v>35634</v>
          </cell>
          <cell r="G1172" t="str">
            <v>Julio</v>
          </cell>
          <cell r="H1172">
            <v>1997</v>
          </cell>
          <cell r="I1172">
            <v>38191</v>
          </cell>
          <cell r="J1172">
            <v>2004</v>
          </cell>
          <cell r="K1172" t="str">
            <v>Julio</v>
          </cell>
          <cell r="P1172">
            <v>5.88</v>
          </cell>
          <cell r="Q1172">
            <v>17.53</v>
          </cell>
          <cell r="R1172">
            <v>17.14</v>
          </cell>
          <cell r="S1172" t="e">
            <v>#REF!</v>
          </cell>
          <cell r="T1172">
            <v>3740</v>
          </cell>
          <cell r="U1172" t="e">
            <v>#REF!</v>
          </cell>
          <cell r="V1172">
            <v>3740</v>
          </cell>
          <cell r="W1172" t="e">
            <v>#REF!</v>
          </cell>
          <cell r="X1172">
            <v>3740</v>
          </cell>
          <cell r="Y1172">
            <v>655.62200000000007</v>
          </cell>
          <cell r="Z1172">
            <v>4395.6220000000003</v>
          </cell>
          <cell r="AA1172">
            <v>64103.6</v>
          </cell>
          <cell r="AB1172">
            <v>574.72</v>
          </cell>
          <cell r="AC1172">
            <v>603.26199999999994</v>
          </cell>
          <cell r="AD1172">
            <v>611.86400000000003</v>
          </cell>
          <cell r="AE1172">
            <v>497.42</v>
          </cell>
          <cell r="AF1172">
            <v>437.58000000000004</v>
          </cell>
          <cell r="AG1172">
            <v>397.93599999999998</v>
          </cell>
          <cell r="AH1172">
            <v>0</v>
          </cell>
          <cell r="AI1172">
            <v>0</v>
          </cell>
          <cell r="AJ1172">
            <v>0</v>
          </cell>
          <cell r="AK1172">
            <v>0</v>
          </cell>
          <cell r="AL1172">
            <v>0</v>
          </cell>
          <cell r="AM1172">
            <v>0</v>
          </cell>
          <cell r="AN1172">
            <v>0</v>
          </cell>
          <cell r="AO1172">
            <v>0</v>
          </cell>
          <cell r="AP1172">
            <v>0</v>
          </cell>
          <cell r="AQ1172">
            <v>3122.7820000000002</v>
          </cell>
        </row>
        <row r="1173">
          <cell r="A1173">
            <v>1</v>
          </cell>
          <cell r="B1173" t="str">
            <v>COP</v>
          </cell>
          <cell r="C1173" t="str">
            <v>Subastas</v>
          </cell>
          <cell r="D1173" t="str">
            <v>Variable</v>
          </cell>
          <cell r="E1173">
            <v>7</v>
          </cell>
          <cell r="F1173">
            <v>35634</v>
          </cell>
          <cell r="G1173" t="str">
            <v>Julio</v>
          </cell>
          <cell r="H1173">
            <v>1997</v>
          </cell>
          <cell r="I1173">
            <v>38191</v>
          </cell>
          <cell r="J1173">
            <v>2004</v>
          </cell>
          <cell r="K1173" t="str">
            <v>Julio</v>
          </cell>
          <cell r="P1173">
            <v>5.88</v>
          </cell>
          <cell r="Q1173">
            <v>17.53</v>
          </cell>
          <cell r="R1173">
            <v>17.14</v>
          </cell>
          <cell r="S1173" t="e">
            <v>#REF!</v>
          </cell>
          <cell r="T1173">
            <v>290</v>
          </cell>
          <cell r="U1173" t="e">
            <v>#REF!</v>
          </cell>
          <cell r="V1173">
            <v>290</v>
          </cell>
          <cell r="W1173" t="e">
            <v>#REF!</v>
          </cell>
          <cell r="X1173">
            <v>290</v>
          </cell>
          <cell r="Y1173">
            <v>50.837000000000003</v>
          </cell>
          <cell r="Z1173">
            <v>340.83699999999999</v>
          </cell>
          <cell r="AA1173">
            <v>4970.6000000000004</v>
          </cell>
          <cell r="AB1173">
            <v>44.56</v>
          </cell>
          <cell r="AC1173">
            <v>46.777000000000001</v>
          </cell>
          <cell r="AD1173">
            <v>47.443999999999996</v>
          </cell>
          <cell r="AE1173">
            <v>38.57</v>
          </cell>
          <cell r="AF1173">
            <v>33.93</v>
          </cell>
          <cell r="AG1173">
            <v>30.855999999999998</v>
          </cell>
          <cell r="AH1173">
            <v>0</v>
          </cell>
          <cell r="AI1173">
            <v>0</v>
          </cell>
          <cell r="AJ1173">
            <v>0</v>
          </cell>
          <cell r="AK1173">
            <v>0</v>
          </cell>
          <cell r="AL1173">
            <v>0</v>
          </cell>
          <cell r="AM1173">
            <v>0</v>
          </cell>
          <cell r="AN1173">
            <v>0</v>
          </cell>
          <cell r="AO1173">
            <v>0</v>
          </cell>
          <cell r="AP1173">
            <v>0</v>
          </cell>
          <cell r="AQ1173">
            <v>242.137</v>
          </cell>
        </row>
        <row r="1174">
          <cell r="A1174">
            <v>1</v>
          </cell>
          <cell r="B1174" t="str">
            <v>COP</v>
          </cell>
          <cell r="C1174" t="str">
            <v>Subastas</v>
          </cell>
          <cell r="D1174" t="str">
            <v>Variable</v>
          </cell>
          <cell r="E1174">
            <v>7</v>
          </cell>
          <cell r="F1174">
            <v>35669</v>
          </cell>
          <cell r="G1174" t="str">
            <v>Agosto</v>
          </cell>
          <cell r="H1174">
            <v>1997</v>
          </cell>
          <cell r="I1174">
            <v>38226</v>
          </cell>
          <cell r="J1174">
            <v>2004</v>
          </cell>
          <cell r="K1174" t="str">
            <v>Agosto</v>
          </cell>
          <cell r="P1174">
            <v>5.88</v>
          </cell>
          <cell r="Q1174">
            <v>17.53</v>
          </cell>
          <cell r="R1174">
            <v>17.14</v>
          </cell>
          <cell r="S1174" t="e">
            <v>#REF!</v>
          </cell>
          <cell r="T1174">
            <v>4466</v>
          </cell>
          <cell r="U1174" t="e">
            <v>#REF!</v>
          </cell>
          <cell r="V1174">
            <v>4466</v>
          </cell>
          <cell r="W1174" t="e">
            <v>#REF!</v>
          </cell>
          <cell r="X1174">
            <v>4466</v>
          </cell>
          <cell r="Y1174">
            <v>782.88980000000004</v>
          </cell>
          <cell r="Z1174">
            <v>5248.8897999999999</v>
          </cell>
          <cell r="AA1174">
            <v>76547.240000000005</v>
          </cell>
          <cell r="AB1174">
            <v>677.77</v>
          </cell>
          <cell r="AC1174">
            <v>702.05520000000001</v>
          </cell>
          <cell r="AD1174">
            <v>723.93859999999995</v>
          </cell>
          <cell r="AE1174">
            <v>584.59939999999995</v>
          </cell>
          <cell r="AF1174">
            <v>522.52200000000005</v>
          </cell>
          <cell r="AG1174">
            <v>475.18239999999997</v>
          </cell>
          <cell r="AH1174">
            <v>0</v>
          </cell>
          <cell r="AI1174">
            <v>0</v>
          </cell>
          <cell r="AJ1174">
            <v>0</v>
          </cell>
          <cell r="AK1174">
            <v>0</v>
          </cell>
          <cell r="AL1174">
            <v>0</v>
          </cell>
          <cell r="AM1174">
            <v>0</v>
          </cell>
          <cell r="AN1174">
            <v>0</v>
          </cell>
          <cell r="AO1174">
            <v>0</v>
          </cell>
          <cell r="AP1174">
            <v>0</v>
          </cell>
          <cell r="AQ1174">
            <v>3686.0675999999999</v>
          </cell>
        </row>
        <row r="1175">
          <cell r="A1175">
            <v>1</v>
          </cell>
          <cell r="B1175" t="str">
            <v>COP</v>
          </cell>
          <cell r="C1175" t="str">
            <v>Subastas</v>
          </cell>
          <cell r="D1175" t="str">
            <v>Variable</v>
          </cell>
          <cell r="E1175">
            <v>7</v>
          </cell>
          <cell r="F1175">
            <v>35669</v>
          </cell>
          <cell r="G1175" t="str">
            <v>Agosto</v>
          </cell>
          <cell r="H1175">
            <v>1997</v>
          </cell>
          <cell r="I1175">
            <v>38226</v>
          </cell>
          <cell r="J1175">
            <v>2004</v>
          </cell>
          <cell r="K1175" t="str">
            <v>Agosto</v>
          </cell>
          <cell r="P1175">
            <v>5.88</v>
          </cell>
          <cell r="Q1175">
            <v>17.53</v>
          </cell>
          <cell r="R1175">
            <v>17.14</v>
          </cell>
          <cell r="S1175" t="e">
            <v>#REF!</v>
          </cell>
          <cell r="T1175">
            <v>400</v>
          </cell>
          <cell r="U1175" t="e">
            <v>#REF!</v>
          </cell>
          <cell r="V1175">
            <v>400</v>
          </cell>
          <cell r="W1175" t="e">
            <v>#REF!</v>
          </cell>
          <cell r="X1175">
            <v>400</v>
          </cell>
          <cell r="Y1175">
            <v>70.12</v>
          </cell>
          <cell r="Z1175">
            <v>470.12</v>
          </cell>
          <cell r="AA1175">
            <v>6856</v>
          </cell>
          <cell r="AB1175">
            <v>60.71</v>
          </cell>
          <cell r="AC1175">
            <v>62.88</v>
          </cell>
          <cell r="AD1175">
            <v>64.84</v>
          </cell>
          <cell r="AE1175">
            <v>52.359999999999992</v>
          </cell>
          <cell r="AF1175">
            <v>46.800000000000004</v>
          </cell>
          <cell r="AG1175">
            <v>42.559999999999995</v>
          </cell>
          <cell r="AH1175">
            <v>0</v>
          </cell>
          <cell r="AI1175">
            <v>0</v>
          </cell>
          <cell r="AJ1175">
            <v>0</v>
          </cell>
          <cell r="AK1175">
            <v>0</v>
          </cell>
          <cell r="AL1175">
            <v>0</v>
          </cell>
          <cell r="AM1175">
            <v>0</v>
          </cell>
          <cell r="AN1175">
            <v>0</v>
          </cell>
          <cell r="AO1175">
            <v>0</v>
          </cell>
          <cell r="AP1175">
            <v>0</v>
          </cell>
          <cell r="AQ1175">
            <v>330.15</v>
          </cell>
        </row>
        <row r="1176">
          <cell r="A1176">
            <v>1</v>
          </cell>
          <cell r="B1176" t="str">
            <v>COP</v>
          </cell>
          <cell r="C1176" t="str">
            <v>Subastas</v>
          </cell>
          <cell r="D1176" t="str">
            <v>Variable</v>
          </cell>
          <cell r="E1176">
            <v>7</v>
          </cell>
          <cell r="F1176">
            <v>35669</v>
          </cell>
          <cell r="G1176" t="str">
            <v>Agosto</v>
          </cell>
          <cell r="H1176">
            <v>1997</v>
          </cell>
          <cell r="I1176">
            <v>38226</v>
          </cell>
          <cell r="J1176">
            <v>2004</v>
          </cell>
          <cell r="K1176" t="str">
            <v>Agosto</v>
          </cell>
          <cell r="P1176">
            <v>5.88</v>
          </cell>
          <cell r="Q1176">
            <v>17.53</v>
          </cell>
          <cell r="R1176">
            <v>17.14</v>
          </cell>
          <cell r="S1176" t="e">
            <v>#REF!</v>
          </cell>
          <cell r="T1176">
            <v>1118.5</v>
          </cell>
          <cell r="U1176" t="e">
            <v>#REF!</v>
          </cell>
          <cell r="V1176">
            <v>1118.5</v>
          </cell>
          <cell r="W1176" t="e">
            <v>#REF!</v>
          </cell>
          <cell r="X1176">
            <v>1118.5</v>
          </cell>
          <cell r="Y1176">
            <v>196.07305000000002</v>
          </cell>
          <cell r="Z1176">
            <v>1314.57305</v>
          </cell>
          <cell r="AA1176">
            <v>19171.09</v>
          </cell>
          <cell r="AB1176">
            <v>169.75</v>
          </cell>
          <cell r="AC1176">
            <v>175.82820000000001</v>
          </cell>
          <cell r="AD1176">
            <v>181.30885000000001</v>
          </cell>
          <cell r="AE1176">
            <v>146.41164999999998</v>
          </cell>
          <cell r="AF1176">
            <v>130.86450000000002</v>
          </cell>
          <cell r="AG1176">
            <v>119.00839999999999</v>
          </cell>
          <cell r="AH1176">
            <v>0</v>
          </cell>
          <cell r="AI1176">
            <v>0</v>
          </cell>
          <cell r="AJ1176">
            <v>0</v>
          </cell>
          <cell r="AK1176">
            <v>0</v>
          </cell>
          <cell r="AL1176">
            <v>0</v>
          </cell>
          <cell r="AM1176">
            <v>0</v>
          </cell>
          <cell r="AN1176">
            <v>0</v>
          </cell>
          <cell r="AO1176">
            <v>0</v>
          </cell>
          <cell r="AP1176">
            <v>0</v>
          </cell>
          <cell r="AQ1176">
            <v>923.17160000000013</v>
          </cell>
        </row>
        <row r="1177">
          <cell r="A1177">
            <v>1</v>
          </cell>
          <cell r="B1177" t="str">
            <v>COP</v>
          </cell>
          <cell r="C1177" t="str">
            <v>Subastas</v>
          </cell>
          <cell r="D1177" t="str">
            <v>Variable</v>
          </cell>
          <cell r="E1177">
            <v>7</v>
          </cell>
          <cell r="F1177">
            <v>35669</v>
          </cell>
          <cell r="G1177" t="str">
            <v>Agosto</v>
          </cell>
          <cell r="H1177">
            <v>1997</v>
          </cell>
          <cell r="I1177">
            <v>38226</v>
          </cell>
          <cell r="J1177">
            <v>2004</v>
          </cell>
          <cell r="K1177" t="str">
            <v>Agosto</v>
          </cell>
          <cell r="P1177">
            <v>5.88</v>
          </cell>
          <cell r="Q1177">
            <v>17.53</v>
          </cell>
          <cell r="R1177">
            <v>17.14</v>
          </cell>
          <cell r="S1177" t="e">
            <v>#REF!</v>
          </cell>
          <cell r="T1177">
            <v>2300</v>
          </cell>
          <cell r="U1177" t="e">
            <v>#REF!</v>
          </cell>
          <cell r="V1177">
            <v>2300</v>
          </cell>
          <cell r="W1177" t="e">
            <v>#REF!</v>
          </cell>
          <cell r="X1177">
            <v>2300</v>
          </cell>
          <cell r="Y1177">
            <v>403.19000000000005</v>
          </cell>
          <cell r="Z1177">
            <v>2703.19</v>
          </cell>
          <cell r="AA1177">
            <v>39422</v>
          </cell>
          <cell r="AB1177">
            <v>349.05</v>
          </cell>
          <cell r="AC1177">
            <v>361.56</v>
          </cell>
          <cell r="AD1177">
            <v>372.83</v>
          </cell>
          <cell r="AE1177">
            <v>301.07</v>
          </cell>
          <cell r="AF1177">
            <v>269.10000000000002</v>
          </cell>
          <cell r="AG1177">
            <v>244.72</v>
          </cell>
          <cell r="AH1177">
            <v>0</v>
          </cell>
          <cell r="AI1177">
            <v>0</v>
          </cell>
          <cell r="AJ1177">
            <v>0</v>
          </cell>
          <cell r="AK1177">
            <v>0</v>
          </cell>
          <cell r="AL1177">
            <v>0</v>
          </cell>
          <cell r="AM1177">
            <v>0</v>
          </cell>
          <cell r="AN1177">
            <v>0</v>
          </cell>
          <cell r="AO1177">
            <v>0</v>
          </cell>
          <cell r="AP1177">
            <v>0</v>
          </cell>
          <cell r="AQ1177">
            <v>1898.3300000000002</v>
          </cell>
        </row>
        <row r="1178">
          <cell r="A1178">
            <v>1</v>
          </cell>
          <cell r="B1178" t="str">
            <v>COP</v>
          </cell>
          <cell r="C1178" t="str">
            <v>Subastas</v>
          </cell>
          <cell r="D1178" t="str">
            <v>Variable</v>
          </cell>
          <cell r="E1178">
            <v>7</v>
          </cell>
          <cell r="F1178">
            <v>35669</v>
          </cell>
          <cell r="G1178" t="str">
            <v>Agosto</v>
          </cell>
          <cell r="H1178">
            <v>1997</v>
          </cell>
          <cell r="I1178">
            <v>38226</v>
          </cell>
          <cell r="J1178">
            <v>2004</v>
          </cell>
          <cell r="K1178" t="str">
            <v>Agosto</v>
          </cell>
          <cell r="P1178">
            <v>5.88</v>
          </cell>
          <cell r="Q1178">
            <v>17.53</v>
          </cell>
          <cell r="R1178">
            <v>17.14</v>
          </cell>
          <cell r="S1178" t="e">
            <v>#REF!</v>
          </cell>
          <cell r="T1178">
            <v>500</v>
          </cell>
          <cell r="U1178" t="e">
            <v>#REF!</v>
          </cell>
          <cell r="V1178">
            <v>500</v>
          </cell>
          <cell r="W1178" t="e">
            <v>#REF!</v>
          </cell>
          <cell r="X1178">
            <v>500</v>
          </cell>
          <cell r="Y1178">
            <v>87.65</v>
          </cell>
          <cell r="Z1178">
            <v>587.65</v>
          </cell>
          <cell r="AA1178">
            <v>8570</v>
          </cell>
          <cell r="AB1178">
            <v>75.88</v>
          </cell>
          <cell r="AC1178">
            <v>78.600000000000009</v>
          </cell>
          <cell r="AD1178">
            <v>81.05</v>
          </cell>
          <cell r="AE1178">
            <v>65.449999999999989</v>
          </cell>
          <cell r="AF1178">
            <v>58.5</v>
          </cell>
          <cell r="AG1178">
            <v>53.199999999999996</v>
          </cell>
          <cell r="AH1178">
            <v>0</v>
          </cell>
          <cell r="AI1178">
            <v>0</v>
          </cell>
          <cell r="AJ1178">
            <v>0</v>
          </cell>
          <cell r="AK1178">
            <v>0</v>
          </cell>
          <cell r="AL1178">
            <v>0</v>
          </cell>
          <cell r="AM1178">
            <v>0</v>
          </cell>
          <cell r="AN1178">
            <v>0</v>
          </cell>
          <cell r="AO1178">
            <v>0</v>
          </cell>
          <cell r="AP1178">
            <v>0</v>
          </cell>
          <cell r="AQ1178">
            <v>412.68</v>
          </cell>
        </row>
        <row r="1179">
          <cell r="A1179">
            <v>1</v>
          </cell>
          <cell r="B1179" t="str">
            <v>COP</v>
          </cell>
          <cell r="C1179" t="str">
            <v>Subastas</v>
          </cell>
          <cell r="D1179" t="str">
            <v>Variable</v>
          </cell>
          <cell r="E1179">
            <v>7</v>
          </cell>
          <cell r="F1179">
            <v>35669</v>
          </cell>
          <cell r="G1179" t="str">
            <v>Agosto</v>
          </cell>
          <cell r="H1179">
            <v>1997</v>
          </cell>
          <cell r="I1179">
            <v>38226</v>
          </cell>
          <cell r="J1179">
            <v>2004</v>
          </cell>
          <cell r="K1179" t="str">
            <v>Agosto</v>
          </cell>
          <cell r="P1179">
            <v>5.88</v>
          </cell>
          <cell r="Q1179">
            <v>17.53</v>
          </cell>
          <cell r="R1179">
            <v>17.14</v>
          </cell>
          <cell r="S1179" t="e">
            <v>#REF!</v>
          </cell>
          <cell r="T1179">
            <v>8185</v>
          </cell>
          <cell r="U1179" t="e">
            <v>#REF!</v>
          </cell>
          <cell r="V1179">
            <v>8185</v>
          </cell>
          <cell r="W1179" t="e">
            <v>#REF!</v>
          </cell>
          <cell r="X1179">
            <v>8185</v>
          </cell>
          <cell r="Y1179">
            <v>1434.8305</v>
          </cell>
          <cell r="Z1179">
            <v>9619.8305</v>
          </cell>
          <cell r="AA1179">
            <v>140290.9</v>
          </cell>
          <cell r="AB1179">
            <v>1242.18</v>
          </cell>
          <cell r="AC1179">
            <v>1286.682</v>
          </cell>
          <cell r="AD1179">
            <v>1326.7884999999999</v>
          </cell>
          <cell r="AE1179">
            <v>1071.4164999999998</v>
          </cell>
          <cell r="AF1179">
            <v>957.6450000000001</v>
          </cell>
          <cell r="AG1179">
            <v>870.8839999999999</v>
          </cell>
          <cell r="AH1179">
            <v>0</v>
          </cell>
          <cell r="AI1179">
            <v>0</v>
          </cell>
          <cell r="AJ1179">
            <v>0</v>
          </cell>
          <cell r="AK1179">
            <v>0</v>
          </cell>
          <cell r="AL1179">
            <v>0</v>
          </cell>
          <cell r="AM1179">
            <v>0</v>
          </cell>
          <cell r="AN1179">
            <v>0</v>
          </cell>
          <cell r="AO1179">
            <v>0</v>
          </cell>
          <cell r="AP1179">
            <v>0</v>
          </cell>
          <cell r="AQ1179">
            <v>6755.5959999999995</v>
          </cell>
        </row>
        <row r="1180">
          <cell r="A1180">
            <v>1</v>
          </cell>
          <cell r="B1180" t="str">
            <v>COP</v>
          </cell>
          <cell r="C1180" t="str">
            <v>Subastas</v>
          </cell>
          <cell r="D1180" t="str">
            <v>Variable</v>
          </cell>
          <cell r="E1180">
            <v>7</v>
          </cell>
          <cell r="F1180">
            <v>35669</v>
          </cell>
          <cell r="G1180" t="str">
            <v>Agosto</v>
          </cell>
          <cell r="H1180">
            <v>1997</v>
          </cell>
          <cell r="I1180">
            <v>38226</v>
          </cell>
          <cell r="J1180">
            <v>2004</v>
          </cell>
          <cell r="K1180" t="str">
            <v>Agosto</v>
          </cell>
          <cell r="P1180">
            <v>5.88</v>
          </cell>
          <cell r="Q1180">
            <v>17.53</v>
          </cell>
          <cell r="R1180">
            <v>17.14</v>
          </cell>
          <cell r="S1180" t="e">
            <v>#REF!</v>
          </cell>
          <cell r="T1180">
            <v>610</v>
          </cell>
          <cell r="U1180" t="e">
            <v>#REF!</v>
          </cell>
          <cell r="V1180">
            <v>610</v>
          </cell>
          <cell r="W1180" t="e">
            <v>#REF!</v>
          </cell>
          <cell r="X1180">
            <v>610</v>
          </cell>
          <cell r="Y1180">
            <v>106.93300000000001</v>
          </cell>
          <cell r="Z1180">
            <v>716.93299999999999</v>
          </cell>
          <cell r="AA1180">
            <v>10455.4</v>
          </cell>
          <cell r="AB1180">
            <v>92.58</v>
          </cell>
          <cell r="AC1180">
            <v>95.89200000000001</v>
          </cell>
          <cell r="AD1180">
            <v>98.881</v>
          </cell>
          <cell r="AE1180">
            <v>79.84899999999999</v>
          </cell>
          <cell r="AF1180">
            <v>71.37</v>
          </cell>
          <cell r="AG1180">
            <v>64.903999999999996</v>
          </cell>
          <cell r="AH1180">
            <v>0</v>
          </cell>
          <cell r="AI1180">
            <v>0</v>
          </cell>
          <cell r="AJ1180">
            <v>0</v>
          </cell>
          <cell r="AK1180">
            <v>0</v>
          </cell>
          <cell r="AL1180">
            <v>0</v>
          </cell>
          <cell r="AM1180">
            <v>0</v>
          </cell>
          <cell r="AN1180">
            <v>0</v>
          </cell>
          <cell r="AO1180">
            <v>0</v>
          </cell>
          <cell r="AP1180">
            <v>0</v>
          </cell>
          <cell r="AQ1180">
            <v>503.476</v>
          </cell>
        </row>
        <row r="1181">
          <cell r="A1181">
            <v>1</v>
          </cell>
          <cell r="B1181" t="str">
            <v>COP</v>
          </cell>
          <cell r="C1181" t="str">
            <v>Subastas</v>
          </cell>
          <cell r="D1181" t="str">
            <v>Variable</v>
          </cell>
          <cell r="E1181">
            <v>7</v>
          </cell>
          <cell r="F1181">
            <v>35669</v>
          </cell>
          <cell r="G1181" t="str">
            <v>Agosto</v>
          </cell>
          <cell r="H1181">
            <v>1997</v>
          </cell>
          <cell r="I1181">
            <v>38226</v>
          </cell>
          <cell r="J1181">
            <v>2004</v>
          </cell>
          <cell r="K1181" t="str">
            <v>Agosto</v>
          </cell>
          <cell r="P1181">
            <v>5.88</v>
          </cell>
          <cell r="Q1181">
            <v>17.53</v>
          </cell>
          <cell r="R1181">
            <v>17.14</v>
          </cell>
          <cell r="S1181" t="e">
            <v>#REF!</v>
          </cell>
          <cell r="T1181">
            <v>1000</v>
          </cell>
          <cell r="U1181" t="e">
            <v>#REF!</v>
          </cell>
          <cell r="V1181">
            <v>1000</v>
          </cell>
          <cell r="W1181" t="e">
            <v>#REF!</v>
          </cell>
          <cell r="X1181">
            <v>1000</v>
          </cell>
          <cell r="Y1181">
            <v>175.3</v>
          </cell>
          <cell r="Z1181">
            <v>1175.3</v>
          </cell>
          <cell r="AA1181">
            <v>17140</v>
          </cell>
          <cell r="AB1181">
            <v>151.76</v>
          </cell>
          <cell r="AC1181">
            <v>157.20000000000002</v>
          </cell>
          <cell r="AD1181">
            <v>162.1</v>
          </cell>
          <cell r="AE1181">
            <v>130.89999999999998</v>
          </cell>
          <cell r="AF1181">
            <v>117</v>
          </cell>
          <cell r="AG1181">
            <v>106.39999999999999</v>
          </cell>
          <cell r="AH1181">
            <v>0</v>
          </cell>
          <cell r="AI1181">
            <v>0</v>
          </cell>
          <cell r="AJ1181">
            <v>0</v>
          </cell>
          <cell r="AK1181">
            <v>0</v>
          </cell>
          <cell r="AL1181">
            <v>0</v>
          </cell>
          <cell r="AM1181">
            <v>0</v>
          </cell>
          <cell r="AN1181">
            <v>0</v>
          </cell>
          <cell r="AO1181">
            <v>0</v>
          </cell>
          <cell r="AP1181">
            <v>0</v>
          </cell>
          <cell r="AQ1181">
            <v>825.36</v>
          </cell>
        </row>
        <row r="1182">
          <cell r="A1182">
            <v>1</v>
          </cell>
          <cell r="B1182" t="str">
            <v>COP</v>
          </cell>
          <cell r="C1182" t="str">
            <v>Subastas</v>
          </cell>
          <cell r="D1182" t="str">
            <v>Variable</v>
          </cell>
          <cell r="E1182">
            <v>7</v>
          </cell>
          <cell r="F1182">
            <v>35669</v>
          </cell>
          <cell r="G1182" t="str">
            <v>Agosto</v>
          </cell>
          <cell r="H1182">
            <v>1997</v>
          </cell>
          <cell r="I1182">
            <v>38226</v>
          </cell>
          <cell r="J1182">
            <v>2004</v>
          </cell>
          <cell r="K1182" t="str">
            <v>Agosto</v>
          </cell>
          <cell r="P1182">
            <v>5.88</v>
          </cell>
          <cell r="Q1182">
            <v>17.53</v>
          </cell>
          <cell r="R1182">
            <v>17.14</v>
          </cell>
          <cell r="S1182" t="e">
            <v>#REF!</v>
          </cell>
          <cell r="T1182">
            <v>2000</v>
          </cell>
          <cell r="U1182" t="e">
            <v>#REF!</v>
          </cell>
          <cell r="V1182">
            <v>2000</v>
          </cell>
          <cell r="W1182" t="e">
            <v>#REF!</v>
          </cell>
          <cell r="X1182">
            <v>2000</v>
          </cell>
          <cell r="Y1182">
            <v>350.6</v>
          </cell>
          <cell r="Z1182">
            <v>2350.6</v>
          </cell>
          <cell r="AA1182">
            <v>34280</v>
          </cell>
          <cell r="AB1182">
            <v>303.52999999999997</v>
          </cell>
          <cell r="AC1182">
            <v>314.40000000000003</v>
          </cell>
          <cell r="AD1182">
            <v>324.2</v>
          </cell>
          <cell r="AE1182">
            <v>261.79999999999995</v>
          </cell>
          <cell r="AF1182">
            <v>234</v>
          </cell>
          <cell r="AG1182">
            <v>212.79999999999998</v>
          </cell>
          <cell r="AH1182">
            <v>0</v>
          </cell>
          <cell r="AI1182">
            <v>0</v>
          </cell>
          <cell r="AJ1182">
            <v>0</v>
          </cell>
          <cell r="AK1182">
            <v>0</v>
          </cell>
          <cell r="AL1182">
            <v>0</v>
          </cell>
          <cell r="AM1182">
            <v>0</v>
          </cell>
          <cell r="AN1182">
            <v>0</v>
          </cell>
          <cell r="AO1182">
            <v>0</v>
          </cell>
          <cell r="AP1182">
            <v>0</v>
          </cell>
          <cell r="AQ1182">
            <v>1650.73</v>
          </cell>
        </row>
        <row r="1183">
          <cell r="A1183">
            <v>1</v>
          </cell>
          <cell r="B1183" t="str">
            <v>COP</v>
          </cell>
          <cell r="C1183" t="str">
            <v>Subastas</v>
          </cell>
          <cell r="D1183" t="str">
            <v>Variable</v>
          </cell>
          <cell r="E1183">
            <v>7</v>
          </cell>
          <cell r="F1183">
            <v>35669</v>
          </cell>
          <cell r="G1183" t="str">
            <v>Agosto</v>
          </cell>
          <cell r="H1183">
            <v>1997</v>
          </cell>
          <cell r="I1183">
            <v>38226</v>
          </cell>
          <cell r="J1183">
            <v>2004</v>
          </cell>
          <cell r="K1183" t="str">
            <v>Agosto</v>
          </cell>
          <cell r="P1183">
            <v>5.88</v>
          </cell>
          <cell r="Q1183">
            <v>17.53</v>
          </cell>
          <cell r="R1183">
            <v>17.14</v>
          </cell>
          <cell r="S1183" t="e">
            <v>#REF!</v>
          </cell>
          <cell r="T1183">
            <v>500</v>
          </cell>
          <cell r="U1183" t="e">
            <v>#REF!</v>
          </cell>
          <cell r="V1183">
            <v>500</v>
          </cell>
          <cell r="W1183" t="e">
            <v>#REF!</v>
          </cell>
          <cell r="X1183">
            <v>500</v>
          </cell>
          <cell r="Y1183">
            <v>87.65</v>
          </cell>
          <cell r="Z1183">
            <v>587.65</v>
          </cell>
          <cell r="AA1183">
            <v>8570</v>
          </cell>
          <cell r="AB1183">
            <v>75.88</v>
          </cell>
          <cell r="AC1183">
            <v>78.600000000000009</v>
          </cell>
          <cell r="AD1183">
            <v>81.05</v>
          </cell>
          <cell r="AE1183">
            <v>65.449999999999989</v>
          </cell>
          <cell r="AF1183">
            <v>58.5</v>
          </cell>
          <cell r="AG1183">
            <v>53.199999999999996</v>
          </cell>
          <cell r="AH1183">
            <v>0</v>
          </cell>
          <cell r="AI1183">
            <v>0</v>
          </cell>
          <cell r="AJ1183">
            <v>0</v>
          </cell>
          <cell r="AK1183">
            <v>0</v>
          </cell>
          <cell r="AL1183">
            <v>0</v>
          </cell>
          <cell r="AM1183">
            <v>0</v>
          </cell>
          <cell r="AN1183">
            <v>0</v>
          </cell>
          <cell r="AO1183">
            <v>0</v>
          </cell>
          <cell r="AP1183">
            <v>0</v>
          </cell>
          <cell r="AQ1183">
            <v>412.68</v>
          </cell>
        </row>
        <row r="1184">
          <cell r="A1184">
            <v>1</v>
          </cell>
          <cell r="B1184" t="str">
            <v>COP</v>
          </cell>
          <cell r="C1184" t="str">
            <v>Subastas</v>
          </cell>
          <cell r="D1184" t="str">
            <v>Variable</v>
          </cell>
          <cell r="E1184">
            <v>7</v>
          </cell>
          <cell r="F1184">
            <v>35669</v>
          </cell>
          <cell r="G1184" t="str">
            <v>Agosto</v>
          </cell>
          <cell r="H1184">
            <v>1997</v>
          </cell>
          <cell r="I1184">
            <v>38226</v>
          </cell>
          <cell r="J1184">
            <v>2004</v>
          </cell>
          <cell r="K1184" t="str">
            <v>Agosto</v>
          </cell>
          <cell r="P1184">
            <v>5.88</v>
          </cell>
          <cell r="Q1184">
            <v>17.53</v>
          </cell>
          <cell r="R1184">
            <v>17.14</v>
          </cell>
          <cell r="S1184" t="e">
            <v>#REF!</v>
          </cell>
          <cell r="T1184">
            <v>1000</v>
          </cell>
          <cell r="U1184" t="e">
            <v>#REF!</v>
          </cell>
          <cell r="V1184">
            <v>1000</v>
          </cell>
          <cell r="W1184" t="e">
            <v>#REF!</v>
          </cell>
          <cell r="X1184">
            <v>1000</v>
          </cell>
          <cell r="Y1184">
            <v>175.3</v>
          </cell>
          <cell r="Z1184">
            <v>1175.3</v>
          </cell>
          <cell r="AA1184">
            <v>17140</v>
          </cell>
          <cell r="AB1184">
            <v>151.76</v>
          </cell>
          <cell r="AC1184">
            <v>157.20000000000002</v>
          </cell>
          <cell r="AD1184">
            <v>162.1</v>
          </cell>
          <cell r="AE1184">
            <v>130.89999999999998</v>
          </cell>
          <cell r="AF1184">
            <v>117</v>
          </cell>
          <cell r="AG1184">
            <v>106.39999999999999</v>
          </cell>
          <cell r="AH1184">
            <v>0</v>
          </cell>
          <cell r="AI1184">
            <v>0</v>
          </cell>
          <cell r="AJ1184">
            <v>0</v>
          </cell>
          <cell r="AK1184">
            <v>0</v>
          </cell>
          <cell r="AL1184">
            <v>0</v>
          </cell>
          <cell r="AM1184">
            <v>0</v>
          </cell>
          <cell r="AN1184">
            <v>0</v>
          </cell>
          <cell r="AO1184">
            <v>0</v>
          </cell>
          <cell r="AP1184">
            <v>0</v>
          </cell>
          <cell r="AQ1184">
            <v>825.36</v>
          </cell>
        </row>
        <row r="1185">
          <cell r="A1185">
            <v>1</v>
          </cell>
          <cell r="B1185" t="str">
            <v>COP</v>
          </cell>
          <cell r="C1185" t="str">
            <v>Subastas</v>
          </cell>
          <cell r="D1185" t="str">
            <v>Variable</v>
          </cell>
          <cell r="E1185">
            <v>7</v>
          </cell>
          <cell r="F1185">
            <v>35669</v>
          </cell>
          <cell r="G1185" t="str">
            <v>Agosto</v>
          </cell>
          <cell r="H1185">
            <v>1997</v>
          </cell>
          <cell r="I1185">
            <v>38226</v>
          </cell>
          <cell r="J1185">
            <v>2004</v>
          </cell>
          <cell r="K1185" t="str">
            <v>Agosto</v>
          </cell>
          <cell r="P1185">
            <v>5.88</v>
          </cell>
          <cell r="Q1185">
            <v>17.53</v>
          </cell>
          <cell r="R1185">
            <v>17.14</v>
          </cell>
          <cell r="S1185" t="e">
            <v>#REF!</v>
          </cell>
          <cell r="T1185">
            <v>500</v>
          </cell>
          <cell r="U1185" t="e">
            <v>#REF!</v>
          </cell>
          <cell r="V1185">
            <v>500</v>
          </cell>
          <cell r="W1185" t="e">
            <v>#REF!</v>
          </cell>
          <cell r="X1185">
            <v>500</v>
          </cell>
          <cell r="Y1185">
            <v>87.65</v>
          </cell>
          <cell r="Z1185">
            <v>587.65</v>
          </cell>
          <cell r="AA1185">
            <v>8570</v>
          </cell>
          <cell r="AB1185">
            <v>75.88</v>
          </cell>
          <cell r="AC1185">
            <v>78.600000000000009</v>
          </cell>
          <cell r="AD1185">
            <v>81.05</v>
          </cell>
          <cell r="AE1185">
            <v>65.449999999999989</v>
          </cell>
          <cell r="AF1185">
            <v>58.5</v>
          </cell>
          <cell r="AG1185">
            <v>53.199999999999996</v>
          </cell>
          <cell r="AH1185">
            <v>0</v>
          </cell>
          <cell r="AI1185">
            <v>0</v>
          </cell>
          <cell r="AJ1185">
            <v>0</v>
          </cell>
          <cell r="AK1185">
            <v>0</v>
          </cell>
          <cell r="AL1185">
            <v>0</v>
          </cell>
          <cell r="AM1185">
            <v>0</v>
          </cell>
          <cell r="AN1185">
            <v>0</v>
          </cell>
          <cell r="AO1185">
            <v>0</v>
          </cell>
          <cell r="AP1185">
            <v>0</v>
          </cell>
          <cell r="AQ1185">
            <v>412.68</v>
          </cell>
        </row>
        <row r="1186">
          <cell r="A1186">
            <v>1</v>
          </cell>
          <cell r="B1186" t="str">
            <v>COP</v>
          </cell>
          <cell r="C1186" t="str">
            <v>Subastas</v>
          </cell>
          <cell r="D1186" t="str">
            <v>Variable</v>
          </cell>
          <cell r="E1186">
            <v>7</v>
          </cell>
          <cell r="F1186">
            <v>35669</v>
          </cell>
          <cell r="G1186" t="str">
            <v>Agosto</v>
          </cell>
          <cell r="H1186">
            <v>1997</v>
          </cell>
          <cell r="I1186">
            <v>38226</v>
          </cell>
          <cell r="J1186">
            <v>2004</v>
          </cell>
          <cell r="K1186" t="str">
            <v>Agosto</v>
          </cell>
          <cell r="P1186">
            <v>5.88</v>
          </cell>
          <cell r="Q1186">
            <v>17.53</v>
          </cell>
          <cell r="R1186">
            <v>17.14</v>
          </cell>
          <cell r="S1186" t="e">
            <v>#REF!</v>
          </cell>
          <cell r="T1186">
            <v>500</v>
          </cell>
          <cell r="U1186" t="e">
            <v>#REF!</v>
          </cell>
          <cell r="V1186">
            <v>500</v>
          </cell>
          <cell r="W1186" t="e">
            <v>#REF!</v>
          </cell>
          <cell r="X1186">
            <v>500</v>
          </cell>
          <cell r="Y1186">
            <v>87.65</v>
          </cell>
          <cell r="Z1186">
            <v>587.65</v>
          </cell>
          <cell r="AA1186">
            <v>8570</v>
          </cell>
          <cell r="AB1186">
            <v>75.88</v>
          </cell>
          <cell r="AC1186">
            <v>78.600000000000009</v>
          </cell>
          <cell r="AD1186">
            <v>81.05</v>
          </cell>
          <cell r="AE1186">
            <v>65.449999999999989</v>
          </cell>
          <cell r="AF1186">
            <v>58.5</v>
          </cell>
          <cell r="AG1186">
            <v>53.199999999999996</v>
          </cell>
          <cell r="AH1186">
            <v>0</v>
          </cell>
          <cell r="AI1186">
            <v>0</v>
          </cell>
          <cell r="AJ1186">
            <v>0</v>
          </cell>
          <cell r="AK1186">
            <v>0</v>
          </cell>
          <cell r="AL1186">
            <v>0</v>
          </cell>
          <cell r="AM1186">
            <v>0</v>
          </cell>
          <cell r="AN1186">
            <v>0</v>
          </cell>
          <cell r="AO1186">
            <v>0</v>
          </cell>
          <cell r="AP1186">
            <v>0</v>
          </cell>
          <cell r="AQ1186">
            <v>412.68</v>
          </cell>
        </row>
        <row r="1187">
          <cell r="A1187">
            <v>1</v>
          </cell>
          <cell r="B1187" t="str">
            <v>COP</v>
          </cell>
          <cell r="C1187" t="str">
            <v>Subastas</v>
          </cell>
          <cell r="D1187" t="str">
            <v>Variable</v>
          </cell>
          <cell r="E1187">
            <v>7</v>
          </cell>
          <cell r="F1187">
            <v>35669</v>
          </cell>
          <cell r="G1187" t="str">
            <v>Agosto</v>
          </cell>
          <cell r="H1187">
            <v>1997</v>
          </cell>
          <cell r="I1187">
            <v>38226</v>
          </cell>
          <cell r="J1187">
            <v>2004</v>
          </cell>
          <cell r="K1187" t="str">
            <v>Agosto</v>
          </cell>
          <cell r="P1187">
            <v>5.88</v>
          </cell>
          <cell r="Q1187">
            <v>17.53</v>
          </cell>
          <cell r="R1187">
            <v>17.14</v>
          </cell>
          <cell r="S1187" t="e">
            <v>#REF!</v>
          </cell>
          <cell r="T1187">
            <v>370</v>
          </cell>
          <cell r="U1187" t="e">
            <v>#REF!</v>
          </cell>
          <cell r="V1187">
            <v>370</v>
          </cell>
          <cell r="W1187" t="e">
            <v>#REF!</v>
          </cell>
          <cell r="X1187">
            <v>370</v>
          </cell>
          <cell r="Y1187">
            <v>64.861000000000004</v>
          </cell>
          <cell r="Z1187">
            <v>434.86099999999999</v>
          </cell>
          <cell r="AA1187">
            <v>6341.8</v>
          </cell>
          <cell r="AB1187">
            <v>56.15</v>
          </cell>
          <cell r="AC1187">
            <v>58.164000000000001</v>
          </cell>
          <cell r="AD1187">
            <v>59.976999999999997</v>
          </cell>
          <cell r="AE1187">
            <v>48.432999999999993</v>
          </cell>
          <cell r="AF1187">
            <v>43.29</v>
          </cell>
          <cell r="AG1187">
            <v>39.367999999999995</v>
          </cell>
          <cell r="AH1187">
            <v>0</v>
          </cell>
          <cell r="AI1187">
            <v>0</v>
          </cell>
          <cell r="AJ1187">
            <v>0</v>
          </cell>
          <cell r="AK1187">
            <v>0</v>
          </cell>
          <cell r="AL1187">
            <v>0</v>
          </cell>
          <cell r="AM1187">
            <v>0</v>
          </cell>
          <cell r="AN1187">
            <v>0</v>
          </cell>
          <cell r="AO1187">
            <v>0</v>
          </cell>
          <cell r="AP1187">
            <v>0</v>
          </cell>
          <cell r="AQ1187">
            <v>305.38200000000001</v>
          </cell>
        </row>
        <row r="1188">
          <cell r="A1188">
            <v>1</v>
          </cell>
          <cell r="B1188" t="str">
            <v>COP</v>
          </cell>
          <cell r="C1188" t="str">
            <v>Subastas</v>
          </cell>
          <cell r="D1188" t="str">
            <v>Variable</v>
          </cell>
          <cell r="E1188">
            <v>7</v>
          </cell>
          <cell r="F1188">
            <v>35669</v>
          </cell>
          <cell r="G1188" t="str">
            <v>Agosto</v>
          </cell>
          <cell r="H1188">
            <v>1997</v>
          </cell>
          <cell r="I1188">
            <v>38226</v>
          </cell>
          <cell r="J1188">
            <v>2004</v>
          </cell>
          <cell r="K1188" t="str">
            <v>Agosto</v>
          </cell>
          <cell r="P1188">
            <v>5.88</v>
          </cell>
          <cell r="Q1188">
            <v>17.53</v>
          </cell>
          <cell r="R1188">
            <v>17.14</v>
          </cell>
          <cell r="S1188" t="e">
            <v>#REF!</v>
          </cell>
          <cell r="T1188">
            <v>1000</v>
          </cell>
          <cell r="U1188" t="e">
            <v>#REF!</v>
          </cell>
          <cell r="V1188">
            <v>1000</v>
          </cell>
          <cell r="W1188" t="e">
            <v>#REF!</v>
          </cell>
          <cell r="X1188">
            <v>1000</v>
          </cell>
          <cell r="Y1188">
            <v>175.3</v>
          </cell>
          <cell r="Z1188">
            <v>1175.3</v>
          </cell>
          <cell r="AA1188">
            <v>17140</v>
          </cell>
          <cell r="AB1188">
            <v>151.76</v>
          </cell>
          <cell r="AC1188">
            <v>157.20000000000002</v>
          </cell>
          <cell r="AD1188">
            <v>162.1</v>
          </cell>
          <cell r="AE1188">
            <v>130.89999999999998</v>
          </cell>
          <cell r="AF1188">
            <v>117</v>
          </cell>
          <cell r="AG1188">
            <v>106.39999999999999</v>
          </cell>
          <cell r="AH1188">
            <v>0</v>
          </cell>
          <cell r="AI1188">
            <v>0</v>
          </cell>
          <cell r="AJ1188">
            <v>0</v>
          </cell>
          <cell r="AK1188">
            <v>0</v>
          </cell>
          <cell r="AL1188">
            <v>0</v>
          </cell>
          <cell r="AM1188">
            <v>0</v>
          </cell>
          <cell r="AN1188">
            <v>0</v>
          </cell>
          <cell r="AO1188">
            <v>0</v>
          </cell>
          <cell r="AP1188">
            <v>0</v>
          </cell>
          <cell r="AQ1188">
            <v>825.36</v>
          </cell>
        </row>
        <row r="1189">
          <cell r="A1189">
            <v>1</v>
          </cell>
          <cell r="B1189" t="str">
            <v>COP</v>
          </cell>
          <cell r="C1189" t="str">
            <v>Subastas</v>
          </cell>
          <cell r="D1189" t="str">
            <v>Variable</v>
          </cell>
          <cell r="E1189">
            <v>7</v>
          </cell>
          <cell r="F1189">
            <v>35669</v>
          </cell>
          <cell r="G1189" t="str">
            <v>Agosto</v>
          </cell>
          <cell r="H1189">
            <v>1997</v>
          </cell>
          <cell r="I1189">
            <v>38226</v>
          </cell>
          <cell r="J1189">
            <v>2004</v>
          </cell>
          <cell r="K1189" t="str">
            <v>Agosto</v>
          </cell>
          <cell r="P1189">
            <v>5.88</v>
          </cell>
          <cell r="Q1189">
            <v>17.53</v>
          </cell>
          <cell r="R1189">
            <v>17.14</v>
          </cell>
          <cell r="S1189" t="e">
            <v>#REF!</v>
          </cell>
          <cell r="T1189">
            <v>1631.5</v>
          </cell>
          <cell r="U1189" t="e">
            <v>#REF!</v>
          </cell>
          <cell r="V1189">
            <v>1631.5</v>
          </cell>
          <cell r="W1189" t="e">
            <v>#REF!</v>
          </cell>
          <cell r="X1189">
            <v>1631.5</v>
          </cell>
          <cell r="Y1189">
            <v>286.00195000000002</v>
          </cell>
          <cell r="Z1189">
            <v>1917.5019500000001</v>
          </cell>
          <cell r="AA1189">
            <v>27963.91</v>
          </cell>
          <cell r="AB1189">
            <v>247.6</v>
          </cell>
          <cell r="AC1189">
            <v>256.47180000000003</v>
          </cell>
          <cell r="AD1189">
            <v>264.46614999999997</v>
          </cell>
          <cell r="AE1189">
            <v>213.56334999999999</v>
          </cell>
          <cell r="AF1189">
            <v>190.88550000000001</v>
          </cell>
          <cell r="AG1189">
            <v>173.5916</v>
          </cell>
          <cell r="AH1189">
            <v>0</v>
          </cell>
          <cell r="AI1189">
            <v>0</v>
          </cell>
          <cell r="AJ1189">
            <v>0</v>
          </cell>
          <cell r="AK1189">
            <v>0</v>
          </cell>
          <cell r="AL1189">
            <v>0</v>
          </cell>
          <cell r="AM1189">
            <v>0</v>
          </cell>
          <cell r="AN1189">
            <v>0</v>
          </cell>
          <cell r="AO1189">
            <v>0</v>
          </cell>
          <cell r="AP1189">
            <v>0</v>
          </cell>
          <cell r="AQ1189">
            <v>1346.5784000000001</v>
          </cell>
        </row>
        <row r="1190">
          <cell r="A1190">
            <v>1</v>
          </cell>
          <cell r="B1190" t="str">
            <v>COP</v>
          </cell>
          <cell r="C1190" t="str">
            <v>Subastas</v>
          </cell>
          <cell r="D1190" t="str">
            <v>Variable</v>
          </cell>
          <cell r="E1190">
            <v>7</v>
          </cell>
          <cell r="F1190">
            <v>35669</v>
          </cell>
          <cell r="G1190" t="str">
            <v>Agosto</v>
          </cell>
          <cell r="H1190">
            <v>1997</v>
          </cell>
          <cell r="I1190">
            <v>38226</v>
          </cell>
          <cell r="J1190">
            <v>2004</v>
          </cell>
          <cell r="K1190" t="str">
            <v>Agosto</v>
          </cell>
          <cell r="P1190">
            <v>5.88</v>
          </cell>
          <cell r="Q1190">
            <v>17.53</v>
          </cell>
          <cell r="R1190">
            <v>17.14</v>
          </cell>
          <cell r="S1190" t="e">
            <v>#REF!</v>
          </cell>
          <cell r="T1190">
            <v>1719</v>
          </cell>
          <cell r="U1190" t="e">
            <v>#REF!</v>
          </cell>
          <cell r="V1190">
            <v>1719</v>
          </cell>
          <cell r="W1190" t="e">
            <v>#REF!</v>
          </cell>
          <cell r="X1190">
            <v>1719</v>
          </cell>
          <cell r="Y1190">
            <v>301.34070000000003</v>
          </cell>
          <cell r="Z1190">
            <v>2020.3407</v>
          </cell>
          <cell r="AA1190">
            <v>29463.66</v>
          </cell>
          <cell r="AB1190">
            <v>260.88</v>
          </cell>
          <cell r="AC1190">
            <v>270.22680000000003</v>
          </cell>
          <cell r="AD1190">
            <v>278.6499</v>
          </cell>
          <cell r="AE1190">
            <v>225.01709999999997</v>
          </cell>
          <cell r="AF1190">
            <v>201.12300000000002</v>
          </cell>
          <cell r="AG1190">
            <v>182.9016</v>
          </cell>
          <cell r="AH1190">
            <v>0</v>
          </cell>
          <cell r="AI1190">
            <v>0</v>
          </cell>
          <cell r="AJ1190">
            <v>0</v>
          </cell>
          <cell r="AK1190">
            <v>0</v>
          </cell>
          <cell r="AL1190">
            <v>0</v>
          </cell>
          <cell r="AM1190">
            <v>0</v>
          </cell>
          <cell r="AN1190">
            <v>0</v>
          </cell>
          <cell r="AO1190">
            <v>0</v>
          </cell>
          <cell r="AP1190">
            <v>0</v>
          </cell>
          <cell r="AQ1190">
            <v>1418.7983999999999</v>
          </cell>
        </row>
        <row r="1191">
          <cell r="A1191">
            <v>1</v>
          </cell>
          <cell r="B1191" t="str">
            <v>COP</v>
          </cell>
          <cell r="C1191" t="str">
            <v>Subastas</v>
          </cell>
          <cell r="D1191" t="str">
            <v>Variable</v>
          </cell>
          <cell r="E1191">
            <v>7</v>
          </cell>
          <cell r="F1191">
            <v>35697</v>
          </cell>
          <cell r="G1191" t="str">
            <v>Septiembre</v>
          </cell>
          <cell r="H1191">
            <v>1997</v>
          </cell>
          <cell r="I1191">
            <v>38254</v>
          </cell>
          <cell r="J1191">
            <v>2004</v>
          </cell>
          <cell r="K1191" t="str">
            <v>Septiembre</v>
          </cell>
          <cell r="P1191">
            <v>5.9</v>
          </cell>
          <cell r="Q1191">
            <v>17.549999999999997</v>
          </cell>
          <cell r="R1191">
            <v>17.14</v>
          </cell>
          <cell r="S1191" t="e">
            <v>#REF!</v>
          </cell>
          <cell r="T1191">
            <v>1500</v>
          </cell>
          <cell r="U1191" t="e">
            <v>#REF!</v>
          </cell>
          <cell r="V1191">
            <v>1500</v>
          </cell>
          <cell r="W1191" t="e">
            <v>#REF!</v>
          </cell>
          <cell r="X1191">
            <v>1500</v>
          </cell>
          <cell r="Y1191">
            <v>263.24999999999994</v>
          </cell>
          <cell r="Z1191">
            <v>1763.25</v>
          </cell>
          <cell r="AA1191">
            <v>25710</v>
          </cell>
          <cell r="AB1191">
            <v>235.91</v>
          </cell>
          <cell r="AC1191">
            <v>233.25</v>
          </cell>
          <cell r="AD1191">
            <v>235.05</v>
          </cell>
          <cell r="AE1191">
            <v>194.1</v>
          </cell>
          <cell r="AF1191">
            <v>175.8</v>
          </cell>
          <cell r="AG1191">
            <v>160.05000000000001</v>
          </cell>
          <cell r="AH1191">
            <v>0</v>
          </cell>
          <cell r="AI1191">
            <v>0</v>
          </cell>
          <cell r="AJ1191">
            <v>0</v>
          </cell>
          <cell r="AK1191">
            <v>0</v>
          </cell>
          <cell r="AL1191">
            <v>0</v>
          </cell>
          <cell r="AM1191">
            <v>0</v>
          </cell>
          <cell r="AN1191">
            <v>0</v>
          </cell>
          <cell r="AO1191">
            <v>0</v>
          </cell>
          <cell r="AP1191">
            <v>0</v>
          </cell>
          <cell r="AQ1191">
            <v>1234.1600000000001</v>
          </cell>
        </row>
        <row r="1192">
          <cell r="A1192">
            <v>1</v>
          </cell>
          <cell r="B1192" t="str">
            <v>COP</v>
          </cell>
          <cell r="C1192" t="str">
            <v>Subastas</v>
          </cell>
          <cell r="D1192" t="str">
            <v>Variable</v>
          </cell>
          <cell r="E1192">
            <v>7</v>
          </cell>
          <cell r="F1192">
            <v>35697</v>
          </cell>
          <cell r="G1192" t="str">
            <v>Septiembre</v>
          </cell>
          <cell r="H1192">
            <v>1997</v>
          </cell>
          <cell r="I1192">
            <v>38254</v>
          </cell>
          <cell r="J1192">
            <v>2004</v>
          </cell>
          <cell r="K1192" t="str">
            <v>Septiembre</v>
          </cell>
          <cell r="P1192">
            <v>5.9</v>
          </cell>
          <cell r="Q1192">
            <v>17.549999999999997</v>
          </cell>
          <cell r="R1192">
            <v>17.14</v>
          </cell>
          <cell r="S1192" t="e">
            <v>#REF!</v>
          </cell>
          <cell r="T1192">
            <v>250</v>
          </cell>
          <cell r="U1192" t="e">
            <v>#REF!</v>
          </cell>
          <cell r="V1192">
            <v>250</v>
          </cell>
          <cell r="W1192" t="e">
            <v>#REF!</v>
          </cell>
          <cell r="X1192">
            <v>250</v>
          </cell>
          <cell r="Y1192">
            <v>43.874999999999993</v>
          </cell>
          <cell r="Z1192">
            <v>293.875</v>
          </cell>
          <cell r="AA1192">
            <v>4285</v>
          </cell>
          <cell r="AB1192">
            <v>39.32</v>
          </cell>
          <cell r="AC1192">
            <v>38.875</v>
          </cell>
          <cell r="AD1192">
            <v>39.175000000000004</v>
          </cell>
          <cell r="AE1192">
            <v>32.349999999999994</v>
          </cell>
          <cell r="AF1192">
            <v>29.3</v>
          </cell>
          <cell r="AG1192">
            <v>26.675000000000001</v>
          </cell>
          <cell r="AH1192">
            <v>0</v>
          </cell>
          <cell r="AI1192">
            <v>0</v>
          </cell>
          <cell r="AJ1192">
            <v>0</v>
          </cell>
          <cell r="AK1192">
            <v>0</v>
          </cell>
          <cell r="AL1192">
            <v>0</v>
          </cell>
          <cell r="AM1192">
            <v>0</v>
          </cell>
          <cell r="AN1192">
            <v>0</v>
          </cell>
          <cell r="AO1192">
            <v>0</v>
          </cell>
          <cell r="AP1192">
            <v>0</v>
          </cell>
          <cell r="AQ1192">
            <v>205.69500000000002</v>
          </cell>
        </row>
        <row r="1193">
          <cell r="A1193">
            <v>1</v>
          </cell>
          <cell r="B1193" t="str">
            <v>COP</v>
          </cell>
          <cell r="C1193" t="str">
            <v>Subastas</v>
          </cell>
          <cell r="D1193" t="str">
            <v>Variable</v>
          </cell>
          <cell r="E1193">
            <v>7</v>
          </cell>
          <cell r="F1193">
            <v>35697</v>
          </cell>
          <cell r="G1193" t="str">
            <v>Septiembre</v>
          </cell>
          <cell r="H1193">
            <v>1997</v>
          </cell>
          <cell r="I1193">
            <v>38254</v>
          </cell>
          <cell r="J1193">
            <v>2004</v>
          </cell>
          <cell r="K1193" t="str">
            <v>Septiembre</v>
          </cell>
          <cell r="P1193">
            <v>5.9</v>
          </cell>
          <cell r="Q1193">
            <v>17.549999999999997</v>
          </cell>
          <cell r="R1193">
            <v>17.14</v>
          </cell>
          <cell r="S1193" t="e">
            <v>#REF!</v>
          </cell>
          <cell r="T1193">
            <v>12192.2</v>
          </cell>
          <cell r="U1193" t="e">
            <v>#REF!</v>
          </cell>
          <cell r="V1193">
            <v>12192.2</v>
          </cell>
          <cell r="W1193" t="e">
            <v>#REF!</v>
          </cell>
          <cell r="X1193">
            <v>12192.2</v>
          </cell>
          <cell r="Y1193">
            <v>2139.7310999999995</v>
          </cell>
          <cell r="Z1193">
            <v>14331.9311</v>
          </cell>
          <cell r="AA1193">
            <v>208974.30800000002</v>
          </cell>
          <cell r="AB1193">
            <v>1917.53</v>
          </cell>
          <cell r="AC1193">
            <v>1895.8871000000001</v>
          </cell>
          <cell r="AD1193">
            <v>1910.5177400000002</v>
          </cell>
          <cell r="AE1193">
            <v>1577.6706799999999</v>
          </cell>
          <cell r="AF1193">
            <v>1428.9258400000001</v>
          </cell>
          <cell r="AG1193">
            <v>1300.9077400000001</v>
          </cell>
          <cell r="AH1193">
            <v>0</v>
          </cell>
          <cell r="AI1193">
            <v>0</v>
          </cell>
          <cell r="AJ1193">
            <v>0</v>
          </cell>
          <cell r="AK1193">
            <v>0</v>
          </cell>
          <cell r="AL1193">
            <v>0</v>
          </cell>
          <cell r="AM1193">
            <v>0</v>
          </cell>
          <cell r="AN1193">
            <v>0</v>
          </cell>
          <cell r="AO1193">
            <v>0</v>
          </cell>
          <cell r="AP1193">
            <v>0</v>
          </cell>
          <cell r="AQ1193">
            <v>10031.439100000001</v>
          </cell>
        </row>
        <row r="1194">
          <cell r="A1194">
            <v>1</v>
          </cell>
          <cell r="B1194" t="str">
            <v>COP</v>
          </cell>
          <cell r="C1194" t="str">
            <v>Subastas</v>
          </cell>
          <cell r="D1194" t="str">
            <v>Variable</v>
          </cell>
          <cell r="E1194">
            <v>7</v>
          </cell>
          <cell r="F1194">
            <v>35697</v>
          </cell>
          <cell r="G1194" t="str">
            <v>Septiembre</v>
          </cell>
          <cell r="H1194">
            <v>1997</v>
          </cell>
          <cell r="I1194">
            <v>38254</v>
          </cell>
          <cell r="J1194">
            <v>2004</v>
          </cell>
          <cell r="K1194" t="str">
            <v>Septiembre</v>
          </cell>
          <cell r="P1194">
            <v>5.9</v>
          </cell>
          <cell r="Q1194">
            <v>17.549999999999997</v>
          </cell>
          <cell r="R1194">
            <v>17.14</v>
          </cell>
          <cell r="S1194" t="e">
            <v>#REF!</v>
          </cell>
          <cell r="T1194">
            <v>2800</v>
          </cell>
          <cell r="U1194" t="e">
            <v>#REF!</v>
          </cell>
          <cell r="V1194">
            <v>2800</v>
          </cell>
          <cell r="W1194" t="e">
            <v>#REF!</v>
          </cell>
          <cell r="X1194">
            <v>2800</v>
          </cell>
          <cell r="Y1194">
            <v>491.39999999999992</v>
          </cell>
          <cell r="Z1194">
            <v>3291.4</v>
          </cell>
          <cell r="AA1194">
            <v>47992</v>
          </cell>
          <cell r="AB1194">
            <v>440.37</v>
          </cell>
          <cell r="AC1194">
            <v>435.4</v>
          </cell>
          <cell r="AD1194">
            <v>438.76</v>
          </cell>
          <cell r="AE1194">
            <v>362.31999999999994</v>
          </cell>
          <cell r="AF1194">
            <v>328.15999999999997</v>
          </cell>
          <cell r="AG1194">
            <v>298.76</v>
          </cell>
          <cell r="AH1194">
            <v>0</v>
          </cell>
          <cell r="AI1194">
            <v>0</v>
          </cell>
          <cell r="AJ1194">
            <v>0</v>
          </cell>
          <cell r="AK1194">
            <v>0</v>
          </cell>
          <cell r="AL1194">
            <v>0</v>
          </cell>
          <cell r="AM1194">
            <v>0</v>
          </cell>
          <cell r="AN1194">
            <v>0</v>
          </cell>
          <cell r="AO1194">
            <v>0</v>
          </cell>
          <cell r="AP1194">
            <v>0</v>
          </cell>
          <cell r="AQ1194">
            <v>2303.7699999999995</v>
          </cell>
        </row>
        <row r="1195">
          <cell r="A1195">
            <v>1</v>
          </cell>
          <cell r="B1195" t="str">
            <v>COP</v>
          </cell>
          <cell r="C1195" t="str">
            <v>Subastas</v>
          </cell>
          <cell r="D1195" t="str">
            <v>Variable</v>
          </cell>
          <cell r="E1195">
            <v>7</v>
          </cell>
          <cell r="F1195">
            <v>35697</v>
          </cell>
          <cell r="G1195" t="str">
            <v>Septiembre</v>
          </cell>
          <cell r="H1195">
            <v>1997</v>
          </cell>
          <cell r="I1195">
            <v>38254</v>
          </cell>
          <cell r="J1195">
            <v>2004</v>
          </cell>
          <cell r="K1195" t="str">
            <v>Septiembre</v>
          </cell>
          <cell r="P1195">
            <v>5.9</v>
          </cell>
          <cell r="Q1195">
            <v>17.549999999999997</v>
          </cell>
          <cell r="R1195">
            <v>17.14</v>
          </cell>
          <cell r="S1195" t="e">
            <v>#REF!</v>
          </cell>
          <cell r="T1195">
            <v>1200</v>
          </cell>
          <cell r="U1195" t="e">
            <v>#REF!</v>
          </cell>
          <cell r="V1195">
            <v>1200</v>
          </cell>
          <cell r="W1195" t="e">
            <v>#REF!</v>
          </cell>
          <cell r="X1195">
            <v>1200</v>
          </cell>
          <cell r="Y1195">
            <v>210.59999999999997</v>
          </cell>
          <cell r="Z1195">
            <v>1410.6</v>
          </cell>
          <cell r="AA1195">
            <v>20568</v>
          </cell>
          <cell r="AB1195">
            <v>188.73</v>
          </cell>
          <cell r="AC1195">
            <v>186.6</v>
          </cell>
          <cell r="AD1195">
            <v>188.04000000000002</v>
          </cell>
          <cell r="AE1195">
            <v>155.27999999999997</v>
          </cell>
          <cell r="AF1195">
            <v>140.63999999999999</v>
          </cell>
          <cell r="AG1195">
            <v>128.04</v>
          </cell>
          <cell r="AH1195">
            <v>0</v>
          </cell>
          <cell r="AI1195">
            <v>0</v>
          </cell>
          <cell r="AJ1195">
            <v>0</v>
          </cell>
          <cell r="AK1195">
            <v>0</v>
          </cell>
          <cell r="AL1195">
            <v>0</v>
          </cell>
          <cell r="AM1195">
            <v>0</v>
          </cell>
          <cell r="AN1195">
            <v>0</v>
          </cell>
          <cell r="AO1195">
            <v>0</v>
          </cell>
          <cell r="AP1195">
            <v>0</v>
          </cell>
          <cell r="AQ1195">
            <v>987.32999999999993</v>
          </cell>
        </row>
        <row r="1196">
          <cell r="A1196">
            <v>1</v>
          </cell>
          <cell r="B1196" t="str">
            <v>COP</v>
          </cell>
          <cell r="C1196" t="str">
            <v>Subastas</v>
          </cell>
          <cell r="D1196" t="str">
            <v>Variable</v>
          </cell>
          <cell r="E1196">
            <v>7</v>
          </cell>
          <cell r="F1196">
            <v>35697</v>
          </cell>
          <cell r="G1196" t="str">
            <v>Septiembre</v>
          </cell>
          <cell r="H1196">
            <v>1997</v>
          </cell>
          <cell r="I1196">
            <v>38254</v>
          </cell>
          <cell r="J1196">
            <v>2004</v>
          </cell>
          <cell r="K1196" t="str">
            <v>Septiembre</v>
          </cell>
          <cell r="P1196">
            <v>5.9</v>
          </cell>
          <cell r="Q1196">
            <v>17.549999999999997</v>
          </cell>
          <cell r="R1196">
            <v>17.14</v>
          </cell>
          <cell r="S1196" t="e">
            <v>#REF!</v>
          </cell>
          <cell r="T1196">
            <v>2592.3000000000002</v>
          </cell>
          <cell r="U1196" t="e">
            <v>#REF!</v>
          </cell>
          <cell r="V1196">
            <v>2592.3000000000002</v>
          </cell>
          <cell r="W1196" t="e">
            <v>#REF!</v>
          </cell>
          <cell r="X1196">
            <v>2592.3000000000002</v>
          </cell>
          <cell r="Y1196">
            <v>454.94864999999993</v>
          </cell>
          <cell r="Z1196">
            <v>3047.24865</v>
          </cell>
          <cell r="AA1196">
            <v>44432.022000000004</v>
          </cell>
          <cell r="AB1196">
            <v>407.7</v>
          </cell>
          <cell r="AC1196">
            <v>403.10265000000004</v>
          </cell>
          <cell r="AD1196">
            <v>406.21341000000007</v>
          </cell>
          <cell r="AE1196">
            <v>335.44362000000001</v>
          </cell>
          <cell r="AF1196">
            <v>303.81756000000001</v>
          </cell>
          <cell r="AG1196">
            <v>276.59841</v>
          </cell>
          <cell r="AH1196">
            <v>0</v>
          </cell>
          <cell r="AI1196">
            <v>0</v>
          </cell>
          <cell r="AJ1196">
            <v>0</v>
          </cell>
          <cell r="AK1196">
            <v>0</v>
          </cell>
          <cell r="AL1196">
            <v>0</v>
          </cell>
          <cell r="AM1196">
            <v>0</v>
          </cell>
          <cell r="AN1196">
            <v>0</v>
          </cell>
          <cell r="AO1196">
            <v>0</v>
          </cell>
          <cell r="AP1196">
            <v>0</v>
          </cell>
          <cell r="AQ1196">
            <v>2132.87565</v>
          </cell>
        </row>
        <row r="1197">
          <cell r="A1197">
            <v>1</v>
          </cell>
          <cell r="B1197" t="str">
            <v>COP</v>
          </cell>
          <cell r="C1197" t="str">
            <v>Subastas</v>
          </cell>
          <cell r="D1197" t="str">
            <v>Variable</v>
          </cell>
          <cell r="E1197">
            <v>7</v>
          </cell>
          <cell r="F1197">
            <v>35697</v>
          </cell>
          <cell r="G1197" t="str">
            <v>Septiembre</v>
          </cell>
          <cell r="H1197">
            <v>1997</v>
          </cell>
          <cell r="I1197">
            <v>38254</v>
          </cell>
          <cell r="J1197">
            <v>2004</v>
          </cell>
          <cell r="K1197" t="str">
            <v>Septiembre</v>
          </cell>
          <cell r="P1197">
            <v>5.9</v>
          </cell>
          <cell r="Q1197">
            <v>17.549999999999997</v>
          </cell>
          <cell r="R1197">
            <v>17.14</v>
          </cell>
          <cell r="S1197" t="e">
            <v>#REF!</v>
          </cell>
          <cell r="T1197">
            <v>3730.6</v>
          </cell>
          <cell r="U1197" t="e">
            <v>#REF!</v>
          </cell>
          <cell r="V1197">
            <v>3730.6</v>
          </cell>
          <cell r="W1197" t="e">
            <v>#REF!</v>
          </cell>
          <cell r="X1197">
            <v>3730.6</v>
          </cell>
          <cell r="Y1197">
            <v>654.72029999999984</v>
          </cell>
          <cell r="Z1197">
            <v>4385.3202999999994</v>
          </cell>
          <cell r="AA1197">
            <v>63942.484000000004</v>
          </cell>
          <cell r="AB1197">
            <v>586.73</v>
          </cell>
          <cell r="AC1197">
            <v>580.10829999999999</v>
          </cell>
          <cell r="AD1197">
            <v>584.58501999999999</v>
          </cell>
          <cell r="AE1197">
            <v>482.73963999999995</v>
          </cell>
          <cell r="AF1197">
            <v>437.22631999999999</v>
          </cell>
          <cell r="AG1197">
            <v>398.05502000000001</v>
          </cell>
          <cell r="AH1197">
            <v>0</v>
          </cell>
          <cell r="AI1197">
            <v>0</v>
          </cell>
          <cell r="AJ1197">
            <v>0</v>
          </cell>
          <cell r="AK1197">
            <v>0</v>
          </cell>
          <cell r="AL1197">
            <v>0</v>
          </cell>
          <cell r="AM1197">
            <v>0</v>
          </cell>
          <cell r="AN1197">
            <v>0</v>
          </cell>
          <cell r="AO1197">
            <v>0</v>
          </cell>
          <cell r="AP1197">
            <v>0</v>
          </cell>
          <cell r="AQ1197">
            <v>3069.4442999999992</v>
          </cell>
        </row>
        <row r="1198">
          <cell r="A1198">
            <v>1</v>
          </cell>
          <cell r="B1198" t="str">
            <v>COP</v>
          </cell>
          <cell r="C1198" t="str">
            <v>Subastas</v>
          </cell>
          <cell r="D1198" t="str">
            <v>Variable</v>
          </cell>
          <cell r="E1198">
            <v>7</v>
          </cell>
          <cell r="F1198">
            <v>35697</v>
          </cell>
          <cell r="G1198" t="str">
            <v>Septiembre</v>
          </cell>
          <cell r="H1198">
            <v>1997</v>
          </cell>
          <cell r="I1198">
            <v>38254</v>
          </cell>
          <cell r="J1198">
            <v>2004</v>
          </cell>
          <cell r="K1198" t="str">
            <v>Septiembre</v>
          </cell>
          <cell r="P1198">
            <v>5.9</v>
          </cell>
          <cell r="Q1198">
            <v>17.549999999999997</v>
          </cell>
          <cell r="R1198">
            <v>17.14</v>
          </cell>
          <cell r="S1198" t="e">
            <v>#REF!</v>
          </cell>
          <cell r="T1198">
            <v>2000</v>
          </cell>
          <cell r="U1198" t="e">
            <v>#REF!</v>
          </cell>
          <cell r="V1198">
            <v>2000</v>
          </cell>
          <cell r="W1198" t="e">
            <v>#REF!</v>
          </cell>
          <cell r="X1198">
            <v>2000</v>
          </cell>
          <cell r="Y1198">
            <v>350.99999999999994</v>
          </cell>
          <cell r="Z1198">
            <v>2351</v>
          </cell>
          <cell r="AA1198">
            <v>34280</v>
          </cell>
          <cell r="AB1198">
            <v>314.55</v>
          </cell>
          <cell r="AC1198">
            <v>311</v>
          </cell>
          <cell r="AD1198">
            <v>313.40000000000003</v>
          </cell>
          <cell r="AE1198">
            <v>258.79999999999995</v>
          </cell>
          <cell r="AF1198">
            <v>234.4</v>
          </cell>
          <cell r="AG1198">
            <v>213.4</v>
          </cell>
          <cell r="AH1198">
            <v>0</v>
          </cell>
          <cell r="AI1198">
            <v>0</v>
          </cell>
          <cell r="AJ1198">
            <v>0</v>
          </cell>
          <cell r="AK1198">
            <v>0</v>
          </cell>
          <cell r="AL1198">
            <v>0</v>
          </cell>
          <cell r="AM1198">
            <v>0</v>
          </cell>
          <cell r="AN1198">
            <v>0</v>
          </cell>
          <cell r="AO1198">
            <v>0</v>
          </cell>
          <cell r="AP1198">
            <v>0</v>
          </cell>
          <cell r="AQ1198">
            <v>1645.5500000000002</v>
          </cell>
        </row>
        <row r="1199">
          <cell r="A1199">
            <v>1</v>
          </cell>
          <cell r="B1199" t="str">
            <v>COP</v>
          </cell>
          <cell r="C1199" t="str">
            <v>Subastas</v>
          </cell>
          <cell r="D1199" t="str">
            <v>Variable</v>
          </cell>
          <cell r="E1199">
            <v>7</v>
          </cell>
          <cell r="F1199">
            <v>35697</v>
          </cell>
          <cell r="G1199" t="str">
            <v>Septiembre</v>
          </cell>
          <cell r="H1199">
            <v>1997</v>
          </cell>
          <cell r="I1199">
            <v>38254</v>
          </cell>
          <cell r="J1199">
            <v>2004</v>
          </cell>
          <cell r="K1199" t="str">
            <v>Septiembre</v>
          </cell>
          <cell r="P1199">
            <v>5.9</v>
          </cell>
          <cell r="Q1199">
            <v>17.549999999999997</v>
          </cell>
          <cell r="R1199">
            <v>17.14</v>
          </cell>
          <cell r="S1199" t="e">
            <v>#REF!</v>
          </cell>
          <cell r="T1199">
            <v>1000</v>
          </cell>
          <cell r="U1199" t="e">
            <v>#REF!</v>
          </cell>
          <cell r="V1199">
            <v>1000</v>
          </cell>
          <cell r="W1199" t="e">
            <v>#REF!</v>
          </cell>
          <cell r="X1199">
            <v>1000</v>
          </cell>
          <cell r="Y1199">
            <v>175.49999999999997</v>
          </cell>
          <cell r="Z1199">
            <v>1175.5</v>
          </cell>
          <cell r="AA1199">
            <v>17140</v>
          </cell>
          <cell r="AB1199">
            <v>157.28</v>
          </cell>
          <cell r="AC1199">
            <v>155.5</v>
          </cell>
          <cell r="AD1199">
            <v>156.70000000000002</v>
          </cell>
          <cell r="AE1199">
            <v>129.39999999999998</v>
          </cell>
          <cell r="AF1199">
            <v>117.2</v>
          </cell>
          <cell r="AG1199">
            <v>106.7</v>
          </cell>
          <cell r="AH1199">
            <v>0</v>
          </cell>
          <cell r="AI1199">
            <v>0</v>
          </cell>
          <cell r="AJ1199">
            <v>0</v>
          </cell>
          <cell r="AK1199">
            <v>0</v>
          </cell>
          <cell r="AL1199">
            <v>0</v>
          </cell>
          <cell r="AM1199">
            <v>0</v>
          </cell>
          <cell r="AN1199">
            <v>0</v>
          </cell>
          <cell r="AO1199">
            <v>0</v>
          </cell>
          <cell r="AP1199">
            <v>0</v>
          </cell>
          <cell r="AQ1199">
            <v>822.78000000000009</v>
          </cell>
        </row>
        <row r="1200">
          <cell r="A1200">
            <v>1</v>
          </cell>
          <cell r="B1200" t="str">
            <v>COP</v>
          </cell>
          <cell r="C1200" t="str">
            <v>Subastas</v>
          </cell>
          <cell r="D1200" t="str">
            <v>Variable</v>
          </cell>
          <cell r="E1200">
            <v>7</v>
          </cell>
          <cell r="F1200">
            <v>35697</v>
          </cell>
          <cell r="G1200" t="str">
            <v>Septiembre</v>
          </cell>
          <cell r="H1200">
            <v>1997</v>
          </cell>
          <cell r="I1200">
            <v>38254</v>
          </cell>
          <cell r="J1200">
            <v>2004</v>
          </cell>
          <cell r="K1200" t="str">
            <v>Septiembre</v>
          </cell>
          <cell r="P1200">
            <v>5.9</v>
          </cell>
          <cell r="Q1200">
            <v>17.549999999999997</v>
          </cell>
          <cell r="R1200">
            <v>17.14</v>
          </cell>
          <cell r="S1200" t="e">
            <v>#REF!</v>
          </cell>
          <cell r="T1200">
            <v>6000</v>
          </cell>
          <cell r="U1200" t="e">
            <v>#REF!</v>
          </cell>
          <cell r="V1200">
            <v>6000</v>
          </cell>
          <cell r="W1200" t="e">
            <v>#REF!</v>
          </cell>
          <cell r="X1200">
            <v>6000</v>
          </cell>
          <cell r="Y1200">
            <v>1052.9999999999998</v>
          </cell>
          <cell r="Z1200">
            <v>7053</v>
          </cell>
          <cell r="AA1200">
            <v>102840</v>
          </cell>
          <cell r="AB1200">
            <v>943.65</v>
          </cell>
          <cell r="AC1200">
            <v>933</v>
          </cell>
          <cell r="AD1200">
            <v>940.2</v>
          </cell>
          <cell r="AE1200">
            <v>776.4</v>
          </cell>
          <cell r="AF1200">
            <v>703.2</v>
          </cell>
          <cell r="AG1200">
            <v>640.20000000000005</v>
          </cell>
          <cell r="AH1200">
            <v>0</v>
          </cell>
          <cell r="AI1200">
            <v>0</v>
          </cell>
          <cell r="AJ1200">
            <v>0</v>
          </cell>
          <cell r="AK1200">
            <v>0</v>
          </cell>
          <cell r="AL1200">
            <v>0</v>
          </cell>
          <cell r="AM1200">
            <v>0</v>
          </cell>
          <cell r="AN1200">
            <v>0</v>
          </cell>
          <cell r="AO1200">
            <v>0</v>
          </cell>
          <cell r="AP1200">
            <v>0</v>
          </cell>
          <cell r="AQ1200">
            <v>4936.6500000000005</v>
          </cell>
        </row>
        <row r="1201">
          <cell r="A1201">
            <v>1</v>
          </cell>
          <cell r="B1201" t="str">
            <v>COP</v>
          </cell>
          <cell r="C1201" t="str">
            <v>Subastas</v>
          </cell>
          <cell r="D1201" t="str">
            <v>Variable</v>
          </cell>
          <cell r="E1201">
            <v>7</v>
          </cell>
          <cell r="F1201">
            <v>35697</v>
          </cell>
          <cell r="G1201" t="str">
            <v>Septiembre</v>
          </cell>
          <cell r="H1201">
            <v>1997</v>
          </cell>
          <cell r="I1201">
            <v>38254</v>
          </cell>
          <cell r="J1201">
            <v>2004</v>
          </cell>
          <cell r="K1201" t="str">
            <v>Septiembre</v>
          </cell>
          <cell r="P1201">
            <v>5.9</v>
          </cell>
          <cell r="Q1201">
            <v>17.549999999999997</v>
          </cell>
          <cell r="R1201">
            <v>17.14</v>
          </cell>
          <cell r="S1201" t="e">
            <v>#REF!</v>
          </cell>
          <cell r="T1201">
            <v>11274</v>
          </cell>
          <cell r="U1201" t="e">
            <v>#REF!</v>
          </cell>
          <cell r="V1201">
            <v>11274</v>
          </cell>
          <cell r="W1201" t="e">
            <v>#REF!</v>
          </cell>
          <cell r="X1201">
            <v>11274</v>
          </cell>
          <cell r="Y1201">
            <v>1978.5869999999995</v>
          </cell>
          <cell r="Z1201">
            <v>13252.587</v>
          </cell>
          <cell r="AA1201">
            <v>193236.36000000002</v>
          </cell>
          <cell r="AB1201">
            <v>1773.12</v>
          </cell>
          <cell r="AC1201">
            <v>1753.107</v>
          </cell>
          <cell r="AD1201">
            <v>1766.6358</v>
          </cell>
          <cell r="AE1201">
            <v>1458.8555999999999</v>
          </cell>
          <cell r="AF1201">
            <v>1321.3127999999999</v>
          </cell>
          <cell r="AG1201">
            <v>1202.9358</v>
          </cell>
          <cell r="AH1201">
            <v>0</v>
          </cell>
          <cell r="AI1201">
            <v>0</v>
          </cell>
          <cell r="AJ1201">
            <v>0</v>
          </cell>
          <cell r="AK1201">
            <v>0</v>
          </cell>
          <cell r="AL1201">
            <v>0</v>
          </cell>
          <cell r="AM1201">
            <v>0</v>
          </cell>
          <cell r="AN1201">
            <v>0</v>
          </cell>
          <cell r="AO1201">
            <v>0</v>
          </cell>
          <cell r="AP1201">
            <v>0</v>
          </cell>
          <cell r="AQ1201">
            <v>9275.9669999999987</v>
          </cell>
        </row>
        <row r="1202">
          <cell r="A1202">
            <v>1</v>
          </cell>
          <cell r="B1202" t="str">
            <v>COP</v>
          </cell>
          <cell r="C1202" t="str">
            <v>Subastas</v>
          </cell>
          <cell r="D1202" t="str">
            <v>Variable</v>
          </cell>
          <cell r="E1202">
            <v>7</v>
          </cell>
          <cell r="F1202">
            <v>35697</v>
          </cell>
          <cell r="G1202" t="str">
            <v>Septiembre</v>
          </cell>
          <cell r="H1202">
            <v>1997</v>
          </cell>
          <cell r="I1202">
            <v>38254</v>
          </cell>
          <cell r="J1202">
            <v>2004</v>
          </cell>
          <cell r="K1202" t="str">
            <v>Septiembre</v>
          </cell>
          <cell r="P1202">
            <v>5.9</v>
          </cell>
          <cell r="Q1202">
            <v>17.549999999999997</v>
          </cell>
          <cell r="R1202">
            <v>17.14</v>
          </cell>
          <cell r="S1202" t="e">
            <v>#REF!</v>
          </cell>
          <cell r="T1202">
            <v>1500</v>
          </cell>
          <cell r="U1202" t="e">
            <v>#REF!</v>
          </cell>
          <cell r="V1202">
            <v>1500</v>
          </cell>
          <cell r="W1202" t="e">
            <v>#REF!</v>
          </cell>
          <cell r="X1202">
            <v>1500</v>
          </cell>
          <cell r="Y1202">
            <v>263.24999999999994</v>
          </cell>
          <cell r="Z1202">
            <v>1763.25</v>
          </cell>
          <cell r="AA1202">
            <v>25710</v>
          </cell>
          <cell r="AB1202">
            <v>235.91</v>
          </cell>
          <cell r="AC1202">
            <v>233.25</v>
          </cell>
          <cell r="AD1202">
            <v>235.05</v>
          </cell>
          <cell r="AE1202">
            <v>194.1</v>
          </cell>
          <cell r="AF1202">
            <v>175.8</v>
          </cell>
          <cell r="AG1202">
            <v>160.05000000000001</v>
          </cell>
          <cell r="AH1202">
            <v>0</v>
          </cell>
          <cell r="AI1202">
            <v>0</v>
          </cell>
          <cell r="AJ1202">
            <v>0</v>
          </cell>
          <cell r="AK1202">
            <v>0</v>
          </cell>
          <cell r="AL1202">
            <v>0</v>
          </cell>
          <cell r="AM1202">
            <v>0</v>
          </cell>
          <cell r="AN1202">
            <v>0</v>
          </cell>
          <cell r="AO1202">
            <v>0</v>
          </cell>
          <cell r="AP1202">
            <v>0</v>
          </cell>
          <cell r="AQ1202">
            <v>1234.1600000000001</v>
          </cell>
        </row>
        <row r="1203">
          <cell r="A1203">
            <v>1</v>
          </cell>
          <cell r="B1203" t="str">
            <v>COP</v>
          </cell>
          <cell r="C1203" t="str">
            <v>Subastas</v>
          </cell>
          <cell r="D1203" t="str">
            <v>Variable</v>
          </cell>
          <cell r="E1203">
            <v>7</v>
          </cell>
          <cell r="F1203">
            <v>35697</v>
          </cell>
          <cell r="G1203" t="str">
            <v>Septiembre</v>
          </cell>
          <cell r="H1203">
            <v>1997</v>
          </cell>
          <cell r="I1203">
            <v>38254</v>
          </cell>
          <cell r="J1203">
            <v>2004</v>
          </cell>
          <cell r="K1203" t="str">
            <v>Septiembre</v>
          </cell>
          <cell r="P1203">
            <v>5.9</v>
          </cell>
          <cell r="Q1203">
            <v>17.549999999999997</v>
          </cell>
          <cell r="R1203">
            <v>17.14</v>
          </cell>
          <cell r="S1203" t="e">
            <v>#REF!</v>
          </cell>
          <cell r="T1203">
            <v>3573.8</v>
          </cell>
          <cell r="U1203" t="e">
            <v>#REF!</v>
          </cell>
          <cell r="V1203">
            <v>3573.8</v>
          </cell>
          <cell r="W1203" t="e">
            <v>#REF!</v>
          </cell>
          <cell r="X1203">
            <v>3573.8</v>
          </cell>
          <cell r="Y1203">
            <v>627.20189999999991</v>
          </cell>
          <cell r="Z1203">
            <v>4201.0019000000002</v>
          </cell>
          <cell r="AA1203">
            <v>61254.932000000008</v>
          </cell>
          <cell r="AB1203">
            <v>562.07000000000005</v>
          </cell>
          <cell r="AC1203">
            <v>555.72590000000002</v>
          </cell>
          <cell r="AD1203">
            <v>560.0144600000001</v>
          </cell>
          <cell r="AE1203">
            <v>462.44971999999996</v>
          </cell>
          <cell r="AF1203">
            <v>418.84935999999999</v>
          </cell>
          <cell r="AG1203">
            <v>381.32446000000004</v>
          </cell>
          <cell r="AH1203">
            <v>0</v>
          </cell>
          <cell r="AI1203">
            <v>0</v>
          </cell>
          <cell r="AJ1203">
            <v>0</v>
          </cell>
          <cell r="AK1203">
            <v>0</v>
          </cell>
          <cell r="AL1203">
            <v>0</v>
          </cell>
          <cell r="AM1203">
            <v>0</v>
          </cell>
          <cell r="AN1203">
            <v>0</v>
          </cell>
          <cell r="AO1203">
            <v>0</v>
          </cell>
          <cell r="AP1203">
            <v>0</v>
          </cell>
          <cell r="AQ1203">
            <v>2940.4339</v>
          </cell>
        </row>
        <row r="1204">
          <cell r="A1204">
            <v>1</v>
          </cell>
          <cell r="B1204" t="str">
            <v>COP</v>
          </cell>
          <cell r="C1204" t="str">
            <v>Subastas</v>
          </cell>
          <cell r="D1204" t="str">
            <v>Variable</v>
          </cell>
          <cell r="E1204">
            <v>7</v>
          </cell>
          <cell r="F1204">
            <v>35697</v>
          </cell>
          <cell r="G1204" t="str">
            <v>Septiembre</v>
          </cell>
          <cell r="H1204">
            <v>1997</v>
          </cell>
          <cell r="I1204">
            <v>38254</v>
          </cell>
          <cell r="J1204">
            <v>2004</v>
          </cell>
          <cell r="K1204" t="str">
            <v>Septiembre</v>
          </cell>
          <cell r="P1204">
            <v>5.9</v>
          </cell>
          <cell r="Q1204">
            <v>17.549999999999997</v>
          </cell>
          <cell r="R1204">
            <v>17.14</v>
          </cell>
          <cell r="S1204" t="e">
            <v>#REF!</v>
          </cell>
          <cell r="T1204">
            <v>1300</v>
          </cell>
          <cell r="U1204" t="e">
            <v>#REF!</v>
          </cell>
          <cell r="V1204">
            <v>1300</v>
          </cell>
          <cell r="W1204" t="e">
            <v>#REF!</v>
          </cell>
          <cell r="X1204">
            <v>1300</v>
          </cell>
          <cell r="Y1204">
            <v>228.14999999999995</v>
          </cell>
          <cell r="Z1204">
            <v>1528.1499999999999</v>
          </cell>
          <cell r="AA1204">
            <v>22282</v>
          </cell>
          <cell r="AB1204">
            <v>204.46</v>
          </cell>
          <cell r="AC1204">
            <v>202.15</v>
          </cell>
          <cell r="AD1204">
            <v>203.71</v>
          </cell>
          <cell r="AE1204">
            <v>168.21999999999997</v>
          </cell>
          <cell r="AF1204">
            <v>152.35999999999999</v>
          </cell>
          <cell r="AG1204">
            <v>138.71</v>
          </cell>
          <cell r="AH1204">
            <v>0</v>
          </cell>
          <cell r="AI1204">
            <v>0</v>
          </cell>
          <cell r="AJ1204">
            <v>0</v>
          </cell>
          <cell r="AK1204">
            <v>0</v>
          </cell>
          <cell r="AL1204">
            <v>0</v>
          </cell>
          <cell r="AM1204">
            <v>0</v>
          </cell>
          <cell r="AN1204">
            <v>0</v>
          </cell>
          <cell r="AO1204">
            <v>0</v>
          </cell>
          <cell r="AP1204">
            <v>0</v>
          </cell>
          <cell r="AQ1204">
            <v>1069.6099999999999</v>
          </cell>
        </row>
        <row r="1205">
          <cell r="A1205">
            <v>1</v>
          </cell>
          <cell r="B1205" t="str">
            <v>COP</v>
          </cell>
          <cell r="C1205" t="str">
            <v>Subastas</v>
          </cell>
          <cell r="D1205" t="str">
            <v>Variable</v>
          </cell>
          <cell r="E1205">
            <v>7</v>
          </cell>
          <cell r="F1205">
            <v>35697</v>
          </cell>
          <cell r="G1205" t="str">
            <v>Septiembre</v>
          </cell>
          <cell r="H1205">
            <v>1997</v>
          </cell>
          <cell r="I1205">
            <v>38254</v>
          </cell>
          <cell r="J1205">
            <v>2004</v>
          </cell>
          <cell r="K1205" t="str">
            <v>Septiembre</v>
          </cell>
          <cell r="P1205">
            <v>5.9</v>
          </cell>
          <cell r="Q1205">
            <v>17.549999999999997</v>
          </cell>
          <cell r="R1205">
            <v>17.14</v>
          </cell>
          <cell r="S1205" t="e">
            <v>#REF!</v>
          </cell>
          <cell r="T1205">
            <v>2500</v>
          </cell>
          <cell r="U1205" t="e">
            <v>#REF!</v>
          </cell>
          <cell r="V1205">
            <v>2500</v>
          </cell>
          <cell r="W1205" t="e">
            <v>#REF!</v>
          </cell>
          <cell r="X1205">
            <v>2500</v>
          </cell>
          <cell r="Y1205">
            <v>438.74999999999989</v>
          </cell>
          <cell r="Z1205">
            <v>2938.75</v>
          </cell>
          <cell r="AA1205">
            <v>42850</v>
          </cell>
          <cell r="AB1205">
            <v>393.19</v>
          </cell>
          <cell r="AC1205">
            <v>388.75</v>
          </cell>
          <cell r="AD1205">
            <v>391.75</v>
          </cell>
          <cell r="AE1205">
            <v>323.49999999999994</v>
          </cell>
          <cell r="AF1205">
            <v>293</v>
          </cell>
          <cell r="AG1205">
            <v>266.75</v>
          </cell>
          <cell r="AH1205">
            <v>0</v>
          </cell>
          <cell r="AI1205">
            <v>0</v>
          </cell>
          <cell r="AJ1205">
            <v>0</v>
          </cell>
          <cell r="AK1205">
            <v>0</v>
          </cell>
          <cell r="AL1205">
            <v>0</v>
          </cell>
          <cell r="AM1205">
            <v>0</v>
          </cell>
          <cell r="AN1205">
            <v>0</v>
          </cell>
          <cell r="AO1205">
            <v>0</v>
          </cell>
          <cell r="AP1205">
            <v>0</v>
          </cell>
          <cell r="AQ1205">
            <v>2056.94</v>
          </cell>
        </row>
        <row r="1206">
          <cell r="A1206">
            <v>1</v>
          </cell>
          <cell r="B1206" t="str">
            <v>COP</v>
          </cell>
          <cell r="C1206" t="str">
            <v>Subastas</v>
          </cell>
          <cell r="D1206" t="str">
            <v>Variable</v>
          </cell>
          <cell r="E1206">
            <v>7</v>
          </cell>
          <cell r="F1206">
            <v>35697</v>
          </cell>
          <cell r="G1206" t="str">
            <v>Septiembre</v>
          </cell>
          <cell r="H1206">
            <v>1997</v>
          </cell>
          <cell r="I1206">
            <v>38254</v>
          </cell>
          <cell r="J1206">
            <v>2004</v>
          </cell>
          <cell r="K1206" t="str">
            <v>Septiembre</v>
          </cell>
          <cell r="P1206">
            <v>5.9</v>
          </cell>
          <cell r="Q1206">
            <v>17.549999999999997</v>
          </cell>
          <cell r="R1206">
            <v>17.14</v>
          </cell>
          <cell r="S1206" t="e">
            <v>#REF!</v>
          </cell>
          <cell r="T1206">
            <v>225.4</v>
          </cell>
          <cell r="U1206" t="e">
            <v>#REF!</v>
          </cell>
          <cell r="V1206">
            <v>225.4</v>
          </cell>
          <cell r="W1206" t="e">
            <v>#REF!</v>
          </cell>
          <cell r="X1206">
            <v>225.4</v>
          </cell>
          <cell r="Y1206">
            <v>39.55769999999999</v>
          </cell>
          <cell r="Z1206">
            <v>264.95769999999999</v>
          </cell>
          <cell r="AA1206">
            <v>3863.3560000000002</v>
          </cell>
          <cell r="AB1206">
            <v>35.450000000000003</v>
          </cell>
          <cell r="AC1206">
            <v>35.049700000000001</v>
          </cell>
          <cell r="AD1206">
            <v>35.320180000000001</v>
          </cell>
          <cell r="AE1206">
            <v>29.166759999999996</v>
          </cell>
          <cell r="AF1206">
            <v>26.416879999999999</v>
          </cell>
          <cell r="AG1206">
            <v>24.050180000000001</v>
          </cell>
          <cell r="AH1206">
            <v>0</v>
          </cell>
          <cell r="AI1206">
            <v>0</v>
          </cell>
          <cell r="AJ1206">
            <v>0</v>
          </cell>
          <cell r="AK1206">
            <v>0</v>
          </cell>
          <cell r="AL1206">
            <v>0</v>
          </cell>
          <cell r="AM1206">
            <v>0</v>
          </cell>
          <cell r="AN1206">
            <v>0</v>
          </cell>
          <cell r="AO1206">
            <v>0</v>
          </cell>
          <cell r="AP1206">
            <v>0</v>
          </cell>
          <cell r="AQ1206">
            <v>185.45370000000003</v>
          </cell>
        </row>
        <row r="1207">
          <cell r="A1207">
            <v>1</v>
          </cell>
          <cell r="B1207" t="str">
            <v>COP</v>
          </cell>
          <cell r="C1207" t="str">
            <v>Subastas</v>
          </cell>
          <cell r="D1207" t="str">
            <v>Variable</v>
          </cell>
          <cell r="E1207">
            <v>7</v>
          </cell>
          <cell r="F1207">
            <v>35697</v>
          </cell>
          <cell r="G1207" t="str">
            <v>Septiembre</v>
          </cell>
          <cell r="H1207">
            <v>1997</v>
          </cell>
          <cell r="I1207">
            <v>38254</v>
          </cell>
          <cell r="J1207">
            <v>2004</v>
          </cell>
          <cell r="K1207" t="str">
            <v>Septiembre</v>
          </cell>
          <cell r="P1207">
            <v>5.9</v>
          </cell>
          <cell r="Q1207">
            <v>17.549999999999997</v>
          </cell>
          <cell r="R1207">
            <v>17.14</v>
          </cell>
          <cell r="S1207" t="e">
            <v>#REF!</v>
          </cell>
          <cell r="T1207">
            <v>1000</v>
          </cell>
          <cell r="U1207" t="e">
            <v>#REF!</v>
          </cell>
          <cell r="V1207">
            <v>1000</v>
          </cell>
          <cell r="W1207" t="e">
            <v>#REF!</v>
          </cell>
          <cell r="X1207">
            <v>1000</v>
          </cell>
          <cell r="Y1207">
            <v>175.49999999999997</v>
          </cell>
          <cell r="Z1207">
            <v>1175.5</v>
          </cell>
          <cell r="AA1207">
            <v>17140</v>
          </cell>
          <cell r="AB1207">
            <v>157.28</v>
          </cell>
          <cell r="AC1207">
            <v>155.5</v>
          </cell>
          <cell r="AD1207">
            <v>156.70000000000002</v>
          </cell>
          <cell r="AE1207">
            <v>129.39999999999998</v>
          </cell>
          <cell r="AF1207">
            <v>117.2</v>
          </cell>
          <cell r="AG1207">
            <v>106.7</v>
          </cell>
          <cell r="AH1207">
            <v>0</v>
          </cell>
          <cell r="AI1207">
            <v>0</v>
          </cell>
          <cell r="AJ1207">
            <v>0</v>
          </cell>
          <cell r="AK1207">
            <v>0</v>
          </cell>
          <cell r="AL1207">
            <v>0</v>
          </cell>
          <cell r="AM1207">
            <v>0</v>
          </cell>
          <cell r="AN1207">
            <v>0</v>
          </cell>
          <cell r="AO1207">
            <v>0</v>
          </cell>
          <cell r="AP1207">
            <v>0</v>
          </cell>
          <cell r="AQ1207">
            <v>822.78000000000009</v>
          </cell>
        </row>
        <row r="1208">
          <cell r="A1208">
            <v>1</v>
          </cell>
          <cell r="B1208" t="str">
            <v>COP</v>
          </cell>
          <cell r="C1208" t="str">
            <v>Subastas</v>
          </cell>
          <cell r="D1208" t="str">
            <v>Variable</v>
          </cell>
          <cell r="E1208">
            <v>7</v>
          </cell>
          <cell r="F1208">
            <v>35697</v>
          </cell>
          <cell r="G1208" t="str">
            <v>Septiembre</v>
          </cell>
          <cell r="H1208">
            <v>1997</v>
          </cell>
          <cell r="I1208">
            <v>38254</v>
          </cell>
          <cell r="J1208">
            <v>2004</v>
          </cell>
          <cell r="K1208" t="str">
            <v>Septiembre</v>
          </cell>
          <cell r="P1208">
            <v>5.9</v>
          </cell>
          <cell r="Q1208">
            <v>17.549999999999997</v>
          </cell>
          <cell r="R1208">
            <v>17.14</v>
          </cell>
          <cell r="S1208" t="e">
            <v>#REF!</v>
          </cell>
          <cell r="T1208">
            <v>3991.7</v>
          </cell>
          <cell r="U1208" t="e">
            <v>#REF!</v>
          </cell>
          <cell r="V1208">
            <v>3991.7</v>
          </cell>
          <cell r="W1208" t="e">
            <v>#REF!</v>
          </cell>
          <cell r="X1208">
            <v>3991.7</v>
          </cell>
          <cell r="Y1208">
            <v>700.5433499999998</v>
          </cell>
          <cell r="Z1208">
            <v>4692.2433499999997</v>
          </cell>
          <cell r="AA1208">
            <v>68417.737999999998</v>
          </cell>
          <cell r="AB1208">
            <v>627.79999999999995</v>
          </cell>
          <cell r="AC1208">
            <v>620.70934999999997</v>
          </cell>
          <cell r="AD1208">
            <v>625.49938999999995</v>
          </cell>
          <cell r="AE1208">
            <v>516.52597999999989</v>
          </cell>
          <cell r="AF1208">
            <v>467.82723999999996</v>
          </cell>
          <cell r="AG1208">
            <v>425.91438999999997</v>
          </cell>
          <cell r="AH1208">
            <v>0</v>
          </cell>
          <cell r="AI1208">
            <v>0</v>
          </cell>
          <cell r="AJ1208">
            <v>0</v>
          </cell>
          <cell r="AK1208">
            <v>0</v>
          </cell>
          <cell r="AL1208">
            <v>0</v>
          </cell>
          <cell r="AM1208">
            <v>0</v>
          </cell>
          <cell r="AN1208">
            <v>0</v>
          </cell>
          <cell r="AO1208">
            <v>0</v>
          </cell>
          <cell r="AP1208">
            <v>0</v>
          </cell>
          <cell r="AQ1208">
            <v>3284.2763499999996</v>
          </cell>
        </row>
        <row r="1209">
          <cell r="A1209">
            <v>1</v>
          </cell>
          <cell r="B1209" t="str">
            <v>COP</v>
          </cell>
          <cell r="C1209" t="str">
            <v>Subastas</v>
          </cell>
          <cell r="D1209" t="str">
            <v>Variable</v>
          </cell>
          <cell r="E1209">
            <v>7</v>
          </cell>
          <cell r="F1209">
            <v>35697</v>
          </cell>
          <cell r="G1209" t="str">
            <v>Septiembre</v>
          </cell>
          <cell r="H1209">
            <v>1997</v>
          </cell>
          <cell r="I1209">
            <v>38254</v>
          </cell>
          <cell r="J1209">
            <v>2004</v>
          </cell>
          <cell r="K1209" t="str">
            <v>Septiembre</v>
          </cell>
          <cell r="P1209">
            <v>5.9</v>
          </cell>
          <cell r="Q1209">
            <v>17.549999999999997</v>
          </cell>
          <cell r="R1209">
            <v>17.14</v>
          </cell>
          <cell r="S1209" t="e">
            <v>#REF!</v>
          </cell>
          <cell r="T1209">
            <v>1350</v>
          </cell>
          <cell r="U1209" t="e">
            <v>#REF!</v>
          </cell>
          <cell r="V1209">
            <v>1350</v>
          </cell>
          <cell r="W1209" t="e">
            <v>#REF!</v>
          </cell>
          <cell r="X1209">
            <v>1350</v>
          </cell>
          <cell r="Y1209">
            <v>236.92499999999995</v>
          </cell>
          <cell r="Z1209">
            <v>1586.925</v>
          </cell>
          <cell r="AA1209">
            <v>23139</v>
          </cell>
          <cell r="AB1209">
            <v>212.32</v>
          </cell>
          <cell r="AC1209">
            <v>209.92500000000001</v>
          </cell>
          <cell r="AD1209">
            <v>211.54500000000002</v>
          </cell>
          <cell r="AE1209">
            <v>174.68999999999997</v>
          </cell>
          <cell r="AF1209">
            <v>158.22</v>
          </cell>
          <cell r="AG1209">
            <v>144.04500000000002</v>
          </cell>
          <cell r="AH1209">
            <v>0</v>
          </cell>
          <cell r="AI1209">
            <v>0</v>
          </cell>
          <cell r="AJ1209">
            <v>0</v>
          </cell>
          <cell r="AK1209">
            <v>0</v>
          </cell>
          <cell r="AL1209">
            <v>0</v>
          </cell>
          <cell r="AM1209">
            <v>0</v>
          </cell>
          <cell r="AN1209">
            <v>0</v>
          </cell>
          <cell r="AO1209">
            <v>0</v>
          </cell>
          <cell r="AP1209">
            <v>0</v>
          </cell>
          <cell r="AQ1209">
            <v>1110.7449999999999</v>
          </cell>
        </row>
        <row r="1210">
          <cell r="A1210">
            <v>1</v>
          </cell>
          <cell r="B1210" t="str">
            <v>COP</v>
          </cell>
          <cell r="C1210" t="str">
            <v>Subastas</v>
          </cell>
          <cell r="D1210" t="str">
            <v>Variable</v>
          </cell>
          <cell r="E1210">
            <v>7</v>
          </cell>
          <cell r="F1210">
            <v>35697</v>
          </cell>
          <cell r="G1210" t="str">
            <v>Septiembre</v>
          </cell>
          <cell r="H1210">
            <v>1997</v>
          </cell>
          <cell r="I1210">
            <v>38254</v>
          </cell>
          <cell r="J1210">
            <v>2004</v>
          </cell>
          <cell r="K1210" t="str">
            <v>Septiembre</v>
          </cell>
          <cell r="P1210">
            <v>5.9</v>
          </cell>
          <cell r="Q1210">
            <v>17.549999999999997</v>
          </cell>
          <cell r="R1210">
            <v>17.14</v>
          </cell>
          <cell r="S1210" t="e">
            <v>#REF!</v>
          </cell>
          <cell r="T1210">
            <v>2520</v>
          </cell>
          <cell r="U1210" t="e">
            <v>#REF!</v>
          </cell>
          <cell r="V1210">
            <v>2520</v>
          </cell>
          <cell r="W1210" t="e">
            <v>#REF!</v>
          </cell>
          <cell r="X1210">
            <v>2520</v>
          </cell>
          <cell r="Y1210">
            <v>442.25999999999988</v>
          </cell>
          <cell r="Z1210">
            <v>2962.2599999999998</v>
          </cell>
          <cell r="AA1210">
            <v>43192.800000000003</v>
          </cell>
          <cell r="AB1210">
            <v>396.33</v>
          </cell>
          <cell r="AC1210">
            <v>391.86</v>
          </cell>
          <cell r="AD1210">
            <v>394.88400000000001</v>
          </cell>
          <cell r="AE1210">
            <v>326.08799999999997</v>
          </cell>
          <cell r="AF1210">
            <v>295.34399999999999</v>
          </cell>
          <cell r="AG1210">
            <v>268.88400000000001</v>
          </cell>
          <cell r="AH1210">
            <v>0</v>
          </cell>
          <cell r="AI1210">
            <v>0</v>
          </cell>
          <cell r="AJ1210">
            <v>0</v>
          </cell>
          <cell r="AK1210">
            <v>0</v>
          </cell>
          <cell r="AL1210">
            <v>0</v>
          </cell>
          <cell r="AM1210">
            <v>0</v>
          </cell>
          <cell r="AN1210">
            <v>0</v>
          </cell>
          <cell r="AO1210">
            <v>0</v>
          </cell>
          <cell r="AP1210">
            <v>0</v>
          </cell>
          <cell r="AQ1210">
            <v>2073.3900000000003</v>
          </cell>
        </row>
        <row r="1211">
          <cell r="A1211">
            <v>1</v>
          </cell>
          <cell r="B1211" t="str">
            <v>COP</v>
          </cell>
          <cell r="C1211" t="str">
            <v>Subastas</v>
          </cell>
          <cell r="D1211" t="str">
            <v>Variable</v>
          </cell>
          <cell r="E1211">
            <v>7</v>
          </cell>
          <cell r="F1211">
            <v>35697</v>
          </cell>
          <cell r="G1211" t="str">
            <v>Septiembre</v>
          </cell>
          <cell r="H1211">
            <v>1997</v>
          </cell>
          <cell r="I1211">
            <v>38254</v>
          </cell>
          <cell r="J1211">
            <v>2004</v>
          </cell>
          <cell r="K1211" t="str">
            <v>Septiembre</v>
          </cell>
          <cell r="P1211">
            <v>5.9</v>
          </cell>
          <cell r="Q1211">
            <v>17.549999999999997</v>
          </cell>
          <cell r="R1211">
            <v>17.14</v>
          </cell>
          <cell r="S1211" t="e">
            <v>#REF!</v>
          </cell>
          <cell r="T1211">
            <v>2500</v>
          </cell>
          <cell r="U1211" t="e">
            <v>#REF!</v>
          </cell>
          <cell r="V1211">
            <v>2500</v>
          </cell>
          <cell r="W1211" t="e">
            <v>#REF!</v>
          </cell>
          <cell r="X1211">
            <v>2500</v>
          </cell>
          <cell r="Y1211">
            <v>438.74999999999989</v>
          </cell>
          <cell r="Z1211">
            <v>2938.75</v>
          </cell>
          <cell r="AA1211">
            <v>42850</v>
          </cell>
          <cell r="AB1211">
            <v>393.19</v>
          </cell>
          <cell r="AC1211">
            <v>388.75</v>
          </cell>
          <cell r="AD1211">
            <v>391.75</v>
          </cell>
          <cell r="AE1211">
            <v>323.49999999999994</v>
          </cell>
          <cell r="AF1211">
            <v>293</v>
          </cell>
          <cell r="AG1211">
            <v>266.75</v>
          </cell>
          <cell r="AH1211">
            <v>0</v>
          </cell>
          <cell r="AI1211">
            <v>0</v>
          </cell>
          <cell r="AJ1211">
            <v>0</v>
          </cell>
          <cell r="AK1211">
            <v>0</v>
          </cell>
          <cell r="AL1211">
            <v>0</v>
          </cell>
          <cell r="AM1211">
            <v>0</v>
          </cell>
          <cell r="AN1211">
            <v>0</v>
          </cell>
          <cell r="AO1211">
            <v>0</v>
          </cell>
          <cell r="AP1211">
            <v>0</v>
          </cell>
          <cell r="AQ1211">
            <v>2056.94</v>
          </cell>
        </row>
        <row r="1212">
          <cell r="A1212">
            <v>1</v>
          </cell>
          <cell r="B1212" t="str">
            <v>COP</v>
          </cell>
          <cell r="C1212" t="str">
            <v>Subastas</v>
          </cell>
          <cell r="D1212" t="str">
            <v>Variable</v>
          </cell>
          <cell r="E1212">
            <v>7</v>
          </cell>
          <cell r="F1212">
            <v>35732</v>
          </cell>
          <cell r="G1212" t="str">
            <v>Octubre</v>
          </cell>
          <cell r="H1212">
            <v>1997</v>
          </cell>
          <cell r="I1212">
            <v>38289</v>
          </cell>
          <cell r="J1212">
            <v>2004</v>
          </cell>
          <cell r="K1212" t="str">
            <v>Octubre</v>
          </cell>
          <cell r="P1212">
            <v>5.86</v>
          </cell>
          <cell r="Q1212">
            <v>17.5</v>
          </cell>
          <cell r="R1212">
            <v>17.14</v>
          </cell>
          <cell r="S1212" t="e">
            <v>#REF!</v>
          </cell>
          <cell r="T1212">
            <v>14100</v>
          </cell>
          <cell r="U1212" t="e">
            <v>#REF!</v>
          </cell>
          <cell r="V1212">
            <v>14100</v>
          </cell>
          <cell r="W1212" t="e">
            <v>#REF!</v>
          </cell>
          <cell r="X1212">
            <v>14100</v>
          </cell>
          <cell r="Y1212">
            <v>2467.5</v>
          </cell>
          <cell r="Z1212">
            <v>16567.5</v>
          </cell>
          <cell r="AA1212">
            <v>241674</v>
          </cell>
          <cell r="AB1212">
            <v>2218.88</v>
          </cell>
          <cell r="AC1212">
            <v>2342.0099999999998</v>
          </cell>
          <cell r="AD1212">
            <v>2144.61</v>
          </cell>
          <cell r="AE1212">
            <v>1790.7</v>
          </cell>
          <cell r="AF1212">
            <v>1646.88</v>
          </cell>
          <cell r="AG1212">
            <v>1497.42</v>
          </cell>
          <cell r="AH1212">
            <v>0</v>
          </cell>
          <cell r="AI1212">
            <v>0</v>
          </cell>
          <cell r="AJ1212">
            <v>0</v>
          </cell>
          <cell r="AK1212">
            <v>0</v>
          </cell>
          <cell r="AL1212">
            <v>0</v>
          </cell>
          <cell r="AM1212">
            <v>0</v>
          </cell>
          <cell r="AN1212">
            <v>0</v>
          </cell>
          <cell r="AO1212">
            <v>0</v>
          </cell>
          <cell r="AP1212">
            <v>0</v>
          </cell>
          <cell r="AQ1212">
            <v>11640.500000000002</v>
          </cell>
        </row>
        <row r="1213">
          <cell r="A1213">
            <v>1</v>
          </cell>
          <cell r="B1213" t="str">
            <v>COP</v>
          </cell>
          <cell r="C1213" t="str">
            <v>Subastas</v>
          </cell>
          <cell r="D1213" t="str">
            <v>Variable</v>
          </cell>
          <cell r="E1213">
            <v>7</v>
          </cell>
          <cell r="F1213">
            <v>35732</v>
          </cell>
          <cell r="G1213" t="str">
            <v>Octubre</v>
          </cell>
          <cell r="H1213">
            <v>1997</v>
          </cell>
          <cell r="I1213">
            <v>38289</v>
          </cell>
          <cell r="J1213">
            <v>2004</v>
          </cell>
          <cell r="K1213" t="str">
            <v>Octubre</v>
          </cell>
          <cell r="P1213">
            <v>5.86</v>
          </cell>
          <cell r="Q1213">
            <v>17.5</v>
          </cell>
          <cell r="R1213">
            <v>17.14</v>
          </cell>
          <cell r="S1213" t="e">
            <v>#REF!</v>
          </cell>
          <cell r="T1213">
            <v>2</v>
          </cell>
          <cell r="U1213" t="e">
            <v>#REF!</v>
          </cell>
          <cell r="V1213">
            <v>2</v>
          </cell>
          <cell r="W1213" t="e">
            <v>#REF!</v>
          </cell>
          <cell r="X1213">
            <v>2</v>
          </cell>
          <cell r="Y1213">
            <v>0.35</v>
          </cell>
          <cell r="Z1213">
            <v>2.35</v>
          </cell>
          <cell r="AA1213">
            <v>34.28</v>
          </cell>
          <cell r="AB1213">
            <v>0.31</v>
          </cell>
          <cell r="AC1213">
            <v>0.3322</v>
          </cell>
          <cell r="AD1213">
            <v>0.30420000000000003</v>
          </cell>
          <cell r="AE1213">
            <v>0.254</v>
          </cell>
          <cell r="AF1213">
            <v>0.2336</v>
          </cell>
          <cell r="AG1213">
            <v>0.21240000000000001</v>
          </cell>
          <cell r="AH1213">
            <v>0</v>
          </cell>
          <cell r="AI1213">
            <v>0</v>
          </cell>
          <cell r="AJ1213">
            <v>0</v>
          </cell>
          <cell r="AK1213">
            <v>0</v>
          </cell>
          <cell r="AL1213">
            <v>0</v>
          </cell>
          <cell r="AM1213">
            <v>0</v>
          </cell>
          <cell r="AN1213">
            <v>0</v>
          </cell>
          <cell r="AO1213">
            <v>0</v>
          </cell>
          <cell r="AP1213">
            <v>0</v>
          </cell>
          <cell r="AQ1213">
            <v>1.6464000000000001</v>
          </cell>
        </row>
        <row r="1214">
          <cell r="A1214">
            <v>1</v>
          </cell>
          <cell r="B1214" t="str">
            <v>COP</v>
          </cell>
          <cell r="C1214" t="str">
            <v>Subastas</v>
          </cell>
          <cell r="D1214" t="str">
            <v>Variable</v>
          </cell>
          <cell r="E1214">
            <v>7</v>
          </cell>
          <cell r="F1214">
            <v>35732</v>
          </cell>
          <cell r="G1214" t="str">
            <v>Octubre</v>
          </cell>
          <cell r="H1214">
            <v>1997</v>
          </cell>
          <cell r="I1214">
            <v>38289</v>
          </cell>
          <cell r="J1214">
            <v>2004</v>
          </cell>
          <cell r="K1214" t="str">
            <v>Octubre</v>
          </cell>
          <cell r="P1214">
            <v>5.86</v>
          </cell>
          <cell r="Q1214">
            <v>17.5</v>
          </cell>
          <cell r="R1214">
            <v>17.14</v>
          </cell>
          <cell r="S1214" t="e">
            <v>#REF!</v>
          </cell>
          <cell r="T1214">
            <v>3000</v>
          </cell>
          <cell r="U1214" t="e">
            <v>#REF!</v>
          </cell>
          <cell r="V1214">
            <v>3000</v>
          </cell>
          <cell r="W1214" t="e">
            <v>#REF!</v>
          </cell>
          <cell r="X1214">
            <v>3000</v>
          </cell>
          <cell r="Y1214">
            <v>525</v>
          </cell>
          <cell r="Z1214">
            <v>3525</v>
          </cell>
          <cell r="AA1214">
            <v>51420</v>
          </cell>
          <cell r="AB1214">
            <v>472.1</v>
          </cell>
          <cell r="AC1214">
            <v>498.3</v>
          </cell>
          <cell r="AD1214">
            <v>456.3</v>
          </cell>
          <cell r="AE1214">
            <v>381</v>
          </cell>
          <cell r="AF1214">
            <v>350.4</v>
          </cell>
          <cell r="AG1214">
            <v>318.60000000000002</v>
          </cell>
          <cell r="AH1214">
            <v>0</v>
          </cell>
          <cell r="AI1214">
            <v>0</v>
          </cell>
          <cell r="AJ1214">
            <v>0</v>
          </cell>
          <cell r="AK1214">
            <v>0</v>
          </cell>
          <cell r="AL1214">
            <v>0</v>
          </cell>
          <cell r="AM1214">
            <v>0</v>
          </cell>
          <cell r="AN1214">
            <v>0</v>
          </cell>
          <cell r="AO1214">
            <v>0</v>
          </cell>
          <cell r="AP1214">
            <v>0</v>
          </cell>
          <cell r="AQ1214">
            <v>2476.6999999999998</v>
          </cell>
        </row>
        <row r="1215">
          <cell r="A1215">
            <v>1</v>
          </cell>
          <cell r="B1215" t="str">
            <v>COP</v>
          </cell>
          <cell r="C1215" t="str">
            <v>Subastas</v>
          </cell>
          <cell r="D1215" t="str">
            <v>Variable</v>
          </cell>
          <cell r="E1215">
            <v>7</v>
          </cell>
          <cell r="F1215">
            <v>35732</v>
          </cell>
          <cell r="G1215" t="str">
            <v>Octubre</v>
          </cell>
          <cell r="H1215">
            <v>1997</v>
          </cell>
          <cell r="I1215">
            <v>38289</v>
          </cell>
          <cell r="J1215">
            <v>2004</v>
          </cell>
          <cell r="K1215" t="str">
            <v>Octubre</v>
          </cell>
          <cell r="P1215">
            <v>5.86</v>
          </cell>
          <cell r="Q1215">
            <v>17.5</v>
          </cell>
          <cell r="R1215">
            <v>17.14</v>
          </cell>
          <cell r="S1215" t="e">
            <v>#REF!</v>
          </cell>
          <cell r="T1215">
            <v>1000</v>
          </cell>
          <cell r="U1215" t="e">
            <v>#REF!</v>
          </cell>
          <cell r="V1215">
            <v>1000</v>
          </cell>
          <cell r="W1215" t="e">
            <v>#REF!</v>
          </cell>
          <cell r="X1215">
            <v>1000</v>
          </cell>
          <cell r="Y1215">
            <v>175</v>
          </cell>
          <cell r="Z1215">
            <v>1175</v>
          </cell>
          <cell r="AA1215">
            <v>17140</v>
          </cell>
          <cell r="AB1215">
            <v>157.37</v>
          </cell>
          <cell r="AC1215">
            <v>166.1</v>
          </cell>
          <cell r="AD1215">
            <v>152.10000000000002</v>
          </cell>
          <cell r="AE1215">
            <v>127</v>
          </cell>
          <cell r="AF1215">
            <v>116.8</v>
          </cell>
          <cell r="AG1215">
            <v>106.2</v>
          </cell>
          <cell r="AH1215">
            <v>0</v>
          </cell>
          <cell r="AI1215">
            <v>0</v>
          </cell>
          <cell r="AJ1215">
            <v>0</v>
          </cell>
          <cell r="AK1215">
            <v>0</v>
          </cell>
          <cell r="AL1215">
            <v>0</v>
          </cell>
          <cell r="AM1215">
            <v>0</v>
          </cell>
          <cell r="AN1215">
            <v>0</v>
          </cell>
          <cell r="AO1215">
            <v>0</v>
          </cell>
          <cell r="AP1215">
            <v>0</v>
          </cell>
          <cell r="AQ1215">
            <v>825.57</v>
          </cell>
        </row>
        <row r="1216">
          <cell r="A1216">
            <v>1</v>
          </cell>
          <cell r="B1216" t="str">
            <v>COP</v>
          </cell>
          <cell r="C1216" t="str">
            <v>Subastas</v>
          </cell>
          <cell r="D1216" t="str">
            <v>Variable</v>
          </cell>
          <cell r="E1216">
            <v>7</v>
          </cell>
          <cell r="F1216">
            <v>35732</v>
          </cell>
          <cell r="G1216" t="str">
            <v>Octubre</v>
          </cell>
          <cell r="H1216">
            <v>1997</v>
          </cell>
          <cell r="I1216">
            <v>38289</v>
          </cell>
          <cell r="J1216">
            <v>2004</v>
          </cell>
          <cell r="K1216" t="str">
            <v>Octubre</v>
          </cell>
          <cell r="P1216">
            <v>5.86</v>
          </cell>
          <cell r="Q1216">
            <v>17.5</v>
          </cell>
          <cell r="R1216">
            <v>17.14</v>
          </cell>
          <cell r="S1216" t="e">
            <v>#REF!</v>
          </cell>
          <cell r="T1216">
            <v>6500</v>
          </cell>
          <cell r="U1216" t="e">
            <v>#REF!</v>
          </cell>
          <cell r="V1216">
            <v>6500</v>
          </cell>
          <cell r="W1216" t="e">
            <v>#REF!</v>
          </cell>
          <cell r="X1216">
            <v>6500</v>
          </cell>
          <cell r="Y1216">
            <v>1137.5</v>
          </cell>
          <cell r="Z1216">
            <v>7637.5</v>
          </cell>
          <cell r="AA1216">
            <v>111410</v>
          </cell>
          <cell r="AB1216">
            <v>1022.89</v>
          </cell>
          <cell r="AC1216">
            <v>1079.6500000000001</v>
          </cell>
          <cell r="AD1216">
            <v>988.65000000000009</v>
          </cell>
          <cell r="AE1216">
            <v>825.5</v>
          </cell>
          <cell r="AF1216">
            <v>759.2</v>
          </cell>
          <cell r="AG1216">
            <v>690.30000000000007</v>
          </cell>
          <cell r="AH1216">
            <v>0</v>
          </cell>
          <cell r="AI1216">
            <v>0</v>
          </cell>
          <cell r="AJ1216">
            <v>0</v>
          </cell>
          <cell r="AK1216">
            <v>0</v>
          </cell>
          <cell r="AL1216">
            <v>0</v>
          </cell>
          <cell r="AM1216">
            <v>0</v>
          </cell>
          <cell r="AN1216">
            <v>0</v>
          </cell>
          <cell r="AO1216">
            <v>0</v>
          </cell>
          <cell r="AP1216">
            <v>0</v>
          </cell>
          <cell r="AQ1216">
            <v>5366.1900000000005</v>
          </cell>
        </row>
        <row r="1217">
          <cell r="A1217">
            <v>1</v>
          </cell>
          <cell r="B1217" t="str">
            <v>COP</v>
          </cell>
          <cell r="C1217" t="str">
            <v>Subastas</v>
          </cell>
          <cell r="D1217" t="str">
            <v>Variable</v>
          </cell>
          <cell r="E1217">
            <v>7</v>
          </cell>
          <cell r="F1217">
            <v>35732</v>
          </cell>
          <cell r="G1217" t="str">
            <v>Octubre</v>
          </cell>
          <cell r="H1217">
            <v>1997</v>
          </cell>
          <cell r="I1217">
            <v>38289</v>
          </cell>
          <cell r="J1217">
            <v>2004</v>
          </cell>
          <cell r="K1217" t="str">
            <v>Octubre</v>
          </cell>
          <cell r="P1217">
            <v>5.86</v>
          </cell>
          <cell r="Q1217">
            <v>17.5</v>
          </cell>
          <cell r="R1217">
            <v>17.14</v>
          </cell>
          <cell r="S1217" t="e">
            <v>#REF!</v>
          </cell>
          <cell r="T1217">
            <v>12364.4</v>
          </cell>
          <cell r="U1217" t="e">
            <v>#REF!</v>
          </cell>
          <cell r="V1217">
            <v>12364.4</v>
          </cell>
          <cell r="W1217" t="e">
            <v>#REF!</v>
          </cell>
          <cell r="X1217">
            <v>12364.4</v>
          </cell>
          <cell r="Y1217">
            <v>2163.77</v>
          </cell>
          <cell r="Z1217">
            <v>14528.17</v>
          </cell>
          <cell r="AA1217">
            <v>211925.81599999999</v>
          </cell>
          <cell r="AB1217">
            <v>1945.75</v>
          </cell>
          <cell r="AC1217">
            <v>2053.7268399999998</v>
          </cell>
          <cell r="AD1217">
            <v>1880.6252400000001</v>
          </cell>
          <cell r="AE1217">
            <v>1570.2788</v>
          </cell>
          <cell r="AF1217">
            <v>1444.16192</v>
          </cell>
          <cell r="AG1217">
            <v>1313.0992799999999</v>
          </cell>
          <cell r="AH1217">
            <v>0</v>
          </cell>
          <cell r="AI1217">
            <v>0</v>
          </cell>
          <cell r="AJ1217">
            <v>0</v>
          </cell>
          <cell r="AK1217">
            <v>0</v>
          </cell>
          <cell r="AL1217">
            <v>0</v>
          </cell>
          <cell r="AM1217">
            <v>0</v>
          </cell>
          <cell r="AN1217">
            <v>0</v>
          </cell>
          <cell r="AO1217">
            <v>0</v>
          </cell>
          <cell r="AP1217">
            <v>0</v>
          </cell>
          <cell r="AQ1217">
            <v>10207.64208</v>
          </cell>
        </row>
        <row r="1218">
          <cell r="A1218">
            <v>1</v>
          </cell>
          <cell r="B1218" t="str">
            <v>COP</v>
          </cell>
          <cell r="C1218" t="str">
            <v>Subastas</v>
          </cell>
          <cell r="D1218" t="str">
            <v>Variable</v>
          </cell>
          <cell r="E1218">
            <v>7</v>
          </cell>
          <cell r="F1218">
            <v>35732</v>
          </cell>
          <cell r="G1218" t="str">
            <v>Octubre</v>
          </cell>
          <cell r="H1218">
            <v>1997</v>
          </cell>
          <cell r="I1218">
            <v>38289</v>
          </cell>
          <cell r="J1218">
            <v>2004</v>
          </cell>
          <cell r="K1218" t="str">
            <v>Octubre</v>
          </cell>
          <cell r="P1218">
            <v>5.86</v>
          </cell>
          <cell r="Q1218">
            <v>17.5</v>
          </cell>
          <cell r="R1218">
            <v>17.14</v>
          </cell>
          <cell r="S1218" t="e">
            <v>#REF!</v>
          </cell>
          <cell r="T1218">
            <v>5317.6</v>
          </cell>
          <cell r="U1218" t="e">
            <v>#REF!</v>
          </cell>
          <cell r="V1218">
            <v>5317.6</v>
          </cell>
          <cell r="W1218" t="e">
            <v>#REF!</v>
          </cell>
          <cell r="X1218">
            <v>5317.6</v>
          </cell>
          <cell r="Y1218">
            <v>930.58</v>
          </cell>
          <cell r="Z1218">
            <v>6248.18</v>
          </cell>
          <cell r="AA1218">
            <v>91143.664000000004</v>
          </cell>
          <cell r="AB1218">
            <v>836.82</v>
          </cell>
          <cell r="AC1218">
            <v>883.25336000000004</v>
          </cell>
          <cell r="AD1218">
            <v>808.80696000000012</v>
          </cell>
          <cell r="AE1218">
            <v>675.3352000000001</v>
          </cell>
          <cell r="AF1218">
            <v>621.09568000000002</v>
          </cell>
          <cell r="AG1218">
            <v>564.72912000000008</v>
          </cell>
          <cell r="AH1218">
            <v>0</v>
          </cell>
          <cell r="AI1218">
            <v>0</v>
          </cell>
          <cell r="AJ1218">
            <v>0</v>
          </cell>
          <cell r="AK1218">
            <v>0</v>
          </cell>
          <cell r="AL1218">
            <v>0</v>
          </cell>
          <cell r="AM1218">
            <v>0</v>
          </cell>
          <cell r="AN1218">
            <v>0</v>
          </cell>
          <cell r="AO1218">
            <v>0</v>
          </cell>
          <cell r="AP1218">
            <v>0</v>
          </cell>
          <cell r="AQ1218">
            <v>4390.0403200000001</v>
          </cell>
        </row>
        <row r="1219">
          <cell r="A1219">
            <v>1</v>
          </cell>
          <cell r="B1219" t="str">
            <v>COP</v>
          </cell>
          <cell r="C1219" t="str">
            <v>Subastas</v>
          </cell>
          <cell r="D1219" t="str">
            <v>Variable</v>
          </cell>
          <cell r="E1219">
            <v>7</v>
          </cell>
          <cell r="F1219">
            <v>35732</v>
          </cell>
          <cell r="G1219" t="str">
            <v>Octubre</v>
          </cell>
          <cell r="H1219">
            <v>1997</v>
          </cell>
          <cell r="I1219">
            <v>38289</v>
          </cell>
          <cell r="J1219">
            <v>2004</v>
          </cell>
          <cell r="K1219" t="str">
            <v>Octubre</v>
          </cell>
          <cell r="P1219">
            <v>5.86</v>
          </cell>
          <cell r="Q1219">
            <v>17.5</v>
          </cell>
          <cell r="R1219">
            <v>17.14</v>
          </cell>
          <cell r="S1219" t="e">
            <v>#REF!</v>
          </cell>
          <cell r="T1219">
            <v>2000</v>
          </cell>
          <cell r="U1219" t="e">
            <v>#REF!</v>
          </cell>
          <cell r="V1219">
            <v>2000</v>
          </cell>
          <cell r="W1219" t="e">
            <v>#REF!</v>
          </cell>
          <cell r="X1219">
            <v>2000</v>
          </cell>
          <cell r="Y1219">
            <v>350</v>
          </cell>
          <cell r="Z1219">
            <v>2350</v>
          </cell>
          <cell r="AA1219">
            <v>34280</v>
          </cell>
          <cell r="AB1219">
            <v>314.73</v>
          </cell>
          <cell r="AC1219">
            <v>332.2</v>
          </cell>
          <cell r="AD1219">
            <v>304.20000000000005</v>
          </cell>
          <cell r="AE1219">
            <v>254</v>
          </cell>
          <cell r="AF1219">
            <v>233.6</v>
          </cell>
          <cell r="AG1219">
            <v>212.4</v>
          </cell>
          <cell r="AH1219">
            <v>0</v>
          </cell>
          <cell r="AI1219">
            <v>0</v>
          </cell>
          <cell r="AJ1219">
            <v>0</v>
          </cell>
          <cell r="AK1219">
            <v>0</v>
          </cell>
          <cell r="AL1219">
            <v>0</v>
          </cell>
          <cell r="AM1219">
            <v>0</v>
          </cell>
          <cell r="AN1219">
            <v>0</v>
          </cell>
          <cell r="AO1219">
            <v>0</v>
          </cell>
          <cell r="AP1219">
            <v>0</v>
          </cell>
          <cell r="AQ1219">
            <v>1651.13</v>
          </cell>
        </row>
        <row r="1220">
          <cell r="A1220">
            <v>1</v>
          </cell>
          <cell r="B1220" t="str">
            <v>COP</v>
          </cell>
          <cell r="C1220" t="str">
            <v>Subastas</v>
          </cell>
          <cell r="D1220" t="str">
            <v>Variable</v>
          </cell>
          <cell r="E1220">
            <v>7</v>
          </cell>
          <cell r="F1220">
            <v>35732</v>
          </cell>
          <cell r="G1220" t="str">
            <v>Octubre</v>
          </cell>
          <cell r="H1220">
            <v>1997</v>
          </cell>
          <cell r="I1220">
            <v>38289</v>
          </cell>
          <cell r="J1220">
            <v>2004</v>
          </cell>
          <cell r="K1220" t="str">
            <v>Octubre</v>
          </cell>
          <cell r="P1220">
            <v>5.86</v>
          </cell>
          <cell r="Q1220">
            <v>17.5</v>
          </cell>
          <cell r="R1220">
            <v>17.14</v>
          </cell>
          <cell r="S1220" t="e">
            <v>#REF!</v>
          </cell>
          <cell r="T1220">
            <v>11552</v>
          </cell>
          <cell r="U1220" t="e">
            <v>#REF!</v>
          </cell>
          <cell r="V1220">
            <v>11552</v>
          </cell>
          <cell r="W1220" t="e">
            <v>#REF!</v>
          </cell>
          <cell r="X1220">
            <v>11552</v>
          </cell>
          <cell r="Y1220">
            <v>2021.6</v>
          </cell>
          <cell r="Z1220">
            <v>13573.6</v>
          </cell>
          <cell r="AA1220">
            <v>198001.28</v>
          </cell>
          <cell r="AB1220">
            <v>1817.91</v>
          </cell>
          <cell r="AC1220">
            <v>1918.7872</v>
          </cell>
          <cell r="AD1220">
            <v>1757.0592000000001</v>
          </cell>
          <cell r="AE1220">
            <v>1467.104</v>
          </cell>
          <cell r="AF1220">
            <v>1349.2736</v>
          </cell>
          <cell r="AG1220">
            <v>1226.8224</v>
          </cell>
          <cell r="AH1220">
            <v>0</v>
          </cell>
          <cell r="AI1220">
            <v>0</v>
          </cell>
          <cell r="AJ1220">
            <v>0</v>
          </cell>
          <cell r="AK1220">
            <v>0</v>
          </cell>
          <cell r="AL1220">
            <v>0</v>
          </cell>
          <cell r="AM1220">
            <v>0</v>
          </cell>
          <cell r="AN1220">
            <v>0</v>
          </cell>
          <cell r="AO1220">
            <v>0</v>
          </cell>
          <cell r="AP1220">
            <v>0</v>
          </cell>
          <cell r="AQ1220">
            <v>9536.9563999999991</v>
          </cell>
        </row>
        <row r="1221">
          <cell r="A1221">
            <v>1</v>
          </cell>
          <cell r="B1221" t="str">
            <v>COP</v>
          </cell>
          <cell r="C1221" t="str">
            <v>Subastas</v>
          </cell>
          <cell r="D1221" t="str">
            <v>Variable</v>
          </cell>
          <cell r="E1221">
            <v>7</v>
          </cell>
          <cell r="F1221">
            <v>35732</v>
          </cell>
          <cell r="G1221" t="str">
            <v>Octubre</v>
          </cell>
          <cell r="H1221">
            <v>1997</v>
          </cell>
          <cell r="I1221">
            <v>38289</v>
          </cell>
          <cell r="J1221">
            <v>2004</v>
          </cell>
          <cell r="K1221" t="str">
            <v>Octubre</v>
          </cell>
          <cell r="P1221">
            <v>5.86</v>
          </cell>
          <cell r="Q1221">
            <v>17.5</v>
          </cell>
          <cell r="R1221">
            <v>17.14</v>
          </cell>
          <cell r="S1221" t="e">
            <v>#REF!</v>
          </cell>
          <cell r="T1221">
            <v>2000</v>
          </cell>
          <cell r="U1221" t="e">
            <v>#REF!</v>
          </cell>
          <cell r="V1221">
            <v>2000</v>
          </cell>
          <cell r="W1221" t="e">
            <v>#REF!</v>
          </cell>
          <cell r="X1221">
            <v>2000</v>
          </cell>
          <cell r="Y1221">
            <v>350</v>
          </cell>
          <cell r="Z1221">
            <v>2350</v>
          </cell>
          <cell r="AA1221">
            <v>34280</v>
          </cell>
          <cell r="AB1221">
            <v>314.73</v>
          </cell>
          <cell r="AC1221">
            <v>332.2</v>
          </cell>
          <cell r="AD1221">
            <v>304.20000000000005</v>
          </cell>
          <cell r="AE1221">
            <v>254</v>
          </cell>
          <cell r="AF1221">
            <v>233.6</v>
          </cell>
          <cell r="AG1221">
            <v>212.4</v>
          </cell>
          <cell r="AH1221">
            <v>0</v>
          </cell>
          <cell r="AI1221">
            <v>0</v>
          </cell>
          <cell r="AJ1221">
            <v>0</v>
          </cell>
          <cell r="AK1221">
            <v>0</v>
          </cell>
          <cell r="AL1221">
            <v>0</v>
          </cell>
          <cell r="AM1221">
            <v>0</v>
          </cell>
          <cell r="AN1221">
            <v>0</v>
          </cell>
          <cell r="AO1221">
            <v>0</v>
          </cell>
          <cell r="AP1221">
            <v>0</v>
          </cell>
          <cell r="AQ1221">
            <v>1651.13</v>
          </cell>
        </row>
        <row r="1222">
          <cell r="A1222">
            <v>1</v>
          </cell>
          <cell r="B1222" t="str">
            <v>COP</v>
          </cell>
          <cell r="C1222" t="str">
            <v>Subastas</v>
          </cell>
          <cell r="D1222" t="str">
            <v>Variable</v>
          </cell>
          <cell r="E1222">
            <v>7</v>
          </cell>
          <cell r="F1222">
            <v>35732</v>
          </cell>
          <cell r="G1222" t="str">
            <v>Octubre</v>
          </cell>
          <cell r="H1222">
            <v>1997</v>
          </cell>
          <cell r="I1222">
            <v>38289</v>
          </cell>
          <cell r="J1222">
            <v>2004</v>
          </cell>
          <cell r="K1222" t="str">
            <v>Octubre</v>
          </cell>
          <cell r="P1222">
            <v>5.86</v>
          </cell>
          <cell r="Q1222">
            <v>17.5</v>
          </cell>
          <cell r="R1222">
            <v>17.14</v>
          </cell>
          <cell r="S1222" t="e">
            <v>#REF!</v>
          </cell>
          <cell r="T1222">
            <v>3533.4</v>
          </cell>
          <cell r="U1222" t="e">
            <v>#REF!</v>
          </cell>
          <cell r="V1222">
            <v>3533.4</v>
          </cell>
          <cell r="W1222" t="e">
            <v>#REF!</v>
          </cell>
          <cell r="X1222">
            <v>3533.4</v>
          </cell>
          <cell r="Y1222">
            <v>618.34500000000003</v>
          </cell>
          <cell r="Z1222">
            <v>4151.7449999999999</v>
          </cell>
          <cell r="AA1222">
            <v>60562.476000000002</v>
          </cell>
          <cell r="AB1222">
            <v>556.04</v>
          </cell>
          <cell r="AC1222">
            <v>586.89774</v>
          </cell>
          <cell r="AD1222">
            <v>537.43014000000005</v>
          </cell>
          <cell r="AE1222">
            <v>448.74180000000001</v>
          </cell>
          <cell r="AF1222">
            <v>412.70112</v>
          </cell>
          <cell r="AG1222">
            <v>375.24708000000004</v>
          </cell>
          <cell r="AH1222">
            <v>0</v>
          </cell>
          <cell r="AI1222">
            <v>0</v>
          </cell>
          <cell r="AJ1222">
            <v>0</v>
          </cell>
          <cell r="AK1222">
            <v>0</v>
          </cell>
          <cell r="AL1222">
            <v>0</v>
          </cell>
          <cell r="AM1222">
            <v>0</v>
          </cell>
          <cell r="AN1222">
            <v>0</v>
          </cell>
          <cell r="AO1222">
            <v>0</v>
          </cell>
          <cell r="AP1222">
            <v>0</v>
          </cell>
          <cell r="AQ1222">
            <v>2917.0578799999998</v>
          </cell>
        </row>
        <row r="1223">
          <cell r="A1223">
            <v>1</v>
          </cell>
          <cell r="B1223" t="str">
            <v>COP</v>
          </cell>
          <cell r="C1223" t="str">
            <v>Subastas</v>
          </cell>
          <cell r="D1223" t="str">
            <v>Variable</v>
          </cell>
          <cell r="E1223">
            <v>7</v>
          </cell>
          <cell r="F1223">
            <v>35732</v>
          </cell>
          <cell r="G1223" t="str">
            <v>Octubre</v>
          </cell>
          <cell r="H1223">
            <v>1997</v>
          </cell>
          <cell r="I1223">
            <v>38289</v>
          </cell>
          <cell r="J1223">
            <v>2004</v>
          </cell>
          <cell r="K1223" t="str">
            <v>Octubre</v>
          </cell>
          <cell r="P1223">
            <v>5.86</v>
          </cell>
          <cell r="Q1223">
            <v>17.5</v>
          </cell>
          <cell r="R1223">
            <v>17.14</v>
          </cell>
          <cell r="S1223" t="e">
            <v>#REF!</v>
          </cell>
          <cell r="T1223">
            <v>900</v>
          </cell>
          <cell r="U1223" t="e">
            <v>#REF!</v>
          </cell>
          <cell r="V1223">
            <v>900</v>
          </cell>
          <cell r="W1223" t="e">
            <v>#REF!</v>
          </cell>
          <cell r="X1223">
            <v>900</v>
          </cell>
          <cell r="Y1223">
            <v>157.5</v>
          </cell>
          <cell r="Z1223">
            <v>1057.5</v>
          </cell>
          <cell r="AA1223">
            <v>15426</v>
          </cell>
          <cell r="AB1223">
            <v>141.63</v>
          </cell>
          <cell r="AC1223">
            <v>149.49</v>
          </cell>
          <cell r="AD1223">
            <v>136.89000000000001</v>
          </cell>
          <cell r="AE1223">
            <v>114.3</v>
          </cell>
          <cell r="AF1223">
            <v>105.12</v>
          </cell>
          <cell r="AG1223">
            <v>95.58</v>
          </cell>
          <cell r="AH1223">
            <v>0</v>
          </cell>
          <cell r="AI1223">
            <v>0</v>
          </cell>
          <cell r="AJ1223">
            <v>0</v>
          </cell>
          <cell r="AK1223">
            <v>0</v>
          </cell>
          <cell r="AL1223">
            <v>0</v>
          </cell>
          <cell r="AM1223">
            <v>0</v>
          </cell>
          <cell r="AN1223">
            <v>0</v>
          </cell>
          <cell r="AO1223">
            <v>0</v>
          </cell>
          <cell r="AP1223">
            <v>0</v>
          </cell>
          <cell r="AQ1223">
            <v>743.01</v>
          </cell>
        </row>
        <row r="1224">
          <cell r="A1224">
            <v>1</v>
          </cell>
          <cell r="B1224" t="str">
            <v>COP</v>
          </cell>
          <cell r="C1224" t="str">
            <v>Subastas</v>
          </cell>
          <cell r="D1224" t="str">
            <v>Variable</v>
          </cell>
          <cell r="E1224">
            <v>7</v>
          </cell>
          <cell r="F1224">
            <v>35732</v>
          </cell>
          <cell r="G1224" t="str">
            <v>Octubre</v>
          </cell>
          <cell r="H1224">
            <v>1997</v>
          </cell>
          <cell r="I1224">
            <v>38289</v>
          </cell>
          <cell r="J1224">
            <v>2004</v>
          </cell>
          <cell r="K1224" t="str">
            <v>Octubre</v>
          </cell>
          <cell r="P1224">
            <v>5.86</v>
          </cell>
          <cell r="Q1224">
            <v>17.5</v>
          </cell>
          <cell r="R1224">
            <v>17.14</v>
          </cell>
          <cell r="S1224" t="e">
            <v>#REF!</v>
          </cell>
          <cell r="T1224">
            <v>666</v>
          </cell>
          <cell r="U1224" t="e">
            <v>#REF!</v>
          </cell>
          <cell r="V1224">
            <v>666</v>
          </cell>
          <cell r="W1224" t="e">
            <v>#REF!</v>
          </cell>
          <cell r="X1224">
            <v>666</v>
          </cell>
          <cell r="Y1224">
            <v>116.55</v>
          </cell>
          <cell r="Z1224">
            <v>782.55</v>
          </cell>
          <cell r="AA1224">
            <v>11415.24</v>
          </cell>
          <cell r="AB1224">
            <v>104.81</v>
          </cell>
          <cell r="AC1224">
            <v>110.62259999999999</v>
          </cell>
          <cell r="AD1224">
            <v>101.29860000000001</v>
          </cell>
          <cell r="AE1224">
            <v>84.582000000000008</v>
          </cell>
          <cell r="AF1224">
            <v>77.788799999999995</v>
          </cell>
          <cell r="AG1224">
            <v>70.729200000000006</v>
          </cell>
          <cell r="AH1224">
            <v>0</v>
          </cell>
          <cell r="AI1224">
            <v>0</v>
          </cell>
          <cell r="AJ1224">
            <v>0</v>
          </cell>
          <cell r="AK1224">
            <v>0</v>
          </cell>
          <cell r="AL1224">
            <v>0</v>
          </cell>
          <cell r="AM1224">
            <v>0</v>
          </cell>
          <cell r="AN1224">
            <v>0</v>
          </cell>
          <cell r="AO1224">
            <v>0</v>
          </cell>
          <cell r="AP1224">
            <v>0</v>
          </cell>
          <cell r="AQ1224">
            <v>549.83119999999997</v>
          </cell>
        </row>
        <row r="1225">
          <cell r="A1225">
            <v>1</v>
          </cell>
          <cell r="B1225" t="str">
            <v>COP</v>
          </cell>
          <cell r="C1225" t="str">
            <v>Subastas</v>
          </cell>
          <cell r="D1225" t="str">
            <v>Variable</v>
          </cell>
          <cell r="E1225">
            <v>7</v>
          </cell>
          <cell r="F1225">
            <v>35732</v>
          </cell>
          <cell r="G1225" t="str">
            <v>Octubre</v>
          </cell>
          <cell r="H1225">
            <v>1997</v>
          </cell>
          <cell r="I1225">
            <v>38289</v>
          </cell>
          <cell r="J1225">
            <v>2004</v>
          </cell>
          <cell r="K1225" t="str">
            <v>Octubre</v>
          </cell>
          <cell r="P1225">
            <v>5.86</v>
          </cell>
          <cell r="Q1225">
            <v>17.5</v>
          </cell>
          <cell r="R1225">
            <v>17.14</v>
          </cell>
          <cell r="S1225" t="e">
            <v>#REF!</v>
          </cell>
          <cell r="T1225">
            <v>1500</v>
          </cell>
          <cell r="U1225" t="e">
            <v>#REF!</v>
          </cell>
          <cell r="V1225">
            <v>1500</v>
          </cell>
          <cell r="W1225" t="e">
            <v>#REF!</v>
          </cell>
          <cell r="X1225">
            <v>1500</v>
          </cell>
          <cell r="Y1225">
            <v>262.5</v>
          </cell>
          <cell r="Z1225">
            <v>1762.5</v>
          </cell>
          <cell r="AA1225">
            <v>25710</v>
          </cell>
          <cell r="AB1225">
            <v>236.05</v>
          </cell>
          <cell r="AC1225">
            <v>249.15</v>
          </cell>
          <cell r="AD1225">
            <v>228.15</v>
          </cell>
          <cell r="AE1225">
            <v>190.5</v>
          </cell>
          <cell r="AF1225">
            <v>175.2</v>
          </cell>
          <cell r="AG1225">
            <v>159.30000000000001</v>
          </cell>
          <cell r="AH1225">
            <v>0</v>
          </cell>
          <cell r="AI1225">
            <v>0</v>
          </cell>
          <cell r="AJ1225">
            <v>0</v>
          </cell>
          <cell r="AK1225">
            <v>0</v>
          </cell>
          <cell r="AL1225">
            <v>0</v>
          </cell>
          <cell r="AM1225">
            <v>0</v>
          </cell>
          <cell r="AN1225">
            <v>0</v>
          </cell>
          <cell r="AO1225">
            <v>0</v>
          </cell>
          <cell r="AP1225">
            <v>0</v>
          </cell>
          <cell r="AQ1225">
            <v>1238.3499999999999</v>
          </cell>
        </row>
        <row r="1226">
          <cell r="A1226">
            <v>1</v>
          </cell>
          <cell r="B1226" t="str">
            <v>COP</v>
          </cell>
          <cell r="C1226" t="str">
            <v>Subastas</v>
          </cell>
          <cell r="D1226" t="str">
            <v>Variable</v>
          </cell>
          <cell r="E1226">
            <v>7</v>
          </cell>
          <cell r="F1226">
            <v>35732</v>
          </cell>
          <cell r="G1226" t="str">
            <v>Octubre</v>
          </cell>
          <cell r="H1226">
            <v>1997</v>
          </cell>
          <cell r="I1226">
            <v>38289</v>
          </cell>
          <cell r="J1226">
            <v>2004</v>
          </cell>
          <cell r="K1226" t="str">
            <v>Octubre</v>
          </cell>
          <cell r="P1226">
            <v>5.86</v>
          </cell>
          <cell r="Q1226">
            <v>17.5</v>
          </cell>
          <cell r="R1226">
            <v>17.14</v>
          </cell>
          <cell r="S1226" t="e">
            <v>#REF!</v>
          </cell>
          <cell r="T1226">
            <v>6000</v>
          </cell>
          <cell r="U1226" t="e">
            <v>#REF!</v>
          </cell>
          <cell r="V1226">
            <v>6000</v>
          </cell>
          <cell r="W1226" t="e">
            <v>#REF!</v>
          </cell>
          <cell r="X1226">
            <v>6000</v>
          </cell>
          <cell r="Y1226">
            <v>1050</v>
          </cell>
          <cell r="Z1226">
            <v>7050</v>
          </cell>
          <cell r="AA1226">
            <v>102840</v>
          </cell>
          <cell r="AB1226">
            <v>944.2</v>
          </cell>
          <cell r="AC1226">
            <v>996.6</v>
          </cell>
          <cell r="AD1226">
            <v>912.6</v>
          </cell>
          <cell r="AE1226">
            <v>762</v>
          </cell>
          <cell r="AF1226">
            <v>700.8</v>
          </cell>
          <cell r="AG1226">
            <v>637.20000000000005</v>
          </cell>
          <cell r="AH1226">
            <v>0</v>
          </cell>
          <cell r="AI1226">
            <v>0</v>
          </cell>
          <cell r="AJ1226">
            <v>0</v>
          </cell>
          <cell r="AK1226">
            <v>0</v>
          </cell>
          <cell r="AL1226">
            <v>0</v>
          </cell>
          <cell r="AM1226">
            <v>0</v>
          </cell>
          <cell r="AN1226">
            <v>0</v>
          </cell>
          <cell r="AO1226">
            <v>0</v>
          </cell>
          <cell r="AP1226">
            <v>0</v>
          </cell>
          <cell r="AQ1226">
            <v>4953.3999999999996</v>
          </cell>
        </row>
        <row r="1227">
          <cell r="A1227">
            <v>1</v>
          </cell>
          <cell r="B1227" t="str">
            <v>COP</v>
          </cell>
          <cell r="C1227" t="str">
            <v>Subastas</v>
          </cell>
          <cell r="D1227" t="str">
            <v>Variable</v>
          </cell>
          <cell r="E1227">
            <v>7</v>
          </cell>
          <cell r="F1227">
            <v>35732</v>
          </cell>
          <cell r="G1227" t="str">
            <v>Octubre</v>
          </cell>
          <cell r="H1227">
            <v>1997</v>
          </cell>
          <cell r="I1227">
            <v>38289</v>
          </cell>
          <cell r="J1227">
            <v>2004</v>
          </cell>
          <cell r="K1227" t="str">
            <v>Octubre</v>
          </cell>
          <cell r="P1227">
            <v>5.86</v>
          </cell>
          <cell r="Q1227">
            <v>17.5</v>
          </cell>
          <cell r="R1227">
            <v>17.14</v>
          </cell>
          <cell r="S1227" t="e">
            <v>#REF!</v>
          </cell>
          <cell r="T1227">
            <v>100</v>
          </cell>
          <cell r="U1227" t="e">
            <v>#REF!</v>
          </cell>
          <cell r="V1227">
            <v>100</v>
          </cell>
          <cell r="W1227" t="e">
            <v>#REF!</v>
          </cell>
          <cell r="X1227">
            <v>100</v>
          </cell>
          <cell r="Y1227">
            <v>17.5</v>
          </cell>
          <cell r="Z1227">
            <v>117.5</v>
          </cell>
          <cell r="AA1227">
            <v>1714</v>
          </cell>
          <cell r="AB1227">
            <v>15.74</v>
          </cell>
          <cell r="AC1227">
            <v>16.61</v>
          </cell>
          <cell r="AD1227">
            <v>15.21</v>
          </cell>
          <cell r="AE1227">
            <v>12.7</v>
          </cell>
          <cell r="AF1227">
            <v>11.68</v>
          </cell>
          <cell r="AG1227">
            <v>10.620000000000001</v>
          </cell>
          <cell r="AH1227">
            <v>0</v>
          </cell>
          <cell r="AI1227">
            <v>0</v>
          </cell>
          <cell r="AJ1227">
            <v>0</v>
          </cell>
          <cell r="AK1227">
            <v>0</v>
          </cell>
          <cell r="AL1227">
            <v>0</v>
          </cell>
          <cell r="AM1227">
            <v>0</v>
          </cell>
          <cell r="AN1227">
            <v>0</v>
          </cell>
          <cell r="AO1227">
            <v>0</v>
          </cell>
          <cell r="AP1227">
            <v>0</v>
          </cell>
          <cell r="AQ1227">
            <v>82.56</v>
          </cell>
        </row>
        <row r="1228">
          <cell r="A1228">
            <v>1</v>
          </cell>
          <cell r="B1228" t="str">
            <v>COP</v>
          </cell>
          <cell r="C1228" t="str">
            <v>Subastas</v>
          </cell>
          <cell r="D1228" t="str">
            <v>Variable</v>
          </cell>
          <cell r="E1228">
            <v>7</v>
          </cell>
          <cell r="F1228">
            <v>35732</v>
          </cell>
          <cell r="G1228" t="str">
            <v>Octubre</v>
          </cell>
          <cell r="H1228">
            <v>1997</v>
          </cell>
          <cell r="I1228">
            <v>38289</v>
          </cell>
          <cell r="J1228">
            <v>2004</v>
          </cell>
          <cell r="K1228" t="str">
            <v>Octubre</v>
          </cell>
          <cell r="P1228">
            <v>5.86</v>
          </cell>
          <cell r="Q1228">
            <v>17.5</v>
          </cell>
          <cell r="R1228">
            <v>17.14</v>
          </cell>
          <cell r="S1228" t="e">
            <v>#REF!</v>
          </cell>
          <cell r="T1228">
            <v>250</v>
          </cell>
          <cell r="U1228" t="e">
            <v>#REF!</v>
          </cell>
          <cell r="V1228">
            <v>250</v>
          </cell>
          <cell r="W1228" t="e">
            <v>#REF!</v>
          </cell>
          <cell r="X1228">
            <v>250</v>
          </cell>
          <cell r="Y1228">
            <v>43.75</v>
          </cell>
          <cell r="Z1228">
            <v>293.75</v>
          </cell>
          <cell r="AA1228">
            <v>4285</v>
          </cell>
          <cell r="AB1228">
            <v>39.340000000000003</v>
          </cell>
          <cell r="AC1228">
            <v>41.524999999999999</v>
          </cell>
          <cell r="AD1228">
            <v>38.025000000000006</v>
          </cell>
          <cell r="AE1228">
            <v>31.75</v>
          </cell>
          <cell r="AF1228">
            <v>29.2</v>
          </cell>
          <cell r="AG1228">
            <v>26.55</v>
          </cell>
          <cell r="AH1228">
            <v>0</v>
          </cell>
          <cell r="AI1228">
            <v>0</v>
          </cell>
          <cell r="AJ1228">
            <v>0</v>
          </cell>
          <cell r="AK1228">
            <v>0</v>
          </cell>
          <cell r="AL1228">
            <v>0</v>
          </cell>
          <cell r="AM1228">
            <v>0</v>
          </cell>
          <cell r="AN1228">
            <v>0</v>
          </cell>
          <cell r="AO1228">
            <v>0</v>
          </cell>
          <cell r="AP1228">
            <v>0</v>
          </cell>
          <cell r="AQ1228">
            <v>206.39000000000001</v>
          </cell>
        </row>
        <row r="1229">
          <cell r="A1229">
            <v>1</v>
          </cell>
          <cell r="B1229" t="str">
            <v>COP</v>
          </cell>
          <cell r="C1229" t="str">
            <v>Subastas</v>
          </cell>
          <cell r="D1229" t="str">
            <v>Variable</v>
          </cell>
          <cell r="E1229">
            <v>7</v>
          </cell>
          <cell r="F1229">
            <v>35732</v>
          </cell>
          <cell r="G1229" t="str">
            <v>Octubre</v>
          </cell>
          <cell r="H1229">
            <v>1997</v>
          </cell>
          <cell r="I1229">
            <v>38289</v>
          </cell>
          <cell r="J1229">
            <v>2004</v>
          </cell>
          <cell r="K1229" t="str">
            <v>Octubre</v>
          </cell>
          <cell r="P1229">
            <v>5.86</v>
          </cell>
          <cell r="Q1229">
            <v>17.5</v>
          </cell>
          <cell r="R1229">
            <v>17.14</v>
          </cell>
          <cell r="S1229" t="e">
            <v>#REF!</v>
          </cell>
          <cell r="T1229">
            <v>1000</v>
          </cell>
          <cell r="U1229" t="e">
            <v>#REF!</v>
          </cell>
          <cell r="V1229">
            <v>1000</v>
          </cell>
          <cell r="W1229" t="e">
            <v>#REF!</v>
          </cell>
          <cell r="X1229">
            <v>1000</v>
          </cell>
          <cell r="Y1229">
            <v>175</v>
          </cell>
          <cell r="Z1229">
            <v>1175</v>
          </cell>
          <cell r="AA1229">
            <v>17140</v>
          </cell>
          <cell r="AB1229">
            <v>157.37</v>
          </cell>
          <cell r="AC1229">
            <v>166.1</v>
          </cell>
          <cell r="AD1229">
            <v>152.10000000000002</v>
          </cell>
          <cell r="AE1229">
            <v>127</v>
          </cell>
          <cell r="AF1229">
            <v>116.8</v>
          </cell>
          <cell r="AG1229">
            <v>106.2</v>
          </cell>
          <cell r="AH1229">
            <v>0</v>
          </cell>
          <cell r="AI1229">
            <v>0</v>
          </cell>
          <cell r="AJ1229">
            <v>0</v>
          </cell>
          <cell r="AK1229">
            <v>0</v>
          </cell>
          <cell r="AL1229">
            <v>0</v>
          </cell>
          <cell r="AM1229">
            <v>0</v>
          </cell>
          <cell r="AN1229">
            <v>0</v>
          </cell>
          <cell r="AO1229">
            <v>0</v>
          </cell>
          <cell r="AP1229">
            <v>0</v>
          </cell>
          <cell r="AQ1229">
            <v>825.57</v>
          </cell>
        </row>
        <row r="1230">
          <cell r="A1230">
            <v>1</v>
          </cell>
          <cell r="B1230" t="str">
            <v>COP</v>
          </cell>
          <cell r="C1230" t="str">
            <v>Subastas</v>
          </cell>
          <cell r="D1230" t="str">
            <v>Variable</v>
          </cell>
          <cell r="E1230">
            <v>7</v>
          </cell>
          <cell r="F1230">
            <v>35732</v>
          </cell>
          <cell r="G1230" t="str">
            <v>Octubre</v>
          </cell>
          <cell r="H1230">
            <v>1997</v>
          </cell>
          <cell r="I1230">
            <v>38289</v>
          </cell>
          <cell r="J1230">
            <v>2004</v>
          </cell>
          <cell r="K1230" t="str">
            <v>Octubre</v>
          </cell>
          <cell r="P1230">
            <v>5.86</v>
          </cell>
          <cell r="Q1230">
            <v>17.5</v>
          </cell>
          <cell r="R1230">
            <v>17.14</v>
          </cell>
          <cell r="S1230" t="e">
            <v>#REF!</v>
          </cell>
          <cell r="T1230">
            <v>2550</v>
          </cell>
          <cell r="U1230" t="e">
            <v>#REF!</v>
          </cell>
          <cell r="V1230">
            <v>2550</v>
          </cell>
          <cell r="W1230" t="e">
            <v>#REF!</v>
          </cell>
          <cell r="X1230">
            <v>2550</v>
          </cell>
          <cell r="Y1230">
            <v>446.25</v>
          </cell>
          <cell r="Z1230">
            <v>2996.25</v>
          </cell>
          <cell r="AA1230">
            <v>43707</v>
          </cell>
          <cell r="AB1230">
            <v>401.29</v>
          </cell>
          <cell r="AC1230">
            <v>423.55500000000001</v>
          </cell>
          <cell r="AD1230">
            <v>387.85500000000002</v>
          </cell>
          <cell r="AE1230">
            <v>323.85000000000002</v>
          </cell>
          <cell r="AF1230">
            <v>297.83999999999997</v>
          </cell>
          <cell r="AG1230">
            <v>270.81</v>
          </cell>
          <cell r="AH1230">
            <v>0</v>
          </cell>
          <cell r="AI1230">
            <v>0</v>
          </cell>
          <cell r="AJ1230">
            <v>0</v>
          </cell>
          <cell r="AK1230">
            <v>0</v>
          </cell>
          <cell r="AL1230">
            <v>0</v>
          </cell>
          <cell r="AM1230">
            <v>0</v>
          </cell>
          <cell r="AN1230">
            <v>0</v>
          </cell>
          <cell r="AO1230">
            <v>0</v>
          </cell>
          <cell r="AP1230">
            <v>0</v>
          </cell>
          <cell r="AQ1230">
            <v>2105.2000000000003</v>
          </cell>
        </row>
        <row r="1231">
          <cell r="A1231">
            <v>1</v>
          </cell>
          <cell r="B1231" t="str">
            <v>COP</v>
          </cell>
          <cell r="C1231" t="str">
            <v>Subastas</v>
          </cell>
          <cell r="D1231" t="str">
            <v>Variable</v>
          </cell>
          <cell r="E1231">
            <v>7</v>
          </cell>
          <cell r="F1231">
            <v>35732</v>
          </cell>
          <cell r="G1231" t="str">
            <v>Octubre</v>
          </cell>
          <cell r="H1231">
            <v>1997</v>
          </cell>
          <cell r="I1231">
            <v>38289</v>
          </cell>
          <cell r="J1231">
            <v>2004</v>
          </cell>
          <cell r="K1231" t="str">
            <v>Octubre</v>
          </cell>
          <cell r="P1231">
            <v>5.86</v>
          </cell>
          <cell r="Q1231">
            <v>17.5</v>
          </cell>
          <cell r="R1231">
            <v>17.14</v>
          </cell>
          <cell r="S1231" t="e">
            <v>#REF!</v>
          </cell>
          <cell r="T1231">
            <v>1500</v>
          </cell>
          <cell r="U1231" t="e">
            <v>#REF!</v>
          </cell>
          <cell r="V1231">
            <v>1500</v>
          </cell>
          <cell r="W1231" t="e">
            <v>#REF!</v>
          </cell>
          <cell r="X1231">
            <v>1500</v>
          </cell>
          <cell r="Y1231">
            <v>262.5</v>
          </cell>
          <cell r="Z1231">
            <v>1762.5</v>
          </cell>
          <cell r="AA1231">
            <v>25710</v>
          </cell>
          <cell r="AB1231">
            <v>236.05</v>
          </cell>
          <cell r="AC1231">
            <v>249.15</v>
          </cell>
          <cell r="AD1231">
            <v>228.15</v>
          </cell>
          <cell r="AE1231">
            <v>190.5</v>
          </cell>
          <cell r="AF1231">
            <v>175.2</v>
          </cell>
          <cell r="AG1231">
            <v>159.30000000000001</v>
          </cell>
          <cell r="AH1231">
            <v>0</v>
          </cell>
          <cell r="AI1231">
            <v>0</v>
          </cell>
          <cell r="AJ1231">
            <v>0</v>
          </cell>
          <cell r="AK1231">
            <v>0</v>
          </cell>
          <cell r="AL1231">
            <v>0</v>
          </cell>
          <cell r="AM1231">
            <v>0</v>
          </cell>
          <cell r="AN1231">
            <v>0</v>
          </cell>
          <cell r="AO1231">
            <v>0</v>
          </cell>
          <cell r="AP1231">
            <v>0</v>
          </cell>
          <cell r="AQ1231">
            <v>1238.3499999999999</v>
          </cell>
        </row>
        <row r="1232">
          <cell r="A1232">
            <v>1</v>
          </cell>
          <cell r="B1232" t="str">
            <v>COP</v>
          </cell>
          <cell r="C1232" t="str">
            <v>Subastas</v>
          </cell>
          <cell r="D1232" t="str">
            <v>Variable</v>
          </cell>
          <cell r="E1232">
            <v>7</v>
          </cell>
          <cell r="F1232">
            <v>35732</v>
          </cell>
          <cell r="G1232" t="str">
            <v>Octubre</v>
          </cell>
          <cell r="H1232">
            <v>1997</v>
          </cell>
          <cell r="I1232">
            <v>38289</v>
          </cell>
          <cell r="J1232">
            <v>2004</v>
          </cell>
          <cell r="K1232" t="str">
            <v>Octubre</v>
          </cell>
          <cell r="P1232">
            <v>5.86</v>
          </cell>
          <cell r="Q1232">
            <v>17.5</v>
          </cell>
          <cell r="R1232">
            <v>17.14</v>
          </cell>
          <cell r="S1232" t="e">
            <v>#REF!</v>
          </cell>
          <cell r="T1232">
            <v>864.6</v>
          </cell>
          <cell r="U1232" t="e">
            <v>#REF!</v>
          </cell>
          <cell r="V1232">
            <v>864.6</v>
          </cell>
          <cell r="W1232" t="e">
            <v>#REF!</v>
          </cell>
          <cell r="X1232">
            <v>864.6</v>
          </cell>
          <cell r="Y1232">
            <v>151.30500000000001</v>
          </cell>
          <cell r="Z1232">
            <v>1015.905</v>
          </cell>
          <cell r="AA1232">
            <v>14819.244000000001</v>
          </cell>
          <cell r="AB1232">
            <v>136.06</v>
          </cell>
          <cell r="AC1232">
            <v>143.61006</v>
          </cell>
          <cell r="AD1232">
            <v>131.50566000000001</v>
          </cell>
          <cell r="AE1232">
            <v>109.80420000000001</v>
          </cell>
          <cell r="AF1232">
            <v>100.98528</v>
          </cell>
          <cell r="AG1232">
            <v>91.820520000000002</v>
          </cell>
          <cell r="AH1232">
            <v>0</v>
          </cell>
          <cell r="AI1232">
            <v>0</v>
          </cell>
          <cell r="AJ1232">
            <v>0</v>
          </cell>
          <cell r="AK1232">
            <v>0</v>
          </cell>
          <cell r="AL1232">
            <v>0</v>
          </cell>
          <cell r="AM1232">
            <v>0</v>
          </cell>
          <cell r="AN1232">
            <v>0</v>
          </cell>
          <cell r="AO1232">
            <v>0</v>
          </cell>
          <cell r="AP1232">
            <v>0</v>
          </cell>
          <cell r="AQ1232">
            <v>713.78572000000008</v>
          </cell>
        </row>
        <row r="1233">
          <cell r="A1233">
            <v>1</v>
          </cell>
          <cell r="B1233" t="str">
            <v>COP</v>
          </cell>
          <cell r="C1233" t="str">
            <v>Subastas</v>
          </cell>
          <cell r="D1233" t="str">
            <v>Variable</v>
          </cell>
          <cell r="E1233">
            <v>7</v>
          </cell>
          <cell r="F1233">
            <v>35732</v>
          </cell>
          <cell r="G1233" t="str">
            <v>Octubre</v>
          </cell>
          <cell r="H1233">
            <v>1997</v>
          </cell>
          <cell r="I1233">
            <v>38289</v>
          </cell>
          <cell r="J1233">
            <v>2004</v>
          </cell>
          <cell r="K1233" t="str">
            <v>Octubre</v>
          </cell>
          <cell r="P1233">
            <v>5.86</v>
          </cell>
          <cell r="Q1233">
            <v>17.5</v>
          </cell>
          <cell r="R1233">
            <v>17.14</v>
          </cell>
          <cell r="S1233" t="e">
            <v>#REF!</v>
          </cell>
          <cell r="T1233">
            <v>2300</v>
          </cell>
          <cell r="U1233" t="e">
            <v>#REF!</v>
          </cell>
          <cell r="V1233">
            <v>2300</v>
          </cell>
          <cell r="W1233" t="e">
            <v>#REF!</v>
          </cell>
          <cell r="X1233">
            <v>2300</v>
          </cell>
          <cell r="Y1233">
            <v>402.5</v>
          </cell>
          <cell r="Z1233">
            <v>2702.5</v>
          </cell>
          <cell r="AA1233">
            <v>39422</v>
          </cell>
          <cell r="AB1233">
            <v>361.94</v>
          </cell>
          <cell r="AC1233">
            <v>382.03</v>
          </cell>
          <cell r="AD1233">
            <v>349.83000000000004</v>
          </cell>
          <cell r="AE1233">
            <v>292.10000000000002</v>
          </cell>
          <cell r="AF1233">
            <v>268.64</v>
          </cell>
          <cell r="AG1233">
            <v>244.26000000000002</v>
          </cell>
          <cell r="AH1233">
            <v>0</v>
          </cell>
          <cell r="AI1233">
            <v>0</v>
          </cell>
          <cell r="AJ1233">
            <v>0</v>
          </cell>
          <cell r="AK1233">
            <v>0</v>
          </cell>
          <cell r="AL1233">
            <v>0</v>
          </cell>
          <cell r="AM1233">
            <v>0</v>
          </cell>
          <cell r="AN1233">
            <v>0</v>
          </cell>
          <cell r="AO1233">
            <v>0</v>
          </cell>
          <cell r="AP1233">
            <v>0</v>
          </cell>
          <cell r="AQ1233">
            <v>1898.8</v>
          </cell>
        </row>
        <row r="1234">
          <cell r="A1234">
            <v>1</v>
          </cell>
          <cell r="B1234" t="str">
            <v>COP</v>
          </cell>
          <cell r="C1234" t="str">
            <v>Subastas</v>
          </cell>
          <cell r="D1234" t="str">
            <v>Variable</v>
          </cell>
          <cell r="E1234">
            <v>7</v>
          </cell>
          <cell r="F1234">
            <v>35732</v>
          </cell>
          <cell r="G1234" t="str">
            <v>Octubre</v>
          </cell>
          <cell r="H1234">
            <v>1997</v>
          </cell>
          <cell r="I1234">
            <v>38289</v>
          </cell>
          <cell r="J1234">
            <v>2004</v>
          </cell>
          <cell r="K1234" t="str">
            <v>Octubre</v>
          </cell>
          <cell r="P1234">
            <v>5.86</v>
          </cell>
          <cell r="Q1234">
            <v>17.5</v>
          </cell>
          <cell r="R1234">
            <v>17.14</v>
          </cell>
          <cell r="S1234" t="e">
            <v>#REF!</v>
          </cell>
          <cell r="T1234">
            <v>1000</v>
          </cell>
          <cell r="U1234" t="e">
            <v>#REF!</v>
          </cell>
          <cell r="V1234">
            <v>1000</v>
          </cell>
          <cell r="W1234" t="e">
            <v>#REF!</v>
          </cell>
          <cell r="X1234">
            <v>1000</v>
          </cell>
          <cell r="Y1234">
            <v>175</v>
          </cell>
          <cell r="Z1234">
            <v>1175</v>
          </cell>
          <cell r="AA1234">
            <v>17140</v>
          </cell>
          <cell r="AB1234">
            <v>157.37</v>
          </cell>
          <cell r="AC1234">
            <v>166.1</v>
          </cell>
          <cell r="AD1234">
            <v>152.10000000000002</v>
          </cell>
          <cell r="AE1234">
            <v>127</v>
          </cell>
          <cell r="AF1234">
            <v>116.8</v>
          </cell>
          <cell r="AG1234">
            <v>106.2</v>
          </cell>
          <cell r="AH1234">
            <v>0</v>
          </cell>
          <cell r="AI1234">
            <v>0</v>
          </cell>
          <cell r="AJ1234">
            <v>0</v>
          </cell>
          <cell r="AK1234">
            <v>0</v>
          </cell>
          <cell r="AL1234">
            <v>0</v>
          </cell>
          <cell r="AM1234">
            <v>0</v>
          </cell>
          <cell r="AN1234">
            <v>0</v>
          </cell>
          <cell r="AO1234">
            <v>0</v>
          </cell>
          <cell r="AP1234">
            <v>0</v>
          </cell>
          <cell r="AQ1234">
            <v>825.57</v>
          </cell>
        </row>
        <row r="1235">
          <cell r="A1235">
            <v>1</v>
          </cell>
          <cell r="B1235" t="str">
            <v>COP</v>
          </cell>
          <cell r="C1235" t="str">
            <v>Subastas</v>
          </cell>
          <cell r="D1235" t="str">
            <v>Variable</v>
          </cell>
          <cell r="E1235">
            <v>7</v>
          </cell>
          <cell r="F1235">
            <v>35823</v>
          </cell>
          <cell r="G1235" t="str">
            <v>Enero</v>
          </cell>
          <cell r="H1235">
            <v>1998</v>
          </cell>
          <cell r="I1235">
            <v>38380</v>
          </cell>
          <cell r="J1235">
            <v>2005</v>
          </cell>
          <cell r="K1235" t="str">
            <v>Enero</v>
          </cell>
          <cell r="P1235">
            <v>6.75</v>
          </cell>
          <cell r="Q1235">
            <v>18.490000000000002</v>
          </cell>
          <cell r="R1235">
            <v>17.14</v>
          </cell>
          <cell r="S1235" t="e">
            <v>#REF!</v>
          </cell>
          <cell r="T1235">
            <v>19168.5</v>
          </cell>
          <cell r="U1235" t="e">
            <v>#REF!</v>
          </cell>
          <cell r="V1235">
            <v>19168.5</v>
          </cell>
          <cell r="W1235" t="e">
            <v>#REF!</v>
          </cell>
          <cell r="X1235">
            <v>19168.5</v>
          </cell>
          <cell r="Y1235">
            <v>3544.2556500000001</v>
          </cell>
          <cell r="Z1235">
            <v>22712.755649999999</v>
          </cell>
          <cell r="AA1235">
            <v>328548.09000000003</v>
          </cell>
          <cell r="AB1235">
            <v>4711.09</v>
          </cell>
          <cell r="AC1235">
            <v>3181.971</v>
          </cell>
          <cell r="AD1235">
            <v>3341.0695500000002</v>
          </cell>
          <cell r="AE1235">
            <v>2930.8636500000002</v>
          </cell>
          <cell r="AF1235">
            <v>2520.6577500000003</v>
          </cell>
          <cell r="AG1235">
            <v>2213.9617499999999</v>
          </cell>
          <cell r="AH1235">
            <v>2112.3687</v>
          </cell>
          <cell r="AI1235">
            <v>0</v>
          </cell>
          <cell r="AJ1235">
            <v>0</v>
          </cell>
          <cell r="AK1235">
            <v>0</v>
          </cell>
          <cell r="AL1235">
            <v>0</v>
          </cell>
          <cell r="AM1235">
            <v>0</v>
          </cell>
          <cell r="AN1235">
            <v>0</v>
          </cell>
          <cell r="AO1235">
            <v>0</v>
          </cell>
          <cell r="AP1235">
            <v>0</v>
          </cell>
          <cell r="AQ1235">
            <v>21011.982399999997</v>
          </cell>
        </row>
        <row r="1236">
          <cell r="A1236">
            <v>1</v>
          </cell>
          <cell r="B1236" t="str">
            <v>COP</v>
          </cell>
          <cell r="C1236" t="str">
            <v>Subastas</v>
          </cell>
          <cell r="D1236" t="str">
            <v>Variable</v>
          </cell>
          <cell r="E1236">
            <v>7</v>
          </cell>
          <cell r="F1236">
            <v>35823</v>
          </cell>
          <cell r="G1236" t="str">
            <v>Enero</v>
          </cell>
          <cell r="H1236">
            <v>1998</v>
          </cell>
          <cell r="I1236">
            <v>38380</v>
          </cell>
          <cell r="J1236">
            <v>2005</v>
          </cell>
          <cell r="K1236" t="str">
            <v>Enero</v>
          </cell>
          <cell r="P1236">
            <v>6.75</v>
          </cell>
          <cell r="Q1236">
            <v>18.490000000000002</v>
          </cell>
          <cell r="R1236">
            <v>17.14</v>
          </cell>
          <cell r="S1236" t="e">
            <v>#REF!</v>
          </cell>
          <cell r="T1236">
            <v>900</v>
          </cell>
          <cell r="U1236" t="e">
            <v>#REF!</v>
          </cell>
          <cell r="V1236">
            <v>900</v>
          </cell>
          <cell r="W1236" t="e">
            <v>#REF!</v>
          </cell>
          <cell r="X1236">
            <v>900</v>
          </cell>
          <cell r="Y1236">
            <v>166.41</v>
          </cell>
          <cell r="Z1236">
            <v>1066.4100000000001</v>
          </cell>
          <cell r="AA1236">
            <v>15426</v>
          </cell>
          <cell r="AB1236">
            <v>221.2</v>
          </cell>
          <cell r="AC1236">
            <v>149.4</v>
          </cell>
          <cell r="AD1236">
            <v>156.87</v>
          </cell>
          <cell r="AE1236">
            <v>137.61000000000001</v>
          </cell>
          <cell r="AF1236">
            <v>118.35000000000001</v>
          </cell>
          <cell r="AG1236">
            <v>103.95</v>
          </cell>
          <cell r="AH1236">
            <v>99.18</v>
          </cell>
          <cell r="AI1236">
            <v>0</v>
          </cell>
          <cell r="AJ1236">
            <v>0</v>
          </cell>
          <cell r="AK1236">
            <v>0</v>
          </cell>
          <cell r="AL1236">
            <v>0</v>
          </cell>
          <cell r="AM1236">
            <v>0</v>
          </cell>
          <cell r="AN1236">
            <v>0</v>
          </cell>
          <cell r="AO1236">
            <v>0</v>
          </cell>
          <cell r="AP1236">
            <v>0</v>
          </cell>
          <cell r="AQ1236">
            <v>986.56000000000017</v>
          </cell>
        </row>
        <row r="1237">
          <cell r="A1237">
            <v>1</v>
          </cell>
          <cell r="B1237" t="str">
            <v>COP</v>
          </cell>
          <cell r="C1237" t="str">
            <v>Subastas</v>
          </cell>
          <cell r="D1237" t="str">
            <v>Variable</v>
          </cell>
          <cell r="E1237">
            <v>7</v>
          </cell>
          <cell r="F1237">
            <v>35823</v>
          </cell>
          <cell r="G1237" t="str">
            <v>Enero</v>
          </cell>
          <cell r="H1237">
            <v>1998</v>
          </cell>
          <cell r="I1237">
            <v>38380</v>
          </cell>
          <cell r="J1237">
            <v>2005</v>
          </cell>
          <cell r="K1237" t="str">
            <v>Enero</v>
          </cell>
          <cell r="P1237">
            <v>6.75</v>
          </cell>
          <cell r="Q1237">
            <v>18.490000000000002</v>
          </cell>
          <cell r="R1237">
            <v>17.14</v>
          </cell>
          <cell r="S1237" t="e">
            <v>#REF!</v>
          </cell>
          <cell r="T1237">
            <v>4200</v>
          </cell>
          <cell r="U1237" t="e">
            <v>#REF!</v>
          </cell>
          <cell r="V1237">
            <v>4200</v>
          </cell>
          <cell r="W1237" t="e">
            <v>#REF!</v>
          </cell>
          <cell r="X1237">
            <v>4200</v>
          </cell>
          <cell r="Y1237">
            <v>776.58</v>
          </cell>
          <cell r="Z1237">
            <v>4976.58</v>
          </cell>
          <cell r="AA1237">
            <v>71988</v>
          </cell>
          <cell r="AB1237">
            <v>1032.24</v>
          </cell>
          <cell r="AC1237">
            <v>697.2</v>
          </cell>
          <cell r="AD1237">
            <v>732.06000000000006</v>
          </cell>
          <cell r="AE1237">
            <v>642.18000000000006</v>
          </cell>
          <cell r="AF1237">
            <v>552.30000000000007</v>
          </cell>
          <cell r="AG1237">
            <v>485.1</v>
          </cell>
          <cell r="AH1237">
            <v>462.84000000000003</v>
          </cell>
          <cell r="AI1237">
            <v>0</v>
          </cell>
          <cell r="AJ1237">
            <v>0</v>
          </cell>
          <cell r="AK1237">
            <v>0</v>
          </cell>
          <cell r="AL1237">
            <v>0</v>
          </cell>
          <cell r="AM1237">
            <v>0</v>
          </cell>
          <cell r="AN1237">
            <v>0</v>
          </cell>
          <cell r="AO1237">
            <v>0</v>
          </cell>
          <cell r="AP1237">
            <v>0</v>
          </cell>
          <cell r="AQ1237">
            <v>4603.920000000001</v>
          </cell>
        </row>
        <row r="1238">
          <cell r="A1238">
            <v>1</v>
          </cell>
          <cell r="B1238" t="str">
            <v>COP</v>
          </cell>
          <cell r="C1238" t="str">
            <v>Subastas</v>
          </cell>
          <cell r="D1238" t="str">
            <v>Variable</v>
          </cell>
          <cell r="E1238">
            <v>7</v>
          </cell>
          <cell r="F1238">
            <v>35823</v>
          </cell>
          <cell r="G1238" t="str">
            <v>Enero</v>
          </cell>
          <cell r="H1238">
            <v>1998</v>
          </cell>
          <cell r="I1238">
            <v>38380</v>
          </cell>
          <cell r="J1238">
            <v>2005</v>
          </cell>
          <cell r="K1238" t="str">
            <v>Enero</v>
          </cell>
          <cell r="P1238">
            <v>6.75</v>
          </cell>
          <cell r="Q1238">
            <v>18.490000000000002</v>
          </cell>
          <cell r="R1238">
            <v>17.14</v>
          </cell>
          <cell r="S1238" t="e">
            <v>#REF!</v>
          </cell>
          <cell r="T1238">
            <v>500</v>
          </cell>
          <cell r="U1238" t="e">
            <v>#REF!</v>
          </cell>
          <cell r="V1238">
            <v>500</v>
          </cell>
          <cell r="W1238" t="e">
            <v>#REF!</v>
          </cell>
          <cell r="X1238">
            <v>500</v>
          </cell>
          <cell r="Y1238">
            <v>92.45</v>
          </cell>
          <cell r="Z1238">
            <v>592.45000000000005</v>
          </cell>
          <cell r="AA1238">
            <v>8570</v>
          </cell>
          <cell r="AB1238">
            <v>122.89</v>
          </cell>
          <cell r="AC1238">
            <v>83</v>
          </cell>
          <cell r="AD1238">
            <v>87.15</v>
          </cell>
          <cell r="AE1238">
            <v>76.45</v>
          </cell>
          <cell r="AF1238">
            <v>65.75</v>
          </cell>
          <cell r="AG1238">
            <v>57.75</v>
          </cell>
          <cell r="AH1238">
            <v>55.1</v>
          </cell>
          <cell r="AI1238">
            <v>0</v>
          </cell>
          <cell r="AJ1238">
            <v>0</v>
          </cell>
          <cell r="AK1238">
            <v>0</v>
          </cell>
          <cell r="AL1238">
            <v>0</v>
          </cell>
          <cell r="AM1238">
            <v>0</v>
          </cell>
          <cell r="AN1238">
            <v>0</v>
          </cell>
          <cell r="AO1238">
            <v>0</v>
          </cell>
          <cell r="AP1238">
            <v>0</v>
          </cell>
          <cell r="AQ1238">
            <v>548.08999999999992</v>
          </cell>
        </row>
        <row r="1239">
          <cell r="A1239">
            <v>1</v>
          </cell>
          <cell r="B1239" t="str">
            <v>COP</v>
          </cell>
          <cell r="C1239" t="str">
            <v>Subastas</v>
          </cell>
          <cell r="D1239" t="str">
            <v>Variable</v>
          </cell>
          <cell r="E1239">
            <v>7</v>
          </cell>
          <cell r="F1239">
            <v>35823</v>
          </cell>
          <cell r="G1239" t="str">
            <v>Enero</v>
          </cell>
          <cell r="H1239">
            <v>1998</v>
          </cell>
          <cell r="I1239">
            <v>38380</v>
          </cell>
          <cell r="J1239">
            <v>2005</v>
          </cell>
          <cell r="K1239" t="str">
            <v>Enero</v>
          </cell>
          <cell r="P1239">
            <v>6.75</v>
          </cell>
          <cell r="Q1239">
            <v>18.490000000000002</v>
          </cell>
          <cell r="R1239">
            <v>17.14</v>
          </cell>
          <cell r="S1239" t="e">
            <v>#REF!</v>
          </cell>
          <cell r="T1239">
            <v>7050</v>
          </cell>
          <cell r="U1239" t="e">
            <v>#REF!</v>
          </cell>
          <cell r="V1239">
            <v>7050</v>
          </cell>
          <cell r="W1239" t="e">
            <v>#REF!</v>
          </cell>
          <cell r="X1239">
            <v>7050</v>
          </cell>
          <cell r="Y1239">
            <v>1303.5450000000001</v>
          </cell>
          <cell r="Z1239">
            <v>8353.5450000000001</v>
          </cell>
          <cell r="AA1239">
            <v>120837</v>
          </cell>
          <cell r="AB1239">
            <v>1732.7</v>
          </cell>
          <cell r="AC1239">
            <v>1170.3</v>
          </cell>
          <cell r="AD1239">
            <v>1228.8150000000001</v>
          </cell>
          <cell r="AE1239">
            <v>1077.9450000000002</v>
          </cell>
          <cell r="AF1239">
            <v>927.07500000000005</v>
          </cell>
          <cell r="AG1239">
            <v>814.27500000000009</v>
          </cell>
          <cell r="AH1239">
            <v>776.91000000000008</v>
          </cell>
          <cell r="AI1239">
            <v>0</v>
          </cell>
          <cell r="AJ1239">
            <v>0</v>
          </cell>
          <cell r="AK1239">
            <v>0</v>
          </cell>
          <cell r="AL1239">
            <v>0</v>
          </cell>
          <cell r="AM1239">
            <v>0</v>
          </cell>
          <cell r="AN1239">
            <v>0</v>
          </cell>
          <cell r="AO1239">
            <v>0</v>
          </cell>
          <cell r="AP1239">
            <v>0</v>
          </cell>
          <cell r="AQ1239">
            <v>7728.02</v>
          </cell>
        </row>
        <row r="1240">
          <cell r="A1240">
            <v>1</v>
          </cell>
          <cell r="B1240" t="str">
            <v>COP</v>
          </cell>
          <cell r="C1240" t="str">
            <v>Subastas</v>
          </cell>
          <cell r="D1240" t="str">
            <v>Variable</v>
          </cell>
          <cell r="E1240">
            <v>7</v>
          </cell>
          <cell r="F1240">
            <v>35823</v>
          </cell>
          <cell r="G1240" t="str">
            <v>Enero</v>
          </cell>
          <cell r="H1240">
            <v>1998</v>
          </cell>
          <cell r="I1240">
            <v>38380</v>
          </cell>
          <cell r="J1240">
            <v>2005</v>
          </cell>
          <cell r="K1240" t="str">
            <v>Enero</v>
          </cell>
          <cell r="P1240">
            <v>6.75</v>
          </cell>
          <cell r="Q1240">
            <v>18.490000000000002</v>
          </cell>
          <cell r="R1240">
            <v>17.14</v>
          </cell>
          <cell r="S1240" t="e">
            <v>#REF!</v>
          </cell>
          <cell r="T1240">
            <v>5161</v>
          </cell>
          <cell r="U1240" t="e">
            <v>#REF!</v>
          </cell>
          <cell r="V1240">
            <v>5161</v>
          </cell>
          <cell r="W1240" t="e">
            <v>#REF!</v>
          </cell>
          <cell r="X1240">
            <v>5161</v>
          </cell>
          <cell r="Y1240">
            <v>954.26890000000003</v>
          </cell>
          <cell r="Z1240">
            <v>6115.2689</v>
          </cell>
          <cell r="AA1240">
            <v>88459.540000000008</v>
          </cell>
          <cell r="AB1240">
            <v>1268.43</v>
          </cell>
          <cell r="AC1240">
            <v>856.726</v>
          </cell>
          <cell r="AD1240">
            <v>899.56230000000005</v>
          </cell>
          <cell r="AE1240">
            <v>789.11689999999999</v>
          </cell>
          <cell r="AF1240">
            <v>678.67150000000004</v>
          </cell>
          <cell r="AG1240">
            <v>596.09550000000002</v>
          </cell>
          <cell r="AH1240">
            <v>568.74220000000003</v>
          </cell>
          <cell r="AI1240">
            <v>0</v>
          </cell>
          <cell r="AJ1240">
            <v>0</v>
          </cell>
          <cell r="AK1240">
            <v>0</v>
          </cell>
          <cell r="AL1240">
            <v>0</v>
          </cell>
          <cell r="AM1240">
            <v>0</v>
          </cell>
          <cell r="AN1240">
            <v>0</v>
          </cell>
          <cell r="AO1240">
            <v>0</v>
          </cell>
          <cell r="AP1240">
            <v>0</v>
          </cell>
          <cell r="AQ1240">
            <v>5657.3444</v>
          </cell>
        </row>
        <row r="1241">
          <cell r="A1241">
            <v>1</v>
          </cell>
          <cell r="B1241" t="str">
            <v>COP</v>
          </cell>
          <cell r="C1241" t="str">
            <v>Subastas</v>
          </cell>
          <cell r="D1241" t="str">
            <v>Variable</v>
          </cell>
          <cell r="E1241">
            <v>7</v>
          </cell>
          <cell r="F1241">
            <v>35823</v>
          </cell>
          <cell r="G1241" t="str">
            <v>Enero</v>
          </cell>
          <cell r="H1241">
            <v>1998</v>
          </cell>
          <cell r="I1241">
            <v>38380</v>
          </cell>
          <cell r="J1241">
            <v>2005</v>
          </cell>
          <cell r="K1241" t="str">
            <v>Enero</v>
          </cell>
          <cell r="P1241">
            <v>6.75</v>
          </cell>
          <cell r="Q1241">
            <v>18.490000000000002</v>
          </cell>
          <cell r="R1241">
            <v>17.14</v>
          </cell>
          <cell r="S1241" t="e">
            <v>#REF!</v>
          </cell>
          <cell r="T1241">
            <v>47846.6</v>
          </cell>
          <cell r="U1241" t="e">
            <v>#REF!</v>
          </cell>
          <cell r="V1241">
            <v>47846.6</v>
          </cell>
          <cell r="W1241" t="e">
            <v>#REF!</v>
          </cell>
          <cell r="X1241">
            <v>47846.6</v>
          </cell>
          <cell r="Y1241">
            <v>8846.8363399999998</v>
          </cell>
          <cell r="Z1241">
            <v>56693.43634</v>
          </cell>
          <cell r="AA1241">
            <v>820090.72400000005</v>
          </cell>
          <cell r="AB1241">
            <v>11759.38</v>
          </cell>
          <cell r="AC1241">
            <v>7942.5356000000002</v>
          </cell>
          <cell r="AD1241">
            <v>8339.6623799999998</v>
          </cell>
          <cell r="AE1241">
            <v>7315.74514</v>
          </cell>
          <cell r="AF1241">
            <v>6291.8279000000002</v>
          </cell>
          <cell r="AG1241">
            <v>5526.2822999999999</v>
          </cell>
          <cell r="AH1241">
            <v>5272.6953199999998</v>
          </cell>
          <cell r="AI1241">
            <v>0</v>
          </cell>
          <cell r="AJ1241">
            <v>0</v>
          </cell>
          <cell r="AK1241">
            <v>0</v>
          </cell>
          <cell r="AL1241">
            <v>0</v>
          </cell>
          <cell r="AM1241">
            <v>0</v>
          </cell>
          <cell r="AN1241">
            <v>0</v>
          </cell>
          <cell r="AO1241">
            <v>0</v>
          </cell>
          <cell r="AP1241">
            <v>0</v>
          </cell>
          <cell r="AQ1241">
            <v>52448.128640000003</v>
          </cell>
        </row>
        <row r="1242">
          <cell r="A1242">
            <v>1</v>
          </cell>
          <cell r="B1242" t="str">
            <v>COP</v>
          </cell>
          <cell r="C1242" t="str">
            <v>Subastas</v>
          </cell>
          <cell r="D1242" t="str">
            <v>Variable</v>
          </cell>
          <cell r="E1242">
            <v>7</v>
          </cell>
          <cell r="F1242">
            <v>35823</v>
          </cell>
          <cell r="G1242" t="str">
            <v>Enero</v>
          </cell>
          <cell r="H1242">
            <v>1998</v>
          </cell>
          <cell r="I1242">
            <v>38380</v>
          </cell>
          <cell r="J1242">
            <v>2005</v>
          </cell>
          <cell r="K1242" t="str">
            <v>Enero</v>
          </cell>
          <cell r="P1242">
            <v>6.75</v>
          </cell>
          <cell r="Q1242">
            <v>18.490000000000002</v>
          </cell>
          <cell r="R1242">
            <v>17.14</v>
          </cell>
          <cell r="S1242" t="e">
            <v>#REF!</v>
          </cell>
          <cell r="T1242">
            <v>5173.8999999999996</v>
          </cell>
          <cell r="U1242" t="e">
            <v>#REF!</v>
          </cell>
          <cell r="V1242">
            <v>5173.8999999999996</v>
          </cell>
          <cell r="W1242" t="e">
            <v>#REF!</v>
          </cell>
          <cell r="X1242">
            <v>5173.8999999999996</v>
          </cell>
          <cell r="Y1242">
            <v>956.65410999999995</v>
          </cell>
          <cell r="Z1242">
            <v>6130.5541099999991</v>
          </cell>
          <cell r="AA1242">
            <v>88680.645999999993</v>
          </cell>
          <cell r="AB1242">
            <v>1271.5999999999999</v>
          </cell>
          <cell r="AC1242">
            <v>858.86739999999998</v>
          </cell>
          <cell r="AD1242">
            <v>901.81076999999993</v>
          </cell>
          <cell r="AE1242">
            <v>791.08930999999995</v>
          </cell>
          <cell r="AF1242">
            <v>680.36784999999998</v>
          </cell>
          <cell r="AG1242">
            <v>597.58545000000004</v>
          </cell>
          <cell r="AH1242">
            <v>570.16377999999997</v>
          </cell>
          <cell r="AI1242">
            <v>0</v>
          </cell>
          <cell r="AJ1242">
            <v>0</v>
          </cell>
          <cell r="AK1242">
            <v>0</v>
          </cell>
          <cell r="AL1242">
            <v>0</v>
          </cell>
          <cell r="AM1242">
            <v>0</v>
          </cell>
          <cell r="AN1242">
            <v>0</v>
          </cell>
          <cell r="AO1242">
            <v>0</v>
          </cell>
          <cell r="AP1242">
            <v>0</v>
          </cell>
          <cell r="AQ1242">
            <v>5671.4845599999999</v>
          </cell>
        </row>
        <row r="1243">
          <cell r="A1243">
            <v>1</v>
          </cell>
          <cell r="B1243" t="str">
            <v>COP</v>
          </cell>
          <cell r="C1243" t="str">
            <v>Subastas</v>
          </cell>
          <cell r="D1243" t="str">
            <v>Variable</v>
          </cell>
          <cell r="E1243">
            <v>7</v>
          </cell>
          <cell r="F1243">
            <v>35879</v>
          </cell>
          <cell r="G1243" t="str">
            <v>Marzo</v>
          </cell>
          <cell r="H1243">
            <v>1998</v>
          </cell>
          <cell r="I1243">
            <v>38436</v>
          </cell>
          <cell r="J1243">
            <v>2005</v>
          </cell>
          <cell r="K1243" t="str">
            <v>Marzo</v>
          </cell>
          <cell r="P1243">
            <v>6.75</v>
          </cell>
          <cell r="Q1243">
            <v>18.490000000000002</v>
          </cell>
          <cell r="R1243">
            <v>17.14</v>
          </cell>
          <cell r="S1243" t="e">
            <v>#REF!</v>
          </cell>
          <cell r="T1243">
            <v>24800</v>
          </cell>
          <cell r="U1243" t="e">
            <v>#REF!</v>
          </cell>
          <cell r="V1243">
            <v>24800</v>
          </cell>
          <cell r="W1243" t="e">
            <v>#REF!</v>
          </cell>
          <cell r="X1243">
            <v>24800</v>
          </cell>
          <cell r="Y1243">
            <v>4585.5200000000004</v>
          </cell>
          <cell r="Z1243">
            <v>29385.52</v>
          </cell>
          <cell r="AA1243">
            <v>425072</v>
          </cell>
          <cell r="AB1243">
            <v>5745.7</v>
          </cell>
          <cell r="AC1243">
            <v>4027.5199999999995</v>
          </cell>
          <cell r="AD1243">
            <v>4295.3599999999997</v>
          </cell>
          <cell r="AE1243">
            <v>3660.48</v>
          </cell>
          <cell r="AF1243">
            <v>3129.76</v>
          </cell>
          <cell r="AG1243">
            <v>2864.4</v>
          </cell>
          <cell r="AH1243">
            <v>2732.96</v>
          </cell>
          <cell r="AI1243">
            <v>0</v>
          </cell>
          <cell r="AJ1243">
            <v>0</v>
          </cell>
          <cell r="AK1243">
            <v>0</v>
          </cell>
          <cell r="AL1243">
            <v>0</v>
          </cell>
          <cell r="AM1243">
            <v>0</v>
          </cell>
          <cell r="AN1243">
            <v>0</v>
          </cell>
          <cell r="AO1243">
            <v>0</v>
          </cell>
          <cell r="AP1243">
            <v>0</v>
          </cell>
          <cell r="AQ1243">
            <v>26456.18</v>
          </cell>
        </row>
        <row r="1244">
          <cell r="A1244">
            <v>1</v>
          </cell>
          <cell r="B1244" t="str">
            <v>COP</v>
          </cell>
          <cell r="C1244" t="str">
            <v>Subastas</v>
          </cell>
          <cell r="D1244" t="str">
            <v>Variable</v>
          </cell>
          <cell r="E1244">
            <v>7</v>
          </cell>
          <cell r="F1244">
            <v>35879</v>
          </cell>
          <cell r="G1244" t="str">
            <v>Marzo</v>
          </cell>
          <cell r="H1244">
            <v>1998</v>
          </cell>
          <cell r="I1244">
            <v>38436</v>
          </cell>
          <cell r="J1244">
            <v>2005</v>
          </cell>
          <cell r="K1244" t="str">
            <v>Marzo</v>
          </cell>
          <cell r="P1244">
            <v>6.75</v>
          </cell>
          <cell r="Q1244">
            <v>18.490000000000002</v>
          </cell>
          <cell r="R1244">
            <v>17.14</v>
          </cell>
          <cell r="S1244" t="e">
            <v>#REF!</v>
          </cell>
          <cell r="T1244">
            <v>3200</v>
          </cell>
          <cell r="U1244" t="e">
            <v>#REF!</v>
          </cell>
          <cell r="V1244">
            <v>3200</v>
          </cell>
          <cell r="W1244" t="e">
            <v>#REF!</v>
          </cell>
          <cell r="X1244">
            <v>3200</v>
          </cell>
          <cell r="Y1244">
            <v>591.68000000000006</v>
          </cell>
          <cell r="Z1244">
            <v>3791.6800000000003</v>
          </cell>
          <cell r="AA1244">
            <v>54848</v>
          </cell>
          <cell r="AB1244">
            <v>741.38</v>
          </cell>
          <cell r="AC1244">
            <v>519.67999999999995</v>
          </cell>
          <cell r="AD1244">
            <v>554.24</v>
          </cell>
          <cell r="AE1244">
            <v>472.32000000000005</v>
          </cell>
          <cell r="AF1244">
            <v>403.84000000000003</v>
          </cell>
          <cell r="AG1244">
            <v>369.6</v>
          </cell>
          <cell r="AH1244">
            <v>352.64000000000004</v>
          </cell>
          <cell r="AI1244">
            <v>0</v>
          </cell>
          <cell r="AJ1244">
            <v>0</v>
          </cell>
          <cell r="AK1244">
            <v>0</v>
          </cell>
          <cell r="AL1244">
            <v>0</v>
          </cell>
          <cell r="AM1244">
            <v>0</v>
          </cell>
          <cell r="AN1244">
            <v>0</v>
          </cell>
          <cell r="AO1244">
            <v>0</v>
          </cell>
          <cell r="AP1244">
            <v>0</v>
          </cell>
          <cell r="AQ1244">
            <v>3413.7</v>
          </cell>
        </row>
        <row r="1245">
          <cell r="A1245">
            <v>1</v>
          </cell>
          <cell r="B1245" t="str">
            <v>COP</v>
          </cell>
          <cell r="C1245" t="str">
            <v>Subastas</v>
          </cell>
          <cell r="D1245" t="str">
            <v>Variable</v>
          </cell>
          <cell r="E1245">
            <v>7</v>
          </cell>
          <cell r="F1245">
            <v>35879</v>
          </cell>
          <cell r="G1245" t="str">
            <v>Marzo</v>
          </cell>
          <cell r="H1245">
            <v>1998</v>
          </cell>
          <cell r="I1245">
            <v>38436</v>
          </cell>
          <cell r="J1245">
            <v>2005</v>
          </cell>
          <cell r="K1245" t="str">
            <v>Marzo</v>
          </cell>
          <cell r="P1245">
            <v>6.75</v>
          </cell>
          <cell r="Q1245">
            <v>18.490000000000002</v>
          </cell>
          <cell r="R1245">
            <v>17.14</v>
          </cell>
          <cell r="S1245" t="e">
            <v>#REF!</v>
          </cell>
          <cell r="T1245">
            <v>2000</v>
          </cell>
          <cell r="U1245" t="e">
            <v>#REF!</v>
          </cell>
          <cell r="V1245">
            <v>2000</v>
          </cell>
          <cell r="W1245" t="e">
            <v>#REF!</v>
          </cell>
          <cell r="X1245">
            <v>2000</v>
          </cell>
          <cell r="Y1245">
            <v>369.8</v>
          </cell>
          <cell r="Z1245">
            <v>2369.8000000000002</v>
          </cell>
          <cell r="AA1245">
            <v>34280</v>
          </cell>
          <cell r="AB1245">
            <v>463.36</v>
          </cell>
          <cell r="AC1245">
            <v>324.79999999999995</v>
          </cell>
          <cell r="AD1245">
            <v>346.4</v>
          </cell>
          <cell r="AE1245">
            <v>295.20000000000005</v>
          </cell>
          <cell r="AF1245">
            <v>252.4</v>
          </cell>
          <cell r="AG1245">
            <v>231</v>
          </cell>
          <cell r="AH1245">
            <v>220.4</v>
          </cell>
          <cell r="AI1245">
            <v>0</v>
          </cell>
          <cell r="AJ1245">
            <v>0</v>
          </cell>
          <cell r="AK1245">
            <v>0</v>
          </cell>
          <cell r="AL1245">
            <v>0</v>
          </cell>
          <cell r="AM1245">
            <v>0</v>
          </cell>
          <cell r="AN1245">
            <v>0</v>
          </cell>
          <cell r="AO1245">
            <v>0</v>
          </cell>
          <cell r="AP1245">
            <v>0</v>
          </cell>
          <cell r="AQ1245">
            <v>2133.56</v>
          </cell>
        </row>
        <row r="1246">
          <cell r="A1246">
            <v>1</v>
          </cell>
          <cell r="B1246" t="str">
            <v>COP</v>
          </cell>
          <cell r="C1246" t="str">
            <v>Subastas</v>
          </cell>
          <cell r="D1246" t="str">
            <v>Variable</v>
          </cell>
          <cell r="E1246">
            <v>7</v>
          </cell>
          <cell r="F1246">
            <v>36033</v>
          </cell>
          <cell r="G1246" t="str">
            <v>Agosto</v>
          </cell>
          <cell r="H1246">
            <v>1998</v>
          </cell>
          <cell r="I1246">
            <v>38590</v>
          </cell>
          <cell r="J1246">
            <v>2005</v>
          </cell>
          <cell r="K1246" t="str">
            <v>Agosto</v>
          </cell>
          <cell r="P1246">
            <v>6.75</v>
          </cell>
          <cell r="Q1246">
            <v>18.490000000000002</v>
          </cell>
          <cell r="R1246">
            <v>17.14</v>
          </cell>
          <cell r="S1246" t="e">
            <v>#REF!</v>
          </cell>
          <cell r="T1246">
            <v>43805.133108000002</v>
          </cell>
          <cell r="U1246" t="e">
            <v>#REF!</v>
          </cell>
          <cell r="V1246">
            <v>43805.133108000002</v>
          </cell>
          <cell r="W1246" t="e">
            <v>#REF!</v>
          </cell>
          <cell r="X1246">
            <v>43805.133108000002</v>
          </cell>
          <cell r="Y1246">
            <v>8099.5691116692005</v>
          </cell>
          <cell r="Z1246">
            <v>51904.702219669205</v>
          </cell>
          <cell r="AA1246">
            <v>750819.98147112003</v>
          </cell>
          <cell r="AB1246">
            <v>7062.55</v>
          </cell>
          <cell r="AC1246">
            <v>7302.3156891035997</v>
          </cell>
          <cell r="AD1246">
            <v>7516.9608413328006</v>
          </cell>
          <cell r="AE1246">
            <v>6141.4796617415996</v>
          </cell>
          <cell r="AF1246">
            <v>5528.2077982296005</v>
          </cell>
          <cell r="AG1246">
            <v>5059.4928739740008</v>
          </cell>
          <cell r="AH1246">
            <v>4827.3256685016004</v>
          </cell>
          <cell r="AI1246">
            <v>0</v>
          </cell>
          <cell r="AJ1246">
            <v>0</v>
          </cell>
          <cell r="AK1246">
            <v>0</v>
          </cell>
          <cell r="AL1246">
            <v>0</v>
          </cell>
          <cell r="AM1246">
            <v>0</v>
          </cell>
          <cell r="AN1246">
            <v>0</v>
          </cell>
          <cell r="AO1246">
            <v>0</v>
          </cell>
          <cell r="AP1246">
            <v>0</v>
          </cell>
          <cell r="AQ1246">
            <v>43438.332532883207</v>
          </cell>
        </row>
        <row r="1247">
          <cell r="A1247">
            <v>1</v>
          </cell>
          <cell r="B1247" t="str">
            <v>COP</v>
          </cell>
          <cell r="C1247" t="str">
            <v>Subastas</v>
          </cell>
          <cell r="D1247" t="str">
            <v>Variable</v>
          </cell>
          <cell r="E1247">
            <v>10</v>
          </cell>
          <cell r="F1247">
            <v>35732</v>
          </cell>
          <cell r="G1247" t="str">
            <v>Octubre</v>
          </cell>
          <cell r="H1247">
            <v>1997</v>
          </cell>
          <cell r="I1247">
            <v>39384</v>
          </cell>
          <cell r="J1247">
            <v>2007</v>
          </cell>
          <cell r="K1247" t="str">
            <v>Octubre</v>
          </cell>
          <cell r="P1247">
            <v>6.04</v>
          </cell>
          <cell r="Q1247">
            <v>17.7</v>
          </cell>
          <cell r="R1247">
            <v>17.52</v>
          </cell>
          <cell r="S1247" t="e">
            <v>#REF!</v>
          </cell>
          <cell r="T1247">
            <v>4240.5</v>
          </cell>
          <cell r="U1247" t="e">
            <v>#REF!</v>
          </cell>
          <cell r="V1247">
            <v>4240.5</v>
          </cell>
          <cell r="W1247" t="e">
            <v>#REF!</v>
          </cell>
          <cell r="X1247">
            <v>4240.5</v>
          </cell>
          <cell r="Y1247">
            <v>750.56849999999997</v>
          </cell>
          <cell r="Z1247">
            <v>4991.0685000000003</v>
          </cell>
          <cell r="AA1247">
            <v>74293.56</v>
          </cell>
          <cell r="AB1247">
            <v>675.66</v>
          </cell>
          <cell r="AC1247">
            <v>712.82804999999996</v>
          </cell>
          <cell r="AD1247">
            <v>653.46105</v>
          </cell>
          <cell r="AE1247">
            <v>546.60044999999991</v>
          </cell>
          <cell r="AF1247">
            <v>503.34735000000001</v>
          </cell>
          <cell r="AG1247">
            <v>458.39805000000001</v>
          </cell>
          <cell r="AH1247">
            <v>435.92340000000002</v>
          </cell>
          <cell r="AI1247">
            <v>435.92340000000002</v>
          </cell>
          <cell r="AJ1247">
            <v>435.92340000000002</v>
          </cell>
          <cell r="AK1247">
            <v>0</v>
          </cell>
          <cell r="AL1247">
            <v>0</v>
          </cell>
          <cell r="AM1247">
            <v>0</v>
          </cell>
          <cell r="AN1247">
            <v>0</v>
          </cell>
          <cell r="AO1247">
            <v>0</v>
          </cell>
          <cell r="AP1247">
            <v>0</v>
          </cell>
          <cell r="AQ1247">
            <v>4858.0651499999994</v>
          </cell>
        </row>
        <row r="1248">
          <cell r="A1248">
            <v>1</v>
          </cell>
          <cell r="B1248" t="str">
            <v>COP</v>
          </cell>
          <cell r="C1248" t="str">
            <v>Subastas</v>
          </cell>
          <cell r="D1248" t="str">
            <v>Variable</v>
          </cell>
          <cell r="E1248">
            <v>10</v>
          </cell>
          <cell r="F1248">
            <v>35732</v>
          </cell>
          <cell r="G1248" t="str">
            <v>Octubre</v>
          </cell>
          <cell r="H1248">
            <v>1997</v>
          </cell>
          <cell r="I1248">
            <v>39384</v>
          </cell>
          <cell r="J1248">
            <v>2007</v>
          </cell>
          <cell r="K1248" t="str">
            <v>Octubre</v>
          </cell>
          <cell r="P1248">
            <v>6.04</v>
          </cell>
          <cell r="Q1248">
            <v>17.7</v>
          </cell>
          <cell r="R1248">
            <v>17.52</v>
          </cell>
          <cell r="S1248" t="e">
            <v>#REF!</v>
          </cell>
          <cell r="T1248">
            <v>605.9</v>
          </cell>
          <cell r="U1248" t="e">
            <v>#REF!</v>
          </cell>
          <cell r="V1248">
            <v>605.9</v>
          </cell>
          <cell r="W1248" t="e">
            <v>#REF!</v>
          </cell>
          <cell r="X1248">
            <v>605.9</v>
          </cell>
          <cell r="Y1248">
            <v>107.2443</v>
          </cell>
          <cell r="Z1248">
            <v>713.14429999999993</v>
          </cell>
          <cell r="AA1248">
            <v>10615.367999999999</v>
          </cell>
          <cell r="AB1248">
            <v>96.54</v>
          </cell>
          <cell r="AC1248">
            <v>101.85178999999999</v>
          </cell>
          <cell r="AD1248">
            <v>93.369189999999989</v>
          </cell>
          <cell r="AE1248">
            <v>78.100509999999986</v>
          </cell>
          <cell r="AF1248">
            <v>71.920329999999993</v>
          </cell>
          <cell r="AG1248">
            <v>65.497789999999995</v>
          </cell>
          <cell r="AH1248">
            <v>62.286519999999996</v>
          </cell>
          <cell r="AI1248">
            <v>62.286519999999996</v>
          </cell>
          <cell r="AJ1248">
            <v>62.286519999999996</v>
          </cell>
          <cell r="AK1248">
            <v>0</v>
          </cell>
          <cell r="AL1248">
            <v>0</v>
          </cell>
          <cell r="AM1248">
            <v>0</v>
          </cell>
          <cell r="AN1248">
            <v>0</v>
          </cell>
          <cell r="AO1248">
            <v>0</v>
          </cell>
          <cell r="AP1248">
            <v>0</v>
          </cell>
          <cell r="AQ1248">
            <v>694.13916999999992</v>
          </cell>
        </row>
        <row r="1249">
          <cell r="A1249">
            <v>1</v>
          </cell>
          <cell r="B1249" t="str">
            <v>COP</v>
          </cell>
          <cell r="C1249" t="str">
            <v>Subastas</v>
          </cell>
          <cell r="D1249" t="str">
            <v>Variable</v>
          </cell>
          <cell r="E1249">
            <v>10</v>
          </cell>
          <cell r="F1249">
            <v>35732</v>
          </cell>
          <cell r="G1249" t="str">
            <v>Octubre</v>
          </cell>
          <cell r="H1249">
            <v>1997</v>
          </cell>
          <cell r="I1249">
            <v>39384</v>
          </cell>
          <cell r="J1249">
            <v>2007</v>
          </cell>
          <cell r="K1249" t="str">
            <v>Octubre</v>
          </cell>
          <cell r="P1249">
            <v>6.04</v>
          </cell>
          <cell r="Q1249">
            <v>17.7</v>
          </cell>
          <cell r="R1249">
            <v>17.52</v>
          </cell>
          <cell r="S1249" t="e">
            <v>#REF!</v>
          </cell>
          <cell r="T1249">
            <v>730</v>
          </cell>
          <cell r="U1249" t="e">
            <v>#REF!</v>
          </cell>
          <cell r="V1249">
            <v>730</v>
          </cell>
          <cell r="W1249" t="e">
            <v>#REF!</v>
          </cell>
          <cell r="X1249">
            <v>730</v>
          </cell>
          <cell r="Y1249">
            <v>129.20999999999998</v>
          </cell>
          <cell r="Z1249">
            <v>859.21</v>
          </cell>
          <cell r="AA1249">
            <v>12789.6</v>
          </cell>
          <cell r="AB1249">
            <v>116.31</v>
          </cell>
          <cell r="AC1249">
            <v>122.71299999999999</v>
          </cell>
          <cell r="AD1249">
            <v>112.49299999999999</v>
          </cell>
          <cell r="AE1249">
            <v>94.096999999999994</v>
          </cell>
          <cell r="AF1249">
            <v>86.650999999999996</v>
          </cell>
          <cell r="AG1249">
            <v>78.912999999999997</v>
          </cell>
          <cell r="AH1249">
            <v>75.043999999999997</v>
          </cell>
          <cell r="AI1249">
            <v>75.043999999999997</v>
          </cell>
          <cell r="AJ1249">
            <v>75.043999999999997</v>
          </cell>
          <cell r="AK1249">
            <v>0</v>
          </cell>
          <cell r="AL1249">
            <v>0</v>
          </cell>
          <cell r="AM1249">
            <v>0</v>
          </cell>
          <cell r="AN1249">
            <v>0</v>
          </cell>
          <cell r="AO1249">
            <v>0</v>
          </cell>
          <cell r="AP1249">
            <v>0</v>
          </cell>
          <cell r="AQ1249">
            <v>836.30899999999986</v>
          </cell>
        </row>
        <row r="1250">
          <cell r="A1250">
            <v>1</v>
          </cell>
          <cell r="B1250" t="str">
            <v>COP</v>
          </cell>
          <cell r="C1250" t="str">
            <v>Subastas</v>
          </cell>
          <cell r="D1250" t="str">
            <v>Variable</v>
          </cell>
          <cell r="E1250">
            <v>10</v>
          </cell>
          <cell r="F1250">
            <v>35732</v>
          </cell>
          <cell r="G1250" t="str">
            <v>Octubre</v>
          </cell>
          <cell r="H1250">
            <v>1997</v>
          </cell>
          <cell r="I1250">
            <v>39384</v>
          </cell>
          <cell r="J1250">
            <v>2007</v>
          </cell>
          <cell r="K1250" t="str">
            <v>Octubre</v>
          </cell>
          <cell r="P1250">
            <v>6.04</v>
          </cell>
          <cell r="Q1250">
            <v>17.7</v>
          </cell>
          <cell r="R1250">
            <v>17.52</v>
          </cell>
          <cell r="S1250" t="e">
            <v>#REF!</v>
          </cell>
          <cell r="T1250">
            <v>2000</v>
          </cell>
          <cell r="U1250" t="e">
            <v>#REF!</v>
          </cell>
          <cell r="V1250">
            <v>2000</v>
          </cell>
          <cell r="W1250" t="e">
            <v>#REF!</v>
          </cell>
          <cell r="X1250">
            <v>2000</v>
          </cell>
          <cell r="Y1250">
            <v>354</v>
          </cell>
          <cell r="Z1250">
            <v>2354</v>
          </cell>
          <cell r="AA1250">
            <v>35040</v>
          </cell>
          <cell r="AB1250">
            <v>318.67</v>
          </cell>
          <cell r="AC1250">
            <v>336.2</v>
          </cell>
          <cell r="AD1250">
            <v>308.2</v>
          </cell>
          <cell r="AE1250">
            <v>257.79999999999995</v>
          </cell>
          <cell r="AF1250">
            <v>237.4</v>
          </cell>
          <cell r="AG1250">
            <v>216.20000000000002</v>
          </cell>
          <cell r="AH1250">
            <v>205.6</v>
          </cell>
          <cell r="AI1250">
            <v>205.6</v>
          </cell>
          <cell r="AJ1250">
            <v>205.6</v>
          </cell>
          <cell r="AK1250">
            <v>0</v>
          </cell>
          <cell r="AL1250">
            <v>0</v>
          </cell>
          <cell r="AM1250">
            <v>0</v>
          </cell>
          <cell r="AN1250">
            <v>0</v>
          </cell>
          <cell r="AO1250">
            <v>0</v>
          </cell>
          <cell r="AP1250">
            <v>0</v>
          </cell>
          <cell r="AQ1250">
            <v>2291.27</v>
          </cell>
        </row>
        <row r="1251">
          <cell r="A1251">
            <v>1</v>
          </cell>
          <cell r="B1251" t="str">
            <v>COP</v>
          </cell>
          <cell r="C1251" t="str">
            <v>Subastas</v>
          </cell>
          <cell r="D1251" t="str">
            <v>Variable</v>
          </cell>
          <cell r="E1251">
            <v>10</v>
          </cell>
          <cell r="F1251">
            <v>35732</v>
          </cell>
          <cell r="G1251" t="str">
            <v>Octubre</v>
          </cell>
          <cell r="H1251">
            <v>1997</v>
          </cell>
          <cell r="I1251">
            <v>39384</v>
          </cell>
          <cell r="J1251">
            <v>2007</v>
          </cell>
          <cell r="K1251" t="str">
            <v>Octubre</v>
          </cell>
          <cell r="P1251">
            <v>6.04</v>
          </cell>
          <cell r="Q1251">
            <v>17.7</v>
          </cell>
          <cell r="R1251">
            <v>17.52</v>
          </cell>
          <cell r="S1251" t="e">
            <v>#REF!</v>
          </cell>
          <cell r="T1251">
            <v>1000</v>
          </cell>
          <cell r="U1251" t="e">
            <v>#REF!</v>
          </cell>
          <cell r="V1251">
            <v>1000</v>
          </cell>
          <cell r="W1251" t="e">
            <v>#REF!</v>
          </cell>
          <cell r="X1251">
            <v>1000</v>
          </cell>
          <cell r="Y1251">
            <v>177</v>
          </cell>
          <cell r="Z1251">
            <v>1177</v>
          </cell>
          <cell r="AA1251">
            <v>17520</v>
          </cell>
          <cell r="AB1251">
            <v>159.34</v>
          </cell>
          <cell r="AC1251">
            <v>168.1</v>
          </cell>
          <cell r="AD1251">
            <v>154.1</v>
          </cell>
          <cell r="AE1251">
            <v>128.89999999999998</v>
          </cell>
          <cell r="AF1251">
            <v>118.7</v>
          </cell>
          <cell r="AG1251">
            <v>108.10000000000001</v>
          </cell>
          <cell r="AH1251">
            <v>102.8</v>
          </cell>
          <cell r="AI1251">
            <v>102.8</v>
          </cell>
          <cell r="AJ1251">
            <v>102.8</v>
          </cell>
          <cell r="AK1251">
            <v>0</v>
          </cell>
          <cell r="AL1251">
            <v>0</v>
          </cell>
          <cell r="AM1251">
            <v>0</v>
          </cell>
          <cell r="AN1251">
            <v>0</v>
          </cell>
          <cell r="AO1251">
            <v>0</v>
          </cell>
          <cell r="AP1251">
            <v>0</v>
          </cell>
          <cell r="AQ1251">
            <v>1145.6399999999999</v>
          </cell>
        </row>
        <row r="1252">
          <cell r="A1252">
            <v>1</v>
          </cell>
          <cell r="B1252" t="str">
            <v>COP</v>
          </cell>
          <cell r="C1252" t="str">
            <v>Subastas</v>
          </cell>
          <cell r="D1252" t="str">
            <v>Variable</v>
          </cell>
          <cell r="E1252">
            <v>10</v>
          </cell>
          <cell r="F1252">
            <v>35732</v>
          </cell>
          <cell r="G1252" t="str">
            <v>Octubre</v>
          </cell>
          <cell r="H1252">
            <v>1997</v>
          </cell>
          <cell r="I1252">
            <v>39384</v>
          </cell>
          <cell r="J1252">
            <v>2007</v>
          </cell>
          <cell r="K1252" t="str">
            <v>Octubre</v>
          </cell>
          <cell r="P1252">
            <v>6.04</v>
          </cell>
          <cell r="Q1252">
            <v>17.7</v>
          </cell>
          <cell r="R1252">
            <v>17.52</v>
          </cell>
          <cell r="S1252" t="e">
            <v>#REF!</v>
          </cell>
          <cell r="T1252">
            <v>6082.1</v>
          </cell>
          <cell r="U1252" t="e">
            <v>#REF!</v>
          </cell>
          <cell r="V1252">
            <v>6082.1</v>
          </cell>
          <cell r="W1252" t="e">
            <v>#REF!</v>
          </cell>
          <cell r="X1252">
            <v>6082.1</v>
          </cell>
          <cell r="Y1252">
            <v>1076.5317</v>
          </cell>
          <cell r="Z1252">
            <v>7158.6316999999999</v>
          </cell>
          <cell r="AA1252">
            <v>106558.39200000001</v>
          </cell>
          <cell r="AB1252">
            <v>969.09</v>
          </cell>
          <cell r="AC1252">
            <v>1022.40101</v>
          </cell>
          <cell r="AD1252">
            <v>937.25161000000003</v>
          </cell>
          <cell r="AE1252">
            <v>783.98268999999993</v>
          </cell>
          <cell r="AF1252">
            <v>721.94527000000005</v>
          </cell>
          <cell r="AG1252">
            <v>657.47501</v>
          </cell>
          <cell r="AH1252">
            <v>625.23988000000008</v>
          </cell>
          <cell r="AI1252">
            <v>625.23988000000008</v>
          </cell>
          <cell r="AJ1252">
            <v>625.23988000000008</v>
          </cell>
          <cell r="AK1252">
            <v>0</v>
          </cell>
          <cell r="AL1252">
            <v>0</v>
          </cell>
          <cell r="AM1252">
            <v>0</v>
          </cell>
          <cell r="AN1252">
            <v>0</v>
          </cell>
          <cell r="AO1252">
            <v>0</v>
          </cell>
          <cell r="AP1252">
            <v>0</v>
          </cell>
          <cell r="AQ1252">
            <v>6967.8652300000003</v>
          </cell>
        </row>
        <row r="1253">
          <cell r="A1253">
            <v>1</v>
          </cell>
          <cell r="B1253" t="str">
            <v>COP</v>
          </cell>
          <cell r="C1253" t="str">
            <v>Subastas</v>
          </cell>
          <cell r="D1253" t="str">
            <v>Variable</v>
          </cell>
          <cell r="E1253">
            <v>10</v>
          </cell>
          <cell r="F1253">
            <v>35732</v>
          </cell>
          <cell r="G1253" t="str">
            <v>Octubre</v>
          </cell>
          <cell r="H1253">
            <v>1997</v>
          </cell>
          <cell r="I1253">
            <v>39384</v>
          </cell>
          <cell r="J1253">
            <v>2007</v>
          </cell>
          <cell r="K1253" t="str">
            <v>Octubre</v>
          </cell>
          <cell r="P1253">
            <v>6.04</v>
          </cell>
          <cell r="Q1253">
            <v>17.7</v>
          </cell>
          <cell r="R1253">
            <v>17.52</v>
          </cell>
          <cell r="S1253" t="e">
            <v>#REF!</v>
          </cell>
          <cell r="T1253">
            <v>2184.9</v>
          </cell>
          <cell r="U1253" t="e">
            <v>#REF!</v>
          </cell>
          <cell r="V1253">
            <v>2184.9</v>
          </cell>
          <cell r="W1253" t="e">
            <v>#REF!</v>
          </cell>
          <cell r="X1253">
            <v>2184.9</v>
          </cell>
          <cell r="Y1253">
            <v>386.72730000000001</v>
          </cell>
          <cell r="Z1253">
            <v>2571.6273000000001</v>
          </cell>
          <cell r="AA1253">
            <v>38279.448000000004</v>
          </cell>
          <cell r="AB1253">
            <v>348.13</v>
          </cell>
          <cell r="AC1253">
            <v>367.28169000000003</v>
          </cell>
          <cell r="AD1253">
            <v>336.69308999999998</v>
          </cell>
          <cell r="AE1253">
            <v>281.63360999999998</v>
          </cell>
          <cell r="AF1253">
            <v>259.34763000000004</v>
          </cell>
          <cell r="AG1253">
            <v>236.18769</v>
          </cell>
          <cell r="AH1253">
            <v>224.60772000000003</v>
          </cell>
          <cell r="AI1253">
            <v>224.60772000000003</v>
          </cell>
          <cell r="AJ1253">
            <v>224.60772000000003</v>
          </cell>
          <cell r="AK1253">
            <v>0</v>
          </cell>
          <cell r="AL1253">
            <v>0</v>
          </cell>
          <cell r="AM1253">
            <v>0</v>
          </cell>
          <cell r="AN1253">
            <v>0</v>
          </cell>
          <cell r="AO1253">
            <v>0</v>
          </cell>
          <cell r="AP1253">
            <v>0</v>
          </cell>
          <cell r="AQ1253">
            <v>2503.0968699999999</v>
          </cell>
        </row>
        <row r="1254">
          <cell r="A1254">
            <v>1</v>
          </cell>
          <cell r="B1254" t="str">
            <v>COP</v>
          </cell>
          <cell r="C1254" t="str">
            <v>Subastas</v>
          </cell>
          <cell r="D1254" t="str">
            <v>Variable</v>
          </cell>
          <cell r="E1254">
            <v>10</v>
          </cell>
          <cell r="F1254">
            <v>35732</v>
          </cell>
          <cell r="G1254" t="str">
            <v>Octubre</v>
          </cell>
          <cell r="H1254">
            <v>1997</v>
          </cell>
          <cell r="I1254">
            <v>39384</v>
          </cell>
          <cell r="J1254">
            <v>2007</v>
          </cell>
          <cell r="K1254" t="str">
            <v>Octubre</v>
          </cell>
          <cell r="P1254">
            <v>6.04</v>
          </cell>
          <cell r="Q1254">
            <v>17.7</v>
          </cell>
          <cell r="R1254">
            <v>17.52</v>
          </cell>
          <cell r="S1254" t="e">
            <v>#REF!</v>
          </cell>
          <cell r="T1254">
            <v>25650.7</v>
          </cell>
          <cell r="U1254" t="e">
            <v>#REF!</v>
          </cell>
          <cell r="V1254">
            <v>25650.7</v>
          </cell>
          <cell r="W1254" t="e">
            <v>#REF!</v>
          </cell>
          <cell r="X1254">
            <v>25650.7</v>
          </cell>
          <cell r="Y1254">
            <v>4540.1738999999998</v>
          </cell>
          <cell r="Z1254">
            <v>30190.873899999999</v>
          </cell>
          <cell r="AA1254">
            <v>449400.26400000002</v>
          </cell>
          <cell r="AB1254">
            <v>4087.06</v>
          </cell>
          <cell r="AC1254">
            <v>4311.88267</v>
          </cell>
          <cell r="AD1254">
            <v>3952.7728699999998</v>
          </cell>
          <cell r="AE1254">
            <v>3306.3752299999996</v>
          </cell>
          <cell r="AF1254">
            <v>3044.7380900000003</v>
          </cell>
          <cell r="AG1254">
            <v>2772.84067</v>
          </cell>
          <cell r="AH1254">
            <v>2636.8919599999999</v>
          </cell>
          <cell r="AI1254">
            <v>2636.8919599999999</v>
          </cell>
          <cell r="AJ1254">
            <v>2636.8919599999999</v>
          </cell>
          <cell r="AK1254">
            <v>0</v>
          </cell>
          <cell r="AL1254">
            <v>0</v>
          </cell>
          <cell r="AM1254">
            <v>0</v>
          </cell>
          <cell r="AN1254">
            <v>0</v>
          </cell>
          <cell r="AO1254">
            <v>0</v>
          </cell>
          <cell r="AP1254">
            <v>0</v>
          </cell>
          <cell r="AQ1254">
            <v>29386.345410000005</v>
          </cell>
        </row>
        <row r="1255">
          <cell r="A1255">
            <v>1</v>
          </cell>
          <cell r="B1255" t="str">
            <v>COP</v>
          </cell>
          <cell r="C1255" t="str">
            <v>Subastas</v>
          </cell>
          <cell r="D1255" t="str">
            <v>Variable</v>
          </cell>
          <cell r="E1255">
            <v>10</v>
          </cell>
          <cell r="F1255">
            <v>35732</v>
          </cell>
          <cell r="G1255" t="str">
            <v>Octubre</v>
          </cell>
          <cell r="H1255">
            <v>1997</v>
          </cell>
          <cell r="I1255">
            <v>39384</v>
          </cell>
          <cell r="J1255">
            <v>2007</v>
          </cell>
          <cell r="K1255" t="str">
            <v>Octubre</v>
          </cell>
          <cell r="P1255">
            <v>6.04</v>
          </cell>
          <cell r="Q1255">
            <v>17.7</v>
          </cell>
          <cell r="R1255">
            <v>17.52</v>
          </cell>
          <cell r="S1255" t="e">
            <v>#REF!</v>
          </cell>
          <cell r="T1255">
            <v>100</v>
          </cell>
          <cell r="U1255" t="e">
            <v>#REF!</v>
          </cell>
          <cell r="V1255">
            <v>100</v>
          </cell>
          <cell r="W1255" t="e">
            <v>#REF!</v>
          </cell>
          <cell r="X1255">
            <v>100</v>
          </cell>
          <cell r="Y1255">
            <v>17.7</v>
          </cell>
          <cell r="Z1255">
            <v>117.7</v>
          </cell>
          <cell r="AA1255">
            <v>1752</v>
          </cell>
          <cell r="AB1255">
            <v>15.93</v>
          </cell>
          <cell r="AC1255">
            <v>16.809999999999999</v>
          </cell>
          <cell r="AD1255">
            <v>15.409999999999998</v>
          </cell>
          <cell r="AE1255">
            <v>12.889999999999999</v>
          </cell>
          <cell r="AF1255">
            <v>11.87</v>
          </cell>
          <cell r="AG1255">
            <v>10.81</v>
          </cell>
          <cell r="AH1255">
            <v>10.280000000000001</v>
          </cell>
          <cell r="AI1255">
            <v>10.280000000000001</v>
          </cell>
          <cell r="AJ1255">
            <v>10.280000000000001</v>
          </cell>
          <cell r="AK1255">
            <v>0</v>
          </cell>
          <cell r="AL1255">
            <v>0</v>
          </cell>
          <cell r="AM1255">
            <v>0</v>
          </cell>
          <cell r="AN1255">
            <v>0</v>
          </cell>
          <cell r="AO1255">
            <v>0</v>
          </cell>
          <cell r="AP1255">
            <v>0</v>
          </cell>
          <cell r="AQ1255">
            <v>114.56</v>
          </cell>
        </row>
        <row r="1256">
          <cell r="A1256">
            <v>1</v>
          </cell>
          <cell r="B1256" t="str">
            <v>COP</v>
          </cell>
          <cell r="C1256" t="str">
            <v>Subastas</v>
          </cell>
          <cell r="D1256" t="str">
            <v>Variable</v>
          </cell>
          <cell r="E1256">
            <v>10</v>
          </cell>
          <cell r="F1256">
            <v>35732</v>
          </cell>
          <cell r="G1256" t="str">
            <v>Octubre</v>
          </cell>
          <cell r="H1256">
            <v>1997</v>
          </cell>
          <cell r="I1256">
            <v>39384</v>
          </cell>
          <cell r="J1256">
            <v>2007</v>
          </cell>
          <cell r="K1256" t="str">
            <v>Octubre</v>
          </cell>
          <cell r="P1256">
            <v>6.04</v>
          </cell>
          <cell r="Q1256">
            <v>17.7</v>
          </cell>
          <cell r="R1256">
            <v>17.52</v>
          </cell>
          <cell r="S1256" t="e">
            <v>#REF!</v>
          </cell>
          <cell r="T1256">
            <v>800</v>
          </cell>
          <cell r="U1256" t="e">
            <v>#REF!</v>
          </cell>
          <cell r="V1256">
            <v>800</v>
          </cell>
          <cell r="W1256" t="e">
            <v>#REF!</v>
          </cell>
          <cell r="X1256">
            <v>800</v>
          </cell>
          <cell r="Y1256">
            <v>141.6</v>
          </cell>
          <cell r="Z1256">
            <v>941.6</v>
          </cell>
          <cell r="AA1256">
            <v>14016</v>
          </cell>
          <cell r="AB1256">
            <v>127.47</v>
          </cell>
          <cell r="AC1256">
            <v>134.47999999999999</v>
          </cell>
          <cell r="AD1256">
            <v>123.27999999999999</v>
          </cell>
          <cell r="AE1256">
            <v>103.11999999999999</v>
          </cell>
          <cell r="AF1256">
            <v>94.96</v>
          </cell>
          <cell r="AG1256">
            <v>86.48</v>
          </cell>
          <cell r="AH1256">
            <v>82.240000000000009</v>
          </cell>
          <cell r="AI1256">
            <v>82.240000000000009</v>
          </cell>
          <cell r="AJ1256">
            <v>82.240000000000009</v>
          </cell>
          <cell r="AK1256">
            <v>0</v>
          </cell>
          <cell r="AL1256">
            <v>0</v>
          </cell>
          <cell r="AM1256">
            <v>0</v>
          </cell>
          <cell r="AN1256">
            <v>0</v>
          </cell>
          <cell r="AO1256">
            <v>0</v>
          </cell>
          <cell r="AP1256">
            <v>0</v>
          </cell>
          <cell r="AQ1256">
            <v>916.51</v>
          </cell>
        </row>
        <row r="1257">
          <cell r="A1257">
            <v>1</v>
          </cell>
          <cell r="B1257" t="str">
            <v>COP</v>
          </cell>
          <cell r="C1257" t="str">
            <v>Subastas</v>
          </cell>
          <cell r="D1257" t="str">
            <v>Variable</v>
          </cell>
          <cell r="E1257">
            <v>10</v>
          </cell>
          <cell r="F1257">
            <v>35732</v>
          </cell>
          <cell r="G1257" t="str">
            <v>Octubre</v>
          </cell>
          <cell r="H1257">
            <v>1997</v>
          </cell>
          <cell r="I1257">
            <v>39384</v>
          </cell>
          <cell r="J1257">
            <v>2007</v>
          </cell>
          <cell r="K1257" t="str">
            <v>Octubre</v>
          </cell>
          <cell r="P1257">
            <v>6.04</v>
          </cell>
          <cell r="Q1257">
            <v>17.7</v>
          </cell>
          <cell r="R1257">
            <v>17.52</v>
          </cell>
          <cell r="S1257" t="e">
            <v>#REF!</v>
          </cell>
          <cell r="T1257">
            <v>160</v>
          </cell>
          <cell r="U1257" t="e">
            <v>#REF!</v>
          </cell>
          <cell r="V1257">
            <v>160</v>
          </cell>
          <cell r="W1257" t="e">
            <v>#REF!</v>
          </cell>
          <cell r="X1257">
            <v>160</v>
          </cell>
          <cell r="Y1257">
            <v>28.32</v>
          </cell>
          <cell r="Z1257">
            <v>188.32</v>
          </cell>
          <cell r="AA1257">
            <v>2803.2</v>
          </cell>
          <cell r="AB1257">
            <v>25.49</v>
          </cell>
          <cell r="AC1257">
            <v>26.896000000000001</v>
          </cell>
          <cell r="AD1257">
            <v>24.655999999999999</v>
          </cell>
          <cell r="AE1257">
            <v>20.623999999999999</v>
          </cell>
          <cell r="AF1257">
            <v>18.992000000000001</v>
          </cell>
          <cell r="AG1257">
            <v>17.295999999999999</v>
          </cell>
          <cell r="AH1257">
            <v>16.448</v>
          </cell>
          <cell r="AI1257">
            <v>16.448</v>
          </cell>
          <cell r="AJ1257">
            <v>16.448</v>
          </cell>
          <cell r="AK1257">
            <v>0</v>
          </cell>
          <cell r="AL1257">
            <v>0</v>
          </cell>
          <cell r="AM1257">
            <v>0</v>
          </cell>
          <cell r="AN1257">
            <v>0</v>
          </cell>
          <cell r="AO1257">
            <v>0</v>
          </cell>
          <cell r="AP1257">
            <v>0</v>
          </cell>
          <cell r="AQ1257">
            <v>183.29800000000003</v>
          </cell>
        </row>
        <row r="1258">
          <cell r="A1258">
            <v>1</v>
          </cell>
          <cell r="B1258" t="str">
            <v>COP</v>
          </cell>
          <cell r="C1258" t="str">
            <v>Subastas</v>
          </cell>
          <cell r="D1258" t="str">
            <v>Variable</v>
          </cell>
          <cell r="E1258">
            <v>10</v>
          </cell>
          <cell r="F1258">
            <v>35732</v>
          </cell>
          <cell r="G1258" t="str">
            <v>Octubre</v>
          </cell>
          <cell r="H1258">
            <v>1997</v>
          </cell>
          <cell r="I1258">
            <v>39384</v>
          </cell>
          <cell r="J1258">
            <v>2007</v>
          </cell>
          <cell r="K1258" t="str">
            <v>Octubre</v>
          </cell>
          <cell r="P1258">
            <v>6.04</v>
          </cell>
          <cell r="Q1258">
            <v>17.7</v>
          </cell>
          <cell r="R1258">
            <v>17.52</v>
          </cell>
          <cell r="S1258" t="e">
            <v>#REF!</v>
          </cell>
          <cell r="T1258">
            <v>3000</v>
          </cell>
          <cell r="U1258" t="e">
            <v>#REF!</v>
          </cell>
          <cell r="V1258">
            <v>3000</v>
          </cell>
          <cell r="W1258" t="e">
            <v>#REF!</v>
          </cell>
          <cell r="X1258">
            <v>3000</v>
          </cell>
          <cell r="Y1258">
            <v>531</v>
          </cell>
          <cell r="Z1258">
            <v>3531</v>
          </cell>
          <cell r="AA1258">
            <v>52560</v>
          </cell>
          <cell r="AB1258">
            <v>478.01</v>
          </cell>
          <cell r="AC1258">
            <v>504.3</v>
          </cell>
          <cell r="AD1258">
            <v>462.29999999999995</v>
          </cell>
          <cell r="AE1258">
            <v>386.7</v>
          </cell>
          <cell r="AF1258">
            <v>356.1</v>
          </cell>
          <cell r="AG1258">
            <v>324.3</v>
          </cell>
          <cell r="AH1258">
            <v>308.40000000000003</v>
          </cell>
          <cell r="AI1258">
            <v>308.40000000000003</v>
          </cell>
          <cell r="AJ1258">
            <v>308.40000000000003</v>
          </cell>
          <cell r="AK1258">
            <v>0</v>
          </cell>
          <cell r="AL1258">
            <v>0</v>
          </cell>
          <cell r="AM1258">
            <v>0</v>
          </cell>
          <cell r="AN1258">
            <v>0</v>
          </cell>
          <cell r="AO1258">
            <v>0</v>
          </cell>
          <cell r="AP1258">
            <v>0</v>
          </cell>
          <cell r="AQ1258">
            <v>3436.9100000000003</v>
          </cell>
        </row>
        <row r="1259">
          <cell r="A1259">
            <v>1</v>
          </cell>
          <cell r="B1259" t="str">
            <v>COP</v>
          </cell>
          <cell r="C1259" t="str">
            <v>Subastas</v>
          </cell>
          <cell r="D1259" t="str">
            <v>Variable</v>
          </cell>
          <cell r="E1259">
            <v>10</v>
          </cell>
          <cell r="F1259">
            <v>35732</v>
          </cell>
          <cell r="G1259" t="str">
            <v>Octubre</v>
          </cell>
          <cell r="H1259">
            <v>1997</v>
          </cell>
          <cell r="I1259">
            <v>39384</v>
          </cell>
          <cell r="J1259">
            <v>2007</v>
          </cell>
          <cell r="K1259" t="str">
            <v>Octubre</v>
          </cell>
          <cell r="P1259">
            <v>6.04</v>
          </cell>
          <cell r="Q1259">
            <v>17.7</v>
          </cell>
          <cell r="R1259">
            <v>17.52</v>
          </cell>
          <cell r="S1259" t="e">
            <v>#REF!</v>
          </cell>
          <cell r="T1259">
            <v>500</v>
          </cell>
          <cell r="U1259" t="e">
            <v>#REF!</v>
          </cell>
          <cell r="V1259">
            <v>500</v>
          </cell>
          <cell r="W1259" t="e">
            <v>#REF!</v>
          </cell>
          <cell r="X1259">
            <v>500</v>
          </cell>
          <cell r="Y1259">
            <v>88.5</v>
          </cell>
          <cell r="Z1259">
            <v>588.5</v>
          </cell>
          <cell r="AA1259">
            <v>8760</v>
          </cell>
          <cell r="AB1259">
            <v>79.67</v>
          </cell>
          <cell r="AC1259">
            <v>84.05</v>
          </cell>
          <cell r="AD1259">
            <v>77.05</v>
          </cell>
          <cell r="AE1259">
            <v>64.449999999999989</v>
          </cell>
          <cell r="AF1259">
            <v>59.35</v>
          </cell>
          <cell r="AG1259">
            <v>54.050000000000004</v>
          </cell>
          <cell r="AH1259">
            <v>51.4</v>
          </cell>
          <cell r="AI1259">
            <v>51.4</v>
          </cell>
          <cell r="AJ1259">
            <v>51.4</v>
          </cell>
          <cell r="AK1259">
            <v>0</v>
          </cell>
          <cell r="AL1259">
            <v>0</v>
          </cell>
          <cell r="AM1259">
            <v>0</v>
          </cell>
          <cell r="AN1259">
            <v>0</v>
          </cell>
          <cell r="AO1259">
            <v>0</v>
          </cell>
          <cell r="AP1259">
            <v>0</v>
          </cell>
          <cell r="AQ1259">
            <v>572.81999999999994</v>
          </cell>
        </row>
        <row r="1260">
          <cell r="A1260">
            <v>1</v>
          </cell>
          <cell r="B1260" t="str">
            <v>COP</v>
          </cell>
          <cell r="C1260" t="str">
            <v>Subastas</v>
          </cell>
          <cell r="D1260" t="str">
            <v>Variable</v>
          </cell>
          <cell r="E1260">
            <v>10</v>
          </cell>
          <cell r="F1260">
            <v>35732</v>
          </cell>
          <cell r="G1260" t="str">
            <v>Octubre</v>
          </cell>
          <cell r="H1260">
            <v>1997</v>
          </cell>
          <cell r="I1260">
            <v>39384</v>
          </cell>
          <cell r="J1260">
            <v>2007</v>
          </cell>
          <cell r="K1260" t="str">
            <v>Octubre</v>
          </cell>
          <cell r="P1260">
            <v>6.04</v>
          </cell>
          <cell r="Q1260">
            <v>17.7</v>
          </cell>
          <cell r="R1260">
            <v>17.52</v>
          </cell>
          <cell r="S1260" t="e">
            <v>#REF!</v>
          </cell>
          <cell r="T1260">
            <v>20372.900000000001</v>
          </cell>
          <cell r="U1260" t="e">
            <v>#REF!</v>
          </cell>
          <cell r="V1260">
            <v>20372.900000000001</v>
          </cell>
          <cell r="W1260" t="e">
            <v>#REF!</v>
          </cell>
          <cell r="X1260">
            <v>20372.900000000001</v>
          </cell>
          <cell r="Y1260">
            <v>3606.0032999999999</v>
          </cell>
          <cell r="Z1260">
            <v>23978.903300000002</v>
          </cell>
          <cell r="AA1260">
            <v>356933.20800000004</v>
          </cell>
          <cell r="AB1260">
            <v>3246.12</v>
          </cell>
          <cell r="AC1260">
            <v>3424.6844900000001</v>
          </cell>
          <cell r="AD1260">
            <v>3139.46389</v>
          </cell>
          <cell r="AE1260">
            <v>2626.0668099999998</v>
          </cell>
          <cell r="AF1260">
            <v>2418.26323</v>
          </cell>
          <cell r="AG1260">
            <v>2202.3104900000003</v>
          </cell>
          <cell r="AH1260">
            <v>2094.33412</v>
          </cell>
          <cell r="AI1260">
            <v>2094.33412</v>
          </cell>
          <cell r="AJ1260">
            <v>2094.33412</v>
          </cell>
          <cell r="AK1260">
            <v>0</v>
          </cell>
          <cell r="AL1260">
            <v>0</v>
          </cell>
          <cell r="AM1260">
            <v>0</v>
          </cell>
          <cell r="AN1260">
            <v>0</v>
          </cell>
          <cell r="AO1260">
            <v>0</v>
          </cell>
          <cell r="AP1260">
            <v>0</v>
          </cell>
          <cell r="AQ1260">
            <v>23339.911270000001</v>
          </cell>
        </row>
        <row r="1261">
          <cell r="A1261">
            <v>1</v>
          </cell>
          <cell r="B1261" t="str">
            <v>COP</v>
          </cell>
          <cell r="C1261" t="str">
            <v>Subastas</v>
          </cell>
          <cell r="D1261" t="str">
            <v>Variable</v>
          </cell>
          <cell r="E1261">
            <v>10</v>
          </cell>
          <cell r="F1261">
            <v>35732</v>
          </cell>
          <cell r="G1261" t="str">
            <v>Octubre</v>
          </cell>
          <cell r="H1261">
            <v>1997</v>
          </cell>
          <cell r="I1261">
            <v>39384</v>
          </cell>
          <cell r="J1261">
            <v>2007</v>
          </cell>
          <cell r="K1261" t="str">
            <v>Octubre</v>
          </cell>
          <cell r="P1261">
            <v>6.04</v>
          </cell>
          <cell r="Q1261">
            <v>17.7</v>
          </cell>
          <cell r="R1261">
            <v>17.52</v>
          </cell>
          <cell r="S1261" t="e">
            <v>#REF!</v>
          </cell>
          <cell r="T1261">
            <v>25000</v>
          </cell>
          <cell r="U1261" t="e">
            <v>#REF!</v>
          </cell>
          <cell r="V1261">
            <v>25000</v>
          </cell>
          <cell r="W1261" t="e">
            <v>#REF!</v>
          </cell>
          <cell r="X1261">
            <v>25000</v>
          </cell>
          <cell r="Y1261">
            <v>4425</v>
          </cell>
          <cell r="Z1261">
            <v>29425</v>
          </cell>
          <cell r="AA1261">
            <v>438000</v>
          </cell>
          <cell r="AB1261">
            <v>3983.38</v>
          </cell>
          <cell r="AC1261">
            <v>4202.5</v>
          </cell>
          <cell r="AD1261">
            <v>3852.4999999999995</v>
          </cell>
          <cell r="AE1261">
            <v>3222.4999999999995</v>
          </cell>
          <cell r="AF1261">
            <v>2967.5</v>
          </cell>
          <cell r="AG1261">
            <v>2702.5</v>
          </cell>
          <cell r="AH1261">
            <v>2570</v>
          </cell>
          <cell r="AI1261">
            <v>2570</v>
          </cell>
          <cell r="AJ1261">
            <v>2570</v>
          </cell>
          <cell r="AK1261">
            <v>0</v>
          </cell>
          <cell r="AL1261">
            <v>0</v>
          </cell>
          <cell r="AM1261">
            <v>0</v>
          </cell>
          <cell r="AN1261">
            <v>0</v>
          </cell>
          <cell r="AO1261">
            <v>0</v>
          </cell>
          <cell r="AP1261">
            <v>0</v>
          </cell>
          <cell r="AQ1261">
            <v>28640.879999999997</v>
          </cell>
        </row>
        <row r="1262">
          <cell r="A1262">
            <v>1</v>
          </cell>
          <cell r="B1262" t="str">
            <v>COP</v>
          </cell>
          <cell r="C1262" t="str">
            <v>Subastas</v>
          </cell>
          <cell r="D1262" t="str">
            <v>Variable</v>
          </cell>
          <cell r="E1262">
            <v>10</v>
          </cell>
          <cell r="F1262">
            <v>35732</v>
          </cell>
          <cell r="G1262" t="str">
            <v>Octubre</v>
          </cell>
          <cell r="H1262">
            <v>1997</v>
          </cell>
          <cell r="I1262">
            <v>39384</v>
          </cell>
          <cell r="J1262">
            <v>2007</v>
          </cell>
          <cell r="K1262" t="str">
            <v>Octubre</v>
          </cell>
          <cell r="P1262">
            <v>6.04</v>
          </cell>
          <cell r="Q1262">
            <v>17.7</v>
          </cell>
          <cell r="R1262">
            <v>17.52</v>
          </cell>
          <cell r="S1262" t="e">
            <v>#REF!</v>
          </cell>
          <cell r="T1262">
            <v>4500</v>
          </cell>
          <cell r="U1262" t="e">
            <v>#REF!</v>
          </cell>
          <cell r="V1262">
            <v>4500</v>
          </cell>
          <cell r="W1262" t="e">
            <v>#REF!</v>
          </cell>
          <cell r="X1262">
            <v>4500</v>
          </cell>
          <cell r="Y1262">
            <v>796.5</v>
          </cell>
          <cell r="Z1262">
            <v>5296.5</v>
          </cell>
          <cell r="AA1262">
            <v>78840</v>
          </cell>
          <cell r="AB1262">
            <v>717.01</v>
          </cell>
          <cell r="AC1262">
            <v>756.45</v>
          </cell>
          <cell r="AD1262">
            <v>693.44999999999993</v>
          </cell>
          <cell r="AE1262">
            <v>580.04999999999995</v>
          </cell>
          <cell r="AF1262">
            <v>534.15</v>
          </cell>
          <cell r="AG1262">
            <v>486.45</v>
          </cell>
          <cell r="AH1262">
            <v>462.6</v>
          </cell>
          <cell r="AI1262">
            <v>462.6</v>
          </cell>
          <cell r="AJ1262">
            <v>462.6</v>
          </cell>
          <cell r="AK1262">
            <v>0</v>
          </cell>
          <cell r="AL1262">
            <v>0</v>
          </cell>
          <cell r="AM1262">
            <v>0</v>
          </cell>
          <cell r="AN1262">
            <v>0</v>
          </cell>
          <cell r="AO1262">
            <v>0</v>
          </cell>
          <cell r="AP1262">
            <v>0</v>
          </cell>
          <cell r="AQ1262">
            <v>5155.3600000000006</v>
          </cell>
        </row>
        <row r="1263">
          <cell r="A1263">
            <v>1</v>
          </cell>
          <cell r="B1263" t="str">
            <v>COP</v>
          </cell>
          <cell r="C1263" t="str">
            <v>Subastas</v>
          </cell>
          <cell r="D1263" t="str">
            <v>Variable</v>
          </cell>
          <cell r="E1263">
            <v>10</v>
          </cell>
          <cell r="F1263">
            <v>35732</v>
          </cell>
          <cell r="G1263" t="str">
            <v>Octubre</v>
          </cell>
          <cell r="H1263">
            <v>1997</v>
          </cell>
          <cell r="I1263">
            <v>39384</v>
          </cell>
          <cell r="J1263">
            <v>2007</v>
          </cell>
          <cell r="K1263" t="str">
            <v>Octubre</v>
          </cell>
          <cell r="P1263">
            <v>6.04</v>
          </cell>
          <cell r="Q1263">
            <v>17.7</v>
          </cell>
          <cell r="R1263">
            <v>17.52</v>
          </cell>
          <cell r="S1263" t="e">
            <v>#REF!</v>
          </cell>
          <cell r="T1263">
            <v>1000</v>
          </cell>
          <cell r="U1263" t="e">
            <v>#REF!</v>
          </cell>
          <cell r="V1263">
            <v>1000</v>
          </cell>
          <cell r="W1263" t="e">
            <v>#REF!</v>
          </cell>
          <cell r="X1263">
            <v>1000</v>
          </cell>
          <cell r="Y1263">
            <v>177</v>
          </cell>
          <cell r="Z1263">
            <v>1177</v>
          </cell>
          <cell r="AA1263">
            <v>17520</v>
          </cell>
          <cell r="AB1263">
            <v>159.34</v>
          </cell>
          <cell r="AC1263">
            <v>168.1</v>
          </cell>
          <cell r="AD1263">
            <v>154.1</v>
          </cell>
          <cell r="AE1263">
            <v>128.89999999999998</v>
          </cell>
          <cell r="AF1263">
            <v>118.7</v>
          </cell>
          <cell r="AG1263">
            <v>108.10000000000001</v>
          </cell>
          <cell r="AH1263">
            <v>102.8</v>
          </cell>
          <cell r="AI1263">
            <v>102.8</v>
          </cell>
          <cell r="AJ1263">
            <v>102.8</v>
          </cell>
          <cell r="AK1263">
            <v>0</v>
          </cell>
          <cell r="AL1263">
            <v>0</v>
          </cell>
          <cell r="AM1263">
            <v>0</v>
          </cell>
          <cell r="AN1263">
            <v>0</v>
          </cell>
          <cell r="AO1263">
            <v>0</v>
          </cell>
          <cell r="AP1263">
            <v>0</v>
          </cell>
          <cell r="AQ1263">
            <v>1145.6399999999999</v>
          </cell>
        </row>
        <row r="1264">
          <cell r="A1264">
            <v>1</v>
          </cell>
          <cell r="B1264" t="str">
            <v>COP</v>
          </cell>
          <cell r="C1264" t="str">
            <v>Subastas</v>
          </cell>
          <cell r="D1264" t="str">
            <v>Variable</v>
          </cell>
          <cell r="E1264">
            <v>10</v>
          </cell>
          <cell r="F1264">
            <v>35732</v>
          </cell>
          <cell r="G1264" t="str">
            <v>Octubre</v>
          </cell>
          <cell r="H1264">
            <v>1997</v>
          </cell>
          <cell r="I1264">
            <v>39384</v>
          </cell>
          <cell r="J1264">
            <v>2007</v>
          </cell>
          <cell r="K1264" t="str">
            <v>Octubre</v>
          </cell>
          <cell r="P1264">
            <v>6.04</v>
          </cell>
          <cell r="Q1264">
            <v>17.7</v>
          </cell>
          <cell r="R1264">
            <v>17.52</v>
          </cell>
          <cell r="S1264" t="e">
            <v>#REF!</v>
          </cell>
          <cell r="T1264">
            <v>2500</v>
          </cell>
          <cell r="U1264" t="e">
            <v>#REF!</v>
          </cell>
          <cell r="V1264">
            <v>2500</v>
          </cell>
          <cell r="W1264" t="e">
            <v>#REF!</v>
          </cell>
          <cell r="X1264">
            <v>2500</v>
          </cell>
          <cell r="Y1264">
            <v>442.5</v>
          </cell>
          <cell r="Z1264">
            <v>2942.5</v>
          </cell>
          <cell r="AA1264">
            <v>43800</v>
          </cell>
          <cell r="AB1264">
            <v>398.34</v>
          </cell>
          <cell r="AC1264">
            <v>420.25</v>
          </cell>
          <cell r="AD1264">
            <v>385.24999999999994</v>
          </cell>
          <cell r="AE1264">
            <v>322.24999999999994</v>
          </cell>
          <cell r="AF1264">
            <v>296.75</v>
          </cell>
          <cell r="AG1264">
            <v>270.25</v>
          </cell>
          <cell r="AH1264">
            <v>257</v>
          </cell>
          <cell r="AI1264">
            <v>257</v>
          </cell>
          <cell r="AJ1264">
            <v>257</v>
          </cell>
          <cell r="AK1264">
            <v>0</v>
          </cell>
          <cell r="AL1264">
            <v>0</v>
          </cell>
          <cell r="AM1264">
            <v>0</v>
          </cell>
          <cell r="AN1264">
            <v>0</v>
          </cell>
          <cell r="AO1264">
            <v>0</v>
          </cell>
          <cell r="AP1264">
            <v>0</v>
          </cell>
          <cell r="AQ1264">
            <v>2864.09</v>
          </cell>
        </row>
        <row r="1265">
          <cell r="A1265">
            <v>1</v>
          </cell>
          <cell r="B1265" t="str">
            <v>COP</v>
          </cell>
          <cell r="C1265" t="str">
            <v>Subastas</v>
          </cell>
          <cell r="D1265" t="str">
            <v>Variable</v>
          </cell>
          <cell r="E1265">
            <v>10</v>
          </cell>
          <cell r="F1265">
            <v>35732</v>
          </cell>
          <cell r="G1265" t="str">
            <v>Octubre</v>
          </cell>
          <cell r="H1265">
            <v>1997</v>
          </cell>
          <cell r="I1265">
            <v>39384</v>
          </cell>
          <cell r="J1265">
            <v>2007</v>
          </cell>
          <cell r="K1265" t="str">
            <v>Octubre</v>
          </cell>
          <cell r="P1265">
            <v>6.04</v>
          </cell>
          <cell r="Q1265">
            <v>17.7</v>
          </cell>
          <cell r="R1265">
            <v>17.52</v>
          </cell>
          <cell r="S1265" t="e">
            <v>#REF!</v>
          </cell>
          <cell r="T1265">
            <v>5800</v>
          </cell>
          <cell r="U1265" t="e">
            <v>#REF!</v>
          </cell>
          <cell r="V1265">
            <v>5800</v>
          </cell>
          <cell r="W1265" t="e">
            <v>#REF!</v>
          </cell>
          <cell r="X1265">
            <v>5800</v>
          </cell>
          <cell r="Y1265">
            <v>1026.5999999999999</v>
          </cell>
          <cell r="Z1265">
            <v>6826.6</v>
          </cell>
          <cell r="AA1265">
            <v>101616</v>
          </cell>
          <cell r="AB1265">
            <v>924.14</v>
          </cell>
          <cell r="AC1265">
            <v>974.98</v>
          </cell>
          <cell r="AD1265">
            <v>893.78</v>
          </cell>
          <cell r="AE1265">
            <v>747.61999999999989</v>
          </cell>
          <cell r="AF1265">
            <v>688.46</v>
          </cell>
          <cell r="AG1265">
            <v>626.98</v>
          </cell>
          <cell r="AH1265">
            <v>596.24</v>
          </cell>
          <cell r="AI1265">
            <v>596.24</v>
          </cell>
          <cell r="AJ1265">
            <v>596.24</v>
          </cell>
          <cell r="AK1265">
            <v>0</v>
          </cell>
          <cell r="AL1265">
            <v>0</v>
          </cell>
          <cell r="AM1265">
            <v>0</v>
          </cell>
          <cell r="AN1265">
            <v>0</v>
          </cell>
          <cell r="AO1265">
            <v>0</v>
          </cell>
          <cell r="AP1265">
            <v>0</v>
          </cell>
          <cell r="AQ1265">
            <v>6644.6799999999985</v>
          </cell>
        </row>
        <row r="1266">
          <cell r="A1266">
            <v>1</v>
          </cell>
          <cell r="B1266" t="str">
            <v>COP</v>
          </cell>
          <cell r="C1266" t="str">
            <v>Subastas</v>
          </cell>
          <cell r="D1266" t="str">
            <v>Variable</v>
          </cell>
          <cell r="E1266">
            <v>10</v>
          </cell>
          <cell r="F1266">
            <v>35732</v>
          </cell>
          <cell r="G1266" t="str">
            <v>Octubre</v>
          </cell>
          <cell r="H1266">
            <v>1997</v>
          </cell>
          <cell r="I1266">
            <v>39384</v>
          </cell>
          <cell r="J1266">
            <v>2007</v>
          </cell>
          <cell r="K1266" t="str">
            <v>Octubre</v>
          </cell>
          <cell r="P1266">
            <v>6.04</v>
          </cell>
          <cell r="Q1266">
            <v>17.7</v>
          </cell>
          <cell r="R1266">
            <v>17.52</v>
          </cell>
          <cell r="S1266" t="e">
            <v>#REF!</v>
          </cell>
          <cell r="T1266">
            <v>198.9</v>
          </cell>
          <cell r="U1266" t="e">
            <v>#REF!</v>
          </cell>
          <cell r="V1266">
            <v>198.9</v>
          </cell>
          <cell r="W1266" t="e">
            <v>#REF!</v>
          </cell>
          <cell r="X1266">
            <v>198.9</v>
          </cell>
          <cell r="Y1266">
            <v>35.205300000000001</v>
          </cell>
          <cell r="Z1266">
            <v>234.1053</v>
          </cell>
          <cell r="AA1266">
            <v>3484.7280000000001</v>
          </cell>
          <cell r="AB1266">
            <v>31.69</v>
          </cell>
          <cell r="AC1266">
            <v>33.435090000000002</v>
          </cell>
          <cell r="AD1266">
            <v>30.650489999999998</v>
          </cell>
          <cell r="AE1266">
            <v>25.638209999999997</v>
          </cell>
          <cell r="AF1266">
            <v>23.60943</v>
          </cell>
          <cell r="AG1266">
            <v>21.501090000000001</v>
          </cell>
          <cell r="AH1266">
            <v>20.446920000000002</v>
          </cell>
          <cell r="AI1266">
            <v>20.446920000000002</v>
          </cell>
          <cell r="AJ1266">
            <v>20.446920000000002</v>
          </cell>
          <cell r="AK1266">
            <v>0</v>
          </cell>
          <cell r="AL1266">
            <v>0</v>
          </cell>
          <cell r="AM1266">
            <v>0</v>
          </cell>
          <cell r="AN1266">
            <v>0</v>
          </cell>
          <cell r="AO1266">
            <v>0</v>
          </cell>
          <cell r="AP1266">
            <v>0</v>
          </cell>
          <cell r="AQ1266">
            <v>227.86507</v>
          </cell>
        </row>
        <row r="1267">
          <cell r="A1267">
            <v>1</v>
          </cell>
          <cell r="B1267" t="str">
            <v>COP</v>
          </cell>
          <cell r="C1267" t="str">
            <v>Subastas</v>
          </cell>
          <cell r="D1267" t="str">
            <v>Variable</v>
          </cell>
          <cell r="E1267">
            <v>10</v>
          </cell>
          <cell r="F1267">
            <v>35732</v>
          </cell>
          <cell r="G1267" t="str">
            <v>Octubre</v>
          </cell>
          <cell r="H1267">
            <v>1997</v>
          </cell>
          <cell r="I1267">
            <v>39384</v>
          </cell>
          <cell r="J1267">
            <v>2007</v>
          </cell>
          <cell r="K1267" t="str">
            <v>Octubre</v>
          </cell>
          <cell r="P1267">
            <v>6.04</v>
          </cell>
          <cell r="Q1267">
            <v>17.7</v>
          </cell>
          <cell r="R1267">
            <v>17.52</v>
          </cell>
          <cell r="S1267" t="e">
            <v>#REF!</v>
          </cell>
          <cell r="T1267">
            <v>200</v>
          </cell>
          <cell r="U1267" t="e">
            <v>#REF!</v>
          </cell>
          <cell r="V1267">
            <v>200</v>
          </cell>
          <cell r="W1267" t="e">
            <v>#REF!</v>
          </cell>
          <cell r="X1267">
            <v>200</v>
          </cell>
          <cell r="Y1267">
            <v>35.4</v>
          </cell>
          <cell r="Z1267">
            <v>235.4</v>
          </cell>
          <cell r="AA1267">
            <v>3504</v>
          </cell>
          <cell r="AB1267">
            <v>31.87</v>
          </cell>
          <cell r="AC1267">
            <v>33.619999999999997</v>
          </cell>
          <cell r="AD1267">
            <v>30.819999999999997</v>
          </cell>
          <cell r="AE1267">
            <v>25.779999999999998</v>
          </cell>
          <cell r="AF1267">
            <v>23.74</v>
          </cell>
          <cell r="AG1267">
            <v>21.62</v>
          </cell>
          <cell r="AH1267">
            <v>20.560000000000002</v>
          </cell>
          <cell r="AI1267">
            <v>20.560000000000002</v>
          </cell>
          <cell r="AJ1267">
            <v>20.560000000000002</v>
          </cell>
          <cell r="AK1267">
            <v>0</v>
          </cell>
          <cell r="AL1267">
            <v>0</v>
          </cell>
          <cell r="AM1267">
            <v>0</v>
          </cell>
          <cell r="AN1267">
            <v>0</v>
          </cell>
          <cell r="AO1267">
            <v>0</v>
          </cell>
          <cell r="AP1267">
            <v>0</v>
          </cell>
          <cell r="AQ1267">
            <v>229.13</v>
          </cell>
        </row>
        <row r="1268">
          <cell r="A1268">
            <v>1</v>
          </cell>
          <cell r="B1268" t="str">
            <v>COP</v>
          </cell>
          <cell r="C1268" t="str">
            <v>Subastas</v>
          </cell>
          <cell r="D1268" t="str">
            <v>Variable</v>
          </cell>
          <cell r="E1268">
            <v>10</v>
          </cell>
          <cell r="F1268">
            <v>35732</v>
          </cell>
          <cell r="G1268" t="str">
            <v>Octubre</v>
          </cell>
          <cell r="H1268">
            <v>1997</v>
          </cell>
          <cell r="I1268">
            <v>39384</v>
          </cell>
          <cell r="J1268">
            <v>2007</v>
          </cell>
          <cell r="K1268" t="str">
            <v>Octubre</v>
          </cell>
          <cell r="P1268">
            <v>6.04</v>
          </cell>
          <cell r="Q1268">
            <v>17.7</v>
          </cell>
          <cell r="R1268">
            <v>17.52</v>
          </cell>
          <cell r="S1268" t="e">
            <v>#REF!</v>
          </cell>
          <cell r="T1268">
            <v>80</v>
          </cell>
          <cell r="U1268" t="e">
            <v>#REF!</v>
          </cell>
          <cell r="V1268">
            <v>80</v>
          </cell>
          <cell r="W1268" t="e">
            <v>#REF!</v>
          </cell>
          <cell r="X1268">
            <v>80</v>
          </cell>
          <cell r="Y1268">
            <v>14.16</v>
          </cell>
          <cell r="Z1268">
            <v>94.16</v>
          </cell>
          <cell r="AA1268">
            <v>1401.6</v>
          </cell>
          <cell r="AB1268">
            <v>12.75</v>
          </cell>
          <cell r="AC1268">
            <v>13.448</v>
          </cell>
          <cell r="AD1268">
            <v>12.327999999999999</v>
          </cell>
          <cell r="AE1268">
            <v>10.311999999999999</v>
          </cell>
          <cell r="AF1268">
            <v>9.4960000000000004</v>
          </cell>
          <cell r="AG1268">
            <v>8.6479999999999997</v>
          </cell>
          <cell r="AH1268">
            <v>8.2240000000000002</v>
          </cell>
          <cell r="AI1268">
            <v>8.2240000000000002</v>
          </cell>
          <cell r="AJ1268">
            <v>8.2240000000000002</v>
          </cell>
          <cell r="AK1268">
            <v>0</v>
          </cell>
          <cell r="AL1268">
            <v>0</v>
          </cell>
          <cell r="AM1268">
            <v>0</v>
          </cell>
          <cell r="AN1268">
            <v>0</v>
          </cell>
          <cell r="AO1268">
            <v>0</v>
          </cell>
          <cell r="AP1268">
            <v>0</v>
          </cell>
          <cell r="AQ1268">
            <v>91.654000000000011</v>
          </cell>
        </row>
        <row r="1269">
          <cell r="A1269">
            <v>1</v>
          </cell>
          <cell r="B1269" t="str">
            <v>COP</v>
          </cell>
          <cell r="C1269" t="str">
            <v>Subastas</v>
          </cell>
          <cell r="D1269" t="str">
            <v>Variable</v>
          </cell>
          <cell r="E1269">
            <v>10</v>
          </cell>
          <cell r="F1269">
            <v>35732</v>
          </cell>
          <cell r="G1269" t="str">
            <v>Octubre</v>
          </cell>
          <cell r="H1269">
            <v>1997</v>
          </cell>
          <cell r="I1269">
            <v>39384</v>
          </cell>
          <cell r="J1269">
            <v>2007</v>
          </cell>
          <cell r="K1269" t="str">
            <v>Octubre</v>
          </cell>
          <cell r="P1269">
            <v>6.04</v>
          </cell>
          <cell r="Q1269">
            <v>17.7</v>
          </cell>
          <cell r="R1269">
            <v>17.52</v>
          </cell>
          <cell r="S1269" t="e">
            <v>#REF!</v>
          </cell>
          <cell r="T1269">
            <v>260</v>
          </cell>
          <cell r="U1269" t="e">
            <v>#REF!</v>
          </cell>
          <cell r="V1269">
            <v>260</v>
          </cell>
          <cell r="W1269" t="e">
            <v>#REF!</v>
          </cell>
          <cell r="X1269">
            <v>260</v>
          </cell>
          <cell r="Y1269">
            <v>46.019999999999996</v>
          </cell>
          <cell r="Z1269">
            <v>306.02</v>
          </cell>
          <cell r="AA1269">
            <v>4555.2</v>
          </cell>
          <cell r="AB1269">
            <v>41.43</v>
          </cell>
          <cell r="AC1269">
            <v>43.706000000000003</v>
          </cell>
          <cell r="AD1269">
            <v>40.065999999999995</v>
          </cell>
          <cell r="AE1269">
            <v>33.513999999999996</v>
          </cell>
          <cell r="AF1269">
            <v>30.861999999999998</v>
          </cell>
          <cell r="AG1269">
            <v>28.106000000000002</v>
          </cell>
          <cell r="AH1269">
            <v>26.728000000000002</v>
          </cell>
          <cell r="AI1269">
            <v>26.728000000000002</v>
          </cell>
          <cell r="AJ1269">
            <v>26.728000000000002</v>
          </cell>
          <cell r="AK1269">
            <v>0</v>
          </cell>
          <cell r="AL1269">
            <v>0</v>
          </cell>
          <cell r="AM1269">
            <v>0</v>
          </cell>
          <cell r="AN1269">
            <v>0</v>
          </cell>
          <cell r="AO1269">
            <v>0</v>
          </cell>
          <cell r="AP1269">
            <v>0</v>
          </cell>
          <cell r="AQ1269">
            <v>297.86799999999999</v>
          </cell>
        </row>
        <row r="1270">
          <cell r="A1270">
            <v>1</v>
          </cell>
          <cell r="B1270" t="str">
            <v>COP</v>
          </cell>
          <cell r="C1270" t="str">
            <v>Subastas</v>
          </cell>
          <cell r="D1270" t="str">
            <v>Variable</v>
          </cell>
          <cell r="E1270">
            <v>10</v>
          </cell>
          <cell r="F1270">
            <v>35732</v>
          </cell>
          <cell r="G1270" t="str">
            <v>Octubre</v>
          </cell>
          <cell r="H1270">
            <v>1997</v>
          </cell>
          <cell r="I1270">
            <v>39384</v>
          </cell>
          <cell r="J1270">
            <v>2007</v>
          </cell>
          <cell r="K1270" t="str">
            <v>Octubre</v>
          </cell>
          <cell r="P1270">
            <v>6.04</v>
          </cell>
          <cell r="Q1270">
            <v>17.7</v>
          </cell>
          <cell r="R1270">
            <v>17.52</v>
          </cell>
          <cell r="S1270" t="e">
            <v>#REF!</v>
          </cell>
          <cell r="T1270">
            <v>117.8</v>
          </cell>
          <cell r="U1270" t="e">
            <v>#REF!</v>
          </cell>
          <cell r="V1270">
            <v>117.8</v>
          </cell>
          <cell r="W1270" t="e">
            <v>#REF!</v>
          </cell>
          <cell r="X1270">
            <v>117.8</v>
          </cell>
          <cell r="Y1270">
            <v>20.8506</v>
          </cell>
          <cell r="Z1270">
            <v>138.6506</v>
          </cell>
          <cell r="AA1270">
            <v>2063.8559999999998</v>
          </cell>
          <cell r="AB1270">
            <v>18.77</v>
          </cell>
          <cell r="AC1270">
            <v>19.80218</v>
          </cell>
          <cell r="AD1270">
            <v>18.152979999999999</v>
          </cell>
          <cell r="AE1270">
            <v>15.184419999999998</v>
          </cell>
          <cell r="AF1270">
            <v>13.982860000000001</v>
          </cell>
          <cell r="AG1270">
            <v>12.73418</v>
          </cell>
          <cell r="AH1270">
            <v>12.10984</v>
          </cell>
          <cell r="AI1270">
            <v>12.10984</v>
          </cell>
          <cell r="AJ1270">
            <v>12.10984</v>
          </cell>
          <cell r="AK1270">
            <v>0</v>
          </cell>
          <cell r="AL1270">
            <v>0</v>
          </cell>
          <cell r="AM1270">
            <v>0</v>
          </cell>
          <cell r="AN1270">
            <v>0</v>
          </cell>
          <cell r="AO1270">
            <v>0</v>
          </cell>
          <cell r="AP1270">
            <v>0</v>
          </cell>
          <cell r="AQ1270">
            <v>134.95614</v>
          </cell>
        </row>
        <row r="1271">
          <cell r="A1271">
            <v>1</v>
          </cell>
          <cell r="B1271" t="str">
            <v>COP</v>
          </cell>
          <cell r="C1271" t="str">
            <v>Subastas</v>
          </cell>
          <cell r="D1271" t="str">
            <v>Variable</v>
          </cell>
          <cell r="E1271">
            <v>10</v>
          </cell>
          <cell r="F1271">
            <v>35732</v>
          </cell>
          <cell r="G1271" t="str">
            <v>Octubre</v>
          </cell>
          <cell r="H1271">
            <v>1997</v>
          </cell>
          <cell r="I1271">
            <v>39384</v>
          </cell>
          <cell r="J1271">
            <v>2007</v>
          </cell>
          <cell r="K1271" t="str">
            <v>Octubre</v>
          </cell>
          <cell r="P1271">
            <v>6.04</v>
          </cell>
          <cell r="Q1271">
            <v>17.7</v>
          </cell>
          <cell r="R1271">
            <v>17.52</v>
          </cell>
          <cell r="S1271" t="e">
            <v>#REF!</v>
          </cell>
          <cell r="T1271">
            <v>500</v>
          </cell>
          <cell r="U1271" t="e">
            <v>#REF!</v>
          </cell>
          <cell r="V1271">
            <v>500</v>
          </cell>
          <cell r="W1271" t="e">
            <v>#REF!</v>
          </cell>
          <cell r="X1271">
            <v>500</v>
          </cell>
          <cell r="Y1271">
            <v>88.5</v>
          </cell>
          <cell r="Z1271">
            <v>588.5</v>
          </cell>
          <cell r="AA1271">
            <v>8760</v>
          </cell>
          <cell r="AB1271">
            <v>79.67</v>
          </cell>
          <cell r="AC1271">
            <v>84.05</v>
          </cell>
          <cell r="AD1271">
            <v>77.05</v>
          </cell>
          <cell r="AE1271">
            <v>64.449999999999989</v>
          </cell>
          <cell r="AF1271">
            <v>59.35</v>
          </cell>
          <cell r="AG1271">
            <v>54.050000000000004</v>
          </cell>
          <cell r="AH1271">
            <v>51.4</v>
          </cell>
          <cell r="AI1271">
            <v>51.4</v>
          </cell>
          <cell r="AJ1271">
            <v>51.4</v>
          </cell>
          <cell r="AK1271">
            <v>0</v>
          </cell>
          <cell r="AL1271">
            <v>0</v>
          </cell>
          <cell r="AM1271">
            <v>0</v>
          </cell>
          <cell r="AN1271">
            <v>0</v>
          </cell>
          <cell r="AO1271">
            <v>0</v>
          </cell>
          <cell r="AP1271">
            <v>0</v>
          </cell>
          <cell r="AQ1271">
            <v>572.81999999999994</v>
          </cell>
        </row>
        <row r="1272">
          <cell r="A1272">
            <v>1</v>
          </cell>
          <cell r="B1272" t="str">
            <v>COP</v>
          </cell>
          <cell r="C1272" t="str">
            <v>Subastas</v>
          </cell>
          <cell r="D1272" t="str">
            <v>Variable</v>
          </cell>
          <cell r="E1272">
            <v>10</v>
          </cell>
          <cell r="F1272">
            <v>35732</v>
          </cell>
          <cell r="G1272" t="str">
            <v>Octubre</v>
          </cell>
          <cell r="H1272">
            <v>1997</v>
          </cell>
          <cell r="I1272">
            <v>39384</v>
          </cell>
          <cell r="J1272">
            <v>2007</v>
          </cell>
          <cell r="K1272" t="str">
            <v>Octubre</v>
          </cell>
          <cell r="P1272">
            <v>6.04</v>
          </cell>
          <cell r="Q1272">
            <v>17.7</v>
          </cell>
          <cell r="R1272">
            <v>17.52</v>
          </cell>
          <cell r="S1272" t="e">
            <v>#REF!</v>
          </cell>
          <cell r="T1272">
            <v>1500</v>
          </cell>
          <cell r="U1272" t="e">
            <v>#REF!</v>
          </cell>
          <cell r="V1272">
            <v>1500</v>
          </cell>
          <cell r="W1272" t="e">
            <v>#REF!</v>
          </cell>
          <cell r="X1272">
            <v>1500</v>
          </cell>
          <cell r="Y1272">
            <v>265.5</v>
          </cell>
          <cell r="Z1272">
            <v>1765.5</v>
          </cell>
          <cell r="AA1272">
            <v>26280</v>
          </cell>
          <cell r="AB1272">
            <v>239</v>
          </cell>
          <cell r="AC1272">
            <v>252.15</v>
          </cell>
          <cell r="AD1272">
            <v>231.14999999999998</v>
          </cell>
          <cell r="AE1272">
            <v>193.35</v>
          </cell>
          <cell r="AF1272">
            <v>178.05</v>
          </cell>
          <cell r="AG1272">
            <v>162.15</v>
          </cell>
          <cell r="AH1272">
            <v>154.20000000000002</v>
          </cell>
          <cell r="AI1272">
            <v>154.20000000000002</v>
          </cell>
          <cell r="AJ1272">
            <v>154.20000000000002</v>
          </cell>
          <cell r="AK1272">
            <v>0</v>
          </cell>
          <cell r="AL1272">
            <v>0</v>
          </cell>
          <cell r="AM1272">
            <v>0</v>
          </cell>
          <cell r="AN1272">
            <v>0</v>
          </cell>
          <cell r="AO1272">
            <v>0</v>
          </cell>
          <cell r="AP1272">
            <v>0</v>
          </cell>
          <cell r="AQ1272">
            <v>1718.4500000000003</v>
          </cell>
        </row>
        <row r="1273">
          <cell r="A1273">
            <v>1</v>
          </cell>
          <cell r="B1273" t="str">
            <v>COP</v>
          </cell>
          <cell r="C1273" t="str">
            <v>Subastas</v>
          </cell>
          <cell r="D1273" t="str">
            <v>Variable</v>
          </cell>
          <cell r="E1273">
            <v>10</v>
          </cell>
          <cell r="F1273">
            <v>35732</v>
          </cell>
          <cell r="G1273" t="str">
            <v>Octubre</v>
          </cell>
          <cell r="H1273">
            <v>1997</v>
          </cell>
          <cell r="I1273">
            <v>39384</v>
          </cell>
          <cell r="J1273">
            <v>2007</v>
          </cell>
          <cell r="K1273" t="str">
            <v>Octubre</v>
          </cell>
          <cell r="P1273">
            <v>6.04</v>
          </cell>
          <cell r="Q1273">
            <v>17.7</v>
          </cell>
          <cell r="R1273">
            <v>17.52</v>
          </cell>
          <cell r="S1273" t="e">
            <v>#REF!</v>
          </cell>
          <cell r="T1273">
            <v>1100</v>
          </cell>
          <cell r="U1273" t="e">
            <v>#REF!</v>
          </cell>
          <cell r="V1273">
            <v>1100</v>
          </cell>
          <cell r="W1273" t="e">
            <v>#REF!</v>
          </cell>
          <cell r="X1273">
            <v>1100</v>
          </cell>
          <cell r="Y1273">
            <v>194.7</v>
          </cell>
          <cell r="Z1273">
            <v>1294.7</v>
          </cell>
          <cell r="AA1273">
            <v>19272</v>
          </cell>
          <cell r="AB1273">
            <v>175.27</v>
          </cell>
          <cell r="AC1273">
            <v>184.91</v>
          </cell>
          <cell r="AD1273">
            <v>169.51</v>
          </cell>
          <cell r="AE1273">
            <v>141.79</v>
          </cell>
          <cell r="AF1273">
            <v>130.57</v>
          </cell>
          <cell r="AG1273">
            <v>118.91</v>
          </cell>
          <cell r="AH1273">
            <v>113.08</v>
          </cell>
          <cell r="AI1273">
            <v>113.08</v>
          </cell>
          <cell r="AJ1273">
            <v>113.08</v>
          </cell>
          <cell r="AK1273">
            <v>0</v>
          </cell>
          <cell r="AL1273">
            <v>0</v>
          </cell>
          <cell r="AM1273">
            <v>0</v>
          </cell>
          <cell r="AN1273">
            <v>0</v>
          </cell>
          <cell r="AO1273">
            <v>0</v>
          </cell>
          <cell r="AP1273">
            <v>0</v>
          </cell>
          <cell r="AQ1273">
            <v>1260.1999999999998</v>
          </cell>
        </row>
        <row r="1274">
          <cell r="A1274">
            <v>1</v>
          </cell>
          <cell r="B1274" t="str">
            <v>COP</v>
          </cell>
          <cell r="C1274" t="str">
            <v>Subastas</v>
          </cell>
          <cell r="D1274" t="str">
            <v>Variable</v>
          </cell>
          <cell r="E1274">
            <v>10</v>
          </cell>
          <cell r="F1274">
            <v>35732</v>
          </cell>
          <cell r="G1274" t="str">
            <v>Octubre</v>
          </cell>
          <cell r="H1274">
            <v>1997</v>
          </cell>
          <cell r="I1274">
            <v>39384</v>
          </cell>
          <cell r="J1274">
            <v>2007</v>
          </cell>
          <cell r="K1274" t="str">
            <v>Octubre</v>
          </cell>
          <cell r="P1274">
            <v>6.04</v>
          </cell>
          <cell r="Q1274">
            <v>17.7</v>
          </cell>
          <cell r="R1274">
            <v>17.52</v>
          </cell>
          <cell r="S1274" t="e">
            <v>#REF!</v>
          </cell>
          <cell r="T1274">
            <v>1392.7</v>
          </cell>
          <cell r="U1274" t="e">
            <v>#REF!</v>
          </cell>
          <cell r="V1274">
            <v>1392.7</v>
          </cell>
          <cell r="W1274" t="e">
            <v>#REF!</v>
          </cell>
          <cell r="X1274">
            <v>1392.7</v>
          </cell>
          <cell r="Y1274">
            <v>246.50790000000001</v>
          </cell>
          <cell r="Z1274">
            <v>1639.2079000000001</v>
          </cell>
          <cell r="AA1274">
            <v>24400.103999999999</v>
          </cell>
          <cell r="AB1274">
            <v>221.91</v>
          </cell>
          <cell r="AC1274">
            <v>234.11287000000002</v>
          </cell>
          <cell r="AD1274">
            <v>214.61507</v>
          </cell>
          <cell r="AE1274">
            <v>179.51902999999999</v>
          </cell>
          <cell r="AF1274">
            <v>165.31349</v>
          </cell>
          <cell r="AG1274">
            <v>150.55087</v>
          </cell>
          <cell r="AH1274">
            <v>143.16956000000002</v>
          </cell>
          <cell r="AI1274">
            <v>143.16956000000002</v>
          </cell>
          <cell r="AJ1274">
            <v>143.16956000000002</v>
          </cell>
          <cell r="AK1274">
            <v>0</v>
          </cell>
          <cell r="AL1274">
            <v>0</v>
          </cell>
          <cell r="AM1274">
            <v>0</v>
          </cell>
          <cell r="AN1274">
            <v>0</v>
          </cell>
          <cell r="AO1274">
            <v>0</v>
          </cell>
          <cell r="AP1274">
            <v>0</v>
          </cell>
          <cell r="AQ1274">
            <v>1595.5300100000002</v>
          </cell>
        </row>
        <row r="1275">
          <cell r="A1275">
            <v>1</v>
          </cell>
          <cell r="B1275" t="str">
            <v>COP</v>
          </cell>
          <cell r="C1275" t="str">
            <v>Subastas</v>
          </cell>
          <cell r="D1275" t="str">
            <v>Variable</v>
          </cell>
          <cell r="E1275">
            <v>10</v>
          </cell>
          <cell r="F1275">
            <v>35732</v>
          </cell>
          <cell r="G1275" t="str">
            <v>Octubre</v>
          </cell>
          <cell r="H1275">
            <v>1997</v>
          </cell>
          <cell r="I1275">
            <v>39384</v>
          </cell>
          <cell r="J1275">
            <v>2007</v>
          </cell>
          <cell r="K1275" t="str">
            <v>Octubre</v>
          </cell>
          <cell r="P1275">
            <v>6.04</v>
          </cell>
          <cell r="Q1275">
            <v>17.7</v>
          </cell>
          <cell r="R1275">
            <v>17.52</v>
          </cell>
          <cell r="S1275" t="e">
            <v>#REF!</v>
          </cell>
          <cell r="T1275">
            <v>370.4</v>
          </cell>
          <cell r="U1275" t="e">
            <v>#REF!</v>
          </cell>
          <cell r="V1275">
            <v>370.4</v>
          </cell>
          <cell r="W1275" t="e">
            <v>#REF!</v>
          </cell>
          <cell r="X1275">
            <v>370.4</v>
          </cell>
          <cell r="Y1275">
            <v>65.560799999999986</v>
          </cell>
          <cell r="Z1275">
            <v>435.96079999999995</v>
          </cell>
          <cell r="AA1275">
            <v>6489.4079999999994</v>
          </cell>
          <cell r="AB1275">
            <v>59.02</v>
          </cell>
          <cell r="AC1275">
            <v>62.264239999999994</v>
          </cell>
          <cell r="AD1275">
            <v>57.078639999999993</v>
          </cell>
          <cell r="AE1275">
            <v>47.744559999999993</v>
          </cell>
          <cell r="AF1275">
            <v>43.966479999999997</v>
          </cell>
          <cell r="AG1275">
            <v>40.040239999999997</v>
          </cell>
          <cell r="AH1275">
            <v>38.077120000000001</v>
          </cell>
          <cell r="AI1275">
            <v>38.077120000000001</v>
          </cell>
          <cell r="AJ1275">
            <v>38.077120000000001</v>
          </cell>
          <cell r="AK1275">
            <v>0</v>
          </cell>
          <cell r="AL1275">
            <v>0</v>
          </cell>
          <cell r="AM1275">
            <v>0</v>
          </cell>
          <cell r="AN1275">
            <v>0</v>
          </cell>
          <cell r="AO1275">
            <v>0</v>
          </cell>
          <cell r="AP1275">
            <v>0</v>
          </cell>
          <cell r="AQ1275">
            <v>424.34551999999991</v>
          </cell>
        </row>
        <row r="1276">
          <cell r="A1276">
            <v>1</v>
          </cell>
          <cell r="B1276" t="str">
            <v>COP</v>
          </cell>
          <cell r="C1276" t="str">
            <v>Subastas</v>
          </cell>
          <cell r="D1276" t="str">
            <v>Variable</v>
          </cell>
          <cell r="E1276">
            <v>10</v>
          </cell>
          <cell r="F1276">
            <v>35732</v>
          </cell>
          <cell r="G1276" t="str">
            <v>Octubre</v>
          </cell>
          <cell r="H1276">
            <v>1997</v>
          </cell>
          <cell r="I1276">
            <v>39384</v>
          </cell>
          <cell r="J1276">
            <v>2007</v>
          </cell>
          <cell r="K1276" t="str">
            <v>Octubre</v>
          </cell>
          <cell r="P1276">
            <v>6.04</v>
          </cell>
          <cell r="Q1276">
            <v>17.7</v>
          </cell>
          <cell r="R1276">
            <v>17.52</v>
          </cell>
          <cell r="S1276" t="e">
            <v>#REF!</v>
          </cell>
          <cell r="T1276">
            <v>2400</v>
          </cell>
          <cell r="U1276" t="e">
            <v>#REF!</v>
          </cell>
          <cell r="V1276">
            <v>2400</v>
          </cell>
          <cell r="W1276" t="e">
            <v>#REF!</v>
          </cell>
          <cell r="X1276">
            <v>2400</v>
          </cell>
          <cell r="Y1276">
            <v>424.79999999999995</v>
          </cell>
          <cell r="Z1276">
            <v>2824.8</v>
          </cell>
          <cell r="AA1276">
            <v>42048</v>
          </cell>
          <cell r="AB1276">
            <v>382.4</v>
          </cell>
          <cell r="AC1276">
            <v>403.44</v>
          </cell>
          <cell r="AD1276">
            <v>369.84</v>
          </cell>
          <cell r="AE1276">
            <v>309.35999999999996</v>
          </cell>
          <cell r="AF1276">
            <v>284.88</v>
          </cell>
          <cell r="AG1276">
            <v>259.44</v>
          </cell>
          <cell r="AH1276">
            <v>246.72</v>
          </cell>
          <cell r="AI1276">
            <v>246.72</v>
          </cell>
          <cell r="AJ1276">
            <v>246.72</v>
          </cell>
          <cell r="AK1276">
            <v>0</v>
          </cell>
          <cell r="AL1276">
            <v>0</v>
          </cell>
          <cell r="AM1276">
            <v>0</v>
          </cell>
          <cell r="AN1276">
            <v>0</v>
          </cell>
          <cell r="AO1276">
            <v>0</v>
          </cell>
          <cell r="AP1276">
            <v>0</v>
          </cell>
          <cell r="AQ1276">
            <v>2749.5199999999991</v>
          </cell>
        </row>
        <row r="1277">
          <cell r="A1277">
            <v>1</v>
          </cell>
          <cell r="B1277" t="str">
            <v>COP</v>
          </cell>
          <cell r="C1277" t="str">
            <v>Subastas</v>
          </cell>
          <cell r="D1277" t="str">
            <v>Variable</v>
          </cell>
          <cell r="E1277">
            <v>10</v>
          </cell>
          <cell r="F1277">
            <v>35732</v>
          </cell>
          <cell r="G1277" t="str">
            <v>Octubre</v>
          </cell>
          <cell r="H1277">
            <v>1997</v>
          </cell>
          <cell r="I1277">
            <v>39384</v>
          </cell>
          <cell r="J1277">
            <v>2007</v>
          </cell>
          <cell r="K1277" t="str">
            <v>Octubre</v>
          </cell>
          <cell r="P1277">
            <v>6.04</v>
          </cell>
          <cell r="Q1277">
            <v>17.7</v>
          </cell>
          <cell r="R1277">
            <v>17.52</v>
          </cell>
          <cell r="S1277" t="e">
            <v>#REF!</v>
          </cell>
          <cell r="T1277">
            <v>11755.3</v>
          </cell>
          <cell r="U1277" t="e">
            <v>#REF!</v>
          </cell>
          <cell r="V1277">
            <v>11755.3</v>
          </cell>
          <cell r="W1277" t="e">
            <v>#REF!</v>
          </cell>
          <cell r="X1277">
            <v>11755.3</v>
          </cell>
          <cell r="Y1277">
            <v>2080.6880999999998</v>
          </cell>
          <cell r="Z1277">
            <v>13835.988099999999</v>
          </cell>
          <cell r="AA1277">
            <v>205952.85599999997</v>
          </cell>
          <cell r="AB1277">
            <v>1873.03</v>
          </cell>
          <cell r="AC1277">
            <v>1976.06593</v>
          </cell>
          <cell r="AD1277">
            <v>1811.4917299999997</v>
          </cell>
          <cell r="AE1277">
            <v>1515.2581699999998</v>
          </cell>
          <cell r="AF1277">
            <v>1395.35411</v>
          </cell>
          <cell r="AG1277">
            <v>1270.74793</v>
          </cell>
          <cell r="AH1277">
            <v>1208.4448399999999</v>
          </cell>
          <cell r="AI1277">
            <v>1208.4448399999999</v>
          </cell>
          <cell r="AJ1277">
            <v>1208.4448399999999</v>
          </cell>
          <cell r="AK1277">
            <v>0</v>
          </cell>
          <cell r="AL1277">
            <v>0</v>
          </cell>
          <cell r="AM1277">
            <v>0</v>
          </cell>
          <cell r="AN1277">
            <v>0</v>
          </cell>
          <cell r="AO1277">
            <v>0</v>
          </cell>
          <cell r="AP1277">
            <v>0</v>
          </cell>
          <cell r="AQ1277">
            <v>13467.282389999998</v>
          </cell>
        </row>
        <row r="1278">
          <cell r="A1278">
            <v>1</v>
          </cell>
          <cell r="B1278" t="str">
            <v>COP</v>
          </cell>
          <cell r="C1278" t="str">
            <v>Subastas</v>
          </cell>
          <cell r="D1278" t="str">
            <v>Variable</v>
          </cell>
          <cell r="E1278">
            <v>10</v>
          </cell>
          <cell r="F1278">
            <v>35732</v>
          </cell>
          <cell r="G1278" t="str">
            <v>Octubre</v>
          </cell>
          <cell r="H1278">
            <v>1997</v>
          </cell>
          <cell r="I1278">
            <v>39384</v>
          </cell>
          <cell r="J1278">
            <v>2007</v>
          </cell>
          <cell r="K1278" t="str">
            <v>Octubre</v>
          </cell>
          <cell r="P1278">
            <v>6.04</v>
          </cell>
          <cell r="Q1278">
            <v>17.7</v>
          </cell>
          <cell r="R1278">
            <v>17.52</v>
          </cell>
          <cell r="S1278" t="e">
            <v>#REF!</v>
          </cell>
          <cell r="T1278">
            <v>17190.2</v>
          </cell>
          <cell r="U1278" t="e">
            <v>#REF!</v>
          </cell>
          <cell r="V1278">
            <v>17190.2</v>
          </cell>
          <cell r="W1278" t="e">
            <v>#REF!</v>
          </cell>
          <cell r="X1278">
            <v>17190.2</v>
          </cell>
          <cell r="Y1278">
            <v>3042.6653999999999</v>
          </cell>
          <cell r="Z1278">
            <v>20232.865400000002</v>
          </cell>
          <cell r="AA1278">
            <v>301172.304</v>
          </cell>
          <cell r="AB1278">
            <v>2739.01</v>
          </cell>
          <cell r="AC1278">
            <v>2889.6726200000003</v>
          </cell>
          <cell r="AD1278">
            <v>2649.0098199999998</v>
          </cell>
          <cell r="AE1278">
            <v>2215.8167799999997</v>
          </cell>
          <cell r="AF1278">
            <v>2040.4767400000001</v>
          </cell>
          <cell r="AG1278">
            <v>1858.26062</v>
          </cell>
          <cell r="AH1278">
            <v>1767.1525600000002</v>
          </cell>
          <cell r="AI1278">
            <v>1767.1525600000002</v>
          </cell>
          <cell r="AJ1278">
            <v>1767.1525600000002</v>
          </cell>
          <cell r="AK1278">
            <v>0</v>
          </cell>
          <cell r="AL1278">
            <v>0</v>
          </cell>
          <cell r="AM1278">
            <v>0</v>
          </cell>
          <cell r="AN1278">
            <v>0</v>
          </cell>
          <cell r="AO1278">
            <v>0</v>
          </cell>
          <cell r="AP1278">
            <v>0</v>
          </cell>
          <cell r="AQ1278">
            <v>19693.704259999999</v>
          </cell>
        </row>
        <row r="1279">
          <cell r="A1279">
            <v>1</v>
          </cell>
          <cell r="B1279" t="str">
            <v>COP</v>
          </cell>
          <cell r="C1279" t="str">
            <v>Subastas</v>
          </cell>
          <cell r="D1279" t="str">
            <v>Variable</v>
          </cell>
          <cell r="E1279">
            <v>10</v>
          </cell>
          <cell r="F1279">
            <v>35732</v>
          </cell>
          <cell r="G1279" t="str">
            <v>Octubre</v>
          </cell>
          <cell r="H1279">
            <v>1997</v>
          </cell>
          <cell r="I1279">
            <v>39384</v>
          </cell>
          <cell r="J1279">
            <v>2007</v>
          </cell>
          <cell r="K1279" t="str">
            <v>Octubre</v>
          </cell>
          <cell r="P1279">
            <v>6.04</v>
          </cell>
          <cell r="Q1279">
            <v>17.7</v>
          </cell>
          <cell r="R1279">
            <v>17.52</v>
          </cell>
          <cell r="S1279" t="e">
            <v>#REF!</v>
          </cell>
          <cell r="T1279">
            <v>2550</v>
          </cell>
          <cell r="U1279" t="e">
            <v>#REF!</v>
          </cell>
          <cell r="V1279">
            <v>2550</v>
          </cell>
          <cell r="W1279" t="e">
            <v>#REF!</v>
          </cell>
          <cell r="X1279">
            <v>2550</v>
          </cell>
          <cell r="Y1279">
            <v>451.34999999999997</v>
          </cell>
          <cell r="Z1279">
            <v>3001.35</v>
          </cell>
          <cell r="AA1279">
            <v>44676</v>
          </cell>
          <cell r="AB1279">
            <v>406.31</v>
          </cell>
          <cell r="AC1279">
            <v>428.65499999999997</v>
          </cell>
          <cell r="AD1279">
            <v>392.95499999999998</v>
          </cell>
          <cell r="AE1279">
            <v>328.69499999999999</v>
          </cell>
          <cell r="AF1279">
            <v>302.685</v>
          </cell>
          <cell r="AG1279">
            <v>275.65500000000003</v>
          </cell>
          <cell r="AH1279">
            <v>262.14</v>
          </cell>
          <cell r="AI1279">
            <v>262.14</v>
          </cell>
          <cell r="AJ1279">
            <v>262.14</v>
          </cell>
          <cell r="AK1279">
            <v>0</v>
          </cell>
          <cell r="AL1279">
            <v>0</v>
          </cell>
          <cell r="AM1279">
            <v>0</v>
          </cell>
          <cell r="AN1279">
            <v>0</v>
          </cell>
          <cell r="AO1279">
            <v>0</v>
          </cell>
          <cell r="AP1279">
            <v>0</v>
          </cell>
          <cell r="AQ1279">
            <v>2921.3749999999995</v>
          </cell>
        </row>
        <row r="1280">
          <cell r="A1280">
            <v>1</v>
          </cell>
          <cell r="B1280" t="str">
            <v>COP</v>
          </cell>
          <cell r="C1280" t="str">
            <v>Subastas</v>
          </cell>
          <cell r="D1280" t="str">
            <v>Variable</v>
          </cell>
          <cell r="E1280">
            <v>10</v>
          </cell>
          <cell r="F1280">
            <v>35732</v>
          </cell>
          <cell r="G1280" t="str">
            <v>Octubre</v>
          </cell>
          <cell r="H1280">
            <v>1997</v>
          </cell>
          <cell r="I1280">
            <v>39384</v>
          </cell>
          <cell r="J1280">
            <v>2007</v>
          </cell>
          <cell r="K1280" t="str">
            <v>Octubre</v>
          </cell>
          <cell r="P1280">
            <v>6.04</v>
          </cell>
          <cell r="Q1280">
            <v>17.7</v>
          </cell>
          <cell r="R1280">
            <v>17.52</v>
          </cell>
          <cell r="S1280" t="e">
            <v>#REF!</v>
          </cell>
          <cell r="T1280">
            <v>4157.7</v>
          </cell>
          <cell r="U1280" t="e">
            <v>#REF!</v>
          </cell>
          <cell r="V1280">
            <v>4157.7</v>
          </cell>
          <cell r="W1280" t="e">
            <v>#REF!</v>
          </cell>
          <cell r="X1280">
            <v>4157.7</v>
          </cell>
          <cell r="Y1280">
            <v>735.91289999999992</v>
          </cell>
          <cell r="Z1280">
            <v>4893.6129000000001</v>
          </cell>
          <cell r="AA1280">
            <v>72842.903999999995</v>
          </cell>
          <cell r="AB1280">
            <v>662.47</v>
          </cell>
          <cell r="AC1280">
            <v>698.90936999999997</v>
          </cell>
          <cell r="AD1280">
            <v>640.70156999999995</v>
          </cell>
          <cell r="AE1280">
            <v>535.92752999999993</v>
          </cell>
          <cell r="AF1280">
            <v>493.51898999999997</v>
          </cell>
          <cell r="AG1280">
            <v>449.44736999999998</v>
          </cell>
          <cell r="AH1280">
            <v>427.41156000000001</v>
          </cell>
          <cell r="AI1280">
            <v>427.41156000000001</v>
          </cell>
          <cell r="AJ1280">
            <v>427.41156000000001</v>
          </cell>
          <cell r="AK1280">
            <v>0</v>
          </cell>
          <cell r="AL1280">
            <v>0</v>
          </cell>
          <cell r="AM1280">
            <v>0</v>
          </cell>
          <cell r="AN1280">
            <v>0</v>
          </cell>
          <cell r="AO1280">
            <v>0</v>
          </cell>
          <cell r="AP1280">
            <v>0</v>
          </cell>
          <cell r="AQ1280">
            <v>4763.2095100000006</v>
          </cell>
        </row>
        <row r="1281">
          <cell r="A1281">
            <v>1</v>
          </cell>
          <cell r="B1281" t="str">
            <v>COP</v>
          </cell>
          <cell r="C1281" t="str">
            <v>Subastas</v>
          </cell>
          <cell r="D1281" t="str">
            <v>Variable</v>
          </cell>
          <cell r="E1281">
            <v>10</v>
          </cell>
          <cell r="F1281">
            <v>35823</v>
          </cell>
          <cell r="G1281" t="str">
            <v>Enero</v>
          </cell>
          <cell r="H1281">
            <v>1998</v>
          </cell>
          <cell r="I1281">
            <v>39475</v>
          </cell>
          <cell r="J1281">
            <v>2008</v>
          </cell>
          <cell r="K1281" t="str">
            <v>Enero</v>
          </cell>
          <cell r="P1281">
            <v>7.1</v>
          </cell>
          <cell r="Q1281">
            <v>18.88</v>
          </cell>
          <cell r="R1281">
            <v>17.52</v>
          </cell>
          <cell r="S1281" t="e">
            <v>#REF!</v>
          </cell>
          <cell r="T1281">
            <v>4.5999999999999996</v>
          </cell>
          <cell r="U1281" t="e">
            <v>#REF!</v>
          </cell>
          <cell r="V1281">
            <v>4.5999999999999996</v>
          </cell>
          <cell r="W1281" t="e">
            <v>#REF!</v>
          </cell>
          <cell r="X1281">
            <v>4.5999999999999996</v>
          </cell>
          <cell r="Y1281">
            <v>0.86847999999999992</v>
          </cell>
          <cell r="Z1281">
            <v>5.4684799999999996</v>
          </cell>
          <cell r="AA1281">
            <v>80.591999999999999</v>
          </cell>
          <cell r="AB1281">
            <v>1.1499999999999999</v>
          </cell>
          <cell r="AC1281">
            <v>0.7815399999999999</v>
          </cell>
          <cell r="AD1281">
            <v>0.81925999999999999</v>
          </cell>
          <cell r="AE1281">
            <v>0.72082000000000002</v>
          </cell>
          <cell r="AF1281">
            <v>0.62237999999999993</v>
          </cell>
          <cell r="AG1281">
            <v>0.54831999999999992</v>
          </cell>
          <cell r="AH1281">
            <v>0.52347999999999995</v>
          </cell>
          <cell r="AI1281">
            <v>0.52347999999999995</v>
          </cell>
          <cell r="AJ1281">
            <v>0.52347999999999995</v>
          </cell>
          <cell r="AK1281">
            <v>0.62237999999999993</v>
          </cell>
          <cell r="AL1281">
            <v>0</v>
          </cell>
          <cell r="AM1281">
            <v>0</v>
          </cell>
          <cell r="AN1281">
            <v>0</v>
          </cell>
          <cell r="AO1281">
            <v>0</v>
          </cell>
          <cell r="AP1281">
            <v>0</v>
          </cell>
          <cell r="AQ1281">
            <v>6.83514</v>
          </cell>
        </row>
        <row r="1282">
          <cell r="A1282">
            <v>1</v>
          </cell>
          <cell r="B1282" t="str">
            <v>COP</v>
          </cell>
          <cell r="C1282" t="str">
            <v>Subastas</v>
          </cell>
          <cell r="D1282" t="str">
            <v>Variable</v>
          </cell>
          <cell r="E1282">
            <v>10</v>
          </cell>
          <cell r="F1282">
            <v>35823</v>
          </cell>
          <cell r="G1282" t="str">
            <v>Enero</v>
          </cell>
          <cell r="H1282">
            <v>1998</v>
          </cell>
          <cell r="I1282">
            <v>39475</v>
          </cell>
          <cell r="J1282">
            <v>2008</v>
          </cell>
          <cell r="K1282" t="str">
            <v>Enero</v>
          </cell>
          <cell r="P1282">
            <v>7.1</v>
          </cell>
          <cell r="Q1282">
            <v>18.88</v>
          </cell>
          <cell r="R1282">
            <v>17.52</v>
          </cell>
          <cell r="S1282" t="e">
            <v>#REF!</v>
          </cell>
          <cell r="T1282">
            <v>26211.3</v>
          </cell>
          <cell r="U1282" t="e">
            <v>#REF!</v>
          </cell>
          <cell r="V1282">
            <v>26211.3</v>
          </cell>
          <cell r="W1282" t="e">
            <v>#REF!</v>
          </cell>
          <cell r="X1282">
            <v>26211.3</v>
          </cell>
          <cell r="Y1282">
            <v>4948.69344</v>
          </cell>
          <cell r="Z1282">
            <v>31159.993439999998</v>
          </cell>
          <cell r="AA1282">
            <v>459221.97599999997</v>
          </cell>
          <cell r="AB1282">
            <v>6549.08</v>
          </cell>
          <cell r="AC1282">
            <v>4453.2998699999998</v>
          </cell>
          <cell r="AD1282">
            <v>4668.2325300000002</v>
          </cell>
          <cell r="AE1282">
            <v>4107.3107099999997</v>
          </cell>
          <cell r="AF1282">
            <v>3546.3888900000002</v>
          </cell>
          <cell r="AG1282">
            <v>3124.3869599999998</v>
          </cell>
          <cell r="AH1282">
            <v>2982.8459399999997</v>
          </cell>
          <cell r="AI1282">
            <v>2982.8459399999997</v>
          </cell>
          <cell r="AJ1282">
            <v>2982.8459399999997</v>
          </cell>
          <cell r="AK1282">
            <v>3546.3888900000002</v>
          </cell>
          <cell r="AL1282">
            <v>0</v>
          </cell>
          <cell r="AM1282">
            <v>0</v>
          </cell>
          <cell r="AN1282">
            <v>0</v>
          </cell>
          <cell r="AO1282">
            <v>0</v>
          </cell>
          <cell r="AP1282">
            <v>0</v>
          </cell>
          <cell r="AQ1282">
            <v>38943.625670000009</v>
          </cell>
        </row>
        <row r="1283">
          <cell r="A1283">
            <v>1</v>
          </cell>
          <cell r="B1283" t="str">
            <v>COP</v>
          </cell>
          <cell r="C1283" t="str">
            <v>Subastas</v>
          </cell>
          <cell r="D1283" t="str">
            <v>Variable</v>
          </cell>
          <cell r="E1283">
            <v>10</v>
          </cell>
          <cell r="F1283">
            <v>35823</v>
          </cell>
          <cell r="G1283" t="str">
            <v>Enero</v>
          </cell>
          <cell r="H1283">
            <v>1998</v>
          </cell>
          <cell r="I1283">
            <v>39475</v>
          </cell>
          <cell r="J1283">
            <v>2008</v>
          </cell>
          <cell r="K1283" t="str">
            <v>Enero</v>
          </cell>
          <cell r="P1283">
            <v>7.1</v>
          </cell>
          <cell r="Q1283">
            <v>18.88</v>
          </cell>
          <cell r="R1283">
            <v>17.52</v>
          </cell>
          <cell r="S1283" t="e">
            <v>#REF!</v>
          </cell>
          <cell r="T1283">
            <v>1640.9</v>
          </cell>
          <cell r="U1283" t="e">
            <v>#REF!</v>
          </cell>
          <cell r="V1283">
            <v>1640.9</v>
          </cell>
          <cell r="W1283" t="e">
            <v>#REF!</v>
          </cell>
          <cell r="X1283">
            <v>1640.9</v>
          </cell>
          <cell r="Y1283">
            <v>309.80192</v>
          </cell>
          <cell r="Z1283">
            <v>1950.70192</v>
          </cell>
          <cell r="AA1283">
            <v>28748.567999999999</v>
          </cell>
          <cell r="AB1283">
            <v>409.99</v>
          </cell>
          <cell r="AC1283">
            <v>278.78890999999999</v>
          </cell>
          <cell r="AD1283">
            <v>292.24429000000003</v>
          </cell>
          <cell r="AE1283">
            <v>257.12903</v>
          </cell>
          <cell r="AF1283">
            <v>222.01377000000002</v>
          </cell>
          <cell r="AG1283">
            <v>195.59528</v>
          </cell>
          <cell r="AH1283">
            <v>186.73442</v>
          </cell>
          <cell r="AI1283">
            <v>186.73442</v>
          </cell>
          <cell r="AJ1283">
            <v>186.73442</v>
          </cell>
          <cell r="AK1283">
            <v>222.01377000000002</v>
          </cell>
          <cell r="AL1283">
            <v>0</v>
          </cell>
          <cell r="AM1283">
            <v>0</v>
          </cell>
          <cell r="AN1283">
            <v>0</v>
          </cell>
          <cell r="AO1283">
            <v>0</v>
          </cell>
          <cell r="AP1283">
            <v>0</v>
          </cell>
          <cell r="AQ1283">
            <v>2437.97831</v>
          </cell>
        </row>
        <row r="1284">
          <cell r="A1284">
            <v>1</v>
          </cell>
          <cell r="B1284" t="str">
            <v>COP</v>
          </cell>
          <cell r="C1284" t="str">
            <v>Subastas</v>
          </cell>
          <cell r="D1284" t="str">
            <v>Variable</v>
          </cell>
          <cell r="E1284">
            <v>10</v>
          </cell>
          <cell r="F1284">
            <v>35823</v>
          </cell>
          <cell r="G1284" t="str">
            <v>Enero</v>
          </cell>
          <cell r="H1284">
            <v>1998</v>
          </cell>
          <cell r="I1284">
            <v>39475</v>
          </cell>
          <cell r="J1284">
            <v>2008</v>
          </cell>
          <cell r="K1284" t="str">
            <v>Enero</v>
          </cell>
          <cell r="P1284">
            <v>7.1</v>
          </cell>
          <cell r="Q1284">
            <v>18.88</v>
          </cell>
          <cell r="R1284">
            <v>17.52</v>
          </cell>
          <cell r="S1284" t="e">
            <v>#REF!</v>
          </cell>
          <cell r="T1284">
            <v>114.7</v>
          </cell>
          <cell r="U1284" t="e">
            <v>#REF!</v>
          </cell>
          <cell r="V1284">
            <v>114.7</v>
          </cell>
          <cell r="W1284" t="e">
            <v>#REF!</v>
          </cell>
          <cell r="X1284">
            <v>114.7</v>
          </cell>
          <cell r="Y1284">
            <v>21.655360000000002</v>
          </cell>
          <cell r="Z1284">
            <v>136.35536000000002</v>
          </cell>
          <cell r="AA1284">
            <v>2009.5440000000001</v>
          </cell>
          <cell r="AB1284">
            <v>28.66</v>
          </cell>
          <cell r="AC1284">
            <v>19.48753</v>
          </cell>
          <cell r="AD1284">
            <v>20.428070000000002</v>
          </cell>
          <cell r="AE1284">
            <v>17.973490000000002</v>
          </cell>
          <cell r="AF1284">
            <v>15.51891</v>
          </cell>
          <cell r="AG1284">
            <v>13.67224</v>
          </cell>
          <cell r="AH1284">
            <v>13.052860000000001</v>
          </cell>
          <cell r="AI1284">
            <v>13.052860000000001</v>
          </cell>
          <cell r="AJ1284">
            <v>13.052860000000001</v>
          </cell>
          <cell r="AK1284">
            <v>15.51891</v>
          </cell>
          <cell r="AL1284">
            <v>0</v>
          </cell>
          <cell r="AM1284">
            <v>0</v>
          </cell>
          <cell r="AN1284">
            <v>0</v>
          </cell>
          <cell r="AO1284">
            <v>0</v>
          </cell>
          <cell r="AP1284">
            <v>0</v>
          </cell>
          <cell r="AQ1284">
            <v>170.41773000000003</v>
          </cell>
        </row>
        <row r="1285">
          <cell r="A1285">
            <v>1</v>
          </cell>
          <cell r="B1285" t="str">
            <v>COP</v>
          </cell>
          <cell r="C1285" t="str">
            <v>Subastas</v>
          </cell>
          <cell r="D1285" t="str">
            <v>Variable</v>
          </cell>
          <cell r="E1285">
            <v>10</v>
          </cell>
          <cell r="F1285">
            <v>35823</v>
          </cell>
          <cell r="G1285" t="str">
            <v>Enero</v>
          </cell>
          <cell r="H1285">
            <v>1998</v>
          </cell>
          <cell r="I1285">
            <v>39475</v>
          </cell>
          <cell r="J1285">
            <v>2008</v>
          </cell>
          <cell r="K1285" t="str">
            <v>Enero</v>
          </cell>
          <cell r="P1285">
            <v>7.1</v>
          </cell>
          <cell r="Q1285">
            <v>18.88</v>
          </cell>
          <cell r="R1285">
            <v>17.52</v>
          </cell>
          <cell r="S1285" t="e">
            <v>#REF!</v>
          </cell>
          <cell r="T1285">
            <v>1000</v>
          </cell>
          <cell r="U1285" t="e">
            <v>#REF!</v>
          </cell>
          <cell r="V1285">
            <v>1000</v>
          </cell>
          <cell r="W1285" t="e">
            <v>#REF!</v>
          </cell>
          <cell r="X1285">
            <v>1000</v>
          </cell>
          <cell r="Y1285">
            <v>188.79999999999998</v>
          </cell>
          <cell r="Z1285">
            <v>1188.8</v>
          </cell>
          <cell r="AA1285">
            <v>17520</v>
          </cell>
          <cell r="AB1285">
            <v>249.86</v>
          </cell>
          <cell r="AC1285">
            <v>169.9</v>
          </cell>
          <cell r="AD1285">
            <v>178.1</v>
          </cell>
          <cell r="AE1285">
            <v>156.70000000000002</v>
          </cell>
          <cell r="AF1285">
            <v>135.30000000000001</v>
          </cell>
          <cell r="AG1285">
            <v>119.2</v>
          </cell>
          <cell r="AH1285">
            <v>113.8</v>
          </cell>
          <cell r="AI1285">
            <v>113.8</v>
          </cell>
          <cell r="AJ1285">
            <v>113.8</v>
          </cell>
          <cell r="AK1285">
            <v>135.30000000000001</v>
          </cell>
          <cell r="AL1285">
            <v>0</v>
          </cell>
          <cell r="AM1285">
            <v>0</v>
          </cell>
          <cell r="AN1285">
            <v>0</v>
          </cell>
          <cell r="AO1285">
            <v>0</v>
          </cell>
          <cell r="AP1285">
            <v>0</v>
          </cell>
          <cell r="AQ1285">
            <v>1485.76</v>
          </cell>
        </row>
        <row r="1286">
          <cell r="A1286">
            <v>1</v>
          </cell>
          <cell r="B1286" t="str">
            <v>COP</v>
          </cell>
          <cell r="C1286" t="str">
            <v>Subastas</v>
          </cell>
          <cell r="D1286" t="str">
            <v>Variable</v>
          </cell>
          <cell r="E1286">
            <v>10</v>
          </cell>
          <cell r="F1286">
            <v>35823</v>
          </cell>
          <cell r="G1286" t="str">
            <v>Enero</v>
          </cell>
          <cell r="H1286">
            <v>1998</v>
          </cell>
          <cell r="I1286">
            <v>39475</v>
          </cell>
          <cell r="J1286">
            <v>2008</v>
          </cell>
          <cell r="K1286" t="str">
            <v>Enero</v>
          </cell>
          <cell r="P1286">
            <v>7.1</v>
          </cell>
          <cell r="Q1286">
            <v>18.88</v>
          </cell>
          <cell r="R1286">
            <v>17.52</v>
          </cell>
          <cell r="S1286" t="e">
            <v>#REF!</v>
          </cell>
          <cell r="T1286">
            <v>480.9</v>
          </cell>
          <cell r="U1286" t="e">
            <v>#REF!</v>
          </cell>
          <cell r="V1286">
            <v>480.9</v>
          </cell>
          <cell r="W1286" t="e">
            <v>#REF!</v>
          </cell>
          <cell r="X1286">
            <v>480.9</v>
          </cell>
          <cell r="Y1286">
            <v>90.79392</v>
          </cell>
          <cell r="Z1286">
            <v>571.69391999999993</v>
          </cell>
          <cell r="AA1286">
            <v>8425.3679999999986</v>
          </cell>
          <cell r="AB1286">
            <v>120.16</v>
          </cell>
          <cell r="AC1286">
            <v>81.704909999999998</v>
          </cell>
          <cell r="AD1286">
            <v>85.648290000000003</v>
          </cell>
          <cell r="AE1286">
            <v>75.357029999999995</v>
          </cell>
          <cell r="AF1286">
            <v>65.065770000000001</v>
          </cell>
          <cell r="AG1286">
            <v>57.323279999999997</v>
          </cell>
          <cell r="AH1286">
            <v>54.726419999999997</v>
          </cell>
          <cell r="AI1286">
            <v>54.726419999999997</v>
          </cell>
          <cell r="AJ1286">
            <v>54.726419999999997</v>
          </cell>
          <cell r="AK1286">
            <v>65.065770000000001</v>
          </cell>
          <cell r="AL1286">
            <v>0</v>
          </cell>
          <cell r="AM1286">
            <v>0</v>
          </cell>
          <cell r="AN1286">
            <v>0</v>
          </cell>
          <cell r="AO1286">
            <v>0</v>
          </cell>
          <cell r="AP1286">
            <v>0</v>
          </cell>
          <cell r="AQ1286">
            <v>714.50430999999992</v>
          </cell>
        </row>
        <row r="1287">
          <cell r="A1287">
            <v>1</v>
          </cell>
          <cell r="B1287" t="str">
            <v>COP</v>
          </cell>
          <cell r="C1287" t="str">
            <v>Subastas</v>
          </cell>
          <cell r="D1287" t="str">
            <v>Variable</v>
          </cell>
          <cell r="E1287">
            <v>10</v>
          </cell>
          <cell r="F1287">
            <v>35823</v>
          </cell>
          <cell r="G1287" t="str">
            <v>Enero</v>
          </cell>
          <cell r="H1287">
            <v>1998</v>
          </cell>
          <cell r="I1287">
            <v>39475</v>
          </cell>
          <cell r="J1287">
            <v>2008</v>
          </cell>
          <cell r="K1287" t="str">
            <v>Enero</v>
          </cell>
          <cell r="P1287">
            <v>7.1</v>
          </cell>
          <cell r="Q1287">
            <v>18.88</v>
          </cell>
          <cell r="R1287">
            <v>17.52</v>
          </cell>
          <cell r="S1287" t="e">
            <v>#REF!</v>
          </cell>
          <cell r="T1287">
            <v>1000</v>
          </cell>
          <cell r="U1287" t="e">
            <v>#REF!</v>
          </cell>
          <cell r="V1287">
            <v>1000</v>
          </cell>
          <cell r="W1287" t="e">
            <v>#REF!</v>
          </cell>
          <cell r="X1287">
            <v>1000</v>
          </cell>
          <cell r="Y1287">
            <v>188.79999999999998</v>
          </cell>
          <cell r="Z1287">
            <v>1188.8</v>
          </cell>
          <cell r="AA1287">
            <v>17520</v>
          </cell>
          <cell r="AB1287">
            <v>249.86</v>
          </cell>
          <cell r="AC1287">
            <v>169.9</v>
          </cell>
          <cell r="AD1287">
            <v>178.1</v>
          </cell>
          <cell r="AE1287">
            <v>156.70000000000002</v>
          </cell>
          <cell r="AF1287">
            <v>135.30000000000001</v>
          </cell>
          <cell r="AG1287">
            <v>119.2</v>
          </cell>
          <cell r="AH1287">
            <v>113.8</v>
          </cell>
          <cell r="AI1287">
            <v>113.8</v>
          </cell>
          <cell r="AJ1287">
            <v>113.8</v>
          </cell>
          <cell r="AK1287">
            <v>135.30000000000001</v>
          </cell>
          <cell r="AL1287">
            <v>0</v>
          </cell>
          <cell r="AM1287">
            <v>0</v>
          </cell>
          <cell r="AN1287">
            <v>0</v>
          </cell>
          <cell r="AO1287">
            <v>0</v>
          </cell>
          <cell r="AP1287">
            <v>0</v>
          </cell>
          <cell r="AQ1287">
            <v>1485.76</v>
          </cell>
        </row>
        <row r="1288">
          <cell r="A1288">
            <v>1</v>
          </cell>
          <cell r="B1288" t="str">
            <v>COP</v>
          </cell>
          <cell r="C1288" t="str">
            <v>Subastas</v>
          </cell>
          <cell r="D1288" t="str">
            <v>Variable</v>
          </cell>
          <cell r="E1288">
            <v>10</v>
          </cell>
          <cell r="F1288">
            <v>35823</v>
          </cell>
          <cell r="G1288" t="str">
            <v>Enero</v>
          </cell>
          <cell r="H1288">
            <v>1998</v>
          </cell>
          <cell r="I1288">
            <v>39475</v>
          </cell>
          <cell r="J1288">
            <v>2008</v>
          </cell>
          <cell r="K1288" t="str">
            <v>Enero</v>
          </cell>
          <cell r="P1288">
            <v>7.1</v>
          </cell>
          <cell r="Q1288">
            <v>18.88</v>
          </cell>
          <cell r="R1288">
            <v>17.52</v>
          </cell>
          <cell r="S1288" t="e">
            <v>#REF!</v>
          </cell>
          <cell r="T1288">
            <v>1681.8</v>
          </cell>
          <cell r="U1288" t="e">
            <v>#REF!</v>
          </cell>
          <cell r="V1288">
            <v>1681.8</v>
          </cell>
          <cell r="W1288" t="e">
            <v>#REF!</v>
          </cell>
          <cell r="X1288">
            <v>1681.8</v>
          </cell>
          <cell r="Y1288">
            <v>317.52384000000001</v>
          </cell>
          <cell r="Z1288">
            <v>1999.32384</v>
          </cell>
          <cell r="AA1288">
            <v>29465.135999999999</v>
          </cell>
          <cell r="AB1288">
            <v>420.21</v>
          </cell>
          <cell r="AC1288">
            <v>285.73782</v>
          </cell>
          <cell r="AD1288">
            <v>299.52858000000003</v>
          </cell>
          <cell r="AE1288">
            <v>263.53806000000003</v>
          </cell>
          <cell r="AF1288">
            <v>227.54754</v>
          </cell>
          <cell r="AG1288">
            <v>200.47056000000001</v>
          </cell>
          <cell r="AH1288">
            <v>191.38883999999999</v>
          </cell>
          <cell r="AI1288">
            <v>191.38883999999999</v>
          </cell>
          <cell r="AJ1288">
            <v>191.38883999999999</v>
          </cell>
          <cell r="AK1288">
            <v>227.54754</v>
          </cell>
          <cell r="AL1288">
            <v>0</v>
          </cell>
          <cell r="AM1288">
            <v>0</v>
          </cell>
          <cell r="AN1288">
            <v>0</v>
          </cell>
          <cell r="AO1288">
            <v>0</v>
          </cell>
          <cell r="AP1288">
            <v>0</v>
          </cell>
          <cell r="AQ1288">
            <v>2498.7466200000003</v>
          </cell>
        </row>
        <row r="1289">
          <cell r="A1289">
            <v>1</v>
          </cell>
          <cell r="B1289" t="str">
            <v>COP</v>
          </cell>
          <cell r="C1289" t="str">
            <v>Subastas</v>
          </cell>
          <cell r="D1289" t="str">
            <v>Variable</v>
          </cell>
          <cell r="E1289">
            <v>10</v>
          </cell>
          <cell r="F1289">
            <v>35823</v>
          </cell>
          <cell r="G1289" t="str">
            <v>Enero</v>
          </cell>
          <cell r="H1289">
            <v>1998</v>
          </cell>
          <cell r="I1289">
            <v>39475</v>
          </cell>
          <cell r="J1289">
            <v>2008</v>
          </cell>
          <cell r="K1289" t="str">
            <v>Enero</v>
          </cell>
          <cell r="P1289">
            <v>7.1</v>
          </cell>
          <cell r="Q1289">
            <v>18.88</v>
          </cell>
          <cell r="R1289">
            <v>17.52</v>
          </cell>
          <cell r="S1289" t="e">
            <v>#REF!</v>
          </cell>
          <cell r="T1289">
            <v>8743.6</v>
          </cell>
          <cell r="U1289" t="e">
            <v>#REF!</v>
          </cell>
          <cell r="V1289">
            <v>8743.6</v>
          </cell>
          <cell r="W1289" t="e">
            <v>#REF!</v>
          </cell>
          <cell r="X1289">
            <v>8743.6</v>
          </cell>
          <cell r="Y1289">
            <v>1650.79168</v>
          </cell>
          <cell r="Z1289">
            <v>10394.391680000001</v>
          </cell>
          <cell r="AA1289">
            <v>153187.872</v>
          </cell>
          <cell r="AB1289">
            <v>2184.65</v>
          </cell>
          <cell r="AC1289">
            <v>1485.53764</v>
          </cell>
          <cell r="AD1289">
            <v>1557.2351600000002</v>
          </cell>
          <cell r="AE1289">
            <v>1370.12212</v>
          </cell>
          <cell r="AF1289">
            <v>1183.00908</v>
          </cell>
          <cell r="AG1289">
            <v>1042.23712</v>
          </cell>
          <cell r="AH1289">
            <v>995.02168000000006</v>
          </cell>
          <cell r="AI1289">
            <v>995.02168000000006</v>
          </cell>
          <cell r="AJ1289">
            <v>995.02168000000006</v>
          </cell>
          <cell r="AK1289">
            <v>1183.00908</v>
          </cell>
          <cell r="AL1289">
            <v>0</v>
          </cell>
          <cell r="AM1289">
            <v>0</v>
          </cell>
          <cell r="AN1289">
            <v>0</v>
          </cell>
          <cell r="AO1289">
            <v>0</v>
          </cell>
          <cell r="AP1289">
            <v>0</v>
          </cell>
          <cell r="AQ1289">
            <v>12990.865239999999</v>
          </cell>
        </row>
        <row r="1290">
          <cell r="A1290">
            <v>1</v>
          </cell>
          <cell r="B1290" t="str">
            <v>COP</v>
          </cell>
          <cell r="C1290" t="str">
            <v>Subastas</v>
          </cell>
          <cell r="D1290" t="str">
            <v>Variable</v>
          </cell>
          <cell r="E1290">
            <v>10</v>
          </cell>
          <cell r="F1290">
            <v>35823</v>
          </cell>
          <cell r="G1290" t="str">
            <v>Enero</v>
          </cell>
          <cell r="H1290">
            <v>1998</v>
          </cell>
          <cell r="I1290">
            <v>39475</v>
          </cell>
          <cell r="J1290">
            <v>2008</v>
          </cell>
          <cell r="K1290" t="str">
            <v>Enero</v>
          </cell>
          <cell r="P1290">
            <v>7.1</v>
          </cell>
          <cell r="Q1290">
            <v>18.88</v>
          </cell>
          <cell r="R1290">
            <v>17.52</v>
          </cell>
          <cell r="S1290" t="e">
            <v>#REF!</v>
          </cell>
          <cell r="T1290">
            <v>79301.7</v>
          </cell>
          <cell r="U1290" t="e">
            <v>#REF!</v>
          </cell>
          <cell r="V1290">
            <v>79301.7</v>
          </cell>
          <cell r="W1290" t="e">
            <v>#REF!</v>
          </cell>
          <cell r="X1290">
            <v>79301.7</v>
          </cell>
          <cell r="Y1290">
            <v>14972.160959999999</v>
          </cell>
          <cell r="Z1290">
            <v>94273.860959999991</v>
          </cell>
          <cell r="AA1290">
            <v>1389365.784</v>
          </cell>
          <cell r="AB1290">
            <v>19814.080000000002</v>
          </cell>
          <cell r="AC1290">
            <v>13473.358829999999</v>
          </cell>
          <cell r="AD1290">
            <v>14123.63277</v>
          </cell>
          <cell r="AE1290">
            <v>12426.57639</v>
          </cell>
          <cell r="AF1290">
            <v>10729.52001</v>
          </cell>
          <cell r="AG1290">
            <v>9452.762639999999</v>
          </cell>
          <cell r="AH1290">
            <v>9024.5334599999987</v>
          </cell>
          <cell r="AI1290">
            <v>9024.5334599999987</v>
          </cell>
          <cell r="AJ1290">
            <v>9024.5334599999987</v>
          </cell>
          <cell r="AK1290">
            <v>10729.52001</v>
          </cell>
          <cell r="AL1290">
            <v>0</v>
          </cell>
          <cell r="AM1290">
            <v>0</v>
          </cell>
          <cell r="AN1290">
            <v>0</v>
          </cell>
          <cell r="AO1290">
            <v>0</v>
          </cell>
          <cell r="AP1290">
            <v>0</v>
          </cell>
          <cell r="AQ1290">
            <v>117823.05103000003</v>
          </cell>
        </row>
        <row r="1291">
          <cell r="A1291">
            <v>1</v>
          </cell>
          <cell r="B1291" t="str">
            <v>COP</v>
          </cell>
          <cell r="C1291" t="str">
            <v>Subastas</v>
          </cell>
          <cell r="D1291" t="str">
            <v>Variable</v>
          </cell>
          <cell r="E1291">
            <v>10</v>
          </cell>
          <cell r="F1291">
            <v>35823</v>
          </cell>
          <cell r="G1291" t="str">
            <v>Enero</v>
          </cell>
          <cell r="H1291">
            <v>1998</v>
          </cell>
          <cell r="I1291">
            <v>39475</v>
          </cell>
          <cell r="J1291">
            <v>2008</v>
          </cell>
          <cell r="K1291" t="str">
            <v>Enero</v>
          </cell>
          <cell r="P1291">
            <v>7.1</v>
          </cell>
          <cell r="Q1291">
            <v>18.88</v>
          </cell>
          <cell r="R1291">
            <v>17.52</v>
          </cell>
          <cell r="S1291" t="e">
            <v>#REF!</v>
          </cell>
          <cell r="T1291">
            <v>750.8</v>
          </cell>
          <cell r="U1291" t="e">
            <v>#REF!</v>
          </cell>
          <cell r="V1291">
            <v>750.8</v>
          </cell>
          <cell r="W1291" t="e">
            <v>#REF!</v>
          </cell>
          <cell r="X1291">
            <v>750.8</v>
          </cell>
          <cell r="Y1291">
            <v>141.75103999999999</v>
          </cell>
          <cell r="Z1291">
            <v>892.55103999999994</v>
          </cell>
          <cell r="AA1291">
            <v>13154.016</v>
          </cell>
          <cell r="AB1291">
            <v>187.59</v>
          </cell>
          <cell r="AC1291">
            <v>127.56092</v>
          </cell>
          <cell r="AD1291">
            <v>133.71747999999999</v>
          </cell>
          <cell r="AE1291">
            <v>117.65035999999999</v>
          </cell>
          <cell r="AF1291">
            <v>101.58324</v>
          </cell>
          <cell r="AG1291">
            <v>89.495359999999991</v>
          </cell>
          <cell r="AH1291">
            <v>85.441039999999987</v>
          </cell>
          <cell r="AI1291">
            <v>85.441039999999987</v>
          </cell>
          <cell r="AJ1291">
            <v>85.441039999999987</v>
          </cell>
          <cell r="AK1291">
            <v>101.58324</v>
          </cell>
          <cell r="AL1291">
            <v>0</v>
          </cell>
          <cell r="AM1291">
            <v>0</v>
          </cell>
          <cell r="AN1291">
            <v>0</v>
          </cell>
          <cell r="AO1291">
            <v>0</v>
          </cell>
          <cell r="AP1291">
            <v>0</v>
          </cell>
          <cell r="AQ1291">
            <v>1115.5037199999997</v>
          </cell>
        </row>
        <row r="1292">
          <cell r="A1292">
            <v>1</v>
          </cell>
          <cell r="B1292" t="str">
            <v>COP</v>
          </cell>
          <cell r="C1292" t="str">
            <v>Subastas</v>
          </cell>
          <cell r="D1292" t="str">
            <v>Variable</v>
          </cell>
          <cell r="E1292">
            <v>10</v>
          </cell>
          <cell r="F1292">
            <v>35823</v>
          </cell>
          <cell r="G1292" t="str">
            <v>Enero</v>
          </cell>
          <cell r="H1292">
            <v>1998</v>
          </cell>
          <cell r="I1292">
            <v>39475</v>
          </cell>
          <cell r="J1292">
            <v>2008</v>
          </cell>
          <cell r="K1292" t="str">
            <v>Enero</v>
          </cell>
          <cell r="P1292">
            <v>7.1</v>
          </cell>
          <cell r="Q1292">
            <v>18.88</v>
          </cell>
          <cell r="R1292">
            <v>17.52</v>
          </cell>
          <cell r="S1292" t="e">
            <v>#REF!</v>
          </cell>
          <cell r="T1292">
            <v>4259.1000000000004</v>
          </cell>
          <cell r="U1292" t="e">
            <v>#REF!</v>
          </cell>
          <cell r="V1292">
            <v>4259.1000000000004</v>
          </cell>
          <cell r="W1292" t="e">
            <v>#REF!</v>
          </cell>
          <cell r="X1292">
            <v>4259.1000000000004</v>
          </cell>
          <cell r="Y1292">
            <v>804.11808000000008</v>
          </cell>
          <cell r="Z1292">
            <v>5063.2180800000006</v>
          </cell>
          <cell r="AA1292">
            <v>74619.432000000001</v>
          </cell>
          <cell r="AB1292">
            <v>1064.17</v>
          </cell>
          <cell r="AC1292">
            <v>723.62109000000009</v>
          </cell>
          <cell r="AD1292">
            <v>758.5457100000001</v>
          </cell>
          <cell r="AE1292">
            <v>667.40097000000003</v>
          </cell>
          <cell r="AF1292">
            <v>576.25623000000007</v>
          </cell>
          <cell r="AG1292">
            <v>507.68472000000003</v>
          </cell>
          <cell r="AH1292">
            <v>484.68558000000002</v>
          </cell>
          <cell r="AI1292">
            <v>484.68558000000002</v>
          </cell>
          <cell r="AJ1292">
            <v>484.68558000000002</v>
          </cell>
          <cell r="AK1292">
            <v>576.25623000000007</v>
          </cell>
          <cell r="AL1292">
            <v>0</v>
          </cell>
          <cell r="AM1292">
            <v>0</v>
          </cell>
          <cell r="AN1292">
            <v>0</v>
          </cell>
          <cell r="AO1292">
            <v>0</v>
          </cell>
          <cell r="AP1292">
            <v>0</v>
          </cell>
          <cell r="AQ1292">
            <v>6327.9916900000007</v>
          </cell>
        </row>
        <row r="1293">
          <cell r="A1293">
            <v>1</v>
          </cell>
          <cell r="B1293" t="str">
            <v>COP</v>
          </cell>
          <cell r="C1293" t="str">
            <v>Subastas</v>
          </cell>
          <cell r="D1293" t="str">
            <v>Variable</v>
          </cell>
          <cell r="E1293">
            <v>10</v>
          </cell>
          <cell r="F1293">
            <v>35823</v>
          </cell>
          <cell r="G1293" t="str">
            <v>Enero</v>
          </cell>
          <cell r="H1293">
            <v>1998</v>
          </cell>
          <cell r="I1293">
            <v>39475</v>
          </cell>
          <cell r="J1293">
            <v>2008</v>
          </cell>
          <cell r="K1293" t="str">
            <v>Enero</v>
          </cell>
          <cell r="P1293">
            <v>7.1</v>
          </cell>
          <cell r="Q1293">
            <v>18.88</v>
          </cell>
          <cell r="R1293">
            <v>17.52</v>
          </cell>
          <cell r="S1293" t="e">
            <v>#REF!</v>
          </cell>
          <cell r="T1293">
            <v>300</v>
          </cell>
          <cell r="U1293" t="e">
            <v>#REF!</v>
          </cell>
          <cell r="V1293">
            <v>300</v>
          </cell>
          <cell r="W1293" t="e">
            <v>#REF!</v>
          </cell>
          <cell r="X1293">
            <v>300</v>
          </cell>
          <cell r="Y1293">
            <v>56.64</v>
          </cell>
          <cell r="Z1293">
            <v>356.64</v>
          </cell>
          <cell r="AA1293">
            <v>5256</v>
          </cell>
          <cell r="AB1293">
            <v>74.959999999999994</v>
          </cell>
          <cell r="AC1293">
            <v>50.97</v>
          </cell>
          <cell r="AD1293">
            <v>53.43</v>
          </cell>
          <cell r="AE1293">
            <v>47.010000000000005</v>
          </cell>
          <cell r="AF1293">
            <v>40.590000000000003</v>
          </cell>
          <cell r="AG1293">
            <v>35.76</v>
          </cell>
          <cell r="AH1293">
            <v>34.14</v>
          </cell>
          <cell r="AI1293">
            <v>34.14</v>
          </cell>
          <cell r="AJ1293">
            <v>34.14</v>
          </cell>
          <cell r="AK1293">
            <v>40.590000000000003</v>
          </cell>
          <cell r="AL1293">
            <v>0</v>
          </cell>
          <cell r="AM1293">
            <v>0</v>
          </cell>
          <cell r="AN1293">
            <v>0</v>
          </cell>
          <cell r="AO1293">
            <v>0</v>
          </cell>
          <cell r="AP1293">
            <v>0</v>
          </cell>
          <cell r="AQ1293">
            <v>445.73</v>
          </cell>
        </row>
        <row r="1294">
          <cell r="A1294">
            <v>1</v>
          </cell>
          <cell r="B1294" t="str">
            <v>COP</v>
          </cell>
          <cell r="C1294" t="str">
            <v>Subastas</v>
          </cell>
          <cell r="D1294" t="str">
            <v>Variable</v>
          </cell>
          <cell r="E1294">
            <v>10</v>
          </cell>
          <cell r="F1294">
            <v>35823</v>
          </cell>
          <cell r="G1294" t="str">
            <v>Enero</v>
          </cell>
          <cell r="H1294">
            <v>1998</v>
          </cell>
          <cell r="I1294">
            <v>39475</v>
          </cell>
          <cell r="J1294">
            <v>2008</v>
          </cell>
          <cell r="K1294" t="str">
            <v>Enero</v>
          </cell>
          <cell r="P1294">
            <v>7.1</v>
          </cell>
          <cell r="Q1294">
            <v>18.88</v>
          </cell>
          <cell r="R1294">
            <v>17.52</v>
          </cell>
          <cell r="S1294" t="e">
            <v>#REF!</v>
          </cell>
          <cell r="T1294">
            <v>0.6</v>
          </cell>
          <cell r="U1294" t="e">
            <v>#REF!</v>
          </cell>
          <cell r="V1294">
            <v>0.6</v>
          </cell>
          <cell r="W1294" t="e">
            <v>#REF!</v>
          </cell>
          <cell r="X1294">
            <v>0.6</v>
          </cell>
          <cell r="Y1294">
            <v>0.11327999999999999</v>
          </cell>
          <cell r="Z1294">
            <v>0.71327999999999991</v>
          </cell>
          <cell r="AA1294">
            <v>10.511999999999999</v>
          </cell>
          <cell r="AB1294">
            <v>0.15</v>
          </cell>
          <cell r="AC1294">
            <v>0.10193999999999999</v>
          </cell>
          <cell r="AD1294">
            <v>0.10686</v>
          </cell>
          <cell r="AE1294">
            <v>9.4020000000000006E-2</v>
          </cell>
          <cell r="AF1294">
            <v>8.1180000000000002E-2</v>
          </cell>
          <cell r="AG1294">
            <v>7.152E-2</v>
          </cell>
          <cell r="AH1294">
            <v>6.8279999999999993E-2</v>
          </cell>
          <cell r="AI1294">
            <v>6.8279999999999993E-2</v>
          </cell>
          <cell r="AJ1294">
            <v>6.8279999999999993E-2</v>
          </cell>
          <cell r="AK1294">
            <v>8.1180000000000002E-2</v>
          </cell>
          <cell r="AL1294">
            <v>0</v>
          </cell>
          <cell r="AM1294">
            <v>0</v>
          </cell>
          <cell r="AN1294">
            <v>0</v>
          </cell>
          <cell r="AO1294">
            <v>0</v>
          </cell>
          <cell r="AP1294">
            <v>0</v>
          </cell>
          <cell r="AQ1294">
            <v>0.89154000000000011</v>
          </cell>
        </row>
        <row r="1295">
          <cell r="A1295">
            <v>1</v>
          </cell>
          <cell r="B1295" t="str">
            <v>COP</v>
          </cell>
          <cell r="C1295" t="str">
            <v>Subastas</v>
          </cell>
          <cell r="D1295" t="str">
            <v>Variable</v>
          </cell>
          <cell r="E1295">
            <v>10</v>
          </cell>
          <cell r="F1295">
            <v>35823</v>
          </cell>
          <cell r="G1295" t="str">
            <v>Enero</v>
          </cell>
          <cell r="H1295">
            <v>1998</v>
          </cell>
          <cell r="I1295">
            <v>39475</v>
          </cell>
          <cell r="J1295">
            <v>2008</v>
          </cell>
          <cell r="K1295" t="str">
            <v>Enero</v>
          </cell>
          <cell r="P1295">
            <v>7.1</v>
          </cell>
          <cell r="Q1295">
            <v>18.88</v>
          </cell>
          <cell r="R1295">
            <v>17.52</v>
          </cell>
          <cell r="S1295" t="e">
            <v>#REF!</v>
          </cell>
          <cell r="T1295">
            <v>4510</v>
          </cell>
          <cell r="U1295" t="e">
            <v>#REF!</v>
          </cell>
          <cell r="V1295">
            <v>4510</v>
          </cell>
          <cell r="W1295" t="e">
            <v>#REF!</v>
          </cell>
          <cell r="X1295">
            <v>4510</v>
          </cell>
          <cell r="Y1295">
            <v>851.48799999999994</v>
          </cell>
          <cell r="Z1295">
            <v>5361.4880000000003</v>
          </cell>
          <cell r="AA1295">
            <v>79015.199999999997</v>
          </cell>
          <cell r="AB1295">
            <v>1126.8599999999999</v>
          </cell>
          <cell r="AC1295">
            <v>766.24900000000002</v>
          </cell>
          <cell r="AD1295">
            <v>803.23099999999999</v>
          </cell>
          <cell r="AE1295">
            <v>706.71699999999998</v>
          </cell>
          <cell r="AF1295">
            <v>610.20299999999997</v>
          </cell>
          <cell r="AG1295">
            <v>537.59199999999998</v>
          </cell>
          <cell r="AH1295">
            <v>513.23799999999994</v>
          </cell>
          <cell r="AI1295">
            <v>513.23799999999994</v>
          </cell>
          <cell r="AJ1295">
            <v>513.23799999999994</v>
          </cell>
          <cell r="AK1295">
            <v>610.20299999999997</v>
          </cell>
          <cell r="AL1295">
            <v>0</v>
          </cell>
          <cell r="AM1295">
            <v>0</v>
          </cell>
          <cell r="AN1295">
            <v>0</v>
          </cell>
          <cell r="AO1295">
            <v>0</v>
          </cell>
          <cell r="AP1295">
            <v>0</v>
          </cell>
          <cell r="AQ1295">
            <v>6700.7690000000002</v>
          </cell>
        </row>
        <row r="1296">
          <cell r="A1296">
            <v>1</v>
          </cell>
          <cell r="B1296" t="str">
            <v>COP</v>
          </cell>
          <cell r="C1296" t="str">
            <v>Subastas</v>
          </cell>
          <cell r="D1296" t="str">
            <v>Variable</v>
          </cell>
          <cell r="E1296">
            <v>15</v>
          </cell>
          <cell r="F1296">
            <v>35879</v>
          </cell>
          <cell r="G1296" t="str">
            <v>Marzo</v>
          </cell>
          <cell r="H1296">
            <v>1998</v>
          </cell>
          <cell r="I1296">
            <v>41358</v>
          </cell>
          <cell r="J1296">
            <v>2013</v>
          </cell>
          <cell r="K1296" t="str">
            <v>Marzo</v>
          </cell>
          <cell r="P1296">
            <v>8.2799999999999994</v>
          </cell>
          <cell r="Q1296">
            <v>20.190000000000001</v>
          </cell>
          <cell r="R1296">
            <v>18.82</v>
          </cell>
          <cell r="S1296" t="e">
            <v>#REF!</v>
          </cell>
          <cell r="T1296">
            <v>195716.06312824</v>
          </cell>
          <cell r="U1296" t="e">
            <v>#REF!</v>
          </cell>
          <cell r="V1296">
            <v>195716.06312824</v>
          </cell>
          <cell r="W1296" t="e">
            <v>#REF!</v>
          </cell>
          <cell r="X1296">
            <v>195716.06312824</v>
          </cell>
          <cell r="Y1296">
            <v>39515.073145591661</v>
          </cell>
          <cell r="Z1296">
            <v>235231.13627383165</v>
          </cell>
          <cell r="AA1296">
            <v>3683376.3080734769</v>
          </cell>
          <cell r="AB1296">
            <v>48798.79</v>
          </cell>
          <cell r="AC1296">
            <v>35052.746906267785</v>
          </cell>
          <cell r="AD1296">
            <v>37186.051994365604</v>
          </cell>
          <cell r="AE1296">
            <v>32117.005959344184</v>
          </cell>
          <cell r="AF1296">
            <v>27869.967389461377</v>
          </cell>
          <cell r="AG1296">
            <v>25736.662301363562</v>
          </cell>
          <cell r="AH1296">
            <v>24679.795560471062</v>
          </cell>
          <cell r="AI1296">
            <v>24679.795560471062</v>
          </cell>
          <cell r="AJ1296">
            <v>24679.795560471062</v>
          </cell>
          <cell r="AK1296">
            <v>28926.834130353869</v>
          </cell>
          <cell r="AL1296">
            <v>28926.834130353869</v>
          </cell>
          <cell r="AM1296">
            <v>28926.834130353869</v>
          </cell>
          <cell r="AN1296">
            <v>28926.834130353869</v>
          </cell>
          <cell r="AO1296">
            <v>28926.834130353869</v>
          </cell>
          <cell r="AP1296">
            <v>28926.834130353869</v>
          </cell>
          <cell r="AQ1296">
            <v>454361.61601433897</v>
          </cell>
        </row>
        <row r="1297">
          <cell r="A1297">
            <v>1</v>
          </cell>
          <cell r="B1297" t="str">
            <v>COP</v>
          </cell>
          <cell r="C1297" t="str">
            <v>Subastas</v>
          </cell>
          <cell r="D1297" t="str">
            <v>Variable</v>
          </cell>
          <cell r="E1297">
            <v>15</v>
          </cell>
          <cell r="F1297">
            <v>35879</v>
          </cell>
          <cell r="G1297" t="str">
            <v>Marzo</v>
          </cell>
          <cell r="H1297">
            <v>1998</v>
          </cell>
          <cell r="I1297">
            <v>41358</v>
          </cell>
          <cell r="J1297">
            <v>2013</v>
          </cell>
          <cell r="K1297" t="str">
            <v>Marzo</v>
          </cell>
          <cell r="P1297">
            <v>8.2799999999999994</v>
          </cell>
          <cell r="Q1297">
            <v>20.190000000000001</v>
          </cell>
          <cell r="R1297">
            <v>18.82</v>
          </cell>
          <cell r="S1297" t="e">
            <v>#REF!</v>
          </cell>
          <cell r="T1297">
            <v>200000</v>
          </cell>
          <cell r="U1297" t="e">
            <v>#REF!</v>
          </cell>
          <cell r="V1297">
            <v>200000</v>
          </cell>
          <cell r="W1297" t="e">
            <v>#REF!</v>
          </cell>
          <cell r="X1297">
            <v>200000</v>
          </cell>
          <cell r="Y1297">
            <v>40380.000000000007</v>
          </cell>
          <cell r="Z1297">
            <v>240380</v>
          </cell>
          <cell r="AA1297">
            <v>3764000</v>
          </cell>
          <cell r="AB1297">
            <v>49866.93</v>
          </cell>
          <cell r="AC1297">
            <v>35820</v>
          </cell>
          <cell r="AD1297">
            <v>38000</v>
          </cell>
          <cell r="AE1297">
            <v>32820</v>
          </cell>
          <cell r="AF1297">
            <v>28480</v>
          </cell>
          <cell r="AG1297">
            <v>26300</v>
          </cell>
          <cell r="AH1297">
            <v>25219.999999999996</v>
          </cell>
          <cell r="AI1297">
            <v>25219.999999999996</v>
          </cell>
          <cell r="AJ1297">
            <v>25219.999999999996</v>
          </cell>
          <cell r="AK1297">
            <v>29559.999999999996</v>
          </cell>
          <cell r="AL1297">
            <v>29559.999999999996</v>
          </cell>
          <cell r="AM1297">
            <v>29559.999999999996</v>
          </cell>
          <cell r="AN1297">
            <v>29559.999999999996</v>
          </cell>
          <cell r="AO1297">
            <v>29559.999999999996</v>
          </cell>
          <cell r="AP1297">
            <v>29559.999999999996</v>
          </cell>
          <cell r="AQ1297">
            <v>464306.93</v>
          </cell>
        </row>
        <row r="1298">
          <cell r="A1298">
            <v>1</v>
          </cell>
          <cell r="B1298" t="str">
            <v>COP</v>
          </cell>
          <cell r="C1298" t="str">
            <v>Subastas</v>
          </cell>
          <cell r="D1298" t="str">
            <v>Variable</v>
          </cell>
          <cell r="E1298">
            <v>15</v>
          </cell>
          <cell r="F1298">
            <v>35942</v>
          </cell>
          <cell r="G1298" t="str">
            <v>Mayo</v>
          </cell>
          <cell r="H1298">
            <v>1998</v>
          </cell>
          <cell r="I1298">
            <v>41421</v>
          </cell>
          <cell r="J1298">
            <v>2013</v>
          </cell>
          <cell r="K1298" t="str">
            <v>Mayo</v>
          </cell>
          <cell r="P1298">
            <v>8.2799999999999994</v>
          </cell>
          <cell r="Q1298">
            <v>20.190000000000001</v>
          </cell>
          <cell r="R1298">
            <v>18.82</v>
          </cell>
          <cell r="S1298" t="e">
            <v>#REF!</v>
          </cell>
          <cell r="T1298">
            <v>400000</v>
          </cell>
          <cell r="U1298" t="e">
            <v>#REF!</v>
          </cell>
          <cell r="V1298">
            <v>400000</v>
          </cell>
          <cell r="W1298" t="e">
            <v>#REF!</v>
          </cell>
          <cell r="X1298">
            <v>400000</v>
          </cell>
          <cell r="Y1298">
            <v>80760.000000000015</v>
          </cell>
          <cell r="Z1298">
            <v>480760</v>
          </cell>
          <cell r="AA1298">
            <v>7528000</v>
          </cell>
          <cell r="AB1298">
            <v>81499.5</v>
          </cell>
          <cell r="AC1298">
            <v>76240</v>
          </cell>
          <cell r="AD1298">
            <v>74560</v>
          </cell>
          <cell r="AE1298">
            <v>64559.999999999993</v>
          </cell>
          <cell r="AF1298">
            <v>56960</v>
          </cell>
          <cell r="AG1298">
            <v>52600</v>
          </cell>
          <cell r="AH1298">
            <v>50439.999999999993</v>
          </cell>
          <cell r="AI1298">
            <v>50439.999999999993</v>
          </cell>
          <cell r="AJ1298">
            <v>50439.999999999993</v>
          </cell>
          <cell r="AK1298">
            <v>59119.999999999993</v>
          </cell>
          <cell r="AL1298">
            <v>59119.999999999993</v>
          </cell>
          <cell r="AM1298">
            <v>59119.999999999993</v>
          </cell>
          <cell r="AN1298">
            <v>59119.999999999993</v>
          </cell>
          <cell r="AO1298">
            <v>59119.999999999993</v>
          </cell>
          <cell r="AP1298">
            <v>59119.999999999993</v>
          </cell>
          <cell r="AQ1298">
            <v>912459.5</v>
          </cell>
        </row>
        <row r="1299">
          <cell r="A1299">
            <v>1</v>
          </cell>
          <cell r="B1299" t="str">
            <v>COP</v>
          </cell>
          <cell r="C1299" t="str">
            <v>ISS BVC</v>
          </cell>
          <cell r="D1299" t="str">
            <v>Variable</v>
          </cell>
          <cell r="E1299">
            <v>15</v>
          </cell>
          <cell r="F1299">
            <v>34579</v>
          </cell>
          <cell r="G1299" t="str">
            <v>Septiembre</v>
          </cell>
          <cell r="H1299">
            <v>1994</v>
          </cell>
          <cell r="I1299">
            <v>36405</v>
          </cell>
          <cell r="J1299">
            <v>1999</v>
          </cell>
          <cell r="K1299" t="str">
            <v>Septiembre</v>
          </cell>
          <cell r="P1299" t="str">
            <v>BVC</v>
          </cell>
          <cell r="Q1299">
            <v>18.03</v>
          </cell>
          <cell r="R1299">
            <v>18.03</v>
          </cell>
          <cell r="S1299" t="e">
            <v>#REF!</v>
          </cell>
          <cell r="T1299">
            <v>19895.983695108182</v>
          </cell>
          <cell r="U1299" t="e">
            <v>#REF!</v>
          </cell>
          <cell r="V1299">
            <v>19895.983695108182</v>
          </cell>
          <cell r="W1299" t="e">
            <v>#REF!</v>
          </cell>
          <cell r="X1299">
            <v>19895.983695108182</v>
          </cell>
          <cell r="Y1299">
            <v>3587.2458602280053</v>
          </cell>
          <cell r="Z1299">
            <v>23483.229555336187</v>
          </cell>
          <cell r="AA1299">
            <v>358724.58602280053</v>
          </cell>
          <cell r="AB1299">
            <v>5017.7670879062825</v>
          </cell>
          <cell r="AC1299">
            <v>0</v>
          </cell>
          <cell r="AD1299">
            <v>0</v>
          </cell>
          <cell r="AE1299">
            <v>0</v>
          </cell>
          <cell r="AF1299">
            <v>0</v>
          </cell>
          <cell r="AG1299">
            <v>0</v>
          </cell>
          <cell r="AH1299">
            <v>0</v>
          </cell>
          <cell r="AI1299">
            <v>0</v>
          </cell>
          <cell r="AJ1299">
            <v>0</v>
          </cell>
          <cell r="AK1299">
            <v>0</v>
          </cell>
          <cell r="AL1299">
            <v>0</v>
          </cell>
          <cell r="AM1299">
            <v>0</v>
          </cell>
          <cell r="AN1299">
            <v>0</v>
          </cell>
          <cell r="AO1299">
            <v>0</v>
          </cell>
          <cell r="AP1299">
            <v>0</v>
          </cell>
          <cell r="AQ1299">
            <v>5017.7670879062825</v>
          </cell>
        </row>
        <row r="1300">
          <cell r="A1300">
            <v>1</v>
          </cell>
          <cell r="B1300" t="str">
            <v>COP</v>
          </cell>
          <cell r="C1300" t="str">
            <v>ISS BVC</v>
          </cell>
          <cell r="D1300" t="str">
            <v>Variable</v>
          </cell>
          <cell r="E1300">
            <v>15</v>
          </cell>
          <cell r="F1300">
            <v>34579</v>
          </cell>
          <cell r="G1300" t="str">
            <v>Septiembre</v>
          </cell>
          <cell r="H1300">
            <v>1994</v>
          </cell>
          <cell r="I1300">
            <v>36771</v>
          </cell>
          <cell r="J1300">
            <v>2000</v>
          </cell>
          <cell r="K1300" t="str">
            <v>Septiembre</v>
          </cell>
          <cell r="P1300" t="str">
            <v>BVC</v>
          </cell>
          <cell r="Q1300">
            <v>18.03</v>
          </cell>
          <cell r="R1300">
            <v>18.03</v>
          </cell>
          <cell r="S1300" t="e">
            <v>#REF!</v>
          </cell>
          <cell r="T1300">
            <v>19895.983695108182</v>
          </cell>
          <cell r="U1300" t="e">
            <v>#REF!</v>
          </cell>
          <cell r="V1300">
            <v>19895.983695108182</v>
          </cell>
          <cell r="W1300" t="e">
            <v>#REF!</v>
          </cell>
          <cell r="X1300">
            <v>19895.983695108182</v>
          </cell>
          <cell r="Y1300">
            <v>3587.2458602280053</v>
          </cell>
          <cell r="Z1300">
            <v>23483.229555336187</v>
          </cell>
          <cell r="AA1300">
            <v>358724.58602280053</v>
          </cell>
          <cell r="AB1300">
            <v>5017.7670879062825</v>
          </cell>
          <cell r="AC1300">
            <v>3466.8751588726009</v>
          </cell>
          <cell r="AD1300">
            <v>0</v>
          </cell>
          <cell r="AE1300">
            <v>0</v>
          </cell>
          <cell r="AF1300">
            <v>0</v>
          </cell>
          <cell r="AG1300">
            <v>0</v>
          </cell>
          <cell r="AH1300">
            <v>0</v>
          </cell>
          <cell r="AI1300">
            <v>0</v>
          </cell>
          <cell r="AJ1300">
            <v>0</v>
          </cell>
          <cell r="AK1300">
            <v>0</v>
          </cell>
          <cell r="AL1300">
            <v>0</v>
          </cell>
          <cell r="AM1300">
            <v>0</v>
          </cell>
          <cell r="AN1300">
            <v>0</v>
          </cell>
          <cell r="AO1300">
            <v>0</v>
          </cell>
          <cell r="AP1300">
            <v>0</v>
          </cell>
          <cell r="AQ1300">
            <v>0</v>
          </cell>
        </row>
        <row r="1301">
          <cell r="A1301">
            <v>1</v>
          </cell>
          <cell r="B1301" t="str">
            <v>COP</v>
          </cell>
          <cell r="C1301" t="str">
            <v>ISS BVC</v>
          </cell>
          <cell r="D1301" t="str">
            <v>Variable</v>
          </cell>
          <cell r="E1301">
            <v>15</v>
          </cell>
          <cell r="F1301">
            <v>34579</v>
          </cell>
          <cell r="G1301" t="str">
            <v>Septiembre</v>
          </cell>
          <cell r="H1301">
            <v>1994</v>
          </cell>
          <cell r="I1301">
            <v>37136</v>
          </cell>
          <cell r="J1301">
            <v>2001</v>
          </cell>
          <cell r="K1301" t="str">
            <v>Septiembre</v>
          </cell>
          <cell r="P1301" t="str">
            <v>BVC</v>
          </cell>
          <cell r="Q1301">
            <v>18.03</v>
          </cell>
          <cell r="R1301">
            <v>18.03</v>
          </cell>
          <cell r="S1301" t="e">
            <v>#REF!</v>
          </cell>
          <cell r="T1301">
            <v>19895.983695108182</v>
          </cell>
          <cell r="U1301" t="e">
            <v>#REF!</v>
          </cell>
          <cell r="V1301">
            <v>19895.983695108182</v>
          </cell>
          <cell r="W1301" t="e">
            <v>#REF!</v>
          </cell>
          <cell r="X1301">
            <v>19895.983695108182</v>
          </cell>
          <cell r="Y1301">
            <v>3587.2458602280053</v>
          </cell>
          <cell r="Z1301">
            <v>23483.229555336187</v>
          </cell>
          <cell r="AA1301">
            <v>358724.58602280053</v>
          </cell>
          <cell r="AB1301">
            <v>5017.7670879062825</v>
          </cell>
          <cell r="AC1301">
            <v>3466.8751588726009</v>
          </cell>
          <cell r="AD1301">
            <v>3212.0076077382655</v>
          </cell>
          <cell r="AE1301">
            <v>0</v>
          </cell>
          <cell r="AF1301">
            <v>0</v>
          </cell>
          <cell r="AG1301">
            <v>0</v>
          </cell>
          <cell r="AH1301">
            <v>0</v>
          </cell>
          <cell r="AI1301">
            <v>0</v>
          </cell>
          <cell r="AJ1301">
            <v>0</v>
          </cell>
          <cell r="AK1301">
            <v>0</v>
          </cell>
          <cell r="AL1301">
            <v>0</v>
          </cell>
          <cell r="AM1301">
            <v>0</v>
          </cell>
          <cell r="AN1301">
            <v>0</v>
          </cell>
          <cell r="AO1301">
            <v>0</v>
          </cell>
          <cell r="AP1301">
            <v>0</v>
          </cell>
          <cell r="AQ1301">
            <v>11696.649854517149</v>
          </cell>
        </row>
        <row r="1302">
          <cell r="A1302">
            <v>1</v>
          </cell>
          <cell r="B1302" t="str">
            <v>COP</v>
          </cell>
          <cell r="C1302" t="str">
            <v>ISS BVC</v>
          </cell>
          <cell r="D1302" t="str">
            <v>Variable</v>
          </cell>
          <cell r="E1302">
            <v>15</v>
          </cell>
          <cell r="F1302">
            <v>34579</v>
          </cell>
          <cell r="G1302" t="str">
            <v>Septiembre</v>
          </cell>
          <cell r="H1302">
            <v>1994</v>
          </cell>
          <cell r="I1302">
            <v>37501</v>
          </cell>
          <cell r="J1302">
            <v>2002</v>
          </cell>
          <cell r="K1302" t="str">
            <v>Septiembre</v>
          </cell>
          <cell r="P1302" t="str">
            <v>BVC</v>
          </cell>
          <cell r="Q1302">
            <v>18.03</v>
          </cell>
          <cell r="R1302">
            <v>18.03</v>
          </cell>
          <cell r="S1302" t="e">
            <v>#REF!</v>
          </cell>
          <cell r="T1302">
            <v>19895.983695108182</v>
          </cell>
          <cell r="U1302" t="e">
            <v>#REF!</v>
          </cell>
          <cell r="V1302">
            <v>19895.983695108182</v>
          </cell>
          <cell r="W1302" t="e">
            <v>#REF!</v>
          </cell>
          <cell r="X1302">
            <v>19895.983695108182</v>
          </cell>
          <cell r="Y1302">
            <v>3587.2458602280053</v>
          </cell>
          <cell r="Z1302">
            <v>23483.229555336187</v>
          </cell>
          <cell r="AA1302">
            <v>358724.58602280053</v>
          </cell>
          <cell r="AB1302">
            <v>5017.7670879062825</v>
          </cell>
          <cell r="AC1302">
            <v>3466.8751588726009</v>
          </cell>
          <cell r="AD1302">
            <v>3212.0076077382655</v>
          </cell>
          <cell r="AE1302">
            <v>2829.706281036762</v>
          </cell>
          <cell r="AF1302">
            <v>0</v>
          </cell>
          <cell r="AG1302">
            <v>0</v>
          </cell>
          <cell r="AH1302">
            <v>0</v>
          </cell>
          <cell r="AI1302">
            <v>0</v>
          </cell>
          <cell r="AJ1302">
            <v>0</v>
          </cell>
          <cell r="AK1302">
            <v>0</v>
          </cell>
          <cell r="AL1302">
            <v>0</v>
          </cell>
          <cell r="AM1302">
            <v>0</v>
          </cell>
          <cell r="AN1302">
            <v>0</v>
          </cell>
          <cell r="AO1302">
            <v>0</v>
          </cell>
          <cell r="AP1302">
            <v>0</v>
          </cell>
          <cell r="AQ1302">
            <v>14526.356135553911</v>
          </cell>
        </row>
        <row r="1303">
          <cell r="A1303">
            <v>1</v>
          </cell>
          <cell r="B1303" t="str">
            <v>COP</v>
          </cell>
          <cell r="C1303" t="str">
            <v>ISS BVC</v>
          </cell>
          <cell r="D1303" t="str">
            <v>Variable</v>
          </cell>
          <cell r="E1303">
            <v>15</v>
          </cell>
          <cell r="F1303">
            <v>34579</v>
          </cell>
          <cell r="G1303" t="str">
            <v>Septiembre</v>
          </cell>
          <cell r="H1303">
            <v>1994</v>
          </cell>
          <cell r="I1303">
            <v>37866</v>
          </cell>
          <cell r="J1303">
            <v>2003</v>
          </cell>
          <cell r="K1303" t="str">
            <v>Septiembre</v>
          </cell>
          <cell r="P1303" t="str">
            <v>BVC</v>
          </cell>
          <cell r="Q1303">
            <v>18.03</v>
          </cell>
          <cell r="R1303">
            <v>18.03</v>
          </cell>
          <cell r="S1303" t="e">
            <v>#REF!</v>
          </cell>
          <cell r="T1303">
            <v>19895.983695108182</v>
          </cell>
          <cell r="U1303" t="e">
            <v>#REF!</v>
          </cell>
          <cell r="V1303">
            <v>19895.983695108182</v>
          </cell>
          <cell r="W1303" t="e">
            <v>#REF!</v>
          </cell>
          <cell r="X1303">
            <v>19895.983695108182</v>
          </cell>
          <cell r="Y1303">
            <v>3587.2458602280053</v>
          </cell>
          <cell r="Z1303">
            <v>23483.229555336187</v>
          </cell>
          <cell r="AA1303">
            <v>358724.58602280053</v>
          </cell>
          <cell r="AB1303">
            <v>5017.7670879062825</v>
          </cell>
          <cell r="AC1303">
            <v>3466.8751588726009</v>
          </cell>
          <cell r="AD1303">
            <v>3212.0076077382655</v>
          </cell>
          <cell r="AE1303">
            <v>2829.706281036762</v>
          </cell>
          <cell r="AF1303">
            <v>2721.0244701022307</v>
          </cell>
          <cell r="AG1303">
            <v>0</v>
          </cell>
          <cell r="AH1303">
            <v>0</v>
          </cell>
          <cell r="AI1303">
            <v>0</v>
          </cell>
          <cell r="AJ1303">
            <v>0</v>
          </cell>
          <cell r="AK1303">
            <v>0</v>
          </cell>
          <cell r="AL1303">
            <v>0</v>
          </cell>
          <cell r="AM1303">
            <v>0</v>
          </cell>
          <cell r="AN1303">
            <v>0</v>
          </cell>
          <cell r="AO1303">
            <v>0</v>
          </cell>
          <cell r="AP1303">
            <v>0</v>
          </cell>
          <cell r="AQ1303">
            <v>17247.380605656141</v>
          </cell>
        </row>
        <row r="1304">
          <cell r="A1304">
            <v>1</v>
          </cell>
          <cell r="B1304" t="str">
            <v>COP</v>
          </cell>
          <cell r="C1304" t="str">
            <v>ISS BVC</v>
          </cell>
          <cell r="D1304" t="str">
            <v>Variable</v>
          </cell>
          <cell r="E1304">
            <v>15</v>
          </cell>
          <cell r="F1304">
            <v>34579</v>
          </cell>
          <cell r="G1304" t="str">
            <v>Septiembre</v>
          </cell>
          <cell r="H1304">
            <v>1994</v>
          </cell>
          <cell r="I1304">
            <v>38232</v>
          </cell>
          <cell r="J1304">
            <v>2004</v>
          </cell>
          <cell r="K1304" t="str">
            <v>Septiembre</v>
          </cell>
          <cell r="P1304" t="str">
            <v>BVC</v>
          </cell>
          <cell r="Q1304">
            <v>18.03</v>
          </cell>
          <cell r="R1304">
            <v>18.03</v>
          </cell>
          <cell r="S1304" t="e">
            <v>#REF!</v>
          </cell>
          <cell r="T1304">
            <v>19895.983695108182</v>
          </cell>
          <cell r="U1304" t="e">
            <v>#REF!</v>
          </cell>
          <cell r="V1304">
            <v>19895.983695108182</v>
          </cell>
          <cell r="W1304" t="e">
            <v>#REF!</v>
          </cell>
          <cell r="X1304">
            <v>19895.983695108182</v>
          </cell>
          <cell r="Y1304">
            <v>3587.2458602280053</v>
          </cell>
          <cell r="Z1304">
            <v>23483.229555336187</v>
          </cell>
          <cell r="AA1304">
            <v>358724.58602280053</v>
          </cell>
          <cell r="AB1304">
            <v>5017.7670879062825</v>
          </cell>
          <cell r="AC1304">
            <v>3466.8751588726009</v>
          </cell>
          <cell r="AD1304">
            <v>3212.0076077382655</v>
          </cell>
          <cell r="AE1304">
            <v>2829.706281036762</v>
          </cell>
          <cell r="AF1304">
            <v>2721.0244701022307</v>
          </cell>
          <cell r="AG1304">
            <v>2506.6452457874402</v>
          </cell>
          <cell r="AH1304">
            <v>0</v>
          </cell>
          <cell r="AI1304">
            <v>0</v>
          </cell>
          <cell r="AJ1304">
            <v>0</v>
          </cell>
          <cell r="AK1304">
            <v>0</v>
          </cell>
          <cell r="AL1304">
            <v>0</v>
          </cell>
          <cell r="AM1304">
            <v>0</v>
          </cell>
          <cell r="AN1304">
            <v>0</v>
          </cell>
          <cell r="AO1304">
            <v>0</v>
          </cell>
          <cell r="AP1304">
            <v>0</v>
          </cell>
          <cell r="AQ1304">
            <v>19754.025851443581</v>
          </cell>
        </row>
        <row r="1305">
          <cell r="A1305">
            <v>1</v>
          </cell>
          <cell r="B1305" t="str">
            <v>COP</v>
          </cell>
          <cell r="C1305" t="str">
            <v>ISS BVC</v>
          </cell>
          <cell r="D1305" t="str">
            <v>Variable</v>
          </cell>
          <cell r="E1305">
            <v>15</v>
          </cell>
          <cell r="F1305">
            <v>34579</v>
          </cell>
          <cell r="G1305" t="str">
            <v>Septiembre</v>
          </cell>
          <cell r="H1305">
            <v>1994</v>
          </cell>
          <cell r="I1305">
            <v>38597</v>
          </cell>
          <cell r="J1305">
            <v>2005</v>
          </cell>
          <cell r="K1305" t="str">
            <v>Septiembre</v>
          </cell>
          <cell r="P1305" t="str">
            <v>BVC</v>
          </cell>
          <cell r="Q1305">
            <v>18.03</v>
          </cell>
          <cell r="R1305">
            <v>18.03</v>
          </cell>
          <cell r="S1305" t="e">
            <v>#REF!</v>
          </cell>
          <cell r="T1305">
            <v>19895.983695108182</v>
          </cell>
          <cell r="U1305" t="e">
            <v>#REF!</v>
          </cell>
          <cell r="V1305">
            <v>19895.983695108182</v>
          </cell>
          <cell r="W1305" t="e">
            <v>#REF!</v>
          </cell>
          <cell r="X1305">
            <v>19895.983695108182</v>
          </cell>
          <cell r="Y1305">
            <v>3587.2458602280053</v>
          </cell>
          <cell r="Z1305">
            <v>23483.229555336187</v>
          </cell>
          <cell r="AA1305">
            <v>358724.58602280053</v>
          </cell>
          <cell r="AB1305">
            <v>5017.7670879062825</v>
          </cell>
          <cell r="AC1305">
            <v>3466.8751588726009</v>
          </cell>
          <cell r="AD1305">
            <v>3212.0076077382655</v>
          </cell>
          <cell r="AE1305">
            <v>2829.706281036762</v>
          </cell>
          <cell r="AF1305">
            <v>2721.0244701022307</v>
          </cell>
          <cell r="AG1305">
            <v>2506.6452457874402</v>
          </cell>
          <cell r="AH1305">
            <v>2399.4556336300475</v>
          </cell>
          <cell r="AI1305">
            <v>0</v>
          </cell>
          <cell r="AJ1305">
            <v>0</v>
          </cell>
          <cell r="AK1305">
            <v>0</v>
          </cell>
          <cell r="AL1305">
            <v>0</v>
          </cell>
          <cell r="AM1305">
            <v>0</v>
          </cell>
          <cell r="AN1305">
            <v>0</v>
          </cell>
          <cell r="AO1305">
            <v>0</v>
          </cell>
          <cell r="AP1305">
            <v>0</v>
          </cell>
          <cell r="AQ1305">
            <v>22153.481485073629</v>
          </cell>
        </row>
        <row r="1306">
          <cell r="A1306">
            <v>1</v>
          </cell>
          <cell r="B1306" t="str">
            <v>COP</v>
          </cell>
          <cell r="C1306" t="str">
            <v>ISS BVC</v>
          </cell>
          <cell r="D1306" t="str">
            <v>Variable</v>
          </cell>
          <cell r="E1306">
            <v>15</v>
          </cell>
          <cell r="F1306">
            <v>34579</v>
          </cell>
          <cell r="G1306" t="str">
            <v>Septiembre</v>
          </cell>
          <cell r="H1306">
            <v>1994</v>
          </cell>
          <cell r="I1306">
            <v>38962</v>
          </cell>
          <cell r="J1306">
            <v>2006</v>
          </cell>
          <cell r="K1306" t="str">
            <v>Septiembre</v>
          </cell>
          <cell r="P1306" t="str">
            <v>BVC</v>
          </cell>
          <cell r="Q1306">
            <v>18.03</v>
          </cell>
          <cell r="R1306">
            <v>18.03</v>
          </cell>
          <cell r="S1306" t="e">
            <v>#REF!</v>
          </cell>
          <cell r="T1306">
            <v>19895.983695108182</v>
          </cell>
          <cell r="U1306" t="e">
            <v>#REF!</v>
          </cell>
          <cell r="V1306">
            <v>19895.983695108182</v>
          </cell>
          <cell r="W1306" t="e">
            <v>#REF!</v>
          </cell>
          <cell r="X1306">
            <v>19895.983695108182</v>
          </cell>
          <cell r="Y1306">
            <v>3587.2458602280053</v>
          </cell>
          <cell r="Z1306">
            <v>23483.229555336187</v>
          </cell>
          <cell r="AA1306">
            <v>358724.58602280053</v>
          </cell>
          <cell r="AB1306">
            <v>5017.7670879062825</v>
          </cell>
          <cell r="AC1306">
            <v>3466.8751588726009</v>
          </cell>
          <cell r="AD1306">
            <v>3212.0076077382655</v>
          </cell>
          <cell r="AE1306">
            <v>2829.706281036762</v>
          </cell>
          <cell r="AF1306">
            <v>2721.0244701022307</v>
          </cell>
          <cell r="AG1306">
            <v>2506.6452457874402</v>
          </cell>
          <cell r="AH1306">
            <v>2399.4556336300475</v>
          </cell>
          <cell r="AI1306">
            <v>2399.4556336300475</v>
          </cell>
          <cell r="AJ1306">
            <v>0</v>
          </cell>
          <cell r="AK1306">
            <v>0</v>
          </cell>
          <cell r="AL1306">
            <v>0</v>
          </cell>
          <cell r="AM1306">
            <v>0</v>
          </cell>
          <cell r="AN1306">
            <v>0</v>
          </cell>
          <cell r="AO1306">
            <v>0</v>
          </cell>
          <cell r="AP1306">
            <v>0</v>
          </cell>
          <cell r="AQ1306">
            <v>24552.937118703678</v>
          </cell>
        </row>
        <row r="1307">
          <cell r="A1307">
            <v>1</v>
          </cell>
          <cell r="B1307" t="str">
            <v>COP</v>
          </cell>
          <cell r="C1307" t="str">
            <v>ISS BVC</v>
          </cell>
          <cell r="D1307" t="str">
            <v>Variable</v>
          </cell>
          <cell r="E1307">
            <v>15</v>
          </cell>
          <cell r="F1307">
            <v>34579</v>
          </cell>
          <cell r="G1307" t="str">
            <v>Septiembre</v>
          </cell>
          <cell r="H1307">
            <v>1994</v>
          </cell>
          <cell r="I1307">
            <v>39327</v>
          </cell>
          <cell r="J1307">
            <v>2007</v>
          </cell>
          <cell r="K1307" t="str">
            <v>Septiembre</v>
          </cell>
          <cell r="P1307" t="str">
            <v>BVC</v>
          </cell>
          <cell r="Q1307">
            <v>18.03</v>
          </cell>
          <cell r="R1307">
            <v>18.03</v>
          </cell>
          <cell r="S1307" t="e">
            <v>#REF!</v>
          </cell>
          <cell r="T1307">
            <v>19895.983695108182</v>
          </cell>
          <cell r="U1307" t="e">
            <v>#REF!</v>
          </cell>
          <cell r="V1307">
            <v>19895.983695108182</v>
          </cell>
          <cell r="W1307" t="e">
            <v>#REF!</v>
          </cell>
          <cell r="X1307">
            <v>19895.983695108182</v>
          </cell>
          <cell r="Y1307">
            <v>3587.2458602280053</v>
          </cell>
          <cell r="Z1307">
            <v>23483.229555336187</v>
          </cell>
          <cell r="AA1307">
            <v>358724.58602280053</v>
          </cell>
          <cell r="AB1307">
            <v>5017.7670879062825</v>
          </cell>
          <cell r="AC1307">
            <v>3466.8751588726009</v>
          </cell>
          <cell r="AD1307">
            <v>3212.0076077382655</v>
          </cell>
          <cell r="AE1307">
            <v>2829.706281036762</v>
          </cell>
          <cell r="AF1307">
            <v>2721.0244701022307</v>
          </cell>
          <cell r="AG1307">
            <v>2506.6452457874402</v>
          </cell>
          <cell r="AH1307">
            <v>2399.4556336300475</v>
          </cell>
          <cell r="AI1307">
            <v>2399.4556336300475</v>
          </cell>
          <cell r="AJ1307">
            <v>2399.4556336300475</v>
          </cell>
          <cell r="AK1307">
            <v>0</v>
          </cell>
          <cell r="AL1307">
            <v>0</v>
          </cell>
          <cell r="AM1307">
            <v>0</v>
          </cell>
          <cell r="AN1307">
            <v>0</v>
          </cell>
          <cell r="AO1307">
            <v>0</v>
          </cell>
          <cell r="AP1307">
            <v>0</v>
          </cell>
          <cell r="AQ1307">
            <v>26952.392752333726</v>
          </cell>
        </row>
        <row r="1308">
          <cell r="A1308">
            <v>1</v>
          </cell>
          <cell r="B1308" t="str">
            <v>COP</v>
          </cell>
          <cell r="C1308" t="str">
            <v>ISS BVC</v>
          </cell>
          <cell r="D1308" t="str">
            <v>Variable</v>
          </cell>
          <cell r="E1308">
            <v>15</v>
          </cell>
          <cell r="F1308">
            <v>34579</v>
          </cell>
          <cell r="G1308" t="str">
            <v>Septiembre</v>
          </cell>
          <cell r="H1308">
            <v>1994</v>
          </cell>
          <cell r="I1308">
            <v>39693</v>
          </cell>
          <cell r="J1308">
            <v>2008</v>
          </cell>
          <cell r="K1308" t="str">
            <v>Septiembre</v>
          </cell>
          <cell r="P1308" t="str">
            <v>BVC</v>
          </cell>
          <cell r="Q1308">
            <v>18.03</v>
          </cell>
          <cell r="R1308">
            <v>18.03</v>
          </cell>
          <cell r="S1308" t="e">
            <v>#REF!</v>
          </cell>
          <cell r="T1308">
            <v>19895.983695108182</v>
          </cell>
          <cell r="U1308" t="e">
            <v>#REF!</v>
          </cell>
          <cell r="V1308">
            <v>19895.983695108182</v>
          </cell>
          <cell r="W1308" t="e">
            <v>#REF!</v>
          </cell>
          <cell r="X1308">
            <v>19895.983695108182</v>
          </cell>
          <cell r="Y1308">
            <v>3587.2458602280053</v>
          </cell>
          <cell r="Z1308">
            <v>23483.229555336187</v>
          </cell>
          <cell r="AA1308">
            <v>358724.58602280053</v>
          </cell>
          <cell r="AB1308">
            <v>5017.7670879062825</v>
          </cell>
          <cell r="AC1308">
            <v>3466.8751588726009</v>
          </cell>
          <cell r="AD1308">
            <v>3212.0076077382655</v>
          </cell>
          <cell r="AE1308">
            <v>2829.706281036762</v>
          </cell>
          <cell r="AF1308">
            <v>2721.0244701022307</v>
          </cell>
          <cell r="AG1308">
            <v>2506.6452457874402</v>
          </cell>
          <cell r="AH1308">
            <v>2399.4556336300475</v>
          </cell>
          <cell r="AI1308">
            <v>2399.4556336300475</v>
          </cell>
          <cell r="AJ1308">
            <v>2399.4556336300475</v>
          </cell>
          <cell r="AK1308">
            <v>2399.4556336300475</v>
          </cell>
          <cell r="AL1308">
            <v>0</v>
          </cell>
          <cell r="AM1308">
            <v>0</v>
          </cell>
          <cell r="AN1308">
            <v>0</v>
          </cell>
          <cell r="AO1308">
            <v>0</v>
          </cell>
          <cell r="AP1308">
            <v>0</v>
          </cell>
          <cell r="AQ1308">
            <v>29351.848385963774</v>
          </cell>
        </row>
        <row r="1309">
          <cell r="A1309">
            <v>1</v>
          </cell>
          <cell r="B1309" t="str">
            <v>COP</v>
          </cell>
          <cell r="C1309" t="str">
            <v>ISS BVC</v>
          </cell>
          <cell r="D1309" t="str">
            <v>Variable</v>
          </cell>
          <cell r="E1309">
            <v>15</v>
          </cell>
          <cell r="F1309">
            <v>34579</v>
          </cell>
          <cell r="G1309" t="str">
            <v>Septiembre</v>
          </cell>
          <cell r="H1309">
            <v>1994</v>
          </cell>
          <cell r="I1309">
            <v>40058</v>
          </cell>
          <cell r="J1309">
            <v>2009</v>
          </cell>
          <cell r="K1309" t="str">
            <v>Septiembre</v>
          </cell>
          <cell r="P1309" t="str">
            <v>BVC</v>
          </cell>
          <cell r="Q1309">
            <v>18.03</v>
          </cell>
          <cell r="R1309">
            <v>18.03</v>
          </cell>
          <cell r="S1309" t="e">
            <v>#REF!</v>
          </cell>
          <cell r="T1309">
            <v>19895.983695108182</v>
          </cell>
          <cell r="U1309" t="e">
            <v>#REF!</v>
          </cell>
          <cell r="V1309">
            <v>19895.983695108182</v>
          </cell>
          <cell r="W1309" t="e">
            <v>#REF!</v>
          </cell>
          <cell r="X1309">
            <v>19895.983695108182</v>
          </cell>
          <cell r="Y1309">
            <v>3587.2458602280053</v>
          </cell>
          <cell r="Z1309">
            <v>23483.229555336187</v>
          </cell>
          <cell r="AA1309">
            <v>358724.58602280053</v>
          </cell>
          <cell r="AB1309">
            <v>5017.7670879062825</v>
          </cell>
          <cell r="AC1309">
            <v>3466.8751588726009</v>
          </cell>
          <cell r="AD1309">
            <v>3212.0076077382655</v>
          </cell>
          <cell r="AE1309">
            <v>2829.706281036762</v>
          </cell>
          <cell r="AF1309">
            <v>2721.0244701022307</v>
          </cell>
          <cell r="AG1309">
            <v>2506.6452457874402</v>
          </cell>
          <cell r="AH1309">
            <v>2399.4556336300475</v>
          </cell>
          <cell r="AI1309">
            <v>2399.4556336300475</v>
          </cell>
          <cell r="AJ1309">
            <v>2399.4556336300475</v>
          </cell>
          <cell r="AK1309">
            <v>2399.4556336300475</v>
          </cell>
          <cell r="AL1309">
            <v>2399.4556336300475</v>
          </cell>
          <cell r="AM1309">
            <v>0</v>
          </cell>
          <cell r="AN1309">
            <v>0</v>
          </cell>
          <cell r="AO1309">
            <v>0</v>
          </cell>
          <cell r="AP1309">
            <v>0</v>
          </cell>
          <cell r="AQ1309">
            <v>31751.304019593823</v>
          </cell>
        </row>
        <row r="1310">
          <cell r="A1310">
            <v>1</v>
          </cell>
          <cell r="B1310" t="str">
            <v>COP</v>
          </cell>
          <cell r="C1310" t="str">
            <v>Garantia TAN</v>
          </cell>
          <cell r="D1310" t="str">
            <v>Fija</v>
          </cell>
          <cell r="E1310">
            <v>5</v>
          </cell>
          <cell r="F1310">
            <v>34579</v>
          </cell>
          <cell r="G1310" t="str">
            <v>Septiembre</v>
          </cell>
          <cell r="H1310">
            <v>1994</v>
          </cell>
          <cell r="I1310">
            <v>36405</v>
          </cell>
          <cell r="J1310">
            <v>1999</v>
          </cell>
          <cell r="K1310" t="str">
            <v>Septiembre</v>
          </cell>
          <cell r="P1310">
            <v>0</v>
          </cell>
          <cell r="Q1310">
            <v>23</v>
          </cell>
          <cell r="R1310" t="e">
            <v>#REF!</v>
          </cell>
          <cell r="S1310" t="e">
            <v>#REF!</v>
          </cell>
          <cell r="T1310">
            <v>90161.763274100012</v>
          </cell>
          <cell r="U1310" t="e">
            <v>#REF!</v>
          </cell>
          <cell r="V1310">
            <v>90161.763274100012</v>
          </cell>
          <cell r="W1310" t="e">
            <v>#REF!</v>
          </cell>
          <cell r="X1310">
            <v>90161.763274100012</v>
          </cell>
          <cell r="Y1310">
            <v>20737.205553043004</v>
          </cell>
          <cell r="Z1310">
            <v>110898.96882714302</v>
          </cell>
          <cell r="AA1310" t="e">
            <v>#REF!</v>
          </cell>
          <cell r="AB1310">
            <v>20737.205553043004</v>
          </cell>
          <cell r="AC1310">
            <v>0</v>
          </cell>
          <cell r="AD1310">
            <v>0</v>
          </cell>
          <cell r="AE1310">
            <v>0</v>
          </cell>
          <cell r="AF1310">
            <v>0</v>
          </cell>
          <cell r="AG1310">
            <v>0</v>
          </cell>
          <cell r="AH1310">
            <v>0</v>
          </cell>
          <cell r="AI1310">
            <v>0</v>
          </cell>
          <cell r="AJ1310">
            <v>0</v>
          </cell>
          <cell r="AK1310">
            <v>0</v>
          </cell>
          <cell r="AL1310">
            <v>0</v>
          </cell>
          <cell r="AM1310">
            <v>0</v>
          </cell>
          <cell r="AN1310">
            <v>0</v>
          </cell>
          <cell r="AO1310">
            <v>0</v>
          </cell>
          <cell r="AP1310">
            <v>0</v>
          </cell>
          <cell r="AQ1310">
            <v>20737.205553043004</v>
          </cell>
        </row>
        <row r="1311">
          <cell r="A1311">
            <v>1</v>
          </cell>
          <cell r="B1311" t="str">
            <v>COP</v>
          </cell>
          <cell r="C1311" t="str">
            <v>Forzosas</v>
          </cell>
          <cell r="D1311" t="str">
            <v>Fija</v>
          </cell>
          <cell r="E1311">
            <v>1</v>
          </cell>
          <cell r="F1311">
            <v>35800</v>
          </cell>
          <cell r="G1311" t="str">
            <v>Enero</v>
          </cell>
          <cell r="H1311">
            <v>1998</v>
          </cell>
          <cell r="I1311">
            <v>36165</v>
          </cell>
          <cell r="J1311">
            <v>1999</v>
          </cell>
          <cell r="K1311" t="str">
            <v>Enero</v>
          </cell>
          <cell r="P1311">
            <v>0</v>
          </cell>
          <cell r="Q1311">
            <v>25.5</v>
          </cell>
          <cell r="R1311" t="e">
            <v>#REF!</v>
          </cell>
          <cell r="S1311" t="e">
            <v>#REF!</v>
          </cell>
          <cell r="T1311">
            <v>282885.40000000002</v>
          </cell>
          <cell r="U1311" t="e">
            <v>#REF!</v>
          </cell>
          <cell r="V1311">
            <v>282885.40000000002</v>
          </cell>
          <cell r="W1311" t="e">
            <v>#REF!</v>
          </cell>
          <cell r="X1311">
            <v>282885.40000000002</v>
          </cell>
          <cell r="Y1311">
            <v>72135.777000000002</v>
          </cell>
          <cell r="Z1311">
            <v>355021.17700000003</v>
          </cell>
          <cell r="AA1311" t="e">
            <v>#REF!</v>
          </cell>
          <cell r="AB1311">
            <v>72135.777000000002</v>
          </cell>
          <cell r="AC1311">
            <v>0</v>
          </cell>
          <cell r="AD1311">
            <v>0</v>
          </cell>
          <cell r="AE1311">
            <v>0</v>
          </cell>
          <cell r="AF1311">
            <v>0</v>
          </cell>
          <cell r="AG1311">
            <v>0</v>
          </cell>
          <cell r="AH1311">
            <v>0</v>
          </cell>
          <cell r="AI1311">
            <v>0</v>
          </cell>
          <cell r="AJ1311">
            <v>0</v>
          </cell>
          <cell r="AK1311">
            <v>0</v>
          </cell>
          <cell r="AL1311">
            <v>0</v>
          </cell>
          <cell r="AM1311">
            <v>0</v>
          </cell>
          <cell r="AN1311">
            <v>0</v>
          </cell>
          <cell r="AO1311">
            <v>0</v>
          </cell>
          <cell r="AP1311">
            <v>0</v>
          </cell>
          <cell r="AQ1311">
            <v>72135.777000000002</v>
          </cell>
        </row>
        <row r="1312">
          <cell r="A1312">
            <v>1</v>
          </cell>
          <cell r="B1312" t="str">
            <v>COP</v>
          </cell>
          <cell r="C1312" t="str">
            <v>Forzosas</v>
          </cell>
          <cell r="D1312" t="str">
            <v>Fija</v>
          </cell>
          <cell r="E1312">
            <v>1</v>
          </cell>
          <cell r="F1312">
            <v>35864</v>
          </cell>
          <cell r="G1312" t="str">
            <v>Marzo</v>
          </cell>
          <cell r="H1312">
            <v>1998</v>
          </cell>
          <cell r="I1312">
            <v>36229</v>
          </cell>
          <cell r="J1312">
            <v>1999</v>
          </cell>
          <cell r="K1312" t="str">
            <v>Marzo</v>
          </cell>
          <cell r="P1312">
            <v>0</v>
          </cell>
          <cell r="Q1312">
            <v>25.5</v>
          </cell>
          <cell r="R1312" t="e">
            <v>#REF!</v>
          </cell>
          <cell r="S1312" t="e">
            <v>#REF!</v>
          </cell>
          <cell r="T1312">
            <v>400</v>
          </cell>
          <cell r="U1312" t="e">
            <v>#REF!</v>
          </cell>
          <cell r="V1312">
            <v>400</v>
          </cell>
          <cell r="W1312" t="e">
            <v>#REF!</v>
          </cell>
          <cell r="X1312">
            <v>400</v>
          </cell>
          <cell r="Y1312">
            <v>102</v>
          </cell>
          <cell r="Z1312">
            <v>502</v>
          </cell>
          <cell r="AA1312" t="e">
            <v>#REF!</v>
          </cell>
          <cell r="AB1312">
            <v>102</v>
          </cell>
          <cell r="AC1312">
            <v>0</v>
          </cell>
          <cell r="AD1312">
            <v>0</v>
          </cell>
          <cell r="AE1312">
            <v>0</v>
          </cell>
          <cell r="AF1312">
            <v>0</v>
          </cell>
          <cell r="AG1312">
            <v>0</v>
          </cell>
          <cell r="AH1312">
            <v>0</v>
          </cell>
          <cell r="AI1312">
            <v>0</v>
          </cell>
          <cell r="AJ1312">
            <v>0</v>
          </cell>
          <cell r="AK1312">
            <v>0</v>
          </cell>
          <cell r="AL1312">
            <v>0</v>
          </cell>
          <cell r="AM1312">
            <v>0</v>
          </cell>
          <cell r="AN1312">
            <v>0</v>
          </cell>
          <cell r="AO1312">
            <v>0</v>
          </cell>
          <cell r="AP1312">
            <v>0</v>
          </cell>
          <cell r="AQ1312">
            <v>102</v>
          </cell>
        </row>
        <row r="1313">
          <cell r="A1313">
            <v>1</v>
          </cell>
          <cell r="B1313" t="str">
            <v>COP</v>
          </cell>
          <cell r="C1313" t="str">
            <v>Forzosas</v>
          </cell>
          <cell r="D1313" t="str">
            <v>Fija</v>
          </cell>
          <cell r="E1313">
            <v>1</v>
          </cell>
          <cell r="F1313">
            <v>35864</v>
          </cell>
          <cell r="G1313" t="str">
            <v>Marzo</v>
          </cell>
          <cell r="H1313">
            <v>1998</v>
          </cell>
          <cell r="I1313">
            <v>36229</v>
          </cell>
          <cell r="J1313">
            <v>1999</v>
          </cell>
          <cell r="K1313" t="str">
            <v>Marzo</v>
          </cell>
          <cell r="P1313">
            <v>0</v>
          </cell>
          <cell r="Q1313">
            <v>25.5</v>
          </cell>
          <cell r="R1313" t="e">
            <v>#REF!</v>
          </cell>
          <cell r="S1313" t="e">
            <v>#REF!</v>
          </cell>
          <cell r="T1313">
            <v>14.5</v>
          </cell>
          <cell r="U1313" t="e">
            <v>#REF!</v>
          </cell>
          <cell r="V1313">
            <v>14.5</v>
          </cell>
          <cell r="W1313" t="e">
            <v>#REF!</v>
          </cell>
          <cell r="X1313">
            <v>14.5</v>
          </cell>
          <cell r="Y1313">
            <v>3.6975000000000002</v>
          </cell>
          <cell r="Z1313">
            <v>18.197500000000002</v>
          </cell>
          <cell r="AA1313" t="e">
            <v>#REF!</v>
          </cell>
          <cell r="AB1313">
            <v>3.6975000000000002</v>
          </cell>
          <cell r="AC1313">
            <v>0</v>
          </cell>
          <cell r="AD1313">
            <v>0</v>
          </cell>
          <cell r="AE1313">
            <v>0</v>
          </cell>
          <cell r="AF1313">
            <v>0</v>
          </cell>
          <cell r="AG1313">
            <v>0</v>
          </cell>
          <cell r="AH1313">
            <v>0</v>
          </cell>
          <cell r="AI1313">
            <v>0</v>
          </cell>
          <cell r="AJ1313">
            <v>0</v>
          </cell>
          <cell r="AK1313">
            <v>0</v>
          </cell>
          <cell r="AL1313">
            <v>0</v>
          </cell>
          <cell r="AM1313">
            <v>0</v>
          </cell>
          <cell r="AN1313">
            <v>0</v>
          </cell>
          <cell r="AO1313">
            <v>0</v>
          </cell>
          <cell r="AP1313">
            <v>0</v>
          </cell>
          <cell r="AQ1313">
            <v>3.6975000000000002</v>
          </cell>
        </row>
        <row r="1314">
          <cell r="A1314">
            <v>1</v>
          </cell>
          <cell r="B1314" t="str">
            <v>COP</v>
          </cell>
          <cell r="C1314" t="str">
            <v>Forzosas</v>
          </cell>
          <cell r="D1314" t="str">
            <v>Fija</v>
          </cell>
          <cell r="E1314">
            <v>1</v>
          </cell>
          <cell r="F1314">
            <v>35864</v>
          </cell>
          <cell r="G1314" t="str">
            <v>Marzo</v>
          </cell>
          <cell r="H1314">
            <v>1998</v>
          </cell>
          <cell r="I1314">
            <v>36229</v>
          </cell>
          <cell r="J1314">
            <v>1999</v>
          </cell>
          <cell r="K1314" t="str">
            <v>Marzo</v>
          </cell>
          <cell r="P1314">
            <v>0</v>
          </cell>
          <cell r="Q1314">
            <v>25.5</v>
          </cell>
          <cell r="R1314" t="e">
            <v>#REF!</v>
          </cell>
          <cell r="S1314" t="e">
            <v>#REF!</v>
          </cell>
          <cell r="T1314">
            <v>459.9</v>
          </cell>
          <cell r="U1314" t="e">
            <v>#REF!</v>
          </cell>
          <cell r="V1314">
            <v>459.9</v>
          </cell>
          <cell r="W1314" t="e">
            <v>#REF!</v>
          </cell>
          <cell r="X1314">
            <v>459.9</v>
          </cell>
          <cell r="Y1314">
            <v>117.2745</v>
          </cell>
          <cell r="Z1314">
            <v>577.17449999999997</v>
          </cell>
          <cell r="AA1314" t="e">
            <v>#REF!</v>
          </cell>
          <cell r="AB1314">
            <v>117.2745</v>
          </cell>
          <cell r="AC1314">
            <v>0</v>
          </cell>
          <cell r="AD1314">
            <v>0</v>
          </cell>
          <cell r="AE1314">
            <v>0</v>
          </cell>
          <cell r="AF1314">
            <v>0</v>
          </cell>
          <cell r="AG1314">
            <v>0</v>
          </cell>
          <cell r="AH1314">
            <v>0</v>
          </cell>
          <cell r="AI1314">
            <v>0</v>
          </cell>
          <cell r="AJ1314">
            <v>0</v>
          </cell>
          <cell r="AK1314">
            <v>0</v>
          </cell>
          <cell r="AL1314">
            <v>0</v>
          </cell>
          <cell r="AM1314">
            <v>0</v>
          </cell>
          <cell r="AN1314">
            <v>0</v>
          </cell>
          <cell r="AO1314">
            <v>0</v>
          </cell>
          <cell r="AP1314">
            <v>0</v>
          </cell>
          <cell r="AQ1314">
            <v>117.2745</v>
          </cell>
        </row>
        <row r="1315">
          <cell r="A1315">
            <v>1</v>
          </cell>
          <cell r="B1315" t="str">
            <v>COP</v>
          </cell>
          <cell r="C1315" t="str">
            <v>Forzosas</v>
          </cell>
          <cell r="D1315" t="str">
            <v>Fija</v>
          </cell>
          <cell r="E1315">
            <v>1</v>
          </cell>
          <cell r="F1315">
            <v>35864</v>
          </cell>
          <cell r="G1315" t="str">
            <v>Marzo</v>
          </cell>
          <cell r="H1315">
            <v>1998</v>
          </cell>
          <cell r="I1315">
            <v>36229</v>
          </cell>
          <cell r="J1315">
            <v>1999</v>
          </cell>
          <cell r="K1315" t="str">
            <v>Marzo</v>
          </cell>
          <cell r="P1315">
            <v>0</v>
          </cell>
          <cell r="Q1315">
            <v>25.5</v>
          </cell>
          <cell r="R1315" t="e">
            <v>#REF!</v>
          </cell>
          <cell r="S1315" t="e">
            <v>#REF!</v>
          </cell>
          <cell r="T1315">
            <v>1000</v>
          </cell>
          <cell r="U1315" t="e">
            <v>#REF!</v>
          </cell>
          <cell r="V1315">
            <v>1000</v>
          </cell>
          <cell r="W1315" t="e">
            <v>#REF!</v>
          </cell>
          <cell r="X1315">
            <v>1000</v>
          </cell>
          <cell r="Y1315">
            <v>255</v>
          </cell>
          <cell r="Z1315">
            <v>1255</v>
          </cell>
          <cell r="AA1315" t="e">
            <v>#REF!</v>
          </cell>
          <cell r="AB1315">
            <v>255</v>
          </cell>
          <cell r="AC1315">
            <v>0</v>
          </cell>
          <cell r="AD1315">
            <v>0</v>
          </cell>
          <cell r="AE1315">
            <v>0</v>
          </cell>
          <cell r="AF1315">
            <v>0</v>
          </cell>
          <cell r="AG1315">
            <v>0</v>
          </cell>
          <cell r="AH1315">
            <v>0</v>
          </cell>
          <cell r="AI1315">
            <v>0</v>
          </cell>
          <cell r="AJ1315">
            <v>0</v>
          </cell>
          <cell r="AK1315">
            <v>0</v>
          </cell>
          <cell r="AL1315">
            <v>0</v>
          </cell>
          <cell r="AM1315">
            <v>0</v>
          </cell>
          <cell r="AN1315">
            <v>0</v>
          </cell>
          <cell r="AO1315">
            <v>0</v>
          </cell>
          <cell r="AP1315">
            <v>0</v>
          </cell>
          <cell r="AQ1315">
            <v>255</v>
          </cell>
        </row>
        <row r="1316">
          <cell r="A1316">
            <v>1</v>
          </cell>
          <cell r="B1316" t="str">
            <v>COP</v>
          </cell>
          <cell r="C1316" t="str">
            <v>Forzosas</v>
          </cell>
          <cell r="D1316" t="str">
            <v>Fija</v>
          </cell>
          <cell r="E1316">
            <v>1</v>
          </cell>
          <cell r="F1316">
            <v>35864</v>
          </cell>
          <cell r="G1316" t="str">
            <v>Marzo</v>
          </cell>
          <cell r="H1316">
            <v>1998</v>
          </cell>
          <cell r="I1316">
            <v>36229</v>
          </cell>
          <cell r="J1316">
            <v>1999</v>
          </cell>
          <cell r="K1316" t="str">
            <v>Marzo</v>
          </cell>
          <cell r="P1316">
            <v>0</v>
          </cell>
          <cell r="Q1316">
            <v>25.5</v>
          </cell>
          <cell r="R1316" t="e">
            <v>#REF!</v>
          </cell>
          <cell r="S1316" t="e">
            <v>#REF!</v>
          </cell>
          <cell r="T1316">
            <v>12569.5</v>
          </cell>
          <cell r="U1316" t="e">
            <v>#REF!</v>
          </cell>
          <cell r="V1316">
            <v>12569.5</v>
          </cell>
          <cell r="W1316" t="e">
            <v>#REF!</v>
          </cell>
          <cell r="X1316">
            <v>12569.5</v>
          </cell>
          <cell r="Y1316">
            <v>3205.2224999999999</v>
          </cell>
          <cell r="Z1316">
            <v>15774.7225</v>
          </cell>
          <cell r="AA1316" t="e">
            <v>#REF!</v>
          </cell>
          <cell r="AB1316">
            <v>3205.2224999999999</v>
          </cell>
          <cell r="AC1316">
            <v>0</v>
          </cell>
          <cell r="AD1316">
            <v>0</v>
          </cell>
          <cell r="AE1316">
            <v>0</v>
          </cell>
          <cell r="AF1316">
            <v>0</v>
          </cell>
          <cell r="AG1316">
            <v>0</v>
          </cell>
          <cell r="AH1316">
            <v>0</v>
          </cell>
          <cell r="AI1316">
            <v>0</v>
          </cell>
          <cell r="AJ1316">
            <v>0</v>
          </cell>
          <cell r="AK1316">
            <v>0</v>
          </cell>
          <cell r="AL1316">
            <v>0</v>
          </cell>
          <cell r="AM1316">
            <v>0</v>
          </cell>
          <cell r="AN1316">
            <v>0</v>
          </cell>
          <cell r="AO1316">
            <v>0</v>
          </cell>
          <cell r="AP1316">
            <v>0</v>
          </cell>
          <cell r="AQ1316">
            <v>3205.2224999999999</v>
          </cell>
        </row>
        <row r="1317">
          <cell r="A1317">
            <v>1</v>
          </cell>
          <cell r="B1317" t="str">
            <v>COP</v>
          </cell>
          <cell r="C1317" t="str">
            <v>Forzosas</v>
          </cell>
          <cell r="D1317" t="str">
            <v>Fija</v>
          </cell>
          <cell r="E1317">
            <v>1</v>
          </cell>
          <cell r="F1317">
            <v>35864</v>
          </cell>
          <cell r="G1317" t="str">
            <v>Marzo</v>
          </cell>
          <cell r="H1317">
            <v>1998</v>
          </cell>
          <cell r="I1317">
            <v>36229</v>
          </cell>
          <cell r="J1317">
            <v>1999</v>
          </cell>
          <cell r="K1317" t="str">
            <v>Marzo</v>
          </cell>
          <cell r="P1317">
            <v>0</v>
          </cell>
          <cell r="Q1317">
            <v>25.5</v>
          </cell>
          <cell r="R1317" t="e">
            <v>#REF!</v>
          </cell>
          <cell r="S1317" t="e">
            <v>#REF!</v>
          </cell>
          <cell r="T1317">
            <v>5</v>
          </cell>
          <cell r="U1317" t="e">
            <v>#REF!</v>
          </cell>
          <cell r="V1317">
            <v>5</v>
          </cell>
          <cell r="W1317" t="e">
            <v>#REF!</v>
          </cell>
          <cell r="X1317">
            <v>5</v>
          </cell>
          <cell r="Y1317">
            <v>1.2749999999999999</v>
          </cell>
          <cell r="Z1317">
            <v>6.2750000000000004</v>
          </cell>
          <cell r="AA1317" t="e">
            <v>#REF!</v>
          </cell>
          <cell r="AB1317">
            <v>1.2749999999999999</v>
          </cell>
          <cell r="AC1317">
            <v>0</v>
          </cell>
          <cell r="AD1317">
            <v>0</v>
          </cell>
          <cell r="AE1317">
            <v>0</v>
          </cell>
          <cell r="AF1317">
            <v>0</v>
          </cell>
          <cell r="AG1317">
            <v>0</v>
          </cell>
          <cell r="AH1317">
            <v>0</v>
          </cell>
          <cell r="AI1317">
            <v>0</v>
          </cell>
          <cell r="AJ1317">
            <v>0</v>
          </cell>
          <cell r="AK1317">
            <v>0</v>
          </cell>
          <cell r="AL1317">
            <v>0</v>
          </cell>
          <cell r="AM1317">
            <v>0</v>
          </cell>
          <cell r="AN1317">
            <v>0</v>
          </cell>
          <cell r="AO1317">
            <v>0</v>
          </cell>
          <cell r="AP1317">
            <v>0</v>
          </cell>
          <cell r="AQ1317">
            <v>1.2749999999999999</v>
          </cell>
        </row>
        <row r="1318">
          <cell r="A1318">
            <v>1</v>
          </cell>
          <cell r="B1318" t="str">
            <v>COP</v>
          </cell>
          <cell r="C1318" t="str">
            <v>Forzosas</v>
          </cell>
          <cell r="D1318" t="str">
            <v>Fija</v>
          </cell>
          <cell r="E1318">
            <v>1</v>
          </cell>
          <cell r="F1318">
            <v>35864</v>
          </cell>
          <cell r="G1318" t="str">
            <v>Marzo</v>
          </cell>
          <cell r="H1318">
            <v>1998</v>
          </cell>
          <cell r="I1318">
            <v>36229</v>
          </cell>
          <cell r="J1318">
            <v>1999</v>
          </cell>
          <cell r="K1318" t="str">
            <v>Marzo</v>
          </cell>
          <cell r="P1318">
            <v>0</v>
          </cell>
          <cell r="Q1318">
            <v>25.5</v>
          </cell>
          <cell r="R1318" t="e">
            <v>#REF!</v>
          </cell>
          <cell r="S1318" t="e">
            <v>#REF!</v>
          </cell>
          <cell r="T1318">
            <v>14211.3</v>
          </cell>
          <cell r="U1318" t="e">
            <v>#REF!</v>
          </cell>
          <cell r="V1318">
            <v>14211.3</v>
          </cell>
          <cell r="W1318" t="e">
            <v>#REF!</v>
          </cell>
          <cell r="X1318">
            <v>14211.3</v>
          </cell>
          <cell r="Y1318">
            <v>3623.8815</v>
          </cell>
          <cell r="Z1318">
            <v>17835.181499999999</v>
          </cell>
          <cell r="AA1318" t="e">
            <v>#REF!</v>
          </cell>
          <cell r="AB1318">
            <v>3623.8815</v>
          </cell>
          <cell r="AC1318">
            <v>0</v>
          </cell>
          <cell r="AD1318">
            <v>0</v>
          </cell>
          <cell r="AE1318">
            <v>0</v>
          </cell>
          <cell r="AF1318">
            <v>0</v>
          </cell>
          <cell r="AG1318">
            <v>0</v>
          </cell>
          <cell r="AH1318">
            <v>0</v>
          </cell>
          <cell r="AI1318">
            <v>0</v>
          </cell>
          <cell r="AJ1318">
            <v>0</v>
          </cell>
          <cell r="AK1318">
            <v>0</v>
          </cell>
          <cell r="AL1318">
            <v>0</v>
          </cell>
          <cell r="AM1318">
            <v>0</v>
          </cell>
          <cell r="AN1318">
            <v>0</v>
          </cell>
          <cell r="AO1318">
            <v>0</v>
          </cell>
          <cell r="AP1318">
            <v>0</v>
          </cell>
          <cell r="AQ1318">
            <v>3623.8815</v>
          </cell>
        </row>
        <row r="1319">
          <cell r="A1319">
            <v>1</v>
          </cell>
          <cell r="B1319" t="str">
            <v>COP</v>
          </cell>
          <cell r="C1319" t="str">
            <v>Forzosas</v>
          </cell>
          <cell r="D1319" t="str">
            <v>Fija</v>
          </cell>
          <cell r="E1319">
            <v>1</v>
          </cell>
          <cell r="F1319">
            <v>35864</v>
          </cell>
          <cell r="G1319" t="str">
            <v>Marzo</v>
          </cell>
          <cell r="H1319">
            <v>1998</v>
          </cell>
          <cell r="I1319">
            <v>36229</v>
          </cell>
          <cell r="J1319">
            <v>1999</v>
          </cell>
          <cell r="K1319" t="str">
            <v>Marzo</v>
          </cell>
          <cell r="P1319">
            <v>0</v>
          </cell>
          <cell r="Q1319">
            <v>25.5</v>
          </cell>
          <cell r="R1319" t="e">
            <v>#REF!</v>
          </cell>
          <cell r="S1319" t="e">
            <v>#REF!</v>
          </cell>
          <cell r="T1319">
            <v>1144.3</v>
          </cell>
          <cell r="U1319" t="e">
            <v>#REF!</v>
          </cell>
          <cell r="V1319">
            <v>1144.3</v>
          </cell>
          <cell r="W1319" t="e">
            <v>#REF!</v>
          </cell>
          <cell r="X1319">
            <v>1144.3</v>
          </cell>
          <cell r="Y1319">
            <v>291.79649999999998</v>
          </cell>
          <cell r="Z1319">
            <v>1436.0964999999999</v>
          </cell>
          <cell r="AA1319" t="e">
            <v>#REF!</v>
          </cell>
          <cell r="AB1319">
            <v>291.79649999999998</v>
          </cell>
          <cell r="AC1319">
            <v>0</v>
          </cell>
          <cell r="AD1319">
            <v>0</v>
          </cell>
          <cell r="AE1319">
            <v>0</v>
          </cell>
          <cell r="AF1319">
            <v>0</v>
          </cell>
          <cell r="AG1319">
            <v>0</v>
          </cell>
          <cell r="AH1319">
            <v>0</v>
          </cell>
          <cell r="AI1319">
            <v>0</v>
          </cell>
          <cell r="AJ1319">
            <v>0</v>
          </cell>
          <cell r="AK1319">
            <v>0</v>
          </cell>
          <cell r="AL1319">
            <v>0</v>
          </cell>
          <cell r="AM1319">
            <v>0</v>
          </cell>
          <cell r="AN1319">
            <v>0</v>
          </cell>
          <cell r="AO1319">
            <v>0</v>
          </cell>
          <cell r="AP1319">
            <v>0</v>
          </cell>
          <cell r="AQ1319">
            <v>291.79649999999998</v>
          </cell>
        </row>
        <row r="1320">
          <cell r="A1320">
            <v>1</v>
          </cell>
          <cell r="B1320" t="str">
            <v>COP</v>
          </cell>
          <cell r="C1320" t="str">
            <v>Forzosas</v>
          </cell>
          <cell r="D1320" t="str">
            <v>Fija</v>
          </cell>
          <cell r="E1320">
            <v>1</v>
          </cell>
          <cell r="F1320">
            <v>35864</v>
          </cell>
          <cell r="G1320" t="str">
            <v>Marzo</v>
          </cell>
          <cell r="H1320">
            <v>1998</v>
          </cell>
          <cell r="I1320">
            <v>36229</v>
          </cell>
          <cell r="J1320">
            <v>1999</v>
          </cell>
          <cell r="K1320" t="str">
            <v>Marzo</v>
          </cell>
          <cell r="P1320">
            <v>0</v>
          </cell>
          <cell r="Q1320">
            <v>25.5</v>
          </cell>
          <cell r="R1320" t="e">
            <v>#REF!</v>
          </cell>
          <cell r="S1320" t="e">
            <v>#REF!</v>
          </cell>
          <cell r="T1320">
            <v>79.5</v>
          </cell>
          <cell r="U1320" t="e">
            <v>#REF!</v>
          </cell>
          <cell r="V1320">
            <v>79.5</v>
          </cell>
          <cell r="W1320" t="e">
            <v>#REF!</v>
          </cell>
          <cell r="X1320">
            <v>79.5</v>
          </cell>
          <cell r="Y1320">
            <v>20.272500000000001</v>
          </cell>
          <cell r="Z1320">
            <v>99.772500000000008</v>
          </cell>
          <cell r="AA1320" t="e">
            <v>#REF!</v>
          </cell>
          <cell r="AB1320">
            <v>20.272500000000001</v>
          </cell>
          <cell r="AC1320">
            <v>0</v>
          </cell>
          <cell r="AD1320">
            <v>0</v>
          </cell>
          <cell r="AE1320">
            <v>0</v>
          </cell>
          <cell r="AF1320">
            <v>0</v>
          </cell>
          <cell r="AG1320">
            <v>0</v>
          </cell>
          <cell r="AH1320">
            <v>0</v>
          </cell>
          <cell r="AI1320">
            <v>0</v>
          </cell>
          <cell r="AJ1320">
            <v>0</v>
          </cell>
          <cell r="AK1320">
            <v>0</v>
          </cell>
          <cell r="AL1320">
            <v>0</v>
          </cell>
          <cell r="AM1320">
            <v>0</v>
          </cell>
          <cell r="AN1320">
            <v>0</v>
          </cell>
          <cell r="AO1320">
            <v>0</v>
          </cell>
          <cell r="AP1320">
            <v>0</v>
          </cell>
          <cell r="AQ1320">
            <v>20.272500000000001</v>
          </cell>
        </row>
        <row r="1321">
          <cell r="A1321">
            <v>1</v>
          </cell>
          <cell r="B1321" t="str">
            <v>COP</v>
          </cell>
          <cell r="C1321" t="str">
            <v>Forzosas</v>
          </cell>
          <cell r="D1321" t="str">
            <v>Fija</v>
          </cell>
          <cell r="E1321">
            <v>1</v>
          </cell>
          <cell r="F1321">
            <v>35864</v>
          </cell>
          <cell r="G1321" t="str">
            <v>Marzo</v>
          </cell>
          <cell r="H1321">
            <v>1998</v>
          </cell>
          <cell r="I1321">
            <v>36229</v>
          </cell>
          <cell r="J1321">
            <v>1999</v>
          </cell>
          <cell r="K1321" t="str">
            <v>Marzo</v>
          </cell>
          <cell r="P1321">
            <v>0</v>
          </cell>
          <cell r="Q1321">
            <v>25.5</v>
          </cell>
          <cell r="R1321" t="e">
            <v>#REF!</v>
          </cell>
          <cell r="S1321" t="e">
            <v>#REF!</v>
          </cell>
          <cell r="T1321">
            <v>164</v>
          </cell>
          <cell r="U1321" t="e">
            <v>#REF!</v>
          </cell>
          <cell r="V1321">
            <v>164</v>
          </cell>
          <cell r="W1321" t="e">
            <v>#REF!</v>
          </cell>
          <cell r="X1321">
            <v>164</v>
          </cell>
          <cell r="Y1321">
            <v>41.82</v>
          </cell>
          <cell r="Z1321">
            <v>205.82</v>
          </cell>
          <cell r="AA1321" t="e">
            <v>#REF!</v>
          </cell>
          <cell r="AB1321">
            <v>41.82</v>
          </cell>
          <cell r="AC1321">
            <v>0</v>
          </cell>
          <cell r="AD1321">
            <v>0</v>
          </cell>
          <cell r="AE1321">
            <v>0</v>
          </cell>
          <cell r="AF1321">
            <v>0</v>
          </cell>
          <cell r="AG1321">
            <v>0</v>
          </cell>
          <cell r="AH1321">
            <v>0</v>
          </cell>
          <cell r="AI1321">
            <v>0</v>
          </cell>
          <cell r="AJ1321">
            <v>0</v>
          </cell>
          <cell r="AK1321">
            <v>0</v>
          </cell>
          <cell r="AL1321">
            <v>0</v>
          </cell>
          <cell r="AM1321">
            <v>0</v>
          </cell>
          <cell r="AN1321">
            <v>0</v>
          </cell>
          <cell r="AO1321">
            <v>0</v>
          </cell>
          <cell r="AP1321">
            <v>0</v>
          </cell>
          <cell r="AQ1321">
            <v>41.82</v>
          </cell>
        </row>
        <row r="1322">
          <cell r="A1322">
            <v>1</v>
          </cell>
          <cell r="B1322" t="str">
            <v>COP</v>
          </cell>
          <cell r="C1322" t="str">
            <v>Forzosas</v>
          </cell>
          <cell r="D1322" t="str">
            <v>Fija</v>
          </cell>
          <cell r="E1322">
            <v>1</v>
          </cell>
          <cell r="F1322">
            <v>35864</v>
          </cell>
          <cell r="G1322" t="str">
            <v>Marzo</v>
          </cell>
          <cell r="H1322">
            <v>1998</v>
          </cell>
          <cell r="I1322">
            <v>36229</v>
          </cell>
          <cell r="J1322">
            <v>1999</v>
          </cell>
          <cell r="K1322" t="str">
            <v>Marzo</v>
          </cell>
          <cell r="P1322">
            <v>0</v>
          </cell>
          <cell r="Q1322">
            <v>25.5</v>
          </cell>
          <cell r="R1322" t="e">
            <v>#REF!</v>
          </cell>
          <cell r="S1322" t="e">
            <v>#REF!</v>
          </cell>
          <cell r="T1322">
            <v>1657.8</v>
          </cell>
          <cell r="U1322" t="e">
            <v>#REF!</v>
          </cell>
          <cell r="V1322">
            <v>1657.8</v>
          </cell>
          <cell r="W1322" t="e">
            <v>#REF!</v>
          </cell>
          <cell r="X1322">
            <v>1657.8</v>
          </cell>
          <cell r="Y1322">
            <v>422.73899999999998</v>
          </cell>
          <cell r="Z1322">
            <v>2080.5389999999998</v>
          </cell>
          <cell r="AA1322" t="e">
            <v>#REF!</v>
          </cell>
          <cell r="AB1322">
            <v>422.73899999999998</v>
          </cell>
          <cell r="AC1322">
            <v>0</v>
          </cell>
          <cell r="AD1322">
            <v>0</v>
          </cell>
          <cell r="AE1322">
            <v>0</v>
          </cell>
          <cell r="AF1322">
            <v>0</v>
          </cell>
          <cell r="AG1322">
            <v>0</v>
          </cell>
          <cell r="AH1322">
            <v>0</v>
          </cell>
          <cell r="AI1322">
            <v>0</v>
          </cell>
          <cell r="AJ1322">
            <v>0</v>
          </cell>
          <cell r="AK1322">
            <v>0</v>
          </cell>
          <cell r="AL1322">
            <v>0</v>
          </cell>
          <cell r="AM1322">
            <v>0</v>
          </cell>
          <cell r="AN1322">
            <v>0</v>
          </cell>
          <cell r="AO1322">
            <v>0</v>
          </cell>
          <cell r="AP1322">
            <v>0</v>
          </cell>
          <cell r="AQ1322">
            <v>422.73899999999998</v>
          </cell>
        </row>
        <row r="1323">
          <cell r="A1323">
            <v>1</v>
          </cell>
          <cell r="B1323" t="str">
            <v>COP</v>
          </cell>
          <cell r="C1323" t="str">
            <v>Forzosas</v>
          </cell>
          <cell r="D1323" t="str">
            <v>Fija</v>
          </cell>
          <cell r="E1323">
            <v>1</v>
          </cell>
          <cell r="F1323">
            <v>35864</v>
          </cell>
          <cell r="G1323" t="str">
            <v>Marzo</v>
          </cell>
          <cell r="H1323">
            <v>1998</v>
          </cell>
          <cell r="I1323">
            <v>36229</v>
          </cell>
          <cell r="J1323">
            <v>1999</v>
          </cell>
          <cell r="K1323" t="str">
            <v>Marzo</v>
          </cell>
          <cell r="P1323">
            <v>0</v>
          </cell>
          <cell r="Q1323">
            <v>25.5</v>
          </cell>
          <cell r="R1323" t="e">
            <v>#REF!</v>
          </cell>
          <cell r="S1323" t="e">
            <v>#REF!</v>
          </cell>
          <cell r="T1323">
            <v>1400</v>
          </cell>
          <cell r="U1323" t="e">
            <v>#REF!</v>
          </cell>
          <cell r="V1323">
            <v>1400</v>
          </cell>
          <cell r="W1323" t="e">
            <v>#REF!</v>
          </cell>
          <cell r="X1323">
            <v>1400</v>
          </cell>
          <cell r="Y1323">
            <v>357</v>
          </cell>
          <cell r="Z1323">
            <v>1757</v>
          </cell>
          <cell r="AA1323" t="e">
            <v>#REF!</v>
          </cell>
          <cell r="AB1323">
            <v>357</v>
          </cell>
          <cell r="AC1323">
            <v>0</v>
          </cell>
          <cell r="AD1323">
            <v>0</v>
          </cell>
          <cell r="AE1323">
            <v>0</v>
          </cell>
          <cell r="AF1323">
            <v>0</v>
          </cell>
          <cell r="AG1323">
            <v>0</v>
          </cell>
          <cell r="AH1323">
            <v>0</v>
          </cell>
          <cell r="AI1323">
            <v>0</v>
          </cell>
          <cell r="AJ1323">
            <v>0</v>
          </cell>
          <cell r="AK1323">
            <v>0</v>
          </cell>
          <cell r="AL1323">
            <v>0</v>
          </cell>
          <cell r="AM1323">
            <v>0</v>
          </cell>
          <cell r="AN1323">
            <v>0</v>
          </cell>
          <cell r="AO1323">
            <v>0</v>
          </cell>
          <cell r="AP1323">
            <v>0</v>
          </cell>
          <cell r="AQ1323">
            <v>357</v>
          </cell>
        </row>
        <row r="1324">
          <cell r="A1324">
            <v>1</v>
          </cell>
          <cell r="B1324" t="str">
            <v>COP</v>
          </cell>
          <cell r="C1324" t="str">
            <v>Forzosas</v>
          </cell>
          <cell r="D1324" t="str">
            <v>Fija</v>
          </cell>
          <cell r="E1324">
            <v>1</v>
          </cell>
          <cell r="F1324">
            <v>35864</v>
          </cell>
          <cell r="G1324" t="str">
            <v>Marzo</v>
          </cell>
          <cell r="H1324">
            <v>1998</v>
          </cell>
          <cell r="I1324">
            <v>36229</v>
          </cell>
          <cell r="J1324">
            <v>1999</v>
          </cell>
          <cell r="K1324" t="str">
            <v>Marzo</v>
          </cell>
          <cell r="P1324">
            <v>0</v>
          </cell>
          <cell r="Q1324">
            <v>25.5</v>
          </cell>
          <cell r="R1324" t="e">
            <v>#REF!</v>
          </cell>
          <cell r="S1324" t="e">
            <v>#REF!</v>
          </cell>
          <cell r="T1324">
            <v>1523</v>
          </cell>
          <cell r="U1324" t="e">
            <v>#REF!</v>
          </cell>
          <cell r="V1324">
            <v>1523</v>
          </cell>
          <cell r="W1324" t="e">
            <v>#REF!</v>
          </cell>
          <cell r="X1324">
            <v>1523</v>
          </cell>
          <cell r="Y1324">
            <v>388.36500000000001</v>
          </cell>
          <cell r="Z1324">
            <v>1911.365</v>
          </cell>
          <cell r="AA1324" t="e">
            <v>#REF!</v>
          </cell>
          <cell r="AB1324">
            <v>388.36500000000001</v>
          </cell>
          <cell r="AC1324">
            <v>0</v>
          </cell>
          <cell r="AD1324">
            <v>0</v>
          </cell>
          <cell r="AE1324">
            <v>0</v>
          </cell>
          <cell r="AF1324">
            <v>0</v>
          </cell>
          <cell r="AG1324">
            <v>0</v>
          </cell>
          <cell r="AH1324">
            <v>0</v>
          </cell>
          <cell r="AI1324">
            <v>0</v>
          </cell>
          <cell r="AJ1324">
            <v>0</v>
          </cell>
          <cell r="AK1324">
            <v>0</v>
          </cell>
          <cell r="AL1324">
            <v>0</v>
          </cell>
          <cell r="AM1324">
            <v>0</v>
          </cell>
          <cell r="AN1324">
            <v>0</v>
          </cell>
          <cell r="AO1324">
            <v>0</v>
          </cell>
          <cell r="AP1324">
            <v>0</v>
          </cell>
          <cell r="AQ1324">
            <v>388.36500000000001</v>
          </cell>
        </row>
        <row r="1325">
          <cell r="A1325">
            <v>1</v>
          </cell>
          <cell r="B1325" t="str">
            <v>COP</v>
          </cell>
          <cell r="C1325" t="str">
            <v>Forzosas</v>
          </cell>
          <cell r="D1325" t="str">
            <v>Fija</v>
          </cell>
          <cell r="E1325">
            <v>1</v>
          </cell>
          <cell r="F1325">
            <v>35864</v>
          </cell>
          <cell r="G1325" t="str">
            <v>Marzo</v>
          </cell>
          <cell r="H1325">
            <v>1998</v>
          </cell>
          <cell r="I1325">
            <v>36229</v>
          </cell>
          <cell r="J1325">
            <v>1999</v>
          </cell>
          <cell r="K1325" t="str">
            <v>Marzo</v>
          </cell>
          <cell r="P1325">
            <v>0</v>
          </cell>
          <cell r="Q1325">
            <v>25.5</v>
          </cell>
          <cell r="R1325" t="e">
            <v>#REF!</v>
          </cell>
          <cell r="S1325" t="e">
            <v>#REF!</v>
          </cell>
          <cell r="T1325">
            <v>87.5</v>
          </cell>
          <cell r="U1325" t="e">
            <v>#REF!</v>
          </cell>
          <cell r="V1325">
            <v>87.5</v>
          </cell>
          <cell r="W1325" t="e">
            <v>#REF!</v>
          </cell>
          <cell r="X1325">
            <v>87.5</v>
          </cell>
          <cell r="Y1325">
            <v>22.3125</v>
          </cell>
          <cell r="Z1325">
            <v>109.8125</v>
          </cell>
          <cell r="AA1325" t="e">
            <v>#REF!</v>
          </cell>
          <cell r="AB1325">
            <v>22.3125</v>
          </cell>
          <cell r="AC1325">
            <v>0</v>
          </cell>
          <cell r="AD1325">
            <v>0</v>
          </cell>
          <cell r="AE1325">
            <v>0</v>
          </cell>
          <cell r="AF1325">
            <v>0</v>
          </cell>
          <cell r="AG1325">
            <v>0</v>
          </cell>
          <cell r="AH1325">
            <v>0</v>
          </cell>
          <cell r="AI1325">
            <v>0</v>
          </cell>
          <cell r="AJ1325">
            <v>0</v>
          </cell>
          <cell r="AK1325">
            <v>0</v>
          </cell>
          <cell r="AL1325">
            <v>0</v>
          </cell>
          <cell r="AM1325">
            <v>0</v>
          </cell>
          <cell r="AN1325">
            <v>0</v>
          </cell>
          <cell r="AO1325">
            <v>0</v>
          </cell>
          <cell r="AP1325">
            <v>0</v>
          </cell>
          <cell r="AQ1325">
            <v>22.3125</v>
          </cell>
        </row>
        <row r="1326">
          <cell r="A1326">
            <v>1</v>
          </cell>
          <cell r="B1326" t="str">
            <v>COP</v>
          </cell>
          <cell r="C1326" t="str">
            <v>Forzosas</v>
          </cell>
          <cell r="D1326" t="str">
            <v>Fija</v>
          </cell>
          <cell r="E1326">
            <v>1</v>
          </cell>
          <cell r="F1326">
            <v>35864</v>
          </cell>
          <cell r="G1326" t="str">
            <v>Marzo</v>
          </cell>
          <cell r="H1326">
            <v>1998</v>
          </cell>
          <cell r="I1326">
            <v>36229</v>
          </cell>
          <cell r="J1326">
            <v>1999</v>
          </cell>
          <cell r="K1326" t="str">
            <v>Marzo</v>
          </cell>
          <cell r="P1326">
            <v>0</v>
          </cell>
          <cell r="Q1326">
            <v>25.5</v>
          </cell>
          <cell r="R1326" t="e">
            <v>#REF!</v>
          </cell>
          <cell r="S1326" t="e">
            <v>#REF!</v>
          </cell>
          <cell r="T1326">
            <v>6500</v>
          </cell>
          <cell r="U1326" t="e">
            <v>#REF!</v>
          </cell>
          <cell r="V1326">
            <v>6500</v>
          </cell>
          <cell r="W1326" t="e">
            <v>#REF!</v>
          </cell>
          <cell r="X1326">
            <v>6500</v>
          </cell>
          <cell r="Y1326">
            <v>1657.5</v>
          </cell>
          <cell r="Z1326">
            <v>8157.5</v>
          </cell>
          <cell r="AA1326" t="e">
            <v>#REF!</v>
          </cell>
          <cell r="AB1326">
            <v>1657.5</v>
          </cell>
          <cell r="AC1326">
            <v>0</v>
          </cell>
          <cell r="AD1326">
            <v>0</v>
          </cell>
          <cell r="AE1326">
            <v>0</v>
          </cell>
          <cell r="AF1326">
            <v>0</v>
          </cell>
          <cell r="AG1326">
            <v>0</v>
          </cell>
          <cell r="AH1326">
            <v>0</v>
          </cell>
          <cell r="AI1326">
            <v>0</v>
          </cell>
          <cell r="AJ1326">
            <v>0</v>
          </cell>
          <cell r="AK1326">
            <v>0</v>
          </cell>
          <cell r="AL1326">
            <v>0</v>
          </cell>
          <cell r="AM1326">
            <v>0</v>
          </cell>
          <cell r="AN1326">
            <v>0</v>
          </cell>
          <cell r="AO1326">
            <v>0</v>
          </cell>
          <cell r="AP1326">
            <v>0</v>
          </cell>
          <cell r="AQ1326">
            <v>1657.5</v>
          </cell>
        </row>
        <row r="1327">
          <cell r="A1327">
            <v>1</v>
          </cell>
          <cell r="B1327" t="str">
            <v>COP</v>
          </cell>
          <cell r="C1327" t="str">
            <v>Forzosas</v>
          </cell>
          <cell r="D1327" t="str">
            <v>Fija</v>
          </cell>
          <cell r="E1327">
            <v>1</v>
          </cell>
          <cell r="F1327">
            <v>35864</v>
          </cell>
          <cell r="G1327" t="str">
            <v>Marzo</v>
          </cell>
          <cell r="H1327">
            <v>1998</v>
          </cell>
          <cell r="I1327">
            <v>36229</v>
          </cell>
          <cell r="J1327">
            <v>1999</v>
          </cell>
          <cell r="K1327" t="str">
            <v>Marzo</v>
          </cell>
          <cell r="P1327">
            <v>0</v>
          </cell>
          <cell r="Q1327">
            <v>25.5</v>
          </cell>
          <cell r="R1327" t="e">
            <v>#REF!</v>
          </cell>
          <cell r="S1327" t="e">
            <v>#REF!</v>
          </cell>
          <cell r="T1327">
            <v>569.1</v>
          </cell>
          <cell r="U1327" t="e">
            <v>#REF!</v>
          </cell>
          <cell r="V1327">
            <v>569.1</v>
          </cell>
          <cell r="W1327" t="e">
            <v>#REF!</v>
          </cell>
          <cell r="X1327">
            <v>569.1</v>
          </cell>
          <cell r="Y1327">
            <v>145.12050000000002</v>
          </cell>
          <cell r="Z1327">
            <v>714.22050000000002</v>
          </cell>
          <cell r="AA1327" t="e">
            <v>#REF!</v>
          </cell>
          <cell r="AB1327">
            <v>145.12050000000002</v>
          </cell>
          <cell r="AC1327">
            <v>0</v>
          </cell>
          <cell r="AD1327">
            <v>0</v>
          </cell>
          <cell r="AE1327">
            <v>0</v>
          </cell>
          <cell r="AF1327">
            <v>0</v>
          </cell>
          <cell r="AG1327">
            <v>0</v>
          </cell>
          <cell r="AH1327">
            <v>0</v>
          </cell>
          <cell r="AI1327">
            <v>0</v>
          </cell>
          <cell r="AJ1327">
            <v>0</v>
          </cell>
          <cell r="AK1327">
            <v>0</v>
          </cell>
          <cell r="AL1327">
            <v>0</v>
          </cell>
          <cell r="AM1327">
            <v>0</v>
          </cell>
          <cell r="AN1327">
            <v>0</v>
          </cell>
          <cell r="AO1327">
            <v>0</v>
          </cell>
          <cell r="AP1327">
            <v>0</v>
          </cell>
          <cell r="AQ1327">
            <v>145.12050000000002</v>
          </cell>
        </row>
        <row r="1328">
          <cell r="A1328">
            <v>1</v>
          </cell>
          <cell r="B1328" t="str">
            <v>COP</v>
          </cell>
          <cell r="C1328" t="str">
            <v>Forzosas</v>
          </cell>
          <cell r="D1328" t="str">
            <v>Fija</v>
          </cell>
          <cell r="E1328">
            <v>1</v>
          </cell>
          <cell r="F1328">
            <v>35864</v>
          </cell>
          <cell r="G1328" t="str">
            <v>Marzo</v>
          </cell>
          <cell r="H1328">
            <v>1998</v>
          </cell>
          <cell r="I1328">
            <v>36229</v>
          </cell>
          <cell r="J1328">
            <v>1999</v>
          </cell>
          <cell r="K1328" t="str">
            <v>Marzo</v>
          </cell>
          <cell r="P1328">
            <v>0</v>
          </cell>
          <cell r="Q1328">
            <v>25.5</v>
          </cell>
          <cell r="R1328" t="e">
            <v>#REF!</v>
          </cell>
          <cell r="S1328" t="e">
            <v>#REF!</v>
          </cell>
          <cell r="T1328">
            <v>250</v>
          </cell>
          <cell r="U1328" t="e">
            <v>#REF!</v>
          </cell>
          <cell r="V1328">
            <v>250</v>
          </cell>
          <cell r="W1328" t="e">
            <v>#REF!</v>
          </cell>
          <cell r="X1328">
            <v>250</v>
          </cell>
          <cell r="Y1328">
            <v>63.75</v>
          </cell>
          <cell r="Z1328">
            <v>313.75</v>
          </cell>
          <cell r="AA1328" t="e">
            <v>#REF!</v>
          </cell>
          <cell r="AB1328">
            <v>63.75</v>
          </cell>
          <cell r="AC1328">
            <v>0</v>
          </cell>
          <cell r="AD1328">
            <v>0</v>
          </cell>
          <cell r="AE1328">
            <v>0</v>
          </cell>
          <cell r="AF1328">
            <v>0</v>
          </cell>
          <cell r="AG1328">
            <v>0</v>
          </cell>
          <cell r="AH1328">
            <v>0</v>
          </cell>
          <cell r="AI1328">
            <v>0</v>
          </cell>
          <cell r="AJ1328">
            <v>0</v>
          </cell>
          <cell r="AK1328">
            <v>0</v>
          </cell>
          <cell r="AL1328">
            <v>0</v>
          </cell>
          <cell r="AM1328">
            <v>0</v>
          </cell>
          <cell r="AN1328">
            <v>0</v>
          </cell>
          <cell r="AO1328">
            <v>0</v>
          </cell>
          <cell r="AP1328">
            <v>0</v>
          </cell>
          <cell r="AQ1328">
            <v>63.75</v>
          </cell>
        </row>
        <row r="1329">
          <cell r="A1329">
            <v>1</v>
          </cell>
          <cell r="B1329" t="str">
            <v>COP</v>
          </cell>
          <cell r="C1329" t="str">
            <v>Forzosas</v>
          </cell>
          <cell r="D1329" t="str">
            <v>Fija</v>
          </cell>
          <cell r="E1329">
            <v>1</v>
          </cell>
          <cell r="F1329">
            <v>35864</v>
          </cell>
          <cell r="G1329" t="str">
            <v>Marzo</v>
          </cell>
          <cell r="H1329">
            <v>1998</v>
          </cell>
          <cell r="I1329">
            <v>36229</v>
          </cell>
          <cell r="J1329">
            <v>1999</v>
          </cell>
          <cell r="K1329" t="str">
            <v>Marzo</v>
          </cell>
          <cell r="P1329">
            <v>0</v>
          </cell>
          <cell r="Q1329">
            <v>25.5</v>
          </cell>
          <cell r="R1329" t="e">
            <v>#REF!</v>
          </cell>
          <cell r="S1329" t="e">
            <v>#REF!</v>
          </cell>
          <cell r="T1329">
            <v>3.1</v>
          </cell>
          <cell r="U1329" t="e">
            <v>#REF!</v>
          </cell>
          <cell r="V1329">
            <v>3.1</v>
          </cell>
          <cell r="W1329" t="e">
            <v>#REF!</v>
          </cell>
          <cell r="X1329">
            <v>3.1</v>
          </cell>
          <cell r="Y1329">
            <v>0.79050000000000009</v>
          </cell>
          <cell r="Z1329">
            <v>3.8905000000000003</v>
          </cell>
          <cell r="AA1329" t="e">
            <v>#REF!</v>
          </cell>
          <cell r="AB1329">
            <v>0.79050000000000009</v>
          </cell>
          <cell r="AC1329">
            <v>0</v>
          </cell>
          <cell r="AD1329">
            <v>0</v>
          </cell>
          <cell r="AE1329">
            <v>0</v>
          </cell>
          <cell r="AF1329">
            <v>0</v>
          </cell>
          <cell r="AG1329">
            <v>0</v>
          </cell>
          <cell r="AH1329">
            <v>0</v>
          </cell>
          <cell r="AI1329">
            <v>0</v>
          </cell>
          <cell r="AJ1329">
            <v>0</v>
          </cell>
          <cell r="AK1329">
            <v>0</v>
          </cell>
          <cell r="AL1329">
            <v>0</v>
          </cell>
          <cell r="AM1329">
            <v>0</v>
          </cell>
          <cell r="AN1329">
            <v>0</v>
          </cell>
          <cell r="AO1329">
            <v>0</v>
          </cell>
          <cell r="AP1329">
            <v>0</v>
          </cell>
          <cell r="AQ1329">
            <v>0.79050000000000009</v>
          </cell>
        </row>
        <row r="1330">
          <cell r="A1330">
            <v>1</v>
          </cell>
          <cell r="B1330" t="str">
            <v>COP</v>
          </cell>
          <cell r="C1330" t="str">
            <v>Forzosas</v>
          </cell>
          <cell r="D1330" t="str">
            <v>Fija</v>
          </cell>
          <cell r="E1330">
            <v>1</v>
          </cell>
          <cell r="F1330">
            <v>35864</v>
          </cell>
          <cell r="G1330" t="str">
            <v>Marzo</v>
          </cell>
          <cell r="H1330">
            <v>1998</v>
          </cell>
          <cell r="I1330">
            <v>36229</v>
          </cell>
          <cell r="J1330">
            <v>1999</v>
          </cell>
          <cell r="K1330" t="str">
            <v>Marzo</v>
          </cell>
          <cell r="P1330">
            <v>0</v>
          </cell>
          <cell r="Q1330">
            <v>25.5</v>
          </cell>
          <cell r="R1330" t="e">
            <v>#REF!</v>
          </cell>
          <cell r="S1330" t="e">
            <v>#REF!</v>
          </cell>
          <cell r="T1330">
            <v>4700</v>
          </cell>
          <cell r="U1330" t="e">
            <v>#REF!</v>
          </cell>
          <cell r="V1330">
            <v>4700</v>
          </cell>
          <cell r="W1330" t="e">
            <v>#REF!</v>
          </cell>
          <cell r="X1330">
            <v>4700</v>
          </cell>
          <cell r="Y1330">
            <v>1198.5</v>
          </cell>
          <cell r="Z1330">
            <v>5898.5</v>
          </cell>
          <cell r="AA1330" t="e">
            <v>#REF!</v>
          </cell>
          <cell r="AB1330">
            <v>1198.5</v>
          </cell>
          <cell r="AC1330">
            <v>0</v>
          </cell>
          <cell r="AD1330">
            <v>0</v>
          </cell>
          <cell r="AE1330">
            <v>0</v>
          </cell>
          <cell r="AF1330">
            <v>0</v>
          </cell>
          <cell r="AG1330">
            <v>0</v>
          </cell>
          <cell r="AH1330">
            <v>0</v>
          </cell>
          <cell r="AI1330">
            <v>0</v>
          </cell>
          <cell r="AJ1330">
            <v>0</v>
          </cell>
          <cell r="AK1330">
            <v>0</v>
          </cell>
          <cell r="AL1330">
            <v>0</v>
          </cell>
          <cell r="AM1330">
            <v>0</v>
          </cell>
          <cell r="AN1330">
            <v>0</v>
          </cell>
          <cell r="AO1330">
            <v>0</v>
          </cell>
          <cell r="AP1330">
            <v>0</v>
          </cell>
          <cell r="AQ1330">
            <v>1198.5</v>
          </cell>
        </row>
        <row r="1331">
          <cell r="A1331">
            <v>1</v>
          </cell>
          <cell r="B1331" t="str">
            <v>COP</v>
          </cell>
          <cell r="C1331" t="str">
            <v>Forzosas</v>
          </cell>
          <cell r="D1331" t="str">
            <v>Fija</v>
          </cell>
          <cell r="E1331">
            <v>1</v>
          </cell>
          <cell r="F1331">
            <v>35864</v>
          </cell>
          <cell r="G1331" t="str">
            <v>Marzo</v>
          </cell>
          <cell r="H1331">
            <v>1998</v>
          </cell>
          <cell r="I1331">
            <v>36229</v>
          </cell>
          <cell r="J1331">
            <v>1999</v>
          </cell>
          <cell r="K1331" t="str">
            <v>Marzo</v>
          </cell>
          <cell r="P1331">
            <v>0</v>
          </cell>
          <cell r="Q1331">
            <v>25.5</v>
          </cell>
          <cell r="R1331" t="e">
            <v>#REF!</v>
          </cell>
          <cell r="S1331" t="e">
            <v>#REF!</v>
          </cell>
          <cell r="T1331">
            <v>10845.2</v>
          </cell>
          <cell r="U1331" t="e">
            <v>#REF!</v>
          </cell>
          <cell r="V1331">
            <v>10845.2</v>
          </cell>
          <cell r="W1331" t="e">
            <v>#REF!</v>
          </cell>
          <cell r="X1331">
            <v>10845.2</v>
          </cell>
          <cell r="Y1331">
            <v>2765.5260000000003</v>
          </cell>
          <cell r="Z1331">
            <v>13610.726000000001</v>
          </cell>
          <cell r="AA1331" t="e">
            <v>#REF!</v>
          </cell>
          <cell r="AB1331">
            <v>2765.5260000000003</v>
          </cell>
          <cell r="AC1331">
            <v>0</v>
          </cell>
          <cell r="AD1331">
            <v>0</v>
          </cell>
          <cell r="AE1331">
            <v>0</v>
          </cell>
          <cell r="AF1331">
            <v>0</v>
          </cell>
          <cell r="AG1331">
            <v>0</v>
          </cell>
          <cell r="AH1331">
            <v>0</v>
          </cell>
          <cell r="AI1331">
            <v>0</v>
          </cell>
          <cell r="AJ1331">
            <v>0</v>
          </cell>
          <cell r="AK1331">
            <v>0</v>
          </cell>
          <cell r="AL1331">
            <v>0</v>
          </cell>
          <cell r="AM1331">
            <v>0</v>
          </cell>
          <cell r="AN1331">
            <v>0</v>
          </cell>
          <cell r="AO1331">
            <v>0</v>
          </cell>
          <cell r="AP1331">
            <v>0</v>
          </cell>
          <cell r="AQ1331">
            <v>2765.5260000000003</v>
          </cell>
        </row>
        <row r="1332">
          <cell r="A1332">
            <v>1</v>
          </cell>
          <cell r="B1332" t="str">
            <v>COP</v>
          </cell>
          <cell r="C1332" t="str">
            <v>Forzosas</v>
          </cell>
          <cell r="D1332" t="str">
            <v>Fija</v>
          </cell>
          <cell r="E1332">
            <v>1</v>
          </cell>
          <cell r="F1332">
            <v>35864</v>
          </cell>
          <cell r="G1332" t="str">
            <v>Marzo</v>
          </cell>
          <cell r="H1332">
            <v>1998</v>
          </cell>
          <cell r="I1332">
            <v>36229</v>
          </cell>
          <cell r="J1332">
            <v>1999</v>
          </cell>
          <cell r="K1332" t="str">
            <v>Marzo</v>
          </cell>
          <cell r="P1332">
            <v>0</v>
          </cell>
          <cell r="Q1332">
            <v>25.5</v>
          </cell>
          <cell r="R1332" t="e">
            <v>#REF!</v>
          </cell>
          <cell r="S1332" t="e">
            <v>#REF!</v>
          </cell>
          <cell r="T1332">
            <v>38280.5</v>
          </cell>
          <cell r="U1332" t="e">
            <v>#REF!</v>
          </cell>
          <cell r="V1332">
            <v>38280.5</v>
          </cell>
          <cell r="W1332" t="e">
            <v>#REF!</v>
          </cell>
          <cell r="X1332">
            <v>38280.5</v>
          </cell>
          <cell r="Y1332">
            <v>9761.5275000000001</v>
          </cell>
          <cell r="Z1332">
            <v>48042.027499999997</v>
          </cell>
          <cell r="AA1332" t="e">
            <v>#REF!</v>
          </cell>
          <cell r="AB1332">
            <v>9761.5275000000001</v>
          </cell>
          <cell r="AC1332">
            <v>0</v>
          </cell>
          <cell r="AD1332">
            <v>0</v>
          </cell>
          <cell r="AE1332">
            <v>0</v>
          </cell>
          <cell r="AF1332">
            <v>0</v>
          </cell>
          <cell r="AG1332">
            <v>0</v>
          </cell>
          <cell r="AH1332">
            <v>0</v>
          </cell>
          <cell r="AI1332">
            <v>0</v>
          </cell>
          <cell r="AJ1332">
            <v>0</v>
          </cell>
          <cell r="AK1332">
            <v>0</v>
          </cell>
          <cell r="AL1332">
            <v>0</v>
          </cell>
          <cell r="AM1332">
            <v>0</v>
          </cell>
          <cell r="AN1332">
            <v>0</v>
          </cell>
          <cell r="AO1332">
            <v>0</v>
          </cell>
          <cell r="AP1332">
            <v>0</v>
          </cell>
          <cell r="AQ1332">
            <v>9761.5275000000001</v>
          </cell>
        </row>
        <row r="1333">
          <cell r="A1333">
            <v>1</v>
          </cell>
          <cell r="B1333" t="str">
            <v>COP</v>
          </cell>
          <cell r="C1333" t="str">
            <v>Forzosas</v>
          </cell>
          <cell r="D1333" t="str">
            <v>Fija</v>
          </cell>
          <cell r="E1333">
            <v>1</v>
          </cell>
          <cell r="F1333">
            <v>35864</v>
          </cell>
          <cell r="G1333" t="str">
            <v>Marzo</v>
          </cell>
          <cell r="H1333">
            <v>1998</v>
          </cell>
          <cell r="I1333">
            <v>36229</v>
          </cell>
          <cell r="J1333">
            <v>1999</v>
          </cell>
          <cell r="K1333" t="str">
            <v>Marzo</v>
          </cell>
          <cell r="P1333">
            <v>0</v>
          </cell>
          <cell r="Q1333">
            <v>25.5</v>
          </cell>
          <cell r="R1333" t="e">
            <v>#REF!</v>
          </cell>
          <cell r="S1333" t="e">
            <v>#REF!</v>
          </cell>
          <cell r="T1333">
            <v>170</v>
          </cell>
          <cell r="U1333" t="e">
            <v>#REF!</v>
          </cell>
          <cell r="V1333">
            <v>170</v>
          </cell>
          <cell r="W1333" t="e">
            <v>#REF!</v>
          </cell>
          <cell r="X1333">
            <v>170</v>
          </cell>
          <cell r="Y1333">
            <v>43.35</v>
          </cell>
          <cell r="Z1333">
            <v>213.35</v>
          </cell>
          <cell r="AA1333" t="e">
            <v>#REF!</v>
          </cell>
          <cell r="AB1333">
            <v>43.35</v>
          </cell>
          <cell r="AC1333">
            <v>0</v>
          </cell>
          <cell r="AD1333">
            <v>0</v>
          </cell>
          <cell r="AE1333">
            <v>0</v>
          </cell>
          <cell r="AF1333">
            <v>0</v>
          </cell>
          <cell r="AG1333">
            <v>0</v>
          </cell>
          <cell r="AH1333">
            <v>0</v>
          </cell>
          <cell r="AI1333">
            <v>0</v>
          </cell>
          <cell r="AJ1333">
            <v>0</v>
          </cell>
          <cell r="AK1333">
            <v>0</v>
          </cell>
          <cell r="AL1333">
            <v>0</v>
          </cell>
          <cell r="AM1333">
            <v>0</v>
          </cell>
          <cell r="AN1333">
            <v>0</v>
          </cell>
          <cell r="AO1333">
            <v>0</v>
          </cell>
          <cell r="AP1333">
            <v>0</v>
          </cell>
          <cell r="AQ1333">
            <v>43.35</v>
          </cell>
        </row>
        <row r="1334">
          <cell r="A1334">
            <v>1</v>
          </cell>
          <cell r="B1334" t="str">
            <v>COP</v>
          </cell>
          <cell r="C1334" t="str">
            <v>Forzosas</v>
          </cell>
          <cell r="D1334" t="str">
            <v>Fija</v>
          </cell>
          <cell r="E1334">
            <v>1</v>
          </cell>
          <cell r="F1334">
            <v>35864</v>
          </cell>
          <cell r="G1334" t="str">
            <v>Marzo</v>
          </cell>
          <cell r="H1334">
            <v>1998</v>
          </cell>
          <cell r="I1334">
            <v>36229</v>
          </cell>
          <cell r="J1334">
            <v>1999</v>
          </cell>
          <cell r="K1334" t="str">
            <v>Marzo</v>
          </cell>
          <cell r="P1334">
            <v>0</v>
          </cell>
          <cell r="Q1334">
            <v>25.5</v>
          </cell>
          <cell r="R1334" t="e">
            <v>#REF!</v>
          </cell>
          <cell r="S1334" t="e">
            <v>#REF!</v>
          </cell>
          <cell r="T1334">
            <v>13.6</v>
          </cell>
          <cell r="U1334" t="e">
            <v>#REF!</v>
          </cell>
          <cell r="V1334">
            <v>13.6</v>
          </cell>
          <cell r="W1334" t="e">
            <v>#REF!</v>
          </cell>
          <cell r="X1334">
            <v>13.6</v>
          </cell>
          <cell r="Y1334">
            <v>3.468</v>
          </cell>
          <cell r="Z1334">
            <v>17.067999999999998</v>
          </cell>
          <cell r="AA1334" t="e">
            <v>#REF!</v>
          </cell>
          <cell r="AB1334">
            <v>3.468</v>
          </cell>
          <cell r="AC1334">
            <v>0</v>
          </cell>
          <cell r="AD1334">
            <v>0</v>
          </cell>
          <cell r="AE1334">
            <v>0</v>
          </cell>
          <cell r="AF1334">
            <v>0</v>
          </cell>
          <cell r="AG1334">
            <v>0</v>
          </cell>
          <cell r="AH1334">
            <v>0</v>
          </cell>
          <cell r="AI1334">
            <v>0</v>
          </cell>
          <cell r="AJ1334">
            <v>0</v>
          </cell>
          <cell r="AK1334">
            <v>0</v>
          </cell>
          <cell r="AL1334">
            <v>0</v>
          </cell>
          <cell r="AM1334">
            <v>0</v>
          </cell>
          <cell r="AN1334">
            <v>0</v>
          </cell>
          <cell r="AO1334">
            <v>0</v>
          </cell>
          <cell r="AP1334">
            <v>0</v>
          </cell>
          <cell r="AQ1334">
            <v>3.468</v>
          </cell>
        </row>
        <row r="1335">
          <cell r="A1335">
            <v>1</v>
          </cell>
          <cell r="B1335" t="str">
            <v>COP</v>
          </cell>
          <cell r="C1335" t="str">
            <v>Forzosas</v>
          </cell>
          <cell r="D1335" t="str">
            <v>Fija</v>
          </cell>
          <cell r="E1335">
            <v>1</v>
          </cell>
          <cell r="F1335">
            <v>35864</v>
          </cell>
          <cell r="G1335" t="str">
            <v>Marzo</v>
          </cell>
          <cell r="H1335">
            <v>1998</v>
          </cell>
          <cell r="I1335">
            <v>36229</v>
          </cell>
          <cell r="J1335">
            <v>1999</v>
          </cell>
          <cell r="K1335" t="str">
            <v>Marzo</v>
          </cell>
          <cell r="P1335">
            <v>0</v>
          </cell>
          <cell r="Q1335">
            <v>25.5</v>
          </cell>
          <cell r="R1335" t="e">
            <v>#REF!</v>
          </cell>
          <cell r="S1335" t="e">
            <v>#REF!</v>
          </cell>
          <cell r="T1335">
            <v>14.4</v>
          </cell>
          <cell r="U1335" t="e">
            <v>#REF!</v>
          </cell>
          <cell r="V1335">
            <v>14.4</v>
          </cell>
          <cell r="W1335" t="e">
            <v>#REF!</v>
          </cell>
          <cell r="X1335">
            <v>14.4</v>
          </cell>
          <cell r="Y1335">
            <v>3.6720000000000002</v>
          </cell>
          <cell r="Z1335">
            <v>18.071999999999999</v>
          </cell>
          <cell r="AA1335" t="e">
            <v>#REF!</v>
          </cell>
          <cell r="AB1335">
            <v>3.6720000000000002</v>
          </cell>
          <cell r="AC1335">
            <v>0</v>
          </cell>
          <cell r="AD1335">
            <v>0</v>
          </cell>
          <cell r="AE1335">
            <v>0</v>
          </cell>
          <cell r="AF1335">
            <v>0</v>
          </cell>
          <cell r="AG1335">
            <v>0</v>
          </cell>
          <cell r="AH1335">
            <v>0</v>
          </cell>
          <cell r="AI1335">
            <v>0</v>
          </cell>
          <cell r="AJ1335">
            <v>0</v>
          </cell>
          <cell r="AK1335">
            <v>0</v>
          </cell>
          <cell r="AL1335">
            <v>0</v>
          </cell>
          <cell r="AM1335">
            <v>0</v>
          </cell>
          <cell r="AN1335">
            <v>0</v>
          </cell>
          <cell r="AO1335">
            <v>0</v>
          </cell>
          <cell r="AP1335">
            <v>0</v>
          </cell>
          <cell r="AQ1335">
            <v>3.6720000000000002</v>
          </cell>
        </row>
        <row r="1336">
          <cell r="A1336">
            <v>1</v>
          </cell>
          <cell r="B1336" t="str">
            <v>COP</v>
          </cell>
          <cell r="C1336" t="str">
            <v>Forzosas</v>
          </cell>
          <cell r="D1336" t="str">
            <v>Fija</v>
          </cell>
          <cell r="E1336">
            <v>1</v>
          </cell>
          <cell r="F1336">
            <v>35864</v>
          </cell>
          <cell r="G1336" t="str">
            <v>Marzo</v>
          </cell>
          <cell r="H1336">
            <v>1998</v>
          </cell>
          <cell r="I1336">
            <v>36229</v>
          </cell>
          <cell r="J1336">
            <v>1999</v>
          </cell>
          <cell r="K1336" t="str">
            <v>Marzo</v>
          </cell>
          <cell r="P1336">
            <v>0</v>
          </cell>
          <cell r="Q1336">
            <v>25.5</v>
          </cell>
          <cell r="R1336" t="e">
            <v>#REF!</v>
          </cell>
          <cell r="S1336" t="e">
            <v>#REF!</v>
          </cell>
          <cell r="T1336">
            <v>1400</v>
          </cell>
          <cell r="U1336" t="e">
            <v>#REF!</v>
          </cell>
          <cell r="V1336">
            <v>1400</v>
          </cell>
          <cell r="W1336" t="e">
            <v>#REF!</v>
          </cell>
          <cell r="X1336">
            <v>1400</v>
          </cell>
          <cell r="Y1336">
            <v>357</v>
          </cell>
          <cell r="Z1336">
            <v>1757</v>
          </cell>
          <cell r="AA1336" t="e">
            <v>#REF!</v>
          </cell>
          <cell r="AB1336">
            <v>357</v>
          </cell>
          <cell r="AC1336">
            <v>0</v>
          </cell>
          <cell r="AD1336">
            <v>0</v>
          </cell>
          <cell r="AE1336">
            <v>0</v>
          </cell>
          <cell r="AF1336">
            <v>0</v>
          </cell>
          <cell r="AG1336">
            <v>0</v>
          </cell>
          <cell r="AH1336">
            <v>0</v>
          </cell>
          <cell r="AI1336">
            <v>0</v>
          </cell>
          <cell r="AJ1336">
            <v>0</v>
          </cell>
          <cell r="AK1336">
            <v>0</v>
          </cell>
          <cell r="AL1336">
            <v>0</v>
          </cell>
          <cell r="AM1336">
            <v>0</v>
          </cell>
          <cell r="AN1336">
            <v>0</v>
          </cell>
          <cell r="AO1336">
            <v>0</v>
          </cell>
          <cell r="AP1336">
            <v>0</v>
          </cell>
          <cell r="AQ1336">
            <v>357</v>
          </cell>
        </row>
        <row r="1337">
          <cell r="A1337">
            <v>1</v>
          </cell>
          <cell r="B1337" t="str">
            <v>COP</v>
          </cell>
          <cell r="C1337" t="str">
            <v>Forzosas</v>
          </cell>
          <cell r="D1337" t="str">
            <v>Fija</v>
          </cell>
          <cell r="E1337">
            <v>1</v>
          </cell>
          <cell r="F1337">
            <v>35864</v>
          </cell>
          <cell r="G1337" t="str">
            <v>Marzo</v>
          </cell>
          <cell r="H1337">
            <v>1998</v>
          </cell>
          <cell r="I1337">
            <v>36229</v>
          </cell>
          <cell r="J1337">
            <v>1999</v>
          </cell>
          <cell r="K1337" t="str">
            <v>Marzo</v>
          </cell>
          <cell r="P1337">
            <v>0</v>
          </cell>
          <cell r="Q1337">
            <v>25.5</v>
          </cell>
          <cell r="R1337" t="e">
            <v>#REF!</v>
          </cell>
          <cell r="S1337" t="e">
            <v>#REF!</v>
          </cell>
          <cell r="T1337">
            <v>100</v>
          </cell>
          <cell r="U1337" t="e">
            <v>#REF!</v>
          </cell>
          <cell r="V1337">
            <v>100</v>
          </cell>
          <cell r="W1337" t="e">
            <v>#REF!</v>
          </cell>
          <cell r="X1337">
            <v>100</v>
          </cell>
          <cell r="Y1337">
            <v>25.5</v>
          </cell>
          <cell r="Z1337">
            <v>125.5</v>
          </cell>
          <cell r="AA1337" t="e">
            <v>#REF!</v>
          </cell>
          <cell r="AB1337">
            <v>25.5</v>
          </cell>
          <cell r="AC1337">
            <v>0</v>
          </cell>
          <cell r="AD1337">
            <v>0</v>
          </cell>
          <cell r="AE1337">
            <v>0</v>
          </cell>
          <cell r="AF1337">
            <v>0</v>
          </cell>
          <cell r="AG1337">
            <v>0</v>
          </cell>
          <cell r="AH1337">
            <v>0</v>
          </cell>
          <cell r="AI1337">
            <v>0</v>
          </cell>
          <cell r="AJ1337">
            <v>0</v>
          </cell>
          <cell r="AK1337">
            <v>0</v>
          </cell>
          <cell r="AL1337">
            <v>0</v>
          </cell>
          <cell r="AM1337">
            <v>0</v>
          </cell>
          <cell r="AN1337">
            <v>0</v>
          </cell>
          <cell r="AO1337">
            <v>0</v>
          </cell>
          <cell r="AP1337">
            <v>0</v>
          </cell>
          <cell r="AQ1337">
            <v>25.5</v>
          </cell>
        </row>
        <row r="1338">
          <cell r="A1338">
            <v>1</v>
          </cell>
          <cell r="B1338" t="str">
            <v>COP</v>
          </cell>
          <cell r="C1338" t="str">
            <v>Forzosas</v>
          </cell>
          <cell r="D1338" t="str">
            <v>Fija</v>
          </cell>
          <cell r="E1338">
            <v>1</v>
          </cell>
          <cell r="F1338">
            <v>35864</v>
          </cell>
          <cell r="G1338" t="str">
            <v>Marzo</v>
          </cell>
          <cell r="H1338">
            <v>1998</v>
          </cell>
          <cell r="I1338">
            <v>36229</v>
          </cell>
          <cell r="J1338">
            <v>1999</v>
          </cell>
          <cell r="K1338" t="str">
            <v>Marzo</v>
          </cell>
          <cell r="P1338">
            <v>0</v>
          </cell>
          <cell r="Q1338">
            <v>25.5</v>
          </cell>
          <cell r="R1338" t="e">
            <v>#REF!</v>
          </cell>
          <cell r="S1338" t="e">
            <v>#REF!</v>
          </cell>
          <cell r="T1338">
            <v>2969.9</v>
          </cell>
          <cell r="U1338" t="e">
            <v>#REF!</v>
          </cell>
          <cell r="V1338">
            <v>2969.9</v>
          </cell>
          <cell r="W1338" t="e">
            <v>#REF!</v>
          </cell>
          <cell r="X1338">
            <v>2969.9</v>
          </cell>
          <cell r="Y1338">
            <v>757.32450000000006</v>
          </cell>
          <cell r="Z1338">
            <v>3727.2245000000003</v>
          </cell>
          <cell r="AA1338" t="e">
            <v>#REF!</v>
          </cell>
          <cell r="AB1338">
            <v>757.32450000000006</v>
          </cell>
          <cell r="AC1338">
            <v>0</v>
          </cell>
          <cell r="AD1338">
            <v>0</v>
          </cell>
          <cell r="AE1338">
            <v>0</v>
          </cell>
          <cell r="AF1338">
            <v>0</v>
          </cell>
          <cell r="AG1338">
            <v>0</v>
          </cell>
          <cell r="AH1338">
            <v>0</v>
          </cell>
          <cell r="AI1338">
            <v>0</v>
          </cell>
          <cell r="AJ1338">
            <v>0</v>
          </cell>
          <cell r="AK1338">
            <v>0</v>
          </cell>
          <cell r="AL1338">
            <v>0</v>
          </cell>
          <cell r="AM1338">
            <v>0</v>
          </cell>
          <cell r="AN1338">
            <v>0</v>
          </cell>
          <cell r="AO1338">
            <v>0</v>
          </cell>
          <cell r="AP1338">
            <v>0</v>
          </cell>
          <cell r="AQ1338">
            <v>757.32450000000006</v>
          </cell>
        </row>
        <row r="1339">
          <cell r="A1339">
            <v>1</v>
          </cell>
          <cell r="B1339" t="str">
            <v>COP</v>
          </cell>
          <cell r="C1339" t="str">
            <v>Forzosas</v>
          </cell>
          <cell r="D1339" t="str">
            <v>Fija</v>
          </cell>
          <cell r="E1339">
            <v>1</v>
          </cell>
          <cell r="F1339">
            <v>35864</v>
          </cell>
          <cell r="G1339" t="str">
            <v>Marzo</v>
          </cell>
          <cell r="H1339">
            <v>1998</v>
          </cell>
          <cell r="I1339">
            <v>36229</v>
          </cell>
          <cell r="J1339">
            <v>1999</v>
          </cell>
          <cell r="K1339" t="str">
            <v>Marzo</v>
          </cell>
          <cell r="P1339">
            <v>0</v>
          </cell>
          <cell r="Q1339">
            <v>25.5</v>
          </cell>
          <cell r="R1339" t="e">
            <v>#REF!</v>
          </cell>
          <cell r="S1339" t="e">
            <v>#REF!</v>
          </cell>
          <cell r="T1339">
            <v>50</v>
          </cell>
          <cell r="U1339" t="e">
            <v>#REF!</v>
          </cell>
          <cell r="V1339">
            <v>50</v>
          </cell>
          <cell r="W1339" t="e">
            <v>#REF!</v>
          </cell>
          <cell r="X1339">
            <v>50</v>
          </cell>
          <cell r="Y1339">
            <v>12.75</v>
          </cell>
          <cell r="Z1339">
            <v>62.75</v>
          </cell>
          <cell r="AA1339" t="e">
            <v>#REF!</v>
          </cell>
          <cell r="AB1339">
            <v>12.75</v>
          </cell>
          <cell r="AC1339">
            <v>0</v>
          </cell>
          <cell r="AD1339">
            <v>0</v>
          </cell>
          <cell r="AE1339">
            <v>0</v>
          </cell>
          <cell r="AF1339">
            <v>0</v>
          </cell>
          <cell r="AG1339">
            <v>0</v>
          </cell>
          <cell r="AH1339">
            <v>0</v>
          </cell>
          <cell r="AI1339">
            <v>0</v>
          </cell>
          <cell r="AJ1339">
            <v>0</v>
          </cell>
          <cell r="AK1339">
            <v>0</v>
          </cell>
          <cell r="AL1339">
            <v>0</v>
          </cell>
          <cell r="AM1339">
            <v>0</v>
          </cell>
          <cell r="AN1339">
            <v>0</v>
          </cell>
          <cell r="AO1339">
            <v>0</v>
          </cell>
          <cell r="AP1339">
            <v>0</v>
          </cell>
          <cell r="AQ1339">
            <v>12.75</v>
          </cell>
        </row>
        <row r="1340">
          <cell r="A1340">
            <v>1</v>
          </cell>
          <cell r="B1340" t="str">
            <v>COP</v>
          </cell>
          <cell r="C1340" t="str">
            <v>Forzosas</v>
          </cell>
          <cell r="D1340" t="str">
            <v>Fija</v>
          </cell>
          <cell r="E1340">
            <v>1</v>
          </cell>
          <cell r="F1340">
            <v>35864</v>
          </cell>
          <cell r="G1340" t="str">
            <v>Marzo</v>
          </cell>
          <cell r="H1340">
            <v>1998</v>
          </cell>
          <cell r="I1340">
            <v>36229</v>
          </cell>
          <cell r="J1340">
            <v>1999</v>
          </cell>
          <cell r="K1340" t="str">
            <v>Marzo</v>
          </cell>
          <cell r="P1340">
            <v>0</v>
          </cell>
          <cell r="Q1340">
            <v>25.5</v>
          </cell>
          <cell r="R1340" t="e">
            <v>#REF!</v>
          </cell>
          <cell r="S1340" t="e">
            <v>#REF!</v>
          </cell>
          <cell r="T1340">
            <v>100</v>
          </cell>
          <cell r="U1340" t="e">
            <v>#REF!</v>
          </cell>
          <cell r="V1340">
            <v>100</v>
          </cell>
          <cell r="W1340" t="e">
            <v>#REF!</v>
          </cell>
          <cell r="X1340">
            <v>100</v>
          </cell>
          <cell r="Y1340">
            <v>25.5</v>
          </cell>
          <cell r="Z1340">
            <v>125.5</v>
          </cell>
          <cell r="AA1340" t="e">
            <v>#REF!</v>
          </cell>
          <cell r="AB1340">
            <v>25.5</v>
          </cell>
          <cell r="AC1340">
            <v>0</v>
          </cell>
          <cell r="AD1340">
            <v>0</v>
          </cell>
          <cell r="AE1340">
            <v>0</v>
          </cell>
          <cell r="AF1340">
            <v>0</v>
          </cell>
          <cell r="AG1340">
            <v>0</v>
          </cell>
          <cell r="AH1340">
            <v>0</v>
          </cell>
          <cell r="AI1340">
            <v>0</v>
          </cell>
          <cell r="AJ1340">
            <v>0</v>
          </cell>
          <cell r="AK1340">
            <v>0</v>
          </cell>
          <cell r="AL1340">
            <v>0</v>
          </cell>
          <cell r="AM1340">
            <v>0</v>
          </cell>
          <cell r="AN1340">
            <v>0</v>
          </cell>
          <cell r="AO1340">
            <v>0</v>
          </cell>
          <cell r="AP1340">
            <v>0</v>
          </cell>
          <cell r="AQ1340">
            <v>25.5</v>
          </cell>
        </row>
        <row r="1341">
          <cell r="A1341">
            <v>1</v>
          </cell>
          <cell r="B1341" t="str">
            <v>COP</v>
          </cell>
          <cell r="C1341" t="str">
            <v>Forzosas</v>
          </cell>
          <cell r="D1341" t="str">
            <v>Fija</v>
          </cell>
          <cell r="E1341">
            <v>1</v>
          </cell>
          <cell r="F1341">
            <v>35864</v>
          </cell>
          <cell r="G1341" t="str">
            <v>Marzo</v>
          </cell>
          <cell r="H1341">
            <v>1998</v>
          </cell>
          <cell r="I1341">
            <v>36229</v>
          </cell>
          <cell r="J1341">
            <v>1999</v>
          </cell>
          <cell r="K1341" t="str">
            <v>Marzo</v>
          </cell>
          <cell r="P1341">
            <v>0</v>
          </cell>
          <cell r="Q1341">
            <v>25.5</v>
          </cell>
          <cell r="R1341" t="e">
            <v>#REF!</v>
          </cell>
          <cell r="S1341" t="e">
            <v>#REF!</v>
          </cell>
          <cell r="T1341">
            <v>498.3</v>
          </cell>
          <cell r="U1341" t="e">
            <v>#REF!</v>
          </cell>
          <cell r="V1341">
            <v>498.3</v>
          </cell>
          <cell r="W1341" t="e">
            <v>#REF!</v>
          </cell>
          <cell r="X1341">
            <v>498.3</v>
          </cell>
          <cell r="Y1341">
            <v>127.0665</v>
          </cell>
          <cell r="Z1341">
            <v>625.36649999999997</v>
          </cell>
          <cell r="AA1341" t="e">
            <v>#REF!</v>
          </cell>
          <cell r="AB1341">
            <v>127.0665</v>
          </cell>
          <cell r="AC1341">
            <v>0</v>
          </cell>
          <cell r="AD1341">
            <v>0</v>
          </cell>
          <cell r="AE1341">
            <v>0</v>
          </cell>
          <cell r="AF1341">
            <v>0</v>
          </cell>
          <cell r="AG1341">
            <v>0</v>
          </cell>
          <cell r="AH1341">
            <v>0</v>
          </cell>
          <cell r="AI1341">
            <v>0</v>
          </cell>
          <cell r="AJ1341">
            <v>0</v>
          </cell>
          <cell r="AK1341">
            <v>0</v>
          </cell>
          <cell r="AL1341">
            <v>0</v>
          </cell>
          <cell r="AM1341">
            <v>0</v>
          </cell>
          <cell r="AN1341">
            <v>0</v>
          </cell>
          <cell r="AO1341">
            <v>0</v>
          </cell>
          <cell r="AP1341">
            <v>0</v>
          </cell>
          <cell r="AQ1341">
            <v>127.0665</v>
          </cell>
        </row>
        <row r="1342">
          <cell r="A1342">
            <v>1</v>
          </cell>
          <cell r="B1342" t="str">
            <v>COP</v>
          </cell>
          <cell r="C1342" t="str">
            <v>Forzosas</v>
          </cell>
          <cell r="D1342" t="str">
            <v>Fija</v>
          </cell>
          <cell r="E1342">
            <v>1</v>
          </cell>
          <cell r="F1342">
            <v>35864</v>
          </cell>
          <cell r="G1342" t="str">
            <v>Marzo</v>
          </cell>
          <cell r="H1342">
            <v>1998</v>
          </cell>
          <cell r="I1342">
            <v>36229</v>
          </cell>
          <cell r="J1342">
            <v>1999</v>
          </cell>
          <cell r="K1342" t="str">
            <v>Marzo</v>
          </cell>
          <cell r="P1342">
            <v>0</v>
          </cell>
          <cell r="Q1342">
            <v>25.5</v>
          </cell>
          <cell r="R1342" t="e">
            <v>#REF!</v>
          </cell>
          <cell r="S1342" t="e">
            <v>#REF!</v>
          </cell>
          <cell r="T1342">
            <v>2500</v>
          </cell>
          <cell r="U1342" t="e">
            <v>#REF!</v>
          </cell>
          <cell r="V1342">
            <v>2500</v>
          </cell>
          <cell r="W1342" t="e">
            <v>#REF!</v>
          </cell>
          <cell r="X1342">
            <v>2500</v>
          </cell>
          <cell r="Y1342">
            <v>637.5</v>
          </cell>
          <cell r="Z1342">
            <v>3137.5</v>
          </cell>
          <cell r="AA1342" t="e">
            <v>#REF!</v>
          </cell>
          <cell r="AB1342">
            <v>637.5</v>
          </cell>
          <cell r="AC1342">
            <v>0</v>
          </cell>
          <cell r="AD1342">
            <v>0</v>
          </cell>
          <cell r="AE1342">
            <v>0</v>
          </cell>
          <cell r="AF1342">
            <v>0</v>
          </cell>
          <cell r="AG1342">
            <v>0</v>
          </cell>
          <cell r="AH1342">
            <v>0</v>
          </cell>
          <cell r="AI1342">
            <v>0</v>
          </cell>
          <cell r="AJ1342">
            <v>0</v>
          </cell>
          <cell r="AK1342">
            <v>0</v>
          </cell>
          <cell r="AL1342">
            <v>0</v>
          </cell>
          <cell r="AM1342">
            <v>0</v>
          </cell>
          <cell r="AN1342">
            <v>0</v>
          </cell>
          <cell r="AO1342">
            <v>0</v>
          </cell>
          <cell r="AP1342">
            <v>0</v>
          </cell>
          <cell r="AQ1342">
            <v>637.5</v>
          </cell>
        </row>
        <row r="1343">
          <cell r="A1343">
            <v>1</v>
          </cell>
          <cell r="B1343" t="str">
            <v>COP</v>
          </cell>
          <cell r="C1343" t="str">
            <v>Forzosas</v>
          </cell>
          <cell r="D1343" t="str">
            <v>Fija</v>
          </cell>
          <cell r="E1343">
            <v>1</v>
          </cell>
          <cell r="F1343">
            <v>35864</v>
          </cell>
          <cell r="G1343" t="str">
            <v>Marzo</v>
          </cell>
          <cell r="H1343">
            <v>1998</v>
          </cell>
          <cell r="I1343">
            <v>36229</v>
          </cell>
          <cell r="J1343">
            <v>1999</v>
          </cell>
          <cell r="K1343" t="str">
            <v>Marzo</v>
          </cell>
          <cell r="P1343">
            <v>0</v>
          </cell>
          <cell r="Q1343">
            <v>25.5</v>
          </cell>
          <cell r="R1343" t="e">
            <v>#REF!</v>
          </cell>
          <cell r="S1343" t="e">
            <v>#REF!</v>
          </cell>
          <cell r="T1343">
            <v>55800</v>
          </cell>
          <cell r="U1343" t="e">
            <v>#REF!</v>
          </cell>
          <cell r="V1343">
            <v>55800</v>
          </cell>
          <cell r="W1343" t="e">
            <v>#REF!</v>
          </cell>
          <cell r="X1343">
            <v>55800</v>
          </cell>
          <cell r="Y1343">
            <v>14229</v>
          </cell>
          <cell r="Z1343">
            <v>70029</v>
          </cell>
          <cell r="AA1343" t="e">
            <v>#REF!</v>
          </cell>
          <cell r="AB1343">
            <v>14229</v>
          </cell>
          <cell r="AC1343">
            <v>0</v>
          </cell>
          <cell r="AD1343">
            <v>0</v>
          </cell>
          <cell r="AE1343">
            <v>0</v>
          </cell>
          <cell r="AF1343">
            <v>0</v>
          </cell>
          <cell r="AG1343">
            <v>0</v>
          </cell>
          <cell r="AH1343">
            <v>0</v>
          </cell>
          <cell r="AI1343">
            <v>0</v>
          </cell>
          <cell r="AJ1343">
            <v>0</v>
          </cell>
          <cell r="AK1343">
            <v>0</v>
          </cell>
          <cell r="AL1343">
            <v>0</v>
          </cell>
          <cell r="AM1343">
            <v>0</v>
          </cell>
          <cell r="AN1343">
            <v>0</v>
          </cell>
          <cell r="AO1343">
            <v>0</v>
          </cell>
          <cell r="AP1343">
            <v>0</v>
          </cell>
          <cell r="AQ1343">
            <v>14229</v>
          </cell>
        </row>
        <row r="1344">
          <cell r="A1344">
            <v>1</v>
          </cell>
          <cell r="B1344" t="str">
            <v>COP</v>
          </cell>
          <cell r="C1344" t="str">
            <v>Forzosas</v>
          </cell>
          <cell r="D1344" t="str">
            <v>Fija</v>
          </cell>
          <cell r="E1344">
            <v>1</v>
          </cell>
          <cell r="F1344">
            <v>35864</v>
          </cell>
          <cell r="G1344" t="str">
            <v>Marzo</v>
          </cell>
          <cell r="H1344">
            <v>1998</v>
          </cell>
          <cell r="I1344">
            <v>36229</v>
          </cell>
          <cell r="J1344">
            <v>1999</v>
          </cell>
          <cell r="K1344" t="str">
            <v>Marzo</v>
          </cell>
          <cell r="P1344">
            <v>0</v>
          </cell>
          <cell r="Q1344">
            <v>25.5</v>
          </cell>
          <cell r="R1344" t="e">
            <v>#REF!</v>
          </cell>
          <cell r="S1344" t="e">
            <v>#REF!</v>
          </cell>
          <cell r="T1344">
            <v>2700</v>
          </cell>
          <cell r="U1344" t="e">
            <v>#REF!</v>
          </cell>
          <cell r="V1344">
            <v>2700</v>
          </cell>
          <cell r="W1344" t="e">
            <v>#REF!</v>
          </cell>
          <cell r="X1344">
            <v>2700</v>
          </cell>
          <cell r="Y1344">
            <v>688.5</v>
          </cell>
          <cell r="Z1344">
            <v>3388.5</v>
          </cell>
          <cell r="AA1344" t="e">
            <v>#REF!</v>
          </cell>
          <cell r="AB1344">
            <v>688.5</v>
          </cell>
          <cell r="AC1344">
            <v>0</v>
          </cell>
          <cell r="AD1344">
            <v>0</v>
          </cell>
          <cell r="AE1344">
            <v>0</v>
          </cell>
          <cell r="AF1344">
            <v>0</v>
          </cell>
          <cell r="AG1344">
            <v>0</v>
          </cell>
          <cell r="AH1344">
            <v>0</v>
          </cell>
          <cell r="AI1344">
            <v>0</v>
          </cell>
          <cell r="AJ1344">
            <v>0</v>
          </cell>
          <cell r="AK1344">
            <v>0</v>
          </cell>
          <cell r="AL1344">
            <v>0</v>
          </cell>
          <cell r="AM1344">
            <v>0</v>
          </cell>
          <cell r="AN1344">
            <v>0</v>
          </cell>
          <cell r="AO1344">
            <v>0</v>
          </cell>
          <cell r="AP1344">
            <v>0</v>
          </cell>
          <cell r="AQ1344">
            <v>688.5</v>
          </cell>
        </row>
        <row r="1345">
          <cell r="A1345">
            <v>1</v>
          </cell>
          <cell r="B1345" t="str">
            <v>COP</v>
          </cell>
          <cell r="C1345" t="str">
            <v>Forzosas</v>
          </cell>
          <cell r="D1345" t="str">
            <v>Fija</v>
          </cell>
          <cell r="E1345">
            <v>1</v>
          </cell>
          <cell r="F1345">
            <v>35864</v>
          </cell>
          <cell r="G1345" t="str">
            <v>Marzo</v>
          </cell>
          <cell r="H1345">
            <v>1998</v>
          </cell>
          <cell r="I1345">
            <v>36229</v>
          </cell>
          <cell r="J1345">
            <v>1999</v>
          </cell>
          <cell r="K1345" t="str">
            <v>Marzo</v>
          </cell>
          <cell r="P1345">
            <v>0</v>
          </cell>
          <cell r="Q1345">
            <v>25.5</v>
          </cell>
          <cell r="R1345" t="e">
            <v>#REF!</v>
          </cell>
          <cell r="S1345" t="e">
            <v>#REF!</v>
          </cell>
          <cell r="T1345">
            <v>500</v>
          </cell>
          <cell r="U1345" t="e">
            <v>#REF!</v>
          </cell>
          <cell r="V1345">
            <v>500</v>
          </cell>
          <cell r="W1345" t="e">
            <v>#REF!</v>
          </cell>
          <cell r="X1345">
            <v>500</v>
          </cell>
          <cell r="Y1345">
            <v>127.5</v>
          </cell>
          <cell r="Z1345">
            <v>627.5</v>
          </cell>
          <cell r="AA1345" t="e">
            <v>#REF!</v>
          </cell>
          <cell r="AB1345">
            <v>127.5</v>
          </cell>
          <cell r="AC1345">
            <v>0</v>
          </cell>
          <cell r="AD1345">
            <v>0</v>
          </cell>
          <cell r="AE1345">
            <v>0</v>
          </cell>
          <cell r="AF1345">
            <v>0</v>
          </cell>
          <cell r="AG1345">
            <v>0</v>
          </cell>
          <cell r="AH1345">
            <v>0</v>
          </cell>
          <cell r="AI1345">
            <v>0</v>
          </cell>
          <cell r="AJ1345">
            <v>0</v>
          </cell>
          <cell r="AK1345">
            <v>0</v>
          </cell>
          <cell r="AL1345">
            <v>0</v>
          </cell>
          <cell r="AM1345">
            <v>0</v>
          </cell>
          <cell r="AN1345">
            <v>0</v>
          </cell>
          <cell r="AO1345">
            <v>0</v>
          </cell>
          <cell r="AP1345">
            <v>0</v>
          </cell>
          <cell r="AQ1345">
            <v>127.5</v>
          </cell>
        </row>
        <row r="1346">
          <cell r="A1346">
            <v>1</v>
          </cell>
          <cell r="B1346" t="str">
            <v>COP</v>
          </cell>
          <cell r="C1346" t="str">
            <v>Forzosas</v>
          </cell>
          <cell r="D1346" t="str">
            <v>Fija</v>
          </cell>
          <cell r="E1346">
            <v>1</v>
          </cell>
          <cell r="F1346">
            <v>35864</v>
          </cell>
          <cell r="G1346" t="str">
            <v>Marzo</v>
          </cell>
          <cell r="H1346">
            <v>1998</v>
          </cell>
          <cell r="I1346">
            <v>36229</v>
          </cell>
          <cell r="J1346">
            <v>1999</v>
          </cell>
          <cell r="K1346" t="str">
            <v>Marzo</v>
          </cell>
          <cell r="P1346">
            <v>0</v>
          </cell>
          <cell r="Q1346">
            <v>25.5</v>
          </cell>
          <cell r="R1346" t="e">
            <v>#REF!</v>
          </cell>
          <cell r="S1346" t="e">
            <v>#REF!</v>
          </cell>
          <cell r="T1346">
            <v>750</v>
          </cell>
          <cell r="U1346" t="e">
            <v>#REF!</v>
          </cell>
          <cell r="V1346">
            <v>750</v>
          </cell>
          <cell r="W1346" t="e">
            <v>#REF!</v>
          </cell>
          <cell r="X1346">
            <v>750</v>
          </cell>
          <cell r="Y1346">
            <v>191.25</v>
          </cell>
          <cell r="Z1346">
            <v>941.25</v>
          </cell>
          <cell r="AA1346" t="e">
            <v>#REF!</v>
          </cell>
          <cell r="AB1346">
            <v>191.25</v>
          </cell>
          <cell r="AC1346">
            <v>0</v>
          </cell>
          <cell r="AD1346">
            <v>0</v>
          </cell>
          <cell r="AE1346">
            <v>0</v>
          </cell>
          <cell r="AF1346">
            <v>0</v>
          </cell>
          <cell r="AG1346">
            <v>0</v>
          </cell>
          <cell r="AH1346">
            <v>0</v>
          </cell>
          <cell r="AI1346">
            <v>0</v>
          </cell>
          <cell r="AJ1346">
            <v>0</v>
          </cell>
          <cell r="AK1346">
            <v>0</v>
          </cell>
          <cell r="AL1346">
            <v>0</v>
          </cell>
          <cell r="AM1346">
            <v>0</v>
          </cell>
          <cell r="AN1346">
            <v>0</v>
          </cell>
          <cell r="AO1346">
            <v>0</v>
          </cell>
          <cell r="AP1346">
            <v>0</v>
          </cell>
          <cell r="AQ1346">
            <v>191.25</v>
          </cell>
        </row>
        <row r="1347">
          <cell r="A1347">
            <v>1</v>
          </cell>
          <cell r="B1347" t="str">
            <v>COP</v>
          </cell>
          <cell r="C1347" t="str">
            <v>Forzosas</v>
          </cell>
          <cell r="D1347" t="str">
            <v>Fija</v>
          </cell>
          <cell r="E1347">
            <v>1</v>
          </cell>
          <cell r="F1347">
            <v>35864</v>
          </cell>
          <cell r="G1347" t="str">
            <v>Marzo</v>
          </cell>
          <cell r="H1347">
            <v>1998</v>
          </cell>
          <cell r="I1347">
            <v>36229</v>
          </cell>
          <cell r="J1347">
            <v>1999</v>
          </cell>
          <cell r="K1347" t="str">
            <v>Marzo</v>
          </cell>
          <cell r="P1347">
            <v>0</v>
          </cell>
          <cell r="Q1347">
            <v>25.5</v>
          </cell>
          <cell r="R1347" t="e">
            <v>#REF!</v>
          </cell>
          <cell r="S1347" t="e">
            <v>#REF!</v>
          </cell>
          <cell r="T1347">
            <v>130</v>
          </cell>
          <cell r="U1347" t="e">
            <v>#REF!</v>
          </cell>
          <cell r="V1347">
            <v>130</v>
          </cell>
          <cell r="W1347" t="e">
            <v>#REF!</v>
          </cell>
          <cell r="X1347">
            <v>130</v>
          </cell>
          <cell r="Y1347">
            <v>33.15</v>
          </cell>
          <cell r="Z1347">
            <v>163.15</v>
          </cell>
          <cell r="AA1347" t="e">
            <v>#REF!</v>
          </cell>
          <cell r="AB1347">
            <v>33.15</v>
          </cell>
          <cell r="AC1347">
            <v>0</v>
          </cell>
          <cell r="AD1347">
            <v>0</v>
          </cell>
          <cell r="AE1347">
            <v>0</v>
          </cell>
          <cell r="AF1347">
            <v>0</v>
          </cell>
          <cell r="AG1347">
            <v>0</v>
          </cell>
          <cell r="AH1347">
            <v>0</v>
          </cell>
          <cell r="AI1347">
            <v>0</v>
          </cell>
          <cell r="AJ1347">
            <v>0</v>
          </cell>
          <cell r="AK1347">
            <v>0</v>
          </cell>
          <cell r="AL1347">
            <v>0</v>
          </cell>
          <cell r="AM1347">
            <v>0</v>
          </cell>
          <cell r="AN1347">
            <v>0</v>
          </cell>
          <cell r="AO1347">
            <v>0</v>
          </cell>
          <cell r="AP1347">
            <v>0</v>
          </cell>
          <cell r="AQ1347">
            <v>33.15</v>
          </cell>
        </row>
        <row r="1348">
          <cell r="A1348">
            <v>1</v>
          </cell>
          <cell r="B1348" t="str">
            <v>COP</v>
          </cell>
          <cell r="C1348" t="str">
            <v>Forzosas</v>
          </cell>
          <cell r="D1348" t="str">
            <v>Fija</v>
          </cell>
          <cell r="E1348">
            <v>1</v>
          </cell>
          <cell r="F1348">
            <v>35864</v>
          </cell>
          <cell r="G1348" t="str">
            <v>Marzo</v>
          </cell>
          <cell r="H1348">
            <v>1998</v>
          </cell>
          <cell r="I1348">
            <v>36229</v>
          </cell>
          <cell r="J1348">
            <v>1999</v>
          </cell>
          <cell r="K1348" t="str">
            <v>Marzo</v>
          </cell>
          <cell r="P1348">
            <v>0</v>
          </cell>
          <cell r="Q1348">
            <v>25.5</v>
          </cell>
          <cell r="R1348" t="e">
            <v>#REF!</v>
          </cell>
          <cell r="S1348" t="e">
            <v>#REF!</v>
          </cell>
          <cell r="T1348">
            <v>350</v>
          </cell>
          <cell r="U1348" t="e">
            <v>#REF!</v>
          </cell>
          <cell r="V1348">
            <v>350</v>
          </cell>
          <cell r="W1348" t="e">
            <v>#REF!</v>
          </cell>
          <cell r="X1348">
            <v>350</v>
          </cell>
          <cell r="Y1348">
            <v>89.25</v>
          </cell>
          <cell r="Z1348">
            <v>439.25</v>
          </cell>
          <cell r="AA1348" t="e">
            <v>#REF!</v>
          </cell>
          <cell r="AB1348">
            <v>89.25</v>
          </cell>
          <cell r="AC1348">
            <v>0</v>
          </cell>
          <cell r="AD1348">
            <v>0</v>
          </cell>
          <cell r="AE1348">
            <v>0</v>
          </cell>
          <cell r="AF1348">
            <v>0</v>
          </cell>
          <cell r="AG1348">
            <v>0</v>
          </cell>
          <cell r="AH1348">
            <v>0</v>
          </cell>
          <cell r="AI1348">
            <v>0</v>
          </cell>
          <cell r="AJ1348">
            <v>0</v>
          </cell>
          <cell r="AK1348">
            <v>0</v>
          </cell>
          <cell r="AL1348">
            <v>0</v>
          </cell>
          <cell r="AM1348">
            <v>0</v>
          </cell>
          <cell r="AN1348">
            <v>0</v>
          </cell>
          <cell r="AO1348">
            <v>0</v>
          </cell>
          <cell r="AP1348">
            <v>0</v>
          </cell>
          <cell r="AQ1348">
            <v>89.25</v>
          </cell>
        </row>
        <row r="1349">
          <cell r="A1349">
            <v>1</v>
          </cell>
          <cell r="B1349" t="str">
            <v>COP</v>
          </cell>
          <cell r="C1349" t="str">
            <v>Forzosas</v>
          </cell>
          <cell r="D1349" t="str">
            <v>Fija</v>
          </cell>
          <cell r="E1349">
            <v>1</v>
          </cell>
          <cell r="F1349">
            <v>35864</v>
          </cell>
          <cell r="G1349" t="str">
            <v>Marzo</v>
          </cell>
          <cell r="H1349">
            <v>1998</v>
          </cell>
          <cell r="I1349">
            <v>36229</v>
          </cell>
          <cell r="J1349">
            <v>1999</v>
          </cell>
          <cell r="K1349" t="str">
            <v>Marzo</v>
          </cell>
          <cell r="P1349">
            <v>0</v>
          </cell>
          <cell r="Q1349">
            <v>25.5</v>
          </cell>
          <cell r="R1349" t="e">
            <v>#REF!</v>
          </cell>
          <cell r="S1349" t="e">
            <v>#REF!</v>
          </cell>
          <cell r="T1349">
            <v>158</v>
          </cell>
          <cell r="U1349" t="e">
            <v>#REF!</v>
          </cell>
          <cell r="V1349">
            <v>158</v>
          </cell>
          <cell r="W1349" t="e">
            <v>#REF!</v>
          </cell>
          <cell r="X1349">
            <v>158</v>
          </cell>
          <cell r="Y1349">
            <v>40.29</v>
          </cell>
          <cell r="Z1349">
            <v>198.29</v>
          </cell>
          <cell r="AA1349" t="e">
            <v>#REF!</v>
          </cell>
          <cell r="AB1349">
            <v>40.29</v>
          </cell>
          <cell r="AC1349">
            <v>0</v>
          </cell>
          <cell r="AD1349">
            <v>0</v>
          </cell>
          <cell r="AE1349">
            <v>0</v>
          </cell>
          <cell r="AF1349">
            <v>0</v>
          </cell>
          <cell r="AG1349">
            <v>0</v>
          </cell>
          <cell r="AH1349">
            <v>0</v>
          </cell>
          <cell r="AI1349">
            <v>0</v>
          </cell>
          <cell r="AJ1349">
            <v>0</v>
          </cell>
          <cell r="AK1349">
            <v>0</v>
          </cell>
          <cell r="AL1349">
            <v>0</v>
          </cell>
          <cell r="AM1349">
            <v>0</v>
          </cell>
          <cell r="AN1349">
            <v>0</v>
          </cell>
          <cell r="AO1349">
            <v>0</v>
          </cell>
          <cell r="AP1349">
            <v>0</v>
          </cell>
          <cell r="AQ1349">
            <v>40.29</v>
          </cell>
        </row>
        <row r="1350">
          <cell r="A1350">
            <v>1</v>
          </cell>
          <cell r="B1350" t="str">
            <v>COP</v>
          </cell>
          <cell r="C1350" t="str">
            <v>Forzosas</v>
          </cell>
          <cell r="D1350" t="str">
            <v>Fija</v>
          </cell>
          <cell r="E1350">
            <v>1</v>
          </cell>
          <cell r="F1350">
            <v>35864</v>
          </cell>
          <cell r="G1350" t="str">
            <v>Marzo</v>
          </cell>
          <cell r="H1350">
            <v>1998</v>
          </cell>
          <cell r="I1350">
            <v>36229</v>
          </cell>
          <cell r="J1350">
            <v>1999</v>
          </cell>
          <cell r="K1350" t="str">
            <v>Marzo</v>
          </cell>
          <cell r="P1350">
            <v>0</v>
          </cell>
          <cell r="Q1350">
            <v>25.5</v>
          </cell>
          <cell r="R1350" t="e">
            <v>#REF!</v>
          </cell>
          <cell r="S1350" t="e">
            <v>#REF!</v>
          </cell>
          <cell r="T1350">
            <v>1000</v>
          </cell>
          <cell r="U1350" t="e">
            <v>#REF!</v>
          </cell>
          <cell r="V1350">
            <v>1000</v>
          </cell>
          <cell r="W1350" t="e">
            <v>#REF!</v>
          </cell>
          <cell r="X1350">
            <v>1000</v>
          </cell>
          <cell r="Y1350">
            <v>255</v>
          </cell>
          <cell r="Z1350">
            <v>1255</v>
          </cell>
          <cell r="AA1350" t="e">
            <v>#REF!</v>
          </cell>
          <cell r="AB1350">
            <v>255</v>
          </cell>
          <cell r="AC1350">
            <v>0</v>
          </cell>
          <cell r="AD1350">
            <v>0</v>
          </cell>
          <cell r="AE1350">
            <v>0</v>
          </cell>
          <cell r="AF1350">
            <v>0</v>
          </cell>
          <cell r="AG1350">
            <v>0</v>
          </cell>
          <cell r="AH1350">
            <v>0</v>
          </cell>
          <cell r="AI1350">
            <v>0</v>
          </cell>
          <cell r="AJ1350">
            <v>0</v>
          </cell>
          <cell r="AK1350">
            <v>0</v>
          </cell>
          <cell r="AL1350">
            <v>0</v>
          </cell>
          <cell r="AM1350">
            <v>0</v>
          </cell>
          <cell r="AN1350">
            <v>0</v>
          </cell>
          <cell r="AO1350">
            <v>0</v>
          </cell>
          <cell r="AP1350">
            <v>0</v>
          </cell>
          <cell r="AQ1350">
            <v>255</v>
          </cell>
        </row>
        <row r="1351">
          <cell r="A1351">
            <v>1</v>
          </cell>
          <cell r="B1351" t="str">
            <v>COP</v>
          </cell>
          <cell r="C1351" t="str">
            <v>Forzosas</v>
          </cell>
          <cell r="D1351" t="str">
            <v>Fija</v>
          </cell>
          <cell r="E1351">
            <v>1</v>
          </cell>
          <cell r="F1351">
            <v>35864</v>
          </cell>
          <cell r="G1351" t="str">
            <v>Marzo</v>
          </cell>
          <cell r="H1351">
            <v>1998</v>
          </cell>
          <cell r="I1351">
            <v>36229</v>
          </cell>
          <cell r="J1351">
            <v>1999</v>
          </cell>
          <cell r="K1351" t="str">
            <v>Marzo</v>
          </cell>
          <cell r="P1351">
            <v>0</v>
          </cell>
          <cell r="Q1351">
            <v>25.5</v>
          </cell>
          <cell r="R1351" t="e">
            <v>#REF!</v>
          </cell>
          <cell r="S1351" t="e">
            <v>#REF!</v>
          </cell>
          <cell r="T1351">
            <v>1000</v>
          </cell>
          <cell r="U1351" t="e">
            <v>#REF!</v>
          </cell>
          <cell r="V1351">
            <v>1000</v>
          </cell>
          <cell r="W1351" t="e">
            <v>#REF!</v>
          </cell>
          <cell r="X1351">
            <v>1000</v>
          </cell>
          <cell r="Y1351">
            <v>255</v>
          </cell>
          <cell r="Z1351">
            <v>1255</v>
          </cell>
          <cell r="AA1351" t="e">
            <v>#REF!</v>
          </cell>
          <cell r="AB1351">
            <v>255</v>
          </cell>
          <cell r="AC1351">
            <v>0</v>
          </cell>
          <cell r="AD1351">
            <v>0</v>
          </cell>
          <cell r="AE1351">
            <v>0</v>
          </cell>
          <cell r="AF1351">
            <v>0</v>
          </cell>
          <cell r="AG1351">
            <v>0</v>
          </cell>
          <cell r="AH1351">
            <v>0</v>
          </cell>
          <cell r="AI1351">
            <v>0</v>
          </cell>
          <cell r="AJ1351">
            <v>0</v>
          </cell>
          <cell r="AK1351">
            <v>0</v>
          </cell>
          <cell r="AL1351">
            <v>0</v>
          </cell>
          <cell r="AM1351">
            <v>0</v>
          </cell>
          <cell r="AN1351">
            <v>0</v>
          </cell>
          <cell r="AO1351">
            <v>0</v>
          </cell>
          <cell r="AP1351">
            <v>0</v>
          </cell>
          <cell r="AQ1351">
            <v>255</v>
          </cell>
        </row>
        <row r="1352">
          <cell r="A1352">
            <v>1</v>
          </cell>
          <cell r="B1352" t="str">
            <v>COP</v>
          </cell>
          <cell r="C1352" t="str">
            <v>Forzosas</v>
          </cell>
          <cell r="D1352" t="str">
            <v>Fija</v>
          </cell>
          <cell r="E1352">
            <v>1</v>
          </cell>
          <cell r="F1352">
            <v>35864</v>
          </cell>
          <cell r="G1352" t="str">
            <v>Marzo</v>
          </cell>
          <cell r="H1352">
            <v>1998</v>
          </cell>
          <cell r="I1352">
            <v>36229</v>
          </cell>
          <cell r="J1352">
            <v>1999</v>
          </cell>
          <cell r="K1352" t="str">
            <v>Marzo</v>
          </cell>
          <cell r="P1352">
            <v>0</v>
          </cell>
          <cell r="Q1352">
            <v>25.5</v>
          </cell>
          <cell r="R1352" t="e">
            <v>#REF!</v>
          </cell>
          <cell r="S1352" t="e">
            <v>#REF!</v>
          </cell>
          <cell r="T1352">
            <v>5240</v>
          </cell>
          <cell r="U1352" t="e">
            <v>#REF!</v>
          </cell>
          <cell r="V1352">
            <v>5240</v>
          </cell>
          <cell r="W1352" t="e">
            <v>#REF!</v>
          </cell>
          <cell r="X1352">
            <v>5240</v>
          </cell>
          <cell r="Y1352">
            <v>1336.2</v>
          </cell>
          <cell r="Z1352">
            <v>6576.2</v>
          </cell>
          <cell r="AA1352" t="e">
            <v>#REF!</v>
          </cell>
          <cell r="AB1352">
            <v>1336.2</v>
          </cell>
          <cell r="AC1352">
            <v>0</v>
          </cell>
          <cell r="AD1352">
            <v>0</v>
          </cell>
          <cell r="AE1352">
            <v>0</v>
          </cell>
          <cell r="AF1352">
            <v>0</v>
          </cell>
          <cell r="AG1352">
            <v>0</v>
          </cell>
          <cell r="AH1352">
            <v>0</v>
          </cell>
          <cell r="AI1352">
            <v>0</v>
          </cell>
          <cell r="AJ1352">
            <v>0</v>
          </cell>
          <cell r="AK1352">
            <v>0</v>
          </cell>
          <cell r="AL1352">
            <v>0</v>
          </cell>
          <cell r="AM1352">
            <v>0</v>
          </cell>
          <cell r="AN1352">
            <v>0</v>
          </cell>
          <cell r="AO1352">
            <v>0</v>
          </cell>
          <cell r="AP1352">
            <v>0</v>
          </cell>
          <cell r="AQ1352">
            <v>1336.2</v>
          </cell>
        </row>
        <row r="1353">
          <cell r="A1353">
            <v>1</v>
          </cell>
          <cell r="B1353" t="str">
            <v>COP</v>
          </cell>
          <cell r="C1353" t="str">
            <v>Forzosas</v>
          </cell>
          <cell r="D1353" t="str">
            <v>Fija</v>
          </cell>
          <cell r="E1353">
            <v>1</v>
          </cell>
          <cell r="F1353">
            <v>35864</v>
          </cell>
          <cell r="G1353" t="str">
            <v>Marzo</v>
          </cell>
          <cell r="H1353">
            <v>1998</v>
          </cell>
          <cell r="I1353">
            <v>36229</v>
          </cell>
          <cell r="J1353">
            <v>1999</v>
          </cell>
          <cell r="K1353" t="str">
            <v>Marzo</v>
          </cell>
          <cell r="P1353">
            <v>0</v>
          </cell>
          <cell r="Q1353">
            <v>25.5</v>
          </cell>
          <cell r="R1353" t="e">
            <v>#REF!</v>
          </cell>
          <cell r="S1353" t="e">
            <v>#REF!</v>
          </cell>
          <cell r="T1353">
            <v>1387.3</v>
          </cell>
          <cell r="U1353" t="e">
            <v>#REF!</v>
          </cell>
          <cell r="V1353">
            <v>1387.3</v>
          </cell>
          <cell r="W1353" t="e">
            <v>#REF!</v>
          </cell>
          <cell r="X1353">
            <v>1387.3</v>
          </cell>
          <cell r="Y1353">
            <v>353.76150000000001</v>
          </cell>
          <cell r="Z1353">
            <v>1741.0615</v>
          </cell>
          <cell r="AA1353" t="e">
            <v>#REF!</v>
          </cell>
          <cell r="AB1353">
            <v>353.76150000000001</v>
          </cell>
          <cell r="AC1353">
            <v>0</v>
          </cell>
          <cell r="AD1353">
            <v>0</v>
          </cell>
          <cell r="AE1353">
            <v>0</v>
          </cell>
          <cell r="AF1353">
            <v>0</v>
          </cell>
          <cell r="AG1353">
            <v>0</v>
          </cell>
          <cell r="AH1353">
            <v>0</v>
          </cell>
          <cell r="AI1353">
            <v>0</v>
          </cell>
          <cell r="AJ1353">
            <v>0</v>
          </cell>
          <cell r="AK1353">
            <v>0</v>
          </cell>
          <cell r="AL1353">
            <v>0</v>
          </cell>
          <cell r="AM1353">
            <v>0</v>
          </cell>
          <cell r="AN1353">
            <v>0</v>
          </cell>
          <cell r="AO1353">
            <v>0</v>
          </cell>
          <cell r="AP1353">
            <v>0</v>
          </cell>
          <cell r="AQ1353">
            <v>353.76150000000001</v>
          </cell>
        </row>
        <row r="1354">
          <cell r="A1354">
            <v>1</v>
          </cell>
          <cell r="B1354" t="str">
            <v>COP</v>
          </cell>
          <cell r="C1354" t="str">
            <v>Forzosas</v>
          </cell>
          <cell r="D1354" t="str">
            <v>Fija</v>
          </cell>
          <cell r="E1354">
            <v>1</v>
          </cell>
          <cell r="F1354">
            <v>35864</v>
          </cell>
          <cell r="G1354" t="str">
            <v>Marzo</v>
          </cell>
          <cell r="H1354">
            <v>1998</v>
          </cell>
          <cell r="I1354">
            <v>36229</v>
          </cell>
          <cell r="J1354">
            <v>1999</v>
          </cell>
          <cell r="K1354" t="str">
            <v>Marzo</v>
          </cell>
          <cell r="P1354">
            <v>0</v>
          </cell>
          <cell r="Q1354">
            <v>25.5</v>
          </cell>
          <cell r="R1354" t="e">
            <v>#REF!</v>
          </cell>
          <cell r="S1354" t="e">
            <v>#REF!</v>
          </cell>
          <cell r="T1354">
            <v>4880</v>
          </cell>
          <cell r="U1354" t="e">
            <v>#REF!</v>
          </cell>
          <cell r="V1354">
            <v>4880</v>
          </cell>
          <cell r="W1354" t="e">
            <v>#REF!</v>
          </cell>
          <cell r="X1354">
            <v>4880</v>
          </cell>
          <cell r="Y1354">
            <v>1244.4000000000001</v>
          </cell>
          <cell r="Z1354">
            <v>6124.4</v>
          </cell>
          <cell r="AA1354" t="e">
            <v>#REF!</v>
          </cell>
          <cell r="AB1354">
            <v>1244.4000000000001</v>
          </cell>
          <cell r="AC1354">
            <v>0</v>
          </cell>
          <cell r="AD1354">
            <v>0</v>
          </cell>
          <cell r="AE1354">
            <v>0</v>
          </cell>
          <cell r="AF1354">
            <v>0</v>
          </cell>
          <cell r="AG1354">
            <v>0</v>
          </cell>
          <cell r="AH1354">
            <v>0</v>
          </cell>
          <cell r="AI1354">
            <v>0</v>
          </cell>
          <cell r="AJ1354">
            <v>0</v>
          </cell>
          <cell r="AK1354">
            <v>0</v>
          </cell>
          <cell r="AL1354">
            <v>0</v>
          </cell>
          <cell r="AM1354">
            <v>0</v>
          </cell>
          <cell r="AN1354">
            <v>0</v>
          </cell>
          <cell r="AO1354">
            <v>0</v>
          </cell>
          <cell r="AP1354">
            <v>0</v>
          </cell>
          <cell r="AQ1354">
            <v>1244.4000000000001</v>
          </cell>
        </row>
        <row r="1355">
          <cell r="A1355">
            <v>1</v>
          </cell>
          <cell r="B1355" t="str">
            <v>COP</v>
          </cell>
          <cell r="C1355" t="str">
            <v>Forzosas</v>
          </cell>
          <cell r="D1355" t="str">
            <v>Fija</v>
          </cell>
          <cell r="E1355">
            <v>1</v>
          </cell>
          <cell r="F1355">
            <v>35864</v>
          </cell>
          <cell r="G1355" t="str">
            <v>Marzo</v>
          </cell>
          <cell r="H1355">
            <v>1998</v>
          </cell>
          <cell r="I1355">
            <v>36229</v>
          </cell>
          <cell r="J1355">
            <v>1999</v>
          </cell>
          <cell r="K1355" t="str">
            <v>Marzo</v>
          </cell>
          <cell r="P1355">
            <v>0</v>
          </cell>
          <cell r="Q1355">
            <v>25.5</v>
          </cell>
          <cell r="R1355" t="e">
            <v>#REF!</v>
          </cell>
          <cell r="S1355" t="e">
            <v>#REF!</v>
          </cell>
          <cell r="T1355">
            <v>250</v>
          </cell>
          <cell r="U1355" t="e">
            <v>#REF!</v>
          </cell>
          <cell r="V1355">
            <v>250</v>
          </cell>
          <cell r="W1355" t="e">
            <v>#REF!</v>
          </cell>
          <cell r="X1355">
            <v>250</v>
          </cell>
          <cell r="Y1355">
            <v>63.75</v>
          </cell>
          <cell r="Z1355">
            <v>313.75</v>
          </cell>
          <cell r="AA1355" t="e">
            <v>#REF!</v>
          </cell>
          <cell r="AB1355">
            <v>63.75</v>
          </cell>
          <cell r="AC1355">
            <v>0</v>
          </cell>
          <cell r="AD1355">
            <v>0</v>
          </cell>
          <cell r="AE1355">
            <v>0</v>
          </cell>
          <cell r="AF1355">
            <v>0</v>
          </cell>
          <cell r="AG1355">
            <v>0</v>
          </cell>
          <cell r="AH1355">
            <v>0</v>
          </cell>
          <cell r="AI1355">
            <v>0</v>
          </cell>
          <cell r="AJ1355">
            <v>0</v>
          </cell>
          <cell r="AK1355">
            <v>0</v>
          </cell>
          <cell r="AL1355">
            <v>0</v>
          </cell>
          <cell r="AM1355">
            <v>0</v>
          </cell>
          <cell r="AN1355">
            <v>0</v>
          </cell>
          <cell r="AO1355">
            <v>0</v>
          </cell>
          <cell r="AP1355">
            <v>0</v>
          </cell>
          <cell r="AQ1355">
            <v>63.75</v>
          </cell>
        </row>
        <row r="1356">
          <cell r="A1356">
            <v>1</v>
          </cell>
          <cell r="B1356" t="str">
            <v>COP</v>
          </cell>
          <cell r="C1356" t="str">
            <v>Forzosas</v>
          </cell>
          <cell r="D1356" t="str">
            <v>Fija</v>
          </cell>
          <cell r="E1356">
            <v>1</v>
          </cell>
          <cell r="F1356">
            <v>35864</v>
          </cell>
          <cell r="G1356" t="str">
            <v>Marzo</v>
          </cell>
          <cell r="H1356">
            <v>1998</v>
          </cell>
          <cell r="I1356">
            <v>36229</v>
          </cell>
          <cell r="J1356">
            <v>1999</v>
          </cell>
          <cell r="K1356" t="str">
            <v>Marzo</v>
          </cell>
          <cell r="P1356">
            <v>0</v>
          </cell>
          <cell r="Q1356">
            <v>25.5</v>
          </cell>
          <cell r="R1356" t="e">
            <v>#REF!</v>
          </cell>
          <cell r="S1356" t="e">
            <v>#REF!</v>
          </cell>
          <cell r="T1356">
            <v>7050</v>
          </cell>
          <cell r="U1356" t="e">
            <v>#REF!</v>
          </cell>
          <cell r="V1356">
            <v>7050</v>
          </cell>
          <cell r="W1356" t="e">
            <v>#REF!</v>
          </cell>
          <cell r="X1356">
            <v>7050</v>
          </cell>
          <cell r="Y1356">
            <v>1797.75</v>
          </cell>
          <cell r="Z1356">
            <v>8847.75</v>
          </cell>
          <cell r="AA1356" t="e">
            <v>#REF!</v>
          </cell>
          <cell r="AB1356">
            <v>1797.75</v>
          </cell>
          <cell r="AC1356">
            <v>0</v>
          </cell>
          <cell r="AD1356">
            <v>0</v>
          </cell>
          <cell r="AE1356">
            <v>0</v>
          </cell>
          <cell r="AF1356">
            <v>0</v>
          </cell>
          <cell r="AG1356">
            <v>0</v>
          </cell>
          <cell r="AH1356">
            <v>0</v>
          </cell>
          <cell r="AI1356">
            <v>0</v>
          </cell>
          <cell r="AJ1356">
            <v>0</v>
          </cell>
          <cell r="AK1356">
            <v>0</v>
          </cell>
          <cell r="AL1356">
            <v>0</v>
          </cell>
          <cell r="AM1356">
            <v>0</v>
          </cell>
          <cell r="AN1356">
            <v>0</v>
          </cell>
          <cell r="AO1356">
            <v>0</v>
          </cell>
          <cell r="AP1356">
            <v>0</v>
          </cell>
          <cell r="AQ1356">
            <v>1797.75</v>
          </cell>
        </row>
        <row r="1357">
          <cell r="A1357">
            <v>1</v>
          </cell>
          <cell r="B1357" t="str">
            <v>COP</v>
          </cell>
          <cell r="C1357" t="str">
            <v>Forzosas</v>
          </cell>
          <cell r="D1357" t="str">
            <v>Fija</v>
          </cell>
          <cell r="E1357">
            <v>1</v>
          </cell>
          <cell r="F1357">
            <v>35864</v>
          </cell>
          <cell r="G1357" t="str">
            <v>Marzo</v>
          </cell>
          <cell r="H1357">
            <v>1998</v>
          </cell>
          <cell r="I1357">
            <v>36229</v>
          </cell>
          <cell r="J1357">
            <v>1999</v>
          </cell>
          <cell r="K1357" t="str">
            <v>Marzo</v>
          </cell>
          <cell r="P1357">
            <v>0</v>
          </cell>
          <cell r="Q1357">
            <v>25.5</v>
          </cell>
          <cell r="R1357" t="e">
            <v>#REF!</v>
          </cell>
          <cell r="S1357" t="e">
            <v>#REF!</v>
          </cell>
          <cell r="T1357">
            <v>391</v>
          </cell>
          <cell r="U1357" t="e">
            <v>#REF!</v>
          </cell>
          <cell r="V1357">
            <v>391</v>
          </cell>
          <cell r="W1357" t="e">
            <v>#REF!</v>
          </cell>
          <cell r="X1357">
            <v>391</v>
          </cell>
          <cell r="Y1357">
            <v>99.704999999999998</v>
          </cell>
          <cell r="Z1357">
            <v>490.70499999999998</v>
          </cell>
          <cell r="AA1357" t="e">
            <v>#REF!</v>
          </cell>
          <cell r="AB1357">
            <v>99.704999999999998</v>
          </cell>
          <cell r="AC1357">
            <v>0</v>
          </cell>
          <cell r="AD1357">
            <v>0</v>
          </cell>
          <cell r="AE1357">
            <v>0</v>
          </cell>
          <cell r="AF1357">
            <v>0</v>
          </cell>
          <cell r="AG1357">
            <v>0</v>
          </cell>
          <cell r="AH1357">
            <v>0</v>
          </cell>
          <cell r="AI1357">
            <v>0</v>
          </cell>
          <cell r="AJ1357">
            <v>0</v>
          </cell>
          <cell r="AK1357">
            <v>0</v>
          </cell>
          <cell r="AL1357">
            <v>0</v>
          </cell>
          <cell r="AM1357">
            <v>0</v>
          </cell>
          <cell r="AN1357">
            <v>0</v>
          </cell>
          <cell r="AO1357">
            <v>0</v>
          </cell>
          <cell r="AP1357">
            <v>0</v>
          </cell>
          <cell r="AQ1357">
            <v>99.704999999999998</v>
          </cell>
        </row>
        <row r="1358">
          <cell r="A1358">
            <v>1</v>
          </cell>
          <cell r="B1358" t="str">
            <v>COP</v>
          </cell>
          <cell r="C1358" t="str">
            <v>Forzosas</v>
          </cell>
          <cell r="D1358" t="str">
            <v>Fija</v>
          </cell>
          <cell r="E1358">
            <v>1</v>
          </cell>
          <cell r="F1358">
            <v>35864</v>
          </cell>
          <cell r="G1358" t="str">
            <v>Marzo</v>
          </cell>
          <cell r="H1358">
            <v>1998</v>
          </cell>
          <cell r="I1358">
            <v>36229</v>
          </cell>
          <cell r="J1358">
            <v>1999</v>
          </cell>
          <cell r="K1358" t="str">
            <v>Marzo</v>
          </cell>
          <cell r="P1358">
            <v>0</v>
          </cell>
          <cell r="Q1358">
            <v>25.5</v>
          </cell>
          <cell r="R1358" t="e">
            <v>#REF!</v>
          </cell>
          <cell r="S1358" t="e">
            <v>#REF!</v>
          </cell>
          <cell r="T1358">
            <v>126500</v>
          </cell>
          <cell r="U1358" t="e">
            <v>#REF!</v>
          </cell>
          <cell r="V1358">
            <v>126500</v>
          </cell>
          <cell r="W1358" t="e">
            <v>#REF!</v>
          </cell>
          <cell r="X1358">
            <v>126500</v>
          </cell>
          <cell r="Y1358">
            <v>32257.5</v>
          </cell>
          <cell r="Z1358">
            <v>158757.5</v>
          </cell>
          <cell r="AA1358" t="e">
            <v>#REF!</v>
          </cell>
          <cell r="AB1358">
            <v>32257.5</v>
          </cell>
          <cell r="AC1358">
            <v>0</v>
          </cell>
          <cell r="AD1358">
            <v>0</v>
          </cell>
          <cell r="AE1358">
            <v>0</v>
          </cell>
          <cell r="AF1358">
            <v>0</v>
          </cell>
          <cell r="AG1358">
            <v>0</v>
          </cell>
          <cell r="AH1358">
            <v>0</v>
          </cell>
          <cell r="AI1358">
            <v>0</v>
          </cell>
          <cell r="AJ1358">
            <v>0</v>
          </cell>
          <cell r="AK1358">
            <v>0</v>
          </cell>
          <cell r="AL1358">
            <v>0</v>
          </cell>
          <cell r="AM1358">
            <v>0</v>
          </cell>
          <cell r="AN1358">
            <v>0</v>
          </cell>
          <cell r="AO1358">
            <v>0</v>
          </cell>
          <cell r="AP1358">
            <v>0</v>
          </cell>
          <cell r="AQ1358">
            <v>32257.5</v>
          </cell>
        </row>
        <row r="1359">
          <cell r="A1359">
            <v>1</v>
          </cell>
          <cell r="B1359" t="str">
            <v>COP</v>
          </cell>
          <cell r="C1359" t="str">
            <v>Forzosas</v>
          </cell>
          <cell r="D1359" t="str">
            <v>Fija</v>
          </cell>
          <cell r="E1359">
            <v>1</v>
          </cell>
          <cell r="F1359">
            <v>35885</v>
          </cell>
          <cell r="G1359" t="str">
            <v>Marzo</v>
          </cell>
          <cell r="H1359">
            <v>1998</v>
          </cell>
          <cell r="I1359">
            <v>36250</v>
          </cell>
          <cell r="J1359">
            <v>1999</v>
          </cell>
          <cell r="K1359" t="str">
            <v>Marzo</v>
          </cell>
          <cell r="P1359">
            <v>0</v>
          </cell>
          <cell r="Q1359">
            <v>25.5</v>
          </cell>
          <cell r="R1359" t="e">
            <v>#REF!</v>
          </cell>
          <cell r="S1359" t="e">
            <v>#REF!</v>
          </cell>
          <cell r="T1359">
            <v>31</v>
          </cell>
          <cell r="U1359" t="e">
            <v>#REF!</v>
          </cell>
          <cell r="V1359">
            <v>31</v>
          </cell>
          <cell r="W1359" t="e">
            <v>#REF!</v>
          </cell>
          <cell r="X1359">
            <v>31</v>
          </cell>
          <cell r="Y1359">
            <v>7.9050000000000002</v>
          </cell>
          <cell r="Z1359">
            <v>38.905000000000001</v>
          </cell>
          <cell r="AA1359" t="e">
            <v>#REF!</v>
          </cell>
          <cell r="AB1359">
            <v>7.9050000000000002</v>
          </cell>
          <cell r="AC1359">
            <v>0</v>
          </cell>
          <cell r="AD1359">
            <v>0</v>
          </cell>
          <cell r="AE1359">
            <v>0</v>
          </cell>
          <cell r="AF1359">
            <v>0</v>
          </cell>
          <cell r="AG1359">
            <v>0</v>
          </cell>
          <cell r="AH1359">
            <v>0</v>
          </cell>
          <cell r="AI1359">
            <v>0</v>
          </cell>
          <cell r="AJ1359">
            <v>0</v>
          </cell>
          <cell r="AK1359">
            <v>0</v>
          </cell>
          <cell r="AL1359">
            <v>0</v>
          </cell>
          <cell r="AM1359">
            <v>0</v>
          </cell>
          <cell r="AN1359">
            <v>0</v>
          </cell>
          <cell r="AO1359">
            <v>0</v>
          </cell>
          <cell r="AP1359">
            <v>0</v>
          </cell>
          <cell r="AQ1359">
            <v>7.9050000000000002</v>
          </cell>
        </row>
        <row r="1360">
          <cell r="A1360">
            <v>1</v>
          </cell>
          <cell r="B1360" t="str">
            <v>COP</v>
          </cell>
          <cell r="C1360" t="str">
            <v>Forzosas</v>
          </cell>
          <cell r="D1360" t="str">
            <v>Fija</v>
          </cell>
          <cell r="E1360">
            <v>1</v>
          </cell>
          <cell r="F1360">
            <v>35885</v>
          </cell>
          <cell r="G1360" t="str">
            <v>Marzo</v>
          </cell>
          <cell r="H1360">
            <v>1998</v>
          </cell>
          <cell r="I1360">
            <v>36250</v>
          </cell>
          <cell r="J1360">
            <v>1999</v>
          </cell>
          <cell r="K1360" t="str">
            <v>Marzo</v>
          </cell>
          <cell r="P1360">
            <v>0</v>
          </cell>
          <cell r="Q1360">
            <v>25.5</v>
          </cell>
          <cell r="R1360" t="e">
            <v>#REF!</v>
          </cell>
          <cell r="S1360" t="e">
            <v>#REF!</v>
          </cell>
          <cell r="T1360">
            <v>30</v>
          </cell>
          <cell r="U1360" t="e">
            <v>#REF!</v>
          </cell>
          <cell r="V1360">
            <v>30</v>
          </cell>
          <cell r="W1360" t="e">
            <v>#REF!</v>
          </cell>
          <cell r="X1360">
            <v>30</v>
          </cell>
          <cell r="Y1360">
            <v>7.65</v>
          </cell>
          <cell r="Z1360">
            <v>37.65</v>
          </cell>
          <cell r="AA1360" t="e">
            <v>#REF!</v>
          </cell>
          <cell r="AB1360">
            <v>7.65</v>
          </cell>
          <cell r="AC1360">
            <v>0</v>
          </cell>
          <cell r="AD1360">
            <v>0</v>
          </cell>
          <cell r="AE1360">
            <v>0</v>
          </cell>
          <cell r="AF1360">
            <v>0</v>
          </cell>
          <cell r="AG1360">
            <v>0</v>
          </cell>
          <cell r="AH1360">
            <v>0</v>
          </cell>
          <cell r="AI1360">
            <v>0</v>
          </cell>
          <cell r="AJ1360">
            <v>0</v>
          </cell>
          <cell r="AK1360">
            <v>0</v>
          </cell>
          <cell r="AL1360">
            <v>0</v>
          </cell>
          <cell r="AM1360">
            <v>0</v>
          </cell>
          <cell r="AN1360">
            <v>0</v>
          </cell>
          <cell r="AO1360">
            <v>0</v>
          </cell>
          <cell r="AP1360">
            <v>0</v>
          </cell>
          <cell r="AQ1360">
            <v>7.65</v>
          </cell>
        </row>
        <row r="1361">
          <cell r="A1361">
            <v>1</v>
          </cell>
          <cell r="B1361" t="str">
            <v>COP</v>
          </cell>
          <cell r="C1361" t="str">
            <v>Forzosas</v>
          </cell>
          <cell r="D1361" t="str">
            <v>Fija</v>
          </cell>
          <cell r="E1361">
            <v>1</v>
          </cell>
          <cell r="F1361">
            <v>35885</v>
          </cell>
          <cell r="G1361" t="str">
            <v>Marzo</v>
          </cell>
          <cell r="H1361">
            <v>1998</v>
          </cell>
          <cell r="I1361">
            <v>36250</v>
          </cell>
          <cell r="J1361">
            <v>1999</v>
          </cell>
          <cell r="K1361" t="str">
            <v>Marzo</v>
          </cell>
          <cell r="P1361">
            <v>0</v>
          </cell>
          <cell r="Q1361">
            <v>25.5</v>
          </cell>
          <cell r="R1361" t="e">
            <v>#REF!</v>
          </cell>
          <cell r="S1361" t="e">
            <v>#REF!</v>
          </cell>
          <cell r="T1361">
            <v>5000</v>
          </cell>
          <cell r="U1361" t="e">
            <v>#REF!</v>
          </cell>
          <cell r="V1361">
            <v>5000</v>
          </cell>
          <cell r="W1361" t="e">
            <v>#REF!</v>
          </cell>
          <cell r="X1361">
            <v>5000</v>
          </cell>
          <cell r="Y1361">
            <v>1275</v>
          </cell>
          <cell r="Z1361">
            <v>6275</v>
          </cell>
          <cell r="AA1361" t="e">
            <v>#REF!</v>
          </cell>
          <cell r="AB1361">
            <v>1275</v>
          </cell>
          <cell r="AC1361">
            <v>0</v>
          </cell>
          <cell r="AD1361">
            <v>0</v>
          </cell>
          <cell r="AE1361">
            <v>0</v>
          </cell>
          <cell r="AF1361">
            <v>0</v>
          </cell>
          <cell r="AG1361">
            <v>0</v>
          </cell>
          <cell r="AH1361">
            <v>0</v>
          </cell>
          <cell r="AI1361">
            <v>0</v>
          </cell>
          <cell r="AJ1361">
            <v>0</v>
          </cell>
          <cell r="AK1361">
            <v>0</v>
          </cell>
          <cell r="AL1361">
            <v>0</v>
          </cell>
          <cell r="AM1361">
            <v>0</v>
          </cell>
          <cell r="AN1361">
            <v>0</v>
          </cell>
          <cell r="AO1361">
            <v>0</v>
          </cell>
          <cell r="AP1361">
            <v>0</v>
          </cell>
          <cell r="AQ1361">
            <v>1275</v>
          </cell>
        </row>
        <row r="1362">
          <cell r="A1362">
            <v>1</v>
          </cell>
          <cell r="B1362" t="str">
            <v>COP</v>
          </cell>
          <cell r="C1362" t="str">
            <v>Forzosas</v>
          </cell>
          <cell r="D1362" t="str">
            <v>Fija</v>
          </cell>
          <cell r="E1362">
            <v>1</v>
          </cell>
          <cell r="F1362">
            <v>35885</v>
          </cell>
          <cell r="G1362" t="str">
            <v>Marzo</v>
          </cell>
          <cell r="H1362">
            <v>1998</v>
          </cell>
          <cell r="I1362">
            <v>36250</v>
          </cell>
          <cell r="J1362">
            <v>1999</v>
          </cell>
          <cell r="K1362" t="str">
            <v>Marzo</v>
          </cell>
          <cell r="P1362">
            <v>0</v>
          </cell>
          <cell r="Q1362">
            <v>25.5</v>
          </cell>
          <cell r="R1362" t="e">
            <v>#REF!</v>
          </cell>
          <cell r="S1362" t="e">
            <v>#REF!</v>
          </cell>
          <cell r="T1362">
            <v>78</v>
          </cell>
          <cell r="U1362" t="e">
            <v>#REF!</v>
          </cell>
          <cell r="V1362">
            <v>78</v>
          </cell>
          <cell r="W1362" t="e">
            <v>#REF!</v>
          </cell>
          <cell r="X1362">
            <v>78</v>
          </cell>
          <cell r="Y1362">
            <v>19.89</v>
          </cell>
          <cell r="Z1362">
            <v>97.89</v>
          </cell>
          <cell r="AA1362" t="e">
            <v>#REF!</v>
          </cell>
          <cell r="AB1362">
            <v>19.89</v>
          </cell>
          <cell r="AC1362">
            <v>0</v>
          </cell>
          <cell r="AD1362">
            <v>0</v>
          </cell>
          <cell r="AE1362">
            <v>0</v>
          </cell>
          <cell r="AF1362">
            <v>0</v>
          </cell>
          <cell r="AG1362">
            <v>0</v>
          </cell>
          <cell r="AH1362">
            <v>0</v>
          </cell>
          <cell r="AI1362">
            <v>0</v>
          </cell>
          <cell r="AJ1362">
            <v>0</v>
          </cell>
          <cell r="AK1362">
            <v>0</v>
          </cell>
          <cell r="AL1362">
            <v>0</v>
          </cell>
          <cell r="AM1362">
            <v>0</v>
          </cell>
          <cell r="AN1362">
            <v>0</v>
          </cell>
          <cell r="AO1362">
            <v>0</v>
          </cell>
          <cell r="AP1362">
            <v>0</v>
          </cell>
          <cell r="AQ1362">
            <v>19.89</v>
          </cell>
        </row>
        <row r="1363">
          <cell r="A1363">
            <v>1</v>
          </cell>
          <cell r="B1363" t="str">
            <v>COP</v>
          </cell>
          <cell r="C1363" t="str">
            <v>Forzosas</v>
          </cell>
          <cell r="D1363" t="str">
            <v>Fija</v>
          </cell>
          <cell r="E1363">
            <v>1</v>
          </cell>
          <cell r="F1363">
            <v>35885</v>
          </cell>
          <cell r="G1363" t="str">
            <v>Marzo</v>
          </cell>
          <cell r="H1363">
            <v>1998</v>
          </cell>
          <cell r="I1363">
            <v>36250</v>
          </cell>
          <cell r="J1363">
            <v>1999</v>
          </cell>
          <cell r="K1363" t="str">
            <v>Marzo</v>
          </cell>
          <cell r="P1363">
            <v>0</v>
          </cell>
          <cell r="Q1363">
            <v>25.5</v>
          </cell>
          <cell r="R1363" t="e">
            <v>#REF!</v>
          </cell>
          <cell r="S1363" t="e">
            <v>#REF!</v>
          </cell>
          <cell r="T1363">
            <v>9695.7000000000007</v>
          </cell>
          <cell r="U1363" t="e">
            <v>#REF!</v>
          </cell>
          <cell r="V1363">
            <v>9695.7000000000007</v>
          </cell>
          <cell r="W1363" t="e">
            <v>#REF!</v>
          </cell>
          <cell r="X1363">
            <v>9695.7000000000007</v>
          </cell>
          <cell r="Y1363">
            <v>2472.4035000000003</v>
          </cell>
          <cell r="Z1363">
            <v>12168.103500000001</v>
          </cell>
          <cell r="AA1363" t="e">
            <v>#REF!</v>
          </cell>
          <cell r="AB1363">
            <v>2472.4035000000003</v>
          </cell>
          <cell r="AC1363">
            <v>0</v>
          </cell>
          <cell r="AD1363">
            <v>0</v>
          </cell>
          <cell r="AE1363">
            <v>0</v>
          </cell>
          <cell r="AF1363">
            <v>0</v>
          </cell>
          <cell r="AG1363">
            <v>0</v>
          </cell>
          <cell r="AH1363">
            <v>0</v>
          </cell>
          <cell r="AI1363">
            <v>0</v>
          </cell>
          <cell r="AJ1363">
            <v>0</v>
          </cell>
          <cell r="AK1363">
            <v>0</v>
          </cell>
          <cell r="AL1363">
            <v>0</v>
          </cell>
          <cell r="AM1363">
            <v>0</v>
          </cell>
          <cell r="AN1363">
            <v>0</v>
          </cell>
          <cell r="AO1363">
            <v>0</v>
          </cell>
          <cell r="AP1363">
            <v>0</v>
          </cell>
          <cell r="AQ1363">
            <v>2472.4035000000003</v>
          </cell>
        </row>
        <row r="1364">
          <cell r="A1364">
            <v>1</v>
          </cell>
          <cell r="B1364" t="str">
            <v>COP</v>
          </cell>
          <cell r="C1364" t="str">
            <v>Forzosas</v>
          </cell>
          <cell r="D1364" t="str">
            <v>Fija</v>
          </cell>
          <cell r="E1364">
            <v>1</v>
          </cell>
          <cell r="F1364">
            <v>35885</v>
          </cell>
          <cell r="G1364" t="str">
            <v>Marzo</v>
          </cell>
          <cell r="H1364">
            <v>1998</v>
          </cell>
          <cell r="I1364">
            <v>36250</v>
          </cell>
          <cell r="J1364">
            <v>1999</v>
          </cell>
          <cell r="K1364" t="str">
            <v>Marzo</v>
          </cell>
          <cell r="P1364">
            <v>0</v>
          </cell>
          <cell r="Q1364">
            <v>25.5</v>
          </cell>
          <cell r="R1364" t="e">
            <v>#REF!</v>
          </cell>
          <cell r="S1364" t="e">
            <v>#REF!</v>
          </cell>
          <cell r="T1364">
            <v>14353.7</v>
          </cell>
          <cell r="U1364" t="e">
            <v>#REF!</v>
          </cell>
          <cell r="V1364">
            <v>14353.7</v>
          </cell>
          <cell r="W1364" t="e">
            <v>#REF!</v>
          </cell>
          <cell r="X1364">
            <v>14353.7</v>
          </cell>
          <cell r="Y1364">
            <v>3660.1935000000003</v>
          </cell>
          <cell r="Z1364">
            <v>18013.893500000002</v>
          </cell>
          <cell r="AA1364" t="e">
            <v>#REF!</v>
          </cell>
          <cell r="AB1364">
            <v>3660.1935000000003</v>
          </cell>
          <cell r="AC1364">
            <v>0</v>
          </cell>
          <cell r="AD1364">
            <v>0</v>
          </cell>
          <cell r="AE1364">
            <v>0</v>
          </cell>
          <cell r="AF1364">
            <v>0</v>
          </cell>
          <cell r="AG1364">
            <v>0</v>
          </cell>
          <cell r="AH1364">
            <v>0</v>
          </cell>
          <cell r="AI1364">
            <v>0</v>
          </cell>
          <cell r="AJ1364">
            <v>0</v>
          </cell>
          <cell r="AK1364">
            <v>0</v>
          </cell>
          <cell r="AL1364">
            <v>0</v>
          </cell>
          <cell r="AM1364">
            <v>0</v>
          </cell>
          <cell r="AN1364">
            <v>0</v>
          </cell>
          <cell r="AO1364">
            <v>0</v>
          </cell>
          <cell r="AP1364">
            <v>0</v>
          </cell>
          <cell r="AQ1364">
            <v>3660.1935000000003</v>
          </cell>
        </row>
        <row r="1365">
          <cell r="A1365">
            <v>1</v>
          </cell>
          <cell r="B1365" t="str">
            <v>COP</v>
          </cell>
          <cell r="C1365" t="str">
            <v>Forzosas</v>
          </cell>
          <cell r="D1365" t="str">
            <v>Fija</v>
          </cell>
          <cell r="E1365">
            <v>1</v>
          </cell>
          <cell r="F1365">
            <v>35885</v>
          </cell>
          <cell r="G1365" t="str">
            <v>Marzo</v>
          </cell>
          <cell r="H1365">
            <v>1998</v>
          </cell>
          <cell r="I1365">
            <v>36250</v>
          </cell>
          <cell r="J1365">
            <v>1999</v>
          </cell>
          <cell r="K1365" t="str">
            <v>Marzo</v>
          </cell>
          <cell r="P1365">
            <v>0</v>
          </cell>
          <cell r="Q1365">
            <v>25.5</v>
          </cell>
          <cell r="R1365" t="e">
            <v>#REF!</v>
          </cell>
          <cell r="S1365" t="e">
            <v>#REF!</v>
          </cell>
          <cell r="T1365">
            <v>265.5</v>
          </cell>
          <cell r="U1365" t="e">
            <v>#REF!</v>
          </cell>
          <cell r="V1365">
            <v>265.5</v>
          </cell>
          <cell r="W1365" t="e">
            <v>#REF!</v>
          </cell>
          <cell r="X1365">
            <v>265.5</v>
          </cell>
          <cell r="Y1365">
            <v>67.702500000000001</v>
          </cell>
          <cell r="Z1365">
            <v>333.20249999999999</v>
          </cell>
          <cell r="AA1365" t="e">
            <v>#REF!</v>
          </cell>
          <cell r="AB1365">
            <v>67.702500000000001</v>
          </cell>
          <cell r="AC1365">
            <v>0</v>
          </cell>
          <cell r="AD1365">
            <v>0</v>
          </cell>
          <cell r="AE1365">
            <v>0</v>
          </cell>
          <cell r="AF1365">
            <v>0</v>
          </cell>
          <cell r="AG1365">
            <v>0</v>
          </cell>
          <cell r="AH1365">
            <v>0</v>
          </cell>
          <cell r="AI1365">
            <v>0</v>
          </cell>
          <cell r="AJ1365">
            <v>0</v>
          </cell>
          <cell r="AK1365">
            <v>0</v>
          </cell>
          <cell r="AL1365">
            <v>0</v>
          </cell>
          <cell r="AM1365">
            <v>0</v>
          </cell>
          <cell r="AN1365">
            <v>0</v>
          </cell>
          <cell r="AO1365">
            <v>0</v>
          </cell>
          <cell r="AP1365">
            <v>0</v>
          </cell>
          <cell r="AQ1365">
            <v>67.702500000000001</v>
          </cell>
        </row>
        <row r="1366">
          <cell r="A1366">
            <v>1</v>
          </cell>
          <cell r="B1366" t="str">
            <v>COP</v>
          </cell>
          <cell r="C1366" t="str">
            <v>Forzosas</v>
          </cell>
          <cell r="D1366" t="str">
            <v>Fija</v>
          </cell>
          <cell r="E1366">
            <v>1</v>
          </cell>
          <cell r="F1366">
            <v>35885</v>
          </cell>
          <cell r="G1366" t="str">
            <v>Marzo</v>
          </cell>
          <cell r="H1366">
            <v>1998</v>
          </cell>
          <cell r="I1366">
            <v>36250</v>
          </cell>
          <cell r="J1366">
            <v>1999</v>
          </cell>
          <cell r="K1366" t="str">
            <v>Marzo</v>
          </cell>
          <cell r="P1366">
            <v>0</v>
          </cell>
          <cell r="Q1366">
            <v>25.5</v>
          </cell>
          <cell r="R1366" t="e">
            <v>#REF!</v>
          </cell>
          <cell r="S1366" t="e">
            <v>#REF!</v>
          </cell>
          <cell r="T1366">
            <v>127.9</v>
          </cell>
          <cell r="U1366" t="e">
            <v>#REF!</v>
          </cell>
          <cell r="V1366">
            <v>127.9</v>
          </cell>
          <cell r="W1366" t="e">
            <v>#REF!</v>
          </cell>
          <cell r="X1366">
            <v>127.9</v>
          </cell>
          <cell r="Y1366">
            <v>32.6145</v>
          </cell>
          <cell r="Z1366">
            <v>160.5145</v>
          </cell>
          <cell r="AA1366" t="e">
            <v>#REF!</v>
          </cell>
          <cell r="AB1366">
            <v>32.6145</v>
          </cell>
          <cell r="AC1366">
            <v>0</v>
          </cell>
          <cell r="AD1366">
            <v>0</v>
          </cell>
          <cell r="AE1366">
            <v>0</v>
          </cell>
          <cell r="AF1366">
            <v>0</v>
          </cell>
          <cell r="AG1366">
            <v>0</v>
          </cell>
          <cell r="AH1366">
            <v>0</v>
          </cell>
          <cell r="AI1366">
            <v>0</v>
          </cell>
          <cell r="AJ1366">
            <v>0</v>
          </cell>
          <cell r="AK1366">
            <v>0</v>
          </cell>
          <cell r="AL1366">
            <v>0</v>
          </cell>
          <cell r="AM1366">
            <v>0</v>
          </cell>
          <cell r="AN1366">
            <v>0</v>
          </cell>
          <cell r="AO1366">
            <v>0</v>
          </cell>
          <cell r="AP1366">
            <v>0</v>
          </cell>
          <cell r="AQ1366">
            <v>32.6145</v>
          </cell>
        </row>
        <row r="1367">
          <cell r="A1367">
            <v>1</v>
          </cell>
          <cell r="B1367" t="str">
            <v>COP</v>
          </cell>
          <cell r="C1367" t="str">
            <v>Forzosas</v>
          </cell>
          <cell r="D1367" t="str">
            <v>Fija</v>
          </cell>
          <cell r="E1367">
            <v>1</v>
          </cell>
          <cell r="F1367">
            <v>35885</v>
          </cell>
          <cell r="G1367" t="str">
            <v>Marzo</v>
          </cell>
          <cell r="H1367">
            <v>1998</v>
          </cell>
          <cell r="I1367">
            <v>36250</v>
          </cell>
          <cell r="J1367">
            <v>1999</v>
          </cell>
          <cell r="K1367" t="str">
            <v>Marzo</v>
          </cell>
          <cell r="P1367">
            <v>0</v>
          </cell>
          <cell r="Q1367">
            <v>25.5</v>
          </cell>
          <cell r="R1367" t="e">
            <v>#REF!</v>
          </cell>
          <cell r="S1367" t="e">
            <v>#REF!</v>
          </cell>
          <cell r="T1367">
            <v>2000</v>
          </cell>
          <cell r="U1367" t="e">
            <v>#REF!</v>
          </cell>
          <cell r="V1367">
            <v>2000</v>
          </cell>
          <cell r="W1367" t="e">
            <v>#REF!</v>
          </cell>
          <cell r="X1367">
            <v>2000</v>
          </cell>
          <cell r="Y1367">
            <v>510</v>
          </cell>
          <cell r="Z1367">
            <v>2510</v>
          </cell>
          <cell r="AA1367" t="e">
            <v>#REF!</v>
          </cell>
          <cell r="AB1367">
            <v>510</v>
          </cell>
          <cell r="AC1367">
            <v>0</v>
          </cell>
          <cell r="AD1367">
            <v>0</v>
          </cell>
          <cell r="AE1367">
            <v>0</v>
          </cell>
          <cell r="AF1367">
            <v>0</v>
          </cell>
          <cell r="AG1367">
            <v>0</v>
          </cell>
          <cell r="AH1367">
            <v>0</v>
          </cell>
          <cell r="AI1367">
            <v>0</v>
          </cell>
          <cell r="AJ1367">
            <v>0</v>
          </cell>
          <cell r="AK1367">
            <v>0</v>
          </cell>
          <cell r="AL1367">
            <v>0</v>
          </cell>
          <cell r="AM1367">
            <v>0</v>
          </cell>
          <cell r="AN1367">
            <v>0</v>
          </cell>
          <cell r="AO1367">
            <v>0</v>
          </cell>
          <cell r="AP1367">
            <v>0</v>
          </cell>
          <cell r="AQ1367">
            <v>510</v>
          </cell>
        </row>
        <row r="1368">
          <cell r="A1368">
            <v>1</v>
          </cell>
          <cell r="B1368" t="str">
            <v>COP</v>
          </cell>
          <cell r="C1368" t="str">
            <v>Forzosas</v>
          </cell>
          <cell r="D1368" t="str">
            <v>Fija</v>
          </cell>
          <cell r="E1368">
            <v>1</v>
          </cell>
          <cell r="F1368">
            <v>35885</v>
          </cell>
          <cell r="G1368" t="str">
            <v>Marzo</v>
          </cell>
          <cell r="H1368">
            <v>1998</v>
          </cell>
          <cell r="I1368">
            <v>36250</v>
          </cell>
          <cell r="J1368">
            <v>1999</v>
          </cell>
          <cell r="K1368" t="str">
            <v>Marzo</v>
          </cell>
          <cell r="P1368">
            <v>0</v>
          </cell>
          <cell r="Q1368">
            <v>25.5</v>
          </cell>
          <cell r="R1368" t="e">
            <v>#REF!</v>
          </cell>
          <cell r="S1368" t="e">
            <v>#REF!</v>
          </cell>
          <cell r="T1368">
            <v>148</v>
          </cell>
          <cell r="U1368" t="e">
            <v>#REF!</v>
          </cell>
          <cell r="V1368">
            <v>148</v>
          </cell>
          <cell r="W1368" t="e">
            <v>#REF!</v>
          </cell>
          <cell r="X1368">
            <v>148</v>
          </cell>
          <cell r="Y1368">
            <v>37.74</v>
          </cell>
          <cell r="Z1368">
            <v>185.74</v>
          </cell>
          <cell r="AA1368" t="e">
            <v>#REF!</v>
          </cell>
          <cell r="AB1368">
            <v>37.74</v>
          </cell>
          <cell r="AC1368">
            <v>0</v>
          </cell>
          <cell r="AD1368">
            <v>0</v>
          </cell>
          <cell r="AE1368">
            <v>0</v>
          </cell>
          <cell r="AF1368">
            <v>0</v>
          </cell>
          <cell r="AG1368">
            <v>0</v>
          </cell>
          <cell r="AH1368">
            <v>0</v>
          </cell>
          <cell r="AI1368">
            <v>0</v>
          </cell>
          <cell r="AJ1368">
            <v>0</v>
          </cell>
          <cell r="AK1368">
            <v>0</v>
          </cell>
          <cell r="AL1368">
            <v>0</v>
          </cell>
          <cell r="AM1368">
            <v>0</v>
          </cell>
          <cell r="AN1368">
            <v>0</v>
          </cell>
          <cell r="AO1368">
            <v>0</v>
          </cell>
          <cell r="AP1368">
            <v>0</v>
          </cell>
          <cell r="AQ1368">
            <v>37.74</v>
          </cell>
        </row>
        <row r="1369">
          <cell r="A1369">
            <v>1</v>
          </cell>
          <cell r="B1369" t="str">
            <v>COP</v>
          </cell>
          <cell r="C1369" t="str">
            <v>Forzosas</v>
          </cell>
          <cell r="D1369" t="str">
            <v>Fija</v>
          </cell>
          <cell r="E1369">
            <v>1</v>
          </cell>
          <cell r="F1369">
            <v>35885</v>
          </cell>
          <cell r="G1369" t="str">
            <v>Marzo</v>
          </cell>
          <cell r="H1369">
            <v>1998</v>
          </cell>
          <cell r="I1369">
            <v>36250</v>
          </cell>
          <cell r="J1369">
            <v>1999</v>
          </cell>
          <cell r="K1369" t="str">
            <v>Marzo</v>
          </cell>
          <cell r="P1369">
            <v>0</v>
          </cell>
          <cell r="Q1369">
            <v>25.5</v>
          </cell>
          <cell r="R1369" t="e">
            <v>#REF!</v>
          </cell>
          <cell r="S1369" t="e">
            <v>#REF!</v>
          </cell>
          <cell r="T1369">
            <v>114</v>
          </cell>
          <cell r="U1369" t="e">
            <v>#REF!</v>
          </cell>
          <cell r="V1369">
            <v>114</v>
          </cell>
          <cell r="W1369" t="e">
            <v>#REF!</v>
          </cell>
          <cell r="X1369">
            <v>114</v>
          </cell>
          <cell r="Y1369">
            <v>29.07</v>
          </cell>
          <cell r="Z1369">
            <v>143.07</v>
          </cell>
          <cell r="AA1369" t="e">
            <v>#REF!</v>
          </cell>
          <cell r="AB1369">
            <v>29.07</v>
          </cell>
          <cell r="AC1369">
            <v>0</v>
          </cell>
          <cell r="AD1369">
            <v>0</v>
          </cell>
          <cell r="AE1369">
            <v>0</v>
          </cell>
          <cell r="AF1369">
            <v>0</v>
          </cell>
          <cell r="AG1369">
            <v>0</v>
          </cell>
          <cell r="AH1369">
            <v>0</v>
          </cell>
          <cell r="AI1369">
            <v>0</v>
          </cell>
          <cell r="AJ1369">
            <v>0</v>
          </cell>
          <cell r="AK1369">
            <v>0</v>
          </cell>
          <cell r="AL1369">
            <v>0</v>
          </cell>
          <cell r="AM1369">
            <v>0</v>
          </cell>
          <cell r="AN1369">
            <v>0</v>
          </cell>
          <cell r="AO1369">
            <v>0</v>
          </cell>
          <cell r="AP1369">
            <v>0</v>
          </cell>
          <cell r="AQ1369">
            <v>29.07</v>
          </cell>
        </row>
        <row r="1370">
          <cell r="A1370">
            <v>1</v>
          </cell>
          <cell r="B1370" t="str">
            <v>COP</v>
          </cell>
          <cell r="C1370" t="str">
            <v>Forzosas</v>
          </cell>
          <cell r="D1370" t="str">
            <v>Fija</v>
          </cell>
          <cell r="E1370">
            <v>1</v>
          </cell>
          <cell r="F1370">
            <v>35885</v>
          </cell>
          <cell r="G1370" t="str">
            <v>Marzo</v>
          </cell>
          <cell r="H1370">
            <v>1998</v>
          </cell>
          <cell r="I1370">
            <v>36250</v>
          </cell>
          <cell r="J1370">
            <v>1999</v>
          </cell>
          <cell r="K1370" t="str">
            <v>Marzo</v>
          </cell>
          <cell r="P1370">
            <v>0</v>
          </cell>
          <cell r="Q1370">
            <v>25.5</v>
          </cell>
          <cell r="R1370" t="e">
            <v>#REF!</v>
          </cell>
          <cell r="S1370" t="e">
            <v>#REF!</v>
          </cell>
          <cell r="T1370">
            <v>6188.1</v>
          </cell>
          <cell r="U1370" t="e">
            <v>#REF!</v>
          </cell>
          <cell r="V1370">
            <v>6188.1</v>
          </cell>
          <cell r="W1370" t="e">
            <v>#REF!</v>
          </cell>
          <cell r="X1370">
            <v>6188.1</v>
          </cell>
          <cell r="Y1370">
            <v>1577.9655</v>
          </cell>
          <cell r="Z1370">
            <v>7766.0655000000006</v>
          </cell>
          <cell r="AA1370" t="e">
            <v>#REF!</v>
          </cell>
          <cell r="AB1370">
            <v>1577.9655</v>
          </cell>
          <cell r="AC1370">
            <v>0</v>
          </cell>
          <cell r="AD1370">
            <v>0</v>
          </cell>
          <cell r="AE1370">
            <v>0</v>
          </cell>
          <cell r="AF1370">
            <v>0</v>
          </cell>
          <cell r="AG1370">
            <v>0</v>
          </cell>
          <cell r="AH1370">
            <v>0</v>
          </cell>
          <cell r="AI1370">
            <v>0</v>
          </cell>
          <cell r="AJ1370">
            <v>0</v>
          </cell>
          <cell r="AK1370">
            <v>0</v>
          </cell>
          <cell r="AL1370">
            <v>0</v>
          </cell>
          <cell r="AM1370">
            <v>0</v>
          </cell>
          <cell r="AN1370">
            <v>0</v>
          </cell>
          <cell r="AO1370">
            <v>0</v>
          </cell>
          <cell r="AP1370">
            <v>0</v>
          </cell>
          <cell r="AQ1370">
            <v>1577.9655</v>
          </cell>
        </row>
        <row r="1371">
          <cell r="A1371">
            <v>1</v>
          </cell>
          <cell r="B1371" t="str">
            <v>COP</v>
          </cell>
          <cell r="C1371" t="str">
            <v>Forzosas</v>
          </cell>
          <cell r="D1371" t="str">
            <v>Fija</v>
          </cell>
          <cell r="E1371">
            <v>1</v>
          </cell>
          <cell r="F1371">
            <v>35885</v>
          </cell>
          <cell r="G1371" t="str">
            <v>Marzo</v>
          </cell>
          <cell r="H1371">
            <v>1998</v>
          </cell>
          <cell r="I1371">
            <v>36250</v>
          </cell>
          <cell r="J1371">
            <v>1999</v>
          </cell>
          <cell r="K1371" t="str">
            <v>Marzo</v>
          </cell>
          <cell r="P1371">
            <v>0</v>
          </cell>
          <cell r="Q1371">
            <v>25.5</v>
          </cell>
          <cell r="R1371" t="e">
            <v>#REF!</v>
          </cell>
          <cell r="S1371" t="e">
            <v>#REF!</v>
          </cell>
          <cell r="T1371">
            <v>300</v>
          </cell>
          <cell r="U1371" t="e">
            <v>#REF!</v>
          </cell>
          <cell r="V1371">
            <v>300</v>
          </cell>
          <cell r="W1371" t="e">
            <v>#REF!</v>
          </cell>
          <cell r="X1371">
            <v>300</v>
          </cell>
          <cell r="Y1371">
            <v>76.5</v>
          </cell>
          <cell r="Z1371">
            <v>376.5</v>
          </cell>
          <cell r="AA1371" t="e">
            <v>#REF!</v>
          </cell>
          <cell r="AB1371">
            <v>76.5</v>
          </cell>
          <cell r="AC1371">
            <v>0</v>
          </cell>
          <cell r="AD1371">
            <v>0</v>
          </cell>
          <cell r="AE1371">
            <v>0</v>
          </cell>
          <cell r="AF1371">
            <v>0</v>
          </cell>
          <cell r="AG1371">
            <v>0</v>
          </cell>
          <cell r="AH1371">
            <v>0</v>
          </cell>
          <cell r="AI1371">
            <v>0</v>
          </cell>
          <cell r="AJ1371">
            <v>0</v>
          </cell>
          <cell r="AK1371">
            <v>0</v>
          </cell>
          <cell r="AL1371">
            <v>0</v>
          </cell>
          <cell r="AM1371">
            <v>0</v>
          </cell>
          <cell r="AN1371">
            <v>0</v>
          </cell>
          <cell r="AO1371">
            <v>0</v>
          </cell>
          <cell r="AP1371">
            <v>0</v>
          </cell>
          <cell r="AQ1371">
            <v>76.5</v>
          </cell>
        </row>
        <row r="1372">
          <cell r="A1372">
            <v>1</v>
          </cell>
          <cell r="B1372" t="str">
            <v>COP</v>
          </cell>
          <cell r="C1372" t="str">
            <v>Forzosas</v>
          </cell>
          <cell r="D1372" t="str">
            <v>Fija</v>
          </cell>
          <cell r="E1372">
            <v>1</v>
          </cell>
          <cell r="F1372">
            <v>35885</v>
          </cell>
          <cell r="G1372" t="str">
            <v>Marzo</v>
          </cell>
          <cell r="H1372">
            <v>1998</v>
          </cell>
          <cell r="I1372">
            <v>36250</v>
          </cell>
          <cell r="J1372">
            <v>1999</v>
          </cell>
          <cell r="K1372" t="str">
            <v>Marzo</v>
          </cell>
          <cell r="P1372">
            <v>0</v>
          </cell>
          <cell r="Q1372">
            <v>25.5</v>
          </cell>
          <cell r="R1372" t="e">
            <v>#REF!</v>
          </cell>
          <cell r="S1372" t="e">
            <v>#REF!</v>
          </cell>
          <cell r="T1372">
            <v>115.5</v>
          </cell>
          <cell r="U1372" t="e">
            <v>#REF!</v>
          </cell>
          <cell r="V1372">
            <v>115.5</v>
          </cell>
          <cell r="W1372" t="e">
            <v>#REF!</v>
          </cell>
          <cell r="X1372">
            <v>115.5</v>
          </cell>
          <cell r="Y1372">
            <v>29.452500000000001</v>
          </cell>
          <cell r="Z1372">
            <v>144.95249999999999</v>
          </cell>
          <cell r="AA1372" t="e">
            <v>#REF!</v>
          </cell>
          <cell r="AB1372">
            <v>29.452500000000001</v>
          </cell>
          <cell r="AC1372">
            <v>0</v>
          </cell>
          <cell r="AD1372">
            <v>0</v>
          </cell>
          <cell r="AE1372">
            <v>0</v>
          </cell>
          <cell r="AF1372">
            <v>0</v>
          </cell>
          <cell r="AG1372">
            <v>0</v>
          </cell>
          <cell r="AH1372">
            <v>0</v>
          </cell>
          <cell r="AI1372">
            <v>0</v>
          </cell>
          <cell r="AJ1372">
            <v>0</v>
          </cell>
          <cell r="AK1372">
            <v>0</v>
          </cell>
          <cell r="AL1372">
            <v>0</v>
          </cell>
          <cell r="AM1372">
            <v>0</v>
          </cell>
          <cell r="AN1372">
            <v>0</v>
          </cell>
          <cell r="AO1372">
            <v>0</v>
          </cell>
          <cell r="AP1372">
            <v>0</v>
          </cell>
          <cell r="AQ1372">
            <v>29.452500000000001</v>
          </cell>
        </row>
        <row r="1373">
          <cell r="A1373">
            <v>1</v>
          </cell>
          <cell r="B1373" t="str">
            <v>COP</v>
          </cell>
          <cell r="C1373" t="str">
            <v>Forzosas</v>
          </cell>
          <cell r="D1373" t="str">
            <v>Fija</v>
          </cell>
          <cell r="E1373">
            <v>1</v>
          </cell>
          <cell r="F1373">
            <v>35885</v>
          </cell>
          <cell r="G1373" t="str">
            <v>Marzo</v>
          </cell>
          <cell r="H1373">
            <v>1998</v>
          </cell>
          <cell r="I1373">
            <v>36250</v>
          </cell>
          <cell r="J1373">
            <v>1999</v>
          </cell>
          <cell r="K1373" t="str">
            <v>Marzo</v>
          </cell>
          <cell r="P1373">
            <v>0</v>
          </cell>
          <cell r="Q1373">
            <v>25.5</v>
          </cell>
          <cell r="R1373" t="e">
            <v>#REF!</v>
          </cell>
          <cell r="S1373" t="e">
            <v>#REF!</v>
          </cell>
          <cell r="T1373">
            <v>1000</v>
          </cell>
          <cell r="U1373" t="e">
            <v>#REF!</v>
          </cell>
          <cell r="V1373">
            <v>1000</v>
          </cell>
          <cell r="W1373" t="e">
            <v>#REF!</v>
          </cell>
          <cell r="X1373">
            <v>1000</v>
          </cell>
          <cell r="Y1373">
            <v>255</v>
          </cell>
          <cell r="Z1373">
            <v>1255</v>
          </cell>
          <cell r="AA1373" t="e">
            <v>#REF!</v>
          </cell>
          <cell r="AB1373">
            <v>255</v>
          </cell>
          <cell r="AC1373">
            <v>0</v>
          </cell>
          <cell r="AD1373">
            <v>0</v>
          </cell>
          <cell r="AE1373">
            <v>0</v>
          </cell>
          <cell r="AF1373">
            <v>0</v>
          </cell>
          <cell r="AG1373">
            <v>0</v>
          </cell>
          <cell r="AH1373">
            <v>0</v>
          </cell>
          <cell r="AI1373">
            <v>0</v>
          </cell>
          <cell r="AJ1373">
            <v>0</v>
          </cell>
          <cell r="AK1373">
            <v>0</v>
          </cell>
          <cell r="AL1373">
            <v>0</v>
          </cell>
          <cell r="AM1373">
            <v>0</v>
          </cell>
          <cell r="AN1373">
            <v>0</v>
          </cell>
          <cell r="AO1373">
            <v>0</v>
          </cell>
          <cell r="AP1373">
            <v>0</v>
          </cell>
          <cell r="AQ1373">
            <v>255</v>
          </cell>
        </row>
        <row r="1374">
          <cell r="A1374">
            <v>1</v>
          </cell>
          <cell r="B1374" t="str">
            <v>COP</v>
          </cell>
          <cell r="C1374" t="str">
            <v>Forzosas</v>
          </cell>
          <cell r="D1374" t="str">
            <v>Fija</v>
          </cell>
          <cell r="E1374">
            <v>1</v>
          </cell>
          <cell r="F1374">
            <v>35885</v>
          </cell>
          <cell r="G1374" t="str">
            <v>Marzo</v>
          </cell>
          <cell r="H1374">
            <v>1998</v>
          </cell>
          <cell r="I1374">
            <v>36250</v>
          </cell>
          <cell r="J1374">
            <v>1999</v>
          </cell>
          <cell r="K1374" t="str">
            <v>Marzo</v>
          </cell>
          <cell r="P1374">
            <v>0</v>
          </cell>
          <cell r="Q1374">
            <v>25.5</v>
          </cell>
          <cell r="R1374" t="e">
            <v>#REF!</v>
          </cell>
          <cell r="S1374" t="e">
            <v>#REF!</v>
          </cell>
          <cell r="T1374">
            <v>10137.6</v>
          </cell>
          <cell r="U1374" t="e">
            <v>#REF!</v>
          </cell>
          <cell r="V1374">
            <v>10137.6</v>
          </cell>
          <cell r="W1374" t="e">
            <v>#REF!</v>
          </cell>
          <cell r="X1374">
            <v>10137.6</v>
          </cell>
          <cell r="Y1374">
            <v>2585.0880000000002</v>
          </cell>
          <cell r="Z1374">
            <v>12722.688</v>
          </cell>
          <cell r="AA1374" t="e">
            <v>#REF!</v>
          </cell>
          <cell r="AB1374">
            <v>2585.0880000000002</v>
          </cell>
          <cell r="AC1374">
            <v>0</v>
          </cell>
          <cell r="AD1374">
            <v>0</v>
          </cell>
          <cell r="AE1374">
            <v>0</v>
          </cell>
          <cell r="AF1374">
            <v>0</v>
          </cell>
          <cell r="AG1374">
            <v>0</v>
          </cell>
          <cell r="AH1374">
            <v>0</v>
          </cell>
          <cell r="AI1374">
            <v>0</v>
          </cell>
          <cell r="AJ1374">
            <v>0</v>
          </cell>
          <cell r="AK1374">
            <v>0</v>
          </cell>
          <cell r="AL1374">
            <v>0</v>
          </cell>
          <cell r="AM1374">
            <v>0</v>
          </cell>
          <cell r="AN1374">
            <v>0</v>
          </cell>
          <cell r="AO1374">
            <v>0</v>
          </cell>
          <cell r="AP1374">
            <v>0</v>
          </cell>
          <cell r="AQ1374">
            <v>2585.0880000000002</v>
          </cell>
        </row>
        <row r="1375">
          <cell r="A1375">
            <v>1</v>
          </cell>
          <cell r="B1375" t="str">
            <v>COP</v>
          </cell>
          <cell r="C1375" t="str">
            <v>Forzosas</v>
          </cell>
          <cell r="D1375" t="str">
            <v>Fija</v>
          </cell>
          <cell r="E1375">
            <v>1</v>
          </cell>
          <cell r="F1375">
            <v>35885</v>
          </cell>
          <cell r="G1375" t="str">
            <v>Marzo</v>
          </cell>
          <cell r="H1375">
            <v>1998</v>
          </cell>
          <cell r="I1375">
            <v>36250</v>
          </cell>
          <cell r="J1375">
            <v>1999</v>
          </cell>
          <cell r="K1375" t="str">
            <v>Marzo</v>
          </cell>
          <cell r="P1375">
            <v>0</v>
          </cell>
          <cell r="Q1375">
            <v>25.5</v>
          </cell>
          <cell r="R1375" t="e">
            <v>#REF!</v>
          </cell>
          <cell r="S1375" t="e">
            <v>#REF!</v>
          </cell>
          <cell r="T1375">
            <v>31565.3</v>
          </cell>
          <cell r="U1375" t="e">
            <v>#REF!</v>
          </cell>
          <cell r="V1375">
            <v>31565.3</v>
          </cell>
          <cell r="W1375" t="e">
            <v>#REF!</v>
          </cell>
          <cell r="X1375">
            <v>31565.3</v>
          </cell>
          <cell r="Y1375">
            <v>8049.1514999999999</v>
          </cell>
          <cell r="Z1375">
            <v>39614.451499999996</v>
          </cell>
          <cell r="AA1375" t="e">
            <v>#REF!</v>
          </cell>
          <cell r="AB1375">
            <v>8049.1514999999999</v>
          </cell>
          <cell r="AC1375">
            <v>0</v>
          </cell>
          <cell r="AD1375">
            <v>0</v>
          </cell>
          <cell r="AE1375">
            <v>0</v>
          </cell>
          <cell r="AF1375">
            <v>0</v>
          </cell>
          <cell r="AG1375">
            <v>0</v>
          </cell>
          <cell r="AH1375">
            <v>0</v>
          </cell>
          <cell r="AI1375">
            <v>0</v>
          </cell>
          <cell r="AJ1375">
            <v>0</v>
          </cell>
          <cell r="AK1375">
            <v>0</v>
          </cell>
          <cell r="AL1375">
            <v>0</v>
          </cell>
          <cell r="AM1375">
            <v>0</v>
          </cell>
          <cell r="AN1375">
            <v>0</v>
          </cell>
          <cell r="AO1375">
            <v>0</v>
          </cell>
          <cell r="AP1375">
            <v>0</v>
          </cell>
          <cell r="AQ1375">
            <v>8049.1514999999999</v>
          </cell>
        </row>
        <row r="1376">
          <cell r="A1376">
            <v>1</v>
          </cell>
          <cell r="B1376" t="str">
            <v>COP</v>
          </cell>
          <cell r="C1376" t="str">
            <v>Forzosas</v>
          </cell>
          <cell r="D1376" t="str">
            <v>Fija</v>
          </cell>
          <cell r="E1376">
            <v>1</v>
          </cell>
          <cell r="F1376">
            <v>35885</v>
          </cell>
          <cell r="G1376" t="str">
            <v>Marzo</v>
          </cell>
          <cell r="H1376">
            <v>1998</v>
          </cell>
          <cell r="I1376">
            <v>36250</v>
          </cell>
          <cell r="J1376">
            <v>1999</v>
          </cell>
          <cell r="K1376" t="str">
            <v>Marzo</v>
          </cell>
          <cell r="P1376">
            <v>0</v>
          </cell>
          <cell r="Q1376">
            <v>25.5</v>
          </cell>
          <cell r="R1376" t="e">
            <v>#REF!</v>
          </cell>
          <cell r="S1376" t="e">
            <v>#REF!</v>
          </cell>
          <cell r="T1376">
            <v>63.5</v>
          </cell>
          <cell r="U1376" t="e">
            <v>#REF!</v>
          </cell>
          <cell r="V1376">
            <v>63.5</v>
          </cell>
          <cell r="W1376" t="e">
            <v>#REF!</v>
          </cell>
          <cell r="X1376">
            <v>63.5</v>
          </cell>
          <cell r="Y1376">
            <v>16.192499999999999</v>
          </cell>
          <cell r="Z1376">
            <v>79.692499999999995</v>
          </cell>
          <cell r="AA1376" t="e">
            <v>#REF!</v>
          </cell>
          <cell r="AB1376">
            <v>16.192499999999999</v>
          </cell>
          <cell r="AC1376">
            <v>0</v>
          </cell>
          <cell r="AD1376">
            <v>0</v>
          </cell>
          <cell r="AE1376">
            <v>0</v>
          </cell>
          <cell r="AF1376">
            <v>0</v>
          </cell>
          <cell r="AG1376">
            <v>0</v>
          </cell>
          <cell r="AH1376">
            <v>0</v>
          </cell>
          <cell r="AI1376">
            <v>0</v>
          </cell>
          <cell r="AJ1376">
            <v>0</v>
          </cell>
          <cell r="AK1376">
            <v>0</v>
          </cell>
          <cell r="AL1376">
            <v>0</v>
          </cell>
          <cell r="AM1376">
            <v>0</v>
          </cell>
          <cell r="AN1376">
            <v>0</v>
          </cell>
          <cell r="AO1376">
            <v>0</v>
          </cell>
          <cell r="AP1376">
            <v>0</v>
          </cell>
          <cell r="AQ1376">
            <v>16.192499999999999</v>
          </cell>
        </row>
        <row r="1377">
          <cell r="A1377">
            <v>1</v>
          </cell>
          <cell r="B1377" t="str">
            <v>COP</v>
          </cell>
          <cell r="C1377" t="str">
            <v>Forzosas</v>
          </cell>
          <cell r="D1377" t="str">
            <v>Fija</v>
          </cell>
          <cell r="E1377">
            <v>1</v>
          </cell>
          <cell r="F1377">
            <v>35885</v>
          </cell>
          <cell r="G1377" t="str">
            <v>Marzo</v>
          </cell>
          <cell r="H1377">
            <v>1998</v>
          </cell>
          <cell r="I1377">
            <v>36250</v>
          </cell>
          <cell r="J1377">
            <v>1999</v>
          </cell>
          <cell r="K1377" t="str">
            <v>Marzo</v>
          </cell>
          <cell r="P1377">
            <v>0</v>
          </cell>
          <cell r="Q1377">
            <v>25.5</v>
          </cell>
          <cell r="R1377" t="e">
            <v>#REF!</v>
          </cell>
          <cell r="S1377" t="e">
            <v>#REF!</v>
          </cell>
          <cell r="T1377">
            <v>112.9</v>
          </cell>
          <cell r="U1377" t="e">
            <v>#REF!</v>
          </cell>
          <cell r="V1377">
            <v>112.9</v>
          </cell>
          <cell r="W1377" t="e">
            <v>#REF!</v>
          </cell>
          <cell r="X1377">
            <v>112.9</v>
          </cell>
          <cell r="Y1377">
            <v>28.7895</v>
          </cell>
          <cell r="Z1377">
            <v>141.68950000000001</v>
          </cell>
          <cell r="AA1377" t="e">
            <v>#REF!</v>
          </cell>
          <cell r="AB1377">
            <v>28.7895</v>
          </cell>
          <cell r="AC1377">
            <v>0</v>
          </cell>
          <cell r="AD1377">
            <v>0</v>
          </cell>
          <cell r="AE1377">
            <v>0</v>
          </cell>
          <cell r="AF1377">
            <v>0</v>
          </cell>
          <cell r="AG1377">
            <v>0</v>
          </cell>
          <cell r="AH1377">
            <v>0</v>
          </cell>
          <cell r="AI1377">
            <v>0</v>
          </cell>
          <cell r="AJ1377">
            <v>0</v>
          </cell>
          <cell r="AK1377">
            <v>0</v>
          </cell>
          <cell r="AL1377">
            <v>0</v>
          </cell>
          <cell r="AM1377">
            <v>0</v>
          </cell>
          <cell r="AN1377">
            <v>0</v>
          </cell>
          <cell r="AO1377">
            <v>0</v>
          </cell>
          <cell r="AP1377">
            <v>0</v>
          </cell>
          <cell r="AQ1377">
            <v>28.7895</v>
          </cell>
        </row>
        <row r="1378">
          <cell r="A1378">
            <v>1</v>
          </cell>
          <cell r="B1378" t="str">
            <v>COP</v>
          </cell>
          <cell r="C1378" t="str">
            <v>Forzosas</v>
          </cell>
          <cell r="D1378" t="str">
            <v>Fija</v>
          </cell>
          <cell r="E1378">
            <v>1</v>
          </cell>
          <cell r="F1378">
            <v>35885</v>
          </cell>
          <cell r="G1378" t="str">
            <v>Marzo</v>
          </cell>
          <cell r="H1378">
            <v>1998</v>
          </cell>
          <cell r="I1378">
            <v>36250</v>
          </cell>
          <cell r="J1378">
            <v>1999</v>
          </cell>
          <cell r="K1378" t="str">
            <v>Marzo</v>
          </cell>
          <cell r="P1378">
            <v>0</v>
          </cell>
          <cell r="Q1378">
            <v>25.5</v>
          </cell>
          <cell r="R1378" t="e">
            <v>#REF!</v>
          </cell>
          <cell r="S1378" t="e">
            <v>#REF!</v>
          </cell>
          <cell r="T1378">
            <v>2791.7</v>
          </cell>
          <cell r="U1378" t="e">
            <v>#REF!</v>
          </cell>
          <cell r="V1378">
            <v>2791.7</v>
          </cell>
          <cell r="W1378" t="e">
            <v>#REF!</v>
          </cell>
          <cell r="X1378">
            <v>2791.7</v>
          </cell>
          <cell r="Y1378">
            <v>711.88349999999991</v>
          </cell>
          <cell r="Z1378">
            <v>3503.5834999999997</v>
          </cell>
          <cell r="AA1378" t="e">
            <v>#REF!</v>
          </cell>
          <cell r="AB1378">
            <v>711.88349999999991</v>
          </cell>
          <cell r="AC1378">
            <v>0</v>
          </cell>
          <cell r="AD1378">
            <v>0</v>
          </cell>
          <cell r="AE1378">
            <v>0</v>
          </cell>
          <cell r="AF1378">
            <v>0</v>
          </cell>
          <cell r="AG1378">
            <v>0</v>
          </cell>
          <cell r="AH1378">
            <v>0</v>
          </cell>
          <cell r="AI1378">
            <v>0</v>
          </cell>
          <cell r="AJ1378">
            <v>0</v>
          </cell>
          <cell r="AK1378">
            <v>0</v>
          </cell>
          <cell r="AL1378">
            <v>0</v>
          </cell>
          <cell r="AM1378">
            <v>0</v>
          </cell>
          <cell r="AN1378">
            <v>0</v>
          </cell>
          <cell r="AO1378">
            <v>0</v>
          </cell>
          <cell r="AP1378">
            <v>0</v>
          </cell>
          <cell r="AQ1378">
            <v>711.88349999999991</v>
          </cell>
        </row>
        <row r="1379">
          <cell r="A1379">
            <v>1</v>
          </cell>
          <cell r="B1379" t="str">
            <v>COP</v>
          </cell>
          <cell r="C1379" t="str">
            <v>Forzosas</v>
          </cell>
          <cell r="D1379" t="str">
            <v>Fija</v>
          </cell>
          <cell r="E1379">
            <v>1</v>
          </cell>
          <cell r="F1379">
            <v>35885</v>
          </cell>
          <cell r="G1379" t="str">
            <v>Marzo</v>
          </cell>
          <cell r="H1379">
            <v>1998</v>
          </cell>
          <cell r="I1379">
            <v>36250</v>
          </cell>
          <cell r="J1379">
            <v>1999</v>
          </cell>
          <cell r="K1379" t="str">
            <v>Marzo</v>
          </cell>
          <cell r="P1379">
            <v>0</v>
          </cell>
          <cell r="Q1379">
            <v>25.5</v>
          </cell>
          <cell r="R1379" t="e">
            <v>#REF!</v>
          </cell>
          <cell r="S1379" t="e">
            <v>#REF!</v>
          </cell>
          <cell r="T1379">
            <v>600</v>
          </cell>
          <cell r="U1379" t="e">
            <v>#REF!</v>
          </cell>
          <cell r="V1379">
            <v>600</v>
          </cell>
          <cell r="W1379" t="e">
            <v>#REF!</v>
          </cell>
          <cell r="X1379">
            <v>600</v>
          </cell>
          <cell r="Y1379">
            <v>153</v>
          </cell>
          <cell r="Z1379">
            <v>753</v>
          </cell>
          <cell r="AA1379" t="e">
            <v>#REF!</v>
          </cell>
          <cell r="AB1379">
            <v>153</v>
          </cell>
          <cell r="AC1379">
            <v>0</v>
          </cell>
          <cell r="AD1379">
            <v>0</v>
          </cell>
          <cell r="AE1379">
            <v>0</v>
          </cell>
          <cell r="AF1379">
            <v>0</v>
          </cell>
          <cell r="AG1379">
            <v>0</v>
          </cell>
          <cell r="AH1379">
            <v>0</v>
          </cell>
          <cell r="AI1379">
            <v>0</v>
          </cell>
          <cell r="AJ1379">
            <v>0</v>
          </cell>
          <cell r="AK1379">
            <v>0</v>
          </cell>
          <cell r="AL1379">
            <v>0</v>
          </cell>
          <cell r="AM1379">
            <v>0</v>
          </cell>
          <cell r="AN1379">
            <v>0</v>
          </cell>
          <cell r="AO1379">
            <v>0</v>
          </cell>
          <cell r="AP1379">
            <v>0</v>
          </cell>
          <cell r="AQ1379">
            <v>153</v>
          </cell>
        </row>
        <row r="1380">
          <cell r="A1380">
            <v>1</v>
          </cell>
          <cell r="B1380" t="str">
            <v>COP</v>
          </cell>
          <cell r="C1380" t="str">
            <v>Forzosas</v>
          </cell>
          <cell r="D1380" t="str">
            <v>Fija</v>
          </cell>
          <cell r="E1380">
            <v>1</v>
          </cell>
          <cell r="F1380">
            <v>35885</v>
          </cell>
          <cell r="G1380" t="str">
            <v>Marzo</v>
          </cell>
          <cell r="H1380">
            <v>1998</v>
          </cell>
          <cell r="I1380">
            <v>36250</v>
          </cell>
          <cell r="J1380">
            <v>1999</v>
          </cell>
          <cell r="K1380" t="str">
            <v>Marzo</v>
          </cell>
          <cell r="P1380">
            <v>0</v>
          </cell>
          <cell r="Q1380">
            <v>25.5</v>
          </cell>
          <cell r="R1380" t="e">
            <v>#REF!</v>
          </cell>
          <cell r="S1380" t="e">
            <v>#REF!</v>
          </cell>
          <cell r="T1380">
            <v>35.200000000000003</v>
          </cell>
          <cell r="U1380" t="e">
            <v>#REF!</v>
          </cell>
          <cell r="V1380">
            <v>35.200000000000003</v>
          </cell>
          <cell r="W1380" t="e">
            <v>#REF!</v>
          </cell>
          <cell r="X1380">
            <v>35.200000000000003</v>
          </cell>
          <cell r="Y1380">
            <v>8.9760000000000009</v>
          </cell>
          <cell r="Z1380">
            <v>44.176000000000002</v>
          </cell>
          <cell r="AA1380" t="e">
            <v>#REF!</v>
          </cell>
          <cell r="AB1380">
            <v>8.9760000000000009</v>
          </cell>
          <cell r="AC1380">
            <v>0</v>
          </cell>
          <cell r="AD1380">
            <v>0</v>
          </cell>
          <cell r="AE1380">
            <v>0</v>
          </cell>
          <cell r="AF1380">
            <v>0</v>
          </cell>
          <cell r="AG1380">
            <v>0</v>
          </cell>
          <cell r="AH1380">
            <v>0</v>
          </cell>
          <cell r="AI1380">
            <v>0</v>
          </cell>
          <cell r="AJ1380">
            <v>0</v>
          </cell>
          <cell r="AK1380">
            <v>0</v>
          </cell>
          <cell r="AL1380">
            <v>0</v>
          </cell>
          <cell r="AM1380">
            <v>0</v>
          </cell>
          <cell r="AN1380">
            <v>0</v>
          </cell>
          <cell r="AO1380">
            <v>0</v>
          </cell>
          <cell r="AP1380">
            <v>0</v>
          </cell>
          <cell r="AQ1380">
            <v>8.9760000000000009</v>
          </cell>
        </row>
        <row r="1381">
          <cell r="A1381">
            <v>1</v>
          </cell>
          <cell r="B1381" t="str">
            <v>COP</v>
          </cell>
          <cell r="C1381" t="str">
            <v>Forzosas</v>
          </cell>
          <cell r="D1381" t="str">
            <v>Fija</v>
          </cell>
          <cell r="E1381">
            <v>1</v>
          </cell>
          <cell r="F1381">
            <v>35885</v>
          </cell>
          <cell r="G1381" t="str">
            <v>Marzo</v>
          </cell>
          <cell r="H1381">
            <v>1998</v>
          </cell>
          <cell r="I1381">
            <v>36250</v>
          </cell>
          <cell r="J1381">
            <v>1999</v>
          </cell>
          <cell r="K1381" t="str">
            <v>Marzo</v>
          </cell>
          <cell r="P1381">
            <v>0</v>
          </cell>
          <cell r="Q1381">
            <v>25.5</v>
          </cell>
          <cell r="R1381" t="e">
            <v>#REF!</v>
          </cell>
          <cell r="S1381" t="e">
            <v>#REF!</v>
          </cell>
          <cell r="T1381">
            <v>144</v>
          </cell>
          <cell r="U1381" t="e">
            <v>#REF!</v>
          </cell>
          <cell r="V1381">
            <v>144</v>
          </cell>
          <cell r="W1381" t="e">
            <v>#REF!</v>
          </cell>
          <cell r="X1381">
            <v>144</v>
          </cell>
          <cell r="Y1381">
            <v>36.72</v>
          </cell>
          <cell r="Z1381">
            <v>180.72</v>
          </cell>
          <cell r="AA1381" t="e">
            <v>#REF!</v>
          </cell>
          <cell r="AB1381">
            <v>36.72</v>
          </cell>
          <cell r="AC1381">
            <v>0</v>
          </cell>
          <cell r="AD1381">
            <v>0</v>
          </cell>
          <cell r="AE1381">
            <v>0</v>
          </cell>
          <cell r="AF1381">
            <v>0</v>
          </cell>
          <cell r="AG1381">
            <v>0</v>
          </cell>
          <cell r="AH1381">
            <v>0</v>
          </cell>
          <cell r="AI1381">
            <v>0</v>
          </cell>
          <cell r="AJ1381">
            <v>0</v>
          </cell>
          <cell r="AK1381">
            <v>0</v>
          </cell>
          <cell r="AL1381">
            <v>0</v>
          </cell>
          <cell r="AM1381">
            <v>0</v>
          </cell>
          <cell r="AN1381">
            <v>0</v>
          </cell>
          <cell r="AO1381">
            <v>0</v>
          </cell>
          <cell r="AP1381">
            <v>0</v>
          </cell>
          <cell r="AQ1381">
            <v>36.72</v>
          </cell>
        </row>
        <row r="1382">
          <cell r="A1382">
            <v>1</v>
          </cell>
          <cell r="B1382" t="str">
            <v>COP</v>
          </cell>
          <cell r="C1382" t="str">
            <v>Forzosas</v>
          </cell>
          <cell r="D1382" t="str">
            <v>Fija</v>
          </cell>
          <cell r="E1382">
            <v>1</v>
          </cell>
          <cell r="F1382">
            <v>35885</v>
          </cell>
          <cell r="G1382" t="str">
            <v>Marzo</v>
          </cell>
          <cell r="H1382">
            <v>1998</v>
          </cell>
          <cell r="I1382">
            <v>36250</v>
          </cell>
          <cell r="J1382">
            <v>1999</v>
          </cell>
          <cell r="K1382" t="str">
            <v>Marzo</v>
          </cell>
          <cell r="P1382">
            <v>0</v>
          </cell>
          <cell r="Q1382">
            <v>25.5</v>
          </cell>
          <cell r="R1382" t="e">
            <v>#REF!</v>
          </cell>
          <cell r="S1382" t="e">
            <v>#REF!</v>
          </cell>
          <cell r="T1382">
            <v>1726.2</v>
          </cell>
          <cell r="U1382" t="e">
            <v>#REF!</v>
          </cell>
          <cell r="V1382">
            <v>1726.2</v>
          </cell>
          <cell r="W1382" t="e">
            <v>#REF!</v>
          </cell>
          <cell r="X1382">
            <v>1726.2</v>
          </cell>
          <cell r="Y1382">
            <v>440.18100000000004</v>
          </cell>
          <cell r="Z1382">
            <v>2166.3810000000003</v>
          </cell>
          <cell r="AA1382" t="e">
            <v>#REF!</v>
          </cell>
          <cell r="AB1382">
            <v>440.18100000000004</v>
          </cell>
          <cell r="AC1382">
            <v>0</v>
          </cell>
          <cell r="AD1382">
            <v>0</v>
          </cell>
          <cell r="AE1382">
            <v>0</v>
          </cell>
          <cell r="AF1382">
            <v>0</v>
          </cell>
          <cell r="AG1382">
            <v>0</v>
          </cell>
          <cell r="AH1382">
            <v>0</v>
          </cell>
          <cell r="AI1382">
            <v>0</v>
          </cell>
          <cell r="AJ1382">
            <v>0</v>
          </cell>
          <cell r="AK1382">
            <v>0</v>
          </cell>
          <cell r="AL1382">
            <v>0</v>
          </cell>
          <cell r="AM1382">
            <v>0</v>
          </cell>
          <cell r="AN1382">
            <v>0</v>
          </cell>
          <cell r="AO1382">
            <v>0</v>
          </cell>
          <cell r="AP1382">
            <v>0</v>
          </cell>
          <cell r="AQ1382">
            <v>440.18100000000004</v>
          </cell>
        </row>
        <row r="1383">
          <cell r="A1383">
            <v>1</v>
          </cell>
          <cell r="B1383" t="str">
            <v>COP</v>
          </cell>
          <cell r="C1383" t="str">
            <v>Forzosas</v>
          </cell>
          <cell r="D1383" t="str">
            <v>Fija</v>
          </cell>
          <cell r="E1383">
            <v>1</v>
          </cell>
          <cell r="F1383">
            <v>35885</v>
          </cell>
          <cell r="G1383" t="str">
            <v>Marzo</v>
          </cell>
          <cell r="H1383">
            <v>1998</v>
          </cell>
          <cell r="I1383">
            <v>36250</v>
          </cell>
          <cell r="J1383">
            <v>1999</v>
          </cell>
          <cell r="K1383" t="str">
            <v>Marzo</v>
          </cell>
          <cell r="P1383">
            <v>0</v>
          </cell>
          <cell r="Q1383">
            <v>25.5</v>
          </cell>
          <cell r="R1383" t="e">
            <v>#REF!</v>
          </cell>
          <cell r="S1383" t="e">
            <v>#REF!</v>
          </cell>
          <cell r="T1383">
            <v>3883.5</v>
          </cell>
          <cell r="U1383" t="e">
            <v>#REF!</v>
          </cell>
          <cell r="V1383">
            <v>3883.5</v>
          </cell>
          <cell r="W1383" t="e">
            <v>#REF!</v>
          </cell>
          <cell r="X1383">
            <v>3883.5</v>
          </cell>
          <cell r="Y1383">
            <v>990.29250000000002</v>
          </cell>
          <cell r="Z1383">
            <v>4873.7924999999996</v>
          </cell>
          <cell r="AA1383" t="e">
            <v>#REF!</v>
          </cell>
          <cell r="AB1383">
            <v>990.29250000000002</v>
          </cell>
          <cell r="AC1383">
            <v>0</v>
          </cell>
          <cell r="AD1383">
            <v>0</v>
          </cell>
          <cell r="AE1383">
            <v>0</v>
          </cell>
          <cell r="AF1383">
            <v>0</v>
          </cell>
          <cell r="AG1383">
            <v>0</v>
          </cell>
          <cell r="AH1383">
            <v>0</v>
          </cell>
          <cell r="AI1383">
            <v>0</v>
          </cell>
          <cell r="AJ1383">
            <v>0</v>
          </cell>
          <cell r="AK1383">
            <v>0</v>
          </cell>
          <cell r="AL1383">
            <v>0</v>
          </cell>
          <cell r="AM1383">
            <v>0</v>
          </cell>
          <cell r="AN1383">
            <v>0</v>
          </cell>
          <cell r="AO1383">
            <v>0</v>
          </cell>
          <cell r="AP1383">
            <v>0</v>
          </cell>
          <cell r="AQ1383">
            <v>990.29250000000002</v>
          </cell>
        </row>
        <row r="1384">
          <cell r="A1384">
            <v>1</v>
          </cell>
          <cell r="B1384" t="str">
            <v>COP</v>
          </cell>
          <cell r="C1384" t="str">
            <v>Forzosas</v>
          </cell>
          <cell r="D1384" t="str">
            <v>Fija</v>
          </cell>
          <cell r="E1384">
            <v>1</v>
          </cell>
          <cell r="F1384">
            <v>35885</v>
          </cell>
          <cell r="G1384" t="str">
            <v>Marzo</v>
          </cell>
          <cell r="H1384">
            <v>1998</v>
          </cell>
          <cell r="I1384">
            <v>36250</v>
          </cell>
          <cell r="J1384">
            <v>1999</v>
          </cell>
          <cell r="K1384" t="str">
            <v>Marzo</v>
          </cell>
          <cell r="P1384">
            <v>0</v>
          </cell>
          <cell r="Q1384">
            <v>25.5</v>
          </cell>
          <cell r="R1384" t="e">
            <v>#REF!</v>
          </cell>
          <cell r="S1384" t="e">
            <v>#REF!</v>
          </cell>
          <cell r="T1384">
            <v>118</v>
          </cell>
          <cell r="U1384" t="e">
            <v>#REF!</v>
          </cell>
          <cell r="V1384">
            <v>118</v>
          </cell>
          <cell r="W1384" t="e">
            <v>#REF!</v>
          </cell>
          <cell r="X1384">
            <v>118</v>
          </cell>
          <cell r="Y1384">
            <v>30.09</v>
          </cell>
          <cell r="Z1384">
            <v>148.09</v>
          </cell>
          <cell r="AA1384" t="e">
            <v>#REF!</v>
          </cell>
          <cell r="AB1384">
            <v>30.09</v>
          </cell>
          <cell r="AC1384">
            <v>0</v>
          </cell>
          <cell r="AD1384">
            <v>0</v>
          </cell>
          <cell r="AE1384">
            <v>0</v>
          </cell>
          <cell r="AF1384">
            <v>0</v>
          </cell>
          <cell r="AG1384">
            <v>0</v>
          </cell>
          <cell r="AH1384">
            <v>0</v>
          </cell>
          <cell r="AI1384">
            <v>0</v>
          </cell>
          <cell r="AJ1384">
            <v>0</v>
          </cell>
          <cell r="AK1384">
            <v>0</v>
          </cell>
          <cell r="AL1384">
            <v>0</v>
          </cell>
          <cell r="AM1384">
            <v>0</v>
          </cell>
          <cell r="AN1384">
            <v>0</v>
          </cell>
          <cell r="AO1384">
            <v>0</v>
          </cell>
          <cell r="AP1384">
            <v>0</v>
          </cell>
          <cell r="AQ1384">
            <v>30.09</v>
          </cell>
        </row>
        <row r="1385">
          <cell r="A1385">
            <v>1</v>
          </cell>
          <cell r="B1385" t="str">
            <v>COP</v>
          </cell>
          <cell r="C1385" t="str">
            <v>Forzosas</v>
          </cell>
          <cell r="D1385" t="str">
            <v>Fija</v>
          </cell>
          <cell r="E1385">
            <v>1</v>
          </cell>
          <cell r="F1385">
            <v>35885</v>
          </cell>
          <cell r="G1385" t="str">
            <v>Marzo</v>
          </cell>
          <cell r="H1385">
            <v>1998</v>
          </cell>
          <cell r="I1385">
            <v>36250</v>
          </cell>
          <cell r="J1385">
            <v>1999</v>
          </cell>
          <cell r="K1385" t="str">
            <v>Marzo</v>
          </cell>
          <cell r="P1385">
            <v>0</v>
          </cell>
          <cell r="Q1385">
            <v>25.5</v>
          </cell>
          <cell r="R1385" t="e">
            <v>#REF!</v>
          </cell>
          <cell r="S1385" t="e">
            <v>#REF!</v>
          </cell>
          <cell r="T1385">
            <v>2315</v>
          </cell>
          <cell r="U1385" t="e">
            <v>#REF!</v>
          </cell>
          <cell r="V1385">
            <v>2315</v>
          </cell>
          <cell r="W1385" t="e">
            <v>#REF!</v>
          </cell>
          <cell r="X1385">
            <v>2315</v>
          </cell>
          <cell r="Y1385">
            <v>590.32500000000005</v>
          </cell>
          <cell r="Z1385">
            <v>2905.3249999999998</v>
          </cell>
          <cell r="AA1385" t="e">
            <v>#REF!</v>
          </cell>
          <cell r="AB1385">
            <v>590.32500000000005</v>
          </cell>
          <cell r="AC1385">
            <v>0</v>
          </cell>
          <cell r="AD1385">
            <v>0</v>
          </cell>
          <cell r="AE1385">
            <v>0</v>
          </cell>
          <cell r="AF1385">
            <v>0</v>
          </cell>
          <cell r="AG1385">
            <v>0</v>
          </cell>
          <cell r="AH1385">
            <v>0</v>
          </cell>
          <cell r="AI1385">
            <v>0</v>
          </cell>
          <cell r="AJ1385">
            <v>0</v>
          </cell>
          <cell r="AK1385">
            <v>0</v>
          </cell>
          <cell r="AL1385">
            <v>0</v>
          </cell>
          <cell r="AM1385">
            <v>0</v>
          </cell>
          <cell r="AN1385">
            <v>0</v>
          </cell>
          <cell r="AO1385">
            <v>0</v>
          </cell>
          <cell r="AP1385">
            <v>0</v>
          </cell>
          <cell r="AQ1385">
            <v>590.32500000000005</v>
          </cell>
        </row>
        <row r="1386">
          <cell r="A1386">
            <v>1</v>
          </cell>
          <cell r="B1386" t="str">
            <v>COP</v>
          </cell>
          <cell r="C1386" t="str">
            <v>Forzosas</v>
          </cell>
          <cell r="D1386" t="str">
            <v>Fija</v>
          </cell>
          <cell r="E1386">
            <v>1</v>
          </cell>
          <cell r="F1386">
            <v>35885</v>
          </cell>
          <cell r="G1386" t="str">
            <v>Marzo</v>
          </cell>
          <cell r="H1386">
            <v>1998</v>
          </cell>
          <cell r="I1386">
            <v>36250</v>
          </cell>
          <cell r="J1386">
            <v>1999</v>
          </cell>
          <cell r="K1386" t="str">
            <v>Marzo</v>
          </cell>
          <cell r="P1386">
            <v>0</v>
          </cell>
          <cell r="Q1386">
            <v>25.5</v>
          </cell>
          <cell r="R1386" t="e">
            <v>#REF!</v>
          </cell>
          <cell r="S1386" t="e">
            <v>#REF!</v>
          </cell>
          <cell r="T1386">
            <v>2271</v>
          </cell>
          <cell r="U1386" t="e">
            <v>#REF!</v>
          </cell>
          <cell r="V1386">
            <v>2271</v>
          </cell>
          <cell r="W1386" t="e">
            <v>#REF!</v>
          </cell>
          <cell r="X1386">
            <v>2271</v>
          </cell>
          <cell r="Y1386">
            <v>579.10500000000002</v>
          </cell>
          <cell r="Z1386">
            <v>2850.105</v>
          </cell>
          <cell r="AA1386" t="e">
            <v>#REF!</v>
          </cell>
          <cell r="AB1386">
            <v>579.10500000000002</v>
          </cell>
          <cell r="AC1386">
            <v>0</v>
          </cell>
          <cell r="AD1386">
            <v>0</v>
          </cell>
          <cell r="AE1386">
            <v>0</v>
          </cell>
          <cell r="AF1386">
            <v>0</v>
          </cell>
          <cell r="AG1386">
            <v>0</v>
          </cell>
          <cell r="AH1386">
            <v>0</v>
          </cell>
          <cell r="AI1386">
            <v>0</v>
          </cell>
          <cell r="AJ1386">
            <v>0</v>
          </cell>
          <cell r="AK1386">
            <v>0</v>
          </cell>
          <cell r="AL1386">
            <v>0</v>
          </cell>
          <cell r="AM1386">
            <v>0</v>
          </cell>
          <cell r="AN1386">
            <v>0</v>
          </cell>
          <cell r="AO1386">
            <v>0</v>
          </cell>
          <cell r="AP1386">
            <v>0</v>
          </cell>
          <cell r="AQ1386">
            <v>579.10500000000002</v>
          </cell>
        </row>
        <row r="1387">
          <cell r="A1387">
            <v>1</v>
          </cell>
          <cell r="B1387" t="str">
            <v>COP</v>
          </cell>
          <cell r="C1387" t="str">
            <v>Forzosas</v>
          </cell>
          <cell r="D1387" t="str">
            <v>Fija</v>
          </cell>
          <cell r="E1387">
            <v>1</v>
          </cell>
          <cell r="F1387">
            <v>35885</v>
          </cell>
          <cell r="G1387" t="str">
            <v>Marzo</v>
          </cell>
          <cell r="H1387">
            <v>1998</v>
          </cell>
          <cell r="I1387">
            <v>36250</v>
          </cell>
          <cell r="J1387">
            <v>1999</v>
          </cell>
          <cell r="K1387" t="str">
            <v>Marzo</v>
          </cell>
          <cell r="P1387">
            <v>0</v>
          </cell>
          <cell r="Q1387">
            <v>25.5</v>
          </cell>
          <cell r="R1387" t="e">
            <v>#REF!</v>
          </cell>
          <cell r="S1387" t="e">
            <v>#REF!</v>
          </cell>
          <cell r="T1387">
            <v>2400</v>
          </cell>
          <cell r="U1387" t="e">
            <v>#REF!</v>
          </cell>
          <cell r="V1387">
            <v>2400</v>
          </cell>
          <cell r="W1387" t="e">
            <v>#REF!</v>
          </cell>
          <cell r="X1387">
            <v>2400</v>
          </cell>
          <cell r="Y1387">
            <v>612</v>
          </cell>
          <cell r="Z1387">
            <v>3012</v>
          </cell>
          <cell r="AA1387" t="e">
            <v>#REF!</v>
          </cell>
          <cell r="AB1387">
            <v>612</v>
          </cell>
          <cell r="AC1387">
            <v>0</v>
          </cell>
          <cell r="AD1387">
            <v>0</v>
          </cell>
          <cell r="AE1387">
            <v>0</v>
          </cell>
          <cell r="AF1387">
            <v>0</v>
          </cell>
          <cell r="AG1387">
            <v>0</v>
          </cell>
          <cell r="AH1387">
            <v>0</v>
          </cell>
          <cell r="AI1387">
            <v>0</v>
          </cell>
          <cell r="AJ1387">
            <v>0</v>
          </cell>
          <cell r="AK1387">
            <v>0</v>
          </cell>
          <cell r="AL1387">
            <v>0</v>
          </cell>
          <cell r="AM1387">
            <v>0</v>
          </cell>
          <cell r="AN1387">
            <v>0</v>
          </cell>
          <cell r="AO1387">
            <v>0</v>
          </cell>
          <cell r="AP1387">
            <v>0</v>
          </cell>
          <cell r="AQ1387">
            <v>612</v>
          </cell>
        </row>
        <row r="1388">
          <cell r="A1388">
            <v>1</v>
          </cell>
          <cell r="B1388" t="str">
            <v>COP</v>
          </cell>
          <cell r="C1388" t="str">
            <v>Forzosas</v>
          </cell>
          <cell r="D1388" t="str">
            <v>Fija</v>
          </cell>
          <cell r="E1388">
            <v>1</v>
          </cell>
          <cell r="F1388">
            <v>35885</v>
          </cell>
          <cell r="G1388" t="str">
            <v>Marzo</v>
          </cell>
          <cell r="H1388">
            <v>1998</v>
          </cell>
          <cell r="I1388">
            <v>36250</v>
          </cell>
          <cell r="J1388">
            <v>1999</v>
          </cell>
          <cell r="K1388" t="str">
            <v>Marzo</v>
          </cell>
          <cell r="P1388">
            <v>0</v>
          </cell>
          <cell r="Q1388">
            <v>25.5</v>
          </cell>
          <cell r="R1388" t="e">
            <v>#REF!</v>
          </cell>
          <cell r="S1388" t="e">
            <v>#REF!</v>
          </cell>
          <cell r="T1388">
            <v>538</v>
          </cell>
          <cell r="U1388" t="e">
            <v>#REF!</v>
          </cell>
          <cell r="V1388">
            <v>538</v>
          </cell>
          <cell r="W1388" t="e">
            <v>#REF!</v>
          </cell>
          <cell r="X1388">
            <v>538</v>
          </cell>
          <cell r="Y1388">
            <v>137.19</v>
          </cell>
          <cell r="Z1388">
            <v>675.19</v>
          </cell>
          <cell r="AA1388" t="e">
            <v>#REF!</v>
          </cell>
          <cell r="AB1388">
            <v>137.19</v>
          </cell>
          <cell r="AC1388">
            <v>0</v>
          </cell>
          <cell r="AD1388">
            <v>0</v>
          </cell>
          <cell r="AE1388">
            <v>0</v>
          </cell>
          <cell r="AF1388">
            <v>0</v>
          </cell>
          <cell r="AG1388">
            <v>0</v>
          </cell>
          <cell r="AH1388">
            <v>0</v>
          </cell>
          <cell r="AI1388">
            <v>0</v>
          </cell>
          <cell r="AJ1388">
            <v>0</v>
          </cell>
          <cell r="AK1388">
            <v>0</v>
          </cell>
          <cell r="AL1388">
            <v>0</v>
          </cell>
          <cell r="AM1388">
            <v>0</v>
          </cell>
          <cell r="AN1388">
            <v>0</v>
          </cell>
          <cell r="AO1388">
            <v>0</v>
          </cell>
          <cell r="AP1388">
            <v>0</v>
          </cell>
          <cell r="AQ1388">
            <v>137.19</v>
          </cell>
        </row>
        <row r="1389">
          <cell r="A1389">
            <v>1</v>
          </cell>
          <cell r="B1389" t="str">
            <v>COP</v>
          </cell>
          <cell r="C1389" t="str">
            <v>Forzosas</v>
          </cell>
          <cell r="D1389" t="str">
            <v>Fija</v>
          </cell>
          <cell r="E1389">
            <v>1</v>
          </cell>
          <cell r="F1389">
            <v>35885</v>
          </cell>
          <cell r="G1389" t="str">
            <v>Marzo</v>
          </cell>
          <cell r="H1389">
            <v>1998</v>
          </cell>
          <cell r="I1389">
            <v>36250</v>
          </cell>
          <cell r="J1389">
            <v>1999</v>
          </cell>
          <cell r="K1389" t="str">
            <v>Marzo</v>
          </cell>
          <cell r="P1389">
            <v>0</v>
          </cell>
          <cell r="Q1389">
            <v>25.5</v>
          </cell>
          <cell r="R1389" t="e">
            <v>#REF!</v>
          </cell>
          <cell r="S1389" t="e">
            <v>#REF!</v>
          </cell>
          <cell r="T1389">
            <v>20.7</v>
          </cell>
          <cell r="U1389" t="e">
            <v>#REF!</v>
          </cell>
          <cell r="V1389">
            <v>20.7</v>
          </cell>
          <cell r="W1389" t="e">
            <v>#REF!</v>
          </cell>
          <cell r="X1389">
            <v>20.7</v>
          </cell>
          <cell r="Y1389">
            <v>5.2785000000000002</v>
          </cell>
          <cell r="Z1389">
            <v>25.9785</v>
          </cell>
          <cell r="AA1389" t="e">
            <v>#REF!</v>
          </cell>
          <cell r="AB1389">
            <v>5.2785000000000002</v>
          </cell>
          <cell r="AC1389">
            <v>0</v>
          </cell>
          <cell r="AD1389">
            <v>0</v>
          </cell>
          <cell r="AE1389">
            <v>0</v>
          </cell>
          <cell r="AF1389">
            <v>0</v>
          </cell>
          <cell r="AG1389">
            <v>0</v>
          </cell>
          <cell r="AH1389">
            <v>0</v>
          </cell>
          <cell r="AI1389">
            <v>0</v>
          </cell>
          <cell r="AJ1389">
            <v>0</v>
          </cell>
          <cell r="AK1389">
            <v>0</v>
          </cell>
          <cell r="AL1389">
            <v>0</v>
          </cell>
          <cell r="AM1389">
            <v>0</v>
          </cell>
          <cell r="AN1389">
            <v>0</v>
          </cell>
          <cell r="AO1389">
            <v>0</v>
          </cell>
          <cell r="AP1389">
            <v>0</v>
          </cell>
          <cell r="AQ1389">
            <v>5.2785000000000002</v>
          </cell>
        </row>
        <row r="1390">
          <cell r="A1390">
            <v>1</v>
          </cell>
          <cell r="B1390" t="str">
            <v>COP</v>
          </cell>
          <cell r="C1390" t="str">
            <v>Forzosas</v>
          </cell>
          <cell r="D1390" t="str">
            <v>Fija</v>
          </cell>
          <cell r="E1390">
            <v>1</v>
          </cell>
          <cell r="F1390">
            <v>35885</v>
          </cell>
          <cell r="G1390" t="str">
            <v>Marzo</v>
          </cell>
          <cell r="H1390">
            <v>1998</v>
          </cell>
          <cell r="I1390">
            <v>36250</v>
          </cell>
          <cell r="J1390">
            <v>1999</v>
          </cell>
          <cell r="K1390" t="str">
            <v>Marzo</v>
          </cell>
          <cell r="P1390">
            <v>0</v>
          </cell>
          <cell r="Q1390">
            <v>25.5</v>
          </cell>
          <cell r="R1390" t="e">
            <v>#REF!</v>
          </cell>
          <cell r="S1390" t="e">
            <v>#REF!</v>
          </cell>
          <cell r="T1390">
            <v>3000</v>
          </cell>
          <cell r="U1390" t="e">
            <v>#REF!</v>
          </cell>
          <cell r="V1390">
            <v>3000</v>
          </cell>
          <cell r="W1390" t="e">
            <v>#REF!</v>
          </cell>
          <cell r="X1390">
            <v>3000</v>
          </cell>
          <cell r="Y1390">
            <v>765</v>
          </cell>
          <cell r="Z1390">
            <v>3765</v>
          </cell>
          <cell r="AA1390" t="e">
            <v>#REF!</v>
          </cell>
          <cell r="AB1390">
            <v>765</v>
          </cell>
          <cell r="AC1390">
            <v>0</v>
          </cell>
          <cell r="AD1390">
            <v>0</v>
          </cell>
          <cell r="AE1390">
            <v>0</v>
          </cell>
          <cell r="AF1390">
            <v>0</v>
          </cell>
          <cell r="AG1390">
            <v>0</v>
          </cell>
          <cell r="AH1390">
            <v>0</v>
          </cell>
          <cell r="AI1390">
            <v>0</v>
          </cell>
          <cell r="AJ1390">
            <v>0</v>
          </cell>
          <cell r="AK1390">
            <v>0</v>
          </cell>
          <cell r="AL1390">
            <v>0</v>
          </cell>
          <cell r="AM1390">
            <v>0</v>
          </cell>
          <cell r="AN1390">
            <v>0</v>
          </cell>
          <cell r="AO1390">
            <v>0</v>
          </cell>
          <cell r="AP1390">
            <v>0</v>
          </cell>
          <cell r="AQ1390">
            <v>765</v>
          </cell>
        </row>
        <row r="1391">
          <cell r="A1391">
            <v>1</v>
          </cell>
          <cell r="B1391" t="str">
            <v>COP</v>
          </cell>
          <cell r="C1391" t="str">
            <v>Forzosas</v>
          </cell>
          <cell r="D1391" t="str">
            <v>Fija</v>
          </cell>
          <cell r="E1391">
            <v>1</v>
          </cell>
          <cell r="F1391">
            <v>35885</v>
          </cell>
          <cell r="G1391" t="str">
            <v>Marzo</v>
          </cell>
          <cell r="H1391">
            <v>1998</v>
          </cell>
          <cell r="I1391">
            <v>36250</v>
          </cell>
          <cell r="J1391">
            <v>1999</v>
          </cell>
          <cell r="K1391" t="str">
            <v>Marzo</v>
          </cell>
          <cell r="P1391">
            <v>0</v>
          </cell>
          <cell r="Q1391">
            <v>25.5</v>
          </cell>
          <cell r="R1391" t="e">
            <v>#REF!</v>
          </cell>
          <cell r="S1391" t="e">
            <v>#REF!</v>
          </cell>
          <cell r="T1391">
            <v>3000</v>
          </cell>
          <cell r="U1391" t="e">
            <v>#REF!</v>
          </cell>
          <cell r="V1391">
            <v>3000</v>
          </cell>
          <cell r="W1391" t="e">
            <v>#REF!</v>
          </cell>
          <cell r="X1391">
            <v>3000</v>
          </cell>
          <cell r="Y1391">
            <v>765</v>
          </cell>
          <cell r="Z1391">
            <v>3765</v>
          </cell>
          <cell r="AA1391" t="e">
            <v>#REF!</v>
          </cell>
          <cell r="AB1391">
            <v>765</v>
          </cell>
          <cell r="AC1391">
            <v>0</v>
          </cell>
          <cell r="AD1391">
            <v>0</v>
          </cell>
          <cell r="AE1391">
            <v>0</v>
          </cell>
          <cell r="AF1391">
            <v>0</v>
          </cell>
          <cell r="AG1391">
            <v>0</v>
          </cell>
          <cell r="AH1391">
            <v>0</v>
          </cell>
          <cell r="AI1391">
            <v>0</v>
          </cell>
          <cell r="AJ1391">
            <v>0</v>
          </cell>
          <cell r="AK1391">
            <v>0</v>
          </cell>
          <cell r="AL1391">
            <v>0</v>
          </cell>
          <cell r="AM1391">
            <v>0</v>
          </cell>
          <cell r="AN1391">
            <v>0</v>
          </cell>
          <cell r="AO1391">
            <v>0</v>
          </cell>
          <cell r="AP1391">
            <v>0</v>
          </cell>
          <cell r="AQ1391">
            <v>765</v>
          </cell>
        </row>
        <row r="1392">
          <cell r="A1392">
            <v>1</v>
          </cell>
          <cell r="B1392" t="str">
            <v>COP</v>
          </cell>
          <cell r="C1392" t="str">
            <v>Forzosas</v>
          </cell>
          <cell r="D1392" t="str">
            <v>Fija</v>
          </cell>
          <cell r="E1392">
            <v>1</v>
          </cell>
          <cell r="F1392">
            <v>35885</v>
          </cell>
          <cell r="G1392" t="str">
            <v>Marzo</v>
          </cell>
          <cell r="H1392">
            <v>1998</v>
          </cell>
          <cell r="I1392">
            <v>36250</v>
          </cell>
          <cell r="J1392">
            <v>1999</v>
          </cell>
          <cell r="K1392" t="str">
            <v>Marzo</v>
          </cell>
          <cell r="P1392">
            <v>0</v>
          </cell>
          <cell r="Q1392">
            <v>25.5</v>
          </cell>
          <cell r="R1392" t="e">
            <v>#REF!</v>
          </cell>
          <cell r="S1392" t="e">
            <v>#REF!</v>
          </cell>
          <cell r="T1392">
            <v>30823</v>
          </cell>
          <cell r="U1392" t="e">
            <v>#REF!</v>
          </cell>
          <cell r="V1392">
            <v>30823</v>
          </cell>
          <cell r="W1392" t="e">
            <v>#REF!</v>
          </cell>
          <cell r="X1392">
            <v>30823</v>
          </cell>
          <cell r="Y1392">
            <v>7859.8649999999998</v>
          </cell>
          <cell r="Z1392">
            <v>38682.864999999998</v>
          </cell>
          <cell r="AA1392" t="e">
            <v>#REF!</v>
          </cell>
          <cell r="AB1392">
            <v>7859.8649999999998</v>
          </cell>
          <cell r="AC1392">
            <v>0</v>
          </cell>
          <cell r="AD1392">
            <v>0</v>
          </cell>
          <cell r="AE1392">
            <v>0</v>
          </cell>
          <cell r="AF1392">
            <v>0</v>
          </cell>
          <cell r="AG1392">
            <v>0</v>
          </cell>
          <cell r="AH1392">
            <v>0</v>
          </cell>
          <cell r="AI1392">
            <v>0</v>
          </cell>
          <cell r="AJ1392">
            <v>0</v>
          </cell>
          <cell r="AK1392">
            <v>0</v>
          </cell>
          <cell r="AL1392">
            <v>0</v>
          </cell>
          <cell r="AM1392">
            <v>0</v>
          </cell>
          <cell r="AN1392">
            <v>0</v>
          </cell>
          <cell r="AO1392">
            <v>0</v>
          </cell>
          <cell r="AP1392">
            <v>0</v>
          </cell>
          <cell r="AQ1392">
            <v>7859.8649999999998</v>
          </cell>
        </row>
        <row r="1393">
          <cell r="A1393">
            <v>1</v>
          </cell>
          <cell r="B1393" t="str">
            <v>COP</v>
          </cell>
          <cell r="C1393" t="str">
            <v>Forzosas</v>
          </cell>
          <cell r="D1393" t="str">
            <v>Fija</v>
          </cell>
          <cell r="E1393">
            <v>1</v>
          </cell>
          <cell r="F1393">
            <v>35885</v>
          </cell>
          <cell r="G1393" t="str">
            <v>Marzo</v>
          </cell>
          <cell r="H1393">
            <v>1998</v>
          </cell>
          <cell r="I1393">
            <v>36250</v>
          </cell>
          <cell r="J1393">
            <v>1999</v>
          </cell>
          <cell r="K1393" t="str">
            <v>Marzo</v>
          </cell>
          <cell r="P1393">
            <v>0</v>
          </cell>
          <cell r="Q1393">
            <v>25.5</v>
          </cell>
          <cell r="R1393" t="e">
            <v>#REF!</v>
          </cell>
          <cell r="S1393" t="e">
            <v>#REF!</v>
          </cell>
          <cell r="T1393">
            <v>150</v>
          </cell>
          <cell r="U1393" t="e">
            <v>#REF!</v>
          </cell>
          <cell r="V1393">
            <v>150</v>
          </cell>
          <cell r="W1393" t="e">
            <v>#REF!</v>
          </cell>
          <cell r="X1393">
            <v>150</v>
          </cell>
          <cell r="Y1393">
            <v>38.25</v>
          </cell>
          <cell r="Z1393">
            <v>188.25</v>
          </cell>
          <cell r="AA1393" t="e">
            <v>#REF!</v>
          </cell>
          <cell r="AB1393">
            <v>38.25</v>
          </cell>
          <cell r="AC1393">
            <v>0</v>
          </cell>
          <cell r="AD1393">
            <v>0</v>
          </cell>
          <cell r="AE1393">
            <v>0</v>
          </cell>
          <cell r="AF1393">
            <v>0</v>
          </cell>
          <cell r="AG1393">
            <v>0</v>
          </cell>
          <cell r="AH1393">
            <v>0</v>
          </cell>
          <cell r="AI1393">
            <v>0</v>
          </cell>
          <cell r="AJ1393">
            <v>0</v>
          </cell>
          <cell r="AK1393">
            <v>0</v>
          </cell>
          <cell r="AL1393">
            <v>0</v>
          </cell>
          <cell r="AM1393">
            <v>0</v>
          </cell>
          <cell r="AN1393">
            <v>0</v>
          </cell>
          <cell r="AO1393">
            <v>0</v>
          </cell>
          <cell r="AP1393">
            <v>0</v>
          </cell>
          <cell r="AQ1393">
            <v>38.25</v>
          </cell>
        </row>
        <row r="1394">
          <cell r="A1394">
            <v>1</v>
          </cell>
          <cell r="B1394" t="str">
            <v>COP</v>
          </cell>
          <cell r="C1394" t="str">
            <v>Forzosas</v>
          </cell>
          <cell r="D1394" t="str">
            <v>Fija</v>
          </cell>
          <cell r="E1394">
            <v>1</v>
          </cell>
          <cell r="F1394">
            <v>35885</v>
          </cell>
          <cell r="G1394" t="str">
            <v>Marzo</v>
          </cell>
          <cell r="H1394">
            <v>1998</v>
          </cell>
          <cell r="I1394">
            <v>36250</v>
          </cell>
          <cell r="J1394">
            <v>1999</v>
          </cell>
          <cell r="K1394" t="str">
            <v>Marzo</v>
          </cell>
          <cell r="P1394">
            <v>0</v>
          </cell>
          <cell r="Q1394">
            <v>25.5</v>
          </cell>
          <cell r="R1394" t="e">
            <v>#REF!</v>
          </cell>
          <cell r="S1394" t="e">
            <v>#REF!</v>
          </cell>
          <cell r="T1394">
            <v>277.7</v>
          </cell>
          <cell r="U1394" t="e">
            <v>#REF!</v>
          </cell>
          <cell r="V1394">
            <v>277.7</v>
          </cell>
          <cell r="W1394" t="e">
            <v>#REF!</v>
          </cell>
          <cell r="X1394">
            <v>277.7</v>
          </cell>
          <cell r="Y1394">
            <v>70.813500000000005</v>
          </cell>
          <cell r="Z1394">
            <v>348.51350000000002</v>
          </cell>
          <cell r="AA1394" t="e">
            <v>#REF!</v>
          </cell>
          <cell r="AB1394">
            <v>70.813500000000005</v>
          </cell>
          <cell r="AC1394">
            <v>0</v>
          </cell>
          <cell r="AD1394">
            <v>0</v>
          </cell>
          <cell r="AE1394">
            <v>0</v>
          </cell>
          <cell r="AF1394">
            <v>0</v>
          </cell>
          <cell r="AG1394">
            <v>0</v>
          </cell>
          <cell r="AH1394">
            <v>0</v>
          </cell>
          <cell r="AI1394">
            <v>0</v>
          </cell>
          <cell r="AJ1394">
            <v>0</v>
          </cell>
          <cell r="AK1394">
            <v>0</v>
          </cell>
          <cell r="AL1394">
            <v>0</v>
          </cell>
          <cell r="AM1394">
            <v>0</v>
          </cell>
          <cell r="AN1394">
            <v>0</v>
          </cell>
          <cell r="AO1394">
            <v>0</v>
          </cell>
          <cell r="AP1394">
            <v>0</v>
          </cell>
          <cell r="AQ1394">
            <v>70.813500000000005</v>
          </cell>
        </row>
        <row r="1395">
          <cell r="A1395">
            <v>1</v>
          </cell>
          <cell r="B1395" t="str">
            <v>COP</v>
          </cell>
          <cell r="C1395" t="str">
            <v>Forzosas</v>
          </cell>
          <cell r="D1395" t="str">
            <v>Fija</v>
          </cell>
          <cell r="E1395">
            <v>1</v>
          </cell>
          <cell r="F1395">
            <v>35885</v>
          </cell>
          <cell r="G1395" t="str">
            <v>Marzo</v>
          </cell>
          <cell r="H1395">
            <v>1998</v>
          </cell>
          <cell r="I1395">
            <v>36250</v>
          </cell>
          <cell r="J1395">
            <v>1999</v>
          </cell>
          <cell r="K1395" t="str">
            <v>Marzo</v>
          </cell>
          <cell r="P1395">
            <v>0</v>
          </cell>
          <cell r="Q1395">
            <v>25.5</v>
          </cell>
          <cell r="R1395" t="e">
            <v>#REF!</v>
          </cell>
          <cell r="S1395" t="e">
            <v>#REF!</v>
          </cell>
          <cell r="T1395">
            <v>100</v>
          </cell>
          <cell r="U1395" t="e">
            <v>#REF!</v>
          </cell>
          <cell r="V1395">
            <v>100</v>
          </cell>
          <cell r="W1395" t="e">
            <v>#REF!</v>
          </cell>
          <cell r="X1395">
            <v>100</v>
          </cell>
          <cell r="Y1395">
            <v>25.5</v>
          </cell>
          <cell r="Z1395">
            <v>125.5</v>
          </cell>
          <cell r="AA1395" t="e">
            <v>#REF!</v>
          </cell>
          <cell r="AB1395">
            <v>25.5</v>
          </cell>
          <cell r="AC1395">
            <v>0</v>
          </cell>
          <cell r="AD1395">
            <v>0</v>
          </cell>
          <cell r="AE1395">
            <v>0</v>
          </cell>
          <cell r="AF1395">
            <v>0</v>
          </cell>
          <cell r="AG1395">
            <v>0</v>
          </cell>
          <cell r="AH1395">
            <v>0</v>
          </cell>
          <cell r="AI1395">
            <v>0</v>
          </cell>
          <cell r="AJ1395">
            <v>0</v>
          </cell>
          <cell r="AK1395">
            <v>0</v>
          </cell>
          <cell r="AL1395">
            <v>0</v>
          </cell>
          <cell r="AM1395">
            <v>0</v>
          </cell>
          <cell r="AN1395">
            <v>0</v>
          </cell>
          <cell r="AO1395">
            <v>0</v>
          </cell>
          <cell r="AP1395">
            <v>0</v>
          </cell>
          <cell r="AQ1395">
            <v>25.5</v>
          </cell>
        </row>
        <row r="1396">
          <cell r="A1396">
            <v>1</v>
          </cell>
          <cell r="B1396" t="str">
            <v>COP</v>
          </cell>
          <cell r="C1396" t="str">
            <v>Forzosas</v>
          </cell>
          <cell r="D1396" t="str">
            <v>Fija</v>
          </cell>
          <cell r="E1396">
            <v>1</v>
          </cell>
          <cell r="F1396">
            <v>35885</v>
          </cell>
          <cell r="G1396" t="str">
            <v>Marzo</v>
          </cell>
          <cell r="H1396">
            <v>1998</v>
          </cell>
          <cell r="I1396">
            <v>36250</v>
          </cell>
          <cell r="J1396">
            <v>1999</v>
          </cell>
          <cell r="K1396" t="str">
            <v>Marzo</v>
          </cell>
          <cell r="P1396">
            <v>0</v>
          </cell>
          <cell r="Q1396">
            <v>25.5</v>
          </cell>
          <cell r="R1396" t="e">
            <v>#REF!</v>
          </cell>
          <cell r="S1396" t="e">
            <v>#REF!</v>
          </cell>
          <cell r="T1396">
            <v>1404.6</v>
          </cell>
          <cell r="U1396" t="e">
            <v>#REF!</v>
          </cell>
          <cell r="V1396">
            <v>1404.6</v>
          </cell>
          <cell r="W1396" t="e">
            <v>#REF!</v>
          </cell>
          <cell r="X1396">
            <v>1404.6</v>
          </cell>
          <cell r="Y1396">
            <v>358.173</v>
          </cell>
          <cell r="Z1396">
            <v>1762.7729999999999</v>
          </cell>
          <cell r="AA1396" t="e">
            <v>#REF!</v>
          </cell>
          <cell r="AB1396">
            <v>358.173</v>
          </cell>
          <cell r="AC1396">
            <v>0</v>
          </cell>
          <cell r="AD1396">
            <v>0</v>
          </cell>
          <cell r="AE1396">
            <v>0</v>
          </cell>
          <cell r="AF1396">
            <v>0</v>
          </cell>
          <cell r="AG1396">
            <v>0</v>
          </cell>
          <cell r="AH1396">
            <v>0</v>
          </cell>
          <cell r="AI1396">
            <v>0</v>
          </cell>
          <cell r="AJ1396">
            <v>0</v>
          </cell>
          <cell r="AK1396">
            <v>0</v>
          </cell>
          <cell r="AL1396">
            <v>0</v>
          </cell>
          <cell r="AM1396">
            <v>0</v>
          </cell>
          <cell r="AN1396">
            <v>0</v>
          </cell>
          <cell r="AO1396">
            <v>0</v>
          </cell>
          <cell r="AP1396">
            <v>0</v>
          </cell>
          <cell r="AQ1396">
            <v>358.173</v>
          </cell>
        </row>
        <row r="1397">
          <cell r="A1397">
            <v>1</v>
          </cell>
          <cell r="B1397" t="str">
            <v>COP</v>
          </cell>
          <cell r="C1397" t="str">
            <v>Forzosas</v>
          </cell>
          <cell r="D1397" t="str">
            <v>Fija</v>
          </cell>
          <cell r="E1397">
            <v>1</v>
          </cell>
          <cell r="F1397">
            <v>35885</v>
          </cell>
          <cell r="G1397" t="str">
            <v>Marzo</v>
          </cell>
          <cell r="H1397">
            <v>1998</v>
          </cell>
          <cell r="I1397">
            <v>36250</v>
          </cell>
          <cell r="J1397">
            <v>1999</v>
          </cell>
          <cell r="K1397" t="str">
            <v>Marzo</v>
          </cell>
          <cell r="P1397">
            <v>0</v>
          </cell>
          <cell r="Q1397">
            <v>25.5</v>
          </cell>
          <cell r="R1397" t="e">
            <v>#REF!</v>
          </cell>
          <cell r="S1397" t="e">
            <v>#REF!</v>
          </cell>
          <cell r="T1397">
            <v>550</v>
          </cell>
          <cell r="U1397" t="e">
            <v>#REF!</v>
          </cell>
          <cell r="V1397">
            <v>550</v>
          </cell>
          <cell r="W1397" t="e">
            <v>#REF!</v>
          </cell>
          <cell r="X1397">
            <v>550</v>
          </cell>
          <cell r="Y1397">
            <v>140.25</v>
          </cell>
          <cell r="Z1397">
            <v>690.25</v>
          </cell>
          <cell r="AA1397" t="e">
            <v>#REF!</v>
          </cell>
          <cell r="AB1397">
            <v>140.25</v>
          </cell>
          <cell r="AC1397">
            <v>0</v>
          </cell>
          <cell r="AD1397">
            <v>0</v>
          </cell>
          <cell r="AE1397">
            <v>0</v>
          </cell>
          <cell r="AF1397">
            <v>0</v>
          </cell>
          <cell r="AG1397">
            <v>0</v>
          </cell>
          <cell r="AH1397">
            <v>0</v>
          </cell>
          <cell r="AI1397">
            <v>0</v>
          </cell>
          <cell r="AJ1397">
            <v>0</v>
          </cell>
          <cell r="AK1397">
            <v>0</v>
          </cell>
          <cell r="AL1397">
            <v>0</v>
          </cell>
          <cell r="AM1397">
            <v>0</v>
          </cell>
          <cell r="AN1397">
            <v>0</v>
          </cell>
          <cell r="AO1397">
            <v>0</v>
          </cell>
          <cell r="AP1397">
            <v>0</v>
          </cell>
          <cell r="AQ1397">
            <v>140.25</v>
          </cell>
        </row>
        <row r="1398">
          <cell r="A1398">
            <v>1</v>
          </cell>
          <cell r="B1398" t="str">
            <v>COP</v>
          </cell>
          <cell r="C1398" t="str">
            <v>Forzosas</v>
          </cell>
          <cell r="D1398" t="str">
            <v>Fija</v>
          </cell>
          <cell r="E1398">
            <v>1</v>
          </cell>
          <cell r="F1398">
            <v>35885</v>
          </cell>
          <cell r="G1398" t="str">
            <v>Marzo</v>
          </cell>
          <cell r="H1398">
            <v>1998</v>
          </cell>
          <cell r="I1398">
            <v>36250</v>
          </cell>
          <cell r="J1398">
            <v>1999</v>
          </cell>
          <cell r="K1398" t="str">
            <v>Marzo</v>
          </cell>
          <cell r="P1398">
            <v>0</v>
          </cell>
          <cell r="Q1398">
            <v>25.5</v>
          </cell>
          <cell r="R1398" t="e">
            <v>#REF!</v>
          </cell>
          <cell r="S1398" t="e">
            <v>#REF!</v>
          </cell>
          <cell r="T1398">
            <v>13.2</v>
          </cell>
          <cell r="U1398" t="e">
            <v>#REF!</v>
          </cell>
          <cell r="V1398">
            <v>13.2</v>
          </cell>
          <cell r="W1398" t="e">
            <v>#REF!</v>
          </cell>
          <cell r="X1398">
            <v>13.2</v>
          </cell>
          <cell r="Y1398">
            <v>3.3659999999999997</v>
          </cell>
          <cell r="Z1398">
            <v>16.565999999999999</v>
          </cell>
          <cell r="AA1398" t="e">
            <v>#REF!</v>
          </cell>
          <cell r="AB1398">
            <v>3.3659999999999997</v>
          </cell>
          <cell r="AC1398">
            <v>0</v>
          </cell>
          <cell r="AD1398">
            <v>0</v>
          </cell>
          <cell r="AE1398">
            <v>0</v>
          </cell>
          <cell r="AF1398">
            <v>0</v>
          </cell>
          <cell r="AG1398">
            <v>0</v>
          </cell>
          <cell r="AH1398">
            <v>0</v>
          </cell>
          <cell r="AI1398">
            <v>0</v>
          </cell>
          <cell r="AJ1398">
            <v>0</v>
          </cell>
          <cell r="AK1398">
            <v>0</v>
          </cell>
          <cell r="AL1398">
            <v>0</v>
          </cell>
          <cell r="AM1398">
            <v>0</v>
          </cell>
          <cell r="AN1398">
            <v>0</v>
          </cell>
          <cell r="AO1398">
            <v>0</v>
          </cell>
          <cell r="AP1398">
            <v>0</v>
          </cell>
          <cell r="AQ1398">
            <v>3.3659999999999997</v>
          </cell>
        </row>
        <row r="1399">
          <cell r="A1399">
            <v>1</v>
          </cell>
          <cell r="B1399" t="str">
            <v>COP</v>
          </cell>
          <cell r="C1399" t="str">
            <v>Forzosas</v>
          </cell>
          <cell r="D1399" t="str">
            <v>Fija</v>
          </cell>
          <cell r="E1399">
            <v>1</v>
          </cell>
          <cell r="F1399">
            <v>35885</v>
          </cell>
          <cell r="G1399" t="str">
            <v>Marzo</v>
          </cell>
          <cell r="H1399">
            <v>1998</v>
          </cell>
          <cell r="I1399">
            <v>36250</v>
          </cell>
          <cell r="J1399">
            <v>1999</v>
          </cell>
          <cell r="K1399" t="str">
            <v>Marzo</v>
          </cell>
          <cell r="P1399">
            <v>0</v>
          </cell>
          <cell r="Q1399">
            <v>25.5</v>
          </cell>
          <cell r="R1399" t="e">
            <v>#REF!</v>
          </cell>
          <cell r="S1399" t="e">
            <v>#REF!</v>
          </cell>
          <cell r="T1399">
            <v>1020.9</v>
          </cell>
          <cell r="U1399" t="e">
            <v>#REF!</v>
          </cell>
          <cell r="V1399">
            <v>1020.9</v>
          </cell>
          <cell r="W1399" t="e">
            <v>#REF!</v>
          </cell>
          <cell r="X1399">
            <v>1020.9</v>
          </cell>
          <cell r="Y1399">
            <v>260.3295</v>
          </cell>
          <cell r="Z1399">
            <v>1281.2294999999999</v>
          </cell>
          <cell r="AA1399" t="e">
            <v>#REF!</v>
          </cell>
          <cell r="AB1399">
            <v>260.3295</v>
          </cell>
          <cell r="AC1399">
            <v>0</v>
          </cell>
          <cell r="AD1399">
            <v>0</v>
          </cell>
          <cell r="AE1399">
            <v>0</v>
          </cell>
          <cell r="AF1399">
            <v>0</v>
          </cell>
          <cell r="AG1399">
            <v>0</v>
          </cell>
          <cell r="AH1399">
            <v>0</v>
          </cell>
          <cell r="AI1399">
            <v>0</v>
          </cell>
          <cell r="AJ1399">
            <v>0</v>
          </cell>
          <cell r="AK1399">
            <v>0</v>
          </cell>
          <cell r="AL1399">
            <v>0</v>
          </cell>
          <cell r="AM1399">
            <v>0</v>
          </cell>
          <cell r="AN1399">
            <v>0</v>
          </cell>
          <cell r="AO1399">
            <v>0</v>
          </cell>
          <cell r="AP1399">
            <v>0</v>
          </cell>
          <cell r="AQ1399">
            <v>260.3295</v>
          </cell>
        </row>
        <row r="1400">
          <cell r="A1400">
            <v>1</v>
          </cell>
          <cell r="B1400" t="str">
            <v>COP</v>
          </cell>
          <cell r="C1400" t="str">
            <v>Forzosas</v>
          </cell>
          <cell r="D1400" t="str">
            <v>Fija</v>
          </cell>
          <cell r="E1400">
            <v>1</v>
          </cell>
          <cell r="F1400">
            <v>35885</v>
          </cell>
          <cell r="G1400" t="str">
            <v>Marzo</v>
          </cell>
          <cell r="H1400">
            <v>1998</v>
          </cell>
          <cell r="I1400">
            <v>36250</v>
          </cell>
          <cell r="J1400">
            <v>1999</v>
          </cell>
          <cell r="K1400" t="str">
            <v>Marzo</v>
          </cell>
          <cell r="P1400">
            <v>0</v>
          </cell>
          <cell r="Q1400">
            <v>25.5</v>
          </cell>
          <cell r="R1400" t="e">
            <v>#REF!</v>
          </cell>
          <cell r="S1400" t="e">
            <v>#REF!</v>
          </cell>
          <cell r="T1400">
            <v>102.2</v>
          </cell>
          <cell r="U1400" t="e">
            <v>#REF!</v>
          </cell>
          <cell r="V1400">
            <v>102.2</v>
          </cell>
          <cell r="W1400" t="e">
            <v>#REF!</v>
          </cell>
          <cell r="X1400">
            <v>102.2</v>
          </cell>
          <cell r="Y1400">
            <v>26.061</v>
          </cell>
          <cell r="Z1400">
            <v>128.261</v>
          </cell>
          <cell r="AA1400" t="e">
            <v>#REF!</v>
          </cell>
          <cell r="AB1400">
            <v>26.061</v>
          </cell>
          <cell r="AC1400">
            <v>0</v>
          </cell>
          <cell r="AD1400">
            <v>0</v>
          </cell>
          <cell r="AE1400">
            <v>0</v>
          </cell>
          <cell r="AF1400">
            <v>0</v>
          </cell>
          <cell r="AG1400">
            <v>0</v>
          </cell>
          <cell r="AH1400">
            <v>0</v>
          </cell>
          <cell r="AI1400">
            <v>0</v>
          </cell>
          <cell r="AJ1400">
            <v>0</v>
          </cell>
          <cell r="AK1400">
            <v>0</v>
          </cell>
          <cell r="AL1400">
            <v>0</v>
          </cell>
          <cell r="AM1400">
            <v>0</v>
          </cell>
          <cell r="AN1400">
            <v>0</v>
          </cell>
          <cell r="AO1400">
            <v>0</v>
          </cell>
          <cell r="AP1400">
            <v>0</v>
          </cell>
          <cell r="AQ1400">
            <v>26.061</v>
          </cell>
        </row>
        <row r="1401">
          <cell r="A1401">
            <v>1</v>
          </cell>
          <cell r="B1401" t="str">
            <v>COP</v>
          </cell>
          <cell r="C1401" t="str">
            <v>Forzosas</v>
          </cell>
          <cell r="D1401" t="str">
            <v>Fija</v>
          </cell>
          <cell r="E1401">
            <v>1</v>
          </cell>
          <cell r="F1401">
            <v>35885</v>
          </cell>
          <cell r="G1401" t="str">
            <v>Marzo</v>
          </cell>
          <cell r="H1401">
            <v>1998</v>
          </cell>
          <cell r="I1401">
            <v>36250</v>
          </cell>
          <cell r="J1401">
            <v>1999</v>
          </cell>
          <cell r="K1401" t="str">
            <v>Marzo</v>
          </cell>
          <cell r="P1401">
            <v>0</v>
          </cell>
          <cell r="Q1401">
            <v>25.5</v>
          </cell>
          <cell r="R1401" t="e">
            <v>#REF!</v>
          </cell>
          <cell r="S1401" t="e">
            <v>#REF!</v>
          </cell>
          <cell r="T1401">
            <v>1200</v>
          </cell>
          <cell r="U1401" t="e">
            <v>#REF!</v>
          </cell>
          <cell r="V1401">
            <v>1200</v>
          </cell>
          <cell r="W1401" t="e">
            <v>#REF!</v>
          </cell>
          <cell r="X1401">
            <v>1200</v>
          </cell>
          <cell r="Y1401">
            <v>306</v>
          </cell>
          <cell r="Z1401">
            <v>1506</v>
          </cell>
          <cell r="AA1401" t="e">
            <v>#REF!</v>
          </cell>
          <cell r="AB1401">
            <v>306</v>
          </cell>
          <cell r="AC1401">
            <v>0</v>
          </cell>
          <cell r="AD1401">
            <v>0</v>
          </cell>
          <cell r="AE1401">
            <v>0</v>
          </cell>
          <cell r="AF1401">
            <v>0</v>
          </cell>
          <cell r="AG1401">
            <v>0</v>
          </cell>
          <cell r="AH1401">
            <v>0</v>
          </cell>
          <cell r="AI1401">
            <v>0</v>
          </cell>
          <cell r="AJ1401">
            <v>0</v>
          </cell>
          <cell r="AK1401">
            <v>0</v>
          </cell>
          <cell r="AL1401">
            <v>0</v>
          </cell>
          <cell r="AM1401">
            <v>0</v>
          </cell>
          <cell r="AN1401">
            <v>0</v>
          </cell>
          <cell r="AO1401">
            <v>0</v>
          </cell>
          <cell r="AP1401">
            <v>0</v>
          </cell>
          <cell r="AQ1401">
            <v>306</v>
          </cell>
        </row>
        <row r="1402">
          <cell r="A1402">
            <v>1</v>
          </cell>
          <cell r="B1402" t="str">
            <v>COP</v>
          </cell>
          <cell r="C1402" t="str">
            <v>Forzosas</v>
          </cell>
          <cell r="D1402" t="str">
            <v>Fija</v>
          </cell>
          <cell r="E1402">
            <v>1</v>
          </cell>
          <cell r="F1402">
            <v>35885</v>
          </cell>
          <cell r="G1402" t="str">
            <v>Marzo</v>
          </cell>
          <cell r="H1402">
            <v>1998</v>
          </cell>
          <cell r="I1402">
            <v>36250</v>
          </cell>
          <cell r="J1402">
            <v>1999</v>
          </cell>
          <cell r="K1402" t="str">
            <v>Marzo</v>
          </cell>
          <cell r="P1402">
            <v>0</v>
          </cell>
          <cell r="Q1402">
            <v>25.5</v>
          </cell>
          <cell r="R1402" t="e">
            <v>#REF!</v>
          </cell>
          <cell r="S1402" t="e">
            <v>#REF!</v>
          </cell>
          <cell r="T1402">
            <v>44.8</v>
          </cell>
          <cell r="U1402" t="e">
            <v>#REF!</v>
          </cell>
          <cell r="V1402">
            <v>44.8</v>
          </cell>
          <cell r="W1402" t="e">
            <v>#REF!</v>
          </cell>
          <cell r="X1402">
            <v>44.8</v>
          </cell>
          <cell r="Y1402">
            <v>11.423999999999999</v>
          </cell>
          <cell r="Z1402">
            <v>56.223999999999997</v>
          </cell>
          <cell r="AA1402" t="e">
            <v>#REF!</v>
          </cell>
          <cell r="AB1402">
            <v>11.423999999999999</v>
          </cell>
          <cell r="AC1402">
            <v>0</v>
          </cell>
          <cell r="AD1402">
            <v>0</v>
          </cell>
          <cell r="AE1402">
            <v>0</v>
          </cell>
          <cell r="AF1402">
            <v>0</v>
          </cell>
          <cell r="AG1402">
            <v>0</v>
          </cell>
          <cell r="AH1402">
            <v>0</v>
          </cell>
          <cell r="AI1402">
            <v>0</v>
          </cell>
          <cell r="AJ1402">
            <v>0</v>
          </cell>
          <cell r="AK1402">
            <v>0</v>
          </cell>
          <cell r="AL1402">
            <v>0</v>
          </cell>
          <cell r="AM1402">
            <v>0</v>
          </cell>
          <cell r="AN1402">
            <v>0</v>
          </cell>
          <cell r="AO1402">
            <v>0</v>
          </cell>
          <cell r="AP1402">
            <v>0</v>
          </cell>
          <cell r="AQ1402">
            <v>11.423999999999999</v>
          </cell>
        </row>
        <row r="1403">
          <cell r="A1403">
            <v>1</v>
          </cell>
          <cell r="B1403" t="str">
            <v>COP</v>
          </cell>
          <cell r="C1403" t="str">
            <v>Forzosas</v>
          </cell>
          <cell r="D1403" t="str">
            <v>Fija</v>
          </cell>
          <cell r="E1403">
            <v>1</v>
          </cell>
          <cell r="F1403">
            <v>35885</v>
          </cell>
          <cell r="G1403" t="str">
            <v>Marzo</v>
          </cell>
          <cell r="H1403">
            <v>1998</v>
          </cell>
          <cell r="I1403">
            <v>36250</v>
          </cell>
          <cell r="J1403">
            <v>1999</v>
          </cell>
          <cell r="K1403" t="str">
            <v>Marzo</v>
          </cell>
          <cell r="P1403">
            <v>0</v>
          </cell>
          <cell r="Q1403">
            <v>25.5</v>
          </cell>
          <cell r="R1403" t="e">
            <v>#REF!</v>
          </cell>
          <cell r="S1403" t="e">
            <v>#REF!</v>
          </cell>
          <cell r="T1403">
            <v>3500</v>
          </cell>
          <cell r="U1403" t="e">
            <v>#REF!</v>
          </cell>
          <cell r="V1403">
            <v>3500</v>
          </cell>
          <cell r="W1403" t="e">
            <v>#REF!</v>
          </cell>
          <cell r="X1403">
            <v>3500</v>
          </cell>
          <cell r="Y1403">
            <v>892.5</v>
          </cell>
          <cell r="Z1403">
            <v>4392.5</v>
          </cell>
          <cell r="AA1403" t="e">
            <v>#REF!</v>
          </cell>
          <cell r="AB1403">
            <v>892.5</v>
          </cell>
          <cell r="AC1403">
            <v>0</v>
          </cell>
          <cell r="AD1403">
            <v>0</v>
          </cell>
          <cell r="AE1403">
            <v>0</v>
          </cell>
          <cell r="AF1403">
            <v>0</v>
          </cell>
          <cell r="AG1403">
            <v>0</v>
          </cell>
          <cell r="AH1403">
            <v>0</v>
          </cell>
          <cell r="AI1403">
            <v>0</v>
          </cell>
          <cell r="AJ1403">
            <v>0</v>
          </cell>
          <cell r="AK1403">
            <v>0</v>
          </cell>
          <cell r="AL1403">
            <v>0</v>
          </cell>
          <cell r="AM1403">
            <v>0</v>
          </cell>
          <cell r="AN1403">
            <v>0</v>
          </cell>
          <cell r="AO1403">
            <v>0</v>
          </cell>
          <cell r="AP1403">
            <v>0</v>
          </cell>
          <cell r="AQ1403">
            <v>892.5</v>
          </cell>
        </row>
        <row r="1404">
          <cell r="A1404">
            <v>1</v>
          </cell>
          <cell r="B1404" t="str">
            <v>COP</v>
          </cell>
          <cell r="C1404" t="str">
            <v>Forzosas</v>
          </cell>
          <cell r="D1404" t="str">
            <v>Fija</v>
          </cell>
          <cell r="E1404">
            <v>1</v>
          </cell>
          <cell r="F1404">
            <v>35885</v>
          </cell>
          <cell r="G1404" t="str">
            <v>Marzo</v>
          </cell>
          <cell r="H1404">
            <v>1998</v>
          </cell>
          <cell r="I1404">
            <v>36250</v>
          </cell>
          <cell r="J1404">
            <v>1999</v>
          </cell>
          <cell r="K1404" t="str">
            <v>Marzo</v>
          </cell>
          <cell r="P1404">
            <v>0</v>
          </cell>
          <cell r="Q1404">
            <v>25.5</v>
          </cell>
          <cell r="R1404" t="e">
            <v>#REF!</v>
          </cell>
          <cell r="S1404" t="e">
            <v>#REF!</v>
          </cell>
          <cell r="T1404">
            <v>16000</v>
          </cell>
          <cell r="U1404" t="e">
            <v>#REF!</v>
          </cell>
          <cell r="V1404">
            <v>16000</v>
          </cell>
          <cell r="W1404" t="e">
            <v>#REF!</v>
          </cell>
          <cell r="X1404">
            <v>16000</v>
          </cell>
          <cell r="Y1404">
            <v>4080</v>
          </cell>
          <cell r="Z1404">
            <v>20080</v>
          </cell>
          <cell r="AA1404" t="e">
            <v>#REF!</v>
          </cell>
          <cell r="AB1404">
            <v>4080</v>
          </cell>
          <cell r="AC1404">
            <v>0</v>
          </cell>
          <cell r="AD1404">
            <v>0</v>
          </cell>
          <cell r="AE1404">
            <v>0</v>
          </cell>
          <cell r="AF1404">
            <v>0</v>
          </cell>
          <cell r="AG1404">
            <v>0</v>
          </cell>
          <cell r="AH1404">
            <v>0</v>
          </cell>
          <cell r="AI1404">
            <v>0</v>
          </cell>
          <cell r="AJ1404">
            <v>0</v>
          </cell>
          <cell r="AK1404">
            <v>0</v>
          </cell>
          <cell r="AL1404">
            <v>0</v>
          </cell>
          <cell r="AM1404">
            <v>0</v>
          </cell>
          <cell r="AN1404">
            <v>0</v>
          </cell>
          <cell r="AO1404">
            <v>0</v>
          </cell>
          <cell r="AP1404">
            <v>0</v>
          </cell>
          <cell r="AQ1404">
            <v>4080</v>
          </cell>
        </row>
        <row r="1405">
          <cell r="A1405">
            <v>1</v>
          </cell>
          <cell r="B1405" t="str">
            <v>COP</v>
          </cell>
          <cell r="C1405" t="str">
            <v>Forzosas</v>
          </cell>
          <cell r="D1405" t="str">
            <v>Fija</v>
          </cell>
          <cell r="E1405">
            <v>1</v>
          </cell>
          <cell r="F1405">
            <v>35885</v>
          </cell>
          <cell r="G1405" t="str">
            <v>Marzo</v>
          </cell>
          <cell r="H1405">
            <v>1998</v>
          </cell>
          <cell r="I1405">
            <v>36250</v>
          </cell>
          <cell r="J1405">
            <v>1999</v>
          </cell>
          <cell r="K1405" t="str">
            <v>Marzo</v>
          </cell>
          <cell r="P1405">
            <v>0</v>
          </cell>
          <cell r="Q1405">
            <v>25.5</v>
          </cell>
          <cell r="R1405" t="e">
            <v>#REF!</v>
          </cell>
          <cell r="S1405" t="e">
            <v>#REF!</v>
          </cell>
          <cell r="T1405">
            <v>40197.1</v>
          </cell>
          <cell r="U1405" t="e">
            <v>#REF!</v>
          </cell>
          <cell r="V1405">
            <v>40197.1</v>
          </cell>
          <cell r="W1405" t="e">
            <v>#REF!</v>
          </cell>
          <cell r="X1405">
            <v>40197.1</v>
          </cell>
          <cell r="Y1405">
            <v>10250.2605</v>
          </cell>
          <cell r="Z1405">
            <v>50447.360499999995</v>
          </cell>
          <cell r="AA1405" t="e">
            <v>#REF!</v>
          </cell>
          <cell r="AB1405">
            <v>10250.2605</v>
          </cell>
          <cell r="AC1405">
            <v>0</v>
          </cell>
          <cell r="AD1405">
            <v>0</v>
          </cell>
          <cell r="AE1405">
            <v>0</v>
          </cell>
          <cell r="AF1405">
            <v>0</v>
          </cell>
          <cell r="AG1405">
            <v>0</v>
          </cell>
          <cell r="AH1405">
            <v>0</v>
          </cell>
          <cell r="AI1405">
            <v>0</v>
          </cell>
          <cell r="AJ1405">
            <v>0</v>
          </cell>
          <cell r="AK1405">
            <v>0</v>
          </cell>
          <cell r="AL1405">
            <v>0</v>
          </cell>
          <cell r="AM1405">
            <v>0</v>
          </cell>
          <cell r="AN1405">
            <v>0</v>
          </cell>
          <cell r="AO1405">
            <v>0</v>
          </cell>
          <cell r="AP1405">
            <v>0</v>
          </cell>
          <cell r="AQ1405">
            <v>10250.2605</v>
          </cell>
        </row>
        <row r="1406">
          <cell r="A1406">
            <v>1</v>
          </cell>
          <cell r="B1406" t="str">
            <v>COP</v>
          </cell>
          <cell r="C1406" t="str">
            <v>Forzosas</v>
          </cell>
          <cell r="D1406" t="str">
            <v>Fija</v>
          </cell>
          <cell r="E1406">
            <v>1</v>
          </cell>
          <cell r="F1406">
            <v>35885</v>
          </cell>
          <cell r="G1406" t="str">
            <v>Marzo</v>
          </cell>
          <cell r="H1406">
            <v>1998</v>
          </cell>
          <cell r="I1406">
            <v>36250</v>
          </cell>
          <cell r="J1406">
            <v>1999</v>
          </cell>
          <cell r="K1406" t="str">
            <v>Marzo</v>
          </cell>
          <cell r="P1406">
            <v>0</v>
          </cell>
          <cell r="Q1406">
            <v>25.5</v>
          </cell>
          <cell r="R1406" t="e">
            <v>#REF!</v>
          </cell>
          <cell r="S1406" t="e">
            <v>#REF!</v>
          </cell>
          <cell r="T1406">
            <v>721.5</v>
          </cell>
          <cell r="U1406" t="e">
            <v>#REF!</v>
          </cell>
          <cell r="V1406">
            <v>721.5</v>
          </cell>
          <cell r="W1406" t="e">
            <v>#REF!</v>
          </cell>
          <cell r="X1406">
            <v>721.5</v>
          </cell>
          <cell r="Y1406">
            <v>183.98250000000002</v>
          </cell>
          <cell r="Z1406">
            <v>905.48250000000007</v>
          </cell>
          <cell r="AA1406" t="e">
            <v>#REF!</v>
          </cell>
          <cell r="AB1406">
            <v>183.98250000000002</v>
          </cell>
          <cell r="AC1406">
            <v>0</v>
          </cell>
          <cell r="AD1406">
            <v>0</v>
          </cell>
          <cell r="AE1406">
            <v>0</v>
          </cell>
          <cell r="AF1406">
            <v>0</v>
          </cell>
          <cell r="AG1406">
            <v>0</v>
          </cell>
          <cell r="AH1406">
            <v>0</v>
          </cell>
          <cell r="AI1406">
            <v>0</v>
          </cell>
          <cell r="AJ1406">
            <v>0</v>
          </cell>
          <cell r="AK1406">
            <v>0</v>
          </cell>
          <cell r="AL1406">
            <v>0</v>
          </cell>
          <cell r="AM1406">
            <v>0</v>
          </cell>
          <cell r="AN1406">
            <v>0</v>
          </cell>
          <cell r="AO1406">
            <v>0</v>
          </cell>
          <cell r="AP1406">
            <v>0</v>
          </cell>
          <cell r="AQ1406">
            <v>183.98250000000002</v>
          </cell>
        </row>
        <row r="1407">
          <cell r="A1407">
            <v>1</v>
          </cell>
          <cell r="B1407" t="str">
            <v>COP</v>
          </cell>
          <cell r="C1407" t="str">
            <v>Forzosas</v>
          </cell>
          <cell r="D1407" t="str">
            <v>Fija</v>
          </cell>
          <cell r="E1407">
            <v>1</v>
          </cell>
          <cell r="F1407">
            <v>35885</v>
          </cell>
          <cell r="G1407" t="str">
            <v>Marzo</v>
          </cell>
          <cell r="H1407">
            <v>1998</v>
          </cell>
          <cell r="I1407">
            <v>36250</v>
          </cell>
          <cell r="J1407">
            <v>1999</v>
          </cell>
          <cell r="K1407" t="str">
            <v>Marzo</v>
          </cell>
          <cell r="P1407">
            <v>0</v>
          </cell>
          <cell r="Q1407">
            <v>25.5</v>
          </cell>
          <cell r="R1407" t="e">
            <v>#REF!</v>
          </cell>
          <cell r="S1407" t="e">
            <v>#REF!</v>
          </cell>
          <cell r="T1407">
            <v>806.1</v>
          </cell>
          <cell r="U1407" t="e">
            <v>#REF!</v>
          </cell>
          <cell r="V1407">
            <v>806.1</v>
          </cell>
          <cell r="W1407" t="e">
            <v>#REF!</v>
          </cell>
          <cell r="X1407">
            <v>806.1</v>
          </cell>
          <cell r="Y1407">
            <v>205.55550000000002</v>
          </cell>
          <cell r="Z1407">
            <v>1011.6555000000001</v>
          </cell>
          <cell r="AA1407" t="e">
            <v>#REF!</v>
          </cell>
          <cell r="AB1407">
            <v>205.55550000000002</v>
          </cell>
          <cell r="AC1407">
            <v>0</v>
          </cell>
          <cell r="AD1407">
            <v>0</v>
          </cell>
          <cell r="AE1407">
            <v>0</v>
          </cell>
          <cell r="AF1407">
            <v>0</v>
          </cell>
          <cell r="AG1407">
            <v>0</v>
          </cell>
          <cell r="AH1407">
            <v>0</v>
          </cell>
          <cell r="AI1407">
            <v>0</v>
          </cell>
          <cell r="AJ1407">
            <v>0</v>
          </cell>
          <cell r="AK1407">
            <v>0</v>
          </cell>
          <cell r="AL1407">
            <v>0</v>
          </cell>
          <cell r="AM1407">
            <v>0</v>
          </cell>
          <cell r="AN1407">
            <v>0</v>
          </cell>
          <cell r="AO1407">
            <v>0</v>
          </cell>
          <cell r="AP1407">
            <v>0</v>
          </cell>
          <cell r="AQ1407">
            <v>205.55550000000002</v>
          </cell>
        </row>
        <row r="1408">
          <cell r="A1408">
            <v>1</v>
          </cell>
          <cell r="B1408" t="str">
            <v>COP</v>
          </cell>
          <cell r="C1408" t="str">
            <v>Forzosas</v>
          </cell>
          <cell r="D1408" t="str">
            <v>Fija</v>
          </cell>
          <cell r="E1408">
            <v>1</v>
          </cell>
          <cell r="F1408">
            <v>35885</v>
          </cell>
          <cell r="G1408" t="str">
            <v>Marzo</v>
          </cell>
          <cell r="H1408">
            <v>1998</v>
          </cell>
          <cell r="I1408">
            <v>36250</v>
          </cell>
          <cell r="J1408">
            <v>1999</v>
          </cell>
          <cell r="K1408" t="str">
            <v>Marzo</v>
          </cell>
          <cell r="P1408">
            <v>0</v>
          </cell>
          <cell r="Q1408">
            <v>25.5</v>
          </cell>
          <cell r="R1408" t="e">
            <v>#REF!</v>
          </cell>
          <cell r="S1408" t="e">
            <v>#REF!</v>
          </cell>
          <cell r="T1408">
            <v>3518.9</v>
          </cell>
          <cell r="U1408" t="e">
            <v>#REF!</v>
          </cell>
          <cell r="V1408">
            <v>3518.9</v>
          </cell>
          <cell r="W1408" t="e">
            <v>#REF!</v>
          </cell>
          <cell r="X1408">
            <v>3518.9</v>
          </cell>
          <cell r="Y1408">
            <v>897.31950000000006</v>
          </cell>
          <cell r="Z1408">
            <v>4416.2195000000002</v>
          </cell>
          <cell r="AA1408" t="e">
            <v>#REF!</v>
          </cell>
          <cell r="AB1408">
            <v>897.31950000000006</v>
          </cell>
          <cell r="AC1408">
            <v>0</v>
          </cell>
          <cell r="AD1408">
            <v>0</v>
          </cell>
          <cell r="AE1408">
            <v>0</v>
          </cell>
          <cell r="AF1408">
            <v>0</v>
          </cell>
          <cell r="AG1408">
            <v>0</v>
          </cell>
          <cell r="AH1408">
            <v>0</v>
          </cell>
          <cell r="AI1408">
            <v>0</v>
          </cell>
          <cell r="AJ1408">
            <v>0</v>
          </cell>
          <cell r="AK1408">
            <v>0</v>
          </cell>
          <cell r="AL1408">
            <v>0</v>
          </cell>
          <cell r="AM1408">
            <v>0</v>
          </cell>
          <cell r="AN1408">
            <v>0</v>
          </cell>
          <cell r="AO1408">
            <v>0</v>
          </cell>
          <cell r="AP1408">
            <v>0</v>
          </cell>
          <cell r="AQ1408">
            <v>897.31950000000006</v>
          </cell>
        </row>
        <row r="1409">
          <cell r="A1409">
            <v>1</v>
          </cell>
          <cell r="B1409" t="str">
            <v>COP</v>
          </cell>
          <cell r="C1409" t="str">
            <v>Forzosas</v>
          </cell>
          <cell r="D1409" t="str">
            <v>Fija</v>
          </cell>
          <cell r="E1409">
            <v>1</v>
          </cell>
          <cell r="F1409">
            <v>35885</v>
          </cell>
          <cell r="G1409" t="str">
            <v>Marzo</v>
          </cell>
          <cell r="H1409">
            <v>1998</v>
          </cell>
          <cell r="I1409">
            <v>36250</v>
          </cell>
          <cell r="J1409">
            <v>1999</v>
          </cell>
          <cell r="K1409" t="str">
            <v>Marzo</v>
          </cell>
          <cell r="P1409">
            <v>0</v>
          </cell>
          <cell r="Q1409">
            <v>25.5</v>
          </cell>
          <cell r="R1409" t="e">
            <v>#REF!</v>
          </cell>
          <cell r="S1409" t="e">
            <v>#REF!</v>
          </cell>
          <cell r="T1409">
            <v>870.9</v>
          </cell>
          <cell r="U1409" t="e">
            <v>#REF!</v>
          </cell>
          <cell r="V1409">
            <v>870.9</v>
          </cell>
          <cell r="W1409" t="e">
            <v>#REF!</v>
          </cell>
          <cell r="X1409">
            <v>870.9</v>
          </cell>
          <cell r="Y1409">
            <v>222.0795</v>
          </cell>
          <cell r="Z1409">
            <v>1092.9794999999999</v>
          </cell>
          <cell r="AA1409" t="e">
            <v>#REF!</v>
          </cell>
          <cell r="AB1409">
            <v>222.0795</v>
          </cell>
          <cell r="AC1409">
            <v>0</v>
          </cell>
          <cell r="AD1409">
            <v>0</v>
          </cell>
          <cell r="AE1409">
            <v>0</v>
          </cell>
          <cell r="AF1409">
            <v>0</v>
          </cell>
          <cell r="AG1409">
            <v>0</v>
          </cell>
          <cell r="AH1409">
            <v>0</v>
          </cell>
          <cell r="AI1409">
            <v>0</v>
          </cell>
          <cell r="AJ1409">
            <v>0</v>
          </cell>
          <cell r="AK1409">
            <v>0</v>
          </cell>
          <cell r="AL1409">
            <v>0</v>
          </cell>
          <cell r="AM1409">
            <v>0</v>
          </cell>
          <cell r="AN1409">
            <v>0</v>
          </cell>
          <cell r="AO1409">
            <v>0</v>
          </cell>
          <cell r="AP1409">
            <v>0</v>
          </cell>
          <cell r="AQ1409">
            <v>222.0795</v>
          </cell>
        </row>
        <row r="1410">
          <cell r="A1410">
            <v>1</v>
          </cell>
          <cell r="B1410" t="str">
            <v>COP</v>
          </cell>
          <cell r="C1410" t="str">
            <v>Forzosas</v>
          </cell>
          <cell r="D1410" t="str">
            <v>Fija</v>
          </cell>
          <cell r="E1410">
            <v>1</v>
          </cell>
          <cell r="F1410">
            <v>35885</v>
          </cell>
          <cell r="G1410" t="str">
            <v>Marzo</v>
          </cell>
          <cell r="H1410">
            <v>1998</v>
          </cell>
          <cell r="I1410">
            <v>36250</v>
          </cell>
          <cell r="J1410">
            <v>1999</v>
          </cell>
          <cell r="K1410" t="str">
            <v>Marzo</v>
          </cell>
          <cell r="P1410">
            <v>0</v>
          </cell>
          <cell r="Q1410">
            <v>25.5</v>
          </cell>
          <cell r="R1410" t="e">
            <v>#REF!</v>
          </cell>
          <cell r="S1410" t="e">
            <v>#REF!</v>
          </cell>
          <cell r="T1410">
            <v>3160.9</v>
          </cell>
          <cell r="U1410" t="e">
            <v>#REF!</v>
          </cell>
          <cell r="V1410">
            <v>3160.9</v>
          </cell>
          <cell r="W1410" t="e">
            <v>#REF!</v>
          </cell>
          <cell r="X1410">
            <v>3160.9</v>
          </cell>
          <cell r="Y1410">
            <v>806.02949999999998</v>
          </cell>
          <cell r="Z1410">
            <v>3966.9295000000002</v>
          </cell>
          <cell r="AA1410" t="e">
            <v>#REF!</v>
          </cell>
          <cell r="AB1410">
            <v>806.02949999999998</v>
          </cell>
          <cell r="AC1410">
            <v>0</v>
          </cell>
          <cell r="AD1410">
            <v>0</v>
          </cell>
          <cell r="AE1410">
            <v>0</v>
          </cell>
          <cell r="AF1410">
            <v>0</v>
          </cell>
          <cell r="AG1410">
            <v>0</v>
          </cell>
          <cell r="AH1410">
            <v>0</v>
          </cell>
          <cell r="AI1410">
            <v>0</v>
          </cell>
          <cell r="AJ1410">
            <v>0</v>
          </cell>
          <cell r="AK1410">
            <v>0</v>
          </cell>
          <cell r="AL1410">
            <v>0</v>
          </cell>
          <cell r="AM1410">
            <v>0</v>
          </cell>
          <cell r="AN1410">
            <v>0</v>
          </cell>
          <cell r="AO1410">
            <v>0</v>
          </cell>
          <cell r="AP1410">
            <v>0</v>
          </cell>
          <cell r="AQ1410">
            <v>806.02949999999998</v>
          </cell>
        </row>
        <row r="1411">
          <cell r="A1411">
            <v>1</v>
          </cell>
          <cell r="B1411" t="str">
            <v>COP</v>
          </cell>
          <cell r="C1411" t="str">
            <v>Forzosas</v>
          </cell>
          <cell r="D1411" t="str">
            <v>Fija</v>
          </cell>
          <cell r="E1411">
            <v>1</v>
          </cell>
          <cell r="F1411">
            <v>35885</v>
          </cell>
          <cell r="G1411" t="str">
            <v>Marzo</v>
          </cell>
          <cell r="H1411">
            <v>1998</v>
          </cell>
          <cell r="I1411">
            <v>36250</v>
          </cell>
          <cell r="J1411">
            <v>1999</v>
          </cell>
          <cell r="K1411" t="str">
            <v>Marzo</v>
          </cell>
          <cell r="P1411">
            <v>0</v>
          </cell>
          <cell r="Q1411">
            <v>25.5</v>
          </cell>
          <cell r="R1411" t="e">
            <v>#REF!</v>
          </cell>
          <cell r="S1411" t="e">
            <v>#REF!</v>
          </cell>
          <cell r="T1411">
            <v>824</v>
          </cell>
          <cell r="U1411" t="e">
            <v>#REF!</v>
          </cell>
          <cell r="V1411">
            <v>824</v>
          </cell>
          <cell r="W1411" t="e">
            <v>#REF!</v>
          </cell>
          <cell r="X1411">
            <v>824</v>
          </cell>
          <cell r="Y1411">
            <v>210.12</v>
          </cell>
          <cell r="Z1411">
            <v>1034.1199999999999</v>
          </cell>
          <cell r="AA1411" t="e">
            <v>#REF!</v>
          </cell>
          <cell r="AB1411">
            <v>210.12</v>
          </cell>
          <cell r="AC1411">
            <v>0</v>
          </cell>
          <cell r="AD1411">
            <v>0</v>
          </cell>
          <cell r="AE1411">
            <v>0</v>
          </cell>
          <cell r="AF1411">
            <v>0</v>
          </cell>
          <cell r="AG1411">
            <v>0</v>
          </cell>
          <cell r="AH1411">
            <v>0</v>
          </cell>
          <cell r="AI1411">
            <v>0</v>
          </cell>
          <cell r="AJ1411">
            <v>0</v>
          </cell>
          <cell r="AK1411">
            <v>0</v>
          </cell>
          <cell r="AL1411">
            <v>0</v>
          </cell>
          <cell r="AM1411">
            <v>0</v>
          </cell>
          <cell r="AN1411">
            <v>0</v>
          </cell>
          <cell r="AO1411">
            <v>0</v>
          </cell>
          <cell r="AP1411">
            <v>0</v>
          </cell>
          <cell r="AQ1411">
            <v>210.12</v>
          </cell>
        </row>
        <row r="1412">
          <cell r="A1412">
            <v>1</v>
          </cell>
          <cell r="B1412" t="str">
            <v>COP</v>
          </cell>
          <cell r="C1412" t="str">
            <v>Forzosas</v>
          </cell>
          <cell r="D1412" t="str">
            <v>Fija</v>
          </cell>
          <cell r="E1412">
            <v>1</v>
          </cell>
          <cell r="F1412">
            <v>35885</v>
          </cell>
          <cell r="G1412" t="str">
            <v>Marzo</v>
          </cell>
          <cell r="H1412">
            <v>1998</v>
          </cell>
          <cell r="I1412">
            <v>36250</v>
          </cell>
          <cell r="J1412">
            <v>1999</v>
          </cell>
          <cell r="K1412" t="str">
            <v>Marzo</v>
          </cell>
          <cell r="P1412">
            <v>0</v>
          </cell>
          <cell r="Q1412">
            <v>25.5</v>
          </cell>
          <cell r="R1412" t="e">
            <v>#REF!</v>
          </cell>
          <cell r="S1412" t="e">
            <v>#REF!</v>
          </cell>
          <cell r="T1412">
            <v>800</v>
          </cell>
          <cell r="U1412" t="e">
            <v>#REF!</v>
          </cell>
          <cell r="V1412">
            <v>800</v>
          </cell>
          <cell r="W1412" t="e">
            <v>#REF!</v>
          </cell>
          <cell r="X1412">
            <v>800</v>
          </cell>
          <cell r="Y1412">
            <v>204</v>
          </cell>
          <cell r="Z1412">
            <v>1004</v>
          </cell>
          <cell r="AA1412" t="e">
            <v>#REF!</v>
          </cell>
          <cell r="AB1412">
            <v>204</v>
          </cell>
          <cell r="AC1412">
            <v>0</v>
          </cell>
          <cell r="AD1412">
            <v>0</v>
          </cell>
          <cell r="AE1412">
            <v>0</v>
          </cell>
          <cell r="AF1412">
            <v>0</v>
          </cell>
          <cell r="AG1412">
            <v>0</v>
          </cell>
          <cell r="AH1412">
            <v>0</v>
          </cell>
          <cell r="AI1412">
            <v>0</v>
          </cell>
          <cell r="AJ1412">
            <v>0</v>
          </cell>
          <cell r="AK1412">
            <v>0</v>
          </cell>
          <cell r="AL1412">
            <v>0</v>
          </cell>
          <cell r="AM1412">
            <v>0</v>
          </cell>
          <cell r="AN1412">
            <v>0</v>
          </cell>
          <cell r="AO1412">
            <v>0</v>
          </cell>
          <cell r="AP1412">
            <v>0</v>
          </cell>
          <cell r="AQ1412">
            <v>204</v>
          </cell>
        </row>
        <row r="1413">
          <cell r="A1413">
            <v>1</v>
          </cell>
          <cell r="B1413" t="str">
            <v>COP</v>
          </cell>
          <cell r="C1413" t="str">
            <v>Forzosas</v>
          </cell>
          <cell r="D1413" t="str">
            <v>Fija</v>
          </cell>
          <cell r="E1413">
            <v>1</v>
          </cell>
          <cell r="F1413">
            <v>35885</v>
          </cell>
          <cell r="G1413" t="str">
            <v>Marzo</v>
          </cell>
          <cell r="H1413">
            <v>1998</v>
          </cell>
          <cell r="I1413">
            <v>36250</v>
          </cell>
          <cell r="J1413">
            <v>1999</v>
          </cell>
          <cell r="K1413" t="str">
            <v>Marzo</v>
          </cell>
          <cell r="P1413">
            <v>0</v>
          </cell>
          <cell r="Q1413">
            <v>25.5</v>
          </cell>
          <cell r="R1413" t="e">
            <v>#REF!</v>
          </cell>
          <cell r="S1413" t="e">
            <v>#REF!</v>
          </cell>
          <cell r="T1413">
            <v>182.2</v>
          </cell>
          <cell r="U1413" t="e">
            <v>#REF!</v>
          </cell>
          <cell r="V1413">
            <v>182.2</v>
          </cell>
          <cell r="W1413" t="e">
            <v>#REF!</v>
          </cell>
          <cell r="X1413">
            <v>182.2</v>
          </cell>
          <cell r="Y1413">
            <v>46.460999999999999</v>
          </cell>
          <cell r="Z1413">
            <v>228.661</v>
          </cell>
          <cell r="AA1413" t="e">
            <v>#REF!</v>
          </cell>
          <cell r="AB1413">
            <v>46.460999999999999</v>
          </cell>
          <cell r="AC1413">
            <v>0</v>
          </cell>
          <cell r="AD1413">
            <v>0</v>
          </cell>
          <cell r="AE1413">
            <v>0</v>
          </cell>
          <cell r="AF1413">
            <v>0</v>
          </cell>
          <cell r="AG1413">
            <v>0</v>
          </cell>
          <cell r="AH1413">
            <v>0</v>
          </cell>
          <cell r="AI1413">
            <v>0</v>
          </cell>
          <cell r="AJ1413">
            <v>0</v>
          </cell>
          <cell r="AK1413">
            <v>0</v>
          </cell>
          <cell r="AL1413">
            <v>0</v>
          </cell>
          <cell r="AM1413">
            <v>0</v>
          </cell>
          <cell r="AN1413">
            <v>0</v>
          </cell>
          <cell r="AO1413">
            <v>0</v>
          </cell>
          <cell r="AP1413">
            <v>0</v>
          </cell>
          <cell r="AQ1413">
            <v>46.460999999999999</v>
          </cell>
        </row>
        <row r="1414">
          <cell r="A1414">
            <v>1</v>
          </cell>
          <cell r="B1414" t="str">
            <v>COP</v>
          </cell>
          <cell r="C1414" t="str">
            <v>Forzosas</v>
          </cell>
          <cell r="D1414" t="str">
            <v>Fija</v>
          </cell>
          <cell r="E1414">
            <v>1</v>
          </cell>
          <cell r="F1414">
            <v>35885</v>
          </cell>
          <cell r="G1414" t="str">
            <v>Marzo</v>
          </cell>
          <cell r="H1414">
            <v>1998</v>
          </cell>
          <cell r="I1414">
            <v>36250</v>
          </cell>
          <cell r="J1414">
            <v>1999</v>
          </cell>
          <cell r="K1414" t="str">
            <v>Marzo</v>
          </cell>
          <cell r="P1414">
            <v>0</v>
          </cell>
          <cell r="Q1414">
            <v>25.5</v>
          </cell>
          <cell r="R1414" t="e">
            <v>#REF!</v>
          </cell>
          <cell r="S1414" t="e">
            <v>#REF!</v>
          </cell>
          <cell r="T1414">
            <v>124543.7</v>
          </cell>
          <cell r="U1414" t="e">
            <v>#REF!</v>
          </cell>
          <cell r="V1414">
            <v>124543.7</v>
          </cell>
          <cell r="W1414" t="e">
            <v>#REF!</v>
          </cell>
          <cell r="X1414">
            <v>124543.7</v>
          </cell>
          <cell r="Y1414">
            <v>31758.643499999998</v>
          </cell>
          <cell r="Z1414">
            <v>156302.34349999999</v>
          </cell>
          <cell r="AA1414" t="e">
            <v>#REF!</v>
          </cell>
          <cell r="AB1414">
            <v>31758.643499999998</v>
          </cell>
          <cell r="AC1414">
            <v>0</v>
          </cell>
          <cell r="AD1414">
            <v>0</v>
          </cell>
          <cell r="AE1414">
            <v>0</v>
          </cell>
          <cell r="AF1414">
            <v>0</v>
          </cell>
          <cell r="AG1414">
            <v>0</v>
          </cell>
          <cell r="AH1414">
            <v>0</v>
          </cell>
          <cell r="AI1414">
            <v>0</v>
          </cell>
          <cell r="AJ1414">
            <v>0</v>
          </cell>
          <cell r="AK1414">
            <v>0</v>
          </cell>
          <cell r="AL1414">
            <v>0</v>
          </cell>
          <cell r="AM1414">
            <v>0</v>
          </cell>
          <cell r="AN1414">
            <v>0</v>
          </cell>
          <cell r="AO1414">
            <v>0</v>
          </cell>
          <cell r="AP1414">
            <v>0</v>
          </cell>
          <cell r="AQ1414">
            <v>31758.643499999998</v>
          </cell>
        </row>
        <row r="1415">
          <cell r="A1415">
            <v>1</v>
          </cell>
          <cell r="B1415" t="str">
            <v>COP</v>
          </cell>
          <cell r="C1415" t="str">
            <v>Forzosas</v>
          </cell>
          <cell r="D1415" t="str">
            <v>Fija</v>
          </cell>
          <cell r="E1415">
            <v>1</v>
          </cell>
          <cell r="F1415">
            <v>35885</v>
          </cell>
          <cell r="G1415" t="str">
            <v>Marzo</v>
          </cell>
          <cell r="H1415">
            <v>1998</v>
          </cell>
          <cell r="I1415">
            <v>36250</v>
          </cell>
          <cell r="J1415">
            <v>1999</v>
          </cell>
          <cell r="K1415" t="str">
            <v>Marzo</v>
          </cell>
          <cell r="P1415">
            <v>0</v>
          </cell>
          <cell r="Q1415">
            <v>25.5</v>
          </cell>
          <cell r="R1415" t="e">
            <v>#REF!</v>
          </cell>
          <cell r="S1415" t="e">
            <v>#REF!</v>
          </cell>
          <cell r="T1415">
            <v>778.5</v>
          </cell>
          <cell r="U1415" t="e">
            <v>#REF!</v>
          </cell>
          <cell r="V1415">
            <v>778.5</v>
          </cell>
          <cell r="W1415" t="e">
            <v>#REF!</v>
          </cell>
          <cell r="X1415">
            <v>778.5</v>
          </cell>
          <cell r="Y1415">
            <v>198.51750000000001</v>
          </cell>
          <cell r="Z1415">
            <v>977.01750000000004</v>
          </cell>
          <cell r="AA1415" t="e">
            <v>#REF!</v>
          </cell>
          <cell r="AB1415">
            <v>198.51750000000001</v>
          </cell>
          <cell r="AC1415">
            <v>0</v>
          </cell>
          <cell r="AD1415">
            <v>0</v>
          </cell>
          <cell r="AE1415">
            <v>0</v>
          </cell>
          <cell r="AF1415">
            <v>0</v>
          </cell>
          <cell r="AG1415">
            <v>0</v>
          </cell>
          <cell r="AH1415">
            <v>0</v>
          </cell>
          <cell r="AI1415">
            <v>0</v>
          </cell>
          <cell r="AJ1415">
            <v>0</v>
          </cell>
          <cell r="AK1415">
            <v>0</v>
          </cell>
          <cell r="AL1415">
            <v>0</v>
          </cell>
          <cell r="AM1415">
            <v>0</v>
          </cell>
          <cell r="AN1415">
            <v>0</v>
          </cell>
          <cell r="AO1415">
            <v>0</v>
          </cell>
          <cell r="AP1415">
            <v>0</v>
          </cell>
          <cell r="AQ1415">
            <v>198.51750000000001</v>
          </cell>
        </row>
        <row r="1416">
          <cell r="A1416">
            <v>1</v>
          </cell>
          <cell r="B1416" t="str">
            <v>COP</v>
          </cell>
          <cell r="C1416" t="str">
            <v>Forzosas</v>
          </cell>
          <cell r="D1416" t="str">
            <v>Fija</v>
          </cell>
          <cell r="E1416">
            <v>1</v>
          </cell>
          <cell r="F1416">
            <v>35885</v>
          </cell>
          <cell r="G1416" t="str">
            <v>Marzo</v>
          </cell>
          <cell r="H1416">
            <v>1998</v>
          </cell>
          <cell r="I1416">
            <v>36250</v>
          </cell>
          <cell r="J1416">
            <v>1999</v>
          </cell>
          <cell r="K1416" t="str">
            <v>Marzo</v>
          </cell>
          <cell r="P1416">
            <v>0</v>
          </cell>
          <cell r="Q1416">
            <v>25.5</v>
          </cell>
          <cell r="R1416" t="e">
            <v>#REF!</v>
          </cell>
          <cell r="S1416" t="e">
            <v>#REF!</v>
          </cell>
          <cell r="T1416">
            <v>8173.3</v>
          </cell>
          <cell r="U1416" t="e">
            <v>#REF!</v>
          </cell>
          <cell r="V1416">
            <v>8173.3</v>
          </cell>
          <cell r="W1416" t="e">
            <v>#REF!</v>
          </cell>
          <cell r="X1416">
            <v>8173.3</v>
          </cell>
          <cell r="Y1416">
            <v>2084.1914999999999</v>
          </cell>
          <cell r="Z1416">
            <v>10257.4915</v>
          </cell>
          <cell r="AA1416" t="e">
            <v>#REF!</v>
          </cell>
          <cell r="AB1416">
            <v>2084.1914999999999</v>
          </cell>
          <cell r="AC1416">
            <v>0</v>
          </cell>
          <cell r="AD1416">
            <v>0</v>
          </cell>
          <cell r="AE1416">
            <v>0</v>
          </cell>
          <cell r="AF1416">
            <v>0</v>
          </cell>
          <cell r="AG1416">
            <v>0</v>
          </cell>
          <cell r="AH1416">
            <v>0</v>
          </cell>
          <cell r="AI1416">
            <v>0</v>
          </cell>
          <cell r="AJ1416">
            <v>0</v>
          </cell>
          <cell r="AK1416">
            <v>0</v>
          </cell>
          <cell r="AL1416">
            <v>0</v>
          </cell>
          <cell r="AM1416">
            <v>0</v>
          </cell>
          <cell r="AN1416">
            <v>0</v>
          </cell>
          <cell r="AO1416">
            <v>0</v>
          </cell>
          <cell r="AP1416">
            <v>0</v>
          </cell>
          <cell r="AQ1416">
            <v>2084.1914999999999</v>
          </cell>
        </row>
        <row r="1417">
          <cell r="A1417">
            <v>1</v>
          </cell>
          <cell r="B1417" t="str">
            <v>COP</v>
          </cell>
          <cell r="C1417" t="str">
            <v>Forzosas</v>
          </cell>
          <cell r="D1417" t="str">
            <v>Fija</v>
          </cell>
          <cell r="E1417">
            <v>1</v>
          </cell>
          <cell r="F1417">
            <v>35915</v>
          </cell>
          <cell r="G1417" t="str">
            <v>Abril</v>
          </cell>
          <cell r="H1417">
            <v>1998</v>
          </cell>
          <cell r="I1417">
            <v>36280</v>
          </cell>
          <cell r="J1417">
            <v>1999</v>
          </cell>
          <cell r="K1417" t="str">
            <v>Abril</v>
          </cell>
          <cell r="P1417">
            <v>0</v>
          </cell>
          <cell r="Q1417">
            <v>25.5</v>
          </cell>
          <cell r="R1417" t="e">
            <v>#REF!</v>
          </cell>
          <cell r="S1417" t="e">
            <v>#REF!</v>
          </cell>
          <cell r="T1417">
            <v>6.7</v>
          </cell>
          <cell r="U1417" t="e">
            <v>#REF!</v>
          </cell>
          <cell r="V1417">
            <v>6.7</v>
          </cell>
          <cell r="W1417" t="e">
            <v>#REF!</v>
          </cell>
          <cell r="X1417">
            <v>6.7</v>
          </cell>
          <cell r="Y1417">
            <v>1.7085000000000001</v>
          </cell>
          <cell r="Z1417">
            <v>8.4085000000000001</v>
          </cell>
          <cell r="AA1417" t="e">
            <v>#REF!</v>
          </cell>
          <cell r="AB1417">
            <v>1.7085000000000001</v>
          </cell>
          <cell r="AC1417">
            <v>0</v>
          </cell>
          <cell r="AD1417">
            <v>0</v>
          </cell>
          <cell r="AE1417">
            <v>0</v>
          </cell>
          <cell r="AF1417">
            <v>0</v>
          </cell>
          <cell r="AG1417">
            <v>0</v>
          </cell>
          <cell r="AH1417">
            <v>0</v>
          </cell>
          <cell r="AI1417">
            <v>0</v>
          </cell>
          <cell r="AJ1417">
            <v>0</v>
          </cell>
          <cell r="AK1417">
            <v>0</v>
          </cell>
          <cell r="AL1417">
            <v>0</v>
          </cell>
          <cell r="AM1417">
            <v>0</v>
          </cell>
          <cell r="AN1417">
            <v>0</v>
          </cell>
          <cell r="AO1417">
            <v>0</v>
          </cell>
          <cell r="AP1417">
            <v>0</v>
          </cell>
          <cell r="AQ1417">
            <v>1.7085000000000001</v>
          </cell>
        </row>
        <row r="1418">
          <cell r="A1418">
            <v>1</v>
          </cell>
          <cell r="B1418" t="str">
            <v>COP</v>
          </cell>
          <cell r="C1418" t="str">
            <v>Forzosas</v>
          </cell>
          <cell r="D1418" t="str">
            <v>Fija</v>
          </cell>
          <cell r="E1418">
            <v>1</v>
          </cell>
          <cell r="F1418">
            <v>35915</v>
          </cell>
          <cell r="G1418" t="str">
            <v>Abril</v>
          </cell>
          <cell r="H1418">
            <v>1998</v>
          </cell>
          <cell r="I1418">
            <v>36280</v>
          </cell>
          <cell r="J1418">
            <v>1999</v>
          </cell>
          <cell r="K1418" t="str">
            <v>Abril</v>
          </cell>
          <cell r="P1418">
            <v>0</v>
          </cell>
          <cell r="Q1418">
            <v>25.5</v>
          </cell>
          <cell r="R1418" t="e">
            <v>#REF!</v>
          </cell>
          <cell r="S1418" t="e">
            <v>#REF!</v>
          </cell>
          <cell r="T1418">
            <v>10.1</v>
          </cell>
          <cell r="U1418" t="e">
            <v>#REF!</v>
          </cell>
          <cell r="V1418">
            <v>10.1</v>
          </cell>
          <cell r="W1418" t="e">
            <v>#REF!</v>
          </cell>
          <cell r="X1418">
            <v>10.1</v>
          </cell>
          <cell r="Y1418">
            <v>2.5754999999999999</v>
          </cell>
          <cell r="Z1418">
            <v>12.6755</v>
          </cell>
          <cell r="AA1418" t="e">
            <v>#REF!</v>
          </cell>
          <cell r="AB1418">
            <v>2.5754999999999999</v>
          </cell>
          <cell r="AC1418">
            <v>0</v>
          </cell>
          <cell r="AD1418">
            <v>0</v>
          </cell>
          <cell r="AE1418">
            <v>0</v>
          </cell>
          <cell r="AF1418">
            <v>0</v>
          </cell>
          <cell r="AG1418">
            <v>0</v>
          </cell>
          <cell r="AH1418">
            <v>0</v>
          </cell>
          <cell r="AI1418">
            <v>0</v>
          </cell>
          <cell r="AJ1418">
            <v>0</v>
          </cell>
          <cell r="AK1418">
            <v>0</v>
          </cell>
          <cell r="AL1418">
            <v>0</v>
          </cell>
          <cell r="AM1418">
            <v>0</v>
          </cell>
          <cell r="AN1418">
            <v>0</v>
          </cell>
          <cell r="AO1418">
            <v>0</v>
          </cell>
          <cell r="AP1418">
            <v>0</v>
          </cell>
          <cell r="AQ1418">
            <v>2.5754999999999999</v>
          </cell>
        </row>
        <row r="1419">
          <cell r="A1419">
            <v>1</v>
          </cell>
          <cell r="B1419" t="str">
            <v>COP</v>
          </cell>
          <cell r="C1419" t="str">
            <v>Forzosas</v>
          </cell>
          <cell r="D1419" t="str">
            <v>Fija</v>
          </cell>
          <cell r="E1419">
            <v>1</v>
          </cell>
          <cell r="F1419">
            <v>35915</v>
          </cell>
          <cell r="G1419" t="str">
            <v>Abril</v>
          </cell>
          <cell r="H1419">
            <v>1998</v>
          </cell>
          <cell r="I1419">
            <v>36280</v>
          </cell>
          <cell r="J1419">
            <v>1999</v>
          </cell>
          <cell r="K1419" t="str">
            <v>Abril</v>
          </cell>
          <cell r="P1419">
            <v>0</v>
          </cell>
          <cell r="Q1419">
            <v>25.5</v>
          </cell>
          <cell r="R1419" t="e">
            <v>#REF!</v>
          </cell>
          <cell r="S1419" t="e">
            <v>#REF!</v>
          </cell>
          <cell r="T1419">
            <v>44.2</v>
          </cell>
          <cell r="U1419" t="e">
            <v>#REF!</v>
          </cell>
          <cell r="V1419">
            <v>44.2</v>
          </cell>
          <cell r="W1419" t="e">
            <v>#REF!</v>
          </cell>
          <cell r="X1419">
            <v>44.2</v>
          </cell>
          <cell r="Y1419">
            <v>11.271000000000001</v>
          </cell>
          <cell r="Z1419">
            <v>55.471000000000004</v>
          </cell>
          <cell r="AA1419" t="e">
            <v>#REF!</v>
          </cell>
          <cell r="AB1419">
            <v>11.271000000000001</v>
          </cell>
          <cell r="AC1419">
            <v>0</v>
          </cell>
          <cell r="AD1419">
            <v>0</v>
          </cell>
          <cell r="AE1419">
            <v>0</v>
          </cell>
          <cell r="AF1419">
            <v>0</v>
          </cell>
          <cell r="AG1419">
            <v>0</v>
          </cell>
          <cell r="AH1419">
            <v>0</v>
          </cell>
          <cell r="AI1419">
            <v>0</v>
          </cell>
          <cell r="AJ1419">
            <v>0</v>
          </cell>
          <cell r="AK1419">
            <v>0</v>
          </cell>
          <cell r="AL1419">
            <v>0</v>
          </cell>
          <cell r="AM1419">
            <v>0</v>
          </cell>
          <cell r="AN1419">
            <v>0</v>
          </cell>
          <cell r="AO1419">
            <v>0</v>
          </cell>
          <cell r="AP1419">
            <v>0</v>
          </cell>
          <cell r="AQ1419">
            <v>11.271000000000001</v>
          </cell>
        </row>
        <row r="1420">
          <cell r="A1420">
            <v>1</v>
          </cell>
          <cell r="B1420" t="str">
            <v>COP</v>
          </cell>
          <cell r="C1420" t="str">
            <v>Forzosas</v>
          </cell>
          <cell r="D1420" t="str">
            <v>Fija</v>
          </cell>
          <cell r="E1420">
            <v>1</v>
          </cell>
          <cell r="F1420">
            <v>35915</v>
          </cell>
          <cell r="G1420" t="str">
            <v>Abril</v>
          </cell>
          <cell r="H1420">
            <v>1998</v>
          </cell>
          <cell r="I1420">
            <v>36280</v>
          </cell>
          <cell r="J1420">
            <v>1999</v>
          </cell>
          <cell r="K1420" t="str">
            <v>Abril</v>
          </cell>
          <cell r="P1420">
            <v>0</v>
          </cell>
          <cell r="Q1420">
            <v>25.5</v>
          </cell>
          <cell r="R1420" t="e">
            <v>#REF!</v>
          </cell>
          <cell r="S1420" t="e">
            <v>#REF!</v>
          </cell>
          <cell r="T1420">
            <v>16.100000000000001</v>
          </cell>
          <cell r="U1420" t="e">
            <v>#REF!</v>
          </cell>
          <cell r="V1420">
            <v>16.100000000000001</v>
          </cell>
          <cell r="W1420" t="e">
            <v>#REF!</v>
          </cell>
          <cell r="X1420">
            <v>16.100000000000001</v>
          </cell>
          <cell r="Y1420">
            <v>4.1055000000000001</v>
          </cell>
          <cell r="Z1420">
            <v>20.205500000000001</v>
          </cell>
          <cell r="AA1420" t="e">
            <v>#REF!</v>
          </cell>
          <cell r="AB1420">
            <v>4.1055000000000001</v>
          </cell>
          <cell r="AC1420">
            <v>0</v>
          </cell>
          <cell r="AD1420">
            <v>0</v>
          </cell>
          <cell r="AE1420">
            <v>0</v>
          </cell>
          <cell r="AF1420">
            <v>0</v>
          </cell>
          <cell r="AG1420">
            <v>0</v>
          </cell>
          <cell r="AH1420">
            <v>0</v>
          </cell>
          <cell r="AI1420">
            <v>0</v>
          </cell>
          <cell r="AJ1420">
            <v>0</v>
          </cell>
          <cell r="AK1420">
            <v>0</v>
          </cell>
          <cell r="AL1420">
            <v>0</v>
          </cell>
          <cell r="AM1420">
            <v>0</v>
          </cell>
          <cell r="AN1420">
            <v>0</v>
          </cell>
          <cell r="AO1420">
            <v>0</v>
          </cell>
          <cell r="AP1420">
            <v>0</v>
          </cell>
          <cell r="AQ1420">
            <v>4.1055000000000001</v>
          </cell>
        </row>
        <row r="1421">
          <cell r="A1421">
            <v>1</v>
          </cell>
          <cell r="B1421" t="str">
            <v>COP</v>
          </cell>
          <cell r="C1421" t="str">
            <v>Forzosas</v>
          </cell>
          <cell r="D1421" t="str">
            <v>Fija</v>
          </cell>
          <cell r="E1421">
            <v>1</v>
          </cell>
          <cell r="F1421">
            <v>35915</v>
          </cell>
          <cell r="G1421" t="str">
            <v>Abril</v>
          </cell>
          <cell r="H1421">
            <v>1998</v>
          </cell>
          <cell r="I1421">
            <v>36280</v>
          </cell>
          <cell r="J1421">
            <v>1999</v>
          </cell>
          <cell r="K1421" t="str">
            <v>Abril</v>
          </cell>
          <cell r="P1421">
            <v>0</v>
          </cell>
          <cell r="Q1421">
            <v>25.5</v>
          </cell>
          <cell r="R1421" t="e">
            <v>#REF!</v>
          </cell>
          <cell r="S1421" t="e">
            <v>#REF!</v>
          </cell>
          <cell r="T1421">
            <v>83.9</v>
          </cell>
          <cell r="U1421" t="e">
            <v>#REF!</v>
          </cell>
          <cell r="V1421">
            <v>83.9</v>
          </cell>
          <cell r="W1421" t="e">
            <v>#REF!</v>
          </cell>
          <cell r="X1421">
            <v>83.9</v>
          </cell>
          <cell r="Y1421">
            <v>21.394500000000001</v>
          </cell>
          <cell r="Z1421">
            <v>105.2945</v>
          </cell>
          <cell r="AA1421" t="e">
            <v>#REF!</v>
          </cell>
          <cell r="AB1421">
            <v>21.394500000000001</v>
          </cell>
          <cell r="AC1421">
            <v>0</v>
          </cell>
          <cell r="AD1421">
            <v>0</v>
          </cell>
          <cell r="AE1421">
            <v>0</v>
          </cell>
          <cell r="AF1421">
            <v>0</v>
          </cell>
          <cell r="AG1421">
            <v>0</v>
          </cell>
          <cell r="AH1421">
            <v>0</v>
          </cell>
          <cell r="AI1421">
            <v>0</v>
          </cell>
          <cell r="AJ1421">
            <v>0</v>
          </cell>
          <cell r="AK1421">
            <v>0</v>
          </cell>
          <cell r="AL1421">
            <v>0</v>
          </cell>
          <cell r="AM1421">
            <v>0</v>
          </cell>
          <cell r="AN1421">
            <v>0</v>
          </cell>
          <cell r="AO1421">
            <v>0</v>
          </cell>
          <cell r="AP1421">
            <v>0</v>
          </cell>
          <cell r="AQ1421">
            <v>21.394500000000001</v>
          </cell>
        </row>
        <row r="1422">
          <cell r="A1422">
            <v>1</v>
          </cell>
          <cell r="B1422" t="str">
            <v>COP</v>
          </cell>
          <cell r="C1422" t="str">
            <v>Forzosas</v>
          </cell>
          <cell r="D1422" t="str">
            <v>Fija</v>
          </cell>
          <cell r="E1422">
            <v>1</v>
          </cell>
          <cell r="F1422">
            <v>35915</v>
          </cell>
          <cell r="G1422" t="str">
            <v>Abril</v>
          </cell>
          <cell r="H1422">
            <v>1998</v>
          </cell>
          <cell r="I1422">
            <v>36280</v>
          </cell>
          <cell r="J1422">
            <v>1999</v>
          </cell>
          <cell r="K1422" t="str">
            <v>Abril</v>
          </cell>
          <cell r="P1422">
            <v>0</v>
          </cell>
          <cell r="Q1422">
            <v>25.5</v>
          </cell>
          <cell r="R1422" t="e">
            <v>#REF!</v>
          </cell>
          <cell r="S1422" t="e">
            <v>#REF!</v>
          </cell>
          <cell r="T1422">
            <v>6.8</v>
          </cell>
          <cell r="U1422" t="e">
            <v>#REF!</v>
          </cell>
          <cell r="V1422">
            <v>6.8</v>
          </cell>
          <cell r="W1422" t="e">
            <v>#REF!</v>
          </cell>
          <cell r="X1422">
            <v>6.8</v>
          </cell>
          <cell r="Y1422">
            <v>1.734</v>
          </cell>
          <cell r="Z1422">
            <v>8.5339999999999989</v>
          </cell>
          <cell r="AA1422" t="e">
            <v>#REF!</v>
          </cell>
          <cell r="AB1422">
            <v>1.734</v>
          </cell>
          <cell r="AC1422">
            <v>0</v>
          </cell>
          <cell r="AD1422">
            <v>0</v>
          </cell>
          <cell r="AE1422">
            <v>0</v>
          </cell>
          <cell r="AF1422">
            <v>0</v>
          </cell>
          <cell r="AG1422">
            <v>0</v>
          </cell>
          <cell r="AH1422">
            <v>0</v>
          </cell>
          <cell r="AI1422">
            <v>0</v>
          </cell>
          <cell r="AJ1422">
            <v>0</v>
          </cell>
          <cell r="AK1422">
            <v>0</v>
          </cell>
          <cell r="AL1422">
            <v>0</v>
          </cell>
          <cell r="AM1422">
            <v>0</v>
          </cell>
          <cell r="AN1422">
            <v>0</v>
          </cell>
          <cell r="AO1422">
            <v>0</v>
          </cell>
          <cell r="AP1422">
            <v>0</v>
          </cell>
          <cell r="AQ1422">
            <v>1.734</v>
          </cell>
        </row>
        <row r="1423">
          <cell r="A1423">
            <v>1</v>
          </cell>
          <cell r="B1423" t="str">
            <v>COP</v>
          </cell>
          <cell r="C1423" t="str">
            <v>Forzosas</v>
          </cell>
          <cell r="D1423" t="str">
            <v>Fija</v>
          </cell>
          <cell r="E1423">
            <v>1</v>
          </cell>
          <cell r="F1423">
            <v>35915</v>
          </cell>
          <cell r="G1423" t="str">
            <v>Abril</v>
          </cell>
          <cell r="H1423">
            <v>1998</v>
          </cell>
          <cell r="I1423">
            <v>36280</v>
          </cell>
          <cell r="J1423">
            <v>1999</v>
          </cell>
          <cell r="K1423" t="str">
            <v>Abril</v>
          </cell>
          <cell r="P1423">
            <v>0</v>
          </cell>
          <cell r="Q1423">
            <v>25.5</v>
          </cell>
          <cell r="R1423" t="e">
            <v>#REF!</v>
          </cell>
          <cell r="S1423" t="e">
            <v>#REF!</v>
          </cell>
          <cell r="T1423">
            <v>99.8</v>
          </cell>
          <cell r="U1423" t="e">
            <v>#REF!</v>
          </cell>
          <cell r="V1423">
            <v>99.8</v>
          </cell>
          <cell r="W1423" t="e">
            <v>#REF!</v>
          </cell>
          <cell r="X1423">
            <v>99.8</v>
          </cell>
          <cell r="Y1423">
            <v>25.448999999999998</v>
          </cell>
          <cell r="Z1423">
            <v>125.249</v>
          </cell>
          <cell r="AA1423" t="e">
            <v>#REF!</v>
          </cell>
          <cell r="AB1423">
            <v>25.448999999999998</v>
          </cell>
          <cell r="AC1423">
            <v>0</v>
          </cell>
          <cell r="AD1423">
            <v>0</v>
          </cell>
          <cell r="AE1423">
            <v>0</v>
          </cell>
          <cell r="AF1423">
            <v>0</v>
          </cell>
          <cell r="AG1423">
            <v>0</v>
          </cell>
          <cell r="AH1423">
            <v>0</v>
          </cell>
          <cell r="AI1423">
            <v>0</v>
          </cell>
          <cell r="AJ1423">
            <v>0</v>
          </cell>
          <cell r="AK1423">
            <v>0</v>
          </cell>
          <cell r="AL1423">
            <v>0</v>
          </cell>
          <cell r="AM1423">
            <v>0</v>
          </cell>
          <cell r="AN1423">
            <v>0</v>
          </cell>
          <cell r="AO1423">
            <v>0</v>
          </cell>
          <cell r="AP1423">
            <v>0</v>
          </cell>
          <cell r="AQ1423">
            <v>25.448999999999998</v>
          </cell>
        </row>
        <row r="1424">
          <cell r="A1424">
            <v>1</v>
          </cell>
          <cell r="B1424" t="str">
            <v>COP</v>
          </cell>
          <cell r="C1424" t="str">
            <v>Forzosas</v>
          </cell>
          <cell r="D1424" t="str">
            <v>Fija</v>
          </cell>
          <cell r="E1424">
            <v>1</v>
          </cell>
          <cell r="F1424">
            <v>35915</v>
          </cell>
          <cell r="G1424" t="str">
            <v>Abril</v>
          </cell>
          <cell r="H1424">
            <v>1998</v>
          </cell>
          <cell r="I1424">
            <v>36280</v>
          </cell>
          <cell r="J1424">
            <v>1999</v>
          </cell>
          <cell r="K1424" t="str">
            <v>Abril</v>
          </cell>
          <cell r="P1424">
            <v>0</v>
          </cell>
          <cell r="Q1424">
            <v>25.5</v>
          </cell>
          <cell r="R1424" t="e">
            <v>#REF!</v>
          </cell>
          <cell r="S1424" t="e">
            <v>#REF!</v>
          </cell>
          <cell r="T1424">
            <v>80.400000000000006</v>
          </cell>
          <cell r="U1424" t="e">
            <v>#REF!</v>
          </cell>
          <cell r="V1424">
            <v>80.400000000000006</v>
          </cell>
          <cell r="W1424" t="e">
            <v>#REF!</v>
          </cell>
          <cell r="X1424">
            <v>80.400000000000006</v>
          </cell>
          <cell r="Y1424">
            <v>20.502000000000002</v>
          </cell>
          <cell r="Z1424">
            <v>100.90200000000002</v>
          </cell>
          <cell r="AA1424" t="e">
            <v>#REF!</v>
          </cell>
          <cell r="AB1424">
            <v>20.502000000000002</v>
          </cell>
          <cell r="AC1424">
            <v>0</v>
          </cell>
          <cell r="AD1424">
            <v>0</v>
          </cell>
          <cell r="AE1424">
            <v>0</v>
          </cell>
          <cell r="AF1424">
            <v>0</v>
          </cell>
          <cell r="AG1424">
            <v>0</v>
          </cell>
          <cell r="AH1424">
            <v>0</v>
          </cell>
          <cell r="AI1424">
            <v>0</v>
          </cell>
          <cell r="AJ1424">
            <v>0</v>
          </cell>
          <cell r="AK1424">
            <v>0</v>
          </cell>
          <cell r="AL1424">
            <v>0</v>
          </cell>
          <cell r="AM1424">
            <v>0</v>
          </cell>
          <cell r="AN1424">
            <v>0</v>
          </cell>
          <cell r="AO1424">
            <v>0</v>
          </cell>
          <cell r="AP1424">
            <v>0</v>
          </cell>
          <cell r="AQ1424">
            <v>20.502000000000002</v>
          </cell>
        </row>
        <row r="1425">
          <cell r="A1425">
            <v>1</v>
          </cell>
          <cell r="B1425" t="str">
            <v>COP</v>
          </cell>
          <cell r="C1425" t="str">
            <v>Forzosas</v>
          </cell>
          <cell r="D1425" t="str">
            <v>Fija</v>
          </cell>
          <cell r="E1425">
            <v>1</v>
          </cell>
          <cell r="F1425">
            <v>35915</v>
          </cell>
          <cell r="G1425" t="str">
            <v>Abril</v>
          </cell>
          <cell r="H1425">
            <v>1998</v>
          </cell>
          <cell r="I1425">
            <v>36280</v>
          </cell>
          <cell r="J1425">
            <v>1999</v>
          </cell>
          <cell r="K1425" t="str">
            <v>Abril</v>
          </cell>
          <cell r="P1425">
            <v>0</v>
          </cell>
          <cell r="Q1425">
            <v>25.5</v>
          </cell>
          <cell r="R1425" t="e">
            <v>#REF!</v>
          </cell>
          <cell r="S1425" t="e">
            <v>#REF!</v>
          </cell>
          <cell r="T1425">
            <v>54.7</v>
          </cell>
          <cell r="U1425" t="e">
            <v>#REF!</v>
          </cell>
          <cell r="V1425">
            <v>54.7</v>
          </cell>
          <cell r="W1425" t="e">
            <v>#REF!</v>
          </cell>
          <cell r="X1425">
            <v>54.7</v>
          </cell>
          <cell r="Y1425">
            <v>13.948500000000001</v>
          </cell>
          <cell r="Z1425">
            <v>68.648499999999999</v>
          </cell>
          <cell r="AA1425" t="e">
            <v>#REF!</v>
          </cell>
          <cell r="AB1425">
            <v>13.948500000000001</v>
          </cell>
          <cell r="AC1425">
            <v>0</v>
          </cell>
          <cell r="AD1425">
            <v>0</v>
          </cell>
          <cell r="AE1425">
            <v>0</v>
          </cell>
          <cell r="AF1425">
            <v>0</v>
          </cell>
          <cell r="AG1425">
            <v>0</v>
          </cell>
          <cell r="AH1425">
            <v>0</v>
          </cell>
          <cell r="AI1425">
            <v>0</v>
          </cell>
          <cell r="AJ1425">
            <v>0</v>
          </cell>
          <cell r="AK1425">
            <v>0</v>
          </cell>
          <cell r="AL1425">
            <v>0</v>
          </cell>
          <cell r="AM1425">
            <v>0</v>
          </cell>
          <cell r="AN1425">
            <v>0</v>
          </cell>
          <cell r="AO1425">
            <v>0</v>
          </cell>
          <cell r="AP1425">
            <v>0</v>
          </cell>
          <cell r="AQ1425">
            <v>13.948500000000001</v>
          </cell>
        </row>
        <row r="1426">
          <cell r="A1426">
            <v>1</v>
          </cell>
          <cell r="B1426" t="str">
            <v>COP</v>
          </cell>
          <cell r="C1426" t="str">
            <v>Forzosas</v>
          </cell>
          <cell r="D1426" t="str">
            <v>Fija</v>
          </cell>
          <cell r="E1426">
            <v>1</v>
          </cell>
          <cell r="F1426">
            <v>35915</v>
          </cell>
          <cell r="G1426" t="str">
            <v>Abril</v>
          </cell>
          <cell r="H1426">
            <v>1998</v>
          </cell>
          <cell r="I1426">
            <v>36280</v>
          </cell>
          <cell r="J1426">
            <v>1999</v>
          </cell>
          <cell r="K1426" t="str">
            <v>Abril</v>
          </cell>
          <cell r="P1426">
            <v>0</v>
          </cell>
          <cell r="Q1426">
            <v>25.5</v>
          </cell>
          <cell r="R1426" t="e">
            <v>#REF!</v>
          </cell>
          <cell r="S1426" t="e">
            <v>#REF!</v>
          </cell>
          <cell r="T1426">
            <v>18.8</v>
          </cell>
          <cell r="U1426" t="e">
            <v>#REF!</v>
          </cell>
          <cell r="V1426">
            <v>18.8</v>
          </cell>
          <cell r="W1426" t="e">
            <v>#REF!</v>
          </cell>
          <cell r="X1426">
            <v>18.8</v>
          </cell>
          <cell r="Y1426">
            <v>4.7940000000000005</v>
          </cell>
          <cell r="Z1426">
            <v>23.594000000000001</v>
          </cell>
          <cell r="AA1426" t="e">
            <v>#REF!</v>
          </cell>
          <cell r="AB1426">
            <v>4.7940000000000005</v>
          </cell>
          <cell r="AC1426">
            <v>0</v>
          </cell>
          <cell r="AD1426">
            <v>0</v>
          </cell>
          <cell r="AE1426">
            <v>0</v>
          </cell>
          <cell r="AF1426">
            <v>0</v>
          </cell>
          <cell r="AG1426">
            <v>0</v>
          </cell>
          <cell r="AH1426">
            <v>0</v>
          </cell>
          <cell r="AI1426">
            <v>0</v>
          </cell>
          <cell r="AJ1426">
            <v>0</v>
          </cell>
          <cell r="AK1426">
            <v>0</v>
          </cell>
          <cell r="AL1426">
            <v>0</v>
          </cell>
          <cell r="AM1426">
            <v>0</v>
          </cell>
          <cell r="AN1426">
            <v>0</v>
          </cell>
          <cell r="AO1426">
            <v>0</v>
          </cell>
          <cell r="AP1426">
            <v>0</v>
          </cell>
          <cell r="AQ1426">
            <v>4.7940000000000005</v>
          </cell>
        </row>
        <row r="1427">
          <cell r="A1427">
            <v>1</v>
          </cell>
          <cell r="B1427" t="str">
            <v>COP</v>
          </cell>
          <cell r="C1427" t="str">
            <v>Forzosas</v>
          </cell>
          <cell r="D1427" t="str">
            <v>Fija</v>
          </cell>
          <cell r="E1427">
            <v>1</v>
          </cell>
          <cell r="F1427">
            <v>35915</v>
          </cell>
          <cell r="G1427" t="str">
            <v>Abril</v>
          </cell>
          <cell r="H1427">
            <v>1998</v>
          </cell>
          <cell r="I1427">
            <v>36280</v>
          </cell>
          <cell r="J1427">
            <v>1999</v>
          </cell>
          <cell r="K1427" t="str">
            <v>Abril</v>
          </cell>
          <cell r="P1427">
            <v>0</v>
          </cell>
          <cell r="Q1427">
            <v>25.5</v>
          </cell>
          <cell r="R1427" t="e">
            <v>#REF!</v>
          </cell>
          <cell r="S1427" t="e">
            <v>#REF!</v>
          </cell>
          <cell r="T1427">
            <v>3.6</v>
          </cell>
          <cell r="U1427" t="e">
            <v>#REF!</v>
          </cell>
          <cell r="V1427">
            <v>3.6</v>
          </cell>
          <cell r="W1427" t="e">
            <v>#REF!</v>
          </cell>
          <cell r="X1427">
            <v>3.6</v>
          </cell>
          <cell r="Y1427">
            <v>0.91800000000000004</v>
          </cell>
          <cell r="Z1427">
            <v>4.5179999999999998</v>
          </cell>
          <cell r="AA1427" t="e">
            <v>#REF!</v>
          </cell>
          <cell r="AB1427">
            <v>0.91800000000000004</v>
          </cell>
          <cell r="AC1427">
            <v>0</v>
          </cell>
          <cell r="AD1427">
            <v>0</v>
          </cell>
          <cell r="AE1427">
            <v>0</v>
          </cell>
          <cell r="AF1427">
            <v>0</v>
          </cell>
          <cell r="AG1427">
            <v>0</v>
          </cell>
          <cell r="AH1427">
            <v>0</v>
          </cell>
          <cell r="AI1427">
            <v>0</v>
          </cell>
          <cell r="AJ1427">
            <v>0</v>
          </cell>
          <cell r="AK1427">
            <v>0</v>
          </cell>
          <cell r="AL1427">
            <v>0</v>
          </cell>
          <cell r="AM1427">
            <v>0</v>
          </cell>
          <cell r="AN1427">
            <v>0</v>
          </cell>
          <cell r="AO1427">
            <v>0</v>
          </cell>
          <cell r="AP1427">
            <v>0</v>
          </cell>
          <cell r="AQ1427">
            <v>0.91800000000000004</v>
          </cell>
        </row>
        <row r="1428">
          <cell r="A1428">
            <v>1</v>
          </cell>
          <cell r="B1428" t="str">
            <v>COP</v>
          </cell>
          <cell r="C1428" t="str">
            <v>Forzosas</v>
          </cell>
          <cell r="D1428" t="str">
            <v>Fija</v>
          </cell>
          <cell r="E1428">
            <v>1</v>
          </cell>
          <cell r="F1428">
            <v>35915</v>
          </cell>
          <cell r="G1428" t="str">
            <v>Abril</v>
          </cell>
          <cell r="H1428">
            <v>1998</v>
          </cell>
          <cell r="I1428">
            <v>36280</v>
          </cell>
          <cell r="J1428">
            <v>1999</v>
          </cell>
          <cell r="K1428" t="str">
            <v>Abril</v>
          </cell>
          <cell r="P1428">
            <v>0</v>
          </cell>
          <cell r="Q1428">
            <v>25.5</v>
          </cell>
          <cell r="R1428" t="e">
            <v>#REF!</v>
          </cell>
          <cell r="S1428" t="e">
            <v>#REF!</v>
          </cell>
          <cell r="T1428">
            <v>517.20000000000005</v>
          </cell>
          <cell r="U1428" t="e">
            <v>#REF!</v>
          </cell>
          <cell r="V1428">
            <v>517.20000000000005</v>
          </cell>
          <cell r="W1428" t="e">
            <v>#REF!</v>
          </cell>
          <cell r="X1428">
            <v>517.20000000000005</v>
          </cell>
          <cell r="Y1428">
            <v>131.88600000000002</v>
          </cell>
          <cell r="Z1428">
            <v>649.08600000000001</v>
          </cell>
          <cell r="AA1428" t="e">
            <v>#REF!</v>
          </cell>
          <cell r="AB1428">
            <v>131.88600000000002</v>
          </cell>
          <cell r="AC1428">
            <v>0</v>
          </cell>
          <cell r="AD1428">
            <v>0</v>
          </cell>
          <cell r="AE1428">
            <v>0</v>
          </cell>
          <cell r="AF1428">
            <v>0</v>
          </cell>
          <cell r="AG1428">
            <v>0</v>
          </cell>
          <cell r="AH1428">
            <v>0</v>
          </cell>
          <cell r="AI1428">
            <v>0</v>
          </cell>
          <cell r="AJ1428">
            <v>0</v>
          </cell>
          <cell r="AK1428">
            <v>0</v>
          </cell>
          <cell r="AL1428">
            <v>0</v>
          </cell>
          <cell r="AM1428">
            <v>0</v>
          </cell>
          <cell r="AN1428">
            <v>0</v>
          </cell>
          <cell r="AO1428">
            <v>0</v>
          </cell>
          <cell r="AP1428">
            <v>0</v>
          </cell>
          <cell r="AQ1428">
            <v>131.88600000000002</v>
          </cell>
        </row>
        <row r="1429">
          <cell r="A1429">
            <v>1</v>
          </cell>
          <cell r="B1429" t="str">
            <v>COP</v>
          </cell>
          <cell r="C1429" t="str">
            <v>Forzosas</v>
          </cell>
          <cell r="D1429" t="str">
            <v>Fija</v>
          </cell>
          <cell r="E1429">
            <v>1</v>
          </cell>
          <cell r="F1429">
            <v>35915</v>
          </cell>
          <cell r="G1429" t="str">
            <v>Abril</v>
          </cell>
          <cell r="H1429">
            <v>1998</v>
          </cell>
          <cell r="I1429">
            <v>36280</v>
          </cell>
          <cell r="J1429">
            <v>1999</v>
          </cell>
          <cell r="K1429" t="str">
            <v>Abril</v>
          </cell>
          <cell r="P1429">
            <v>0</v>
          </cell>
          <cell r="Q1429">
            <v>25.5</v>
          </cell>
          <cell r="R1429" t="e">
            <v>#REF!</v>
          </cell>
          <cell r="S1429" t="e">
            <v>#REF!</v>
          </cell>
          <cell r="T1429">
            <v>2198.8000000000002</v>
          </cell>
          <cell r="U1429" t="e">
            <v>#REF!</v>
          </cell>
          <cell r="V1429">
            <v>2198.8000000000002</v>
          </cell>
          <cell r="W1429" t="e">
            <v>#REF!</v>
          </cell>
          <cell r="X1429">
            <v>2198.8000000000002</v>
          </cell>
          <cell r="Y1429">
            <v>560.69400000000007</v>
          </cell>
          <cell r="Z1429">
            <v>2759.4940000000001</v>
          </cell>
          <cell r="AA1429" t="e">
            <v>#REF!</v>
          </cell>
          <cell r="AB1429">
            <v>560.69400000000007</v>
          </cell>
          <cell r="AC1429">
            <v>0</v>
          </cell>
          <cell r="AD1429">
            <v>0</v>
          </cell>
          <cell r="AE1429">
            <v>0</v>
          </cell>
          <cell r="AF1429">
            <v>0</v>
          </cell>
          <cell r="AG1429">
            <v>0</v>
          </cell>
          <cell r="AH1429">
            <v>0</v>
          </cell>
          <cell r="AI1429">
            <v>0</v>
          </cell>
          <cell r="AJ1429">
            <v>0</v>
          </cell>
          <cell r="AK1429">
            <v>0</v>
          </cell>
          <cell r="AL1429">
            <v>0</v>
          </cell>
          <cell r="AM1429">
            <v>0</v>
          </cell>
          <cell r="AN1429">
            <v>0</v>
          </cell>
          <cell r="AO1429">
            <v>0</v>
          </cell>
          <cell r="AP1429">
            <v>0</v>
          </cell>
          <cell r="AQ1429">
            <v>560.69400000000007</v>
          </cell>
        </row>
        <row r="1430">
          <cell r="A1430">
            <v>1</v>
          </cell>
          <cell r="B1430" t="str">
            <v>COP</v>
          </cell>
          <cell r="C1430" t="str">
            <v>Forzosas</v>
          </cell>
          <cell r="D1430" t="str">
            <v>Fija</v>
          </cell>
          <cell r="E1430">
            <v>1</v>
          </cell>
          <cell r="F1430">
            <v>35915</v>
          </cell>
          <cell r="G1430" t="str">
            <v>Abril</v>
          </cell>
          <cell r="H1430">
            <v>1998</v>
          </cell>
          <cell r="I1430">
            <v>36280</v>
          </cell>
          <cell r="J1430">
            <v>1999</v>
          </cell>
          <cell r="K1430" t="str">
            <v>Abril</v>
          </cell>
          <cell r="P1430">
            <v>0</v>
          </cell>
          <cell r="Q1430">
            <v>25.5</v>
          </cell>
          <cell r="R1430" t="e">
            <v>#REF!</v>
          </cell>
          <cell r="S1430" t="e">
            <v>#REF!</v>
          </cell>
          <cell r="T1430">
            <v>10555.4</v>
          </cell>
          <cell r="U1430" t="e">
            <v>#REF!</v>
          </cell>
          <cell r="V1430">
            <v>10555.4</v>
          </cell>
          <cell r="W1430" t="e">
            <v>#REF!</v>
          </cell>
          <cell r="X1430">
            <v>10555.4</v>
          </cell>
          <cell r="Y1430">
            <v>2691.627</v>
          </cell>
          <cell r="Z1430">
            <v>13247.027</v>
          </cell>
          <cell r="AA1430" t="e">
            <v>#REF!</v>
          </cell>
          <cell r="AB1430">
            <v>2691.627</v>
          </cell>
          <cell r="AC1430">
            <v>0</v>
          </cell>
          <cell r="AD1430">
            <v>0</v>
          </cell>
          <cell r="AE1430">
            <v>0</v>
          </cell>
          <cell r="AF1430">
            <v>0</v>
          </cell>
          <cell r="AG1430">
            <v>0</v>
          </cell>
          <cell r="AH1430">
            <v>0</v>
          </cell>
          <cell r="AI1430">
            <v>0</v>
          </cell>
          <cell r="AJ1430">
            <v>0</v>
          </cell>
          <cell r="AK1430">
            <v>0</v>
          </cell>
          <cell r="AL1430">
            <v>0</v>
          </cell>
          <cell r="AM1430">
            <v>0</v>
          </cell>
          <cell r="AN1430">
            <v>0</v>
          </cell>
          <cell r="AO1430">
            <v>0</v>
          </cell>
          <cell r="AP1430">
            <v>0</v>
          </cell>
          <cell r="AQ1430">
            <v>2691.627</v>
          </cell>
        </row>
        <row r="1431">
          <cell r="A1431">
            <v>1</v>
          </cell>
          <cell r="B1431" t="str">
            <v>COP</v>
          </cell>
          <cell r="C1431" t="str">
            <v>Forzosas</v>
          </cell>
          <cell r="D1431" t="str">
            <v>Fija</v>
          </cell>
          <cell r="E1431">
            <v>1</v>
          </cell>
          <cell r="F1431">
            <v>35915</v>
          </cell>
          <cell r="G1431" t="str">
            <v>Abril</v>
          </cell>
          <cell r="H1431">
            <v>1998</v>
          </cell>
          <cell r="I1431">
            <v>36280</v>
          </cell>
          <cell r="J1431">
            <v>1999</v>
          </cell>
          <cell r="K1431" t="str">
            <v>Abril</v>
          </cell>
          <cell r="P1431">
            <v>0</v>
          </cell>
          <cell r="Q1431">
            <v>25.5</v>
          </cell>
          <cell r="R1431" t="e">
            <v>#REF!</v>
          </cell>
          <cell r="S1431" t="e">
            <v>#REF!</v>
          </cell>
          <cell r="T1431">
            <v>29.9</v>
          </cell>
          <cell r="U1431" t="e">
            <v>#REF!</v>
          </cell>
          <cell r="V1431">
            <v>29.9</v>
          </cell>
          <cell r="W1431" t="e">
            <v>#REF!</v>
          </cell>
          <cell r="X1431">
            <v>29.9</v>
          </cell>
          <cell r="Y1431">
            <v>7.6244999999999994</v>
          </cell>
          <cell r="Z1431">
            <v>37.524499999999996</v>
          </cell>
          <cell r="AA1431" t="e">
            <v>#REF!</v>
          </cell>
          <cell r="AB1431">
            <v>7.6244999999999994</v>
          </cell>
          <cell r="AC1431">
            <v>0</v>
          </cell>
          <cell r="AD1431">
            <v>0</v>
          </cell>
          <cell r="AE1431">
            <v>0</v>
          </cell>
          <cell r="AF1431">
            <v>0</v>
          </cell>
          <cell r="AG1431">
            <v>0</v>
          </cell>
          <cell r="AH1431">
            <v>0</v>
          </cell>
          <cell r="AI1431">
            <v>0</v>
          </cell>
          <cell r="AJ1431">
            <v>0</v>
          </cell>
          <cell r="AK1431">
            <v>0</v>
          </cell>
          <cell r="AL1431">
            <v>0</v>
          </cell>
          <cell r="AM1431">
            <v>0</v>
          </cell>
          <cell r="AN1431">
            <v>0</v>
          </cell>
          <cell r="AO1431">
            <v>0</v>
          </cell>
          <cell r="AP1431">
            <v>0</v>
          </cell>
          <cell r="AQ1431">
            <v>7.6244999999999994</v>
          </cell>
        </row>
        <row r="1432">
          <cell r="A1432">
            <v>1</v>
          </cell>
          <cell r="B1432" t="str">
            <v>COP</v>
          </cell>
          <cell r="C1432" t="str">
            <v>Forzosas</v>
          </cell>
          <cell r="D1432" t="str">
            <v>Fija</v>
          </cell>
          <cell r="E1432">
            <v>1</v>
          </cell>
          <cell r="F1432">
            <v>35915</v>
          </cell>
          <cell r="G1432" t="str">
            <v>Abril</v>
          </cell>
          <cell r="H1432">
            <v>1998</v>
          </cell>
          <cell r="I1432">
            <v>36280</v>
          </cell>
          <cell r="J1432">
            <v>1999</v>
          </cell>
          <cell r="K1432" t="str">
            <v>Abril</v>
          </cell>
          <cell r="P1432">
            <v>0</v>
          </cell>
          <cell r="Q1432">
            <v>25.5</v>
          </cell>
          <cell r="R1432" t="e">
            <v>#REF!</v>
          </cell>
          <cell r="S1432" t="e">
            <v>#REF!</v>
          </cell>
          <cell r="T1432">
            <v>41.2</v>
          </cell>
          <cell r="U1432" t="e">
            <v>#REF!</v>
          </cell>
          <cell r="V1432">
            <v>41.2</v>
          </cell>
          <cell r="W1432" t="e">
            <v>#REF!</v>
          </cell>
          <cell r="X1432">
            <v>41.2</v>
          </cell>
          <cell r="Y1432">
            <v>10.506</v>
          </cell>
          <cell r="Z1432">
            <v>51.706000000000003</v>
          </cell>
          <cell r="AA1432" t="e">
            <v>#REF!</v>
          </cell>
          <cell r="AB1432">
            <v>10.506</v>
          </cell>
          <cell r="AC1432">
            <v>0</v>
          </cell>
          <cell r="AD1432">
            <v>0</v>
          </cell>
          <cell r="AE1432">
            <v>0</v>
          </cell>
          <cell r="AF1432">
            <v>0</v>
          </cell>
          <cell r="AG1432">
            <v>0</v>
          </cell>
          <cell r="AH1432">
            <v>0</v>
          </cell>
          <cell r="AI1432">
            <v>0</v>
          </cell>
          <cell r="AJ1432">
            <v>0</v>
          </cell>
          <cell r="AK1432">
            <v>0</v>
          </cell>
          <cell r="AL1432">
            <v>0</v>
          </cell>
          <cell r="AM1432">
            <v>0</v>
          </cell>
          <cell r="AN1432">
            <v>0</v>
          </cell>
          <cell r="AO1432">
            <v>0</v>
          </cell>
          <cell r="AP1432">
            <v>0</v>
          </cell>
          <cell r="AQ1432">
            <v>10.506</v>
          </cell>
        </row>
        <row r="1433">
          <cell r="A1433">
            <v>1</v>
          </cell>
          <cell r="B1433" t="str">
            <v>COP</v>
          </cell>
          <cell r="C1433" t="str">
            <v>Forzosas</v>
          </cell>
          <cell r="D1433" t="str">
            <v>Fija</v>
          </cell>
          <cell r="E1433">
            <v>1</v>
          </cell>
          <cell r="F1433">
            <v>35915</v>
          </cell>
          <cell r="G1433" t="str">
            <v>Abril</v>
          </cell>
          <cell r="H1433">
            <v>1998</v>
          </cell>
          <cell r="I1433">
            <v>36280</v>
          </cell>
          <cell r="J1433">
            <v>1999</v>
          </cell>
          <cell r="K1433" t="str">
            <v>Abril</v>
          </cell>
          <cell r="P1433">
            <v>0</v>
          </cell>
          <cell r="Q1433">
            <v>25.5</v>
          </cell>
          <cell r="R1433" t="e">
            <v>#REF!</v>
          </cell>
          <cell r="S1433" t="e">
            <v>#REF!</v>
          </cell>
          <cell r="T1433">
            <v>26516.5</v>
          </cell>
          <cell r="U1433" t="e">
            <v>#REF!</v>
          </cell>
          <cell r="V1433">
            <v>26516.5</v>
          </cell>
          <cell r="W1433" t="e">
            <v>#REF!</v>
          </cell>
          <cell r="X1433">
            <v>26516.5</v>
          </cell>
          <cell r="Y1433">
            <v>6761.7075000000004</v>
          </cell>
          <cell r="Z1433">
            <v>33278.207500000004</v>
          </cell>
          <cell r="AA1433" t="e">
            <v>#REF!</v>
          </cell>
          <cell r="AB1433">
            <v>6761.7075000000004</v>
          </cell>
          <cell r="AC1433">
            <v>0</v>
          </cell>
          <cell r="AD1433">
            <v>0</v>
          </cell>
          <cell r="AE1433">
            <v>0</v>
          </cell>
          <cell r="AF1433">
            <v>0</v>
          </cell>
          <cell r="AG1433">
            <v>0</v>
          </cell>
          <cell r="AH1433">
            <v>0</v>
          </cell>
          <cell r="AI1433">
            <v>0</v>
          </cell>
          <cell r="AJ1433">
            <v>0</v>
          </cell>
          <cell r="AK1433">
            <v>0</v>
          </cell>
          <cell r="AL1433">
            <v>0</v>
          </cell>
          <cell r="AM1433">
            <v>0</v>
          </cell>
          <cell r="AN1433">
            <v>0</v>
          </cell>
          <cell r="AO1433">
            <v>0</v>
          </cell>
          <cell r="AP1433">
            <v>0</v>
          </cell>
          <cell r="AQ1433">
            <v>6761.7075000000004</v>
          </cell>
        </row>
        <row r="1434">
          <cell r="A1434">
            <v>1</v>
          </cell>
          <cell r="B1434" t="str">
            <v>COP</v>
          </cell>
          <cell r="C1434" t="str">
            <v>Forzosas</v>
          </cell>
          <cell r="D1434" t="str">
            <v>Fija</v>
          </cell>
          <cell r="E1434">
            <v>1</v>
          </cell>
          <cell r="F1434">
            <v>35915</v>
          </cell>
          <cell r="G1434" t="str">
            <v>Abril</v>
          </cell>
          <cell r="H1434">
            <v>1998</v>
          </cell>
          <cell r="I1434">
            <v>36280</v>
          </cell>
          <cell r="J1434">
            <v>1999</v>
          </cell>
          <cell r="K1434" t="str">
            <v>Abril</v>
          </cell>
          <cell r="P1434">
            <v>0</v>
          </cell>
          <cell r="Q1434">
            <v>25.5</v>
          </cell>
          <cell r="R1434" t="e">
            <v>#REF!</v>
          </cell>
          <cell r="S1434" t="e">
            <v>#REF!</v>
          </cell>
          <cell r="T1434">
            <v>83.1</v>
          </cell>
          <cell r="U1434" t="e">
            <v>#REF!</v>
          </cell>
          <cell r="V1434">
            <v>83.1</v>
          </cell>
          <cell r="W1434" t="e">
            <v>#REF!</v>
          </cell>
          <cell r="X1434">
            <v>83.1</v>
          </cell>
          <cell r="Y1434">
            <v>21.1905</v>
          </cell>
          <cell r="Z1434">
            <v>104.29049999999999</v>
          </cell>
          <cell r="AA1434" t="e">
            <v>#REF!</v>
          </cell>
          <cell r="AB1434">
            <v>21.1905</v>
          </cell>
          <cell r="AC1434">
            <v>0</v>
          </cell>
          <cell r="AD1434">
            <v>0</v>
          </cell>
          <cell r="AE1434">
            <v>0</v>
          </cell>
          <cell r="AF1434">
            <v>0</v>
          </cell>
          <cell r="AG1434">
            <v>0</v>
          </cell>
          <cell r="AH1434">
            <v>0</v>
          </cell>
          <cell r="AI1434">
            <v>0</v>
          </cell>
          <cell r="AJ1434">
            <v>0</v>
          </cell>
          <cell r="AK1434">
            <v>0</v>
          </cell>
          <cell r="AL1434">
            <v>0</v>
          </cell>
          <cell r="AM1434">
            <v>0</v>
          </cell>
          <cell r="AN1434">
            <v>0</v>
          </cell>
          <cell r="AO1434">
            <v>0</v>
          </cell>
          <cell r="AP1434">
            <v>0</v>
          </cell>
          <cell r="AQ1434">
            <v>21.1905</v>
          </cell>
        </row>
        <row r="1435">
          <cell r="A1435">
            <v>1</v>
          </cell>
          <cell r="B1435" t="str">
            <v>COP</v>
          </cell>
          <cell r="C1435" t="str">
            <v>Forzosas</v>
          </cell>
          <cell r="D1435" t="str">
            <v>Fija</v>
          </cell>
          <cell r="E1435">
            <v>1</v>
          </cell>
          <cell r="F1435">
            <v>35915</v>
          </cell>
          <cell r="G1435" t="str">
            <v>Abril</v>
          </cell>
          <cell r="H1435">
            <v>1998</v>
          </cell>
          <cell r="I1435">
            <v>36280</v>
          </cell>
          <cell r="J1435">
            <v>1999</v>
          </cell>
          <cell r="K1435" t="str">
            <v>Abril</v>
          </cell>
          <cell r="P1435">
            <v>0</v>
          </cell>
          <cell r="Q1435">
            <v>25.5</v>
          </cell>
          <cell r="R1435" t="e">
            <v>#REF!</v>
          </cell>
          <cell r="S1435" t="e">
            <v>#REF!</v>
          </cell>
          <cell r="T1435">
            <v>500</v>
          </cell>
          <cell r="U1435" t="e">
            <v>#REF!</v>
          </cell>
          <cell r="V1435">
            <v>500</v>
          </cell>
          <cell r="W1435" t="e">
            <v>#REF!</v>
          </cell>
          <cell r="X1435">
            <v>500</v>
          </cell>
          <cell r="Y1435">
            <v>127.5</v>
          </cell>
          <cell r="Z1435">
            <v>627.5</v>
          </cell>
          <cell r="AA1435" t="e">
            <v>#REF!</v>
          </cell>
          <cell r="AB1435">
            <v>127.5</v>
          </cell>
          <cell r="AC1435">
            <v>0</v>
          </cell>
          <cell r="AD1435">
            <v>0</v>
          </cell>
          <cell r="AE1435">
            <v>0</v>
          </cell>
          <cell r="AF1435">
            <v>0</v>
          </cell>
          <cell r="AG1435">
            <v>0</v>
          </cell>
          <cell r="AH1435">
            <v>0</v>
          </cell>
          <cell r="AI1435">
            <v>0</v>
          </cell>
          <cell r="AJ1435">
            <v>0</v>
          </cell>
          <cell r="AK1435">
            <v>0</v>
          </cell>
          <cell r="AL1435">
            <v>0</v>
          </cell>
          <cell r="AM1435">
            <v>0</v>
          </cell>
          <cell r="AN1435">
            <v>0</v>
          </cell>
          <cell r="AO1435">
            <v>0</v>
          </cell>
          <cell r="AP1435">
            <v>0</v>
          </cell>
          <cell r="AQ1435">
            <v>127.5</v>
          </cell>
        </row>
        <row r="1436">
          <cell r="A1436">
            <v>1</v>
          </cell>
          <cell r="B1436" t="str">
            <v>COP</v>
          </cell>
          <cell r="C1436" t="str">
            <v>Forzosas</v>
          </cell>
          <cell r="D1436" t="str">
            <v>Fija</v>
          </cell>
          <cell r="E1436">
            <v>1</v>
          </cell>
          <cell r="F1436">
            <v>35915</v>
          </cell>
          <cell r="G1436" t="str">
            <v>Abril</v>
          </cell>
          <cell r="H1436">
            <v>1998</v>
          </cell>
          <cell r="I1436">
            <v>36280</v>
          </cell>
          <cell r="J1436">
            <v>1999</v>
          </cell>
          <cell r="K1436" t="str">
            <v>Abril</v>
          </cell>
          <cell r="P1436">
            <v>0</v>
          </cell>
          <cell r="Q1436">
            <v>25.5</v>
          </cell>
          <cell r="R1436" t="e">
            <v>#REF!</v>
          </cell>
          <cell r="S1436" t="e">
            <v>#REF!</v>
          </cell>
          <cell r="T1436">
            <v>213.5</v>
          </cell>
          <cell r="U1436" t="e">
            <v>#REF!</v>
          </cell>
          <cell r="V1436">
            <v>213.5</v>
          </cell>
          <cell r="W1436" t="e">
            <v>#REF!</v>
          </cell>
          <cell r="X1436">
            <v>213.5</v>
          </cell>
          <cell r="Y1436">
            <v>54.442500000000003</v>
          </cell>
          <cell r="Z1436">
            <v>267.9425</v>
          </cell>
          <cell r="AA1436" t="e">
            <v>#REF!</v>
          </cell>
          <cell r="AB1436">
            <v>54.442500000000003</v>
          </cell>
          <cell r="AC1436">
            <v>0</v>
          </cell>
          <cell r="AD1436">
            <v>0</v>
          </cell>
          <cell r="AE1436">
            <v>0</v>
          </cell>
          <cell r="AF1436">
            <v>0</v>
          </cell>
          <cell r="AG1436">
            <v>0</v>
          </cell>
          <cell r="AH1436">
            <v>0</v>
          </cell>
          <cell r="AI1436">
            <v>0</v>
          </cell>
          <cell r="AJ1436">
            <v>0</v>
          </cell>
          <cell r="AK1436">
            <v>0</v>
          </cell>
          <cell r="AL1436">
            <v>0</v>
          </cell>
          <cell r="AM1436">
            <v>0</v>
          </cell>
          <cell r="AN1436">
            <v>0</v>
          </cell>
          <cell r="AO1436">
            <v>0</v>
          </cell>
          <cell r="AP1436">
            <v>0</v>
          </cell>
          <cell r="AQ1436">
            <v>54.442500000000003</v>
          </cell>
        </row>
        <row r="1437">
          <cell r="A1437">
            <v>1</v>
          </cell>
          <cell r="B1437" t="str">
            <v>COP</v>
          </cell>
          <cell r="C1437" t="str">
            <v>Forzosas</v>
          </cell>
          <cell r="D1437" t="str">
            <v>Fija</v>
          </cell>
          <cell r="E1437">
            <v>1</v>
          </cell>
          <cell r="F1437">
            <v>35915</v>
          </cell>
          <cell r="G1437" t="str">
            <v>Abril</v>
          </cell>
          <cell r="H1437">
            <v>1998</v>
          </cell>
          <cell r="I1437">
            <v>36280</v>
          </cell>
          <cell r="J1437">
            <v>1999</v>
          </cell>
          <cell r="K1437" t="str">
            <v>Abril</v>
          </cell>
          <cell r="P1437">
            <v>0</v>
          </cell>
          <cell r="Q1437">
            <v>25.5</v>
          </cell>
          <cell r="R1437" t="e">
            <v>#REF!</v>
          </cell>
          <cell r="S1437" t="e">
            <v>#REF!</v>
          </cell>
          <cell r="T1437">
            <v>1588.4</v>
          </cell>
          <cell r="U1437" t="e">
            <v>#REF!</v>
          </cell>
          <cell r="V1437">
            <v>1588.4</v>
          </cell>
          <cell r="W1437" t="e">
            <v>#REF!</v>
          </cell>
          <cell r="X1437">
            <v>1588.4</v>
          </cell>
          <cell r="Y1437">
            <v>405.04200000000003</v>
          </cell>
          <cell r="Z1437">
            <v>1993.442</v>
          </cell>
          <cell r="AA1437" t="e">
            <v>#REF!</v>
          </cell>
          <cell r="AB1437">
            <v>405.04200000000003</v>
          </cell>
          <cell r="AC1437">
            <v>0</v>
          </cell>
          <cell r="AD1437">
            <v>0</v>
          </cell>
          <cell r="AE1437">
            <v>0</v>
          </cell>
          <cell r="AF1437">
            <v>0</v>
          </cell>
          <cell r="AG1437">
            <v>0</v>
          </cell>
          <cell r="AH1437">
            <v>0</v>
          </cell>
          <cell r="AI1437">
            <v>0</v>
          </cell>
          <cell r="AJ1437">
            <v>0</v>
          </cell>
          <cell r="AK1437">
            <v>0</v>
          </cell>
          <cell r="AL1437">
            <v>0</v>
          </cell>
          <cell r="AM1437">
            <v>0</v>
          </cell>
          <cell r="AN1437">
            <v>0</v>
          </cell>
          <cell r="AO1437">
            <v>0</v>
          </cell>
          <cell r="AP1437">
            <v>0</v>
          </cell>
          <cell r="AQ1437">
            <v>405.04200000000003</v>
          </cell>
        </row>
        <row r="1438">
          <cell r="A1438">
            <v>1</v>
          </cell>
          <cell r="B1438" t="str">
            <v>COP</v>
          </cell>
          <cell r="C1438" t="str">
            <v>Forzosas</v>
          </cell>
          <cell r="D1438" t="str">
            <v>Fija</v>
          </cell>
          <cell r="E1438">
            <v>1</v>
          </cell>
          <cell r="F1438">
            <v>35915</v>
          </cell>
          <cell r="G1438" t="str">
            <v>Abril</v>
          </cell>
          <cell r="H1438">
            <v>1998</v>
          </cell>
          <cell r="I1438">
            <v>36280</v>
          </cell>
          <cell r="J1438">
            <v>1999</v>
          </cell>
          <cell r="K1438" t="str">
            <v>Abril</v>
          </cell>
          <cell r="P1438">
            <v>0</v>
          </cell>
          <cell r="Q1438">
            <v>25.5</v>
          </cell>
          <cell r="R1438" t="e">
            <v>#REF!</v>
          </cell>
          <cell r="S1438" t="e">
            <v>#REF!</v>
          </cell>
          <cell r="T1438">
            <v>3429.3</v>
          </cell>
          <cell r="U1438" t="e">
            <v>#REF!</v>
          </cell>
          <cell r="V1438">
            <v>3429.3</v>
          </cell>
          <cell r="W1438" t="e">
            <v>#REF!</v>
          </cell>
          <cell r="X1438">
            <v>3429.3</v>
          </cell>
          <cell r="Y1438">
            <v>874.47150000000011</v>
          </cell>
          <cell r="Z1438">
            <v>4303.7715000000007</v>
          </cell>
          <cell r="AA1438" t="e">
            <v>#REF!</v>
          </cell>
          <cell r="AB1438">
            <v>874.47150000000011</v>
          </cell>
          <cell r="AC1438">
            <v>0</v>
          </cell>
          <cell r="AD1438">
            <v>0</v>
          </cell>
          <cell r="AE1438">
            <v>0</v>
          </cell>
          <cell r="AF1438">
            <v>0</v>
          </cell>
          <cell r="AG1438">
            <v>0</v>
          </cell>
          <cell r="AH1438">
            <v>0</v>
          </cell>
          <cell r="AI1438">
            <v>0</v>
          </cell>
          <cell r="AJ1438">
            <v>0</v>
          </cell>
          <cell r="AK1438">
            <v>0</v>
          </cell>
          <cell r="AL1438">
            <v>0</v>
          </cell>
          <cell r="AM1438">
            <v>0</v>
          </cell>
          <cell r="AN1438">
            <v>0</v>
          </cell>
          <cell r="AO1438">
            <v>0</v>
          </cell>
          <cell r="AP1438">
            <v>0</v>
          </cell>
          <cell r="AQ1438">
            <v>874.47150000000011</v>
          </cell>
        </row>
        <row r="1439">
          <cell r="A1439">
            <v>1</v>
          </cell>
          <cell r="B1439" t="str">
            <v>COP</v>
          </cell>
          <cell r="C1439" t="str">
            <v>Forzosas</v>
          </cell>
          <cell r="D1439" t="str">
            <v>Fija</v>
          </cell>
          <cell r="E1439">
            <v>1</v>
          </cell>
          <cell r="F1439">
            <v>35915</v>
          </cell>
          <cell r="G1439" t="str">
            <v>Abril</v>
          </cell>
          <cell r="H1439">
            <v>1998</v>
          </cell>
          <cell r="I1439">
            <v>36280</v>
          </cell>
          <cell r="J1439">
            <v>1999</v>
          </cell>
          <cell r="K1439" t="str">
            <v>Abril</v>
          </cell>
          <cell r="P1439">
            <v>0</v>
          </cell>
          <cell r="Q1439">
            <v>25.5</v>
          </cell>
          <cell r="R1439" t="e">
            <v>#REF!</v>
          </cell>
          <cell r="S1439" t="e">
            <v>#REF!</v>
          </cell>
          <cell r="T1439">
            <v>6227</v>
          </cell>
          <cell r="U1439" t="e">
            <v>#REF!</v>
          </cell>
          <cell r="V1439">
            <v>6227</v>
          </cell>
          <cell r="W1439" t="e">
            <v>#REF!</v>
          </cell>
          <cell r="X1439">
            <v>6227</v>
          </cell>
          <cell r="Y1439">
            <v>1587.885</v>
          </cell>
          <cell r="Z1439">
            <v>7814.8850000000002</v>
          </cell>
          <cell r="AA1439" t="e">
            <v>#REF!</v>
          </cell>
          <cell r="AB1439">
            <v>1587.885</v>
          </cell>
          <cell r="AC1439">
            <v>0</v>
          </cell>
          <cell r="AD1439">
            <v>0</v>
          </cell>
          <cell r="AE1439">
            <v>0</v>
          </cell>
          <cell r="AF1439">
            <v>0</v>
          </cell>
          <cell r="AG1439">
            <v>0</v>
          </cell>
          <cell r="AH1439">
            <v>0</v>
          </cell>
          <cell r="AI1439">
            <v>0</v>
          </cell>
          <cell r="AJ1439">
            <v>0</v>
          </cell>
          <cell r="AK1439">
            <v>0</v>
          </cell>
          <cell r="AL1439">
            <v>0</v>
          </cell>
          <cell r="AM1439">
            <v>0</v>
          </cell>
          <cell r="AN1439">
            <v>0</v>
          </cell>
          <cell r="AO1439">
            <v>0</v>
          </cell>
          <cell r="AP1439">
            <v>0</v>
          </cell>
          <cell r="AQ1439">
            <v>1587.885</v>
          </cell>
        </row>
        <row r="1440">
          <cell r="A1440">
            <v>1</v>
          </cell>
          <cell r="B1440" t="str">
            <v>COP</v>
          </cell>
          <cell r="C1440" t="str">
            <v>Forzosas</v>
          </cell>
          <cell r="D1440" t="str">
            <v>Fija</v>
          </cell>
          <cell r="E1440">
            <v>1</v>
          </cell>
          <cell r="F1440">
            <v>35915</v>
          </cell>
          <cell r="G1440" t="str">
            <v>Abril</v>
          </cell>
          <cell r="H1440">
            <v>1998</v>
          </cell>
          <cell r="I1440">
            <v>36280</v>
          </cell>
          <cell r="J1440">
            <v>1999</v>
          </cell>
          <cell r="K1440" t="str">
            <v>Abril</v>
          </cell>
          <cell r="P1440">
            <v>0</v>
          </cell>
          <cell r="Q1440">
            <v>25.5</v>
          </cell>
          <cell r="R1440" t="e">
            <v>#REF!</v>
          </cell>
          <cell r="S1440" t="e">
            <v>#REF!</v>
          </cell>
          <cell r="T1440">
            <v>1000</v>
          </cell>
          <cell r="U1440" t="e">
            <v>#REF!</v>
          </cell>
          <cell r="V1440">
            <v>1000</v>
          </cell>
          <cell r="W1440" t="e">
            <v>#REF!</v>
          </cell>
          <cell r="X1440">
            <v>1000</v>
          </cell>
          <cell r="Y1440">
            <v>255</v>
          </cell>
          <cell r="Z1440">
            <v>1255</v>
          </cell>
          <cell r="AA1440" t="e">
            <v>#REF!</v>
          </cell>
          <cell r="AB1440">
            <v>255</v>
          </cell>
          <cell r="AC1440">
            <v>0</v>
          </cell>
          <cell r="AD1440">
            <v>0</v>
          </cell>
          <cell r="AE1440">
            <v>0</v>
          </cell>
          <cell r="AF1440">
            <v>0</v>
          </cell>
          <cell r="AG1440">
            <v>0</v>
          </cell>
          <cell r="AH1440">
            <v>0</v>
          </cell>
          <cell r="AI1440">
            <v>0</v>
          </cell>
          <cell r="AJ1440">
            <v>0</v>
          </cell>
          <cell r="AK1440">
            <v>0</v>
          </cell>
          <cell r="AL1440">
            <v>0</v>
          </cell>
          <cell r="AM1440">
            <v>0</v>
          </cell>
          <cell r="AN1440">
            <v>0</v>
          </cell>
          <cell r="AO1440">
            <v>0</v>
          </cell>
          <cell r="AP1440">
            <v>0</v>
          </cell>
          <cell r="AQ1440">
            <v>255</v>
          </cell>
        </row>
        <row r="1441">
          <cell r="A1441">
            <v>1</v>
          </cell>
          <cell r="B1441" t="str">
            <v>COP</v>
          </cell>
          <cell r="C1441" t="str">
            <v>Forzosas</v>
          </cell>
          <cell r="D1441" t="str">
            <v>Fija</v>
          </cell>
          <cell r="E1441">
            <v>1</v>
          </cell>
          <cell r="F1441">
            <v>35915</v>
          </cell>
          <cell r="G1441" t="str">
            <v>Abril</v>
          </cell>
          <cell r="H1441">
            <v>1998</v>
          </cell>
          <cell r="I1441">
            <v>36280</v>
          </cell>
          <cell r="J1441">
            <v>1999</v>
          </cell>
          <cell r="K1441" t="str">
            <v>Abril</v>
          </cell>
          <cell r="P1441">
            <v>0</v>
          </cell>
          <cell r="Q1441">
            <v>25.5</v>
          </cell>
          <cell r="R1441" t="e">
            <v>#REF!</v>
          </cell>
          <cell r="S1441" t="e">
            <v>#REF!</v>
          </cell>
          <cell r="T1441">
            <v>423.8</v>
          </cell>
          <cell r="U1441" t="e">
            <v>#REF!</v>
          </cell>
          <cell r="V1441">
            <v>423.8</v>
          </cell>
          <cell r="W1441" t="e">
            <v>#REF!</v>
          </cell>
          <cell r="X1441">
            <v>423.8</v>
          </cell>
          <cell r="Y1441">
            <v>108.069</v>
          </cell>
          <cell r="Z1441">
            <v>531.86900000000003</v>
          </cell>
          <cell r="AA1441" t="e">
            <v>#REF!</v>
          </cell>
          <cell r="AB1441">
            <v>108.069</v>
          </cell>
          <cell r="AC1441">
            <v>0</v>
          </cell>
          <cell r="AD1441">
            <v>0</v>
          </cell>
          <cell r="AE1441">
            <v>0</v>
          </cell>
          <cell r="AF1441">
            <v>0</v>
          </cell>
          <cell r="AG1441">
            <v>0</v>
          </cell>
          <cell r="AH1441">
            <v>0</v>
          </cell>
          <cell r="AI1441">
            <v>0</v>
          </cell>
          <cell r="AJ1441">
            <v>0</v>
          </cell>
          <cell r="AK1441">
            <v>0</v>
          </cell>
          <cell r="AL1441">
            <v>0</v>
          </cell>
          <cell r="AM1441">
            <v>0</v>
          </cell>
          <cell r="AN1441">
            <v>0</v>
          </cell>
          <cell r="AO1441">
            <v>0</v>
          </cell>
          <cell r="AP1441">
            <v>0</v>
          </cell>
          <cell r="AQ1441">
            <v>108.069</v>
          </cell>
        </row>
        <row r="1442">
          <cell r="A1442">
            <v>1</v>
          </cell>
          <cell r="B1442" t="str">
            <v>COP</v>
          </cell>
          <cell r="C1442" t="str">
            <v>Forzosas</v>
          </cell>
          <cell r="D1442" t="str">
            <v>Fija</v>
          </cell>
          <cell r="E1442">
            <v>1</v>
          </cell>
          <cell r="F1442">
            <v>35915</v>
          </cell>
          <cell r="G1442" t="str">
            <v>Abril</v>
          </cell>
          <cell r="H1442">
            <v>1998</v>
          </cell>
          <cell r="I1442">
            <v>36280</v>
          </cell>
          <cell r="J1442">
            <v>1999</v>
          </cell>
          <cell r="K1442" t="str">
            <v>Abril</v>
          </cell>
          <cell r="P1442">
            <v>0</v>
          </cell>
          <cell r="Q1442">
            <v>25.5</v>
          </cell>
          <cell r="R1442" t="e">
            <v>#REF!</v>
          </cell>
          <cell r="S1442" t="e">
            <v>#REF!</v>
          </cell>
          <cell r="T1442">
            <v>363.1</v>
          </cell>
          <cell r="U1442" t="e">
            <v>#REF!</v>
          </cell>
          <cell r="V1442">
            <v>363.1</v>
          </cell>
          <cell r="W1442" t="e">
            <v>#REF!</v>
          </cell>
          <cell r="X1442">
            <v>363.1</v>
          </cell>
          <cell r="Y1442">
            <v>92.590500000000006</v>
          </cell>
          <cell r="Z1442">
            <v>455.69050000000004</v>
          </cell>
          <cell r="AA1442" t="e">
            <v>#REF!</v>
          </cell>
          <cell r="AB1442">
            <v>92.590500000000006</v>
          </cell>
          <cell r="AC1442">
            <v>0</v>
          </cell>
          <cell r="AD1442">
            <v>0</v>
          </cell>
          <cell r="AE1442">
            <v>0</v>
          </cell>
          <cell r="AF1442">
            <v>0</v>
          </cell>
          <cell r="AG1442">
            <v>0</v>
          </cell>
          <cell r="AH1442">
            <v>0</v>
          </cell>
          <cell r="AI1442">
            <v>0</v>
          </cell>
          <cell r="AJ1442">
            <v>0</v>
          </cell>
          <cell r="AK1442">
            <v>0</v>
          </cell>
          <cell r="AL1442">
            <v>0</v>
          </cell>
          <cell r="AM1442">
            <v>0</v>
          </cell>
          <cell r="AN1442">
            <v>0</v>
          </cell>
          <cell r="AO1442">
            <v>0</v>
          </cell>
          <cell r="AP1442">
            <v>0</v>
          </cell>
          <cell r="AQ1442">
            <v>92.590500000000006</v>
          </cell>
        </row>
        <row r="1443">
          <cell r="A1443">
            <v>1</v>
          </cell>
          <cell r="B1443" t="str">
            <v>COP</v>
          </cell>
          <cell r="C1443" t="str">
            <v>Forzosas</v>
          </cell>
          <cell r="D1443" t="str">
            <v>Fija</v>
          </cell>
          <cell r="E1443">
            <v>1</v>
          </cell>
          <cell r="F1443">
            <v>35915</v>
          </cell>
          <cell r="G1443" t="str">
            <v>Abril</v>
          </cell>
          <cell r="H1443">
            <v>1998</v>
          </cell>
          <cell r="I1443">
            <v>36280</v>
          </cell>
          <cell r="J1443">
            <v>1999</v>
          </cell>
          <cell r="K1443" t="str">
            <v>Abril</v>
          </cell>
          <cell r="P1443">
            <v>0</v>
          </cell>
          <cell r="Q1443">
            <v>25.5</v>
          </cell>
          <cell r="R1443" t="e">
            <v>#REF!</v>
          </cell>
          <cell r="S1443" t="e">
            <v>#REF!</v>
          </cell>
          <cell r="T1443">
            <v>789.2</v>
          </cell>
          <cell r="U1443" t="e">
            <v>#REF!</v>
          </cell>
          <cell r="V1443">
            <v>789.2</v>
          </cell>
          <cell r="W1443" t="e">
            <v>#REF!</v>
          </cell>
          <cell r="X1443">
            <v>789.2</v>
          </cell>
          <cell r="Y1443">
            <v>201.24600000000001</v>
          </cell>
          <cell r="Z1443">
            <v>990.44600000000003</v>
          </cell>
          <cell r="AA1443" t="e">
            <v>#REF!</v>
          </cell>
          <cell r="AB1443">
            <v>201.24600000000001</v>
          </cell>
          <cell r="AC1443">
            <v>0</v>
          </cell>
          <cell r="AD1443">
            <v>0</v>
          </cell>
          <cell r="AE1443">
            <v>0</v>
          </cell>
          <cell r="AF1443">
            <v>0</v>
          </cell>
          <cell r="AG1443">
            <v>0</v>
          </cell>
          <cell r="AH1443">
            <v>0</v>
          </cell>
          <cell r="AI1443">
            <v>0</v>
          </cell>
          <cell r="AJ1443">
            <v>0</v>
          </cell>
          <cell r="AK1443">
            <v>0</v>
          </cell>
          <cell r="AL1443">
            <v>0</v>
          </cell>
          <cell r="AM1443">
            <v>0</v>
          </cell>
          <cell r="AN1443">
            <v>0</v>
          </cell>
          <cell r="AO1443">
            <v>0</v>
          </cell>
          <cell r="AP1443">
            <v>0</v>
          </cell>
          <cell r="AQ1443">
            <v>201.24600000000001</v>
          </cell>
        </row>
        <row r="1444">
          <cell r="A1444">
            <v>1</v>
          </cell>
          <cell r="B1444" t="str">
            <v>COP</v>
          </cell>
          <cell r="C1444" t="str">
            <v>Forzosas</v>
          </cell>
          <cell r="D1444" t="str">
            <v>Fija</v>
          </cell>
          <cell r="E1444">
            <v>1</v>
          </cell>
          <cell r="F1444">
            <v>35915</v>
          </cell>
          <cell r="G1444" t="str">
            <v>Abril</v>
          </cell>
          <cell r="H1444">
            <v>1998</v>
          </cell>
          <cell r="I1444">
            <v>36280</v>
          </cell>
          <cell r="J1444">
            <v>1999</v>
          </cell>
          <cell r="K1444" t="str">
            <v>Abril</v>
          </cell>
          <cell r="P1444">
            <v>0</v>
          </cell>
          <cell r="Q1444">
            <v>25.5</v>
          </cell>
          <cell r="R1444" t="e">
            <v>#REF!</v>
          </cell>
          <cell r="S1444" t="e">
            <v>#REF!</v>
          </cell>
          <cell r="T1444">
            <v>103.8</v>
          </cell>
          <cell r="U1444" t="e">
            <v>#REF!</v>
          </cell>
          <cell r="V1444">
            <v>103.8</v>
          </cell>
          <cell r="W1444" t="e">
            <v>#REF!</v>
          </cell>
          <cell r="X1444">
            <v>103.8</v>
          </cell>
          <cell r="Y1444">
            <v>26.469000000000001</v>
          </cell>
          <cell r="Z1444">
            <v>130.26900000000001</v>
          </cell>
          <cell r="AA1444" t="e">
            <v>#REF!</v>
          </cell>
          <cell r="AB1444">
            <v>26.469000000000001</v>
          </cell>
          <cell r="AC1444">
            <v>0</v>
          </cell>
          <cell r="AD1444">
            <v>0</v>
          </cell>
          <cell r="AE1444">
            <v>0</v>
          </cell>
          <cell r="AF1444">
            <v>0</v>
          </cell>
          <cell r="AG1444">
            <v>0</v>
          </cell>
          <cell r="AH1444">
            <v>0</v>
          </cell>
          <cell r="AI1444">
            <v>0</v>
          </cell>
          <cell r="AJ1444">
            <v>0</v>
          </cell>
          <cell r="AK1444">
            <v>0</v>
          </cell>
          <cell r="AL1444">
            <v>0</v>
          </cell>
          <cell r="AM1444">
            <v>0</v>
          </cell>
          <cell r="AN1444">
            <v>0</v>
          </cell>
          <cell r="AO1444">
            <v>0</v>
          </cell>
          <cell r="AP1444">
            <v>0</v>
          </cell>
          <cell r="AQ1444">
            <v>26.469000000000001</v>
          </cell>
        </row>
        <row r="1445">
          <cell r="A1445">
            <v>1</v>
          </cell>
          <cell r="B1445" t="str">
            <v>COP</v>
          </cell>
          <cell r="C1445" t="str">
            <v>Forzosas</v>
          </cell>
          <cell r="D1445" t="str">
            <v>Fija</v>
          </cell>
          <cell r="E1445">
            <v>1</v>
          </cell>
          <cell r="F1445">
            <v>35915</v>
          </cell>
          <cell r="G1445" t="str">
            <v>Abril</v>
          </cell>
          <cell r="H1445">
            <v>1998</v>
          </cell>
          <cell r="I1445">
            <v>36280</v>
          </cell>
          <cell r="J1445">
            <v>1999</v>
          </cell>
          <cell r="K1445" t="str">
            <v>Abril</v>
          </cell>
          <cell r="P1445">
            <v>0</v>
          </cell>
          <cell r="Q1445">
            <v>25.5</v>
          </cell>
          <cell r="R1445" t="e">
            <v>#REF!</v>
          </cell>
          <cell r="S1445" t="e">
            <v>#REF!</v>
          </cell>
          <cell r="T1445">
            <v>34</v>
          </cell>
          <cell r="U1445" t="e">
            <v>#REF!</v>
          </cell>
          <cell r="V1445">
            <v>34</v>
          </cell>
          <cell r="W1445" t="e">
            <v>#REF!</v>
          </cell>
          <cell r="X1445">
            <v>34</v>
          </cell>
          <cell r="Y1445">
            <v>8.67</v>
          </cell>
          <cell r="Z1445">
            <v>42.67</v>
          </cell>
          <cell r="AA1445" t="e">
            <v>#REF!</v>
          </cell>
          <cell r="AB1445">
            <v>8.67</v>
          </cell>
          <cell r="AC1445">
            <v>0</v>
          </cell>
          <cell r="AD1445">
            <v>0</v>
          </cell>
          <cell r="AE1445">
            <v>0</v>
          </cell>
          <cell r="AF1445">
            <v>0</v>
          </cell>
          <cell r="AG1445">
            <v>0</v>
          </cell>
          <cell r="AH1445">
            <v>0</v>
          </cell>
          <cell r="AI1445">
            <v>0</v>
          </cell>
          <cell r="AJ1445">
            <v>0</v>
          </cell>
          <cell r="AK1445">
            <v>0</v>
          </cell>
          <cell r="AL1445">
            <v>0</v>
          </cell>
          <cell r="AM1445">
            <v>0</v>
          </cell>
          <cell r="AN1445">
            <v>0</v>
          </cell>
          <cell r="AO1445">
            <v>0</v>
          </cell>
          <cell r="AP1445">
            <v>0</v>
          </cell>
          <cell r="AQ1445">
            <v>8.67</v>
          </cell>
        </row>
        <row r="1446">
          <cell r="A1446">
            <v>1</v>
          </cell>
          <cell r="B1446" t="str">
            <v>COP</v>
          </cell>
          <cell r="C1446" t="str">
            <v>Forzosas</v>
          </cell>
          <cell r="D1446" t="str">
            <v>Fija</v>
          </cell>
          <cell r="E1446">
            <v>1</v>
          </cell>
          <cell r="F1446">
            <v>35915</v>
          </cell>
          <cell r="G1446" t="str">
            <v>Abril</v>
          </cell>
          <cell r="H1446">
            <v>1998</v>
          </cell>
          <cell r="I1446">
            <v>36280</v>
          </cell>
          <cell r="J1446">
            <v>1999</v>
          </cell>
          <cell r="K1446" t="str">
            <v>Abril</v>
          </cell>
          <cell r="P1446">
            <v>0</v>
          </cell>
          <cell r="Q1446">
            <v>25.5</v>
          </cell>
          <cell r="R1446" t="e">
            <v>#REF!</v>
          </cell>
          <cell r="S1446" t="e">
            <v>#REF!</v>
          </cell>
          <cell r="T1446">
            <v>417.4</v>
          </cell>
          <cell r="U1446" t="e">
            <v>#REF!</v>
          </cell>
          <cell r="V1446">
            <v>417.4</v>
          </cell>
          <cell r="W1446" t="e">
            <v>#REF!</v>
          </cell>
          <cell r="X1446">
            <v>417.4</v>
          </cell>
          <cell r="Y1446">
            <v>106.437</v>
          </cell>
          <cell r="Z1446">
            <v>523.83699999999999</v>
          </cell>
          <cell r="AA1446" t="e">
            <v>#REF!</v>
          </cell>
          <cell r="AB1446">
            <v>106.437</v>
          </cell>
          <cell r="AC1446">
            <v>0</v>
          </cell>
          <cell r="AD1446">
            <v>0</v>
          </cell>
          <cell r="AE1446">
            <v>0</v>
          </cell>
          <cell r="AF1446">
            <v>0</v>
          </cell>
          <cell r="AG1446">
            <v>0</v>
          </cell>
          <cell r="AH1446">
            <v>0</v>
          </cell>
          <cell r="AI1446">
            <v>0</v>
          </cell>
          <cell r="AJ1446">
            <v>0</v>
          </cell>
          <cell r="AK1446">
            <v>0</v>
          </cell>
          <cell r="AL1446">
            <v>0</v>
          </cell>
          <cell r="AM1446">
            <v>0</v>
          </cell>
          <cell r="AN1446">
            <v>0</v>
          </cell>
          <cell r="AO1446">
            <v>0</v>
          </cell>
          <cell r="AP1446">
            <v>0</v>
          </cell>
          <cell r="AQ1446">
            <v>106.437</v>
          </cell>
        </row>
        <row r="1447">
          <cell r="A1447">
            <v>1</v>
          </cell>
          <cell r="B1447" t="str">
            <v>COP</v>
          </cell>
          <cell r="C1447" t="str">
            <v>Forzosas</v>
          </cell>
          <cell r="D1447" t="str">
            <v>Fija</v>
          </cell>
          <cell r="E1447">
            <v>1</v>
          </cell>
          <cell r="F1447">
            <v>35915</v>
          </cell>
          <cell r="G1447" t="str">
            <v>Abril</v>
          </cell>
          <cell r="H1447">
            <v>1998</v>
          </cell>
          <cell r="I1447">
            <v>36280</v>
          </cell>
          <cell r="J1447">
            <v>1999</v>
          </cell>
          <cell r="K1447" t="str">
            <v>Abril</v>
          </cell>
          <cell r="P1447">
            <v>0</v>
          </cell>
          <cell r="Q1447">
            <v>25.5</v>
          </cell>
          <cell r="R1447" t="e">
            <v>#REF!</v>
          </cell>
          <cell r="S1447" t="e">
            <v>#REF!</v>
          </cell>
          <cell r="T1447">
            <v>740.8</v>
          </cell>
          <cell r="U1447" t="e">
            <v>#REF!</v>
          </cell>
          <cell r="V1447">
            <v>740.8</v>
          </cell>
          <cell r="W1447" t="e">
            <v>#REF!</v>
          </cell>
          <cell r="X1447">
            <v>740.8</v>
          </cell>
          <cell r="Y1447">
            <v>188.904</v>
          </cell>
          <cell r="Z1447">
            <v>929.70399999999995</v>
          </cell>
          <cell r="AA1447" t="e">
            <v>#REF!</v>
          </cell>
          <cell r="AB1447">
            <v>188.904</v>
          </cell>
          <cell r="AC1447">
            <v>0</v>
          </cell>
          <cell r="AD1447">
            <v>0</v>
          </cell>
          <cell r="AE1447">
            <v>0</v>
          </cell>
          <cell r="AF1447">
            <v>0</v>
          </cell>
          <cell r="AG1447">
            <v>0</v>
          </cell>
          <cell r="AH1447">
            <v>0</v>
          </cell>
          <cell r="AI1447">
            <v>0</v>
          </cell>
          <cell r="AJ1447">
            <v>0</v>
          </cell>
          <cell r="AK1447">
            <v>0</v>
          </cell>
          <cell r="AL1447">
            <v>0</v>
          </cell>
          <cell r="AM1447">
            <v>0</v>
          </cell>
          <cell r="AN1447">
            <v>0</v>
          </cell>
          <cell r="AO1447">
            <v>0</v>
          </cell>
          <cell r="AP1447">
            <v>0</v>
          </cell>
          <cell r="AQ1447">
            <v>188.904</v>
          </cell>
        </row>
        <row r="1448">
          <cell r="A1448">
            <v>1</v>
          </cell>
          <cell r="B1448" t="str">
            <v>COP</v>
          </cell>
          <cell r="C1448" t="str">
            <v>Forzosas</v>
          </cell>
          <cell r="D1448" t="str">
            <v>Fija</v>
          </cell>
          <cell r="E1448">
            <v>1</v>
          </cell>
          <cell r="F1448">
            <v>35915</v>
          </cell>
          <cell r="G1448" t="str">
            <v>Abril</v>
          </cell>
          <cell r="H1448">
            <v>1998</v>
          </cell>
          <cell r="I1448">
            <v>36280</v>
          </cell>
          <cell r="J1448">
            <v>1999</v>
          </cell>
          <cell r="K1448" t="str">
            <v>Abril</v>
          </cell>
          <cell r="P1448">
            <v>0</v>
          </cell>
          <cell r="Q1448">
            <v>25.5</v>
          </cell>
          <cell r="R1448" t="e">
            <v>#REF!</v>
          </cell>
          <cell r="S1448" t="e">
            <v>#REF!</v>
          </cell>
          <cell r="T1448">
            <v>13400</v>
          </cell>
          <cell r="U1448" t="e">
            <v>#REF!</v>
          </cell>
          <cell r="V1448">
            <v>13400</v>
          </cell>
          <cell r="W1448" t="e">
            <v>#REF!</v>
          </cell>
          <cell r="X1448">
            <v>13400</v>
          </cell>
          <cell r="Y1448">
            <v>3417</v>
          </cell>
          <cell r="Z1448">
            <v>16817</v>
          </cell>
          <cell r="AA1448" t="e">
            <v>#REF!</v>
          </cell>
          <cell r="AB1448">
            <v>3417</v>
          </cell>
          <cell r="AC1448">
            <v>0</v>
          </cell>
          <cell r="AD1448">
            <v>0</v>
          </cell>
          <cell r="AE1448">
            <v>0</v>
          </cell>
          <cell r="AF1448">
            <v>0</v>
          </cell>
          <cell r="AG1448">
            <v>0</v>
          </cell>
          <cell r="AH1448">
            <v>0</v>
          </cell>
          <cell r="AI1448">
            <v>0</v>
          </cell>
          <cell r="AJ1448">
            <v>0</v>
          </cell>
          <cell r="AK1448">
            <v>0</v>
          </cell>
          <cell r="AL1448">
            <v>0</v>
          </cell>
          <cell r="AM1448">
            <v>0</v>
          </cell>
          <cell r="AN1448">
            <v>0</v>
          </cell>
          <cell r="AO1448">
            <v>0</v>
          </cell>
          <cell r="AP1448">
            <v>0</v>
          </cell>
          <cell r="AQ1448">
            <v>3417</v>
          </cell>
        </row>
        <row r="1449">
          <cell r="A1449">
            <v>1</v>
          </cell>
          <cell r="B1449" t="str">
            <v>COP</v>
          </cell>
          <cell r="C1449" t="str">
            <v>Forzosas</v>
          </cell>
          <cell r="D1449" t="str">
            <v>Fija</v>
          </cell>
          <cell r="E1449">
            <v>1</v>
          </cell>
          <cell r="F1449">
            <v>35915</v>
          </cell>
          <cell r="G1449" t="str">
            <v>Abril</v>
          </cell>
          <cell r="H1449">
            <v>1998</v>
          </cell>
          <cell r="I1449">
            <v>36280</v>
          </cell>
          <cell r="J1449">
            <v>1999</v>
          </cell>
          <cell r="K1449" t="str">
            <v>Abril</v>
          </cell>
          <cell r="P1449">
            <v>0</v>
          </cell>
          <cell r="Q1449">
            <v>25.5</v>
          </cell>
          <cell r="R1449" t="e">
            <v>#REF!</v>
          </cell>
          <cell r="S1449" t="e">
            <v>#REF!</v>
          </cell>
          <cell r="T1449">
            <v>155.9</v>
          </cell>
          <cell r="U1449" t="e">
            <v>#REF!</v>
          </cell>
          <cell r="V1449">
            <v>155.9</v>
          </cell>
          <cell r="W1449" t="e">
            <v>#REF!</v>
          </cell>
          <cell r="X1449">
            <v>155.9</v>
          </cell>
          <cell r="Y1449">
            <v>39.7545</v>
          </cell>
          <cell r="Z1449">
            <v>195.65450000000001</v>
          </cell>
          <cell r="AA1449" t="e">
            <v>#REF!</v>
          </cell>
          <cell r="AB1449">
            <v>39.7545</v>
          </cell>
          <cell r="AC1449">
            <v>0</v>
          </cell>
          <cell r="AD1449">
            <v>0</v>
          </cell>
          <cell r="AE1449">
            <v>0</v>
          </cell>
          <cell r="AF1449">
            <v>0</v>
          </cell>
          <cell r="AG1449">
            <v>0</v>
          </cell>
          <cell r="AH1449">
            <v>0</v>
          </cell>
          <cell r="AI1449">
            <v>0</v>
          </cell>
          <cell r="AJ1449">
            <v>0</v>
          </cell>
          <cell r="AK1449">
            <v>0</v>
          </cell>
          <cell r="AL1449">
            <v>0</v>
          </cell>
          <cell r="AM1449">
            <v>0</v>
          </cell>
          <cell r="AN1449">
            <v>0</v>
          </cell>
          <cell r="AO1449">
            <v>0</v>
          </cell>
          <cell r="AP1449">
            <v>0</v>
          </cell>
          <cell r="AQ1449">
            <v>39.7545</v>
          </cell>
        </row>
        <row r="1450">
          <cell r="A1450">
            <v>1</v>
          </cell>
          <cell r="B1450" t="str">
            <v>COP</v>
          </cell>
          <cell r="C1450" t="str">
            <v>Forzosas</v>
          </cell>
          <cell r="D1450" t="str">
            <v>Fija</v>
          </cell>
          <cell r="E1450">
            <v>1</v>
          </cell>
          <cell r="F1450">
            <v>35915</v>
          </cell>
          <cell r="G1450" t="str">
            <v>Abril</v>
          </cell>
          <cell r="H1450">
            <v>1998</v>
          </cell>
          <cell r="I1450">
            <v>36280</v>
          </cell>
          <cell r="J1450">
            <v>1999</v>
          </cell>
          <cell r="K1450" t="str">
            <v>Abril</v>
          </cell>
          <cell r="P1450">
            <v>0</v>
          </cell>
          <cell r="Q1450">
            <v>25.5</v>
          </cell>
          <cell r="R1450" t="e">
            <v>#REF!</v>
          </cell>
          <cell r="S1450" t="e">
            <v>#REF!</v>
          </cell>
          <cell r="T1450">
            <v>1000</v>
          </cell>
          <cell r="U1450" t="e">
            <v>#REF!</v>
          </cell>
          <cell r="V1450">
            <v>1000</v>
          </cell>
          <cell r="W1450" t="e">
            <v>#REF!</v>
          </cell>
          <cell r="X1450">
            <v>1000</v>
          </cell>
          <cell r="Y1450">
            <v>255</v>
          </cell>
          <cell r="Z1450">
            <v>1255</v>
          </cell>
          <cell r="AA1450" t="e">
            <v>#REF!</v>
          </cell>
          <cell r="AB1450">
            <v>255</v>
          </cell>
          <cell r="AC1450">
            <v>0</v>
          </cell>
          <cell r="AD1450">
            <v>0</v>
          </cell>
          <cell r="AE1450">
            <v>0</v>
          </cell>
          <cell r="AF1450">
            <v>0</v>
          </cell>
          <cell r="AG1450">
            <v>0</v>
          </cell>
          <cell r="AH1450">
            <v>0</v>
          </cell>
          <cell r="AI1450">
            <v>0</v>
          </cell>
          <cell r="AJ1450">
            <v>0</v>
          </cell>
          <cell r="AK1450">
            <v>0</v>
          </cell>
          <cell r="AL1450">
            <v>0</v>
          </cell>
          <cell r="AM1450">
            <v>0</v>
          </cell>
          <cell r="AN1450">
            <v>0</v>
          </cell>
          <cell r="AO1450">
            <v>0</v>
          </cell>
          <cell r="AP1450">
            <v>0</v>
          </cell>
          <cell r="AQ1450">
            <v>255</v>
          </cell>
        </row>
        <row r="1451">
          <cell r="A1451">
            <v>1</v>
          </cell>
          <cell r="B1451" t="str">
            <v>COP</v>
          </cell>
          <cell r="C1451" t="str">
            <v>Forzosas</v>
          </cell>
          <cell r="D1451" t="str">
            <v>Fija</v>
          </cell>
          <cell r="E1451">
            <v>1</v>
          </cell>
          <cell r="F1451">
            <v>35915</v>
          </cell>
          <cell r="G1451" t="str">
            <v>Abril</v>
          </cell>
          <cell r="H1451">
            <v>1998</v>
          </cell>
          <cell r="I1451">
            <v>36280</v>
          </cell>
          <cell r="J1451">
            <v>1999</v>
          </cell>
          <cell r="K1451" t="str">
            <v>Abril</v>
          </cell>
          <cell r="P1451">
            <v>0</v>
          </cell>
          <cell r="Q1451">
            <v>25.5</v>
          </cell>
          <cell r="R1451" t="e">
            <v>#REF!</v>
          </cell>
          <cell r="S1451" t="e">
            <v>#REF!</v>
          </cell>
          <cell r="T1451">
            <v>72.5</v>
          </cell>
          <cell r="U1451" t="e">
            <v>#REF!</v>
          </cell>
          <cell r="V1451">
            <v>72.5</v>
          </cell>
          <cell r="W1451" t="e">
            <v>#REF!</v>
          </cell>
          <cell r="X1451">
            <v>72.5</v>
          </cell>
          <cell r="Y1451">
            <v>18.487500000000001</v>
          </cell>
          <cell r="Z1451">
            <v>90.987499999999997</v>
          </cell>
          <cell r="AA1451" t="e">
            <v>#REF!</v>
          </cell>
          <cell r="AB1451">
            <v>18.487500000000001</v>
          </cell>
          <cell r="AC1451">
            <v>0</v>
          </cell>
          <cell r="AD1451">
            <v>0</v>
          </cell>
          <cell r="AE1451">
            <v>0</v>
          </cell>
          <cell r="AF1451">
            <v>0</v>
          </cell>
          <cell r="AG1451">
            <v>0</v>
          </cell>
          <cell r="AH1451">
            <v>0</v>
          </cell>
          <cell r="AI1451">
            <v>0</v>
          </cell>
          <cell r="AJ1451">
            <v>0</v>
          </cell>
          <cell r="AK1451">
            <v>0</v>
          </cell>
          <cell r="AL1451">
            <v>0</v>
          </cell>
          <cell r="AM1451">
            <v>0</v>
          </cell>
          <cell r="AN1451">
            <v>0</v>
          </cell>
          <cell r="AO1451">
            <v>0</v>
          </cell>
          <cell r="AP1451">
            <v>0</v>
          </cell>
          <cell r="AQ1451">
            <v>18.487500000000001</v>
          </cell>
        </row>
        <row r="1452">
          <cell r="A1452">
            <v>1</v>
          </cell>
          <cell r="B1452" t="str">
            <v>COP</v>
          </cell>
          <cell r="C1452" t="str">
            <v>Forzosas</v>
          </cell>
          <cell r="D1452" t="str">
            <v>Fija</v>
          </cell>
          <cell r="E1452">
            <v>1</v>
          </cell>
          <cell r="F1452">
            <v>35915</v>
          </cell>
          <cell r="G1452" t="str">
            <v>Abril</v>
          </cell>
          <cell r="H1452">
            <v>1998</v>
          </cell>
          <cell r="I1452">
            <v>36280</v>
          </cell>
          <cell r="J1452">
            <v>1999</v>
          </cell>
          <cell r="K1452" t="str">
            <v>Abril</v>
          </cell>
          <cell r="P1452">
            <v>0</v>
          </cell>
          <cell r="Q1452">
            <v>25.5</v>
          </cell>
          <cell r="R1452" t="e">
            <v>#REF!</v>
          </cell>
          <cell r="S1452" t="e">
            <v>#REF!</v>
          </cell>
          <cell r="T1452">
            <v>239.1</v>
          </cell>
          <cell r="U1452" t="e">
            <v>#REF!</v>
          </cell>
          <cell r="V1452">
            <v>239.1</v>
          </cell>
          <cell r="W1452" t="e">
            <v>#REF!</v>
          </cell>
          <cell r="X1452">
            <v>239.1</v>
          </cell>
          <cell r="Y1452">
            <v>60.970500000000001</v>
          </cell>
          <cell r="Z1452">
            <v>300.07049999999998</v>
          </cell>
          <cell r="AA1452" t="e">
            <v>#REF!</v>
          </cell>
          <cell r="AB1452">
            <v>60.970500000000001</v>
          </cell>
          <cell r="AC1452">
            <v>0</v>
          </cell>
          <cell r="AD1452">
            <v>0</v>
          </cell>
          <cell r="AE1452">
            <v>0</v>
          </cell>
          <cell r="AF1452">
            <v>0</v>
          </cell>
          <cell r="AG1452">
            <v>0</v>
          </cell>
          <cell r="AH1452">
            <v>0</v>
          </cell>
          <cell r="AI1452">
            <v>0</v>
          </cell>
          <cell r="AJ1452">
            <v>0</v>
          </cell>
          <cell r="AK1452">
            <v>0</v>
          </cell>
          <cell r="AL1452">
            <v>0</v>
          </cell>
          <cell r="AM1452">
            <v>0</v>
          </cell>
          <cell r="AN1452">
            <v>0</v>
          </cell>
          <cell r="AO1452">
            <v>0</v>
          </cell>
          <cell r="AP1452">
            <v>0</v>
          </cell>
          <cell r="AQ1452">
            <v>60.970500000000001</v>
          </cell>
        </row>
        <row r="1453">
          <cell r="A1453">
            <v>1</v>
          </cell>
          <cell r="B1453" t="str">
            <v>COP</v>
          </cell>
          <cell r="C1453" t="str">
            <v>Forzosas</v>
          </cell>
          <cell r="D1453" t="str">
            <v>Fija</v>
          </cell>
          <cell r="E1453">
            <v>1</v>
          </cell>
          <cell r="F1453">
            <v>35915</v>
          </cell>
          <cell r="G1453" t="str">
            <v>Abril</v>
          </cell>
          <cell r="H1453">
            <v>1998</v>
          </cell>
          <cell r="I1453">
            <v>36280</v>
          </cell>
          <cell r="J1453">
            <v>1999</v>
          </cell>
          <cell r="K1453" t="str">
            <v>Abril</v>
          </cell>
          <cell r="P1453">
            <v>0</v>
          </cell>
          <cell r="Q1453">
            <v>25.5</v>
          </cell>
          <cell r="R1453" t="e">
            <v>#REF!</v>
          </cell>
          <cell r="S1453" t="e">
            <v>#REF!</v>
          </cell>
          <cell r="T1453">
            <v>150</v>
          </cell>
          <cell r="U1453" t="e">
            <v>#REF!</v>
          </cell>
          <cell r="V1453">
            <v>150</v>
          </cell>
          <cell r="W1453" t="e">
            <v>#REF!</v>
          </cell>
          <cell r="X1453">
            <v>150</v>
          </cell>
          <cell r="Y1453">
            <v>38.25</v>
          </cell>
          <cell r="Z1453">
            <v>188.25</v>
          </cell>
          <cell r="AA1453" t="e">
            <v>#REF!</v>
          </cell>
          <cell r="AB1453">
            <v>38.25</v>
          </cell>
          <cell r="AC1453">
            <v>0</v>
          </cell>
          <cell r="AD1453">
            <v>0</v>
          </cell>
          <cell r="AE1453">
            <v>0</v>
          </cell>
          <cell r="AF1453">
            <v>0</v>
          </cell>
          <cell r="AG1453">
            <v>0</v>
          </cell>
          <cell r="AH1453">
            <v>0</v>
          </cell>
          <cell r="AI1453">
            <v>0</v>
          </cell>
          <cell r="AJ1453">
            <v>0</v>
          </cell>
          <cell r="AK1453">
            <v>0</v>
          </cell>
          <cell r="AL1453">
            <v>0</v>
          </cell>
          <cell r="AM1453">
            <v>0</v>
          </cell>
          <cell r="AN1453">
            <v>0</v>
          </cell>
          <cell r="AO1453">
            <v>0</v>
          </cell>
          <cell r="AP1453">
            <v>0</v>
          </cell>
          <cell r="AQ1453">
            <v>38.25</v>
          </cell>
        </row>
        <row r="1454">
          <cell r="A1454">
            <v>1</v>
          </cell>
          <cell r="B1454" t="str">
            <v>COP</v>
          </cell>
          <cell r="C1454" t="str">
            <v>Forzosas</v>
          </cell>
          <cell r="D1454" t="str">
            <v>Fija</v>
          </cell>
          <cell r="E1454">
            <v>1</v>
          </cell>
          <cell r="F1454">
            <v>35915</v>
          </cell>
          <cell r="G1454" t="str">
            <v>Abril</v>
          </cell>
          <cell r="H1454">
            <v>1998</v>
          </cell>
          <cell r="I1454">
            <v>36280</v>
          </cell>
          <cell r="J1454">
            <v>1999</v>
          </cell>
          <cell r="K1454" t="str">
            <v>Abril</v>
          </cell>
          <cell r="P1454">
            <v>0</v>
          </cell>
          <cell r="Q1454">
            <v>25.5</v>
          </cell>
          <cell r="R1454" t="e">
            <v>#REF!</v>
          </cell>
          <cell r="S1454" t="e">
            <v>#REF!</v>
          </cell>
          <cell r="T1454">
            <v>348.1</v>
          </cell>
          <cell r="U1454" t="e">
            <v>#REF!</v>
          </cell>
          <cell r="V1454">
            <v>348.1</v>
          </cell>
          <cell r="W1454" t="e">
            <v>#REF!</v>
          </cell>
          <cell r="X1454">
            <v>348.1</v>
          </cell>
          <cell r="Y1454">
            <v>88.765500000000003</v>
          </cell>
          <cell r="Z1454">
            <v>436.8655</v>
          </cell>
          <cell r="AA1454" t="e">
            <v>#REF!</v>
          </cell>
          <cell r="AB1454">
            <v>88.765500000000003</v>
          </cell>
          <cell r="AC1454">
            <v>0</v>
          </cell>
          <cell r="AD1454">
            <v>0</v>
          </cell>
          <cell r="AE1454">
            <v>0</v>
          </cell>
          <cell r="AF1454">
            <v>0</v>
          </cell>
          <cell r="AG1454">
            <v>0</v>
          </cell>
          <cell r="AH1454">
            <v>0</v>
          </cell>
          <cell r="AI1454">
            <v>0</v>
          </cell>
          <cell r="AJ1454">
            <v>0</v>
          </cell>
          <cell r="AK1454">
            <v>0</v>
          </cell>
          <cell r="AL1454">
            <v>0</v>
          </cell>
          <cell r="AM1454">
            <v>0</v>
          </cell>
          <cell r="AN1454">
            <v>0</v>
          </cell>
          <cell r="AO1454">
            <v>0</v>
          </cell>
          <cell r="AP1454">
            <v>0</v>
          </cell>
          <cell r="AQ1454">
            <v>88.765500000000003</v>
          </cell>
        </row>
        <row r="1455">
          <cell r="A1455">
            <v>1</v>
          </cell>
          <cell r="B1455" t="str">
            <v>COP</v>
          </cell>
          <cell r="C1455" t="str">
            <v>Forzosas</v>
          </cell>
          <cell r="D1455" t="str">
            <v>Fija</v>
          </cell>
          <cell r="E1455">
            <v>1</v>
          </cell>
          <cell r="F1455">
            <v>35915</v>
          </cell>
          <cell r="G1455" t="str">
            <v>Abril</v>
          </cell>
          <cell r="H1455">
            <v>1998</v>
          </cell>
          <cell r="I1455">
            <v>36280</v>
          </cell>
          <cell r="J1455">
            <v>1999</v>
          </cell>
          <cell r="K1455" t="str">
            <v>Abril</v>
          </cell>
          <cell r="P1455">
            <v>0</v>
          </cell>
          <cell r="Q1455">
            <v>25.5</v>
          </cell>
          <cell r="R1455" t="e">
            <v>#REF!</v>
          </cell>
          <cell r="S1455" t="e">
            <v>#REF!</v>
          </cell>
          <cell r="T1455">
            <v>10000</v>
          </cell>
          <cell r="U1455" t="e">
            <v>#REF!</v>
          </cell>
          <cell r="V1455">
            <v>10000</v>
          </cell>
          <cell r="W1455" t="e">
            <v>#REF!</v>
          </cell>
          <cell r="X1455">
            <v>10000</v>
          </cell>
          <cell r="Y1455">
            <v>2550</v>
          </cell>
          <cell r="Z1455">
            <v>12550</v>
          </cell>
          <cell r="AA1455" t="e">
            <v>#REF!</v>
          </cell>
          <cell r="AB1455">
            <v>2550</v>
          </cell>
          <cell r="AC1455">
            <v>0</v>
          </cell>
          <cell r="AD1455">
            <v>0</v>
          </cell>
          <cell r="AE1455">
            <v>0</v>
          </cell>
          <cell r="AF1455">
            <v>0</v>
          </cell>
          <cell r="AG1455">
            <v>0</v>
          </cell>
          <cell r="AH1455">
            <v>0</v>
          </cell>
          <cell r="AI1455">
            <v>0</v>
          </cell>
          <cell r="AJ1455">
            <v>0</v>
          </cell>
          <cell r="AK1455">
            <v>0</v>
          </cell>
          <cell r="AL1455">
            <v>0</v>
          </cell>
          <cell r="AM1455">
            <v>0</v>
          </cell>
          <cell r="AN1455">
            <v>0</v>
          </cell>
          <cell r="AO1455">
            <v>0</v>
          </cell>
          <cell r="AP1455">
            <v>0</v>
          </cell>
          <cell r="AQ1455">
            <v>2550</v>
          </cell>
        </row>
        <row r="1456">
          <cell r="A1456">
            <v>1</v>
          </cell>
          <cell r="B1456" t="str">
            <v>COP</v>
          </cell>
          <cell r="C1456" t="str">
            <v>Forzosas</v>
          </cell>
          <cell r="D1456" t="str">
            <v>Fija</v>
          </cell>
          <cell r="E1456">
            <v>1</v>
          </cell>
          <cell r="F1456">
            <v>35915</v>
          </cell>
          <cell r="G1456" t="str">
            <v>Abril</v>
          </cell>
          <cell r="H1456">
            <v>1998</v>
          </cell>
          <cell r="I1456">
            <v>36280</v>
          </cell>
          <cell r="J1456">
            <v>1999</v>
          </cell>
          <cell r="K1456" t="str">
            <v>Abril</v>
          </cell>
          <cell r="P1456">
            <v>0</v>
          </cell>
          <cell r="Q1456">
            <v>25.5</v>
          </cell>
          <cell r="R1456" t="e">
            <v>#REF!</v>
          </cell>
          <cell r="S1456" t="e">
            <v>#REF!</v>
          </cell>
          <cell r="T1456">
            <v>15000</v>
          </cell>
          <cell r="U1456" t="e">
            <v>#REF!</v>
          </cell>
          <cell r="V1456">
            <v>15000</v>
          </cell>
          <cell r="W1456" t="e">
            <v>#REF!</v>
          </cell>
          <cell r="X1456">
            <v>15000</v>
          </cell>
          <cell r="Y1456">
            <v>3825</v>
          </cell>
          <cell r="Z1456">
            <v>18825</v>
          </cell>
          <cell r="AA1456" t="e">
            <v>#REF!</v>
          </cell>
          <cell r="AB1456">
            <v>3825</v>
          </cell>
          <cell r="AC1456">
            <v>0</v>
          </cell>
          <cell r="AD1456">
            <v>0</v>
          </cell>
          <cell r="AE1456">
            <v>0</v>
          </cell>
          <cell r="AF1456">
            <v>0</v>
          </cell>
          <cell r="AG1456">
            <v>0</v>
          </cell>
          <cell r="AH1456">
            <v>0</v>
          </cell>
          <cell r="AI1456">
            <v>0</v>
          </cell>
          <cell r="AJ1456">
            <v>0</v>
          </cell>
          <cell r="AK1456">
            <v>0</v>
          </cell>
          <cell r="AL1456">
            <v>0</v>
          </cell>
          <cell r="AM1456">
            <v>0</v>
          </cell>
          <cell r="AN1456">
            <v>0</v>
          </cell>
          <cell r="AO1456">
            <v>0</v>
          </cell>
          <cell r="AP1456">
            <v>0</v>
          </cell>
          <cell r="AQ1456">
            <v>3825</v>
          </cell>
        </row>
        <row r="1457">
          <cell r="A1457">
            <v>1</v>
          </cell>
          <cell r="B1457" t="str">
            <v>COP</v>
          </cell>
          <cell r="C1457" t="str">
            <v>Forzosas</v>
          </cell>
          <cell r="D1457" t="str">
            <v>Fija</v>
          </cell>
          <cell r="E1457">
            <v>1</v>
          </cell>
          <cell r="F1457">
            <v>35915</v>
          </cell>
          <cell r="G1457" t="str">
            <v>Abril</v>
          </cell>
          <cell r="H1457">
            <v>1998</v>
          </cell>
          <cell r="I1457">
            <v>36280</v>
          </cell>
          <cell r="J1457">
            <v>1999</v>
          </cell>
          <cell r="K1457" t="str">
            <v>Abril</v>
          </cell>
          <cell r="P1457">
            <v>0</v>
          </cell>
          <cell r="Q1457">
            <v>25.5</v>
          </cell>
          <cell r="R1457" t="e">
            <v>#REF!</v>
          </cell>
          <cell r="S1457" t="e">
            <v>#REF!</v>
          </cell>
          <cell r="T1457">
            <v>202.9</v>
          </cell>
          <cell r="U1457" t="e">
            <v>#REF!</v>
          </cell>
          <cell r="V1457">
            <v>202.9</v>
          </cell>
          <cell r="W1457" t="e">
            <v>#REF!</v>
          </cell>
          <cell r="X1457">
            <v>202.9</v>
          </cell>
          <cell r="Y1457">
            <v>51.7395</v>
          </cell>
          <cell r="Z1457">
            <v>254.6395</v>
          </cell>
          <cell r="AA1457" t="e">
            <v>#REF!</v>
          </cell>
          <cell r="AB1457">
            <v>51.7395</v>
          </cell>
          <cell r="AC1457">
            <v>0</v>
          </cell>
          <cell r="AD1457">
            <v>0</v>
          </cell>
          <cell r="AE1457">
            <v>0</v>
          </cell>
          <cell r="AF1457">
            <v>0</v>
          </cell>
          <cell r="AG1457">
            <v>0</v>
          </cell>
          <cell r="AH1457">
            <v>0</v>
          </cell>
          <cell r="AI1457">
            <v>0</v>
          </cell>
          <cell r="AJ1457">
            <v>0</v>
          </cell>
          <cell r="AK1457">
            <v>0</v>
          </cell>
          <cell r="AL1457">
            <v>0</v>
          </cell>
          <cell r="AM1457">
            <v>0</v>
          </cell>
          <cell r="AN1457">
            <v>0</v>
          </cell>
          <cell r="AO1457">
            <v>0</v>
          </cell>
          <cell r="AP1457">
            <v>0</v>
          </cell>
          <cell r="AQ1457">
            <v>51.7395</v>
          </cell>
        </row>
        <row r="1458">
          <cell r="A1458">
            <v>1</v>
          </cell>
          <cell r="B1458" t="str">
            <v>COP</v>
          </cell>
          <cell r="C1458" t="str">
            <v>Forzosas</v>
          </cell>
          <cell r="D1458" t="str">
            <v>Fija</v>
          </cell>
          <cell r="E1458">
            <v>1</v>
          </cell>
          <cell r="F1458">
            <v>35915</v>
          </cell>
          <cell r="G1458" t="str">
            <v>Abril</v>
          </cell>
          <cell r="H1458">
            <v>1998</v>
          </cell>
          <cell r="I1458">
            <v>36280</v>
          </cell>
          <cell r="J1458">
            <v>1999</v>
          </cell>
          <cell r="K1458" t="str">
            <v>Abril</v>
          </cell>
          <cell r="P1458">
            <v>0</v>
          </cell>
          <cell r="Q1458">
            <v>25.5</v>
          </cell>
          <cell r="R1458" t="e">
            <v>#REF!</v>
          </cell>
          <cell r="S1458" t="e">
            <v>#REF!</v>
          </cell>
          <cell r="T1458">
            <v>1158.5999999999999</v>
          </cell>
          <cell r="U1458" t="e">
            <v>#REF!</v>
          </cell>
          <cell r="V1458">
            <v>1158.5999999999999</v>
          </cell>
          <cell r="W1458" t="e">
            <v>#REF!</v>
          </cell>
          <cell r="X1458">
            <v>1158.5999999999999</v>
          </cell>
          <cell r="Y1458">
            <v>295.44299999999998</v>
          </cell>
          <cell r="Z1458">
            <v>1454.0429999999999</v>
          </cell>
          <cell r="AA1458" t="e">
            <v>#REF!</v>
          </cell>
          <cell r="AB1458">
            <v>295.44299999999998</v>
          </cell>
          <cell r="AC1458">
            <v>0</v>
          </cell>
          <cell r="AD1458">
            <v>0</v>
          </cell>
          <cell r="AE1458">
            <v>0</v>
          </cell>
          <cell r="AF1458">
            <v>0</v>
          </cell>
          <cell r="AG1458">
            <v>0</v>
          </cell>
          <cell r="AH1458">
            <v>0</v>
          </cell>
          <cell r="AI1458">
            <v>0</v>
          </cell>
          <cell r="AJ1458">
            <v>0</v>
          </cell>
          <cell r="AK1458">
            <v>0</v>
          </cell>
          <cell r="AL1458">
            <v>0</v>
          </cell>
          <cell r="AM1458">
            <v>0</v>
          </cell>
          <cell r="AN1458">
            <v>0</v>
          </cell>
          <cell r="AO1458">
            <v>0</v>
          </cell>
          <cell r="AP1458">
            <v>0</v>
          </cell>
          <cell r="AQ1458">
            <v>295.44299999999998</v>
          </cell>
        </row>
        <row r="1459">
          <cell r="A1459">
            <v>1</v>
          </cell>
          <cell r="B1459" t="str">
            <v>COP</v>
          </cell>
          <cell r="C1459" t="str">
            <v>Forzosas</v>
          </cell>
          <cell r="D1459" t="str">
            <v>Fija</v>
          </cell>
          <cell r="E1459">
            <v>1</v>
          </cell>
          <cell r="F1459">
            <v>35915</v>
          </cell>
          <cell r="G1459" t="str">
            <v>Abril</v>
          </cell>
          <cell r="H1459">
            <v>1998</v>
          </cell>
          <cell r="I1459">
            <v>36280</v>
          </cell>
          <cell r="J1459">
            <v>1999</v>
          </cell>
          <cell r="K1459" t="str">
            <v>Abril</v>
          </cell>
          <cell r="P1459">
            <v>0</v>
          </cell>
          <cell r="Q1459">
            <v>25.5</v>
          </cell>
          <cell r="R1459" t="e">
            <v>#REF!</v>
          </cell>
          <cell r="S1459" t="e">
            <v>#REF!</v>
          </cell>
          <cell r="T1459">
            <v>38496.1</v>
          </cell>
          <cell r="U1459" t="e">
            <v>#REF!</v>
          </cell>
          <cell r="V1459">
            <v>38496.1</v>
          </cell>
          <cell r="W1459" t="e">
            <v>#REF!</v>
          </cell>
          <cell r="X1459">
            <v>38496.1</v>
          </cell>
          <cell r="Y1459">
            <v>9816.5054999999993</v>
          </cell>
          <cell r="Z1459">
            <v>48312.605499999998</v>
          </cell>
          <cell r="AA1459" t="e">
            <v>#REF!</v>
          </cell>
          <cell r="AB1459">
            <v>9816.5054999999993</v>
          </cell>
          <cell r="AC1459">
            <v>0</v>
          </cell>
          <cell r="AD1459">
            <v>0</v>
          </cell>
          <cell r="AE1459">
            <v>0</v>
          </cell>
          <cell r="AF1459">
            <v>0</v>
          </cell>
          <cell r="AG1459">
            <v>0</v>
          </cell>
          <cell r="AH1459">
            <v>0</v>
          </cell>
          <cell r="AI1459">
            <v>0</v>
          </cell>
          <cell r="AJ1459">
            <v>0</v>
          </cell>
          <cell r="AK1459">
            <v>0</v>
          </cell>
          <cell r="AL1459">
            <v>0</v>
          </cell>
          <cell r="AM1459">
            <v>0</v>
          </cell>
          <cell r="AN1459">
            <v>0</v>
          </cell>
          <cell r="AO1459">
            <v>0</v>
          </cell>
          <cell r="AP1459">
            <v>0</v>
          </cell>
          <cell r="AQ1459">
            <v>9816.5054999999993</v>
          </cell>
        </row>
        <row r="1460">
          <cell r="A1460">
            <v>1</v>
          </cell>
          <cell r="B1460" t="str">
            <v>COP</v>
          </cell>
          <cell r="C1460" t="str">
            <v>Forzosas</v>
          </cell>
          <cell r="D1460" t="str">
            <v>Fija</v>
          </cell>
          <cell r="E1460">
            <v>1</v>
          </cell>
          <cell r="F1460">
            <v>35915</v>
          </cell>
          <cell r="G1460" t="str">
            <v>Abril</v>
          </cell>
          <cell r="H1460">
            <v>1998</v>
          </cell>
          <cell r="I1460">
            <v>36280</v>
          </cell>
          <cell r="J1460">
            <v>1999</v>
          </cell>
          <cell r="K1460" t="str">
            <v>Abril</v>
          </cell>
          <cell r="P1460">
            <v>0</v>
          </cell>
          <cell r="Q1460">
            <v>25.5</v>
          </cell>
          <cell r="R1460" t="e">
            <v>#REF!</v>
          </cell>
          <cell r="S1460" t="e">
            <v>#REF!</v>
          </cell>
          <cell r="T1460">
            <v>13646.3</v>
          </cell>
          <cell r="U1460" t="e">
            <v>#REF!</v>
          </cell>
          <cell r="V1460">
            <v>13646.3</v>
          </cell>
          <cell r="W1460" t="e">
            <v>#REF!</v>
          </cell>
          <cell r="X1460">
            <v>13646.3</v>
          </cell>
          <cell r="Y1460">
            <v>3479.8064999999997</v>
          </cell>
          <cell r="Z1460">
            <v>17126.106499999998</v>
          </cell>
          <cell r="AA1460" t="e">
            <v>#REF!</v>
          </cell>
          <cell r="AB1460">
            <v>3479.8064999999997</v>
          </cell>
          <cell r="AC1460">
            <v>0</v>
          </cell>
          <cell r="AD1460">
            <v>0</v>
          </cell>
          <cell r="AE1460">
            <v>0</v>
          </cell>
          <cell r="AF1460">
            <v>0</v>
          </cell>
          <cell r="AG1460">
            <v>0</v>
          </cell>
          <cell r="AH1460">
            <v>0</v>
          </cell>
          <cell r="AI1460">
            <v>0</v>
          </cell>
          <cell r="AJ1460">
            <v>0</v>
          </cell>
          <cell r="AK1460">
            <v>0</v>
          </cell>
          <cell r="AL1460">
            <v>0</v>
          </cell>
          <cell r="AM1460">
            <v>0</v>
          </cell>
          <cell r="AN1460">
            <v>0</v>
          </cell>
          <cell r="AO1460">
            <v>0</v>
          </cell>
          <cell r="AP1460">
            <v>0</v>
          </cell>
          <cell r="AQ1460">
            <v>3479.8064999999997</v>
          </cell>
        </row>
        <row r="1461">
          <cell r="A1461">
            <v>1</v>
          </cell>
          <cell r="B1461" t="str">
            <v>COP</v>
          </cell>
          <cell r="C1461" t="str">
            <v>Forzosas</v>
          </cell>
          <cell r="D1461" t="str">
            <v>Fija</v>
          </cell>
          <cell r="E1461">
            <v>1</v>
          </cell>
          <cell r="F1461">
            <v>35915</v>
          </cell>
          <cell r="G1461" t="str">
            <v>Abril</v>
          </cell>
          <cell r="H1461">
            <v>1998</v>
          </cell>
          <cell r="I1461">
            <v>36280</v>
          </cell>
          <cell r="J1461">
            <v>1999</v>
          </cell>
          <cell r="K1461" t="str">
            <v>Abril</v>
          </cell>
          <cell r="P1461">
            <v>0</v>
          </cell>
          <cell r="Q1461">
            <v>25.5</v>
          </cell>
          <cell r="R1461" t="e">
            <v>#REF!</v>
          </cell>
          <cell r="S1461" t="e">
            <v>#REF!</v>
          </cell>
          <cell r="T1461">
            <v>1200</v>
          </cell>
          <cell r="U1461" t="e">
            <v>#REF!</v>
          </cell>
          <cell r="V1461">
            <v>1200</v>
          </cell>
          <cell r="W1461" t="e">
            <v>#REF!</v>
          </cell>
          <cell r="X1461">
            <v>1200</v>
          </cell>
          <cell r="Y1461">
            <v>306</v>
          </cell>
          <cell r="Z1461">
            <v>1506</v>
          </cell>
          <cell r="AA1461" t="e">
            <v>#REF!</v>
          </cell>
          <cell r="AB1461">
            <v>306</v>
          </cell>
          <cell r="AC1461">
            <v>0</v>
          </cell>
          <cell r="AD1461">
            <v>0</v>
          </cell>
          <cell r="AE1461">
            <v>0</v>
          </cell>
          <cell r="AF1461">
            <v>0</v>
          </cell>
          <cell r="AG1461">
            <v>0</v>
          </cell>
          <cell r="AH1461">
            <v>0</v>
          </cell>
          <cell r="AI1461">
            <v>0</v>
          </cell>
          <cell r="AJ1461">
            <v>0</v>
          </cell>
          <cell r="AK1461">
            <v>0</v>
          </cell>
          <cell r="AL1461">
            <v>0</v>
          </cell>
          <cell r="AM1461">
            <v>0</v>
          </cell>
          <cell r="AN1461">
            <v>0</v>
          </cell>
          <cell r="AO1461">
            <v>0</v>
          </cell>
          <cell r="AP1461">
            <v>0</v>
          </cell>
          <cell r="AQ1461">
            <v>306</v>
          </cell>
        </row>
        <row r="1462">
          <cell r="A1462">
            <v>1</v>
          </cell>
          <cell r="B1462" t="str">
            <v>COP</v>
          </cell>
          <cell r="C1462" t="str">
            <v>Forzosas</v>
          </cell>
          <cell r="D1462" t="str">
            <v>Fija</v>
          </cell>
          <cell r="E1462">
            <v>1</v>
          </cell>
          <cell r="F1462">
            <v>35915</v>
          </cell>
          <cell r="G1462" t="str">
            <v>Abril</v>
          </cell>
          <cell r="H1462">
            <v>1998</v>
          </cell>
          <cell r="I1462">
            <v>36280</v>
          </cell>
          <cell r="J1462">
            <v>1999</v>
          </cell>
          <cell r="K1462" t="str">
            <v>Abril</v>
          </cell>
          <cell r="P1462">
            <v>0</v>
          </cell>
          <cell r="Q1462">
            <v>25.5</v>
          </cell>
          <cell r="R1462" t="e">
            <v>#REF!</v>
          </cell>
          <cell r="S1462" t="e">
            <v>#REF!</v>
          </cell>
          <cell r="T1462">
            <v>363.7</v>
          </cell>
          <cell r="U1462" t="e">
            <v>#REF!</v>
          </cell>
          <cell r="V1462">
            <v>363.7</v>
          </cell>
          <cell r="W1462" t="e">
            <v>#REF!</v>
          </cell>
          <cell r="X1462">
            <v>363.7</v>
          </cell>
          <cell r="Y1462">
            <v>92.743499999999997</v>
          </cell>
          <cell r="Z1462">
            <v>456.44349999999997</v>
          </cell>
          <cell r="AA1462" t="e">
            <v>#REF!</v>
          </cell>
          <cell r="AB1462">
            <v>92.743499999999997</v>
          </cell>
          <cell r="AC1462">
            <v>0</v>
          </cell>
          <cell r="AD1462">
            <v>0</v>
          </cell>
          <cell r="AE1462">
            <v>0</v>
          </cell>
          <cell r="AF1462">
            <v>0</v>
          </cell>
          <cell r="AG1462">
            <v>0</v>
          </cell>
          <cell r="AH1462">
            <v>0</v>
          </cell>
          <cell r="AI1462">
            <v>0</v>
          </cell>
          <cell r="AJ1462">
            <v>0</v>
          </cell>
          <cell r="AK1462">
            <v>0</v>
          </cell>
          <cell r="AL1462">
            <v>0</v>
          </cell>
          <cell r="AM1462">
            <v>0</v>
          </cell>
          <cell r="AN1462">
            <v>0</v>
          </cell>
          <cell r="AO1462">
            <v>0</v>
          </cell>
          <cell r="AP1462">
            <v>0</v>
          </cell>
          <cell r="AQ1462">
            <v>92.743499999999997</v>
          </cell>
        </row>
        <row r="1463">
          <cell r="A1463">
            <v>1</v>
          </cell>
          <cell r="B1463" t="str">
            <v>COP</v>
          </cell>
          <cell r="C1463" t="str">
            <v>Forzosas</v>
          </cell>
          <cell r="D1463" t="str">
            <v>Fija</v>
          </cell>
          <cell r="E1463">
            <v>1</v>
          </cell>
          <cell r="F1463">
            <v>35915</v>
          </cell>
          <cell r="G1463" t="str">
            <v>Abril</v>
          </cell>
          <cell r="H1463">
            <v>1998</v>
          </cell>
          <cell r="I1463">
            <v>36280</v>
          </cell>
          <cell r="J1463">
            <v>1999</v>
          </cell>
          <cell r="K1463" t="str">
            <v>Abril</v>
          </cell>
          <cell r="P1463">
            <v>0</v>
          </cell>
          <cell r="Q1463">
            <v>25.5</v>
          </cell>
          <cell r="R1463" t="e">
            <v>#REF!</v>
          </cell>
          <cell r="S1463" t="e">
            <v>#REF!</v>
          </cell>
          <cell r="T1463">
            <v>1026.7</v>
          </cell>
          <cell r="U1463" t="e">
            <v>#REF!</v>
          </cell>
          <cell r="V1463">
            <v>1026.7</v>
          </cell>
          <cell r="W1463" t="e">
            <v>#REF!</v>
          </cell>
          <cell r="X1463">
            <v>1026.7</v>
          </cell>
          <cell r="Y1463">
            <v>261.80850000000004</v>
          </cell>
          <cell r="Z1463">
            <v>1288.5085000000001</v>
          </cell>
          <cell r="AA1463" t="e">
            <v>#REF!</v>
          </cell>
          <cell r="AB1463">
            <v>261.80850000000004</v>
          </cell>
          <cell r="AC1463">
            <v>0</v>
          </cell>
          <cell r="AD1463">
            <v>0</v>
          </cell>
          <cell r="AE1463">
            <v>0</v>
          </cell>
          <cell r="AF1463">
            <v>0</v>
          </cell>
          <cell r="AG1463">
            <v>0</v>
          </cell>
          <cell r="AH1463">
            <v>0</v>
          </cell>
          <cell r="AI1463">
            <v>0</v>
          </cell>
          <cell r="AJ1463">
            <v>0</v>
          </cell>
          <cell r="AK1463">
            <v>0</v>
          </cell>
          <cell r="AL1463">
            <v>0</v>
          </cell>
          <cell r="AM1463">
            <v>0</v>
          </cell>
          <cell r="AN1463">
            <v>0</v>
          </cell>
          <cell r="AO1463">
            <v>0</v>
          </cell>
          <cell r="AP1463">
            <v>0</v>
          </cell>
          <cell r="AQ1463">
            <v>261.80850000000004</v>
          </cell>
        </row>
        <row r="1464">
          <cell r="A1464">
            <v>1</v>
          </cell>
          <cell r="B1464" t="str">
            <v>COP</v>
          </cell>
          <cell r="C1464" t="str">
            <v>Forzosas</v>
          </cell>
          <cell r="D1464" t="str">
            <v>Fija</v>
          </cell>
          <cell r="E1464">
            <v>1</v>
          </cell>
          <cell r="F1464">
            <v>35915</v>
          </cell>
          <cell r="G1464" t="str">
            <v>Abril</v>
          </cell>
          <cell r="H1464">
            <v>1998</v>
          </cell>
          <cell r="I1464">
            <v>36280</v>
          </cell>
          <cell r="J1464">
            <v>1999</v>
          </cell>
          <cell r="K1464" t="str">
            <v>Abril</v>
          </cell>
          <cell r="P1464">
            <v>0</v>
          </cell>
          <cell r="Q1464">
            <v>25.5</v>
          </cell>
          <cell r="R1464" t="e">
            <v>#REF!</v>
          </cell>
          <cell r="S1464" t="e">
            <v>#REF!</v>
          </cell>
          <cell r="T1464">
            <v>26</v>
          </cell>
          <cell r="U1464" t="e">
            <v>#REF!</v>
          </cell>
          <cell r="V1464">
            <v>26</v>
          </cell>
          <cell r="W1464" t="e">
            <v>#REF!</v>
          </cell>
          <cell r="X1464">
            <v>26</v>
          </cell>
          <cell r="Y1464">
            <v>6.63</v>
          </cell>
          <cell r="Z1464">
            <v>32.630000000000003</v>
          </cell>
          <cell r="AA1464" t="e">
            <v>#REF!</v>
          </cell>
          <cell r="AB1464">
            <v>6.63</v>
          </cell>
          <cell r="AC1464">
            <v>0</v>
          </cell>
          <cell r="AD1464">
            <v>0</v>
          </cell>
          <cell r="AE1464">
            <v>0</v>
          </cell>
          <cell r="AF1464">
            <v>0</v>
          </cell>
          <cell r="AG1464">
            <v>0</v>
          </cell>
          <cell r="AH1464">
            <v>0</v>
          </cell>
          <cell r="AI1464">
            <v>0</v>
          </cell>
          <cell r="AJ1464">
            <v>0</v>
          </cell>
          <cell r="AK1464">
            <v>0</v>
          </cell>
          <cell r="AL1464">
            <v>0</v>
          </cell>
          <cell r="AM1464">
            <v>0</v>
          </cell>
          <cell r="AN1464">
            <v>0</v>
          </cell>
          <cell r="AO1464">
            <v>0</v>
          </cell>
          <cell r="AP1464">
            <v>0</v>
          </cell>
          <cell r="AQ1464">
            <v>6.63</v>
          </cell>
        </row>
        <row r="1465">
          <cell r="A1465">
            <v>1</v>
          </cell>
          <cell r="B1465" t="str">
            <v>COP</v>
          </cell>
          <cell r="C1465" t="str">
            <v>Forzosas</v>
          </cell>
          <cell r="D1465" t="str">
            <v>Fija</v>
          </cell>
          <cell r="E1465">
            <v>1</v>
          </cell>
          <cell r="F1465">
            <v>35915</v>
          </cell>
          <cell r="G1465" t="str">
            <v>Abril</v>
          </cell>
          <cell r="H1465">
            <v>1998</v>
          </cell>
          <cell r="I1465">
            <v>36280</v>
          </cell>
          <cell r="J1465">
            <v>1999</v>
          </cell>
          <cell r="K1465" t="str">
            <v>Abril</v>
          </cell>
          <cell r="P1465">
            <v>0</v>
          </cell>
          <cell r="Q1465">
            <v>25.5</v>
          </cell>
          <cell r="R1465" t="e">
            <v>#REF!</v>
          </cell>
          <cell r="S1465" t="e">
            <v>#REF!</v>
          </cell>
          <cell r="T1465">
            <v>33</v>
          </cell>
          <cell r="U1465" t="e">
            <v>#REF!</v>
          </cell>
          <cell r="V1465">
            <v>33</v>
          </cell>
          <cell r="W1465" t="e">
            <v>#REF!</v>
          </cell>
          <cell r="X1465">
            <v>33</v>
          </cell>
          <cell r="Y1465">
            <v>8.4150000000000009</v>
          </cell>
          <cell r="Z1465">
            <v>41.414999999999999</v>
          </cell>
          <cell r="AA1465" t="e">
            <v>#REF!</v>
          </cell>
          <cell r="AB1465">
            <v>8.4150000000000009</v>
          </cell>
          <cell r="AC1465">
            <v>0</v>
          </cell>
          <cell r="AD1465">
            <v>0</v>
          </cell>
          <cell r="AE1465">
            <v>0</v>
          </cell>
          <cell r="AF1465">
            <v>0</v>
          </cell>
          <cell r="AG1465">
            <v>0</v>
          </cell>
          <cell r="AH1465">
            <v>0</v>
          </cell>
          <cell r="AI1465">
            <v>0</v>
          </cell>
          <cell r="AJ1465">
            <v>0</v>
          </cell>
          <cell r="AK1465">
            <v>0</v>
          </cell>
          <cell r="AL1465">
            <v>0</v>
          </cell>
          <cell r="AM1465">
            <v>0</v>
          </cell>
          <cell r="AN1465">
            <v>0</v>
          </cell>
          <cell r="AO1465">
            <v>0</v>
          </cell>
          <cell r="AP1465">
            <v>0</v>
          </cell>
          <cell r="AQ1465">
            <v>8.4150000000000009</v>
          </cell>
        </row>
        <row r="1466">
          <cell r="A1466">
            <v>1</v>
          </cell>
          <cell r="B1466" t="str">
            <v>COP</v>
          </cell>
          <cell r="C1466" t="str">
            <v>Forzosas</v>
          </cell>
          <cell r="D1466" t="str">
            <v>Fija</v>
          </cell>
          <cell r="E1466">
            <v>1</v>
          </cell>
          <cell r="F1466">
            <v>35915</v>
          </cell>
          <cell r="G1466" t="str">
            <v>Abril</v>
          </cell>
          <cell r="H1466">
            <v>1998</v>
          </cell>
          <cell r="I1466">
            <v>36280</v>
          </cell>
          <cell r="J1466">
            <v>1999</v>
          </cell>
          <cell r="K1466" t="str">
            <v>Abril</v>
          </cell>
          <cell r="P1466">
            <v>0</v>
          </cell>
          <cell r="Q1466">
            <v>25.5</v>
          </cell>
          <cell r="R1466" t="e">
            <v>#REF!</v>
          </cell>
          <cell r="S1466" t="e">
            <v>#REF!</v>
          </cell>
          <cell r="T1466">
            <v>660.8</v>
          </cell>
          <cell r="U1466" t="e">
            <v>#REF!</v>
          </cell>
          <cell r="V1466">
            <v>660.8</v>
          </cell>
          <cell r="W1466" t="e">
            <v>#REF!</v>
          </cell>
          <cell r="X1466">
            <v>660.8</v>
          </cell>
          <cell r="Y1466">
            <v>168.50399999999999</v>
          </cell>
          <cell r="Z1466">
            <v>829.30399999999997</v>
          </cell>
          <cell r="AA1466" t="e">
            <v>#REF!</v>
          </cell>
          <cell r="AB1466">
            <v>168.50399999999999</v>
          </cell>
          <cell r="AC1466">
            <v>0</v>
          </cell>
          <cell r="AD1466">
            <v>0</v>
          </cell>
          <cell r="AE1466">
            <v>0</v>
          </cell>
          <cell r="AF1466">
            <v>0</v>
          </cell>
          <cell r="AG1466">
            <v>0</v>
          </cell>
          <cell r="AH1466">
            <v>0</v>
          </cell>
          <cell r="AI1466">
            <v>0</v>
          </cell>
          <cell r="AJ1466">
            <v>0</v>
          </cell>
          <cell r="AK1466">
            <v>0</v>
          </cell>
          <cell r="AL1466">
            <v>0</v>
          </cell>
          <cell r="AM1466">
            <v>0</v>
          </cell>
          <cell r="AN1466">
            <v>0</v>
          </cell>
          <cell r="AO1466">
            <v>0</v>
          </cell>
          <cell r="AP1466">
            <v>0</v>
          </cell>
          <cell r="AQ1466">
            <v>168.50399999999999</v>
          </cell>
        </row>
        <row r="1467">
          <cell r="A1467">
            <v>1</v>
          </cell>
          <cell r="B1467" t="str">
            <v>COP</v>
          </cell>
          <cell r="C1467" t="str">
            <v>Forzosas</v>
          </cell>
          <cell r="D1467" t="str">
            <v>Fija</v>
          </cell>
          <cell r="E1467">
            <v>1</v>
          </cell>
          <cell r="F1467">
            <v>35915</v>
          </cell>
          <cell r="G1467" t="str">
            <v>Abril</v>
          </cell>
          <cell r="H1467">
            <v>1998</v>
          </cell>
          <cell r="I1467">
            <v>36280</v>
          </cell>
          <cell r="J1467">
            <v>1999</v>
          </cell>
          <cell r="K1467" t="str">
            <v>Abril</v>
          </cell>
          <cell r="P1467">
            <v>0</v>
          </cell>
          <cell r="Q1467">
            <v>25.5</v>
          </cell>
          <cell r="R1467" t="e">
            <v>#REF!</v>
          </cell>
          <cell r="S1467" t="e">
            <v>#REF!</v>
          </cell>
          <cell r="T1467">
            <v>3500</v>
          </cell>
          <cell r="U1467" t="e">
            <v>#REF!</v>
          </cell>
          <cell r="V1467">
            <v>3500</v>
          </cell>
          <cell r="W1467" t="e">
            <v>#REF!</v>
          </cell>
          <cell r="X1467">
            <v>3500</v>
          </cell>
          <cell r="Y1467">
            <v>892.5</v>
          </cell>
          <cell r="Z1467">
            <v>4392.5</v>
          </cell>
          <cell r="AA1467" t="e">
            <v>#REF!</v>
          </cell>
          <cell r="AB1467">
            <v>892.5</v>
          </cell>
          <cell r="AC1467">
            <v>0</v>
          </cell>
          <cell r="AD1467">
            <v>0</v>
          </cell>
          <cell r="AE1467">
            <v>0</v>
          </cell>
          <cell r="AF1467">
            <v>0</v>
          </cell>
          <cell r="AG1467">
            <v>0</v>
          </cell>
          <cell r="AH1467">
            <v>0</v>
          </cell>
          <cell r="AI1467">
            <v>0</v>
          </cell>
          <cell r="AJ1467">
            <v>0</v>
          </cell>
          <cell r="AK1467">
            <v>0</v>
          </cell>
          <cell r="AL1467">
            <v>0</v>
          </cell>
          <cell r="AM1467">
            <v>0</v>
          </cell>
          <cell r="AN1467">
            <v>0</v>
          </cell>
          <cell r="AO1467">
            <v>0</v>
          </cell>
          <cell r="AP1467">
            <v>0</v>
          </cell>
          <cell r="AQ1467">
            <v>892.5</v>
          </cell>
        </row>
        <row r="1468">
          <cell r="A1468">
            <v>1</v>
          </cell>
          <cell r="B1468" t="str">
            <v>COP</v>
          </cell>
          <cell r="C1468" t="str">
            <v>Forzosas</v>
          </cell>
          <cell r="D1468" t="str">
            <v>Fija</v>
          </cell>
          <cell r="E1468">
            <v>1</v>
          </cell>
          <cell r="F1468">
            <v>35915</v>
          </cell>
          <cell r="G1468" t="str">
            <v>Abril</v>
          </cell>
          <cell r="H1468">
            <v>1998</v>
          </cell>
          <cell r="I1468">
            <v>36280</v>
          </cell>
          <cell r="J1468">
            <v>1999</v>
          </cell>
          <cell r="K1468" t="str">
            <v>Abril</v>
          </cell>
          <cell r="P1468">
            <v>0</v>
          </cell>
          <cell r="Q1468">
            <v>25.5</v>
          </cell>
          <cell r="R1468" t="e">
            <v>#REF!</v>
          </cell>
          <cell r="S1468" t="e">
            <v>#REF!</v>
          </cell>
          <cell r="T1468">
            <v>2986.8</v>
          </cell>
          <cell r="U1468" t="e">
            <v>#REF!</v>
          </cell>
          <cell r="V1468">
            <v>2986.8</v>
          </cell>
          <cell r="W1468" t="e">
            <v>#REF!</v>
          </cell>
          <cell r="X1468">
            <v>2986.8</v>
          </cell>
          <cell r="Y1468">
            <v>761.63400000000001</v>
          </cell>
          <cell r="Z1468">
            <v>3748.4340000000002</v>
          </cell>
          <cell r="AA1468" t="e">
            <v>#REF!</v>
          </cell>
          <cell r="AB1468">
            <v>761.63400000000001</v>
          </cell>
          <cell r="AC1468">
            <v>0</v>
          </cell>
          <cell r="AD1468">
            <v>0</v>
          </cell>
          <cell r="AE1468">
            <v>0</v>
          </cell>
          <cell r="AF1468">
            <v>0</v>
          </cell>
          <cell r="AG1468">
            <v>0</v>
          </cell>
          <cell r="AH1468">
            <v>0</v>
          </cell>
          <cell r="AI1468">
            <v>0</v>
          </cell>
          <cell r="AJ1468">
            <v>0</v>
          </cell>
          <cell r="AK1468">
            <v>0</v>
          </cell>
          <cell r="AL1468">
            <v>0</v>
          </cell>
          <cell r="AM1468">
            <v>0</v>
          </cell>
          <cell r="AN1468">
            <v>0</v>
          </cell>
          <cell r="AO1468">
            <v>0</v>
          </cell>
          <cell r="AP1468">
            <v>0</v>
          </cell>
          <cell r="AQ1468">
            <v>761.63400000000001</v>
          </cell>
        </row>
        <row r="1469">
          <cell r="A1469">
            <v>1</v>
          </cell>
          <cell r="B1469" t="str">
            <v>COP</v>
          </cell>
          <cell r="C1469" t="str">
            <v>Forzosas</v>
          </cell>
          <cell r="D1469" t="str">
            <v>Fija</v>
          </cell>
          <cell r="E1469">
            <v>1</v>
          </cell>
          <cell r="F1469">
            <v>35915</v>
          </cell>
          <cell r="G1469" t="str">
            <v>Abril</v>
          </cell>
          <cell r="H1469">
            <v>1998</v>
          </cell>
          <cell r="I1469">
            <v>36280</v>
          </cell>
          <cell r="J1469">
            <v>1999</v>
          </cell>
          <cell r="K1469" t="str">
            <v>Abril</v>
          </cell>
          <cell r="P1469">
            <v>0</v>
          </cell>
          <cell r="Q1469">
            <v>25.5</v>
          </cell>
          <cell r="R1469" t="e">
            <v>#REF!</v>
          </cell>
          <cell r="S1469" t="e">
            <v>#REF!</v>
          </cell>
          <cell r="T1469">
            <v>1000</v>
          </cell>
          <cell r="U1469" t="e">
            <v>#REF!</v>
          </cell>
          <cell r="V1469">
            <v>1000</v>
          </cell>
          <cell r="W1469" t="e">
            <v>#REF!</v>
          </cell>
          <cell r="X1469">
            <v>1000</v>
          </cell>
          <cell r="Y1469">
            <v>255</v>
          </cell>
          <cell r="Z1469">
            <v>1255</v>
          </cell>
          <cell r="AA1469" t="e">
            <v>#REF!</v>
          </cell>
          <cell r="AB1469">
            <v>255</v>
          </cell>
          <cell r="AC1469">
            <v>0</v>
          </cell>
          <cell r="AD1469">
            <v>0</v>
          </cell>
          <cell r="AE1469">
            <v>0</v>
          </cell>
          <cell r="AF1469">
            <v>0</v>
          </cell>
          <cell r="AG1469">
            <v>0</v>
          </cell>
          <cell r="AH1469">
            <v>0</v>
          </cell>
          <cell r="AI1469">
            <v>0</v>
          </cell>
          <cell r="AJ1469">
            <v>0</v>
          </cell>
          <cell r="AK1469">
            <v>0</v>
          </cell>
          <cell r="AL1469">
            <v>0</v>
          </cell>
          <cell r="AM1469">
            <v>0</v>
          </cell>
          <cell r="AN1469">
            <v>0</v>
          </cell>
          <cell r="AO1469">
            <v>0</v>
          </cell>
          <cell r="AP1469">
            <v>0</v>
          </cell>
          <cell r="AQ1469">
            <v>255</v>
          </cell>
        </row>
        <row r="1470">
          <cell r="A1470">
            <v>1</v>
          </cell>
          <cell r="B1470" t="str">
            <v>COP</v>
          </cell>
          <cell r="C1470" t="str">
            <v>Forzosas</v>
          </cell>
          <cell r="D1470" t="str">
            <v>Fija</v>
          </cell>
          <cell r="E1470">
            <v>1</v>
          </cell>
          <cell r="F1470">
            <v>35915</v>
          </cell>
          <cell r="G1470" t="str">
            <v>Abril</v>
          </cell>
          <cell r="H1470">
            <v>1998</v>
          </cell>
          <cell r="I1470">
            <v>36280</v>
          </cell>
          <cell r="J1470">
            <v>1999</v>
          </cell>
          <cell r="K1470" t="str">
            <v>Abril</v>
          </cell>
          <cell r="P1470">
            <v>0</v>
          </cell>
          <cell r="Q1470">
            <v>25.5</v>
          </cell>
          <cell r="R1470" t="e">
            <v>#REF!</v>
          </cell>
          <cell r="S1470" t="e">
            <v>#REF!</v>
          </cell>
          <cell r="T1470">
            <v>300</v>
          </cell>
          <cell r="U1470" t="e">
            <v>#REF!</v>
          </cell>
          <cell r="V1470">
            <v>300</v>
          </cell>
          <cell r="W1470" t="e">
            <v>#REF!</v>
          </cell>
          <cell r="X1470">
            <v>300</v>
          </cell>
          <cell r="Y1470">
            <v>76.5</v>
          </cell>
          <cell r="Z1470">
            <v>376.5</v>
          </cell>
          <cell r="AA1470" t="e">
            <v>#REF!</v>
          </cell>
          <cell r="AB1470">
            <v>76.5</v>
          </cell>
          <cell r="AC1470">
            <v>0</v>
          </cell>
          <cell r="AD1470">
            <v>0</v>
          </cell>
          <cell r="AE1470">
            <v>0</v>
          </cell>
          <cell r="AF1470">
            <v>0</v>
          </cell>
          <cell r="AG1470">
            <v>0</v>
          </cell>
          <cell r="AH1470">
            <v>0</v>
          </cell>
          <cell r="AI1470">
            <v>0</v>
          </cell>
          <cell r="AJ1470">
            <v>0</v>
          </cell>
          <cell r="AK1470">
            <v>0</v>
          </cell>
          <cell r="AL1470">
            <v>0</v>
          </cell>
          <cell r="AM1470">
            <v>0</v>
          </cell>
          <cell r="AN1470">
            <v>0</v>
          </cell>
          <cell r="AO1470">
            <v>0</v>
          </cell>
          <cell r="AP1470">
            <v>0</v>
          </cell>
          <cell r="AQ1470">
            <v>76.5</v>
          </cell>
        </row>
        <row r="1471">
          <cell r="A1471">
            <v>1</v>
          </cell>
          <cell r="B1471" t="str">
            <v>COP</v>
          </cell>
          <cell r="C1471" t="str">
            <v>Forzosas</v>
          </cell>
          <cell r="D1471" t="str">
            <v>Fija</v>
          </cell>
          <cell r="E1471">
            <v>1</v>
          </cell>
          <cell r="F1471">
            <v>35915</v>
          </cell>
          <cell r="G1471" t="str">
            <v>Abril</v>
          </cell>
          <cell r="H1471">
            <v>1998</v>
          </cell>
          <cell r="I1471">
            <v>36280</v>
          </cell>
          <cell r="J1471">
            <v>1999</v>
          </cell>
          <cell r="K1471" t="str">
            <v>Abril</v>
          </cell>
          <cell r="P1471">
            <v>0</v>
          </cell>
          <cell r="Q1471">
            <v>25.5</v>
          </cell>
          <cell r="R1471" t="e">
            <v>#REF!</v>
          </cell>
          <cell r="S1471" t="e">
            <v>#REF!</v>
          </cell>
          <cell r="T1471">
            <v>4848.6000000000004</v>
          </cell>
          <cell r="U1471" t="e">
            <v>#REF!</v>
          </cell>
          <cell r="V1471">
            <v>4848.6000000000004</v>
          </cell>
          <cell r="W1471" t="e">
            <v>#REF!</v>
          </cell>
          <cell r="X1471">
            <v>4848.6000000000004</v>
          </cell>
          <cell r="Y1471">
            <v>1236.393</v>
          </cell>
          <cell r="Z1471">
            <v>6084.9930000000004</v>
          </cell>
          <cell r="AA1471" t="e">
            <v>#REF!</v>
          </cell>
          <cell r="AB1471">
            <v>1236.393</v>
          </cell>
          <cell r="AC1471">
            <v>0</v>
          </cell>
          <cell r="AD1471">
            <v>0</v>
          </cell>
          <cell r="AE1471">
            <v>0</v>
          </cell>
          <cell r="AF1471">
            <v>0</v>
          </cell>
          <cell r="AG1471">
            <v>0</v>
          </cell>
          <cell r="AH1471">
            <v>0</v>
          </cell>
          <cell r="AI1471">
            <v>0</v>
          </cell>
          <cell r="AJ1471">
            <v>0</v>
          </cell>
          <cell r="AK1471">
            <v>0</v>
          </cell>
          <cell r="AL1471">
            <v>0</v>
          </cell>
          <cell r="AM1471">
            <v>0</v>
          </cell>
          <cell r="AN1471">
            <v>0</v>
          </cell>
          <cell r="AO1471">
            <v>0</v>
          </cell>
          <cell r="AP1471">
            <v>0</v>
          </cell>
          <cell r="AQ1471">
            <v>1236.393</v>
          </cell>
        </row>
        <row r="1472">
          <cell r="A1472">
            <v>1</v>
          </cell>
          <cell r="B1472" t="str">
            <v>COP</v>
          </cell>
          <cell r="C1472" t="str">
            <v>Forzosas</v>
          </cell>
          <cell r="D1472" t="str">
            <v>Fija</v>
          </cell>
          <cell r="E1472">
            <v>1</v>
          </cell>
          <cell r="F1472">
            <v>35915</v>
          </cell>
          <cell r="G1472" t="str">
            <v>Abril</v>
          </cell>
          <cell r="H1472">
            <v>1998</v>
          </cell>
          <cell r="I1472">
            <v>36280</v>
          </cell>
          <cell r="J1472">
            <v>1999</v>
          </cell>
          <cell r="K1472" t="str">
            <v>Abril</v>
          </cell>
          <cell r="P1472">
            <v>0</v>
          </cell>
          <cell r="Q1472">
            <v>25.5</v>
          </cell>
          <cell r="R1472" t="e">
            <v>#REF!</v>
          </cell>
          <cell r="S1472" t="e">
            <v>#REF!</v>
          </cell>
          <cell r="T1472">
            <v>1002.1</v>
          </cell>
          <cell r="U1472" t="e">
            <v>#REF!</v>
          </cell>
          <cell r="V1472">
            <v>1002.1</v>
          </cell>
          <cell r="W1472" t="e">
            <v>#REF!</v>
          </cell>
          <cell r="X1472">
            <v>1002.1</v>
          </cell>
          <cell r="Y1472">
            <v>255.53550000000001</v>
          </cell>
          <cell r="Z1472">
            <v>1257.6355000000001</v>
          </cell>
          <cell r="AA1472" t="e">
            <v>#REF!</v>
          </cell>
          <cell r="AB1472">
            <v>255.53550000000001</v>
          </cell>
          <cell r="AC1472">
            <v>0</v>
          </cell>
          <cell r="AD1472">
            <v>0</v>
          </cell>
          <cell r="AE1472">
            <v>0</v>
          </cell>
          <cell r="AF1472">
            <v>0</v>
          </cell>
          <cell r="AG1472">
            <v>0</v>
          </cell>
          <cell r="AH1472">
            <v>0</v>
          </cell>
          <cell r="AI1472">
            <v>0</v>
          </cell>
          <cell r="AJ1472">
            <v>0</v>
          </cell>
          <cell r="AK1472">
            <v>0</v>
          </cell>
          <cell r="AL1472">
            <v>0</v>
          </cell>
          <cell r="AM1472">
            <v>0</v>
          </cell>
          <cell r="AN1472">
            <v>0</v>
          </cell>
          <cell r="AO1472">
            <v>0</v>
          </cell>
          <cell r="AP1472">
            <v>0</v>
          </cell>
          <cell r="AQ1472">
            <v>255.53550000000001</v>
          </cell>
        </row>
        <row r="1473">
          <cell r="A1473">
            <v>1</v>
          </cell>
          <cell r="B1473" t="str">
            <v>COP</v>
          </cell>
          <cell r="C1473" t="str">
            <v>Forzosas</v>
          </cell>
          <cell r="D1473" t="str">
            <v>Fija</v>
          </cell>
          <cell r="E1473">
            <v>1</v>
          </cell>
          <cell r="F1473">
            <v>35915</v>
          </cell>
          <cell r="G1473" t="str">
            <v>Abril</v>
          </cell>
          <cell r="H1473">
            <v>1998</v>
          </cell>
          <cell r="I1473">
            <v>36280</v>
          </cell>
          <cell r="J1473">
            <v>1999</v>
          </cell>
          <cell r="K1473" t="str">
            <v>Abril</v>
          </cell>
          <cell r="P1473">
            <v>0</v>
          </cell>
          <cell r="Q1473">
            <v>25.5</v>
          </cell>
          <cell r="R1473" t="e">
            <v>#REF!</v>
          </cell>
          <cell r="S1473" t="e">
            <v>#REF!</v>
          </cell>
          <cell r="T1473">
            <v>59</v>
          </cell>
          <cell r="U1473" t="e">
            <v>#REF!</v>
          </cell>
          <cell r="V1473">
            <v>59</v>
          </cell>
          <cell r="W1473" t="e">
            <v>#REF!</v>
          </cell>
          <cell r="X1473">
            <v>59</v>
          </cell>
          <cell r="Y1473">
            <v>15.045</v>
          </cell>
          <cell r="Z1473">
            <v>74.045000000000002</v>
          </cell>
          <cell r="AA1473" t="e">
            <v>#REF!</v>
          </cell>
          <cell r="AB1473">
            <v>15.045</v>
          </cell>
          <cell r="AC1473">
            <v>0</v>
          </cell>
          <cell r="AD1473">
            <v>0</v>
          </cell>
          <cell r="AE1473">
            <v>0</v>
          </cell>
          <cell r="AF1473">
            <v>0</v>
          </cell>
          <cell r="AG1473">
            <v>0</v>
          </cell>
          <cell r="AH1473">
            <v>0</v>
          </cell>
          <cell r="AI1473">
            <v>0</v>
          </cell>
          <cell r="AJ1473">
            <v>0</v>
          </cell>
          <cell r="AK1473">
            <v>0</v>
          </cell>
          <cell r="AL1473">
            <v>0</v>
          </cell>
          <cell r="AM1473">
            <v>0</v>
          </cell>
          <cell r="AN1473">
            <v>0</v>
          </cell>
          <cell r="AO1473">
            <v>0</v>
          </cell>
          <cell r="AP1473">
            <v>0</v>
          </cell>
          <cell r="AQ1473">
            <v>15.045</v>
          </cell>
        </row>
        <row r="1474">
          <cell r="A1474">
            <v>1</v>
          </cell>
          <cell r="B1474" t="str">
            <v>COP</v>
          </cell>
          <cell r="C1474" t="str">
            <v>Forzosas</v>
          </cell>
          <cell r="D1474" t="str">
            <v>Fija</v>
          </cell>
          <cell r="E1474">
            <v>1</v>
          </cell>
          <cell r="F1474">
            <v>35915</v>
          </cell>
          <cell r="G1474" t="str">
            <v>Abril</v>
          </cell>
          <cell r="H1474">
            <v>1998</v>
          </cell>
          <cell r="I1474">
            <v>36280</v>
          </cell>
          <cell r="J1474">
            <v>1999</v>
          </cell>
          <cell r="K1474" t="str">
            <v>Abril</v>
          </cell>
          <cell r="P1474">
            <v>0</v>
          </cell>
          <cell r="Q1474">
            <v>25.5</v>
          </cell>
          <cell r="R1474" t="e">
            <v>#REF!</v>
          </cell>
          <cell r="S1474" t="e">
            <v>#REF!</v>
          </cell>
          <cell r="T1474">
            <v>5876.5</v>
          </cell>
          <cell r="U1474" t="e">
            <v>#REF!</v>
          </cell>
          <cell r="V1474">
            <v>5876.5</v>
          </cell>
          <cell r="W1474" t="e">
            <v>#REF!</v>
          </cell>
          <cell r="X1474">
            <v>5876.5</v>
          </cell>
          <cell r="Y1474">
            <v>1498.5074999999999</v>
          </cell>
          <cell r="Z1474">
            <v>7375.0074999999997</v>
          </cell>
          <cell r="AA1474" t="e">
            <v>#REF!</v>
          </cell>
          <cell r="AB1474">
            <v>1498.5074999999999</v>
          </cell>
          <cell r="AC1474">
            <v>0</v>
          </cell>
          <cell r="AD1474">
            <v>0</v>
          </cell>
          <cell r="AE1474">
            <v>0</v>
          </cell>
          <cell r="AF1474">
            <v>0</v>
          </cell>
          <cell r="AG1474">
            <v>0</v>
          </cell>
          <cell r="AH1474">
            <v>0</v>
          </cell>
          <cell r="AI1474">
            <v>0</v>
          </cell>
          <cell r="AJ1474">
            <v>0</v>
          </cell>
          <cell r="AK1474">
            <v>0</v>
          </cell>
          <cell r="AL1474">
            <v>0</v>
          </cell>
          <cell r="AM1474">
            <v>0</v>
          </cell>
          <cell r="AN1474">
            <v>0</v>
          </cell>
          <cell r="AO1474">
            <v>0</v>
          </cell>
          <cell r="AP1474">
            <v>0</v>
          </cell>
          <cell r="AQ1474">
            <v>1498.5074999999999</v>
          </cell>
        </row>
        <row r="1475">
          <cell r="A1475">
            <v>1</v>
          </cell>
          <cell r="B1475" t="str">
            <v>COP</v>
          </cell>
          <cell r="C1475" t="str">
            <v>Forzosas</v>
          </cell>
          <cell r="D1475" t="str">
            <v>Fija</v>
          </cell>
          <cell r="E1475">
            <v>1</v>
          </cell>
          <cell r="F1475">
            <v>35915</v>
          </cell>
          <cell r="G1475" t="str">
            <v>Abril</v>
          </cell>
          <cell r="H1475">
            <v>1998</v>
          </cell>
          <cell r="I1475">
            <v>36280</v>
          </cell>
          <cell r="J1475">
            <v>1999</v>
          </cell>
          <cell r="K1475" t="str">
            <v>Abril</v>
          </cell>
          <cell r="P1475">
            <v>0</v>
          </cell>
          <cell r="Q1475">
            <v>25.5</v>
          </cell>
          <cell r="R1475" t="e">
            <v>#REF!</v>
          </cell>
          <cell r="S1475" t="e">
            <v>#REF!</v>
          </cell>
          <cell r="T1475">
            <v>1996.7</v>
          </cell>
          <cell r="U1475" t="e">
            <v>#REF!</v>
          </cell>
          <cell r="V1475">
            <v>1996.7</v>
          </cell>
          <cell r="W1475" t="e">
            <v>#REF!</v>
          </cell>
          <cell r="X1475">
            <v>1996.7</v>
          </cell>
          <cell r="Y1475">
            <v>509.1585</v>
          </cell>
          <cell r="Z1475">
            <v>2505.8585000000003</v>
          </cell>
          <cell r="AA1475" t="e">
            <v>#REF!</v>
          </cell>
          <cell r="AB1475">
            <v>509.1585</v>
          </cell>
          <cell r="AC1475">
            <v>0</v>
          </cell>
          <cell r="AD1475">
            <v>0</v>
          </cell>
          <cell r="AE1475">
            <v>0</v>
          </cell>
          <cell r="AF1475">
            <v>0</v>
          </cell>
          <cell r="AG1475">
            <v>0</v>
          </cell>
          <cell r="AH1475">
            <v>0</v>
          </cell>
          <cell r="AI1475">
            <v>0</v>
          </cell>
          <cell r="AJ1475">
            <v>0</v>
          </cell>
          <cell r="AK1475">
            <v>0</v>
          </cell>
          <cell r="AL1475">
            <v>0</v>
          </cell>
          <cell r="AM1475">
            <v>0</v>
          </cell>
          <cell r="AN1475">
            <v>0</v>
          </cell>
          <cell r="AO1475">
            <v>0</v>
          </cell>
          <cell r="AP1475">
            <v>0</v>
          </cell>
          <cell r="AQ1475">
            <v>509.1585</v>
          </cell>
        </row>
        <row r="1476">
          <cell r="A1476">
            <v>1</v>
          </cell>
          <cell r="B1476" t="str">
            <v>COP</v>
          </cell>
          <cell r="C1476" t="str">
            <v>Forzosas</v>
          </cell>
          <cell r="D1476" t="str">
            <v>Fija</v>
          </cell>
          <cell r="E1476">
            <v>1</v>
          </cell>
          <cell r="F1476">
            <v>35915</v>
          </cell>
          <cell r="G1476" t="str">
            <v>Abril</v>
          </cell>
          <cell r="H1476">
            <v>1998</v>
          </cell>
          <cell r="I1476">
            <v>36280</v>
          </cell>
          <cell r="J1476">
            <v>1999</v>
          </cell>
          <cell r="K1476" t="str">
            <v>Abril</v>
          </cell>
          <cell r="P1476">
            <v>0</v>
          </cell>
          <cell r="Q1476">
            <v>25.5</v>
          </cell>
          <cell r="R1476" t="e">
            <v>#REF!</v>
          </cell>
          <cell r="S1476" t="e">
            <v>#REF!</v>
          </cell>
          <cell r="T1476">
            <v>2537.5</v>
          </cell>
          <cell r="U1476" t="e">
            <v>#REF!</v>
          </cell>
          <cell r="V1476">
            <v>2537.5</v>
          </cell>
          <cell r="W1476" t="e">
            <v>#REF!</v>
          </cell>
          <cell r="X1476">
            <v>2537.5</v>
          </cell>
          <cell r="Y1476">
            <v>647.0625</v>
          </cell>
          <cell r="Z1476">
            <v>3184.5625</v>
          </cell>
          <cell r="AA1476" t="e">
            <v>#REF!</v>
          </cell>
          <cell r="AB1476">
            <v>647.0625</v>
          </cell>
          <cell r="AC1476">
            <v>0</v>
          </cell>
          <cell r="AD1476">
            <v>0</v>
          </cell>
          <cell r="AE1476">
            <v>0</v>
          </cell>
          <cell r="AF1476">
            <v>0</v>
          </cell>
          <cell r="AG1476">
            <v>0</v>
          </cell>
          <cell r="AH1476">
            <v>0</v>
          </cell>
          <cell r="AI1476">
            <v>0</v>
          </cell>
          <cell r="AJ1476">
            <v>0</v>
          </cell>
          <cell r="AK1476">
            <v>0</v>
          </cell>
          <cell r="AL1476">
            <v>0</v>
          </cell>
          <cell r="AM1476">
            <v>0</v>
          </cell>
          <cell r="AN1476">
            <v>0</v>
          </cell>
          <cell r="AO1476">
            <v>0</v>
          </cell>
          <cell r="AP1476">
            <v>0</v>
          </cell>
          <cell r="AQ1476">
            <v>647.0625</v>
          </cell>
        </row>
        <row r="1477">
          <cell r="A1477">
            <v>1</v>
          </cell>
          <cell r="B1477" t="str">
            <v>COP</v>
          </cell>
          <cell r="C1477" t="str">
            <v>Forzosas</v>
          </cell>
          <cell r="D1477" t="str">
            <v>Fija</v>
          </cell>
          <cell r="E1477">
            <v>1</v>
          </cell>
          <cell r="F1477">
            <v>35915</v>
          </cell>
          <cell r="G1477" t="str">
            <v>Abril</v>
          </cell>
          <cell r="H1477">
            <v>1998</v>
          </cell>
          <cell r="I1477">
            <v>36280</v>
          </cell>
          <cell r="J1477">
            <v>1999</v>
          </cell>
          <cell r="K1477" t="str">
            <v>Abril</v>
          </cell>
          <cell r="P1477">
            <v>0</v>
          </cell>
          <cell r="Q1477">
            <v>25.5</v>
          </cell>
          <cell r="R1477" t="e">
            <v>#REF!</v>
          </cell>
          <cell r="S1477" t="e">
            <v>#REF!</v>
          </cell>
          <cell r="T1477">
            <v>65151.9</v>
          </cell>
          <cell r="U1477" t="e">
            <v>#REF!</v>
          </cell>
          <cell r="V1477">
            <v>65151.9</v>
          </cell>
          <cell r="W1477" t="e">
            <v>#REF!</v>
          </cell>
          <cell r="X1477">
            <v>65151.9</v>
          </cell>
          <cell r="Y1477">
            <v>16613.734500000002</v>
          </cell>
          <cell r="Z1477">
            <v>81765.6345</v>
          </cell>
          <cell r="AA1477" t="e">
            <v>#REF!</v>
          </cell>
          <cell r="AB1477">
            <v>16613.734500000002</v>
          </cell>
          <cell r="AC1477">
            <v>0</v>
          </cell>
          <cell r="AD1477">
            <v>0</v>
          </cell>
          <cell r="AE1477">
            <v>0</v>
          </cell>
          <cell r="AF1477">
            <v>0</v>
          </cell>
          <cell r="AG1477">
            <v>0</v>
          </cell>
          <cell r="AH1477">
            <v>0</v>
          </cell>
          <cell r="AI1477">
            <v>0</v>
          </cell>
          <cell r="AJ1477">
            <v>0</v>
          </cell>
          <cell r="AK1477">
            <v>0</v>
          </cell>
          <cell r="AL1477">
            <v>0</v>
          </cell>
          <cell r="AM1477">
            <v>0</v>
          </cell>
          <cell r="AN1477">
            <v>0</v>
          </cell>
          <cell r="AO1477">
            <v>0</v>
          </cell>
          <cell r="AP1477">
            <v>0</v>
          </cell>
          <cell r="AQ1477">
            <v>16613.734500000002</v>
          </cell>
        </row>
        <row r="1478">
          <cell r="A1478">
            <v>1</v>
          </cell>
          <cell r="B1478" t="str">
            <v>COP</v>
          </cell>
          <cell r="C1478" t="str">
            <v>Forzosas</v>
          </cell>
          <cell r="D1478" t="str">
            <v>Fija</v>
          </cell>
          <cell r="E1478">
            <v>1</v>
          </cell>
          <cell r="F1478">
            <v>35915</v>
          </cell>
          <cell r="G1478" t="str">
            <v>Abril</v>
          </cell>
          <cell r="H1478">
            <v>1998</v>
          </cell>
          <cell r="I1478">
            <v>36280</v>
          </cell>
          <cell r="J1478">
            <v>1999</v>
          </cell>
          <cell r="K1478" t="str">
            <v>Abril</v>
          </cell>
          <cell r="P1478">
            <v>0</v>
          </cell>
          <cell r="Q1478">
            <v>25.5</v>
          </cell>
          <cell r="R1478" t="e">
            <v>#REF!</v>
          </cell>
          <cell r="S1478" t="e">
            <v>#REF!</v>
          </cell>
          <cell r="T1478">
            <v>4827.7</v>
          </cell>
          <cell r="U1478" t="e">
            <v>#REF!</v>
          </cell>
          <cell r="V1478">
            <v>4827.7</v>
          </cell>
          <cell r="W1478" t="e">
            <v>#REF!</v>
          </cell>
          <cell r="X1478">
            <v>4827.7</v>
          </cell>
          <cell r="Y1478">
            <v>1231.0635</v>
          </cell>
          <cell r="Z1478">
            <v>6058.7635</v>
          </cell>
          <cell r="AA1478" t="e">
            <v>#REF!</v>
          </cell>
          <cell r="AB1478">
            <v>1231.0635</v>
          </cell>
          <cell r="AC1478">
            <v>0</v>
          </cell>
          <cell r="AD1478">
            <v>0</v>
          </cell>
          <cell r="AE1478">
            <v>0</v>
          </cell>
          <cell r="AF1478">
            <v>0</v>
          </cell>
          <cell r="AG1478">
            <v>0</v>
          </cell>
          <cell r="AH1478">
            <v>0</v>
          </cell>
          <cell r="AI1478">
            <v>0</v>
          </cell>
          <cell r="AJ1478">
            <v>0</v>
          </cell>
          <cell r="AK1478">
            <v>0</v>
          </cell>
          <cell r="AL1478">
            <v>0</v>
          </cell>
          <cell r="AM1478">
            <v>0</v>
          </cell>
          <cell r="AN1478">
            <v>0</v>
          </cell>
          <cell r="AO1478">
            <v>0</v>
          </cell>
          <cell r="AP1478">
            <v>0</v>
          </cell>
          <cell r="AQ1478">
            <v>1231.0635</v>
          </cell>
        </row>
        <row r="1479">
          <cell r="A1479">
            <v>1</v>
          </cell>
          <cell r="B1479" t="str">
            <v>COP</v>
          </cell>
          <cell r="C1479" t="str">
            <v>Forzosas</v>
          </cell>
          <cell r="D1479" t="str">
            <v>Fija</v>
          </cell>
          <cell r="E1479">
            <v>1</v>
          </cell>
          <cell r="F1479">
            <v>35915</v>
          </cell>
          <cell r="G1479" t="str">
            <v>Abril</v>
          </cell>
          <cell r="H1479">
            <v>1998</v>
          </cell>
          <cell r="I1479">
            <v>36280</v>
          </cell>
          <cell r="J1479">
            <v>1999</v>
          </cell>
          <cell r="K1479" t="str">
            <v>Abril</v>
          </cell>
          <cell r="P1479">
            <v>0</v>
          </cell>
          <cell r="Q1479">
            <v>25.5</v>
          </cell>
          <cell r="R1479" t="e">
            <v>#REF!</v>
          </cell>
          <cell r="S1479" t="e">
            <v>#REF!</v>
          </cell>
          <cell r="T1479">
            <v>13500</v>
          </cell>
          <cell r="U1479" t="e">
            <v>#REF!</v>
          </cell>
          <cell r="V1479">
            <v>13500</v>
          </cell>
          <cell r="W1479" t="e">
            <v>#REF!</v>
          </cell>
          <cell r="X1479">
            <v>13500</v>
          </cell>
          <cell r="Y1479">
            <v>3442.5</v>
          </cell>
          <cell r="Z1479">
            <v>16942.5</v>
          </cell>
          <cell r="AA1479" t="e">
            <v>#REF!</v>
          </cell>
          <cell r="AB1479">
            <v>3442.5</v>
          </cell>
          <cell r="AC1479">
            <v>0</v>
          </cell>
          <cell r="AD1479">
            <v>0</v>
          </cell>
          <cell r="AE1479">
            <v>0</v>
          </cell>
          <cell r="AF1479">
            <v>0</v>
          </cell>
          <cell r="AG1479">
            <v>0</v>
          </cell>
          <cell r="AH1479">
            <v>0</v>
          </cell>
          <cell r="AI1479">
            <v>0</v>
          </cell>
          <cell r="AJ1479">
            <v>0</v>
          </cell>
          <cell r="AK1479">
            <v>0</v>
          </cell>
          <cell r="AL1479">
            <v>0</v>
          </cell>
          <cell r="AM1479">
            <v>0</v>
          </cell>
          <cell r="AN1479">
            <v>0</v>
          </cell>
          <cell r="AO1479">
            <v>0</v>
          </cell>
          <cell r="AP1479">
            <v>0</v>
          </cell>
          <cell r="AQ1479">
            <v>3442.5</v>
          </cell>
        </row>
        <row r="1480">
          <cell r="A1480">
            <v>1</v>
          </cell>
          <cell r="B1480" t="str">
            <v>COP</v>
          </cell>
          <cell r="C1480" t="str">
            <v>Forzosas</v>
          </cell>
          <cell r="D1480" t="str">
            <v>Fija</v>
          </cell>
          <cell r="E1480">
            <v>1</v>
          </cell>
          <cell r="F1480">
            <v>35915</v>
          </cell>
          <cell r="G1480" t="str">
            <v>Abril</v>
          </cell>
          <cell r="H1480">
            <v>1998</v>
          </cell>
          <cell r="I1480">
            <v>36280</v>
          </cell>
          <cell r="J1480">
            <v>1999</v>
          </cell>
          <cell r="K1480" t="str">
            <v>Abril</v>
          </cell>
          <cell r="P1480">
            <v>0</v>
          </cell>
          <cell r="Q1480">
            <v>25.5</v>
          </cell>
          <cell r="R1480" t="e">
            <v>#REF!</v>
          </cell>
          <cell r="S1480" t="e">
            <v>#REF!</v>
          </cell>
          <cell r="T1480">
            <v>853</v>
          </cell>
          <cell r="U1480" t="e">
            <v>#REF!</v>
          </cell>
          <cell r="V1480">
            <v>853</v>
          </cell>
          <cell r="W1480" t="e">
            <v>#REF!</v>
          </cell>
          <cell r="X1480">
            <v>853</v>
          </cell>
          <cell r="Y1480">
            <v>217.51500000000001</v>
          </cell>
          <cell r="Z1480">
            <v>1070.5150000000001</v>
          </cell>
          <cell r="AA1480" t="e">
            <v>#REF!</v>
          </cell>
          <cell r="AB1480">
            <v>217.51500000000001</v>
          </cell>
          <cell r="AC1480">
            <v>0</v>
          </cell>
          <cell r="AD1480">
            <v>0</v>
          </cell>
          <cell r="AE1480">
            <v>0</v>
          </cell>
          <cell r="AF1480">
            <v>0</v>
          </cell>
          <cell r="AG1480">
            <v>0</v>
          </cell>
          <cell r="AH1480">
            <v>0</v>
          </cell>
          <cell r="AI1480">
            <v>0</v>
          </cell>
          <cell r="AJ1480">
            <v>0</v>
          </cell>
          <cell r="AK1480">
            <v>0</v>
          </cell>
          <cell r="AL1480">
            <v>0</v>
          </cell>
          <cell r="AM1480">
            <v>0</v>
          </cell>
          <cell r="AN1480">
            <v>0</v>
          </cell>
          <cell r="AO1480">
            <v>0</v>
          </cell>
          <cell r="AP1480">
            <v>0</v>
          </cell>
          <cell r="AQ1480">
            <v>217.51500000000001</v>
          </cell>
        </row>
        <row r="1481">
          <cell r="A1481">
            <v>1</v>
          </cell>
          <cell r="B1481" t="str">
            <v>COP</v>
          </cell>
          <cell r="C1481" t="str">
            <v>Forzosas</v>
          </cell>
          <cell r="D1481" t="str">
            <v>Fija</v>
          </cell>
          <cell r="E1481">
            <v>1</v>
          </cell>
          <cell r="F1481">
            <v>35915</v>
          </cell>
          <cell r="G1481" t="str">
            <v>Abril</v>
          </cell>
          <cell r="H1481">
            <v>1998</v>
          </cell>
          <cell r="I1481">
            <v>36280</v>
          </cell>
          <cell r="J1481">
            <v>1999</v>
          </cell>
          <cell r="K1481" t="str">
            <v>Abril</v>
          </cell>
          <cell r="P1481">
            <v>0</v>
          </cell>
          <cell r="Q1481">
            <v>25.5</v>
          </cell>
          <cell r="R1481" t="e">
            <v>#REF!</v>
          </cell>
          <cell r="S1481" t="e">
            <v>#REF!</v>
          </cell>
          <cell r="T1481">
            <v>1050</v>
          </cell>
          <cell r="U1481" t="e">
            <v>#REF!</v>
          </cell>
          <cell r="V1481">
            <v>1050</v>
          </cell>
          <cell r="W1481" t="e">
            <v>#REF!</v>
          </cell>
          <cell r="X1481">
            <v>1050</v>
          </cell>
          <cell r="Y1481">
            <v>267.75</v>
          </cell>
          <cell r="Z1481">
            <v>1317.75</v>
          </cell>
          <cell r="AA1481" t="e">
            <v>#REF!</v>
          </cell>
          <cell r="AB1481">
            <v>267.75</v>
          </cell>
          <cell r="AC1481">
            <v>0</v>
          </cell>
          <cell r="AD1481">
            <v>0</v>
          </cell>
          <cell r="AE1481">
            <v>0</v>
          </cell>
          <cell r="AF1481">
            <v>0</v>
          </cell>
          <cell r="AG1481">
            <v>0</v>
          </cell>
          <cell r="AH1481">
            <v>0</v>
          </cell>
          <cell r="AI1481">
            <v>0</v>
          </cell>
          <cell r="AJ1481">
            <v>0</v>
          </cell>
          <cell r="AK1481">
            <v>0</v>
          </cell>
          <cell r="AL1481">
            <v>0</v>
          </cell>
          <cell r="AM1481">
            <v>0</v>
          </cell>
          <cell r="AN1481">
            <v>0</v>
          </cell>
          <cell r="AO1481">
            <v>0</v>
          </cell>
          <cell r="AP1481">
            <v>0</v>
          </cell>
          <cell r="AQ1481">
            <v>267.75</v>
          </cell>
        </row>
        <row r="1482">
          <cell r="A1482">
            <v>1</v>
          </cell>
          <cell r="B1482" t="str">
            <v>COP</v>
          </cell>
          <cell r="C1482" t="str">
            <v>Forzosas</v>
          </cell>
          <cell r="D1482" t="str">
            <v>Fija</v>
          </cell>
          <cell r="E1482">
            <v>1</v>
          </cell>
          <cell r="F1482">
            <v>35915</v>
          </cell>
          <cell r="G1482" t="str">
            <v>Abril</v>
          </cell>
          <cell r="H1482">
            <v>1998</v>
          </cell>
          <cell r="I1482">
            <v>36280</v>
          </cell>
          <cell r="J1482">
            <v>1999</v>
          </cell>
          <cell r="K1482" t="str">
            <v>Abril</v>
          </cell>
          <cell r="P1482">
            <v>0</v>
          </cell>
          <cell r="Q1482">
            <v>25.5</v>
          </cell>
          <cell r="R1482" t="e">
            <v>#REF!</v>
          </cell>
          <cell r="S1482" t="e">
            <v>#REF!</v>
          </cell>
          <cell r="T1482">
            <v>450</v>
          </cell>
          <cell r="U1482" t="e">
            <v>#REF!</v>
          </cell>
          <cell r="V1482">
            <v>450</v>
          </cell>
          <cell r="W1482" t="e">
            <v>#REF!</v>
          </cell>
          <cell r="X1482">
            <v>450</v>
          </cell>
          <cell r="Y1482">
            <v>114.75</v>
          </cell>
          <cell r="Z1482">
            <v>564.75</v>
          </cell>
          <cell r="AA1482" t="e">
            <v>#REF!</v>
          </cell>
          <cell r="AB1482">
            <v>114.75</v>
          </cell>
          <cell r="AC1482">
            <v>0</v>
          </cell>
          <cell r="AD1482">
            <v>0</v>
          </cell>
          <cell r="AE1482">
            <v>0</v>
          </cell>
          <cell r="AF1482">
            <v>0</v>
          </cell>
          <cell r="AG1482">
            <v>0</v>
          </cell>
          <cell r="AH1482">
            <v>0</v>
          </cell>
          <cell r="AI1482">
            <v>0</v>
          </cell>
          <cell r="AJ1482">
            <v>0</v>
          </cell>
          <cell r="AK1482">
            <v>0</v>
          </cell>
          <cell r="AL1482">
            <v>0</v>
          </cell>
          <cell r="AM1482">
            <v>0</v>
          </cell>
          <cell r="AN1482">
            <v>0</v>
          </cell>
          <cell r="AO1482">
            <v>0</v>
          </cell>
          <cell r="AP1482">
            <v>0</v>
          </cell>
          <cell r="AQ1482">
            <v>114.75</v>
          </cell>
        </row>
        <row r="1483">
          <cell r="A1483">
            <v>1</v>
          </cell>
          <cell r="B1483" t="str">
            <v>COP</v>
          </cell>
          <cell r="C1483" t="str">
            <v>Forzosas</v>
          </cell>
          <cell r="D1483" t="str">
            <v>Fija</v>
          </cell>
          <cell r="E1483">
            <v>1</v>
          </cell>
          <cell r="F1483">
            <v>35915</v>
          </cell>
          <cell r="G1483" t="str">
            <v>Abril</v>
          </cell>
          <cell r="H1483">
            <v>1998</v>
          </cell>
          <cell r="I1483">
            <v>36280</v>
          </cell>
          <cell r="J1483">
            <v>1999</v>
          </cell>
          <cell r="K1483" t="str">
            <v>Abril</v>
          </cell>
          <cell r="P1483">
            <v>0</v>
          </cell>
          <cell r="Q1483">
            <v>25.5</v>
          </cell>
          <cell r="R1483" t="e">
            <v>#REF!</v>
          </cell>
          <cell r="S1483" t="e">
            <v>#REF!</v>
          </cell>
          <cell r="T1483">
            <v>103.9</v>
          </cell>
          <cell r="U1483" t="e">
            <v>#REF!</v>
          </cell>
          <cell r="V1483">
            <v>103.9</v>
          </cell>
          <cell r="W1483" t="e">
            <v>#REF!</v>
          </cell>
          <cell r="X1483">
            <v>103.9</v>
          </cell>
          <cell r="Y1483">
            <v>26.494500000000002</v>
          </cell>
          <cell r="Z1483">
            <v>130.39449999999999</v>
          </cell>
          <cell r="AA1483" t="e">
            <v>#REF!</v>
          </cell>
          <cell r="AB1483">
            <v>26.494500000000002</v>
          </cell>
          <cell r="AC1483">
            <v>0</v>
          </cell>
          <cell r="AD1483">
            <v>0</v>
          </cell>
          <cell r="AE1483">
            <v>0</v>
          </cell>
          <cell r="AF1483">
            <v>0</v>
          </cell>
          <cell r="AG1483">
            <v>0</v>
          </cell>
          <cell r="AH1483">
            <v>0</v>
          </cell>
          <cell r="AI1483">
            <v>0</v>
          </cell>
          <cell r="AJ1483">
            <v>0</v>
          </cell>
          <cell r="AK1483">
            <v>0</v>
          </cell>
          <cell r="AL1483">
            <v>0</v>
          </cell>
          <cell r="AM1483">
            <v>0</v>
          </cell>
          <cell r="AN1483">
            <v>0</v>
          </cell>
          <cell r="AO1483">
            <v>0</v>
          </cell>
          <cell r="AP1483">
            <v>0</v>
          </cell>
          <cell r="AQ1483">
            <v>26.494500000000002</v>
          </cell>
        </row>
        <row r="1484">
          <cell r="A1484">
            <v>1</v>
          </cell>
          <cell r="B1484" t="str">
            <v>COP</v>
          </cell>
          <cell r="C1484" t="str">
            <v>Forzosas</v>
          </cell>
          <cell r="D1484" t="str">
            <v>Fija</v>
          </cell>
          <cell r="E1484">
            <v>1</v>
          </cell>
          <cell r="F1484">
            <v>35915</v>
          </cell>
          <cell r="G1484" t="str">
            <v>Abril</v>
          </cell>
          <cell r="H1484">
            <v>1998</v>
          </cell>
          <cell r="I1484">
            <v>36280</v>
          </cell>
          <cell r="J1484">
            <v>1999</v>
          </cell>
          <cell r="K1484" t="str">
            <v>Abril</v>
          </cell>
          <cell r="P1484">
            <v>0</v>
          </cell>
          <cell r="Q1484">
            <v>25.5</v>
          </cell>
          <cell r="R1484" t="e">
            <v>#REF!</v>
          </cell>
          <cell r="S1484" t="e">
            <v>#REF!</v>
          </cell>
          <cell r="T1484">
            <v>5500</v>
          </cell>
          <cell r="U1484" t="e">
            <v>#REF!</v>
          </cell>
          <cell r="V1484">
            <v>5500</v>
          </cell>
          <cell r="W1484" t="e">
            <v>#REF!</v>
          </cell>
          <cell r="X1484">
            <v>5500</v>
          </cell>
          <cell r="Y1484">
            <v>1402.5</v>
          </cell>
          <cell r="Z1484">
            <v>6902.5</v>
          </cell>
          <cell r="AA1484" t="e">
            <v>#REF!</v>
          </cell>
          <cell r="AB1484">
            <v>1402.5</v>
          </cell>
          <cell r="AC1484">
            <v>0</v>
          </cell>
          <cell r="AD1484">
            <v>0</v>
          </cell>
          <cell r="AE1484">
            <v>0</v>
          </cell>
          <cell r="AF1484">
            <v>0</v>
          </cell>
          <cell r="AG1484">
            <v>0</v>
          </cell>
          <cell r="AH1484">
            <v>0</v>
          </cell>
          <cell r="AI1484">
            <v>0</v>
          </cell>
          <cell r="AJ1484">
            <v>0</v>
          </cell>
          <cell r="AK1484">
            <v>0</v>
          </cell>
          <cell r="AL1484">
            <v>0</v>
          </cell>
          <cell r="AM1484">
            <v>0</v>
          </cell>
          <cell r="AN1484">
            <v>0</v>
          </cell>
          <cell r="AO1484">
            <v>0</v>
          </cell>
          <cell r="AP1484">
            <v>0</v>
          </cell>
          <cell r="AQ1484">
            <v>1402.5</v>
          </cell>
        </row>
        <row r="1485">
          <cell r="A1485">
            <v>1</v>
          </cell>
          <cell r="B1485" t="str">
            <v>COP</v>
          </cell>
          <cell r="C1485" t="str">
            <v>Forzosas</v>
          </cell>
          <cell r="D1485" t="str">
            <v>Fija</v>
          </cell>
          <cell r="E1485">
            <v>1</v>
          </cell>
          <cell r="F1485">
            <v>35915</v>
          </cell>
          <cell r="G1485" t="str">
            <v>Abril</v>
          </cell>
          <cell r="H1485">
            <v>1998</v>
          </cell>
          <cell r="I1485">
            <v>36280</v>
          </cell>
          <cell r="J1485">
            <v>1999</v>
          </cell>
          <cell r="K1485" t="str">
            <v>Abril</v>
          </cell>
          <cell r="P1485">
            <v>0</v>
          </cell>
          <cell r="Q1485">
            <v>25.5</v>
          </cell>
          <cell r="R1485" t="e">
            <v>#REF!</v>
          </cell>
          <cell r="S1485" t="e">
            <v>#REF!</v>
          </cell>
          <cell r="T1485">
            <v>1558.7</v>
          </cell>
          <cell r="U1485" t="e">
            <v>#REF!</v>
          </cell>
          <cell r="V1485">
            <v>1558.7</v>
          </cell>
          <cell r="W1485" t="e">
            <v>#REF!</v>
          </cell>
          <cell r="X1485">
            <v>1558.7</v>
          </cell>
          <cell r="Y1485">
            <v>397.46850000000001</v>
          </cell>
          <cell r="Z1485">
            <v>1956.1685</v>
          </cell>
          <cell r="AA1485" t="e">
            <v>#REF!</v>
          </cell>
          <cell r="AB1485">
            <v>397.46850000000001</v>
          </cell>
          <cell r="AC1485">
            <v>0</v>
          </cell>
          <cell r="AD1485">
            <v>0</v>
          </cell>
          <cell r="AE1485">
            <v>0</v>
          </cell>
          <cell r="AF1485">
            <v>0</v>
          </cell>
          <cell r="AG1485">
            <v>0</v>
          </cell>
          <cell r="AH1485">
            <v>0</v>
          </cell>
          <cell r="AI1485">
            <v>0</v>
          </cell>
          <cell r="AJ1485">
            <v>0</v>
          </cell>
          <cell r="AK1485">
            <v>0</v>
          </cell>
          <cell r="AL1485">
            <v>0</v>
          </cell>
          <cell r="AM1485">
            <v>0</v>
          </cell>
          <cell r="AN1485">
            <v>0</v>
          </cell>
          <cell r="AO1485">
            <v>0</v>
          </cell>
          <cell r="AP1485">
            <v>0</v>
          </cell>
          <cell r="AQ1485">
            <v>397.46850000000001</v>
          </cell>
        </row>
        <row r="1486">
          <cell r="A1486">
            <v>1</v>
          </cell>
          <cell r="B1486" t="str">
            <v>COP</v>
          </cell>
          <cell r="C1486" t="str">
            <v>Forzosas</v>
          </cell>
          <cell r="D1486" t="str">
            <v>Fija</v>
          </cell>
          <cell r="E1486">
            <v>1</v>
          </cell>
          <cell r="F1486">
            <v>35915</v>
          </cell>
          <cell r="G1486" t="str">
            <v>Abril</v>
          </cell>
          <cell r="H1486">
            <v>1998</v>
          </cell>
          <cell r="I1486">
            <v>36280</v>
          </cell>
          <cell r="J1486">
            <v>1999</v>
          </cell>
          <cell r="K1486" t="str">
            <v>Abril</v>
          </cell>
          <cell r="P1486">
            <v>0</v>
          </cell>
          <cell r="Q1486">
            <v>25.5</v>
          </cell>
          <cell r="R1486" t="e">
            <v>#REF!</v>
          </cell>
          <cell r="S1486" t="e">
            <v>#REF!</v>
          </cell>
          <cell r="T1486">
            <v>4296.6000000000004</v>
          </cell>
          <cell r="U1486" t="e">
            <v>#REF!</v>
          </cell>
          <cell r="V1486">
            <v>4296.6000000000004</v>
          </cell>
          <cell r="W1486" t="e">
            <v>#REF!</v>
          </cell>
          <cell r="X1486">
            <v>4296.6000000000004</v>
          </cell>
          <cell r="Y1486">
            <v>1095.633</v>
          </cell>
          <cell r="Z1486">
            <v>5392.2330000000002</v>
          </cell>
          <cell r="AA1486" t="e">
            <v>#REF!</v>
          </cell>
          <cell r="AB1486">
            <v>1095.633</v>
          </cell>
          <cell r="AC1486">
            <v>0</v>
          </cell>
          <cell r="AD1486">
            <v>0</v>
          </cell>
          <cell r="AE1486">
            <v>0</v>
          </cell>
          <cell r="AF1486">
            <v>0</v>
          </cell>
          <cell r="AG1486">
            <v>0</v>
          </cell>
          <cell r="AH1486">
            <v>0</v>
          </cell>
          <cell r="AI1486">
            <v>0</v>
          </cell>
          <cell r="AJ1486">
            <v>0</v>
          </cell>
          <cell r="AK1486">
            <v>0</v>
          </cell>
          <cell r="AL1486">
            <v>0</v>
          </cell>
          <cell r="AM1486">
            <v>0</v>
          </cell>
          <cell r="AN1486">
            <v>0</v>
          </cell>
          <cell r="AO1486">
            <v>0</v>
          </cell>
          <cell r="AP1486">
            <v>0</v>
          </cell>
          <cell r="AQ1486">
            <v>1095.633</v>
          </cell>
        </row>
        <row r="1487">
          <cell r="A1487">
            <v>1</v>
          </cell>
          <cell r="B1487" t="str">
            <v>COP</v>
          </cell>
          <cell r="C1487" t="str">
            <v>Forzosas</v>
          </cell>
          <cell r="D1487" t="str">
            <v>Fija</v>
          </cell>
          <cell r="E1487">
            <v>1</v>
          </cell>
          <cell r="F1487">
            <v>35915</v>
          </cell>
          <cell r="G1487" t="str">
            <v>Abril</v>
          </cell>
          <cell r="H1487">
            <v>1998</v>
          </cell>
          <cell r="I1487">
            <v>36280</v>
          </cell>
          <cell r="J1487">
            <v>1999</v>
          </cell>
          <cell r="K1487" t="str">
            <v>Abril</v>
          </cell>
          <cell r="P1487">
            <v>0</v>
          </cell>
          <cell r="Q1487">
            <v>25.5</v>
          </cell>
          <cell r="R1487" t="e">
            <v>#REF!</v>
          </cell>
          <cell r="S1487" t="e">
            <v>#REF!</v>
          </cell>
          <cell r="T1487">
            <v>974.3</v>
          </cell>
          <cell r="U1487" t="e">
            <v>#REF!</v>
          </cell>
          <cell r="V1487">
            <v>974.3</v>
          </cell>
          <cell r="W1487" t="e">
            <v>#REF!</v>
          </cell>
          <cell r="X1487">
            <v>974.3</v>
          </cell>
          <cell r="Y1487">
            <v>248.44649999999999</v>
          </cell>
          <cell r="Z1487">
            <v>1222.7465</v>
          </cell>
          <cell r="AA1487" t="e">
            <v>#REF!</v>
          </cell>
          <cell r="AB1487">
            <v>248.44649999999999</v>
          </cell>
          <cell r="AC1487">
            <v>0</v>
          </cell>
          <cell r="AD1487">
            <v>0</v>
          </cell>
          <cell r="AE1487">
            <v>0</v>
          </cell>
          <cell r="AF1487">
            <v>0</v>
          </cell>
          <cell r="AG1487">
            <v>0</v>
          </cell>
          <cell r="AH1487">
            <v>0</v>
          </cell>
          <cell r="AI1487">
            <v>0</v>
          </cell>
          <cell r="AJ1487">
            <v>0</v>
          </cell>
          <cell r="AK1487">
            <v>0</v>
          </cell>
          <cell r="AL1487">
            <v>0</v>
          </cell>
          <cell r="AM1487">
            <v>0</v>
          </cell>
          <cell r="AN1487">
            <v>0</v>
          </cell>
          <cell r="AO1487">
            <v>0</v>
          </cell>
          <cell r="AP1487">
            <v>0</v>
          </cell>
          <cell r="AQ1487">
            <v>248.44649999999999</v>
          </cell>
        </row>
        <row r="1488">
          <cell r="A1488">
            <v>1</v>
          </cell>
          <cell r="B1488" t="str">
            <v>COP</v>
          </cell>
          <cell r="C1488" t="str">
            <v>Forzosas</v>
          </cell>
          <cell r="D1488" t="str">
            <v>Fija</v>
          </cell>
          <cell r="E1488">
            <v>1</v>
          </cell>
          <cell r="F1488">
            <v>35915</v>
          </cell>
          <cell r="G1488" t="str">
            <v>Abril</v>
          </cell>
          <cell r="H1488">
            <v>1998</v>
          </cell>
          <cell r="I1488">
            <v>36280</v>
          </cell>
          <cell r="J1488">
            <v>1999</v>
          </cell>
          <cell r="K1488" t="str">
            <v>Abril</v>
          </cell>
          <cell r="P1488">
            <v>0</v>
          </cell>
          <cell r="Q1488">
            <v>25.5</v>
          </cell>
          <cell r="R1488" t="e">
            <v>#REF!</v>
          </cell>
          <cell r="S1488" t="e">
            <v>#REF!</v>
          </cell>
          <cell r="T1488">
            <v>991.8</v>
          </cell>
          <cell r="U1488" t="e">
            <v>#REF!</v>
          </cell>
          <cell r="V1488">
            <v>991.8</v>
          </cell>
          <cell r="W1488" t="e">
            <v>#REF!</v>
          </cell>
          <cell r="X1488">
            <v>991.8</v>
          </cell>
          <cell r="Y1488">
            <v>252.90899999999999</v>
          </cell>
          <cell r="Z1488">
            <v>1244.7089999999998</v>
          </cell>
          <cell r="AA1488" t="e">
            <v>#REF!</v>
          </cell>
          <cell r="AB1488">
            <v>252.90899999999999</v>
          </cell>
          <cell r="AC1488">
            <v>0</v>
          </cell>
          <cell r="AD1488">
            <v>0</v>
          </cell>
          <cell r="AE1488">
            <v>0</v>
          </cell>
          <cell r="AF1488">
            <v>0</v>
          </cell>
          <cell r="AG1488">
            <v>0</v>
          </cell>
          <cell r="AH1488">
            <v>0</v>
          </cell>
          <cell r="AI1488">
            <v>0</v>
          </cell>
          <cell r="AJ1488">
            <v>0</v>
          </cell>
          <cell r="AK1488">
            <v>0</v>
          </cell>
          <cell r="AL1488">
            <v>0</v>
          </cell>
          <cell r="AM1488">
            <v>0</v>
          </cell>
          <cell r="AN1488">
            <v>0</v>
          </cell>
          <cell r="AO1488">
            <v>0</v>
          </cell>
          <cell r="AP1488">
            <v>0</v>
          </cell>
          <cell r="AQ1488">
            <v>252.90899999999999</v>
          </cell>
        </row>
        <row r="1489">
          <cell r="A1489">
            <v>1</v>
          </cell>
          <cell r="B1489" t="str">
            <v>COP</v>
          </cell>
          <cell r="C1489" t="str">
            <v>Forzosas</v>
          </cell>
          <cell r="D1489" t="str">
            <v>Fija</v>
          </cell>
          <cell r="E1489">
            <v>1</v>
          </cell>
          <cell r="F1489">
            <v>35915</v>
          </cell>
          <cell r="G1489" t="str">
            <v>Abril</v>
          </cell>
          <cell r="H1489">
            <v>1998</v>
          </cell>
          <cell r="I1489">
            <v>36280</v>
          </cell>
          <cell r="J1489">
            <v>1999</v>
          </cell>
          <cell r="K1489" t="str">
            <v>Abril</v>
          </cell>
          <cell r="P1489">
            <v>0</v>
          </cell>
          <cell r="Q1489">
            <v>25.5</v>
          </cell>
          <cell r="R1489" t="e">
            <v>#REF!</v>
          </cell>
          <cell r="S1489" t="e">
            <v>#REF!</v>
          </cell>
          <cell r="T1489">
            <v>2.9</v>
          </cell>
          <cell r="U1489" t="e">
            <v>#REF!</v>
          </cell>
          <cell r="V1489">
            <v>2.9</v>
          </cell>
          <cell r="W1489" t="e">
            <v>#REF!</v>
          </cell>
          <cell r="X1489">
            <v>2.9</v>
          </cell>
          <cell r="Y1489">
            <v>0.73949999999999994</v>
          </cell>
          <cell r="Z1489">
            <v>3.6395</v>
          </cell>
          <cell r="AA1489" t="e">
            <v>#REF!</v>
          </cell>
          <cell r="AB1489">
            <v>0.73949999999999994</v>
          </cell>
          <cell r="AC1489">
            <v>0</v>
          </cell>
          <cell r="AD1489">
            <v>0</v>
          </cell>
          <cell r="AE1489">
            <v>0</v>
          </cell>
          <cell r="AF1489">
            <v>0</v>
          </cell>
          <cell r="AG1489">
            <v>0</v>
          </cell>
          <cell r="AH1489">
            <v>0</v>
          </cell>
          <cell r="AI1489">
            <v>0</v>
          </cell>
          <cell r="AJ1489">
            <v>0</v>
          </cell>
          <cell r="AK1489">
            <v>0</v>
          </cell>
          <cell r="AL1489">
            <v>0</v>
          </cell>
          <cell r="AM1489">
            <v>0</v>
          </cell>
          <cell r="AN1489">
            <v>0</v>
          </cell>
          <cell r="AO1489">
            <v>0</v>
          </cell>
          <cell r="AP1489">
            <v>0</v>
          </cell>
          <cell r="AQ1489">
            <v>0.73949999999999994</v>
          </cell>
        </row>
        <row r="1490">
          <cell r="A1490">
            <v>1</v>
          </cell>
          <cell r="B1490" t="str">
            <v>COP</v>
          </cell>
          <cell r="C1490" t="str">
            <v>Forzosas</v>
          </cell>
          <cell r="D1490" t="str">
            <v>Fija</v>
          </cell>
          <cell r="E1490">
            <v>1</v>
          </cell>
          <cell r="F1490">
            <v>35915</v>
          </cell>
          <cell r="G1490" t="str">
            <v>Abril</v>
          </cell>
          <cell r="H1490">
            <v>1998</v>
          </cell>
          <cell r="I1490">
            <v>36280</v>
          </cell>
          <cell r="J1490">
            <v>1999</v>
          </cell>
          <cell r="K1490" t="str">
            <v>Abril</v>
          </cell>
          <cell r="P1490">
            <v>0</v>
          </cell>
          <cell r="Q1490">
            <v>25.5</v>
          </cell>
          <cell r="R1490" t="e">
            <v>#REF!</v>
          </cell>
          <cell r="S1490" t="e">
            <v>#REF!</v>
          </cell>
          <cell r="T1490">
            <v>32202.799999999999</v>
          </cell>
          <cell r="U1490" t="e">
            <v>#REF!</v>
          </cell>
          <cell r="V1490">
            <v>32202.799999999999</v>
          </cell>
          <cell r="W1490" t="e">
            <v>#REF!</v>
          </cell>
          <cell r="X1490">
            <v>32202.799999999999</v>
          </cell>
          <cell r="Y1490">
            <v>8211.7139999999999</v>
          </cell>
          <cell r="Z1490">
            <v>40414.513999999996</v>
          </cell>
          <cell r="AA1490" t="e">
            <v>#REF!</v>
          </cell>
          <cell r="AB1490">
            <v>8211.7139999999999</v>
          </cell>
          <cell r="AC1490">
            <v>0</v>
          </cell>
          <cell r="AD1490">
            <v>0</v>
          </cell>
          <cell r="AE1490">
            <v>0</v>
          </cell>
          <cell r="AF1490">
            <v>0</v>
          </cell>
          <cell r="AG1490">
            <v>0</v>
          </cell>
          <cell r="AH1490">
            <v>0</v>
          </cell>
          <cell r="AI1490">
            <v>0</v>
          </cell>
          <cell r="AJ1490">
            <v>0</v>
          </cell>
          <cell r="AK1490">
            <v>0</v>
          </cell>
          <cell r="AL1490">
            <v>0</v>
          </cell>
          <cell r="AM1490">
            <v>0</v>
          </cell>
          <cell r="AN1490">
            <v>0</v>
          </cell>
          <cell r="AO1490">
            <v>0</v>
          </cell>
          <cell r="AP1490">
            <v>0</v>
          </cell>
          <cell r="AQ1490">
            <v>8211.7139999999999</v>
          </cell>
        </row>
        <row r="1491">
          <cell r="A1491">
            <v>1</v>
          </cell>
          <cell r="B1491" t="str">
            <v>COP</v>
          </cell>
          <cell r="C1491" t="str">
            <v>Forzosas</v>
          </cell>
          <cell r="D1491" t="str">
            <v>Fija</v>
          </cell>
          <cell r="E1491">
            <v>1</v>
          </cell>
          <cell r="F1491">
            <v>35915</v>
          </cell>
          <cell r="G1491" t="str">
            <v>Abril</v>
          </cell>
          <cell r="H1491">
            <v>1998</v>
          </cell>
          <cell r="I1491">
            <v>36280</v>
          </cell>
          <cell r="J1491">
            <v>1999</v>
          </cell>
          <cell r="K1491" t="str">
            <v>Abril</v>
          </cell>
          <cell r="P1491">
            <v>0</v>
          </cell>
          <cell r="Q1491">
            <v>25.5</v>
          </cell>
          <cell r="R1491" t="e">
            <v>#REF!</v>
          </cell>
          <cell r="S1491" t="e">
            <v>#REF!</v>
          </cell>
          <cell r="T1491">
            <v>114.4</v>
          </cell>
          <cell r="U1491" t="e">
            <v>#REF!</v>
          </cell>
          <cell r="V1491">
            <v>114.4</v>
          </cell>
          <cell r="W1491" t="e">
            <v>#REF!</v>
          </cell>
          <cell r="X1491">
            <v>114.4</v>
          </cell>
          <cell r="Y1491">
            <v>29.172000000000001</v>
          </cell>
          <cell r="Z1491">
            <v>143.572</v>
          </cell>
          <cell r="AA1491" t="e">
            <v>#REF!</v>
          </cell>
          <cell r="AB1491">
            <v>29.172000000000001</v>
          </cell>
          <cell r="AC1491">
            <v>0</v>
          </cell>
          <cell r="AD1491">
            <v>0</v>
          </cell>
          <cell r="AE1491">
            <v>0</v>
          </cell>
          <cell r="AF1491">
            <v>0</v>
          </cell>
          <cell r="AG1491">
            <v>0</v>
          </cell>
          <cell r="AH1491">
            <v>0</v>
          </cell>
          <cell r="AI1491">
            <v>0</v>
          </cell>
          <cell r="AJ1491">
            <v>0</v>
          </cell>
          <cell r="AK1491">
            <v>0</v>
          </cell>
          <cell r="AL1491">
            <v>0</v>
          </cell>
          <cell r="AM1491">
            <v>0</v>
          </cell>
          <cell r="AN1491">
            <v>0</v>
          </cell>
          <cell r="AO1491">
            <v>0</v>
          </cell>
          <cell r="AP1491">
            <v>0</v>
          </cell>
          <cell r="AQ1491">
            <v>29.172000000000001</v>
          </cell>
        </row>
        <row r="1492">
          <cell r="A1492">
            <v>1</v>
          </cell>
          <cell r="B1492" t="str">
            <v>COP</v>
          </cell>
          <cell r="C1492" t="str">
            <v>Forzosas</v>
          </cell>
          <cell r="D1492" t="str">
            <v>Fija</v>
          </cell>
          <cell r="E1492">
            <v>1</v>
          </cell>
          <cell r="F1492">
            <v>35934</v>
          </cell>
          <cell r="G1492" t="str">
            <v>Mayo</v>
          </cell>
          <cell r="H1492">
            <v>1998</v>
          </cell>
          <cell r="I1492">
            <v>36299</v>
          </cell>
          <cell r="J1492">
            <v>1999</v>
          </cell>
          <cell r="K1492" t="str">
            <v>Mayo</v>
          </cell>
          <cell r="P1492">
            <v>0</v>
          </cell>
          <cell r="Q1492">
            <v>25.5</v>
          </cell>
          <cell r="R1492" t="e">
            <v>#REF!</v>
          </cell>
          <cell r="S1492" t="e">
            <v>#REF!</v>
          </cell>
          <cell r="T1492">
            <v>59.4</v>
          </cell>
          <cell r="U1492" t="e">
            <v>#REF!</v>
          </cell>
          <cell r="V1492">
            <v>59.4</v>
          </cell>
          <cell r="W1492" t="e">
            <v>#REF!</v>
          </cell>
          <cell r="X1492">
            <v>59.4</v>
          </cell>
          <cell r="Y1492">
            <v>15.147</v>
          </cell>
          <cell r="Z1492">
            <v>74.546999999999997</v>
          </cell>
          <cell r="AA1492" t="e">
            <v>#REF!</v>
          </cell>
          <cell r="AB1492">
            <v>15.147</v>
          </cell>
          <cell r="AC1492">
            <v>0</v>
          </cell>
          <cell r="AD1492">
            <v>0</v>
          </cell>
          <cell r="AE1492">
            <v>0</v>
          </cell>
          <cell r="AF1492">
            <v>0</v>
          </cell>
          <cell r="AG1492">
            <v>0</v>
          </cell>
          <cell r="AH1492">
            <v>0</v>
          </cell>
          <cell r="AI1492">
            <v>0</v>
          </cell>
          <cell r="AJ1492">
            <v>0</v>
          </cell>
          <cell r="AK1492">
            <v>0</v>
          </cell>
          <cell r="AL1492">
            <v>0</v>
          </cell>
          <cell r="AM1492">
            <v>0</v>
          </cell>
          <cell r="AN1492">
            <v>0</v>
          </cell>
          <cell r="AO1492">
            <v>0</v>
          </cell>
          <cell r="AP1492">
            <v>0</v>
          </cell>
          <cell r="AQ1492">
            <v>15.147</v>
          </cell>
        </row>
        <row r="1493">
          <cell r="A1493">
            <v>1</v>
          </cell>
          <cell r="B1493" t="str">
            <v>COP</v>
          </cell>
          <cell r="C1493" t="str">
            <v>Forzosas</v>
          </cell>
          <cell r="D1493" t="str">
            <v>Fija</v>
          </cell>
          <cell r="E1493">
            <v>1</v>
          </cell>
          <cell r="F1493">
            <v>35934</v>
          </cell>
          <cell r="G1493" t="str">
            <v>Mayo</v>
          </cell>
          <cell r="H1493">
            <v>1998</v>
          </cell>
          <cell r="I1493">
            <v>36299</v>
          </cell>
          <cell r="J1493">
            <v>1999</v>
          </cell>
          <cell r="K1493" t="str">
            <v>Mayo</v>
          </cell>
          <cell r="P1493">
            <v>0</v>
          </cell>
          <cell r="Q1493">
            <v>25.5</v>
          </cell>
          <cell r="R1493" t="e">
            <v>#REF!</v>
          </cell>
          <cell r="S1493" t="e">
            <v>#REF!</v>
          </cell>
          <cell r="T1493">
            <v>18.100000000000001</v>
          </cell>
          <cell r="U1493" t="e">
            <v>#REF!</v>
          </cell>
          <cell r="V1493">
            <v>18.100000000000001</v>
          </cell>
          <cell r="W1493" t="e">
            <v>#REF!</v>
          </cell>
          <cell r="X1493">
            <v>18.100000000000001</v>
          </cell>
          <cell r="Y1493">
            <v>4.6155000000000008</v>
          </cell>
          <cell r="Z1493">
            <v>22.715500000000002</v>
          </cell>
          <cell r="AA1493" t="e">
            <v>#REF!</v>
          </cell>
          <cell r="AB1493">
            <v>4.6155000000000008</v>
          </cell>
          <cell r="AC1493">
            <v>0</v>
          </cell>
          <cell r="AD1493">
            <v>0</v>
          </cell>
          <cell r="AE1493">
            <v>0</v>
          </cell>
          <cell r="AF1493">
            <v>0</v>
          </cell>
          <cell r="AG1493">
            <v>0</v>
          </cell>
          <cell r="AH1493">
            <v>0</v>
          </cell>
          <cell r="AI1493">
            <v>0</v>
          </cell>
          <cell r="AJ1493">
            <v>0</v>
          </cell>
          <cell r="AK1493">
            <v>0</v>
          </cell>
          <cell r="AL1493">
            <v>0</v>
          </cell>
          <cell r="AM1493">
            <v>0</v>
          </cell>
          <cell r="AN1493">
            <v>0</v>
          </cell>
          <cell r="AO1493">
            <v>0</v>
          </cell>
          <cell r="AP1493">
            <v>0</v>
          </cell>
          <cell r="AQ1493">
            <v>4.6155000000000008</v>
          </cell>
        </row>
        <row r="1494">
          <cell r="A1494">
            <v>1</v>
          </cell>
          <cell r="B1494" t="str">
            <v>COP</v>
          </cell>
          <cell r="C1494" t="str">
            <v>Forzosas</v>
          </cell>
          <cell r="D1494" t="str">
            <v>Fija</v>
          </cell>
          <cell r="E1494">
            <v>1</v>
          </cell>
          <cell r="F1494">
            <v>35934</v>
          </cell>
          <cell r="G1494" t="str">
            <v>Mayo</v>
          </cell>
          <cell r="H1494">
            <v>1998</v>
          </cell>
          <cell r="I1494">
            <v>36299</v>
          </cell>
          <cell r="J1494">
            <v>1999</v>
          </cell>
          <cell r="K1494" t="str">
            <v>Mayo</v>
          </cell>
          <cell r="P1494">
            <v>0</v>
          </cell>
          <cell r="Q1494">
            <v>25.5</v>
          </cell>
          <cell r="R1494" t="e">
            <v>#REF!</v>
          </cell>
          <cell r="S1494" t="e">
            <v>#REF!</v>
          </cell>
          <cell r="T1494">
            <v>2.2000000000000002</v>
          </cell>
          <cell r="U1494" t="e">
            <v>#REF!</v>
          </cell>
          <cell r="V1494">
            <v>2.2000000000000002</v>
          </cell>
          <cell r="W1494" t="e">
            <v>#REF!</v>
          </cell>
          <cell r="X1494">
            <v>2.2000000000000002</v>
          </cell>
          <cell r="Y1494">
            <v>0.56100000000000005</v>
          </cell>
          <cell r="Z1494">
            <v>2.7610000000000001</v>
          </cell>
          <cell r="AA1494" t="e">
            <v>#REF!</v>
          </cell>
          <cell r="AB1494">
            <v>0.56100000000000005</v>
          </cell>
          <cell r="AC1494">
            <v>0</v>
          </cell>
          <cell r="AD1494">
            <v>0</v>
          </cell>
          <cell r="AE1494">
            <v>0</v>
          </cell>
          <cell r="AF1494">
            <v>0</v>
          </cell>
          <cell r="AG1494">
            <v>0</v>
          </cell>
          <cell r="AH1494">
            <v>0</v>
          </cell>
          <cell r="AI1494">
            <v>0</v>
          </cell>
          <cell r="AJ1494">
            <v>0</v>
          </cell>
          <cell r="AK1494">
            <v>0</v>
          </cell>
          <cell r="AL1494">
            <v>0</v>
          </cell>
          <cell r="AM1494">
            <v>0</v>
          </cell>
          <cell r="AN1494">
            <v>0</v>
          </cell>
          <cell r="AO1494">
            <v>0</v>
          </cell>
          <cell r="AP1494">
            <v>0</v>
          </cell>
          <cell r="AQ1494">
            <v>0.56100000000000005</v>
          </cell>
        </row>
        <row r="1495">
          <cell r="A1495">
            <v>1</v>
          </cell>
          <cell r="B1495" t="str">
            <v>COP</v>
          </cell>
          <cell r="C1495" t="str">
            <v>Forzosas</v>
          </cell>
          <cell r="D1495" t="str">
            <v>Fija</v>
          </cell>
          <cell r="E1495">
            <v>1</v>
          </cell>
          <cell r="F1495">
            <v>35934</v>
          </cell>
          <cell r="G1495" t="str">
            <v>Mayo</v>
          </cell>
          <cell r="H1495">
            <v>1998</v>
          </cell>
          <cell r="I1495">
            <v>36299</v>
          </cell>
          <cell r="J1495">
            <v>1999</v>
          </cell>
          <cell r="K1495" t="str">
            <v>Mayo</v>
          </cell>
          <cell r="P1495">
            <v>0</v>
          </cell>
          <cell r="Q1495">
            <v>25.5</v>
          </cell>
          <cell r="R1495" t="e">
            <v>#REF!</v>
          </cell>
          <cell r="S1495" t="e">
            <v>#REF!</v>
          </cell>
          <cell r="T1495">
            <v>1523.9</v>
          </cell>
          <cell r="U1495" t="e">
            <v>#REF!</v>
          </cell>
          <cell r="V1495">
            <v>1523.9</v>
          </cell>
          <cell r="W1495" t="e">
            <v>#REF!</v>
          </cell>
          <cell r="X1495">
            <v>1523.9</v>
          </cell>
          <cell r="Y1495">
            <v>388.59450000000004</v>
          </cell>
          <cell r="Z1495">
            <v>1912.4945000000002</v>
          </cell>
          <cell r="AA1495" t="e">
            <v>#REF!</v>
          </cell>
          <cell r="AB1495">
            <v>388.59450000000004</v>
          </cell>
          <cell r="AC1495">
            <v>0</v>
          </cell>
          <cell r="AD1495">
            <v>0</v>
          </cell>
          <cell r="AE1495">
            <v>0</v>
          </cell>
          <cell r="AF1495">
            <v>0</v>
          </cell>
          <cell r="AG1495">
            <v>0</v>
          </cell>
          <cell r="AH1495">
            <v>0</v>
          </cell>
          <cell r="AI1495">
            <v>0</v>
          </cell>
          <cell r="AJ1495">
            <v>0</v>
          </cell>
          <cell r="AK1495">
            <v>0</v>
          </cell>
          <cell r="AL1495">
            <v>0</v>
          </cell>
          <cell r="AM1495">
            <v>0</v>
          </cell>
          <cell r="AN1495">
            <v>0</v>
          </cell>
          <cell r="AO1495">
            <v>0</v>
          </cell>
          <cell r="AP1495">
            <v>0</v>
          </cell>
          <cell r="AQ1495">
            <v>388.59450000000004</v>
          </cell>
        </row>
        <row r="1496">
          <cell r="A1496">
            <v>1</v>
          </cell>
          <cell r="B1496" t="str">
            <v>COP</v>
          </cell>
          <cell r="C1496" t="str">
            <v>Forzosas</v>
          </cell>
          <cell r="D1496" t="str">
            <v>Fija</v>
          </cell>
          <cell r="E1496">
            <v>1</v>
          </cell>
          <cell r="F1496">
            <v>35934</v>
          </cell>
          <cell r="G1496" t="str">
            <v>Mayo</v>
          </cell>
          <cell r="H1496">
            <v>1998</v>
          </cell>
          <cell r="I1496">
            <v>36299</v>
          </cell>
          <cell r="J1496">
            <v>1999</v>
          </cell>
          <cell r="K1496" t="str">
            <v>Mayo</v>
          </cell>
          <cell r="P1496">
            <v>0</v>
          </cell>
          <cell r="Q1496">
            <v>25.5</v>
          </cell>
          <cell r="R1496" t="e">
            <v>#REF!</v>
          </cell>
          <cell r="S1496" t="e">
            <v>#REF!</v>
          </cell>
          <cell r="T1496">
            <v>62</v>
          </cell>
          <cell r="U1496" t="e">
            <v>#REF!</v>
          </cell>
          <cell r="V1496">
            <v>62</v>
          </cell>
          <cell r="W1496" t="e">
            <v>#REF!</v>
          </cell>
          <cell r="X1496">
            <v>62</v>
          </cell>
          <cell r="Y1496">
            <v>15.81</v>
          </cell>
          <cell r="Z1496">
            <v>77.81</v>
          </cell>
          <cell r="AA1496" t="e">
            <v>#REF!</v>
          </cell>
          <cell r="AB1496">
            <v>15.81</v>
          </cell>
          <cell r="AC1496">
            <v>0</v>
          </cell>
          <cell r="AD1496">
            <v>0</v>
          </cell>
          <cell r="AE1496">
            <v>0</v>
          </cell>
          <cell r="AF1496">
            <v>0</v>
          </cell>
          <cell r="AG1496">
            <v>0</v>
          </cell>
          <cell r="AH1496">
            <v>0</v>
          </cell>
          <cell r="AI1496">
            <v>0</v>
          </cell>
          <cell r="AJ1496">
            <v>0</v>
          </cell>
          <cell r="AK1496">
            <v>0</v>
          </cell>
          <cell r="AL1496">
            <v>0</v>
          </cell>
          <cell r="AM1496">
            <v>0</v>
          </cell>
          <cell r="AN1496">
            <v>0</v>
          </cell>
          <cell r="AO1496">
            <v>0</v>
          </cell>
          <cell r="AP1496">
            <v>0</v>
          </cell>
          <cell r="AQ1496">
            <v>15.81</v>
          </cell>
        </row>
        <row r="1497">
          <cell r="A1497">
            <v>1</v>
          </cell>
          <cell r="B1497" t="str">
            <v>COP</v>
          </cell>
          <cell r="C1497" t="str">
            <v>Forzosas</v>
          </cell>
          <cell r="D1497" t="str">
            <v>Fija</v>
          </cell>
          <cell r="E1497">
            <v>1</v>
          </cell>
          <cell r="F1497">
            <v>35934</v>
          </cell>
          <cell r="G1497" t="str">
            <v>Mayo</v>
          </cell>
          <cell r="H1497">
            <v>1998</v>
          </cell>
          <cell r="I1497">
            <v>36299</v>
          </cell>
          <cell r="J1497">
            <v>1999</v>
          </cell>
          <cell r="K1497" t="str">
            <v>Mayo</v>
          </cell>
          <cell r="P1497">
            <v>0</v>
          </cell>
          <cell r="Q1497">
            <v>25.5</v>
          </cell>
          <cell r="R1497" t="e">
            <v>#REF!</v>
          </cell>
          <cell r="S1497" t="e">
            <v>#REF!</v>
          </cell>
          <cell r="T1497">
            <v>20140</v>
          </cell>
          <cell r="U1497" t="e">
            <v>#REF!</v>
          </cell>
          <cell r="V1497">
            <v>20140</v>
          </cell>
          <cell r="W1497" t="e">
            <v>#REF!</v>
          </cell>
          <cell r="X1497">
            <v>20140</v>
          </cell>
          <cell r="Y1497">
            <v>5135.7</v>
          </cell>
          <cell r="Z1497">
            <v>25275.7</v>
          </cell>
          <cell r="AA1497" t="e">
            <v>#REF!</v>
          </cell>
          <cell r="AB1497">
            <v>5135.7</v>
          </cell>
          <cell r="AC1497">
            <v>0</v>
          </cell>
          <cell r="AD1497">
            <v>0</v>
          </cell>
          <cell r="AE1497">
            <v>0</v>
          </cell>
          <cell r="AF1497">
            <v>0</v>
          </cell>
          <cell r="AG1497">
            <v>0</v>
          </cell>
          <cell r="AH1497">
            <v>0</v>
          </cell>
          <cell r="AI1497">
            <v>0</v>
          </cell>
          <cell r="AJ1497">
            <v>0</v>
          </cell>
          <cell r="AK1497">
            <v>0</v>
          </cell>
          <cell r="AL1497">
            <v>0</v>
          </cell>
          <cell r="AM1497">
            <v>0</v>
          </cell>
          <cell r="AN1497">
            <v>0</v>
          </cell>
          <cell r="AO1497">
            <v>0</v>
          </cell>
          <cell r="AP1497">
            <v>0</v>
          </cell>
          <cell r="AQ1497">
            <v>5135.7</v>
          </cell>
        </row>
        <row r="1498">
          <cell r="A1498">
            <v>1</v>
          </cell>
          <cell r="B1498" t="str">
            <v>COP</v>
          </cell>
          <cell r="C1498" t="str">
            <v>Forzosas</v>
          </cell>
          <cell r="D1498" t="str">
            <v>Fija</v>
          </cell>
          <cell r="E1498">
            <v>1</v>
          </cell>
          <cell r="F1498">
            <v>35934</v>
          </cell>
          <cell r="G1498" t="str">
            <v>Mayo</v>
          </cell>
          <cell r="H1498">
            <v>1998</v>
          </cell>
          <cell r="I1498">
            <v>36299</v>
          </cell>
          <cell r="J1498">
            <v>1999</v>
          </cell>
          <cell r="K1498" t="str">
            <v>Mayo</v>
          </cell>
          <cell r="P1498">
            <v>0</v>
          </cell>
          <cell r="Q1498">
            <v>25.5</v>
          </cell>
          <cell r="R1498" t="e">
            <v>#REF!</v>
          </cell>
          <cell r="S1498" t="e">
            <v>#REF!</v>
          </cell>
          <cell r="T1498">
            <v>68.3</v>
          </cell>
          <cell r="U1498" t="e">
            <v>#REF!</v>
          </cell>
          <cell r="V1498">
            <v>68.3</v>
          </cell>
          <cell r="W1498" t="e">
            <v>#REF!</v>
          </cell>
          <cell r="X1498">
            <v>68.3</v>
          </cell>
          <cell r="Y1498">
            <v>17.416499999999999</v>
          </cell>
          <cell r="Z1498">
            <v>85.716499999999996</v>
          </cell>
          <cell r="AA1498" t="e">
            <v>#REF!</v>
          </cell>
          <cell r="AB1498">
            <v>17.416499999999999</v>
          </cell>
          <cell r="AC1498">
            <v>0</v>
          </cell>
          <cell r="AD1498">
            <v>0</v>
          </cell>
          <cell r="AE1498">
            <v>0</v>
          </cell>
          <cell r="AF1498">
            <v>0</v>
          </cell>
          <cell r="AG1498">
            <v>0</v>
          </cell>
          <cell r="AH1498">
            <v>0</v>
          </cell>
          <cell r="AI1498">
            <v>0</v>
          </cell>
          <cell r="AJ1498">
            <v>0</v>
          </cell>
          <cell r="AK1498">
            <v>0</v>
          </cell>
          <cell r="AL1498">
            <v>0</v>
          </cell>
          <cell r="AM1498">
            <v>0</v>
          </cell>
          <cell r="AN1498">
            <v>0</v>
          </cell>
          <cell r="AO1498">
            <v>0</v>
          </cell>
          <cell r="AP1498">
            <v>0</v>
          </cell>
          <cell r="AQ1498">
            <v>17.416499999999999</v>
          </cell>
        </row>
        <row r="1499">
          <cell r="A1499">
            <v>1</v>
          </cell>
          <cell r="B1499" t="str">
            <v>COP</v>
          </cell>
          <cell r="C1499" t="str">
            <v>Forzosas</v>
          </cell>
          <cell r="D1499" t="str">
            <v>Fija</v>
          </cell>
          <cell r="E1499">
            <v>1</v>
          </cell>
          <cell r="F1499">
            <v>35934</v>
          </cell>
          <cell r="G1499" t="str">
            <v>Mayo</v>
          </cell>
          <cell r="H1499">
            <v>1998</v>
          </cell>
          <cell r="I1499">
            <v>36299</v>
          </cell>
          <cell r="J1499">
            <v>1999</v>
          </cell>
          <cell r="K1499" t="str">
            <v>Mayo</v>
          </cell>
          <cell r="P1499">
            <v>0</v>
          </cell>
          <cell r="Q1499">
            <v>25.5</v>
          </cell>
          <cell r="R1499" t="e">
            <v>#REF!</v>
          </cell>
          <cell r="S1499" t="e">
            <v>#REF!</v>
          </cell>
          <cell r="T1499">
            <v>183.6</v>
          </cell>
          <cell r="U1499" t="e">
            <v>#REF!</v>
          </cell>
          <cell r="V1499">
            <v>183.6</v>
          </cell>
          <cell r="W1499" t="e">
            <v>#REF!</v>
          </cell>
          <cell r="X1499">
            <v>183.6</v>
          </cell>
          <cell r="Y1499">
            <v>46.817999999999998</v>
          </cell>
          <cell r="Z1499">
            <v>230.41800000000001</v>
          </cell>
          <cell r="AA1499" t="e">
            <v>#REF!</v>
          </cell>
          <cell r="AB1499">
            <v>46.817999999999998</v>
          </cell>
          <cell r="AC1499">
            <v>0</v>
          </cell>
          <cell r="AD1499">
            <v>0</v>
          </cell>
          <cell r="AE1499">
            <v>0</v>
          </cell>
          <cell r="AF1499">
            <v>0</v>
          </cell>
          <cell r="AG1499">
            <v>0</v>
          </cell>
          <cell r="AH1499">
            <v>0</v>
          </cell>
          <cell r="AI1499">
            <v>0</v>
          </cell>
          <cell r="AJ1499">
            <v>0</v>
          </cell>
          <cell r="AK1499">
            <v>0</v>
          </cell>
          <cell r="AL1499">
            <v>0</v>
          </cell>
          <cell r="AM1499">
            <v>0</v>
          </cell>
          <cell r="AN1499">
            <v>0</v>
          </cell>
          <cell r="AO1499">
            <v>0</v>
          </cell>
          <cell r="AP1499">
            <v>0</v>
          </cell>
          <cell r="AQ1499">
            <v>46.817999999999998</v>
          </cell>
        </row>
        <row r="1500">
          <cell r="A1500">
            <v>1</v>
          </cell>
          <cell r="B1500" t="str">
            <v>COP</v>
          </cell>
          <cell r="C1500" t="str">
            <v>Forzosas</v>
          </cell>
          <cell r="D1500" t="str">
            <v>Fija</v>
          </cell>
          <cell r="E1500">
            <v>1</v>
          </cell>
          <cell r="F1500">
            <v>35934</v>
          </cell>
          <cell r="G1500" t="str">
            <v>Mayo</v>
          </cell>
          <cell r="H1500">
            <v>1998</v>
          </cell>
          <cell r="I1500">
            <v>36299</v>
          </cell>
          <cell r="J1500">
            <v>1999</v>
          </cell>
          <cell r="K1500" t="str">
            <v>Mayo</v>
          </cell>
          <cell r="P1500">
            <v>0</v>
          </cell>
          <cell r="Q1500">
            <v>25.5</v>
          </cell>
          <cell r="R1500" t="e">
            <v>#REF!</v>
          </cell>
          <cell r="S1500" t="e">
            <v>#REF!</v>
          </cell>
          <cell r="T1500">
            <v>200</v>
          </cell>
          <cell r="U1500" t="e">
            <v>#REF!</v>
          </cell>
          <cell r="V1500">
            <v>200</v>
          </cell>
          <cell r="W1500" t="e">
            <v>#REF!</v>
          </cell>
          <cell r="X1500">
            <v>200</v>
          </cell>
          <cell r="Y1500">
            <v>51</v>
          </cell>
          <cell r="Z1500">
            <v>251</v>
          </cell>
          <cell r="AA1500" t="e">
            <v>#REF!</v>
          </cell>
          <cell r="AB1500">
            <v>51</v>
          </cell>
          <cell r="AC1500">
            <v>0</v>
          </cell>
          <cell r="AD1500">
            <v>0</v>
          </cell>
          <cell r="AE1500">
            <v>0</v>
          </cell>
          <cell r="AF1500">
            <v>0</v>
          </cell>
          <cell r="AG1500">
            <v>0</v>
          </cell>
          <cell r="AH1500">
            <v>0</v>
          </cell>
          <cell r="AI1500">
            <v>0</v>
          </cell>
          <cell r="AJ1500">
            <v>0</v>
          </cell>
          <cell r="AK1500">
            <v>0</v>
          </cell>
          <cell r="AL1500">
            <v>0</v>
          </cell>
          <cell r="AM1500">
            <v>0</v>
          </cell>
          <cell r="AN1500">
            <v>0</v>
          </cell>
          <cell r="AO1500">
            <v>0</v>
          </cell>
          <cell r="AP1500">
            <v>0</v>
          </cell>
          <cell r="AQ1500">
            <v>51</v>
          </cell>
        </row>
        <row r="1501">
          <cell r="A1501">
            <v>1</v>
          </cell>
          <cell r="B1501" t="str">
            <v>COP</v>
          </cell>
          <cell r="C1501" t="str">
            <v>Forzosas</v>
          </cell>
          <cell r="D1501" t="str">
            <v>Fija</v>
          </cell>
          <cell r="E1501">
            <v>1</v>
          </cell>
          <cell r="F1501">
            <v>35934</v>
          </cell>
          <cell r="G1501" t="str">
            <v>Mayo</v>
          </cell>
          <cell r="H1501">
            <v>1998</v>
          </cell>
          <cell r="I1501">
            <v>36299</v>
          </cell>
          <cell r="J1501">
            <v>1999</v>
          </cell>
          <cell r="K1501" t="str">
            <v>Mayo</v>
          </cell>
          <cell r="P1501">
            <v>0</v>
          </cell>
          <cell r="Q1501">
            <v>25.5</v>
          </cell>
          <cell r="R1501" t="e">
            <v>#REF!</v>
          </cell>
          <cell r="S1501" t="e">
            <v>#REF!</v>
          </cell>
          <cell r="T1501">
            <v>22360.2</v>
          </cell>
          <cell r="U1501" t="e">
            <v>#REF!</v>
          </cell>
          <cell r="V1501">
            <v>22360.2</v>
          </cell>
          <cell r="W1501" t="e">
            <v>#REF!</v>
          </cell>
          <cell r="X1501">
            <v>22360.2</v>
          </cell>
          <cell r="Y1501">
            <v>5701.8510000000006</v>
          </cell>
          <cell r="Z1501">
            <v>28062.050999999999</v>
          </cell>
          <cell r="AA1501" t="e">
            <v>#REF!</v>
          </cell>
          <cell r="AB1501">
            <v>5701.8510000000006</v>
          </cell>
          <cell r="AC1501">
            <v>0</v>
          </cell>
          <cell r="AD1501">
            <v>0</v>
          </cell>
          <cell r="AE1501">
            <v>0</v>
          </cell>
          <cell r="AF1501">
            <v>0</v>
          </cell>
          <cell r="AG1501">
            <v>0</v>
          </cell>
          <cell r="AH1501">
            <v>0</v>
          </cell>
          <cell r="AI1501">
            <v>0</v>
          </cell>
          <cell r="AJ1501">
            <v>0</v>
          </cell>
          <cell r="AK1501">
            <v>0</v>
          </cell>
          <cell r="AL1501">
            <v>0</v>
          </cell>
          <cell r="AM1501">
            <v>0</v>
          </cell>
          <cell r="AN1501">
            <v>0</v>
          </cell>
          <cell r="AO1501">
            <v>0</v>
          </cell>
          <cell r="AP1501">
            <v>0</v>
          </cell>
          <cell r="AQ1501">
            <v>5701.8510000000006</v>
          </cell>
        </row>
        <row r="1502">
          <cell r="A1502">
            <v>1</v>
          </cell>
          <cell r="B1502" t="str">
            <v>COP</v>
          </cell>
          <cell r="C1502" t="str">
            <v>Forzosas</v>
          </cell>
          <cell r="D1502" t="str">
            <v>Fija</v>
          </cell>
          <cell r="E1502">
            <v>1</v>
          </cell>
          <cell r="F1502">
            <v>35934</v>
          </cell>
          <cell r="G1502" t="str">
            <v>Mayo</v>
          </cell>
          <cell r="H1502">
            <v>1998</v>
          </cell>
          <cell r="I1502">
            <v>36299</v>
          </cell>
          <cell r="J1502">
            <v>1999</v>
          </cell>
          <cell r="K1502" t="str">
            <v>Mayo</v>
          </cell>
          <cell r="P1502">
            <v>0</v>
          </cell>
          <cell r="Q1502">
            <v>25.5</v>
          </cell>
          <cell r="R1502" t="e">
            <v>#REF!</v>
          </cell>
          <cell r="S1502" t="e">
            <v>#REF!</v>
          </cell>
          <cell r="T1502">
            <v>429.3</v>
          </cell>
          <cell r="U1502" t="e">
            <v>#REF!</v>
          </cell>
          <cell r="V1502">
            <v>429.3</v>
          </cell>
          <cell r="W1502" t="e">
            <v>#REF!</v>
          </cell>
          <cell r="X1502">
            <v>429.3</v>
          </cell>
          <cell r="Y1502">
            <v>109.47150000000001</v>
          </cell>
          <cell r="Z1502">
            <v>538.77150000000006</v>
          </cell>
          <cell r="AA1502" t="e">
            <v>#REF!</v>
          </cell>
          <cell r="AB1502">
            <v>109.47150000000001</v>
          </cell>
          <cell r="AC1502">
            <v>0</v>
          </cell>
          <cell r="AD1502">
            <v>0</v>
          </cell>
          <cell r="AE1502">
            <v>0</v>
          </cell>
          <cell r="AF1502">
            <v>0</v>
          </cell>
          <cell r="AG1502">
            <v>0</v>
          </cell>
          <cell r="AH1502">
            <v>0</v>
          </cell>
          <cell r="AI1502">
            <v>0</v>
          </cell>
          <cell r="AJ1502">
            <v>0</v>
          </cell>
          <cell r="AK1502">
            <v>0</v>
          </cell>
          <cell r="AL1502">
            <v>0</v>
          </cell>
          <cell r="AM1502">
            <v>0</v>
          </cell>
          <cell r="AN1502">
            <v>0</v>
          </cell>
          <cell r="AO1502">
            <v>0</v>
          </cell>
          <cell r="AP1502">
            <v>0</v>
          </cell>
          <cell r="AQ1502">
            <v>109.47150000000001</v>
          </cell>
        </row>
        <row r="1503">
          <cell r="A1503">
            <v>1</v>
          </cell>
          <cell r="B1503" t="str">
            <v>COP</v>
          </cell>
          <cell r="C1503" t="str">
            <v>Forzosas</v>
          </cell>
          <cell r="D1503" t="str">
            <v>Fija</v>
          </cell>
          <cell r="E1503">
            <v>1</v>
          </cell>
          <cell r="F1503">
            <v>35934</v>
          </cell>
          <cell r="G1503" t="str">
            <v>Mayo</v>
          </cell>
          <cell r="H1503">
            <v>1998</v>
          </cell>
          <cell r="I1503">
            <v>36299</v>
          </cell>
          <cell r="J1503">
            <v>1999</v>
          </cell>
          <cell r="K1503" t="str">
            <v>Mayo</v>
          </cell>
          <cell r="P1503">
            <v>0</v>
          </cell>
          <cell r="Q1503">
            <v>25.5</v>
          </cell>
          <cell r="R1503" t="e">
            <v>#REF!</v>
          </cell>
          <cell r="S1503" t="e">
            <v>#REF!</v>
          </cell>
          <cell r="T1503">
            <v>10000</v>
          </cell>
          <cell r="U1503" t="e">
            <v>#REF!</v>
          </cell>
          <cell r="V1503">
            <v>10000</v>
          </cell>
          <cell r="W1503" t="e">
            <v>#REF!</v>
          </cell>
          <cell r="X1503">
            <v>10000</v>
          </cell>
          <cell r="Y1503">
            <v>2550</v>
          </cell>
          <cell r="Z1503">
            <v>12550</v>
          </cell>
          <cell r="AA1503" t="e">
            <v>#REF!</v>
          </cell>
          <cell r="AB1503">
            <v>2550</v>
          </cell>
          <cell r="AC1503">
            <v>0</v>
          </cell>
          <cell r="AD1503">
            <v>0</v>
          </cell>
          <cell r="AE1503">
            <v>0</v>
          </cell>
          <cell r="AF1503">
            <v>0</v>
          </cell>
          <cell r="AG1503">
            <v>0</v>
          </cell>
          <cell r="AH1503">
            <v>0</v>
          </cell>
          <cell r="AI1503">
            <v>0</v>
          </cell>
          <cell r="AJ1503">
            <v>0</v>
          </cell>
          <cell r="AK1503">
            <v>0</v>
          </cell>
          <cell r="AL1503">
            <v>0</v>
          </cell>
          <cell r="AM1503">
            <v>0</v>
          </cell>
          <cell r="AN1503">
            <v>0</v>
          </cell>
          <cell r="AO1503">
            <v>0</v>
          </cell>
          <cell r="AP1503">
            <v>0</v>
          </cell>
          <cell r="AQ1503">
            <v>2550</v>
          </cell>
        </row>
        <row r="1504">
          <cell r="A1504">
            <v>1</v>
          </cell>
          <cell r="B1504" t="str">
            <v>COP</v>
          </cell>
          <cell r="C1504" t="str">
            <v>Forzosas</v>
          </cell>
          <cell r="D1504" t="str">
            <v>Fija</v>
          </cell>
          <cell r="E1504">
            <v>1</v>
          </cell>
          <cell r="F1504">
            <v>35934</v>
          </cell>
          <cell r="G1504" t="str">
            <v>Mayo</v>
          </cell>
          <cell r="H1504">
            <v>1998</v>
          </cell>
          <cell r="I1504">
            <v>36299</v>
          </cell>
          <cell r="J1504">
            <v>1999</v>
          </cell>
          <cell r="K1504" t="str">
            <v>Mayo</v>
          </cell>
          <cell r="P1504">
            <v>0</v>
          </cell>
          <cell r="Q1504">
            <v>25.5</v>
          </cell>
          <cell r="R1504" t="e">
            <v>#REF!</v>
          </cell>
          <cell r="S1504" t="e">
            <v>#REF!</v>
          </cell>
          <cell r="T1504">
            <v>9860.5</v>
          </cell>
          <cell r="U1504" t="e">
            <v>#REF!</v>
          </cell>
          <cell r="V1504">
            <v>9860.5</v>
          </cell>
          <cell r="W1504" t="e">
            <v>#REF!</v>
          </cell>
          <cell r="X1504">
            <v>9860.5</v>
          </cell>
          <cell r="Y1504">
            <v>2514.4275000000002</v>
          </cell>
          <cell r="Z1504">
            <v>12374.9275</v>
          </cell>
          <cell r="AA1504" t="e">
            <v>#REF!</v>
          </cell>
          <cell r="AB1504">
            <v>2514.4275000000002</v>
          </cell>
          <cell r="AC1504">
            <v>0</v>
          </cell>
          <cell r="AD1504">
            <v>0</v>
          </cell>
          <cell r="AE1504">
            <v>0</v>
          </cell>
          <cell r="AF1504">
            <v>0</v>
          </cell>
          <cell r="AG1504">
            <v>0</v>
          </cell>
          <cell r="AH1504">
            <v>0</v>
          </cell>
          <cell r="AI1504">
            <v>0</v>
          </cell>
          <cell r="AJ1504">
            <v>0</v>
          </cell>
          <cell r="AK1504">
            <v>0</v>
          </cell>
          <cell r="AL1504">
            <v>0</v>
          </cell>
          <cell r="AM1504">
            <v>0</v>
          </cell>
          <cell r="AN1504">
            <v>0</v>
          </cell>
          <cell r="AO1504">
            <v>0</v>
          </cell>
          <cell r="AP1504">
            <v>0</v>
          </cell>
          <cell r="AQ1504">
            <v>2514.4275000000002</v>
          </cell>
        </row>
        <row r="1505">
          <cell r="A1505">
            <v>1</v>
          </cell>
          <cell r="B1505" t="str">
            <v>COP</v>
          </cell>
          <cell r="C1505" t="str">
            <v>Forzosas</v>
          </cell>
          <cell r="D1505" t="str">
            <v>Fija</v>
          </cell>
          <cell r="E1505">
            <v>1</v>
          </cell>
          <cell r="F1505">
            <v>35934</v>
          </cell>
          <cell r="G1505" t="str">
            <v>Mayo</v>
          </cell>
          <cell r="H1505">
            <v>1998</v>
          </cell>
          <cell r="I1505">
            <v>36299</v>
          </cell>
          <cell r="J1505">
            <v>1999</v>
          </cell>
          <cell r="K1505" t="str">
            <v>Mayo</v>
          </cell>
          <cell r="P1505">
            <v>0</v>
          </cell>
          <cell r="Q1505">
            <v>25.5</v>
          </cell>
          <cell r="R1505" t="e">
            <v>#REF!</v>
          </cell>
          <cell r="S1505" t="e">
            <v>#REF!</v>
          </cell>
          <cell r="T1505">
            <v>200</v>
          </cell>
          <cell r="U1505" t="e">
            <v>#REF!</v>
          </cell>
          <cell r="V1505">
            <v>200</v>
          </cell>
          <cell r="W1505" t="e">
            <v>#REF!</v>
          </cell>
          <cell r="X1505">
            <v>200</v>
          </cell>
          <cell r="Y1505">
            <v>51</v>
          </cell>
          <cell r="Z1505">
            <v>251</v>
          </cell>
          <cell r="AA1505" t="e">
            <v>#REF!</v>
          </cell>
          <cell r="AB1505">
            <v>51</v>
          </cell>
          <cell r="AC1505">
            <v>0</v>
          </cell>
          <cell r="AD1505">
            <v>0</v>
          </cell>
          <cell r="AE1505">
            <v>0</v>
          </cell>
          <cell r="AF1505">
            <v>0</v>
          </cell>
          <cell r="AG1505">
            <v>0</v>
          </cell>
          <cell r="AH1505">
            <v>0</v>
          </cell>
          <cell r="AI1505">
            <v>0</v>
          </cell>
          <cell r="AJ1505">
            <v>0</v>
          </cell>
          <cell r="AK1505">
            <v>0</v>
          </cell>
          <cell r="AL1505">
            <v>0</v>
          </cell>
          <cell r="AM1505">
            <v>0</v>
          </cell>
          <cell r="AN1505">
            <v>0</v>
          </cell>
          <cell r="AO1505">
            <v>0</v>
          </cell>
          <cell r="AP1505">
            <v>0</v>
          </cell>
          <cell r="AQ1505">
            <v>51</v>
          </cell>
        </row>
        <row r="1506">
          <cell r="A1506">
            <v>1</v>
          </cell>
          <cell r="B1506" t="str">
            <v>COP</v>
          </cell>
          <cell r="C1506" t="str">
            <v>Forzosas</v>
          </cell>
          <cell r="D1506" t="str">
            <v>Fija</v>
          </cell>
          <cell r="E1506">
            <v>1</v>
          </cell>
          <cell r="F1506">
            <v>35934</v>
          </cell>
          <cell r="G1506" t="str">
            <v>Mayo</v>
          </cell>
          <cell r="H1506">
            <v>1998</v>
          </cell>
          <cell r="I1506">
            <v>36299</v>
          </cell>
          <cell r="J1506">
            <v>1999</v>
          </cell>
          <cell r="K1506" t="str">
            <v>Mayo</v>
          </cell>
          <cell r="P1506">
            <v>0</v>
          </cell>
          <cell r="Q1506">
            <v>25.5</v>
          </cell>
          <cell r="R1506" t="e">
            <v>#REF!</v>
          </cell>
          <cell r="S1506" t="e">
            <v>#REF!</v>
          </cell>
          <cell r="T1506">
            <v>2000</v>
          </cell>
          <cell r="U1506" t="e">
            <v>#REF!</v>
          </cell>
          <cell r="V1506">
            <v>2000</v>
          </cell>
          <cell r="W1506" t="e">
            <v>#REF!</v>
          </cell>
          <cell r="X1506">
            <v>2000</v>
          </cell>
          <cell r="Y1506">
            <v>510</v>
          </cell>
          <cell r="Z1506">
            <v>2510</v>
          </cell>
          <cell r="AA1506" t="e">
            <v>#REF!</v>
          </cell>
          <cell r="AB1506">
            <v>510</v>
          </cell>
          <cell r="AC1506">
            <v>0</v>
          </cell>
          <cell r="AD1506">
            <v>0</v>
          </cell>
          <cell r="AE1506">
            <v>0</v>
          </cell>
          <cell r="AF1506">
            <v>0</v>
          </cell>
          <cell r="AG1506">
            <v>0</v>
          </cell>
          <cell r="AH1506">
            <v>0</v>
          </cell>
          <cell r="AI1506">
            <v>0</v>
          </cell>
          <cell r="AJ1506">
            <v>0</v>
          </cell>
          <cell r="AK1506">
            <v>0</v>
          </cell>
          <cell r="AL1506">
            <v>0</v>
          </cell>
          <cell r="AM1506">
            <v>0</v>
          </cell>
          <cell r="AN1506">
            <v>0</v>
          </cell>
          <cell r="AO1506">
            <v>0</v>
          </cell>
          <cell r="AP1506">
            <v>0</v>
          </cell>
          <cell r="AQ1506">
            <v>510</v>
          </cell>
        </row>
        <row r="1507">
          <cell r="A1507">
            <v>1</v>
          </cell>
          <cell r="B1507" t="str">
            <v>COP</v>
          </cell>
          <cell r="C1507" t="str">
            <v>Forzosas</v>
          </cell>
          <cell r="D1507" t="str">
            <v>Fija</v>
          </cell>
          <cell r="E1507">
            <v>1</v>
          </cell>
          <cell r="F1507">
            <v>35934</v>
          </cell>
          <cell r="G1507" t="str">
            <v>Mayo</v>
          </cell>
          <cell r="H1507">
            <v>1998</v>
          </cell>
          <cell r="I1507">
            <v>36299</v>
          </cell>
          <cell r="J1507">
            <v>1999</v>
          </cell>
          <cell r="K1507" t="str">
            <v>Mayo</v>
          </cell>
          <cell r="P1507">
            <v>0</v>
          </cell>
          <cell r="Q1507">
            <v>25.5</v>
          </cell>
          <cell r="R1507" t="e">
            <v>#REF!</v>
          </cell>
          <cell r="S1507" t="e">
            <v>#REF!</v>
          </cell>
          <cell r="T1507">
            <v>1149</v>
          </cell>
          <cell r="U1507" t="e">
            <v>#REF!</v>
          </cell>
          <cell r="V1507">
            <v>1149</v>
          </cell>
          <cell r="W1507" t="e">
            <v>#REF!</v>
          </cell>
          <cell r="X1507">
            <v>1149</v>
          </cell>
          <cell r="Y1507">
            <v>292.995</v>
          </cell>
          <cell r="Z1507">
            <v>1441.9949999999999</v>
          </cell>
          <cell r="AA1507" t="e">
            <v>#REF!</v>
          </cell>
          <cell r="AB1507">
            <v>292.995</v>
          </cell>
          <cell r="AC1507">
            <v>0</v>
          </cell>
          <cell r="AD1507">
            <v>0</v>
          </cell>
          <cell r="AE1507">
            <v>0</v>
          </cell>
          <cell r="AF1507">
            <v>0</v>
          </cell>
          <cell r="AG1507">
            <v>0</v>
          </cell>
          <cell r="AH1507">
            <v>0</v>
          </cell>
          <cell r="AI1507">
            <v>0</v>
          </cell>
          <cell r="AJ1507">
            <v>0</v>
          </cell>
          <cell r="AK1507">
            <v>0</v>
          </cell>
          <cell r="AL1507">
            <v>0</v>
          </cell>
          <cell r="AM1507">
            <v>0</v>
          </cell>
          <cell r="AN1507">
            <v>0</v>
          </cell>
          <cell r="AO1507">
            <v>0</v>
          </cell>
          <cell r="AP1507">
            <v>0</v>
          </cell>
          <cell r="AQ1507">
            <v>292.995</v>
          </cell>
        </row>
        <row r="1508">
          <cell r="A1508">
            <v>1</v>
          </cell>
          <cell r="B1508" t="str">
            <v>COP</v>
          </cell>
          <cell r="C1508" t="str">
            <v>Forzosas</v>
          </cell>
          <cell r="D1508" t="str">
            <v>Fija</v>
          </cell>
          <cell r="E1508">
            <v>1</v>
          </cell>
          <cell r="F1508">
            <v>35934</v>
          </cell>
          <cell r="G1508" t="str">
            <v>Mayo</v>
          </cell>
          <cell r="H1508">
            <v>1998</v>
          </cell>
          <cell r="I1508">
            <v>36299</v>
          </cell>
          <cell r="J1508">
            <v>1999</v>
          </cell>
          <cell r="K1508" t="str">
            <v>Mayo</v>
          </cell>
          <cell r="P1508">
            <v>0</v>
          </cell>
          <cell r="Q1508">
            <v>25.5</v>
          </cell>
          <cell r="R1508" t="e">
            <v>#REF!</v>
          </cell>
          <cell r="S1508" t="e">
            <v>#REF!</v>
          </cell>
          <cell r="T1508">
            <v>1270</v>
          </cell>
          <cell r="U1508" t="e">
            <v>#REF!</v>
          </cell>
          <cell r="V1508">
            <v>1270</v>
          </cell>
          <cell r="W1508" t="e">
            <v>#REF!</v>
          </cell>
          <cell r="X1508">
            <v>1270</v>
          </cell>
          <cell r="Y1508">
            <v>323.85000000000002</v>
          </cell>
          <cell r="Z1508">
            <v>1593.85</v>
          </cell>
          <cell r="AA1508" t="e">
            <v>#REF!</v>
          </cell>
          <cell r="AB1508">
            <v>323.85000000000002</v>
          </cell>
          <cell r="AC1508">
            <v>0</v>
          </cell>
          <cell r="AD1508">
            <v>0</v>
          </cell>
          <cell r="AE1508">
            <v>0</v>
          </cell>
          <cell r="AF1508">
            <v>0</v>
          </cell>
          <cell r="AG1508">
            <v>0</v>
          </cell>
          <cell r="AH1508">
            <v>0</v>
          </cell>
          <cell r="AI1508">
            <v>0</v>
          </cell>
          <cell r="AJ1508">
            <v>0</v>
          </cell>
          <cell r="AK1508">
            <v>0</v>
          </cell>
          <cell r="AL1508">
            <v>0</v>
          </cell>
          <cell r="AM1508">
            <v>0</v>
          </cell>
          <cell r="AN1508">
            <v>0</v>
          </cell>
          <cell r="AO1508">
            <v>0</v>
          </cell>
          <cell r="AP1508">
            <v>0</v>
          </cell>
          <cell r="AQ1508">
            <v>323.85000000000002</v>
          </cell>
        </row>
        <row r="1509">
          <cell r="A1509">
            <v>1</v>
          </cell>
          <cell r="B1509" t="str">
            <v>COP</v>
          </cell>
          <cell r="C1509" t="str">
            <v>Forzosas</v>
          </cell>
          <cell r="D1509" t="str">
            <v>Fija</v>
          </cell>
          <cell r="E1509">
            <v>1</v>
          </cell>
          <cell r="F1509">
            <v>35934</v>
          </cell>
          <cell r="G1509" t="str">
            <v>Mayo</v>
          </cell>
          <cell r="H1509">
            <v>1998</v>
          </cell>
          <cell r="I1509">
            <v>36299</v>
          </cell>
          <cell r="J1509">
            <v>1999</v>
          </cell>
          <cell r="K1509" t="str">
            <v>Mayo</v>
          </cell>
          <cell r="P1509">
            <v>0</v>
          </cell>
          <cell r="Q1509">
            <v>25.5</v>
          </cell>
          <cell r="R1509" t="e">
            <v>#REF!</v>
          </cell>
          <cell r="S1509" t="e">
            <v>#REF!</v>
          </cell>
          <cell r="T1509">
            <v>6000</v>
          </cell>
          <cell r="U1509" t="e">
            <v>#REF!</v>
          </cell>
          <cell r="V1509">
            <v>6000</v>
          </cell>
          <cell r="W1509" t="e">
            <v>#REF!</v>
          </cell>
          <cell r="X1509">
            <v>6000</v>
          </cell>
          <cell r="Y1509">
            <v>1530</v>
          </cell>
          <cell r="Z1509">
            <v>7530</v>
          </cell>
          <cell r="AA1509" t="e">
            <v>#REF!</v>
          </cell>
          <cell r="AB1509">
            <v>1530</v>
          </cell>
          <cell r="AC1509">
            <v>0</v>
          </cell>
          <cell r="AD1509">
            <v>0</v>
          </cell>
          <cell r="AE1509">
            <v>0</v>
          </cell>
          <cell r="AF1509">
            <v>0</v>
          </cell>
          <cell r="AG1509">
            <v>0</v>
          </cell>
          <cell r="AH1509">
            <v>0</v>
          </cell>
          <cell r="AI1509">
            <v>0</v>
          </cell>
          <cell r="AJ1509">
            <v>0</v>
          </cell>
          <cell r="AK1509">
            <v>0</v>
          </cell>
          <cell r="AL1509">
            <v>0</v>
          </cell>
          <cell r="AM1509">
            <v>0</v>
          </cell>
          <cell r="AN1509">
            <v>0</v>
          </cell>
          <cell r="AO1509">
            <v>0</v>
          </cell>
          <cell r="AP1509">
            <v>0</v>
          </cell>
          <cell r="AQ1509">
            <v>1530</v>
          </cell>
        </row>
        <row r="1510">
          <cell r="A1510">
            <v>1</v>
          </cell>
          <cell r="B1510" t="str">
            <v>COP</v>
          </cell>
          <cell r="C1510" t="str">
            <v>Forzosas</v>
          </cell>
          <cell r="D1510" t="str">
            <v>Fija</v>
          </cell>
          <cell r="E1510">
            <v>1</v>
          </cell>
          <cell r="F1510">
            <v>35934</v>
          </cell>
          <cell r="G1510" t="str">
            <v>Mayo</v>
          </cell>
          <cell r="H1510">
            <v>1998</v>
          </cell>
          <cell r="I1510">
            <v>36299</v>
          </cell>
          <cell r="J1510">
            <v>1999</v>
          </cell>
          <cell r="K1510" t="str">
            <v>Mayo</v>
          </cell>
          <cell r="P1510">
            <v>0</v>
          </cell>
          <cell r="Q1510">
            <v>25.5</v>
          </cell>
          <cell r="R1510" t="e">
            <v>#REF!</v>
          </cell>
          <cell r="S1510" t="e">
            <v>#REF!</v>
          </cell>
          <cell r="T1510">
            <v>17960.099999999999</v>
          </cell>
          <cell r="U1510" t="e">
            <v>#REF!</v>
          </cell>
          <cell r="V1510">
            <v>17960.099999999999</v>
          </cell>
          <cell r="W1510" t="e">
            <v>#REF!</v>
          </cell>
          <cell r="X1510">
            <v>17960.099999999999</v>
          </cell>
          <cell r="Y1510">
            <v>4579.8254999999999</v>
          </cell>
          <cell r="Z1510">
            <v>22539.925499999998</v>
          </cell>
          <cell r="AA1510" t="e">
            <v>#REF!</v>
          </cell>
          <cell r="AB1510">
            <v>4579.8254999999999</v>
          </cell>
          <cell r="AC1510">
            <v>0</v>
          </cell>
          <cell r="AD1510">
            <v>0</v>
          </cell>
          <cell r="AE1510">
            <v>0</v>
          </cell>
          <cell r="AF1510">
            <v>0</v>
          </cell>
          <cell r="AG1510">
            <v>0</v>
          </cell>
          <cell r="AH1510">
            <v>0</v>
          </cell>
          <cell r="AI1510">
            <v>0</v>
          </cell>
          <cell r="AJ1510">
            <v>0</v>
          </cell>
          <cell r="AK1510">
            <v>0</v>
          </cell>
          <cell r="AL1510">
            <v>0</v>
          </cell>
          <cell r="AM1510">
            <v>0</v>
          </cell>
          <cell r="AN1510">
            <v>0</v>
          </cell>
          <cell r="AO1510">
            <v>0</v>
          </cell>
          <cell r="AP1510">
            <v>0</v>
          </cell>
          <cell r="AQ1510">
            <v>4579.8254999999999</v>
          </cell>
        </row>
        <row r="1511">
          <cell r="A1511">
            <v>1</v>
          </cell>
          <cell r="B1511" t="str">
            <v>COP</v>
          </cell>
          <cell r="C1511" t="str">
            <v>Forzosas</v>
          </cell>
          <cell r="D1511" t="str">
            <v>Fija</v>
          </cell>
          <cell r="E1511">
            <v>1</v>
          </cell>
          <cell r="F1511">
            <v>35934</v>
          </cell>
          <cell r="G1511" t="str">
            <v>Mayo</v>
          </cell>
          <cell r="H1511">
            <v>1998</v>
          </cell>
          <cell r="I1511">
            <v>36299</v>
          </cell>
          <cell r="J1511">
            <v>1999</v>
          </cell>
          <cell r="K1511" t="str">
            <v>Mayo</v>
          </cell>
          <cell r="P1511">
            <v>0</v>
          </cell>
          <cell r="Q1511">
            <v>25.5</v>
          </cell>
          <cell r="R1511" t="e">
            <v>#REF!</v>
          </cell>
          <cell r="S1511" t="e">
            <v>#REF!</v>
          </cell>
          <cell r="T1511">
            <v>1317.2</v>
          </cell>
          <cell r="U1511" t="e">
            <v>#REF!</v>
          </cell>
          <cell r="V1511">
            <v>1317.2</v>
          </cell>
          <cell r="W1511" t="e">
            <v>#REF!</v>
          </cell>
          <cell r="X1511">
            <v>1317.2</v>
          </cell>
          <cell r="Y1511">
            <v>335.88600000000002</v>
          </cell>
          <cell r="Z1511">
            <v>1653.086</v>
          </cell>
          <cell r="AA1511" t="e">
            <v>#REF!</v>
          </cell>
          <cell r="AB1511">
            <v>335.88600000000002</v>
          </cell>
          <cell r="AC1511">
            <v>0</v>
          </cell>
          <cell r="AD1511">
            <v>0</v>
          </cell>
          <cell r="AE1511">
            <v>0</v>
          </cell>
          <cell r="AF1511">
            <v>0</v>
          </cell>
          <cell r="AG1511">
            <v>0</v>
          </cell>
          <cell r="AH1511">
            <v>0</v>
          </cell>
          <cell r="AI1511">
            <v>0</v>
          </cell>
          <cell r="AJ1511">
            <v>0</v>
          </cell>
          <cell r="AK1511">
            <v>0</v>
          </cell>
          <cell r="AL1511">
            <v>0</v>
          </cell>
          <cell r="AM1511">
            <v>0</v>
          </cell>
          <cell r="AN1511">
            <v>0</v>
          </cell>
          <cell r="AO1511">
            <v>0</v>
          </cell>
          <cell r="AP1511">
            <v>0</v>
          </cell>
          <cell r="AQ1511">
            <v>335.88600000000002</v>
          </cell>
        </row>
        <row r="1512">
          <cell r="A1512">
            <v>1</v>
          </cell>
          <cell r="B1512" t="str">
            <v>COP</v>
          </cell>
          <cell r="C1512" t="str">
            <v>Forzosas</v>
          </cell>
          <cell r="D1512" t="str">
            <v>Fija</v>
          </cell>
          <cell r="E1512">
            <v>1</v>
          </cell>
          <cell r="F1512">
            <v>35934</v>
          </cell>
          <cell r="G1512" t="str">
            <v>Mayo</v>
          </cell>
          <cell r="H1512">
            <v>1998</v>
          </cell>
          <cell r="I1512">
            <v>36299</v>
          </cell>
          <cell r="J1512">
            <v>1999</v>
          </cell>
          <cell r="K1512" t="str">
            <v>Mayo</v>
          </cell>
          <cell r="P1512">
            <v>0</v>
          </cell>
          <cell r="Q1512">
            <v>25.5</v>
          </cell>
          <cell r="R1512" t="e">
            <v>#REF!</v>
          </cell>
          <cell r="S1512" t="e">
            <v>#REF!</v>
          </cell>
          <cell r="T1512">
            <v>38045.199999999997</v>
          </cell>
          <cell r="U1512" t="e">
            <v>#REF!</v>
          </cell>
          <cell r="V1512">
            <v>38045.199999999997</v>
          </cell>
          <cell r="W1512" t="e">
            <v>#REF!</v>
          </cell>
          <cell r="X1512">
            <v>38045.199999999997</v>
          </cell>
          <cell r="Y1512">
            <v>9701.5259999999998</v>
          </cell>
          <cell r="Z1512">
            <v>47746.725999999995</v>
          </cell>
          <cell r="AA1512" t="e">
            <v>#REF!</v>
          </cell>
          <cell r="AB1512">
            <v>9701.5259999999998</v>
          </cell>
          <cell r="AC1512">
            <v>0</v>
          </cell>
          <cell r="AD1512">
            <v>0</v>
          </cell>
          <cell r="AE1512">
            <v>0</v>
          </cell>
          <cell r="AF1512">
            <v>0</v>
          </cell>
          <cell r="AG1512">
            <v>0</v>
          </cell>
          <cell r="AH1512">
            <v>0</v>
          </cell>
          <cell r="AI1512">
            <v>0</v>
          </cell>
          <cell r="AJ1512">
            <v>0</v>
          </cell>
          <cell r="AK1512">
            <v>0</v>
          </cell>
          <cell r="AL1512">
            <v>0</v>
          </cell>
          <cell r="AM1512">
            <v>0</v>
          </cell>
          <cell r="AN1512">
            <v>0</v>
          </cell>
          <cell r="AO1512">
            <v>0</v>
          </cell>
          <cell r="AP1512">
            <v>0</v>
          </cell>
          <cell r="AQ1512">
            <v>9701.5259999999998</v>
          </cell>
        </row>
        <row r="1513">
          <cell r="A1513">
            <v>1</v>
          </cell>
          <cell r="B1513" t="str">
            <v>COP</v>
          </cell>
          <cell r="C1513" t="str">
            <v>Forzosas</v>
          </cell>
          <cell r="D1513" t="str">
            <v>Fija</v>
          </cell>
          <cell r="E1513">
            <v>1</v>
          </cell>
          <cell r="F1513">
            <v>35934</v>
          </cell>
          <cell r="G1513" t="str">
            <v>Mayo</v>
          </cell>
          <cell r="H1513">
            <v>1998</v>
          </cell>
          <cell r="I1513">
            <v>36299</v>
          </cell>
          <cell r="J1513">
            <v>1999</v>
          </cell>
          <cell r="K1513" t="str">
            <v>Mayo</v>
          </cell>
          <cell r="P1513">
            <v>0</v>
          </cell>
          <cell r="Q1513">
            <v>25.5</v>
          </cell>
          <cell r="R1513" t="e">
            <v>#REF!</v>
          </cell>
          <cell r="S1513" t="e">
            <v>#REF!</v>
          </cell>
          <cell r="T1513">
            <v>1500</v>
          </cell>
          <cell r="U1513" t="e">
            <v>#REF!</v>
          </cell>
          <cell r="V1513">
            <v>1500</v>
          </cell>
          <cell r="W1513" t="e">
            <v>#REF!</v>
          </cell>
          <cell r="X1513">
            <v>1500</v>
          </cell>
          <cell r="Y1513">
            <v>382.5</v>
          </cell>
          <cell r="Z1513">
            <v>1882.5</v>
          </cell>
          <cell r="AA1513" t="e">
            <v>#REF!</v>
          </cell>
          <cell r="AB1513">
            <v>382.5</v>
          </cell>
          <cell r="AC1513">
            <v>0</v>
          </cell>
          <cell r="AD1513">
            <v>0</v>
          </cell>
          <cell r="AE1513">
            <v>0</v>
          </cell>
          <cell r="AF1513">
            <v>0</v>
          </cell>
          <cell r="AG1513">
            <v>0</v>
          </cell>
          <cell r="AH1513">
            <v>0</v>
          </cell>
          <cell r="AI1513">
            <v>0</v>
          </cell>
          <cell r="AJ1513">
            <v>0</v>
          </cell>
          <cell r="AK1513">
            <v>0</v>
          </cell>
          <cell r="AL1513">
            <v>0</v>
          </cell>
          <cell r="AM1513">
            <v>0</v>
          </cell>
          <cell r="AN1513">
            <v>0</v>
          </cell>
          <cell r="AO1513">
            <v>0</v>
          </cell>
          <cell r="AP1513">
            <v>0</v>
          </cell>
          <cell r="AQ1513">
            <v>382.5</v>
          </cell>
        </row>
        <row r="1514">
          <cell r="A1514">
            <v>1</v>
          </cell>
          <cell r="B1514" t="str">
            <v>COP</v>
          </cell>
          <cell r="C1514" t="str">
            <v>Forzosas</v>
          </cell>
          <cell r="D1514" t="str">
            <v>Fija</v>
          </cell>
          <cell r="E1514">
            <v>1</v>
          </cell>
          <cell r="F1514">
            <v>35934</v>
          </cell>
          <cell r="G1514" t="str">
            <v>Mayo</v>
          </cell>
          <cell r="H1514">
            <v>1998</v>
          </cell>
          <cell r="I1514">
            <v>36299</v>
          </cell>
          <cell r="J1514">
            <v>1999</v>
          </cell>
          <cell r="K1514" t="str">
            <v>Mayo</v>
          </cell>
          <cell r="P1514">
            <v>0</v>
          </cell>
          <cell r="Q1514">
            <v>25.5</v>
          </cell>
          <cell r="R1514" t="e">
            <v>#REF!</v>
          </cell>
          <cell r="S1514" t="e">
            <v>#REF!</v>
          </cell>
          <cell r="T1514">
            <v>1500</v>
          </cell>
          <cell r="U1514" t="e">
            <v>#REF!</v>
          </cell>
          <cell r="V1514">
            <v>1500</v>
          </cell>
          <cell r="W1514" t="e">
            <v>#REF!</v>
          </cell>
          <cell r="X1514">
            <v>1500</v>
          </cell>
          <cell r="Y1514">
            <v>382.5</v>
          </cell>
          <cell r="Z1514">
            <v>1882.5</v>
          </cell>
          <cell r="AA1514" t="e">
            <v>#REF!</v>
          </cell>
          <cell r="AB1514">
            <v>382.5</v>
          </cell>
          <cell r="AC1514">
            <v>0</v>
          </cell>
          <cell r="AD1514">
            <v>0</v>
          </cell>
          <cell r="AE1514">
            <v>0</v>
          </cell>
          <cell r="AF1514">
            <v>0</v>
          </cell>
          <cell r="AG1514">
            <v>0</v>
          </cell>
          <cell r="AH1514">
            <v>0</v>
          </cell>
          <cell r="AI1514">
            <v>0</v>
          </cell>
          <cell r="AJ1514">
            <v>0</v>
          </cell>
          <cell r="AK1514">
            <v>0</v>
          </cell>
          <cell r="AL1514">
            <v>0</v>
          </cell>
          <cell r="AM1514">
            <v>0</v>
          </cell>
          <cell r="AN1514">
            <v>0</v>
          </cell>
          <cell r="AO1514">
            <v>0</v>
          </cell>
          <cell r="AP1514">
            <v>0</v>
          </cell>
          <cell r="AQ1514">
            <v>382.5</v>
          </cell>
        </row>
        <row r="1515">
          <cell r="A1515">
            <v>1</v>
          </cell>
          <cell r="B1515" t="str">
            <v>COP</v>
          </cell>
          <cell r="C1515" t="str">
            <v>Forzosas</v>
          </cell>
          <cell r="D1515" t="str">
            <v>Fija</v>
          </cell>
          <cell r="E1515">
            <v>1</v>
          </cell>
          <cell r="F1515">
            <v>35934</v>
          </cell>
          <cell r="G1515" t="str">
            <v>Mayo</v>
          </cell>
          <cell r="H1515">
            <v>1998</v>
          </cell>
          <cell r="I1515">
            <v>36299</v>
          </cell>
          <cell r="J1515">
            <v>1999</v>
          </cell>
          <cell r="K1515" t="str">
            <v>Mayo</v>
          </cell>
          <cell r="P1515">
            <v>0</v>
          </cell>
          <cell r="Q1515">
            <v>25.5</v>
          </cell>
          <cell r="R1515" t="e">
            <v>#REF!</v>
          </cell>
          <cell r="S1515" t="e">
            <v>#REF!</v>
          </cell>
          <cell r="T1515">
            <v>200</v>
          </cell>
          <cell r="U1515" t="e">
            <v>#REF!</v>
          </cell>
          <cell r="V1515">
            <v>200</v>
          </cell>
          <cell r="W1515" t="e">
            <v>#REF!</v>
          </cell>
          <cell r="X1515">
            <v>200</v>
          </cell>
          <cell r="Y1515">
            <v>51</v>
          </cell>
          <cell r="Z1515">
            <v>251</v>
          </cell>
          <cell r="AA1515" t="e">
            <v>#REF!</v>
          </cell>
          <cell r="AB1515">
            <v>51</v>
          </cell>
          <cell r="AC1515">
            <v>0</v>
          </cell>
          <cell r="AD1515">
            <v>0</v>
          </cell>
          <cell r="AE1515">
            <v>0</v>
          </cell>
          <cell r="AF1515">
            <v>0</v>
          </cell>
          <cell r="AG1515">
            <v>0</v>
          </cell>
          <cell r="AH1515">
            <v>0</v>
          </cell>
          <cell r="AI1515">
            <v>0</v>
          </cell>
          <cell r="AJ1515">
            <v>0</v>
          </cell>
          <cell r="AK1515">
            <v>0</v>
          </cell>
          <cell r="AL1515">
            <v>0</v>
          </cell>
          <cell r="AM1515">
            <v>0</v>
          </cell>
          <cell r="AN1515">
            <v>0</v>
          </cell>
          <cell r="AO1515">
            <v>0</v>
          </cell>
          <cell r="AP1515">
            <v>0</v>
          </cell>
          <cell r="AQ1515">
            <v>51</v>
          </cell>
        </row>
        <row r="1516">
          <cell r="A1516">
            <v>1</v>
          </cell>
          <cell r="B1516" t="str">
            <v>COP</v>
          </cell>
          <cell r="C1516" t="str">
            <v>Forzosas</v>
          </cell>
          <cell r="D1516" t="str">
            <v>Fija</v>
          </cell>
          <cell r="E1516">
            <v>1</v>
          </cell>
          <cell r="F1516">
            <v>35934</v>
          </cell>
          <cell r="G1516" t="str">
            <v>Mayo</v>
          </cell>
          <cell r="H1516">
            <v>1998</v>
          </cell>
          <cell r="I1516">
            <v>36299</v>
          </cell>
          <cell r="J1516">
            <v>1999</v>
          </cell>
          <cell r="K1516" t="str">
            <v>Mayo</v>
          </cell>
          <cell r="P1516">
            <v>0</v>
          </cell>
          <cell r="Q1516">
            <v>25.5</v>
          </cell>
          <cell r="R1516" t="e">
            <v>#REF!</v>
          </cell>
          <cell r="S1516" t="e">
            <v>#REF!</v>
          </cell>
          <cell r="T1516">
            <v>1072.5999999999999</v>
          </cell>
          <cell r="U1516" t="e">
            <v>#REF!</v>
          </cell>
          <cell r="V1516">
            <v>1072.5999999999999</v>
          </cell>
          <cell r="W1516" t="e">
            <v>#REF!</v>
          </cell>
          <cell r="X1516">
            <v>1072.5999999999999</v>
          </cell>
          <cell r="Y1516">
            <v>273.51299999999998</v>
          </cell>
          <cell r="Z1516">
            <v>1346.1129999999998</v>
          </cell>
          <cell r="AA1516" t="e">
            <v>#REF!</v>
          </cell>
          <cell r="AB1516">
            <v>273.51299999999998</v>
          </cell>
          <cell r="AC1516">
            <v>0</v>
          </cell>
          <cell r="AD1516">
            <v>0</v>
          </cell>
          <cell r="AE1516">
            <v>0</v>
          </cell>
          <cell r="AF1516">
            <v>0</v>
          </cell>
          <cell r="AG1516">
            <v>0</v>
          </cell>
          <cell r="AH1516">
            <v>0</v>
          </cell>
          <cell r="AI1516">
            <v>0</v>
          </cell>
          <cell r="AJ1516">
            <v>0</v>
          </cell>
          <cell r="AK1516">
            <v>0</v>
          </cell>
          <cell r="AL1516">
            <v>0</v>
          </cell>
          <cell r="AM1516">
            <v>0</v>
          </cell>
          <cell r="AN1516">
            <v>0</v>
          </cell>
          <cell r="AO1516">
            <v>0</v>
          </cell>
          <cell r="AP1516">
            <v>0</v>
          </cell>
          <cell r="AQ1516">
            <v>273.51299999999998</v>
          </cell>
        </row>
        <row r="1517">
          <cell r="A1517">
            <v>1</v>
          </cell>
          <cell r="B1517" t="str">
            <v>COP</v>
          </cell>
          <cell r="C1517" t="str">
            <v>Forzosas</v>
          </cell>
          <cell r="D1517" t="str">
            <v>Fija</v>
          </cell>
          <cell r="E1517">
            <v>1</v>
          </cell>
          <cell r="F1517">
            <v>35934</v>
          </cell>
          <cell r="G1517" t="str">
            <v>Mayo</v>
          </cell>
          <cell r="H1517">
            <v>1998</v>
          </cell>
          <cell r="I1517">
            <v>36299</v>
          </cell>
          <cell r="J1517">
            <v>1999</v>
          </cell>
          <cell r="K1517" t="str">
            <v>Mayo</v>
          </cell>
          <cell r="P1517">
            <v>0</v>
          </cell>
          <cell r="Q1517">
            <v>25.5</v>
          </cell>
          <cell r="R1517" t="e">
            <v>#REF!</v>
          </cell>
          <cell r="S1517" t="e">
            <v>#REF!</v>
          </cell>
          <cell r="T1517">
            <v>1850</v>
          </cell>
          <cell r="U1517" t="e">
            <v>#REF!</v>
          </cell>
          <cell r="V1517">
            <v>1850</v>
          </cell>
          <cell r="W1517" t="e">
            <v>#REF!</v>
          </cell>
          <cell r="X1517">
            <v>1850</v>
          </cell>
          <cell r="Y1517">
            <v>471.75</v>
          </cell>
          <cell r="Z1517">
            <v>2321.75</v>
          </cell>
          <cell r="AA1517" t="e">
            <v>#REF!</v>
          </cell>
          <cell r="AB1517">
            <v>471.75</v>
          </cell>
          <cell r="AC1517">
            <v>0</v>
          </cell>
          <cell r="AD1517">
            <v>0</v>
          </cell>
          <cell r="AE1517">
            <v>0</v>
          </cell>
          <cell r="AF1517">
            <v>0</v>
          </cell>
          <cell r="AG1517">
            <v>0</v>
          </cell>
          <cell r="AH1517">
            <v>0</v>
          </cell>
          <cell r="AI1517">
            <v>0</v>
          </cell>
          <cell r="AJ1517">
            <v>0</v>
          </cell>
          <cell r="AK1517">
            <v>0</v>
          </cell>
          <cell r="AL1517">
            <v>0</v>
          </cell>
          <cell r="AM1517">
            <v>0</v>
          </cell>
          <cell r="AN1517">
            <v>0</v>
          </cell>
          <cell r="AO1517">
            <v>0</v>
          </cell>
          <cell r="AP1517">
            <v>0</v>
          </cell>
          <cell r="AQ1517">
            <v>471.75</v>
          </cell>
        </row>
        <row r="1518">
          <cell r="A1518">
            <v>1</v>
          </cell>
          <cell r="B1518" t="str">
            <v>COP</v>
          </cell>
          <cell r="C1518" t="str">
            <v>Forzosas</v>
          </cell>
          <cell r="D1518" t="str">
            <v>Fija</v>
          </cell>
          <cell r="E1518">
            <v>1</v>
          </cell>
          <cell r="F1518">
            <v>35934</v>
          </cell>
          <cell r="G1518" t="str">
            <v>Mayo</v>
          </cell>
          <cell r="H1518">
            <v>1998</v>
          </cell>
          <cell r="I1518">
            <v>36299</v>
          </cell>
          <cell r="J1518">
            <v>1999</v>
          </cell>
          <cell r="K1518" t="str">
            <v>Mayo</v>
          </cell>
          <cell r="P1518">
            <v>0</v>
          </cell>
          <cell r="Q1518">
            <v>25.5</v>
          </cell>
          <cell r="R1518" t="e">
            <v>#REF!</v>
          </cell>
          <cell r="S1518" t="e">
            <v>#REF!</v>
          </cell>
          <cell r="T1518">
            <v>5000</v>
          </cell>
          <cell r="U1518" t="e">
            <v>#REF!</v>
          </cell>
          <cell r="V1518">
            <v>5000</v>
          </cell>
          <cell r="W1518" t="e">
            <v>#REF!</v>
          </cell>
          <cell r="X1518">
            <v>5000</v>
          </cell>
          <cell r="Y1518">
            <v>1275</v>
          </cell>
          <cell r="Z1518">
            <v>6275</v>
          </cell>
          <cell r="AA1518" t="e">
            <v>#REF!</v>
          </cell>
          <cell r="AB1518">
            <v>1275</v>
          </cell>
          <cell r="AC1518">
            <v>0</v>
          </cell>
          <cell r="AD1518">
            <v>0</v>
          </cell>
          <cell r="AE1518">
            <v>0</v>
          </cell>
          <cell r="AF1518">
            <v>0</v>
          </cell>
          <cell r="AG1518">
            <v>0</v>
          </cell>
          <cell r="AH1518">
            <v>0</v>
          </cell>
          <cell r="AI1518">
            <v>0</v>
          </cell>
          <cell r="AJ1518">
            <v>0</v>
          </cell>
          <cell r="AK1518">
            <v>0</v>
          </cell>
          <cell r="AL1518">
            <v>0</v>
          </cell>
          <cell r="AM1518">
            <v>0</v>
          </cell>
          <cell r="AN1518">
            <v>0</v>
          </cell>
          <cell r="AO1518">
            <v>0</v>
          </cell>
          <cell r="AP1518">
            <v>0</v>
          </cell>
          <cell r="AQ1518">
            <v>1275</v>
          </cell>
        </row>
        <row r="1519">
          <cell r="A1519">
            <v>1</v>
          </cell>
          <cell r="B1519" t="str">
            <v>COP</v>
          </cell>
          <cell r="C1519" t="str">
            <v>Forzosas</v>
          </cell>
          <cell r="D1519" t="str">
            <v>Fija</v>
          </cell>
          <cell r="E1519">
            <v>1</v>
          </cell>
          <cell r="F1519">
            <v>35934</v>
          </cell>
          <cell r="G1519" t="str">
            <v>Mayo</v>
          </cell>
          <cell r="H1519">
            <v>1998</v>
          </cell>
          <cell r="I1519">
            <v>36299</v>
          </cell>
          <cell r="J1519">
            <v>1999</v>
          </cell>
          <cell r="K1519" t="str">
            <v>Mayo</v>
          </cell>
          <cell r="P1519">
            <v>0</v>
          </cell>
          <cell r="Q1519">
            <v>25.5</v>
          </cell>
          <cell r="R1519" t="e">
            <v>#REF!</v>
          </cell>
          <cell r="S1519" t="e">
            <v>#REF!</v>
          </cell>
          <cell r="T1519">
            <v>3302</v>
          </cell>
          <cell r="U1519" t="e">
            <v>#REF!</v>
          </cell>
          <cell r="V1519">
            <v>3302</v>
          </cell>
          <cell r="W1519" t="e">
            <v>#REF!</v>
          </cell>
          <cell r="X1519">
            <v>3302</v>
          </cell>
          <cell r="Y1519">
            <v>842.01</v>
          </cell>
          <cell r="Z1519">
            <v>4144.01</v>
          </cell>
          <cell r="AA1519" t="e">
            <v>#REF!</v>
          </cell>
          <cell r="AB1519">
            <v>842.01</v>
          </cell>
          <cell r="AC1519">
            <v>0</v>
          </cell>
          <cell r="AD1519">
            <v>0</v>
          </cell>
          <cell r="AE1519">
            <v>0</v>
          </cell>
          <cell r="AF1519">
            <v>0</v>
          </cell>
          <cell r="AG1519">
            <v>0</v>
          </cell>
          <cell r="AH1519">
            <v>0</v>
          </cell>
          <cell r="AI1519">
            <v>0</v>
          </cell>
          <cell r="AJ1519">
            <v>0</v>
          </cell>
          <cell r="AK1519">
            <v>0</v>
          </cell>
          <cell r="AL1519">
            <v>0</v>
          </cell>
          <cell r="AM1519">
            <v>0</v>
          </cell>
          <cell r="AN1519">
            <v>0</v>
          </cell>
          <cell r="AO1519">
            <v>0</v>
          </cell>
          <cell r="AP1519">
            <v>0</v>
          </cell>
          <cell r="AQ1519">
            <v>842.01</v>
          </cell>
        </row>
        <row r="1520">
          <cell r="A1520">
            <v>1</v>
          </cell>
          <cell r="B1520" t="str">
            <v>COP</v>
          </cell>
          <cell r="C1520" t="str">
            <v>Forzosas</v>
          </cell>
          <cell r="D1520" t="str">
            <v>Fija</v>
          </cell>
          <cell r="E1520">
            <v>1</v>
          </cell>
          <cell r="F1520">
            <v>35934</v>
          </cell>
          <cell r="G1520" t="str">
            <v>Mayo</v>
          </cell>
          <cell r="H1520">
            <v>1998</v>
          </cell>
          <cell r="I1520">
            <v>36299</v>
          </cell>
          <cell r="J1520">
            <v>1999</v>
          </cell>
          <cell r="K1520" t="str">
            <v>Mayo</v>
          </cell>
          <cell r="P1520">
            <v>0</v>
          </cell>
          <cell r="Q1520">
            <v>25.5</v>
          </cell>
          <cell r="R1520" t="e">
            <v>#REF!</v>
          </cell>
          <cell r="S1520" t="e">
            <v>#REF!</v>
          </cell>
          <cell r="T1520">
            <v>15332.5</v>
          </cell>
          <cell r="U1520" t="e">
            <v>#REF!</v>
          </cell>
          <cell r="V1520">
            <v>15332.5</v>
          </cell>
          <cell r="W1520" t="e">
            <v>#REF!</v>
          </cell>
          <cell r="X1520">
            <v>15332.5</v>
          </cell>
          <cell r="Y1520">
            <v>3909.7874999999999</v>
          </cell>
          <cell r="Z1520">
            <v>19242.287499999999</v>
          </cell>
          <cell r="AA1520" t="e">
            <v>#REF!</v>
          </cell>
          <cell r="AB1520">
            <v>3909.7874999999999</v>
          </cell>
          <cell r="AC1520">
            <v>0</v>
          </cell>
          <cell r="AD1520">
            <v>0</v>
          </cell>
          <cell r="AE1520">
            <v>0</v>
          </cell>
          <cell r="AF1520">
            <v>0</v>
          </cell>
          <cell r="AG1520">
            <v>0</v>
          </cell>
          <cell r="AH1520">
            <v>0</v>
          </cell>
          <cell r="AI1520">
            <v>0</v>
          </cell>
          <cell r="AJ1520">
            <v>0</v>
          </cell>
          <cell r="AK1520">
            <v>0</v>
          </cell>
          <cell r="AL1520">
            <v>0</v>
          </cell>
          <cell r="AM1520">
            <v>0</v>
          </cell>
          <cell r="AN1520">
            <v>0</v>
          </cell>
          <cell r="AO1520">
            <v>0</v>
          </cell>
          <cell r="AP1520">
            <v>0</v>
          </cell>
          <cell r="AQ1520">
            <v>3909.7874999999999</v>
          </cell>
        </row>
        <row r="1521">
          <cell r="A1521">
            <v>1</v>
          </cell>
          <cell r="B1521" t="str">
            <v>COP</v>
          </cell>
          <cell r="C1521" t="str">
            <v>Forzosas</v>
          </cell>
          <cell r="D1521" t="str">
            <v>Fija</v>
          </cell>
          <cell r="E1521">
            <v>1</v>
          </cell>
          <cell r="F1521">
            <v>35934</v>
          </cell>
          <cell r="G1521" t="str">
            <v>Mayo</v>
          </cell>
          <cell r="H1521">
            <v>1998</v>
          </cell>
          <cell r="I1521">
            <v>36299</v>
          </cell>
          <cell r="J1521">
            <v>1999</v>
          </cell>
          <cell r="K1521" t="str">
            <v>Mayo</v>
          </cell>
          <cell r="P1521">
            <v>0</v>
          </cell>
          <cell r="Q1521">
            <v>25.5</v>
          </cell>
          <cell r="R1521" t="e">
            <v>#REF!</v>
          </cell>
          <cell r="S1521" t="e">
            <v>#REF!</v>
          </cell>
          <cell r="T1521">
            <v>13.7</v>
          </cell>
          <cell r="U1521" t="e">
            <v>#REF!</v>
          </cell>
          <cell r="V1521">
            <v>13.7</v>
          </cell>
          <cell r="W1521" t="e">
            <v>#REF!</v>
          </cell>
          <cell r="X1521">
            <v>13.7</v>
          </cell>
          <cell r="Y1521">
            <v>3.4935</v>
          </cell>
          <cell r="Z1521">
            <v>17.1935</v>
          </cell>
          <cell r="AA1521" t="e">
            <v>#REF!</v>
          </cell>
          <cell r="AB1521">
            <v>3.4935</v>
          </cell>
          <cell r="AC1521">
            <v>0</v>
          </cell>
          <cell r="AD1521">
            <v>0</v>
          </cell>
          <cell r="AE1521">
            <v>0</v>
          </cell>
          <cell r="AF1521">
            <v>0</v>
          </cell>
          <cell r="AG1521">
            <v>0</v>
          </cell>
          <cell r="AH1521">
            <v>0</v>
          </cell>
          <cell r="AI1521">
            <v>0</v>
          </cell>
          <cell r="AJ1521">
            <v>0</v>
          </cell>
          <cell r="AK1521">
            <v>0</v>
          </cell>
          <cell r="AL1521">
            <v>0</v>
          </cell>
          <cell r="AM1521">
            <v>0</v>
          </cell>
          <cell r="AN1521">
            <v>0</v>
          </cell>
          <cell r="AO1521">
            <v>0</v>
          </cell>
          <cell r="AP1521">
            <v>0</v>
          </cell>
          <cell r="AQ1521">
            <v>3.4935</v>
          </cell>
        </row>
        <row r="1522">
          <cell r="A1522">
            <v>1</v>
          </cell>
          <cell r="B1522" t="str">
            <v>COP</v>
          </cell>
          <cell r="C1522" t="str">
            <v>Forzosas</v>
          </cell>
          <cell r="D1522" t="str">
            <v>Fija</v>
          </cell>
          <cell r="E1522">
            <v>1</v>
          </cell>
          <cell r="F1522">
            <v>35934</v>
          </cell>
          <cell r="G1522" t="str">
            <v>Mayo</v>
          </cell>
          <cell r="H1522">
            <v>1998</v>
          </cell>
          <cell r="I1522">
            <v>36299</v>
          </cell>
          <cell r="J1522">
            <v>1999</v>
          </cell>
          <cell r="K1522" t="str">
            <v>Mayo</v>
          </cell>
          <cell r="P1522">
            <v>0</v>
          </cell>
          <cell r="Q1522">
            <v>25.5</v>
          </cell>
          <cell r="R1522" t="e">
            <v>#REF!</v>
          </cell>
          <cell r="S1522" t="e">
            <v>#REF!</v>
          </cell>
          <cell r="T1522">
            <v>339.2</v>
          </cell>
          <cell r="U1522" t="e">
            <v>#REF!</v>
          </cell>
          <cell r="V1522">
            <v>339.2</v>
          </cell>
          <cell r="W1522" t="e">
            <v>#REF!</v>
          </cell>
          <cell r="X1522">
            <v>339.2</v>
          </cell>
          <cell r="Y1522">
            <v>86.495999999999995</v>
          </cell>
          <cell r="Z1522">
            <v>425.69599999999997</v>
          </cell>
          <cell r="AA1522" t="e">
            <v>#REF!</v>
          </cell>
          <cell r="AB1522">
            <v>86.495999999999995</v>
          </cell>
          <cell r="AC1522">
            <v>0</v>
          </cell>
          <cell r="AD1522">
            <v>0</v>
          </cell>
          <cell r="AE1522">
            <v>0</v>
          </cell>
          <cell r="AF1522">
            <v>0</v>
          </cell>
          <cell r="AG1522">
            <v>0</v>
          </cell>
          <cell r="AH1522">
            <v>0</v>
          </cell>
          <cell r="AI1522">
            <v>0</v>
          </cell>
          <cell r="AJ1522">
            <v>0</v>
          </cell>
          <cell r="AK1522">
            <v>0</v>
          </cell>
          <cell r="AL1522">
            <v>0</v>
          </cell>
          <cell r="AM1522">
            <v>0</v>
          </cell>
          <cell r="AN1522">
            <v>0</v>
          </cell>
          <cell r="AO1522">
            <v>0</v>
          </cell>
          <cell r="AP1522">
            <v>0</v>
          </cell>
          <cell r="AQ1522">
            <v>86.495999999999995</v>
          </cell>
        </row>
        <row r="1523">
          <cell r="A1523">
            <v>1</v>
          </cell>
          <cell r="B1523" t="str">
            <v>COP</v>
          </cell>
          <cell r="C1523" t="str">
            <v>Forzosas</v>
          </cell>
          <cell r="D1523" t="str">
            <v>Fija</v>
          </cell>
          <cell r="E1523">
            <v>1</v>
          </cell>
          <cell r="F1523">
            <v>35934</v>
          </cell>
          <cell r="G1523" t="str">
            <v>Mayo</v>
          </cell>
          <cell r="H1523">
            <v>1998</v>
          </cell>
          <cell r="I1523">
            <v>36299</v>
          </cell>
          <cell r="J1523">
            <v>1999</v>
          </cell>
          <cell r="K1523" t="str">
            <v>Mayo</v>
          </cell>
          <cell r="P1523">
            <v>0</v>
          </cell>
          <cell r="Q1523">
            <v>25.5</v>
          </cell>
          <cell r="R1523" t="e">
            <v>#REF!</v>
          </cell>
          <cell r="S1523" t="e">
            <v>#REF!</v>
          </cell>
          <cell r="T1523">
            <v>133.4</v>
          </cell>
          <cell r="U1523" t="e">
            <v>#REF!</v>
          </cell>
          <cell r="V1523">
            <v>133.4</v>
          </cell>
          <cell r="W1523" t="e">
            <v>#REF!</v>
          </cell>
          <cell r="X1523">
            <v>133.4</v>
          </cell>
          <cell r="Y1523">
            <v>34.017000000000003</v>
          </cell>
          <cell r="Z1523">
            <v>167.417</v>
          </cell>
          <cell r="AA1523" t="e">
            <v>#REF!</v>
          </cell>
          <cell r="AB1523">
            <v>34.017000000000003</v>
          </cell>
          <cell r="AC1523">
            <v>0</v>
          </cell>
          <cell r="AD1523">
            <v>0</v>
          </cell>
          <cell r="AE1523">
            <v>0</v>
          </cell>
          <cell r="AF1523">
            <v>0</v>
          </cell>
          <cell r="AG1523">
            <v>0</v>
          </cell>
          <cell r="AH1523">
            <v>0</v>
          </cell>
          <cell r="AI1523">
            <v>0</v>
          </cell>
          <cell r="AJ1523">
            <v>0</v>
          </cell>
          <cell r="AK1523">
            <v>0</v>
          </cell>
          <cell r="AL1523">
            <v>0</v>
          </cell>
          <cell r="AM1523">
            <v>0</v>
          </cell>
          <cell r="AN1523">
            <v>0</v>
          </cell>
          <cell r="AO1523">
            <v>0</v>
          </cell>
          <cell r="AP1523">
            <v>0</v>
          </cell>
          <cell r="AQ1523">
            <v>34.017000000000003</v>
          </cell>
        </row>
        <row r="1524">
          <cell r="A1524">
            <v>1</v>
          </cell>
          <cell r="B1524" t="str">
            <v>COP</v>
          </cell>
          <cell r="C1524" t="str">
            <v>Forzosas</v>
          </cell>
          <cell r="D1524" t="str">
            <v>Fija</v>
          </cell>
          <cell r="E1524">
            <v>1</v>
          </cell>
          <cell r="F1524">
            <v>35934</v>
          </cell>
          <cell r="G1524" t="str">
            <v>Mayo</v>
          </cell>
          <cell r="H1524">
            <v>1998</v>
          </cell>
          <cell r="I1524">
            <v>36299</v>
          </cell>
          <cell r="J1524">
            <v>1999</v>
          </cell>
          <cell r="K1524" t="str">
            <v>Mayo</v>
          </cell>
          <cell r="P1524">
            <v>0</v>
          </cell>
          <cell r="Q1524">
            <v>25.5</v>
          </cell>
          <cell r="R1524" t="e">
            <v>#REF!</v>
          </cell>
          <cell r="S1524" t="e">
            <v>#REF!</v>
          </cell>
          <cell r="T1524">
            <v>357.5</v>
          </cell>
          <cell r="U1524" t="e">
            <v>#REF!</v>
          </cell>
          <cell r="V1524">
            <v>357.5</v>
          </cell>
          <cell r="W1524" t="e">
            <v>#REF!</v>
          </cell>
          <cell r="X1524">
            <v>357.5</v>
          </cell>
          <cell r="Y1524">
            <v>91.162500000000009</v>
          </cell>
          <cell r="Z1524">
            <v>448.66250000000002</v>
          </cell>
          <cell r="AA1524" t="e">
            <v>#REF!</v>
          </cell>
          <cell r="AB1524">
            <v>91.162500000000009</v>
          </cell>
          <cell r="AC1524">
            <v>0</v>
          </cell>
          <cell r="AD1524">
            <v>0</v>
          </cell>
          <cell r="AE1524">
            <v>0</v>
          </cell>
          <cell r="AF1524">
            <v>0</v>
          </cell>
          <cell r="AG1524">
            <v>0</v>
          </cell>
          <cell r="AH1524">
            <v>0</v>
          </cell>
          <cell r="AI1524">
            <v>0</v>
          </cell>
          <cell r="AJ1524">
            <v>0</v>
          </cell>
          <cell r="AK1524">
            <v>0</v>
          </cell>
          <cell r="AL1524">
            <v>0</v>
          </cell>
          <cell r="AM1524">
            <v>0</v>
          </cell>
          <cell r="AN1524">
            <v>0</v>
          </cell>
          <cell r="AO1524">
            <v>0</v>
          </cell>
          <cell r="AP1524">
            <v>0</v>
          </cell>
          <cell r="AQ1524">
            <v>91.162500000000009</v>
          </cell>
        </row>
        <row r="1525">
          <cell r="A1525">
            <v>1</v>
          </cell>
          <cell r="B1525" t="str">
            <v>COP</v>
          </cell>
          <cell r="C1525" t="str">
            <v>Forzosas</v>
          </cell>
          <cell r="D1525" t="str">
            <v>Fija</v>
          </cell>
          <cell r="E1525">
            <v>1</v>
          </cell>
          <cell r="F1525">
            <v>35934</v>
          </cell>
          <cell r="G1525" t="str">
            <v>Mayo</v>
          </cell>
          <cell r="H1525">
            <v>1998</v>
          </cell>
          <cell r="I1525">
            <v>36299</v>
          </cell>
          <cell r="J1525">
            <v>1999</v>
          </cell>
          <cell r="K1525" t="str">
            <v>Mayo</v>
          </cell>
          <cell r="P1525">
            <v>0</v>
          </cell>
          <cell r="Q1525">
            <v>25.5</v>
          </cell>
          <cell r="R1525" t="e">
            <v>#REF!</v>
          </cell>
          <cell r="S1525" t="e">
            <v>#REF!</v>
          </cell>
          <cell r="T1525">
            <v>835.2</v>
          </cell>
          <cell r="U1525" t="e">
            <v>#REF!</v>
          </cell>
          <cell r="V1525">
            <v>835.2</v>
          </cell>
          <cell r="W1525" t="e">
            <v>#REF!</v>
          </cell>
          <cell r="X1525">
            <v>835.2</v>
          </cell>
          <cell r="Y1525">
            <v>212.97600000000003</v>
          </cell>
          <cell r="Z1525">
            <v>1048.1760000000002</v>
          </cell>
          <cell r="AA1525" t="e">
            <v>#REF!</v>
          </cell>
          <cell r="AB1525">
            <v>212.97600000000003</v>
          </cell>
          <cell r="AC1525">
            <v>0</v>
          </cell>
          <cell r="AD1525">
            <v>0</v>
          </cell>
          <cell r="AE1525">
            <v>0</v>
          </cell>
          <cell r="AF1525">
            <v>0</v>
          </cell>
          <cell r="AG1525">
            <v>0</v>
          </cell>
          <cell r="AH1525">
            <v>0</v>
          </cell>
          <cell r="AI1525">
            <v>0</v>
          </cell>
          <cell r="AJ1525">
            <v>0</v>
          </cell>
          <cell r="AK1525">
            <v>0</v>
          </cell>
          <cell r="AL1525">
            <v>0</v>
          </cell>
          <cell r="AM1525">
            <v>0</v>
          </cell>
          <cell r="AN1525">
            <v>0</v>
          </cell>
          <cell r="AO1525">
            <v>0</v>
          </cell>
          <cell r="AP1525">
            <v>0</v>
          </cell>
          <cell r="AQ1525">
            <v>212.97600000000003</v>
          </cell>
        </row>
        <row r="1526">
          <cell r="A1526">
            <v>1</v>
          </cell>
          <cell r="B1526" t="str">
            <v>COP</v>
          </cell>
          <cell r="C1526" t="str">
            <v>Forzosas</v>
          </cell>
          <cell r="D1526" t="str">
            <v>Fija</v>
          </cell>
          <cell r="E1526">
            <v>1</v>
          </cell>
          <cell r="F1526">
            <v>35934</v>
          </cell>
          <cell r="G1526" t="str">
            <v>Mayo</v>
          </cell>
          <cell r="H1526">
            <v>1998</v>
          </cell>
          <cell r="I1526">
            <v>36299</v>
          </cell>
          <cell r="J1526">
            <v>1999</v>
          </cell>
          <cell r="K1526" t="str">
            <v>Mayo</v>
          </cell>
          <cell r="P1526">
            <v>0</v>
          </cell>
          <cell r="Q1526">
            <v>25.5</v>
          </cell>
          <cell r="R1526" t="e">
            <v>#REF!</v>
          </cell>
          <cell r="S1526" t="e">
            <v>#REF!</v>
          </cell>
          <cell r="T1526">
            <v>522.29999999999995</v>
          </cell>
          <cell r="U1526" t="e">
            <v>#REF!</v>
          </cell>
          <cell r="V1526">
            <v>522.29999999999995</v>
          </cell>
          <cell r="W1526" t="e">
            <v>#REF!</v>
          </cell>
          <cell r="X1526">
            <v>522.29999999999995</v>
          </cell>
          <cell r="Y1526">
            <v>133.1865</v>
          </cell>
          <cell r="Z1526">
            <v>655.48649999999998</v>
          </cell>
          <cell r="AA1526" t="e">
            <v>#REF!</v>
          </cell>
          <cell r="AB1526">
            <v>133.1865</v>
          </cell>
          <cell r="AC1526">
            <v>0</v>
          </cell>
          <cell r="AD1526">
            <v>0</v>
          </cell>
          <cell r="AE1526">
            <v>0</v>
          </cell>
          <cell r="AF1526">
            <v>0</v>
          </cell>
          <cell r="AG1526">
            <v>0</v>
          </cell>
          <cell r="AH1526">
            <v>0</v>
          </cell>
          <cell r="AI1526">
            <v>0</v>
          </cell>
          <cell r="AJ1526">
            <v>0</v>
          </cell>
          <cell r="AK1526">
            <v>0</v>
          </cell>
          <cell r="AL1526">
            <v>0</v>
          </cell>
          <cell r="AM1526">
            <v>0</v>
          </cell>
          <cell r="AN1526">
            <v>0</v>
          </cell>
          <cell r="AO1526">
            <v>0</v>
          </cell>
          <cell r="AP1526">
            <v>0</v>
          </cell>
          <cell r="AQ1526">
            <v>133.1865</v>
          </cell>
        </row>
        <row r="1527">
          <cell r="A1527">
            <v>1</v>
          </cell>
          <cell r="B1527" t="str">
            <v>COP</v>
          </cell>
          <cell r="C1527" t="str">
            <v>Forzosas</v>
          </cell>
          <cell r="D1527" t="str">
            <v>Fija</v>
          </cell>
          <cell r="E1527">
            <v>1</v>
          </cell>
          <cell r="F1527">
            <v>35934</v>
          </cell>
          <cell r="G1527" t="str">
            <v>Mayo</v>
          </cell>
          <cell r="H1527">
            <v>1998</v>
          </cell>
          <cell r="I1527">
            <v>36299</v>
          </cell>
          <cell r="J1527">
            <v>1999</v>
          </cell>
          <cell r="K1527" t="str">
            <v>Mayo</v>
          </cell>
          <cell r="P1527">
            <v>0</v>
          </cell>
          <cell r="Q1527">
            <v>25.5</v>
          </cell>
          <cell r="R1527" t="e">
            <v>#REF!</v>
          </cell>
          <cell r="S1527" t="e">
            <v>#REF!</v>
          </cell>
          <cell r="T1527">
            <v>9400.9</v>
          </cell>
          <cell r="U1527" t="e">
            <v>#REF!</v>
          </cell>
          <cell r="V1527">
            <v>9400.9</v>
          </cell>
          <cell r="W1527" t="e">
            <v>#REF!</v>
          </cell>
          <cell r="X1527">
            <v>9400.9</v>
          </cell>
          <cell r="Y1527">
            <v>2397.2294999999999</v>
          </cell>
          <cell r="Z1527">
            <v>11798.129499999999</v>
          </cell>
          <cell r="AA1527" t="e">
            <v>#REF!</v>
          </cell>
          <cell r="AB1527">
            <v>2397.2294999999999</v>
          </cell>
          <cell r="AC1527">
            <v>0</v>
          </cell>
          <cell r="AD1527">
            <v>0</v>
          </cell>
          <cell r="AE1527">
            <v>0</v>
          </cell>
          <cell r="AF1527">
            <v>0</v>
          </cell>
          <cell r="AG1527">
            <v>0</v>
          </cell>
          <cell r="AH1527">
            <v>0</v>
          </cell>
          <cell r="AI1527">
            <v>0</v>
          </cell>
          <cell r="AJ1527">
            <v>0</v>
          </cell>
          <cell r="AK1527">
            <v>0</v>
          </cell>
          <cell r="AL1527">
            <v>0</v>
          </cell>
          <cell r="AM1527">
            <v>0</v>
          </cell>
          <cell r="AN1527">
            <v>0</v>
          </cell>
          <cell r="AO1527">
            <v>0</v>
          </cell>
          <cell r="AP1527">
            <v>0</v>
          </cell>
          <cell r="AQ1527">
            <v>2397.2294999999999</v>
          </cell>
        </row>
        <row r="1528">
          <cell r="A1528">
            <v>1</v>
          </cell>
          <cell r="B1528" t="str">
            <v>COP</v>
          </cell>
          <cell r="C1528" t="str">
            <v>Forzosas</v>
          </cell>
          <cell r="D1528" t="str">
            <v>Fija</v>
          </cell>
          <cell r="E1528">
            <v>1</v>
          </cell>
          <cell r="F1528">
            <v>35934</v>
          </cell>
          <cell r="G1528" t="str">
            <v>Mayo</v>
          </cell>
          <cell r="H1528">
            <v>1998</v>
          </cell>
          <cell r="I1528">
            <v>36299</v>
          </cell>
          <cell r="J1528">
            <v>1999</v>
          </cell>
          <cell r="K1528" t="str">
            <v>Mayo</v>
          </cell>
          <cell r="P1528">
            <v>0</v>
          </cell>
          <cell r="Q1528">
            <v>25.5</v>
          </cell>
          <cell r="R1528" t="e">
            <v>#REF!</v>
          </cell>
          <cell r="S1528" t="e">
            <v>#REF!</v>
          </cell>
          <cell r="T1528">
            <v>8451.1</v>
          </cell>
          <cell r="U1528" t="e">
            <v>#REF!</v>
          </cell>
          <cell r="V1528">
            <v>8451.1</v>
          </cell>
          <cell r="W1528" t="e">
            <v>#REF!</v>
          </cell>
          <cell r="X1528">
            <v>8451.1</v>
          </cell>
          <cell r="Y1528">
            <v>2155.0305000000003</v>
          </cell>
          <cell r="Z1528">
            <v>10606.130500000001</v>
          </cell>
          <cell r="AA1528" t="e">
            <v>#REF!</v>
          </cell>
          <cell r="AB1528">
            <v>2155.0305000000003</v>
          </cell>
          <cell r="AC1528">
            <v>0</v>
          </cell>
          <cell r="AD1528">
            <v>0</v>
          </cell>
          <cell r="AE1528">
            <v>0</v>
          </cell>
          <cell r="AF1528">
            <v>0</v>
          </cell>
          <cell r="AG1528">
            <v>0</v>
          </cell>
          <cell r="AH1528">
            <v>0</v>
          </cell>
          <cell r="AI1528">
            <v>0</v>
          </cell>
          <cell r="AJ1528">
            <v>0</v>
          </cell>
          <cell r="AK1528">
            <v>0</v>
          </cell>
          <cell r="AL1528">
            <v>0</v>
          </cell>
          <cell r="AM1528">
            <v>0</v>
          </cell>
          <cell r="AN1528">
            <v>0</v>
          </cell>
          <cell r="AO1528">
            <v>0</v>
          </cell>
          <cell r="AP1528">
            <v>0</v>
          </cell>
          <cell r="AQ1528">
            <v>2155.0305000000003</v>
          </cell>
        </row>
        <row r="1529">
          <cell r="A1529">
            <v>1</v>
          </cell>
          <cell r="B1529" t="str">
            <v>COP</v>
          </cell>
          <cell r="C1529" t="str">
            <v>Forzosas</v>
          </cell>
          <cell r="D1529" t="str">
            <v>Fija</v>
          </cell>
          <cell r="E1529">
            <v>1</v>
          </cell>
          <cell r="F1529">
            <v>35934</v>
          </cell>
          <cell r="G1529" t="str">
            <v>Mayo</v>
          </cell>
          <cell r="H1529">
            <v>1998</v>
          </cell>
          <cell r="I1529">
            <v>36299</v>
          </cell>
          <cell r="J1529">
            <v>1999</v>
          </cell>
          <cell r="K1529" t="str">
            <v>Mayo</v>
          </cell>
          <cell r="P1529">
            <v>0</v>
          </cell>
          <cell r="Q1529">
            <v>25.5</v>
          </cell>
          <cell r="R1529" t="e">
            <v>#REF!</v>
          </cell>
          <cell r="S1529" t="e">
            <v>#REF!</v>
          </cell>
          <cell r="T1529">
            <v>6514.2</v>
          </cell>
          <cell r="U1529" t="e">
            <v>#REF!</v>
          </cell>
          <cell r="V1529">
            <v>6514.2</v>
          </cell>
          <cell r="W1529" t="e">
            <v>#REF!</v>
          </cell>
          <cell r="X1529">
            <v>6514.2</v>
          </cell>
          <cell r="Y1529">
            <v>1661.1210000000001</v>
          </cell>
          <cell r="Z1529">
            <v>8175.3209999999999</v>
          </cell>
          <cell r="AA1529" t="e">
            <v>#REF!</v>
          </cell>
          <cell r="AB1529">
            <v>1661.1210000000001</v>
          </cell>
          <cell r="AC1529">
            <v>0</v>
          </cell>
          <cell r="AD1529">
            <v>0</v>
          </cell>
          <cell r="AE1529">
            <v>0</v>
          </cell>
          <cell r="AF1529">
            <v>0</v>
          </cell>
          <cell r="AG1529">
            <v>0</v>
          </cell>
          <cell r="AH1529">
            <v>0</v>
          </cell>
          <cell r="AI1529">
            <v>0</v>
          </cell>
          <cell r="AJ1529">
            <v>0</v>
          </cell>
          <cell r="AK1529">
            <v>0</v>
          </cell>
          <cell r="AL1529">
            <v>0</v>
          </cell>
          <cell r="AM1529">
            <v>0</v>
          </cell>
          <cell r="AN1529">
            <v>0</v>
          </cell>
          <cell r="AO1529">
            <v>0</v>
          </cell>
          <cell r="AP1529">
            <v>0</v>
          </cell>
          <cell r="AQ1529">
            <v>1661.1210000000001</v>
          </cell>
        </row>
        <row r="1530">
          <cell r="A1530">
            <v>1</v>
          </cell>
          <cell r="B1530" t="str">
            <v>COP</v>
          </cell>
          <cell r="C1530" t="str">
            <v>Forzosas</v>
          </cell>
          <cell r="D1530" t="str">
            <v>Fija</v>
          </cell>
          <cell r="E1530">
            <v>1</v>
          </cell>
          <cell r="F1530">
            <v>35934</v>
          </cell>
          <cell r="G1530" t="str">
            <v>Mayo</v>
          </cell>
          <cell r="H1530">
            <v>1998</v>
          </cell>
          <cell r="I1530">
            <v>36299</v>
          </cell>
          <cell r="J1530">
            <v>1999</v>
          </cell>
          <cell r="K1530" t="str">
            <v>Mayo</v>
          </cell>
          <cell r="P1530">
            <v>0</v>
          </cell>
          <cell r="Q1530">
            <v>25.5</v>
          </cell>
          <cell r="R1530" t="e">
            <v>#REF!</v>
          </cell>
          <cell r="S1530" t="e">
            <v>#REF!</v>
          </cell>
          <cell r="T1530">
            <v>92534.3</v>
          </cell>
          <cell r="U1530" t="e">
            <v>#REF!</v>
          </cell>
          <cell r="V1530">
            <v>92534.3</v>
          </cell>
          <cell r="W1530" t="e">
            <v>#REF!</v>
          </cell>
          <cell r="X1530">
            <v>92534.3</v>
          </cell>
          <cell r="Y1530">
            <v>23596.246500000001</v>
          </cell>
          <cell r="Z1530">
            <v>116130.5465</v>
          </cell>
          <cell r="AA1530" t="e">
            <v>#REF!</v>
          </cell>
          <cell r="AB1530">
            <v>23596.246500000001</v>
          </cell>
          <cell r="AC1530">
            <v>0</v>
          </cell>
          <cell r="AD1530">
            <v>0</v>
          </cell>
          <cell r="AE1530">
            <v>0</v>
          </cell>
          <cell r="AF1530">
            <v>0</v>
          </cell>
          <cell r="AG1530">
            <v>0</v>
          </cell>
          <cell r="AH1530">
            <v>0</v>
          </cell>
          <cell r="AI1530">
            <v>0</v>
          </cell>
          <cell r="AJ1530">
            <v>0</v>
          </cell>
          <cell r="AK1530">
            <v>0</v>
          </cell>
          <cell r="AL1530">
            <v>0</v>
          </cell>
          <cell r="AM1530">
            <v>0</v>
          </cell>
          <cell r="AN1530">
            <v>0</v>
          </cell>
          <cell r="AO1530">
            <v>0</v>
          </cell>
          <cell r="AP1530">
            <v>0</v>
          </cell>
          <cell r="AQ1530">
            <v>23596.246500000001</v>
          </cell>
        </row>
        <row r="1531">
          <cell r="A1531">
            <v>1</v>
          </cell>
          <cell r="B1531" t="str">
            <v>COP</v>
          </cell>
          <cell r="C1531" t="str">
            <v>Forzosas</v>
          </cell>
          <cell r="D1531" t="str">
            <v>Fija</v>
          </cell>
          <cell r="E1531">
            <v>1</v>
          </cell>
          <cell r="F1531">
            <v>35934</v>
          </cell>
          <cell r="G1531" t="str">
            <v>Mayo</v>
          </cell>
          <cell r="H1531">
            <v>1998</v>
          </cell>
          <cell r="I1531">
            <v>36299</v>
          </cell>
          <cell r="J1531">
            <v>1999</v>
          </cell>
          <cell r="K1531" t="str">
            <v>Mayo</v>
          </cell>
          <cell r="P1531">
            <v>0</v>
          </cell>
          <cell r="Q1531">
            <v>25.5</v>
          </cell>
          <cell r="R1531" t="e">
            <v>#REF!</v>
          </cell>
          <cell r="S1531" t="e">
            <v>#REF!</v>
          </cell>
          <cell r="T1531">
            <v>2458.6</v>
          </cell>
          <cell r="U1531" t="e">
            <v>#REF!</v>
          </cell>
          <cell r="V1531">
            <v>2458.6</v>
          </cell>
          <cell r="W1531" t="e">
            <v>#REF!</v>
          </cell>
          <cell r="X1531">
            <v>2458.6</v>
          </cell>
          <cell r="Y1531">
            <v>626.94299999999998</v>
          </cell>
          <cell r="Z1531">
            <v>3085.5429999999997</v>
          </cell>
          <cell r="AA1531" t="e">
            <v>#REF!</v>
          </cell>
          <cell r="AB1531">
            <v>626.94299999999998</v>
          </cell>
          <cell r="AC1531">
            <v>0</v>
          </cell>
          <cell r="AD1531">
            <v>0</v>
          </cell>
          <cell r="AE1531">
            <v>0</v>
          </cell>
          <cell r="AF1531">
            <v>0</v>
          </cell>
          <cell r="AG1531">
            <v>0</v>
          </cell>
          <cell r="AH1531">
            <v>0</v>
          </cell>
          <cell r="AI1531">
            <v>0</v>
          </cell>
          <cell r="AJ1531">
            <v>0</v>
          </cell>
          <cell r="AK1531">
            <v>0</v>
          </cell>
          <cell r="AL1531">
            <v>0</v>
          </cell>
          <cell r="AM1531">
            <v>0</v>
          </cell>
          <cell r="AN1531">
            <v>0</v>
          </cell>
          <cell r="AO1531">
            <v>0</v>
          </cell>
          <cell r="AP1531">
            <v>0</v>
          </cell>
          <cell r="AQ1531">
            <v>626.94299999999998</v>
          </cell>
        </row>
        <row r="1532">
          <cell r="A1532">
            <v>1</v>
          </cell>
          <cell r="B1532" t="str">
            <v>COP</v>
          </cell>
          <cell r="C1532" t="str">
            <v>Forzosas</v>
          </cell>
          <cell r="D1532" t="str">
            <v>Fija</v>
          </cell>
          <cell r="E1532">
            <v>1</v>
          </cell>
          <cell r="F1532">
            <v>35934</v>
          </cell>
          <cell r="G1532" t="str">
            <v>Mayo</v>
          </cell>
          <cell r="H1532">
            <v>1998</v>
          </cell>
          <cell r="I1532">
            <v>36299</v>
          </cell>
          <cell r="J1532">
            <v>1999</v>
          </cell>
          <cell r="K1532" t="str">
            <v>Mayo</v>
          </cell>
          <cell r="P1532">
            <v>0</v>
          </cell>
          <cell r="Q1532">
            <v>25.5</v>
          </cell>
          <cell r="R1532" t="e">
            <v>#REF!</v>
          </cell>
          <cell r="S1532" t="e">
            <v>#REF!</v>
          </cell>
          <cell r="T1532">
            <v>12000</v>
          </cell>
          <cell r="U1532" t="e">
            <v>#REF!</v>
          </cell>
          <cell r="V1532">
            <v>12000</v>
          </cell>
          <cell r="W1532" t="e">
            <v>#REF!</v>
          </cell>
          <cell r="X1532">
            <v>12000</v>
          </cell>
          <cell r="Y1532">
            <v>3060</v>
          </cell>
          <cell r="Z1532">
            <v>15060</v>
          </cell>
          <cell r="AA1532" t="e">
            <v>#REF!</v>
          </cell>
          <cell r="AB1532">
            <v>3060</v>
          </cell>
          <cell r="AC1532">
            <v>0</v>
          </cell>
          <cell r="AD1532">
            <v>0</v>
          </cell>
          <cell r="AE1532">
            <v>0</v>
          </cell>
          <cell r="AF1532">
            <v>0</v>
          </cell>
          <cell r="AG1532">
            <v>0</v>
          </cell>
          <cell r="AH1532">
            <v>0</v>
          </cell>
          <cell r="AI1532">
            <v>0</v>
          </cell>
          <cell r="AJ1532">
            <v>0</v>
          </cell>
          <cell r="AK1532">
            <v>0</v>
          </cell>
          <cell r="AL1532">
            <v>0</v>
          </cell>
          <cell r="AM1532">
            <v>0</v>
          </cell>
          <cell r="AN1532">
            <v>0</v>
          </cell>
          <cell r="AO1532">
            <v>0</v>
          </cell>
          <cell r="AP1532">
            <v>0</v>
          </cell>
          <cell r="AQ1532">
            <v>3060</v>
          </cell>
        </row>
        <row r="1533">
          <cell r="A1533">
            <v>1</v>
          </cell>
          <cell r="B1533" t="str">
            <v>COP</v>
          </cell>
          <cell r="C1533" t="str">
            <v>Forzosas</v>
          </cell>
          <cell r="D1533" t="str">
            <v>Fija</v>
          </cell>
          <cell r="E1533">
            <v>1</v>
          </cell>
          <cell r="F1533">
            <v>35934</v>
          </cell>
          <cell r="G1533" t="str">
            <v>Mayo</v>
          </cell>
          <cell r="H1533">
            <v>1998</v>
          </cell>
          <cell r="I1533">
            <v>36299</v>
          </cell>
          <cell r="J1533">
            <v>1999</v>
          </cell>
          <cell r="K1533" t="str">
            <v>Mayo</v>
          </cell>
          <cell r="P1533">
            <v>0</v>
          </cell>
          <cell r="Q1533">
            <v>25.5</v>
          </cell>
          <cell r="R1533" t="e">
            <v>#REF!</v>
          </cell>
          <cell r="S1533" t="e">
            <v>#REF!</v>
          </cell>
          <cell r="T1533">
            <v>46.1</v>
          </cell>
          <cell r="U1533" t="e">
            <v>#REF!</v>
          </cell>
          <cell r="V1533">
            <v>46.1</v>
          </cell>
          <cell r="W1533" t="e">
            <v>#REF!</v>
          </cell>
          <cell r="X1533">
            <v>46.1</v>
          </cell>
          <cell r="Y1533">
            <v>11.755500000000001</v>
          </cell>
          <cell r="Z1533">
            <v>57.855500000000006</v>
          </cell>
          <cell r="AA1533" t="e">
            <v>#REF!</v>
          </cell>
          <cell r="AB1533">
            <v>11.755500000000001</v>
          </cell>
          <cell r="AC1533">
            <v>0</v>
          </cell>
          <cell r="AD1533">
            <v>0</v>
          </cell>
          <cell r="AE1533">
            <v>0</v>
          </cell>
          <cell r="AF1533">
            <v>0</v>
          </cell>
          <cell r="AG1533">
            <v>0</v>
          </cell>
          <cell r="AH1533">
            <v>0</v>
          </cell>
          <cell r="AI1533">
            <v>0</v>
          </cell>
          <cell r="AJ1533">
            <v>0</v>
          </cell>
          <cell r="AK1533">
            <v>0</v>
          </cell>
          <cell r="AL1533">
            <v>0</v>
          </cell>
          <cell r="AM1533">
            <v>0</v>
          </cell>
          <cell r="AN1533">
            <v>0</v>
          </cell>
          <cell r="AO1533">
            <v>0</v>
          </cell>
          <cell r="AP1533">
            <v>0</v>
          </cell>
          <cell r="AQ1533">
            <v>11.755500000000001</v>
          </cell>
        </row>
        <row r="1534">
          <cell r="A1534">
            <v>1</v>
          </cell>
          <cell r="B1534" t="str">
            <v>COP</v>
          </cell>
          <cell r="C1534" t="str">
            <v>Forzosas</v>
          </cell>
          <cell r="D1534" t="str">
            <v>Fija</v>
          </cell>
          <cell r="E1534">
            <v>1</v>
          </cell>
          <cell r="F1534">
            <v>35934</v>
          </cell>
          <cell r="G1534" t="str">
            <v>Mayo</v>
          </cell>
          <cell r="H1534">
            <v>1998</v>
          </cell>
          <cell r="I1534">
            <v>36299</v>
          </cell>
          <cell r="J1534">
            <v>1999</v>
          </cell>
          <cell r="K1534" t="str">
            <v>Mayo</v>
          </cell>
          <cell r="P1534">
            <v>0</v>
          </cell>
          <cell r="Q1534">
            <v>25.5</v>
          </cell>
          <cell r="R1534" t="e">
            <v>#REF!</v>
          </cell>
          <cell r="S1534" t="e">
            <v>#REF!</v>
          </cell>
          <cell r="T1534">
            <v>100</v>
          </cell>
          <cell r="U1534" t="e">
            <v>#REF!</v>
          </cell>
          <cell r="V1534">
            <v>100</v>
          </cell>
          <cell r="W1534" t="e">
            <v>#REF!</v>
          </cell>
          <cell r="X1534">
            <v>100</v>
          </cell>
          <cell r="Y1534">
            <v>25.5</v>
          </cell>
          <cell r="Z1534">
            <v>125.5</v>
          </cell>
          <cell r="AA1534" t="e">
            <v>#REF!</v>
          </cell>
          <cell r="AB1534">
            <v>25.5</v>
          </cell>
          <cell r="AC1534">
            <v>0</v>
          </cell>
          <cell r="AD1534">
            <v>0</v>
          </cell>
          <cell r="AE1534">
            <v>0</v>
          </cell>
          <cell r="AF1534">
            <v>0</v>
          </cell>
          <cell r="AG1534">
            <v>0</v>
          </cell>
          <cell r="AH1534">
            <v>0</v>
          </cell>
          <cell r="AI1534">
            <v>0</v>
          </cell>
          <cell r="AJ1534">
            <v>0</v>
          </cell>
          <cell r="AK1534">
            <v>0</v>
          </cell>
          <cell r="AL1534">
            <v>0</v>
          </cell>
          <cell r="AM1534">
            <v>0</v>
          </cell>
          <cell r="AN1534">
            <v>0</v>
          </cell>
          <cell r="AO1534">
            <v>0</v>
          </cell>
          <cell r="AP1534">
            <v>0</v>
          </cell>
          <cell r="AQ1534">
            <v>25.5</v>
          </cell>
        </row>
        <row r="1535">
          <cell r="A1535">
            <v>1</v>
          </cell>
          <cell r="B1535" t="str">
            <v>COP</v>
          </cell>
          <cell r="C1535" t="str">
            <v>Forzosas</v>
          </cell>
          <cell r="D1535" t="str">
            <v>Fija</v>
          </cell>
          <cell r="E1535">
            <v>1</v>
          </cell>
          <cell r="F1535">
            <v>35934</v>
          </cell>
          <cell r="G1535" t="str">
            <v>Mayo</v>
          </cell>
          <cell r="H1535">
            <v>1998</v>
          </cell>
          <cell r="I1535">
            <v>36299</v>
          </cell>
          <cell r="J1535">
            <v>1999</v>
          </cell>
          <cell r="K1535" t="str">
            <v>Mayo</v>
          </cell>
          <cell r="P1535">
            <v>0</v>
          </cell>
          <cell r="Q1535">
            <v>25.5</v>
          </cell>
          <cell r="R1535" t="e">
            <v>#REF!</v>
          </cell>
          <cell r="S1535" t="e">
            <v>#REF!</v>
          </cell>
          <cell r="T1535">
            <v>50</v>
          </cell>
          <cell r="U1535" t="e">
            <v>#REF!</v>
          </cell>
          <cell r="V1535">
            <v>50</v>
          </cell>
          <cell r="W1535" t="e">
            <v>#REF!</v>
          </cell>
          <cell r="X1535">
            <v>50</v>
          </cell>
          <cell r="Y1535">
            <v>12.75</v>
          </cell>
          <cell r="Z1535">
            <v>62.75</v>
          </cell>
          <cell r="AA1535" t="e">
            <v>#REF!</v>
          </cell>
          <cell r="AB1535">
            <v>12.75</v>
          </cell>
          <cell r="AC1535">
            <v>0</v>
          </cell>
          <cell r="AD1535">
            <v>0</v>
          </cell>
          <cell r="AE1535">
            <v>0</v>
          </cell>
          <cell r="AF1535">
            <v>0</v>
          </cell>
          <cell r="AG1535">
            <v>0</v>
          </cell>
          <cell r="AH1535">
            <v>0</v>
          </cell>
          <cell r="AI1535">
            <v>0</v>
          </cell>
          <cell r="AJ1535">
            <v>0</v>
          </cell>
          <cell r="AK1535">
            <v>0</v>
          </cell>
          <cell r="AL1535">
            <v>0</v>
          </cell>
          <cell r="AM1535">
            <v>0</v>
          </cell>
          <cell r="AN1535">
            <v>0</v>
          </cell>
          <cell r="AO1535">
            <v>0</v>
          </cell>
          <cell r="AP1535">
            <v>0</v>
          </cell>
          <cell r="AQ1535">
            <v>12.75</v>
          </cell>
        </row>
        <row r="1536">
          <cell r="A1536">
            <v>1</v>
          </cell>
          <cell r="B1536" t="str">
            <v>COP</v>
          </cell>
          <cell r="C1536" t="str">
            <v>Forzosas</v>
          </cell>
          <cell r="D1536" t="str">
            <v>Fija</v>
          </cell>
          <cell r="E1536">
            <v>1</v>
          </cell>
          <cell r="F1536">
            <v>35934</v>
          </cell>
          <cell r="G1536" t="str">
            <v>Mayo</v>
          </cell>
          <cell r="H1536">
            <v>1998</v>
          </cell>
          <cell r="I1536">
            <v>36299</v>
          </cell>
          <cell r="J1536">
            <v>1999</v>
          </cell>
          <cell r="K1536" t="str">
            <v>Mayo</v>
          </cell>
          <cell r="P1536">
            <v>0</v>
          </cell>
          <cell r="Q1536">
            <v>25.5</v>
          </cell>
          <cell r="R1536" t="e">
            <v>#REF!</v>
          </cell>
          <cell r="S1536" t="e">
            <v>#REF!</v>
          </cell>
          <cell r="T1536">
            <v>250</v>
          </cell>
          <cell r="U1536" t="e">
            <v>#REF!</v>
          </cell>
          <cell r="V1536">
            <v>250</v>
          </cell>
          <cell r="W1536" t="e">
            <v>#REF!</v>
          </cell>
          <cell r="X1536">
            <v>250</v>
          </cell>
          <cell r="Y1536">
            <v>63.75</v>
          </cell>
          <cell r="Z1536">
            <v>313.75</v>
          </cell>
          <cell r="AA1536" t="e">
            <v>#REF!</v>
          </cell>
          <cell r="AB1536">
            <v>63.75</v>
          </cell>
          <cell r="AC1536">
            <v>0</v>
          </cell>
          <cell r="AD1536">
            <v>0</v>
          </cell>
          <cell r="AE1536">
            <v>0</v>
          </cell>
          <cell r="AF1536">
            <v>0</v>
          </cell>
          <cell r="AG1536">
            <v>0</v>
          </cell>
          <cell r="AH1536">
            <v>0</v>
          </cell>
          <cell r="AI1536">
            <v>0</v>
          </cell>
          <cell r="AJ1536">
            <v>0</v>
          </cell>
          <cell r="AK1536">
            <v>0</v>
          </cell>
          <cell r="AL1536">
            <v>0</v>
          </cell>
          <cell r="AM1536">
            <v>0</v>
          </cell>
          <cell r="AN1536">
            <v>0</v>
          </cell>
          <cell r="AO1536">
            <v>0</v>
          </cell>
          <cell r="AP1536">
            <v>0</v>
          </cell>
          <cell r="AQ1536">
            <v>63.75</v>
          </cell>
        </row>
        <row r="1537">
          <cell r="A1537">
            <v>1</v>
          </cell>
          <cell r="B1537" t="str">
            <v>COP</v>
          </cell>
          <cell r="C1537" t="str">
            <v>Forzosas</v>
          </cell>
          <cell r="D1537" t="str">
            <v>Fija</v>
          </cell>
          <cell r="E1537">
            <v>1</v>
          </cell>
          <cell r="F1537">
            <v>35934</v>
          </cell>
          <cell r="G1537" t="str">
            <v>Mayo</v>
          </cell>
          <cell r="H1537">
            <v>1998</v>
          </cell>
          <cell r="I1537">
            <v>36299</v>
          </cell>
          <cell r="J1537">
            <v>1999</v>
          </cell>
          <cell r="K1537" t="str">
            <v>Mayo</v>
          </cell>
          <cell r="P1537">
            <v>0</v>
          </cell>
          <cell r="Q1537">
            <v>25.5</v>
          </cell>
          <cell r="R1537" t="e">
            <v>#REF!</v>
          </cell>
          <cell r="S1537" t="e">
            <v>#REF!</v>
          </cell>
          <cell r="T1537">
            <v>10</v>
          </cell>
          <cell r="U1537" t="e">
            <v>#REF!</v>
          </cell>
          <cell r="V1537">
            <v>10</v>
          </cell>
          <cell r="W1537" t="e">
            <v>#REF!</v>
          </cell>
          <cell r="X1537">
            <v>10</v>
          </cell>
          <cell r="Y1537">
            <v>2.5499999999999998</v>
          </cell>
          <cell r="Z1537">
            <v>12.55</v>
          </cell>
          <cell r="AA1537" t="e">
            <v>#REF!</v>
          </cell>
          <cell r="AB1537">
            <v>2.5499999999999998</v>
          </cell>
          <cell r="AC1537">
            <v>0</v>
          </cell>
          <cell r="AD1537">
            <v>0</v>
          </cell>
          <cell r="AE1537">
            <v>0</v>
          </cell>
          <cell r="AF1537">
            <v>0</v>
          </cell>
          <cell r="AG1537">
            <v>0</v>
          </cell>
          <cell r="AH1537">
            <v>0</v>
          </cell>
          <cell r="AI1537">
            <v>0</v>
          </cell>
          <cell r="AJ1537">
            <v>0</v>
          </cell>
          <cell r="AK1537">
            <v>0</v>
          </cell>
          <cell r="AL1537">
            <v>0</v>
          </cell>
          <cell r="AM1537">
            <v>0</v>
          </cell>
          <cell r="AN1537">
            <v>0</v>
          </cell>
          <cell r="AO1537">
            <v>0</v>
          </cell>
          <cell r="AP1537">
            <v>0</v>
          </cell>
          <cell r="AQ1537">
            <v>2.5499999999999998</v>
          </cell>
        </row>
        <row r="1538">
          <cell r="A1538">
            <v>1</v>
          </cell>
          <cell r="B1538" t="str">
            <v>COP</v>
          </cell>
          <cell r="C1538" t="str">
            <v>Forzosas</v>
          </cell>
          <cell r="D1538" t="str">
            <v>Fija</v>
          </cell>
          <cell r="E1538">
            <v>1</v>
          </cell>
          <cell r="F1538">
            <v>35934</v>
          </cell>
          <cell r="G1538" t="str">
            <v>Mayo</v>
          </cell>
          <cell r="H1538">
            <v>1998</v>
          </cell>
          <cell r="I1538">
            <v>36299</v>
          </cell>
          <cell r="J1538">
            <v>1999</v>
          </cell>
          <cell r="K1538" t="str">
            <v>Mayo</v>
          </cell>
          <cell r="P1538">
            <v>0</v>
          </cell>
          <cell r="Q1538">
            <v>25.5</v>
          </cell>
          <cell r="R1538" t="e">
            <v>#REF!</v>
          </cell>
          <cell r="S1538" t="e">
            <v>#REF!</v>
          </cell>
          <cell r="T1538">
            <v>623.9</v>
          </cell>
          <cell r="U1538" t="e">
            <v>#REF!</v>
          </cell>
          <cell r="V1538">
            <v>623.9</v>
          </cell>
          <cell r="W1538" t="e">
            <v>#REF!</v>
          </cell>
          <cell r="X1538">
            <v>623.9</v>
          </cell>
          <cell r="Y1538">
            <v>159.09450000000001</v>
          </cell>
          <cell r="Z1538">
            <v>782.99450000000002</v>
          </cell>
          <cell r="AA1538" t="e">
            <v>#REF!</v>
          </cell>
          <cell r="AB1538">
            <v>159.09450000000001</v>
          </cell>
          <cell r="AC1538">
            <v>0</v>
          </cell>
          <cell r="AD1538">
            <v>0</v>
          </cell>
          <cell r="AE1538">
            <v>0</v>
          </cell>
          <cell r="AF1538">
            <v>0</v>
          </cell>
          <cell r="AG1538">
            <v>0</v>
          </cell>
          <cell r="AH1538">
            <v>0</v>
          </cell>
          <cell r="AI1538">
            <v>0</v>
          </cell>
          <cell r="AJ1538">
            <v>0</v>
          </cell>
          <cell r="AK1538">
            <v>0</v>
          </cell>
          <cell r="AL1538">
            <v>0</v>
          </cell>
          <cell r="AM1538">
            <v>0</v>
          </cell>
          <cell r="AN1538">
            <v>0</v>
          </cell>
          <cell r="AO1538">
            <v>0</v>
          </cell>
          <cell r="AP1538">
            <v>0</v>
          </cell>
          <cell r="AQ1538">
            <v>159.09450000000001</v>
          </cell>
        </row>
        <row r="1539">
          <cell r="A1539">
            <v>1</v>
          </cell>
          <cell r="B1539" t="str">
            <v>COP</v>
          </cell>
          <cell r="C1539" t="str">
            <v>Forzosas</v>
          </cell>
          <cell r="D1539" t="str">
            <v>Fija</v>
          </cell>
          <cell r="E1539">
            <v>1</v>
          </cell>
          <cell r="F1539">
            <v>35934</v>
          </cell>
          <cell r="G1539" t="str">
            <v>Mayo</v>
          </cell>
          <cell r="H1539">
            <v>1998</v>
          </cell>
          <cell r="I1539">
            <v>36299</v>
          </cell>
          <cell r="J1539">
            <v>1999</v>
          </cell>
          <cell r="K1539" t="str">
            <v>Mayo</v>
          </cell>
          <cell r="P1539">
            <v>0</v>
          </cell>
          <cell r="Q1539">
            <v>25.5</v>
          </cell>
          <cell r="R1539" t="e">
            <v>#REF!</v>
          </cell>
          <cell r="S1539" t="e">
            <v>#REF!</v>
          </cell>
          <cell r="T1539">
            <v>84.1</v>
          </cell>
          <cell r="U1539" t="e">
            <v>#REF!</v>
          </cell>
          <cell r="V1539">
            <v>84.1</v>
          </cell>
          <cell r="W1539" t="e">
            <v>#REF!</v>
          </cell>
          <cell r="X1539">
            <v>84.1</v>
          </cell>
          <cell r="Y1539">
            <v>21.445499999999999</v>
          </cell>
          <cell r="Z1539">
            <v>105.54549999999999</v>
          </cell>
          <cell r="AA1539" t="e">
            <v>#REF!</v>
          </cell>
          <cell r="AB1539">
            <v>21.445499999999999</v>
          </cell>
          <cell r="AC1539">
            <v>0</v>
          </cell>
          <cell r="AD1539">
            <v>0</v>
          </cell>
          <cell r="AE1539">
            <v>0</v>
          </cell>
          <cell r="AF1539">
            <v>0</v>
          </cell>
          <cell r="AG1539">
            <v>0</v>
          </cell>
          <cell r="AH1539">
            <v>0</v>
          </cell>
          <cell r="AI1539">
            <v>0</v>
          </cell>
          <cell r="AJ1539">
            <v>0</v>
          </cell>
          <cell r="AK1539">
            <v>0</v>
          </cell>
          <cell r="AL1539">
            <v>0</v>
          </cell>
          <cell r="AM1539">
            <v>0</v>
          </cell>
          <cell r="AN1539">
            <v>0</v>
          </cell>
          <cell r="AO1539">
            <v>0</v>
          </cell>
          <cell r="AP1539">
            <v>0</v>
          </cell>
          <cell r="AQ1539">
            <v>21.445499999999999</v>
          </cell>
        </row>
        <row r="1540">
          <cell r="A1540">
            <v>1</v>
          </cell>
          <cell r="B1540" t="str">
            <v>COP</v>
          </cell>
          <cell r="C1540" t="str">
            <v>Forzosas</v>
          </cell>
          <cell r="D1540" t="str">
            <v>Fija</v>
          </cell>
          <cell r="E1540">
            <v>1</v>
          </cell>
          <cell r="F1540">
            <v>35934</v>
          </cell>
          <cell r="G1540" t="str">
            <v>Mayo</v>
          </cell>
          <cell r="H1540">
            <v>1998</v>
          </cell>
          <cell r="I1540">
            <v>36299</v>
          </cell>
          <cell r="J1540">
            <v>1999</v>
          </cell>
          <cell r="K1540" t="str">
            <v>Mayo</v>
          </cell>
          <cell r="P1540">
            <v>0</v>
          </cell>
          <cell r="Q1540">
            <v>25.5</v>
          </cell>
          <cell r="R1540" t="e">
            <v>#REF!</v>
          </cell>
          <cell r="S1540" t="e">
            <v>#REF!</v>
          </cell>
          <cell r="T1540">
            <v>2000</v>
          </cell>
          <cell r="U1540" t="e">
            <v>#REF!</v>
          </cell>
          <cell r="V1540">
            <v>2000</v>
          </cell>
          <cell r="W1540" t="e">
            <v>#REF!</v>
          </cell>
          <cell r="X1540">
            <v>2000</v>
          </cell>
          <cell r="Y1540">
            <v>510</v>
          </cell>
          <cell r="Z1540">
            <v>2510</v>
          </cell>
          <cell r="AA1540" t="e">
            <v>#REF!</v>
          </cell>
          <cell r="AB1540">
            <v>510</v>
          </cell>
          <cell r="AC1540">
            <v>0</v>
          </cell>
          <cell r="AD1540">
            <v>0</v>
          </cell>
          <cell r="AE1540">
            <v>0</v>
          </cell>
          <cell r="AF1540">
            <v>0</v>
          </cell>
          <cell r="AG1540">
            <v>0</v>
          </cell>
          <cell r="AH1540">
            <v>0</v>
          </cell>
          <cell r="AI1540">
            <v>0</v>
          </cell>
          <cell r="AJ1540">
            <v>0</v>
          </cell>
          <cell r="AK1540">
            <v>0</v>
          </cell>
          <cell r="AL1540">
            <v>0</v>
          </cell>
          <cell r="AM1540">
            <v>0</v>
          </cell>
          <cell r="AN1540">
            <v>0</v>
          </cell>
          <cell r="AO1540">
            <v>0</v>
          </cell>
          <cell r="AP1540">
            <v>0</v>
          </cell>
          <cell r="AQ1540">
            <v>510</v>
          </cell>
        </row>
        <row r="1541">
          <cell r="A1541">
            <v>1</v>
          </cell>
          <cell r="B1541" t="str">
            <v>COP</v>
          </cell>
          <cell r="C1541" t="str">
            <v>Forzosas</v>
          </cell>
          <cell r="D1541" t="str">
            <v>Fija</v>
          </cell>
          <cell r="E1541">
            <v>1</v>
          </cell>
          <cell r="F1541">
            <v>35934</v>
          </cell>
          <cell r="G1541" t="str">
            <v>Mayo</v>
          </cell>
          <cell r="H1541">
            <v>1998</v>
          </cell>
          <cell r="I1541">
            <v>36299</v>
          </cell>
          <cell r="J1541">
            <v>1999</v>
          </cell>
          <cell r="K1541" t="str">
            <v>Mayo</v>
          </cell>
          <cell r="P1541">
            <v>0</v>
          </cell>
          <cell r="Q1541">
            <v>25.5</v>
          </cell>
          <cell r="R1541" t="e">
            <v>#REF!</v>
          </cell>
          <cell r="S1541" t="e">
            <v>#REF!</v>
          </cell>
          <cell r="T1541">
            <v>2225</v>
          </cell>
          <cell r="U1541" t="e">
            <v>#REF!</v>
          </cell>
          <cell r="V1541">
            <v>2225</v>
          </cell>
          <cell r="W1541" t="e">
            <v>#REF!</v>
          </cell>
          <cell r="X1541">
            <v>2225</v>
          </cell>
          <cell r="Y1541">
            <v>567.375</v>
          </cell>
          <cell r="Z1541">
            <v>2792.375</v>
          </cell>
          <cell r="AA1541" t="e">
            <v>#REF!</v>
          </cell>
          <cell r="AB1541">
            <v>567.375</v>
          </cell>
          <cell r="AC1541">
            <v>0</v>
          </cell>
          <cell r="AD1541">
            <v>0</v>
          </cell>
          <cell r="AE1541">
            <v>0</v>
          </cell>
          <cell r="AF1541">
            <v>0</v>
          </cell>
          <cell r="AG1541">
            <v>0</v>
          </cell>
          <cell r="AH1541">
            <v>0</v>
          </cell>
          <cell r="AI1541">
            <v>0</v>
          </cell>
          <cell r="AJ1541">
            <v>0</v>
          </cell>
          <cell r="AK1541">
            <v>0</v>
          </cell>
          <cell r="AL1541">
            <v>0</v>
          </cell>
          <cell r="AM1541">
            <v>0</v>
          </cell>
          <cell r="AN1541">
            <v>0</v>
          </cell>
          <cell r="AO1541">
            <v>0</v>
          </cell>
          <cell r="AP1541">
            <v>0</v>
          </cell>
          <cell r="AQ1541">
            <v>567.375</v>
          </cell>
        </row>
        <row r="1542">
          <cell r="A1542">
            <v>1</v>
          </cell>
          <cell r="B1542" t="str">
            <v>COP</v>
          </cell>
          <cell r="C1542" t="str">
            <v>Forzosas</v>
          </cell>
          <cell r="D1542" t="str">
            <v>Fija</v>
          </cell>
          <cell r="E1542">
            <v>1</v>
          </cell>
          <cell r="F1542">
            <v>35934</v>
          </cell>
          <cell r="G1542" t="str">
            <v>Mayo</v>
          </cell>
          <cell r="H1542">
            <v>1998</v>
          </cell>
          <cell r="I1542">
            <v>36299</v>
          </cell>
          <cell r="J1542">
            <v>1999</v>
          </cell>
          <cell r="K1542" t="str">
            <v>Mayo</v>
          </cell>
          <cell r="P1542">
            <v>0</v>
          </cell>
          <cell r="Q1542">
            <v>25.5</v>
          </cell>
          <cell r="R1542" t="e">
            <v>#REF!</v>
          </cell>
          <cell r="S1542" t="e">
            <v>#REF!</v>
          </cell>
          <cell r="T1542">
            <v>1382.8</v>
          </cell>
          <cell r="U1542" t="e">
            <v>#REF!</v>
          </cell>
          <cell r="V1542">
            <v>1382.8</v>
          </cell>
          <cell r="W1542" t="e">
            <v>#REF!</v>
          </cell>
          <cell r="X1542">
            <v>1382.8</v>
          </cell>
          <cell r="Y1542">
            <v>352.61399999999998</v>
          </cell>
          <cell r="Z1542">
            <v>1735.414</v>
          </cell>
          <cell r="AA1542" t="e">
            <v>#REF!</v>
          </cell>
          <cell r="AB1542">
            <v>352.61399999999998</v>
          </cell>
          <cell r="AC1542">
            <v>0</v>
          </cell>
          <cell r="AD1542">
            <v>0</v>
          </cell>
          <cell r="AE1542">
            <v>0</v>
          </cell>
          <cell r="AF1542">
            <v>0</v>
          </cell>
          <cell r="AG1542">
            <v>0</v>
          </cell>
          <cell r="AH1542">
            <v>0</v>
          </cell>
          <cell r="AI1542">
            <v>0</v>
          </cell>
          <cell r="AJ1542">
            <v>0</v>
          </cell>
          <cell r="AK1542">
            <v>0</v>
          </cell>
          <cell r="AL1542">
            <v>0</v>
          </cell>
          <cell r="AM1542">
            <v>0</v>
          </cell>
          <cell r="AN1542">
            <v>0</v>
          </cell>
          <cell r="AO1542">
            <v>0</v>
          </cell>
          <cell r="AP1542">
            <v>0</v>
          </cell>
          <cell r="AQ1542">
            <v>352.61399999999998</v>
          </cell>
        </row>
        <row r="1543">
          <cell r="A1543">
            <v>1</v>
          </cell>
          <cell r="B1543" t="str">
            <v>COP</v>
          </cell>
          <cell r="C1543" t="str">
            <v>Forzosas</v>
          </cell>
          <cell r="D1543" t="str">
            <v>Fija</v>
          </cell>
          <cell r="E1543">
            <v>1</v>
          </cell>
          <cell r="F1543">
            <v>35934</v>
          </cell>
          <cell r="G1543" t="str">
            <v>Mayo</v>
          </cell>
          <cell r="H1543">
            <v>1998</v>
          </cell>
          <cell r="I1543">
            <v>36299</v>
          </cell>
          <cell r="J1543">
            <v>1999</v>
          </cell>
          <cell r="K1543" t="str">
            <v>Mayo</v>
          </cell>
          <cell r="P1543">
            <v>0</v>
          </cell>
          <cell r="Q1543">
            <v>25.5</v>
          </cell>
          <cell r="R1543" t="e">
            <v>#REF!</v>
          </cell>
          <cell r="S1543" t="e">
            <v>#REF!</v>
          </cell>
          <cell r="T1543">
            <v>1146.5999999999999</v>
          </cell>
          <cell r="U1543" t="e">
            <v>#REF!</v>
          </cell>
          <cell r="V1543">
            <v>1146.5999999999999</v>
          </cell>
          <cell r="W1543" t="e">
            <v>#REF!</v>
          </cell>
          <cell r="X1543">
            <v>1146.5999999999999</v>
          </cell>
          <cell r="Y1543">
            <v>292.38299999999998</v>
          </cell>
          <cell r="Z1543">
            <v>1438.9829999999999</v>
          </cell>
          <cell r="AA1543" t="e">
            <v>#REF!</v>
          </cell>
          <cell r="AB1543">
            <v>292.38299999999998</v>
          </cell>
          <cell r="AC1543">
            <v>0</v>
          </cell>
          <cell r="AD1543">
            <v>0</v>
          </cell>
          <cell r="AE1543">
            <v>0</v>
          </cell>
          <cell r="AF1543">
            <v>0</v>
          </cell>
          <cell r="AG1543">
            <v>0</v>
          </cell>
          <cell r="AH1543">
            <v>0</v>
          </cell>
          <cell r="AI1543">
            <v>0</v>
          </cell>
          <cell r="AJ1543">
            <v>0</v>
          </cell>
          <cell r="AK1543">
            <v>0</v>
          </cell>
          <cell r="AL1543">
            <v>0</v>
          </cell>
          <cell r="AM1543">
            <v>0</v>
          </cell>
          <cell r="AN1543">
            <v>0</v>
          </cell>
          <cell r="AO1543">
            <v>0</v>
          </cell>
          <cell r="AP1543">
            <v>0</v>
          </cell>
          <cell r="AQ1543">
            <v>292.38299999999998</v>
          </cell>
        </row>
        <row r="1544">
          <cell r="A1544">
            <v>1</v>
          </cell>
          <cell r="B1544" t="str">
            <v>COP</v>
          </cell>
          <cell r="C1544" t="str">
            <v>Forzosas</v>
          </cell>
          <cell r="D1544" t="str">
            <v>Fija</v>
          </cell>
          <cell r="E1544">
            <v>1</v>
          </cell>
          <cell r="F1544">
            <v>35934</v>
          </cell>
          <cell r="G1544" t="str">
            <v>Mayo</v>
          </cell>
          <cell r="H1544">
            <v>1998</v>
          </cell>
          <cell r="I1544">
            <v>36299</v>
          </cell>
          <cell r="J1544">
            <v>1999</v>
          </cell>
          <cell r="K1544" t="str">
            <v>Mayo</v>
          </cell>
          <cell r="P1544">
            <v>0</v>
          </cell>
          <cell r="Q1544">
            <v>25.5</v>
          </cell>
          <cell r="R1544" t="e">
            <v>#REF!</v>
          </cell>
          <cell r="S1544" t="e">
            <v>#REF!</v>
          </cell>
          <cell r="T1544">
            <v>700</v>
          </cell>
          <cell r="U1544" t="e">
            <v>#REF!</v>
          </cell>
          <cell r="V1544">
            <v>700</v>
          </cell>
          <cell r="W1544" t="e">
            <v>#REF!</v>
          </cell>
          <cell r="X1544">
            <v>700</v>
          </cell>
          <cell r="Y1544">
            <v>178.5</v>
          </cell>
          <cell r="Z1544">
            <v>878.5</v>
          </cell>
          <cell r="AA1544" t="e">
            <v>#REF!</v>
          </cell>
          <cell r="AB1544">
            <v>178.5</v>
          </cell>
          <cell r="AC1544">
            <v>0</v>
          </cell>
          <cell r="AD1544">
            <v>0</v>
          </cell>
          <cell r="AE1544">
            <v>0</v>
          </cell>
          <cell r="AF1544">
            <v>0</v>
          </cell>
          <cell r="AG1544">
            <v>0</v>
          </cell>
          <cell r="AH1544">
            <v>0</v>
          </cell>
          <cell r="AI1544">
            <v>0</v>
          </cell>
          <cell r="AJ1544">
            <v>0</v>
          </cell>
          <cell r="AK1544">
            <v>0</v>
          </cell>
          <cell r="AL1544">
            <v>0</v>
          </cell>
          <cell r="AM1544">
            <v>0</v>
          </cell>
          <cell r="AN1544">
            <v>0</v>
          </cell>
          <cell r="AO1544">
            <v>0</v>
          </cell>
          <cell r="AP1544">
            <v>0</v>
          </cell>
          <cell r="AQ1544">
            <v>178.5</v>
          </cell>
        </row>
        <row r="1545">
          <cell r="A1545">
            <v>1</v>
          </cell>
          <cell r="B1545" t="str">
            <v>COP</v>
          </cell>
          <cell r="C1545" t="str">
            <v>Forzosas</v>
          </cell>
          <cell r="D1545" t="str">
            <v>Fija</v>
          </cell>
          <cell r="E1545">
            <v>1</v>
          </cell>
          <cell r="F1545">
            <v>35934</v>
          </cell>
          <cell r="G1545" t="str">
            <v>Mayo</v>
          </cell>
          <cell r="H1545">
            <v>1998</v>
          </cell>
          <cell r="I1545">
            <v>36299</v>
          </cell>
          <cell r="J1545">
            <v>1999</v>
          </cell>
          <cell r="K1545" t="str">
            <v>Mayo</v>
          </cell>
          <cell r="P1545">
            <v>0</v>
          </cell>
          <cell r="Q1545">
            <v>25.5</v>
          </cell>
          <cell r="R1545" t="e">
            <v>#REF!</v>
          </cell>
          <cell r="S1545" t="e">
            <v>#REF!</v>
          </cell>
          <cell r="T1545">
            <v>309.89999999999998</v>
          </cell>
          <cell r="U1545" t="e">
            <v>#REF!</v>
          </cell>
          <cell r="V1545">
            <v>309.89999999999998</v>
          </cell>
          <cell r="W1545" t="e">
            <v>#REF!</v>
          </cell>
          <cell r="X1545">
            <v>309.89999999999998</v>
          </cell>
          <cell r="Y1545">
            <v>79.024499999999989</v>
          </cell>
          <cell r="Z1545">
            <v>388.92449999999997</v>
          </cell>
          <cell r="AA1545" t="e">
            <v>#REF!</v>
          </cell>
          <cell r="AB1545">
            <v>79.024499999999989</v>
          </cell>
          <cell r="AC1545">
            <v>0</v>
          </cell>
          <cell r="AD1545">
            <v>0</v>
          </cell>
          <cell r="AE1545">
            <v>0</v>
          </cell>
          <cell r="AF1545">
            <v>0</v>
          </cell>
          <cell r="AG1545">
            <v>0</v>
          </cell>
          <cell r="AH1545">
            <v>0</v>
          </cell>
          <cell r="AI1545">
            <v>0</v>
          </cell>
          <cell r="AJ1545">
            <v>0</v>
          </cell>
          <cell r="AK1545">
            <v>0</v>
          </cell>
          <cell r="AL1545">
            <v>0</v>
          </cell>
          <cell r="AM1545">
            <v>0</v>
          </cell>
          <cell r="AN1545">
            <v>0</v>
          </cell>
          <cell r="AO1545">
            <v>0</v>
          </cell>
          <cell r="AP1545">
            <v>0</v>
          </cell>
          <cell r="AQ1545">
            <v>79.024499999999989</v>
          </cell>
        </row>
        <row r="1546">
          <cell r="A1546">
            <v>1</v>
          </cell>
          <cell r="B1546" t="str">
            <v>COP</v>
          </cell>
          <cell r="C1546" t="str">
            <v>Forzosas</v>
          </cell>
          <cell r="D1546" t="str">
            <v>Fija</v>
          </cell>
          <cell r="E1546">
            <v>1</v>
          </cell>
          <cell r="F1546">
            <v>35934</v>
          </cell>
          <cell r="G1546" t="str">
            <v>Mayo</v>
          </cell>
          <cell r="H1546">
            <v>1998</v>
          </cell>
          <cell r="I1546">
            <v>36299</v>
          </cell>
          <cell r="J1546">
            <v>1999</v>
          </cell>
          <cell r="K1546" t="str">
            <v>Mayo</v>
          </cell>
          <cell r="P1546">
            <v>0</v>
          </cell>
          <cell r="Q1546">
            <v>25.5</v>
          </cell>
          <cell r="R1546" t="e">
            <v>#REF!</v>
          </cell>
          <cell r="S1546" t="e">
            <v>#REF!</v>
          </cell>
          <cell r="T1546">
            <v>11933.6</v>
          </cell>
          <cell r="U1546" t="e">
            <v>#REF!</v>
          </cell>
          <cell r="V1546">
            <v>11933.6</v>
          </cell>
          <cell r="W1546" t="e">
            <v>#REF!</v>
          </cell>
          <cell r="X1546">
            <v>11933.6</v>
          </cell>
          <cell r="Y1546">
            <v>3043.0680000000002</v>
          </cell>
          <cell r="Z1546">
            <v>14976.668000000001</v>
          </cell>
          <cell r="AA1546" t="e">
            <v>#REF!</v>
          </cell>
          <cell r="AB1546">
            <v>3043.0680000000002</v>
          </cell>
          <cell r="AC1546">
            <v>0</v>
          </cell>
          <cell r="AD1546">
            <v>0</v>
          </cell>
          <cell r="AE1546">
            <v>0</v>
          </cell>
          <cell r="AF1546">
            <v>0</v>
          </cell>
          <cell r="AG1546">
            <v>0</v>
          </cell>
          <cell r="AH1546">
            <v>0</v>
          </cell>
          <cell r="AI1546">
            <v>0</v>
          </cell>
          <cell r="AJ1546">
            <v>0</v>
          </cell>
          <cell r="AK1546">
            <v>0</v>
          </cell>
          <cell r="AL1546">
            <v>0</v>
          </cell>
          <cell r="AM1546">
            <v>0</v>
          </cell>
          <cell r="AN1546">
            <v>0</v>
          </cell>
          <cell r="AO1546">
            <v>0</v>
          </cell>
          <cell r="AP1546">
            <v>0</v>
          </cell>
          <cell r="AQ1546">
            <v>3043.0680000000002</v>
          </cell>
        </row>
        <row r="1547">
          <cell r="A1547">
            <v>1</v>
          </cell>
          <cell r="B1547" t="str">
            <v>COP</v>
          </cell>
          <cell r="C1547" t="str">
            <v>Forzosas</v>
          </cell>
          <cell r="D1547" t="str">
            <v>Fija</v>
          </cell>
          <cell r="E1547">
            <v>1</v>
          </cell>
          <cell r="F1547">
            <v>35934</v>
          </cell>
          <cell r="G1547" t="str">
            <v>Mayo</v>
          </cell>
          <cell r="H1547">
            <v>1998</v>
          </cell>
          <cell r="I1547">
            <v>36299</v>
          </cell>
          <cell r="J1547">
            <v>1999</v>
          </cell>
          <cell r="K1547" t="str">
            <v>Mayo</v>
          </cell>
          <cell r="P1547">
            <v>0</v>
          </cell>
          <cell r="Q1547">
            <v>25.5</v>
          </cell>
          <cell r="R1547" t="e">
            <v>#REF!</v>
          </cell>
          <cell r="S1547" t="e">
            <v>#REF!</v>
          </cell>
          <cell r="T1547">
            <v>1279.9000000000001</v>
          </cell>
          <cell r="U1547" t="e">
            <v>#REF!</v>
          </cell>
          <cell r="V1547">
            <v>1279.9000000000001</v>
          </cell>
          <cell r="W1547" t="e">
            <v>#REF!</v>
          </cell>
          <cell r="X1547">
            <v>1279.9000000000001</v>
          </cell>
          <cell r="Y1547">
            <v>326.37450000000001</v>
          </cell>
          <cell r="Z1547">
            <v>1606.2745</v>
          </cell>
          <cell r="AA1547" t="e">
            <v>#REF!</v>
          </cell>
          <cell r="AB1547">
            <v>326.37450000000001</v>
          </cell>
          <cell r="AC1547">
            <v>0</v>
          </cell>
          <cell r="AD1547">
            <v>0</v>
          </cell>
          <cell r="AE1547">
            <v>0</v>
          </cell>
          <cell r="AF1547">
            <v>0</v>
          </cell>
          <cell r="AG1547">
            <v>0</v>
          </cell>
          <cell r="AH1547">
            <v>0</v>
          </cell>
          <cell r="AI1547">
            <v>0</v>
          </cell>
          <cell r="AJ1547">
            <v>0</v>
          </cell>
          <cell r="AK1547">
            <v>0</v>
          </cell>
          <cell r="AL1547">
            <v>0</v>
          </cell>
          <cell r="AM1547">
            <v>0</v>
          </cell>
          <cell r="AN1547">
            <v>0</v>
          </cell>
          <cell r="AO1547">
            <v>0</v>
          </cell>
          <cell r="AP1547">
            <v>0</v>
          </cell>
          <cell r="AQ1547">
            <v>326.37450000000001</v>
          </cell>
        </row>
        <row r="1548">
          <cell r="A1548">
            <v>1</v>
          </cell>
          <cell r="B1548" t="str">
            <v>COP</v>
          </cell>
          <cell r="C1548" t="str">
            <v>Forzosas</v>
          </cell>
          <cell r="D1548" t="str">
            <v>Fija</v>
          </cell>
          <cell r="E1548">
            <v>1</v>
          </cell>
          <cell r="F1548">
            <v>35934</v>
          </cell>
          <cell r="G1548" t="str">
            <v>Mayo</v>
          </cell>
          <cell r="H1548">
            <v>1998</v>
          </cell>
          <cell r="I1548">
            <v>36299</v>
          </cell>
          <cell r="J1548">
            <v>1999</v>
          </cell>
          <cell r="K1548" t="str">
            <v>Mayo</v>
          </cell>
          <cell r="P1548">
            <v>0</v>
          </cell>
          <cell r="Q1548">
            <v>25.5</v>
          </cell>
          <cell r="R1548" t="e">
            <v>#REF!</v>
          </cell>
          <cell r="S1548" t="e">
            <v>#REF!</v>
          </cell>
          <cell r="T1548">
            <v>733.6</v>
          </cell>
          <cell r="U1548" t="e">
            <v>#REF!</v>
          </cell>
          <cell r="V1548">
            <v>733.6</v>
          </cell>
          <cell r="W1548" t="e">
            <v>#REF!</v>
          </cell>
          <cell r="X1548">
            <v>733.6</v>
          </cell>
          <cell r="Y1548">
            <v>187.06800000000001</v>
          </cell>
          <cell r="Z1548">
            <v>920.66800000000001</v>
          </cell>
          <cell r="AA1548" t="e">
            <v>#REF!</v>
          </cell>
          <cell r="AB1548">
            <v>187.06800000000001</v>
          </cell>
          <cell r="AC1548">
            <v>0</v>
          </cell>
          <cell r="AD1548">
            <v>0</v>
          </cell>
          <cell r="AE1548">
            <v>0</v>
          </cell>
          <cell r="AF1548">
            <v>0</v>
          </cell>
          <cell r="AG1548">
            <v>0</v>
          </cell>
          <cell r="AH1548">
            <v>0</v>
          </cell>
          <cell r="AI1548">
            <v>0</v>
          </cell>
          <cell r="AJ1548">
            <v>0</v>
          </cell>
          <cell r="AK1548">
            <v>0</v>
          </cell>
          <cell r="AL1548">
            <v>0</v>
          </cell>
          <cell r="AM1548">
            <v>0</v>
          </cell>
          <cell r="AN1548">
            <v>0</v>
          </cell>
          <cell r="AO1548">
            <v>0</v>
          </cell>
          <cell r="AP1548">
            <v>0</v>
          </cell>
          <cell r="AQ1548">
            <v>187.06800000000001</v>
          </cell>
        </row>
        <row r="1549">
          <cell r="A1549">
            <v>1</v>
          </cell>
          <cell r="B1549" t="str">
            <v>COP</v>
          </cell>
          <cell r="C1549" t="str">
            <v>Forzosas</v>
          </cell>
          <cell r="D1549" t="str">
            <v>Fija</v>
          </cell>
          <cell r="E1549">
            <v>1</v>
          </cell>
          <cell r="F1549">
            <v>35934</v>
          </cell>
          <cell r="G1549" t="str">
            <v>Mayo</v>
          </cell>
          <cell r="H1549">
            <v>1998</v>
          </cell>
          <cell r="I1549">
            <v>36299</v>
          </cell>
          <cell r="J1549">
            <v>1999</v>
          </cell>
          <cell r="K1549" t="str">
            <v>Mayo</v>
          </cell>
          <cell r="P1549">
            <v>0</v>
          </cell>
          <cell r="Q1549">
            <v>25.5</v>
          </cell>
          <cell r="R1549" t="e">
            <v>#REF!</v>
          </cell>
          <cell r="S1549" t="e">
            <v>#REF!</v>
          </cell>
          <cell r="T1549">
            <v>2822.6</v>
          </cell>
          <cell r="U1549" t="e">
            <v>#REF!</v>
          </cell>
          <cell r="V1549">
            <v>2822.6</v>
          </cell>
          <cell r="W1549" t="e">
            <v>#REF!</v>
          </cell>
          <cell r="X1549">
            <v>2822.6</v>
          </cell>
          <cell r="Y1549">
            <v>719.76300000000003</v>
          </cell>
          <cell r="Z1549">
            <v>3542.3629999999998</v>
          </cell>
          <cell r="AA1549" t="e">
            <v>#REF!</v>
          </cell>
          <cell r="AB1549">
            <v>719.76300000000003</v>
          </cell>
          <cell r="AC1549">
            <v>0</v>
          </cell>
          <cell r="AD1549">
            <v>0</v>
          </cell>
          <cell r="AE1549">
            <v>0</v>
          </cell>
          <cell r="AF1549">
            <v>0</v>
          </cell>
          <cell r="AG1549">
            <v>0</v>
          </cell>
          <cell r="AH1549">
            <v>0</v>
          </cell>
          <cell r="AI1549">
            <v>0</v>
          </cell>
          <cell r="AJ1549">
            <v>0</v>
          </cell>
          <cell r="AK1549">
            <v>0</v>
          </cell>
          <cell r="AL1549">
            <v>0</v>
          </cell>
          <cell r="AM1549">
            <v>0</v>
          </cell>
          <cell r="AN1549">
            <v>0</v>
          </cell>
          <cell r="AO1549">
            <v>0</v>
          </cell>
          <cell r="AP1549">
            <v>0</v>
          </cell>
          <cell r="AQ1549">
            <v>719.76300000000003</v>
          </cell>
        </row>
        <row r="1550">
          <cell r="A1550">
            <v>1</v>
          </cell>
          <cell r="B1550" t="str">
            <v>COP</v>
          </cell>
          <cell r="C1550" t="str">
            <v>Forzosas</v>
          </cell>
          <cell r="D1550" t="str">
            <v>Fija</v>
          </cell>
          <cell r="E1550">
            <v>1</v>
          </cell>
          <cell r="F1550">
            <v>35934</v>
          </cell>
          <cell r="G1550" t="str">
            <v>Mayo</v>
          </cell>
          <cell r="H1550">
            <v>1998</v>
          </cell>
          <cell r="I1550">
            <v>36299</v>
          </cell>
          <cell r="J1550">
            <v>1999</v>
          </cell>
          <cell r="K1550" t="str">
            <v>Mayo</v>
          </cell>
          <cell r="P1550">
            <v>0</v>
          </cell>
          <cell r="Q1550">
            <v>25.5</v>
          </cell>
          <cell r="R1550" t="e">
            <v>#REF!</v>
          </cell>
          <cell r="S1550" t="e">
            <v>#REF!</v>
          </cell>
          <cell r="T1550">
            <v>237</v>
          </cell>
          <cell r="U1550" t="e">
            <v>#REF!</v>
          </cell>
          <cell r="V1550">
            <v>237</v>
          </cell>
          <cell r="W1550" t="e">
            <v>#REF!</v>
          </cell>
          <cell r="X1550">
            <v>237</v>
          </cell>
          <cell r="Y1550">
            <v>60.435000000000002</v>
          </cell>
          <cell r="Z1550">
            <v>297.435</v>
          </cell>
          <cell r="AA1550" t="e">
            <v>#REF!</v>
          </cell>
          <cell r="AB1550">
            <v>60.435000000000002</v>
          </cell>
          <cell r="AC1550">
            <v>0</v>
          </cell>
          <cell r="AD1550">
            <v>0</v>
          </cell>
          <cell r="AE1550">
            <v>0</v>
          </cell>
          <cell r="AF1550">
            <v>0</v>
          </cell>
          <cell r="AG1550">
            <v>0</v>
          </cell>
          <cell r="AH1550">
            <v>0</v>
          </cell>
          <cell r="AI1550">
            <v>0</v>
          </cell>
          <cell r="AJ1550">
            <v>0</v>
          </cell>
          <cell r="AK1550">
            <v>0</v>
          </cell>
          <cell r="AL1550">
            <v>0</v>
          </cell>
          <cell r="AM1550">
            <v>0</v>
          </cell>
          <cell r="AN1550">
            <v>0</v>
          </cell>
          <cell r="AO1550">
            <v>0</v>
          </cell>
          <cell r="AP1550">
            <v>0</v>
          </cell>
          <cell r="AQ1550">
            <v>60.435000000000002</v>
          </cell>
        </row>
        <row r="1551">
          <cell r="A1551">
            <v>1</v>
          </cell>
          <cell r="B1551" t="str">
            <v>COP</v>
          </cell>
          <cell r="C1551" t="str">
            <v>Forzosas</v>
          </cell>
          <cell r="D1551" t="str">
            <v>Fija</v>
          </cell>
          <cell r="E1551">
            <v>1</v>
          </cell>
          <cell r="F1551">
            <v>35934</v>
          </cell>
          <cell r="G1551" t="str">
            <v>Mayo</v>
          </cell>
          <cell r="H1551">
            <v>1998</v>
          </cell>
          <cell r="I1551">
            <v>36299</v>
          </cell>
          <cell r="J1551">
            <v>1999</v>
          </cell>
          <cell r="K1551" t="str">
            <v>Mayo</v>
          </cell>
          <cell r="P1551">
            <v>0</v>
          </cell>
          <cell r="Q1551">
            <v>25.5</v>
          </cell>
          <cell r="R1551" t="e">
            <v>#REF!</v>
          </cell>
          <cell r="S1551" t="e">
            <v>#REF!</v>
          </cell>
          <cell r="T1551">
            <v>13907.9</v>
          </cell>
          <cell r="U1551" t="e">
            <v>#REF!</v>
          </cell>
          <cell r="V1551">
            <v>13907.9</v>
          </cell>
          <cell r="W1551" t="e">
            <v>#REF!</v>
          </cell>
          <cell r="X1551">
            <v>13907.9</v>
          </cell>
          <cell r="Y1551">
            <v>3546.5144999999998</v>
          </cell>
          <cell r="Z1551">
            <v>17454.414499999999</v>
          </cell>
          <cell r="AA1551" t="e">
            <v>#REF!</v>
          </cell>
          <cell r="AB1551">
            <v>3546.5144999999998</v>
          </cell>
          <cell r="AC1551">
            <v>0</v>
          </cell>
          <cell r="AD1551">
            <v>0</v>
          </cell>
          <cell r="AE1551">
            <v>0</v>
          </cell>
          <cell r="AF1551">
            <v>0</v>
          </cell>
          <cell r="AG1551">
            <v>0</v>
          </cell>
          <cell r="AH1551">
            <v>0</v>
          </cell>
          <cell r="AI1551">
            <v>0</v>
          </cell>
          <cell r="AJ1551">
            <v>0</v>
          </cell>
          <cell r="AK1551">
            <v>0</v>
          </cell>
          <cell r="AL1551">
            <v>0</v>
          </cell>
          <cell r="AM1551">
            <v>0</v>
          </cell>
          <cell r="AN1551">
            <v>0</v>
          </cell>
          <cell r="AO1551">
            <v>0</v>
          </cell>
          <cell r="AP1551">
            <v>0</v>
          </cell>
          <cell r="AQ1551">
            <v>3546.5144999999998</v>
          </cell>
        </row>
        <row r="1552">
          <cell r="A1552">
            <v>1</v>
          </cell>
          <cell r="B1552" t="str">
            <v>COP</v>
          </cell>
          <cell r="C1552" t="str">
            <v>Forzosas</v>
          </cell>
          <cell r="D1552" t="str">
            <v>Fija</v>
          </cell>
          <cell r="E1552">
            <v>1</v>
          </cell>
          <cell r="F1552">
            <v>35934</v>
          </cell>
          <cell r="G1552" t="str">
            <v>Mayo</v>
          </cell>
          <cell r="H1552">
            <v>1998</v>
          </cell>
          <cell r="I1552">
            <v>36299</v>
          </cell>
          <cell r="J1552">
            <v>1999</v>
          </cell>
          <cell r="K1552" t="str">
            <v>Mayo</v>
          </cell>
          <cell r="P1552">
            <v>0</v>
          </cell>
          <cell r="Q1552">
            <v>25.5</v>
          </cell>
          <cell r="R1552" t="e">
            <v>#REF!</v>
          </cell>
          <cell r="S1552" t="e">
            <v>#REF!</v>
          </cell>
          <cell r="T1552">
            <v>2076.5</v>
          </cell>
          <cell r="U1552" t="e">
            <v>#REF!</v>
          </cell>
          <cell r="V1552">
            <v>2076.5</v>
          </cell>
          <cell r="W1552" t="e">
            <v>#REF!</v>
          </cell>
          <cell r="X1552">
            <v>2076.5</v>
          </cell>
          <cell r="Y1552">
            <v>529.50750000000005</v>
          </cell>
          <cell r="Z1552">
            <v>2606.0075000000002</v>
          </cell>
          <cell r="AA1552" t="e">
            <v>#REF!</v>
          </cell>
          <cell r="AB1552">
            <v>529.50750000000005</v>
          </cell>
          <cell r="AC1552">
            <v>0</v>
          </cell>
          <cell r="AD1552">
            <v>0</v>
          </cell>
          <cell r="AE1552">
            <v>0</v>
          </cell>
          <cell r="AF1552">
            <v>0</v>
          </cell>
          <cell r="AG1552">
            <v>0</v>
          </cell>
          <cell r="AH1552">
            <v>0</v>
          </cell>
          <cell r="AI1552">
            <v>0</v>
          </cell>
          <cell r="AJ1552">
            <v>0</v>
          </cell>
          <cell r="AK1552">
            <v>0</v>
          </cell>
          <cell r="AL1552">
            <v>0</v>
          </cell>
          <cell r="AM1552">
            <v>0</v>
          </cell>
          <cell r="AN1552">
            <v>0</v>
          </cell>
          <cell r="AO1552">
            <v>0</v>
          </cell>
          <cell r="AP1552">
            <v>0</v>
          </cell>
          <cell r="AQ1552">
            <v>529.50750000000005</v>
          </cell>
        </row>
        <row r="1553">
          <cell r="A1553">
            <v>1</v>
          </cell>
          <cell r="B1553" t="str">
            <v>COP</v>
          </cell>
          <cell r="C1553" t="str">
            <v>Forzosas</v>
          </cell>
          <cell r="D1553" t="str">
            <v>Fija</v>
          </cell>
          <cell r="E1553">
            <v>1</v>
          </cell>
          <cell r="F1553">
            <v>35934</v>
          </cell>
          <cell r="G1553" t="str">
            <v>Mayo</v>
          </cell>
          <cell r="H1553">
            <v>1998</v>
          </cell>
          <cell r="I1553">
            <v>36299</v>
          </cell>
          <cell r="J1553">
            <v>1999</v>
          </cell>
          <cell r="K1553" t="str">
            <v>Mayo</v>
          </cell>
          <cell r="P1553">
            <v>0</v>
          </cell>
          <cell r="Q1553">
            <v>25.5</v>
          </cell>
          <cell r="R1553" t="e">
            <v>#REF!</v>
          </cell>
          <cell r="S1553" t="e">
            <v>#REF!</v>
          </cell>
          <cell r="T1553">
            <v>989.3</v>
          </cell>
          <cell r="U1553" t="e">
            <v>#REF!</v>
          </cell>
          <cell r="V1553">
            <v>989.3</v>
          </cell>
          <cell r="W1553" t="e">
            <v>#REF!</v>
          </cell>
          <cell r="X1553">
            <v>989.3</v>
          </cell>
          <cell r="Y1553">
            <v>252.2715</v>
          </cell>
          <cell r="Z1553">
            <v>1241.5715</v>
          </cell>
          <cell r="AA1553" t="e">
            <v>#REF!</v>
          </cell>
          <cell r="AB1553">
            <v>252.2715</v>
          </cell>
          <cell r="AC1553">
            <v>0</v>
          </cell>
          <cell r="AD1553">
            <v>0</v>
          </cell>
          <cell r="AE1553">
            <v>0</v>
          </cell>
          <cell r="AF1553">
            <v>0</v>
          </cell>
          <cell r="AG1553">
            <v>0</v>
          </cell>
          <cell r="AH1553">
            <v>0</v>
          </cell>
          <cell r="AI1553">
            <v>0</v>
          </cell>
          <cell r="AJ1553">
            <v>0</v>
          </cell>
          <cell r="AK1553">
            <v>0</v>
          </cell>
          <cell r="AL1553">
            <v>0</v>
          </cell>
          <cell r="AM1553">
            <v>0</v>
          </cell>
          <cell r="AN1553">
            <v>0</v>
          </cell>
          <cell r="AO1553">
            <v>0</v>
          </cell>
          <cell r="AP1553">
            <v>0</v>
          </cell>
          <cell r="AQ1553">
            <v>252.2715</v>
          </cell>
        </row>
        <row r="1554">
          <cell r="A1554">
            <v>1</v>
          </cell>
          <cell r="B1554" t="str">
            <v>COP</v>
          </cell>
          <cell r="C1554" t="str">
            <v>Forzosas</v>
          </cell>
          <cell r="D1554" t="str">
            <v>Fija</v>
          </cell>
          <cell r="E1554">
            <v>1</v>
          </cell>
          <cell r="F1554">
            <v>35954</v>
          </cell>
          <cell r="G1554" t="str">
            <v>Junio</v>
          </cell>
          <cell r="H1554">
            <v>1998</v>
          </cell>
          <cell r="I1554">
            <v>36319</v>
          </cell>
          <cell r="J1554">
            <v>1999</v>
          </cell>
          <cell r="K1554" t="str">
            <v>Junio</v>
          </cell>
          <cell r="P1554">
            <v>0</v>
          </cell>
          <cell r="Q1554">
            <v>25.5</v>
          </cell>
          <cell r="R1554" t="e">
            <v>#REF!</v>
          </cell>
          <cell r="S1554" t="e">
            <v>#REF!</v>
          </cell>
          <cell r="T1554">
            <v>50.6</v>
          </cell>
          <cell r="U1554" t="e">
            <v>#REF!</v>
          </cell>
          <cell r="V1554">
            <v>50.6</v>
          </cell>
          <cell r="W1554" t="e">
            <v>#REF!</v>
          </cell>
          <cell r="X1554">
            <v>50.6</v>
          </cell>
          <cell r="Y1554">
            <v>12.903</v>
          </cell>
          <cell r="Z1554">
            <v>63.503</v>
          </cell>
          <cell r="AA1554" t="e">
            <v>#REF!</v>
          </cell>
          <cell r="AB1554">
            <v>12.903</v>
          </cell>
          <cell r="AC1554">
            <v>0</v>
          </cell>
          <cell r="AD1554">
            <v>0</v>
          </cell>
          <cell r="AE1554">
            <v>0</v>
          </cell>
          <cell r="AF1554">
            <v>0</v>
          </cell>
          <cell r="AG1554">
            <v>0</v>
          </cell>
          <cell r="AH1554">
            <v>0</v>
          </cell>
          <cell r="AI1554">
            <v>0</v>
          </cell>
          <cell r="AJ1554">
            <v>0</v>
          </cell>
          <cell r="AK1554">
            <v>0</v>
          </cell>
          <cell r="AL1554">
            <v>0</v>
          </cell>
          <cell r="AM1554">
            <v>0</v>
          </cell>
          <cell r="AN1554">
            <v>0</v>
          </cell>
          <cell r="AO1554">
            <v>0</v>
          </cell>
          <cell r="AP1554">
            <v>0</v>
          </cell>
          <cell r="AQ1554">
            <v>12.903</v>
          </cell>
        </row>
        <row r="1555">
          <cell r="A1555">
            <v>1</v>
          </cell>
          <cell r="B1555" t="str">
            <v>COP</v>
          </cell>
          <cell r="C1555" t="str">
            <v>Forzosas</v>
          </cell>
          <cell r="D1555" t="str">
            <v>Fija</v>
          </cell>
          <cell r="E1555">
            <v>1</v>
          </cell>
          <cell r="F1555">
            <v>35954</v>
          </cell>
          <cell r="G1555" t="str">
            <v>Junio</v>
          </cell>
          <cell r="H1555">
            <v>1998</v>
          </cell>
          <cell r="I1555">
            <v>36319</v>
          </cell>
          <cell r="J1555">
            <v>1999</v>
          </cell>
          <cell r="K1555" t="str">
            <v>Junio</v>
          </cell>
          <cell r="P1555">
            <v>0</v>
          </cell>
          <cell r="Q1555">
            <v>25.5</v>
          </cell>
          <cell r="R1555" t="e">
            <v>#REF!</v>
          </cell>
          <cell r="S1555" t="e">
            <v>#REF!</v>
          </cell>
          <cell r="T1555">
            <v>170</v>
          </cell>
          <cell r="U1555" t="e">
            <v>#REF!</v>
          </cell>
          <cell r="V1555">
            <v>170</v>
          </cell>
          <cell r="W1555" t="e">
            <v>#REF!</v>
          </cell>
          <cell r="X1555">
            <v>170</v>
          </cell>
          <cell r="Y1555">
            <v>43.35</v>
          </cell>
          <cell r="Z1555">
            <v>213.35</v>
          </cell>
          <cell r="AA1555" t="e">
            <v>#REF!</v>
          </cell>
          <cell r="AB1555">
            <v>43.35</v>
          </cell>
          <cell r="AC1555">
            <v>0</v>
          </cell>
          <cell r="AD1555">
            <v>0</v>
          </cell>
          <cell r="AE1555">
            <v>0</v>
          </cell>
          <cell r="AF1555">
            <v>0</v>
          </cell>
          <cell r="AG1555">
            <v>0</v>
          </cell>
          <cell r="AH1555">
            <v>0</v>
          </cell>
          <cell r="AI1555">
            <v>0</v>
          </cell>
          <cell r="AJ1555">
            <v>0</v>
          </cell>
          <cell r="AK1555">
            <v>0</v>
          </cell>
          <cell r="AL1555">
            <v>0</v>
          </cell>
          <cell r="AM1555">
            <v>0</v>
          </cell>
          <cell r="AN1555">
            <v>0</v>
          </cell>
          <cell r="AO1555">
            <v>0</v>
          </cell>
          <cell r="AP1555">
            <v>0</v>
          </cell>
          <cell r="AQ1555">
            <v>43.35</v>
          </cell>
        </row>
        <row r="1556">
          <cell r="A1556">
            <v>1</v>
          </cell>
          <cell r="B1556" t="str">
            <v>COP</v>
          </cell>
          <cell r="C1556" t="str">
            <v>Forzosas</v>
          </cell>
          <cell r="D1556" t="str">
            <v>Fija</v>
          </cell>
          <cell r="E1556">
            <v>1</v>
          </cell>
          <cell r="F1556">
            <v>35954</v>
          </cell>
          <cell r="G1556" t="str">
            <v>Junio</v>
          </cell>
          <cell r="H1556">
            <v>1998</v>
          </cell>
          <cell r="I1556">
            <v>36319</v>
          </cell>
          <cell r="J1556">
            <v>1999</v>
          </cell>
          <cell r="K1556" t="str">
            <v>Junio</v>
          </cell>
          <cell r="P1556">
            <v>0</v>
          </cell>
          <cell r="Q1556">
            <v>25.5</v>
          </cell>
          <cell r="R1556" t="e">
            <v>#REF!</v>
          </cell>
          <cell r="S1556" t="e">
            <v>#REF!</v>
          </cell>
          <cell r="T1556">
            <v>210</v>
          </cell>
          <cell r="U1556" t="e">
            <v>#REF!</v>
          </cell>
          <cell r="V1556">
            <v>210</v>
          </cell>
          <cell r="W1556" t="e">
            <v>#REF!</v>
          </cell>
          <cell r="X1556">
            <v>210</v>
          </cell>
          <cell r="Y1556">
            <v>53.550000000000004</v>
          </cell>
          <cell r="Z1556">
            <v>263.55</v>
          </cell>
          <cell r="AA1556" t="e">
            <v>#REF!</v>
          </cell>
          <cell r="AB1556">
            <v>53.550000000000004</v>
          </cell>
          <cell r="AC1556">
            <v>0</v>
          </cell>
          <cell r="AD1556">
            <v>0</v>
          </cell>
          <cell r="AE1556">
            <v>0</v>
          </cell>
          <cell r="AF1556">
            <v>0</v>
          </cell>
          <cell r="AG1556">
            <v>0</v>
          </cell>
          <cell r="AH1556">
            <v>0</v>
          </cell>
          <cell r="AI1556">
            <v>0</v>
          </cell>
          <cell r="AJ1556">
            <v>0</v>
          </cell>
          <cell r="AK1556">
            <v>0</v>
          </cell>
          <cell r="AL1556">
            <v>0</v>
          </cell>
          <cell r="AM1556">
            <v>0</v>
          </cell>
          <cell r="AN1556">
            <v>0</v>
          </cell>
          <cell r="AO1556">
            <v>0</v>
          </cell>
          <cell r="AP1556">
            <v>0</v>
          </cell>
          <cell r="AQ1556">
            <v>53.550000000000004</v>
          </cell>
        </row>
        <row r="1557">
          <cell r="A1557">
            <v>1</v>
          </cell>
          <cell r="B1557" t="str">
            <v>COP</v>
          </cell>
          <cell r="C1557" t="str">
            <v>Forzosas</v>
          </cell>
          <cell r="D1557" t="str">
            <v>Fija</v>
          </cell>
          <cell r="E1557">
            <v>1</v>
          </cell>
          <cell r="F1557">
            <v>35954</v>
          </cell>
          <cell r="G1557" t="str">
            <v>Junio</v>
          </cell>
          <cell r="H1557">
            <v>1998</v>
          </cell>
          <cell r="I1557">
            <v>36319</v>
          </cell>
          <cell r="J1557">
            <v>1999</v>
          </cell>
          <cell r="K1557" t="str">
            <v>Junio</v>
          </cell>
          <cell r="P1557">
            <v>0</v>
          </cell>
          <cell r="Q1557">
            <v>25.5</v>
          </cell>
          <cell r="R1557" t="e">
            <v>#REF!</v>
          </cell>
          <cell r="S1557" t="e">
            <v>#REF!</v>
          </cell>
          <cell r="T1557">
            <v>1000</v>
          </cell>
          <cell r="U1557" t="e">
            <v>#REF!</v>
          </cell>
          <cell r="V1557">
            <v>1000</v>
          </cell>
          <cell r="W1557" t="e">
            <v>#REF!</v>
          </cell>
          <cell r="X1557">
            <v>1000</v>
          </cell>
          <cell r="Y1557">
            <v>255</v>
          </cell>
          <cell r="Z1557">
            <v>1255</v>
          </cell>
          <cell r="AA1557" t="e">
            <v>#REF!</v>
          </cell>
          <cell r="AB1557">
            <v>255</v>
          </cell>
          <cell r="AC1557">
            <v>0</v>
          </cell>
          <cell r="AD1557">
            <v>0</v>
          </cell>
          <cell r="AE1557">
            <v>0</v>
          </cell>
          <cell r="AF1557">
            <v>0</v>
          </cell>
          <cell r="AG1557">
            <v>0</v>
          </cell>
          <cell r="AH1557">
            <v>0</v>
          </cell>
          <cell r="AI1557">
            <v>0</v>
          </cell>
          <cell r="AJ1557">
            <v>0</v>
          </cell>
          <cell r="AK1557">
            <v>0</v>
          </cell>
          <cell r="AL1557">
            <v>0</v>
          </cell>
          <cell r="AM1557">
            <v>0</v>
          </cell>
          <cell r="AN1557">
            <v>0</v>
          </cell>
          <cell r="AO1557">
            <v>0</v>
          </cell>
          <cell r="AP1557">
            <v>0</v>
          </cell>
          <cell r="AQ1557">
            <v>255</v>
          </cell>
        </row>
        <row r="1558">
          <cell r="A1558">
            <v>1</v>
          </cell>
          <cell r="B1558" t="str">
            <v>COP</v>
          </cell>
          <cell r="C1558" t="str">
            <v>Forzosas</v>
          </cell>
          <cell r="D1558" t="str">
            <v>Fija</v>
          </cell>
          <cell r="E1558">
            <v>1</v>
          </cell>
          <cell r="F1558">
            <v>35954</v>
          </cell>
          <cell r="G1558" t="str">
            <v>Junio</v>
          </cell>
          <cell r="H1558">
            <v>1998</v>
          </cell>
          <cell r="I1558">
            <v>36319</v>
          </cell>
          <cell r="J1558">
            <v>1999</v>
          </cell>
          <cell r="K1558" t="str">
            <v>Junio</v>
          </cell>
          <cell r="P1558">
            <v>0</v>
          </cell>
          <cell r="Q1558">
            <v>25.5</v>
          </cell>
          <cell r="R1558" t="e">
            <v>#REF!</v>
          </cell>
          <cell r="S1558" t="e">
            <v>#REF!</v>
          </cell>
          <cell r="T1558">
            <v>5.9</v>
          </cell>
          <cell r="U1558" t="e">
            <v>#REF!</v>
          </cell>
          <cell r="V1558">
            <v>5.9</v>
          </cell>
          <cell r="W1558" t="e">
            <v>#REF!</v>
          </cell>
          <cell r="X1558">
            <v>5.9</v>
          </cell>
          <cell r="Y1558">
            <v>1.5045000000000002</v>
          </cell>
          <cell r="Z1558">
            <v>7.4045000000000005</v>
          </cell>
          <cell r="AA1558" t="e">
            <v>#REF!</v>
          </cell>
          <cell r="AB1558">
            <v>1.5045000000000002</v>
          </cell>
          <cell r="AC1558">
            <v>0</v>
          </cell>
          <cell r="AD1558">
            <v>0</v>
          </cell>
          <cell r="AE1558">
            <v>0</v>
          </cell>
          <cell r="AF1558">
            <v>0</v>
          </cell>
          <cell r="AG1558">
            <v>0</v>
          </cell>
          <cell r="AH1558">
            <v>0</v>
          </cell>
          <cell r="AI1558">
            <v>0</v>
          </cell>
          <cell r="AJ1558">
            <v>0</v>
          </cell>
          <cell r="AK1558">
            <v>0</v>
          </cell>
          <cell r="AL1558">
            <v>0</v>
          </cell>
          <cell r="AM1558">
            <v>0</v>
          </cell>
          <cell r="AN1558">
            <v>0</v>
          </cell>
          <cell r="AO1558">
            <v>0</v>
          </cell>
          <cell r="AP1558">
            <v>0</v>
          </cell>
          <cell r="AQ1558">
            <v>1.5045000000000002</v>
          </cell>
        </row>
        <row r="1559">
          <cell r="A1559">
            <v>1</v>
          </cell>
          <cell r="B1559" t="str">
            <v>COP</v>
          </cell>
          <cell r="C1559" t="str">
            <v>Forzosas</v>
          </cell>
          <cell r="D1559" t="str">
            <v>Fija</v>
          </cell>
          <cell r="E1559">
            <v>1</v>
          </cell>
          <cell r="F1559">
            <v>35954</v>
          </cell>
          <cell r="G1559" t="str">
            <v>Junio</v>
          </cell>
          <cell r="H1559">
            <v>1998</v>
          </cell>
          <cell r="I1559">
            <v>36319</v>
          </cell>
          <cell r="J1559">
            <v>1999</v>
          </cell>
          <cell r="K1559" t="str">
            <v>Junio</v>
          </cell>
          <cell r="P1559">
            <v>0</v>
          </cell>
          <cell r="Q1559">
            <v>25.5</v>
          </cell>
          <cell r="R1559" t="e">
            <v>#REF!</v>
          </cell>
          <cell r="S1559" t="e">
            <v>#REF!</v>
          </cell>
          <cell r="T1559">
            <v>57.8</v>
          </cell>
          <cell r="U1559" t="e">
            <v>#REF!</v>
          </cell>
          <cell r="V1559">
            <v>57.8</v>
          </cell>
          <cell r="W1559" t="e">
            <v>#REF!</v>
          </cell>
          <cell r="X1559">
            <v>57.8</v>
          </cell>
          <cell r="Y1559">
            <v>14.738999999999999</v>
          </cell>
          <cell r="Z1559">
            <v>72.539000000000001</v>
          </cell>
          <cell r="AA1559" t="e">
            <v>#REF!</v>
          </cell>
          <cell r="AB1559">
            <v>14.738999999999999</v>
          </cell>
          <cell r="AC1559">
            <v>0</v>
          </cell>
          <cell r="AD1559">
            <v>0</v>
          </cell>
          <cell r="AE1559">
            <v>0</v>
          </cell>
          <cell r="AF1559">
            <v>0</v>
          </cell>
          <cell r="AG1559">
            <v>0</v>
          </cell>
          <cell r="AH1559">
            <v>0</v>
          </cell>
          <cell r="AI1559">
            <v>0</v>
          </cell>
          <cell r="AJ1559">
            <v>0</v>
          </cell>
          <cell r="AK1559">
            <v>0</v>
          </cell>
          <cell r="AL1559">
            <v>0</v>
          </cell>
          <cell r="AM1559">
            <v>0</v>
          </cell>
          <cell r="AN1559">
            <v>0</v>
          </cell>
          <cell r="AO1559">
            <v>0</v>
          </cell>
          <cell r="AP1559">
            <v>0</v>
          </cell>
          <cell r="AQ1559">
            <v>14.738999999999999</v>
          </cell>
        </row>
        <row r="1560">
          <cell r="A1560">
            <v>1</v>
          </cell>
          <cell r="B1560" t="str">
            <v>COP</v>
          </cell>
          <cell r="C1560" t="str">
            <v>Forzosas</v>
          </cell>
          <cell r="D1560" t="str">
            <v>Fija</v>
          </cell>
          <cell r="E1560">
            <v>1</v>
          </cell>
          <cell r="F1560">
            <v>35954</v>
          </cell>
          <cell r="G1560" t="str">
            <v>Junio</v>
          </cell>
          <cell r="H1560">
            <v>1998</v>
          </cell>
          <cell r="I1560">
            <v>36319</v>
          </cell>
          <cell r="J1560">
            <v>1999</v>
          </cell>
          <cell r="K1560" t="str">
            <v>Junio</v>
          </cell>
          <cell r="P1560">
            <v>0</v>
          </cell>
          <cell r="Q1560">
            <v>25.5</v>
          </cell>
          <cell r="R1560" t="e">
            <v>#REF!</v>
          </cell>
          <cell r="S1560" t="e">
            <v>#REF!</v>
          </cell>
          <cell r="T1560">
            <v>468.2</v>
          </cell>
          <cell r="U1560" t="e">
            <v>#REF!</v>
          </cell>
          <cell r="V1560">
            <v>468.2</v>
          </cell>
          <cell r="W1560" t="e">
            <v>#REF!</v>
          </cell>
          <cell r="X1560">
            <v>468.2</v>
          </cell>
          <cell r="Y1560">
            <v>119.39100000000001</v>
          </cell>
          <cell r="Z1560">
            <v>587.59100000000001</v>
          </cell>
          <cell r="AA1560" t="e">
            <v>#REF!</v>
          </cell>
          <cell r="AB1560">
            <v>119.39100000000001</v>
          </cell>
          <cell r="AC1560">
            <v>0</v>
          </cell>
          <cell r="AD1560">
            <v>0</v>
          </cell>
          <cell r="AE1560">
            <v>0</v>
          </cell>
          <cell r="AF1560">
            <v>0</v>
          </cell>
          <cell r="AG1560">
            <v>0</v>
          </cell>
          <cell r="AH1560">
            <v>0</v>
          </cell>
          <cell r="AI1560">
            <v>0</v>
          </cell>
          <cell r="AJ1560">
            <v>0</v>
          </cell>
          <cell r="AK1560">
            <v>0</v>
          </cell>
          <cell r="AL1560">
            <v>0</v>
          </cell>
          <cell r="AM1560">
            <v>0</v>
          </cell>
          <cell r="AN1560">
            <v>0</v>
          </cell>
          <cell r="AO1560">
            <v>0</v>
          </cell>
          <cell r="AP1560">
            <v>0</v>
          </cell>
          <cell r="AQ1560">
            <v>119.39100000000001</v>
          </cell>
        </row>
        <row r="1561">
          <cell r="A1561">
            <v>1</v>
          </cell>
          <cell r="B1561" t="str">
            <v>COP</v>
          </cell>
          <cell r="C1561" t="str">
            <v>Forzosas</v>
          </cell>
          <cell r="D1561" t="str">
            <v>Fija</v>
          </cell>
          <cell r="E1561">
            <v>1</v>
          </cell>
          <cell r="F1561">
            <v>35954</v>
          </cell>
          <cell r="G1561" t="str">
            <v>Junio</v>
          </cell>
          <cell r="H1561">
            <v>1998</v>
          </cell>
          <cell r="I1561">
            <v>36319</v>
          </cell>
          <cell r="J1561">
            <v>1999</v>
          </cell>
          <cell r="K1561" t="str">
            <v>Junio</v>
          </cell>
          <cell r="P1561">
            <v>0</v>
          </cell>
          <cell r="Q1561">
            <v>25.5</v>
          </cell>
          <cell r="R1561" t="e">
            <v>#REF!</v>
          </cell>
          <cell r="S1561" t="e">
            <v>#REF!</v>
          </cell>
          <cell r="T1561">
            <v>300</v>
          </cell>
          <cell r="U1561" t="e">
            <v>#REF!</v>
          </cell>
          <cell r="V1561">
            <v>300</v>
          </cell>
          <cell r="W1561" t="e">
            <v>#REF!</v>
          </cell>
          <cell r="X1561">
            <v>300</v>
          </cell>
          <cell r="Y1561">
            <v>76.5</v>
          </cell>
          <cell r="Z1561">
            <v>376.5</v>
          </cell>
          <cell r="AA1561" t="e">
            <v>#REF!</v>
          </cell>
          <cell r="AB1561">
            <v>76.5</v>
          </cell>
          <cell r="AC1561">
            <v>0</v>
          </cell>
          <cell r="AD1561">
            <v>0</v>
          </cell>
          <cell r="AE1561">
            <v>0</v>
          </cell>
          <cell r="AF1561">
            <v>0</v>
          </cell>
          <cell r="AG1561">
            <v>0</v>
          </cell>
          <cell r="AH1561">
            <v>0</v>
          </cell>
          <cell r="AI1561">
            <v>0</v>
          </cell>
          <cell r="AJ1561">
            <v>0</v>
          </cell>
          <cell r="AK1561">
            <v>0</v>
          </cell>
          <cell r="AL1561">
            <v>0</v>
          </cell>
          <cell r="AM1561">
            <v>0</v>
          </cell>
          <cell r="AN1561">
            <v>0</v>
          </cell>
          <cell r="AO1561">
            <v>0</v>
          </cell>
          <cell r="AP1561">
            <v>0</v>
          </cell>
          <cell r="AQ1561">
            <v>76.5</v>
          </cell>
        </row>
        <row r="1562">
          <cell r="A1562">
            <v>1</v>
          </cell>
          <cell r="B1562" t="str">
            <v>COP</v>
          </cell>
          <cell r="C1562" t="str">
            <v>Forzosas</v>
          </cell>
          <cell r="D1562" t="str">
            <v>Fija</v>
          </cell>
          <cell r="E1562">
            <v>1</v>
          </cell>
          <cell r="F1562">
            <v>35954</v>
          </cell>
          <cell r="G1562" t="str">
            <v>Junio</v>
          </cell>
          <cell r="H1562">
            <v>1998</v>
          </cell>
          <cell r="I1562">
            <v>36319</v>
          </cell>
          <cell r="J1562">
            <v>1999</v>
          </cell>
          <cell r="K1562" t="str">
            <v>Junio</v>
          </cell>
          <cell r="P1562">
            <v>0</v>
          </cell>
          <cell r="Q1562">
            <v>25.5</v>
          </cell>
          <cell r="R1562" t="e">
            <v>#REF!</v>
          </cell>
          <cell r="S1562" t="e">
            <v>#REF!</v>
          </cell>
          <cell r="T1562">
            <v>2503.1</v>
          </cell>
          <cell r="U1562" t="e">
            <v>#REF!</v>
          </cell>
          <cell r="V1562">
            <v>2503.1</v>
          </cell>
          <cell r="W1562" t="e">
            <v>#REF!</v>
          </cell>
          <cell r="X1562">
            <v>2503.1</v>
          </cell>
          <cell r="Y1562">
            <v>638.29049999999995</v>
          </cell>
          <cell r="Z1562">
            <v>3141.3905</v>
          </cell>
          <cell r="AA1562" t="e">
            <v>#REF!</v>
          </cell>
          <cell r="AB1562">
            <v>638.29049999999995</v>
          </cell>
          <cell r="AC1562">
            <v>0</v>
          </cell>
          <cell r="AD1562">
            <v>0</v>
          </cell>
          <cell r="AE1562">
            <v>0</v>
          </cell>
          <cell r="AF1562">
            <v>0</v>
          </cell>
          <cell r="AG1562">
            <v>0</v>
          </cell>
          <cell r="AH1562">
            <v>0</v>
          </cell>
          <cell r="AI1562">
            <v>0</v>
          </cell>
          <cell r="AJ1562">
            <v>0</v>
          </cell>
          <cell r="AK1562">
            <v>0</v>
          </cell>
          <cell r="AL1562">
            <v>0</v>
          </cell>
          <cell r="AM1562">
            <v>0</v>
          </cell>
          <cell r="AN1562">
            <v>0</v>
          </cell>
          <cell r="AO1562">
            <v>0</v>
          </cell>
          <cell r="AP1562">
            <v>0</v>
          </cell>
          <cell r="AQ1562">
            <v>638.29049999999995</v>
          </cell>
        </row>
        <row r="1563">
          <cell r="A1563">
            <v>1</v>
          </cell>
          <cell r="B1563" t="str">
            <v>COP</v>
          </cell>
          <cell r="C1563" t="str">
            <v>Forzosas</v>
          </cell>
          <cell r="D1563" t="str">
            <v>Fija</v>
          </cell>
          <cell r="E1563">
            <v>1</v>
          </cell>
          <cell r="F1563">
            <v>35954</v>
          </cell>
          <cell r="G1563" t="str">
            <v>Junio</v>
          </cell>
          <cell r="H1563">
            <v>1998</v>
          </cell>
          <cell r="I1563">
            <v>36319</v>
          </cell>
          <cell r="J1563">
            <v>1999</v>
          </cell>
          <cell r="K1563" t="str">
            <v>Junio</v>
          </cell>
          <cell r="P1563">
            <v>0</v>
          </cell>
          <cell r="Q1563">
            <v>25.5</v>
          </cell>
          <cell r="R1563" t="e">
            <v>#REF!</v>
          </cell>
          <cell r="S1563" t="e">
            <v>#REF!</v>
          </cell>
          <cell r="T1563">
            <v>35106.6</v>
          </cell>
          <cell r="U1563" t="e">
            <v>#REF!</v>
          </cell>
          <cell r="V1563">
            <v>35106.6</v>
          </cell>
          <cell r="W1563" t="e">
            <v>#REF!</v>
          </cell>
          <cell r="X1563">
            <v>35106.6</v>
          </cell>
          <cell r="Y1563">
            <v>8952.1829999999991</v>
          </cell>
          <cell r="Z1563">
            <v>44058.782999999996</v>
          </cell>
          <cell r="AA1563" t="e">
            <v>#REF!</v>
          </cell>
          <cell r="AB1563">
            <v>8952.1829999999991</v>
          </cell>
          <cell r="AC1563">
            <v>0</v>
          </cell>
          <cell r="AD1563">
            <v>0</v>
          </cell>
          <cell r="AE1563">
            <v>0</v>
          </cell>
          <cell r="AF1563">
            <v>0</v>
          </cell>
          <cell r="AG1563">
            <v>0</v>
          </cell>
          <cell r="AH1563">
            <v>0</v>
          </cell>
          <cell r="AI1563">
            <v>0</v>
          </cell>
          <cell r="AJ1563">
            <v>0</v>
          </cell>
          <cell r="AK1563">
            <v>0</v>
          </cell>
          <cell r="AL1563">
            <v>0</v>
          </cell>
          <cell r="AM1563">
            <v>0</v>
          </cell>
          <cell r="AN1563">
            <v>0</v>
          </cell>
          <cell r="AO1563">
            <v>0</v>
          </cell>
          <cell r="AP1563">
            <v>0</v>
          </cell>
          <cell r="AQ1563">
            <v>8952.1829999999991</v>
          </cell>
        </row>
        <row r="1564">
          <cell r="A1564">
            <v>1</v>
          </cell>
          <cell r="B1564" t="str">
            <v>COP</v>
          </cell>
          <cell r="C1564" t="str">
            <v>Forzosas</v>
          </cell>
          <cell r="D1564" t="str">
            <v>Fija</v>
          </cell>
          <cell r="E1564">
            <v>1</v>
          </cell>
          <cell r="F1564">
            <v>35954</v>
          </cell>
          <cell r="G1564" t="str">
            <v>Junio</v>
          </cell>
          <cell r="H1564">
            <v>1998</v>
          </cell>
          <cell r="I1564">
            <v>36319</v>
          </cell>
          <cell r="J1564">
            <v>1999</v>
          </cell>
          <cell r="K1564" t="str">
            <v>Junio</v>
          </cell>
          <cell r="P1564">
            <v>0</v>
          </cell>
          <cell r="Q1564">
            <v>25.5</v>
          </cell>
          <cell r="R1564" t="e">
            <v>#REF!</v>
          </cell>
          <cell r="S1564" t="e">
            <v>#REF!</v>
          </cell>
          <cell r="T1564">
            <v>574.1</v>
          </cell>
          <cell r="U1564" t="e">
            <v>#REF!</v>
          </cell>
          <cell r="V1564">
            <v>574.1</v>
          </cell>
          <cell r="W1564" t="e">
            <v>#REF!</v>
          </cell>
          <cell r="X1564">
            <v>574.1</v>
          </cell>
          <cell r="Y1564">
            <v>146.3955</v>
          </cell>
          <cell r="Z1564">
            <v>720.49549999999999</v>
          </cell>
          <cell r="AA1564" t="e">
            <v>#REF!</v>
          </cell>
          <cell r="AB1564">
            <v>146.3955</v>
          </cell>
          <cell r="AC1564">
            <v>0</v>
          </cell>
          <cell r="AD1564">
            <v>0</v>
          </cell>
          <cell r="AE1564">
            <v>0</v>
          </cell>
          <cell r="AF1564">
            <v>0</v>
          </cell>
          <cell r="AG1564">
            <v>0</v>
          </cell>
          <cell r="AH1564">
            <v>0</v>
          </cell>
          <cell r="AI1564">
            <v>0</v>
          </cell>
          <cell r="AJ1564">
            <v>0</v>
          </cell>
          <cell r="AK1564">
            <v>0</v>
          </cell>
          <cell r="AL1564">
            <v>0</v>
          </cell>
          <cell r="AM1564">
            <v>0</v>
          </cell>
          <cell r="AN1564">
            <v>0</v>
          </cell>
          <cell r="AO1564">
            <v>0</v>
          </cell>
          <cell r="AP1564">
            <v>0</v>
          </cell>
          <cell r="AQ1564">
            <v>146.3955</v>
          </cell>
        </row>
        <row r="1565">
          <cell r="A1565">
            <v>1</v>
          </cell>
          <cell r="B1565" t="str">
            <v>COP</v>
          </cell>
          <cell r="C1565" t="str">
            <v>Forzosas</v>
          </cell>
          <cell r="D1565" t="str">
            <v>Fija</v>
          </cell>
          <cell r="E1565">
            <v>1</v>
          </cell>
          <cell r="F1565">
            <v>35954</v>
          </cell>
          <cell r="G1565" t="str">
            <v>Junio</v>
          </cell>
          <cell r="H1565">
            <v>1998</v>
          </cell>
          <cell r="I1565">
            <v>36319</v>
          </cell>
          <cell r="J1565">
            <v>1999</v>
          </cell>
          <cell r="K1565" t="str">
            <v>Junio</v>
          </cell>
          <cell r="P1565">
            <v>0</v>
          </cell>
          <cell r="Q1565">
            <v>25.5</v>
          </cell>
          <cell r="R1565" t="e">
            <v>#REF!</v>
          </cell>
          <cell r="S1565" t="e">
            <v>#REF!</v>
          </cell>
          <cell r="T1565">
            <v>3.2</v>
          </cell>
          <cell r="U1565" t="e">
            <v>#REF!</v>
          </cell>
          <cell r="V1565">
            <v>3.2</v>
          </cell>
          <cell r="W1565" t="e">
            <v>#REF!</v>
          </cell>
          <cell r="X1565">
            <v>3.2</v>
          </cell>
          <cell r="Y1565">
            <v>0.81600000000000006</v>
          </cell>
          <cell r="Z1565">
            <v>4.016</v>
          </cell>
          <cell r="AA1565" t="e">
            <v>#REF!</v>
          </cell>
          <cell r="AB1565">
            <v>0.81600000000000006</v>
          </cell>
          <cell r="AC1565">
            <v>0</v>
          </cell>
          <cell r="AD1565">
            <v>0</v>
          </cell>
          <cell r="AE1565">
            <v>0</v>
          </cell>
          <cell r="AF1565">
            <v>0</v>
          </cell>
          <cell r="AG1565">
            <v>0</v>
          </cell>
          <cell r="AH1565">
            <v>0</v>
          </cell>
          <cell r="AI1565">
            <v>0</v>
          </cell>
          <cell r="AJ1565">
            <v>0</v>
          </cell>
          <cell r="AK1565">
            <v>0</v>
          </cell>
          <cell r="AL1565">
            <v>0</v>
          </cell>
          <cell r="AM1565">
            <v>0</v>
          </cell>
          <cell r="AN1565">
            <v>0</v>
          </cell>
          <cell r="AO1565">
            <v>0</v>
          </cell>
          <cell r="AP1565">
            <v>0</v>
          </cell>
          <cell r="AQ1565">
            <v>0.81600000000000006</v>
          </cell>
        </row>
        <row r="1566">
          <cell r="A1566">
            <v>1</v>
          </cell>
          <cell r="B1566" t="str">
            <v>COP</v>
          </cell>
          <cell r="C1566" t="str">
            <v>Forzosas</v>
          </cell>
          <cell r="D1566" t="str">
            <v>Fija</v>
          </cell>
          <cell r="E1566">
            <v>1</v>
          </cell>
          <cell r="F1566">
            <v>35954</v>
          </cell>
          <cell r="G1566" t="str">
            <v>Junio</v>
          </cell>
          <cell r="H1566">
            <v>1998</v>
          </cell>
          <cell r="I1566">
            <v>36319</v>
          </cell>
          <cell r="J1566">
            <v>1999</v>
          </cell>
          <cell r="K1566" t="str">
            <v>Junio</v>
          </cell>
          <cell r="P1566">
            <v>0</v>
          </cell>
          <cell r="Q1566">
            <v>25.5</v>
          </cell>
          <cell r="R1566" t="e">
            <v>#REF!</v>
          </cell>
          <cell r="S1566" t="e">
            <v>#REF!</v>
          </cell>
          <cell r="T1566">
            <v>500</v>
          </cell>
          <cell r="U1566" t="e">
            <v>#REF!</v>
          </cell>
          <cell r="V1566">
            <v>500</v>
          </cell>
          <cell r="W1566" t="e">
            <v>#REF!</v>
          </cell>
          <cell r="X1566">
            <v>500</v>
          </cell>
          <cell r="Y1566">
            <v>127.5</v>
          </cell>
          <cell r="Z1566">
            <v>627.5</v>
          </cell>
          <cell r="AA1566" t="e">
            <v>#REF!</v>
          </cell>
          <cell r="AB1566">
            <v>127.5</v>
          </cell>
          <cell r="AC1566">
            <v>0</v>
          </cell>
          <cell r="AD1566">
            <v>0</v>
          </cell>
          <cell r="AE1566">
            <v>0</v>
          </cell>
          <cell r="AF1566">
            <v>0</v>
          </cell>
          <cell r="AG1566">
            <v>0</v>
          </cell>
          <cell r="AH1566">
            <v>0</v>
          </cell>
          <cell r="AI1566">
            <v>0</v>
          </cell>
          <cell r="AJ1566">
            <v>0</v>
          </cell>
          <cell r="AK1566">
            <v>0</v>
          </cell>
          <cell r="AL1566">
            <v>0</v>
          </cell>
          <cell r="AM1566">
            <v>0</v>
          </cell>
          <cell r="AN1566">
            <v>0</v>
          </cell>
          <cell r="AO1566">
            <v>0</v>
          </cell>
          <cell r="AP1566">
            <v>0</v>
          </cell>
          <cell r="AQ1566">
            <v>127.5</v>
          </cell>
        </row>
        <row r="1567">
          <cell r="A1567">
            <v>1</v>
          </cell>
          <cell r="B1567" t="str">
            <v>COP</v>
          </cell>
          <cell r="C1567" t="str">
            <v>Forzosas</v>
          </cell>
          <cell r="D1567" t="str">
            <v>Fija</v>
          </cell>
          <cell r="E1567">
            <v>1</v>
          </cell>
          <cell r="F1567">
            <v>35954</v>
          </cell>
          <cell r="G1567" t="str">
            <v>Junio</v>
          </cell>
          <cell r="H1567">
            <v>1998</v>
          </cell>
          <cell r="I1567">
            <v>36319</v>
          </cell>
          <cell r="J1567">
            <v>1999</v>
          </cell>
          <cell r="K1567" t="str">
            <v>Junio</v>
          </cell>
          <cell r="P1567">
            <v>0</v>
          </cell>
          <cell r="Q1567">
            <v>25.5</v>
          </cell>
          <cell r="R1567" t="e">
            <v>#REF!</v>
          </cell>
          <cell r="S1567" t="e">
            <v>#REF!</v>
          </cell>
          <cell r="T1567">
            <v>8391.2999999999993</v>
          </cell>
          <cell r="U1567" t="e">
            <v>#REF!</v>
          </cell>
          <cell r="V1567">
            <v>8391.2999999999993</v>
          </cell>
          <cell r="W1567" t="e">
            <v>#REF!</v>
          </cell>
          <cell r="X1567">
            <v>8391.2999999999993</v>
          </cell>
          <cell r="Y1567">
            <v>2139.7815000000001</v>
          </cell>
          <cell r="Z1567">
            <v>10531.0815</v>
          </cell>
          <cell r="AA1567" t="e">
            <v>#REF!</v>
          </cell>
          <cell r="AB1567">
            <v>2139.7815000000001</v>
          </cell>
          <cell r="AC1567">
            <v>0</v>
          </cell>
          <cell r="AD1567">
            <v>0</v>
          </cell>
          <cell r="AE1567">
            <v>0</v>
          </cell>
          <cell r="AF1567">
            <v>0</v>
          </cell>
          <cell r="AG1567">
            <v>0</v>
          </cell>
          <cell r="AH1567">
            <v>0</v>
          </cell>
          <cell r="AI1567">
            <v>0</v>
          </cell>
          <cell r="AJ1567">
            <v>0</v>
          </cell>
          <cell r="AK1567">
            <v>0</v>
          </cell>
          <cell r="AL1567">
            <v>0</v>
          </cell>
          <cell r="AM1567">
            <v>0</v>
          </cell>
          <cell r="AN1567">
            <v>0</v>
          </cell>
          <cell r="AO1567">
            <v>0</v>
          </cell>
          <cell r="AP1567">
            <v>0</v>
          </cell>
          <cell r="AQ1567">
            <v>2139.7815000000001</v>
          </cell>
        </row>
        <row r="1568">
          <cell r="A1568">
            <v>1</v>
          </cell>
          <cell r="B1568" t="str">
            <v>COP</v>
          </cell>
          <cell r="C1568" t="str">
            <v>Forzosas</v>
          </cell>
          <cell r="D1568" t="str">
            <v>Fija</v>
          </cell>
          <cell r="E1568">
            <v>1</v>
          </cell>
          <cell r="F1568">
            <v>35954</v>
          </cell>
          <cell r="G1568" t="str">
            <v>Junio</v>
          </cell>
          <cell r="H1568">
            <v>1998</v>
          </cell>
          <cell r="I1568">
            <v>36319</v>
          </cell>
          <cell r="J1568">
            <v>1999</v>
          </cell>
          <cell r="K1568" t="str">
            <v>Junio</v>
          </cell>
          <cell r="P1568">
            <v>0</v>
          </cell>
          <cell r="Q1568">
            <v>25.5</v>
          </cell>
          <cell r="R1568" t="e">
            <v>#REF!</v>
          </cell>
          <cell r="S1568" t="e">
            <v>#REF!</v>
          </cell>
          <cell r="T1568">
            <v>1130.4000000000001</v>
          </cell>
          <cell r="U1568" t="e">
            <v>#REF!</v>
          </cell>
          <cell r="V1568">
            <v>1130.4000000000001</v>
          </cell>
          <cell r="W1568" t="e">
            <v>#REF!</v>
          </cell>
          <cell r="X1568">
            <v>1130.4000000000001</v>
          </cell>
          <cell r="Y1568">
            <v>288.25200000000001</v>
          </cell>
          <cell r="Z1568">
            <v>1418.652</v>
          </cell>
          <cell r="AA1568" t="e">
            <v>#REF!</v>
          </cell>
          <cell r="AB1568">
            <v>288.25200000000001</v>
          </cell>
          <cell r="AC1568">
            <v>0</v>
          </cell>
          <cell r="AD1568">
            <v>0</v>
          </cell>
          <cell r="AE1568">
            <v>0</v>
          </cell>
          <cell r="AF1568">
            <v>0</v>
          </cell>
          <cell r="AG1568">
            <v>0</v>
          </cell>
          <cell r="AH1568">
            <v>0</v>
          </cell>
          <cell r="AI1568">
            <v>0</v>
          </cell>
          <cell r="AJ1568">
            <v>0</v>
          </cell>
          <cell r="AK1568">
            <v>0</v>
          </cell>
          <cell r="AL1568">
            <v>0</v>
          </cell>
          <cell r="AM1568">
            <v>0</v>
          </cell>
          <cell r="AN1568">
            <v>0</v>
          </cell>
          <cell r="AO1568">
            <v>0</v>
          </cell>
          <cell r="AP1568">
            <v>0</v>
          </cell>
          <cell r="AQ1568">
            <v>288.25200000000001</v>
          </cell>
        </row>
        <row r="1569">
          <cell r="A1569">
            <v>1</v>
          </cell>
          <cell r="B1569" t="str">
            <v>COP</v>
          </cell>
          <cell r="C1569" t="str">
            <v>Forzosas</v>
          </cell>
          <cell r="D1569" t="str">
            <v>Fija</v>
          </cell>
          <cell r="E1569">
            <v>1</v>
          </cell>
          <cell r="F1569">
            <v>35954</v>
          </cell>
          <cell r="G1569" t="str">
            <v>Junio</v>
          </cell>
          <cell r="H1569">
            <v>1998</v>
          </cell>
          <cell r="I1569">
            <v>36319</v>
          </cell>
          <cell r="J1569">
            <v>1999</v>
          </cell>
          <cell r="K1569" t="str">
            <v>Junio</v>
          </cell>
          <cell r="P1569">
            <v>0</v>
          </cell>
          <cell r="Q1569">
            <v>25.5</v>
          </cell>
          <cell r="R1569" t="e">
            <v>#REF!</v>
          </cell>
          <cell r="S1569" t="e">
            <v>#REF!</v>
          </cell>
          <cell r="T1569">
            <v>500</v>
          </cell>
          <cell r="U1569" t="e">
            <v>#REF!</v>
          </cell>
          <cell r="V1569">
            <v>500</v>
          </cell>
          <cell r="W1569" t="e">
            <v>#REF!</v>
          </cell>
          <cell r="X1569">
            <v>500</v>
          </cell>
          <cell r="Y1569">
            <v>127.5</v>
          </cell>
          <cell r="Z1569">
            <v>627.5</v>
          </cell>
          <cell r="AA1569" t="e">
            <v>#REF!</v>
          </cell>
          <cell r="AB1569">
            <v>127.5</v>
          </cell>
          <cell r="AC1569">
            <v>0</v>
          </cell>
          <cell r="AD1569">
            <v>0</v>
          </cell>
          <cell r="AE1569">
            <v>0</v>
          </cell>
          <cell r="AF1569">
            <v>0</v>
          </cell>
          <cell r="AG1569">
            <v>0</v>
          </cell>
          <cell r="AH1569">
            <v>0</v>
          </cell>
          <cell r="AI1569">
            <v>0</v>
          </cell>
          <cell r="AJ1569">
            <v>0</v>
          </cell>
          <cell r="AK1569">
            <v>0</v>
          </cell>
          <cell r="AL1569">
            <v>0</v>
          </cell>
          <cell r="AM1569">
            <v>0</v>
          </cell>
          <cell r="AN1569">
            <v>0</v>
          </cell>
          <cell r="AO1569">
            <v>0</v>
          </cell>
          <cell r="AP1569">
            <v>0</v>
          </cell>
          <cell r="AQ1569">
            <v>127.5</v>
          </cell>
        </row>
        <row r="1570">
          <cell r="A1570">
            <v>1</v>
          </cell>
          <cell r="B1570" t="str">
            <v>COP</v>
          </cell>
          <cell r="C1570" t="str">
            <v>Forzosas</v>
          </cell>
          <cell r="D1570" t="str">
            <v>Fija</v>
          </cell>
          <cell r="E1570">
            <v>1</v>
          </cell>
          <cell r="F1570">
            <v>35954</v>
          </cell>
          <cell r="G1570" t="str">
            <v>Junio</v>
          </cell>
          <cell r="H1570">
            <v>1998</v>
          </cell>
          <cell r="I1570">
            <v>36319</v>
          </cell>
          <cell r="J1570">
            <v>1999</v>
          </cell>
          <cell r="K1570" t="str">
            <v>Junio</v>
          </cell>
          <cell r="P1570">
            <v>0</v>
          </cell>
          <cell r="Q1570">
            <v>25.5</v>
          </cell>
          <cell r="R1570" t="e">
            <v>#REF!</v>
          </cell>
          <cell r="S1570" t="e">
            <v>#REF!</v>
          </cell>
          <cell r="T1570">
            <v>1600</v>
          </cell>
          <cell r="U1570" t="e">
            <v>#REF!</v>
          </cell>
          <cell r="V1570">
            <v>1600</v>
          </cell>
          <cell r="W1570" t="e">
            <v>#REF!</v>
          </cell>
          <cell r="X1570">
            <v>1600</v>
          </cell>
          <cell r="Y1570">
            <v>408</v>
          </cell>
          <cell r="Z1570">
            <v>2008</v>
          </cell>
          <cell r="AA1570" t="e">
            <v>#REF!</v>
          </cell>
          <cell r="AB1570">
            <v>408</v>
          </cell>
          <cell r="AC1570">
            <v>0</v>
          </cell>
          <cell r="AD1570">
            <v>0</v>
          </cell>
          <cell r="AE1570">
            <v>0</v>
          </cell>
          <cell r="AF1570">
            <v>0</v>
          </cell>
          <cell r="AG1570">
            <v>0</v>
          </cell>
          <cell r="AH1570">
            <v>0</v>
          </cell>
          <cell r="AI1570">
            <v>0</v>
          </cell>
          <cell r="AJ1570">
            <v>0</v>
          </cell>
          <cell r="AK1570">
            <v>0</v>
          </cell>
          <cell r="AL1570">
            <v>0</v>
          </cell>
          <cell r="AM1570">
            <v>0</v>
          </cell>
          <cell r="AN1570">
            <v>0</v>
          </cell>
          <cell r="AO1570">
            <v>0</v>
          </cell>
          <cell r="AP1570">
            <v>0</v>
          </cell>
          <cell r="AQ1570">
            <v>408</v>
          </cell>
        </row>
        <row r="1571">
          <cell r="A1571">
            <v>1</v>
          </cell>
          <cell r="B1571" t="str">
            <v>COP</v>
          </cell>
          <cell r="C1571" t="str">
            <v>Forzosas</v>
          </cell>
          <cell r="D1571" t="str">
            <v>Fija</v>
          </cell>
          <cell r="E1571">
            <v>1</v>
          </cell>
          <cell r="F1571">
            <v>35954</v>
          </cell>
          <cell r="G1571" t="str">
            <v>Junio</v>
          </cell>
          <cell r="H1571">
            <v>1998</v>
          </cell>
          <cell r="I1571">
            <v>36319</v>
          </cell>
          <cell r="J1571">
            <v>1999</v>
          </cell>
          <cell r="K1571" t="str">
            <v>Junio</v>
          </cell>
          <cell r="P1571">
            <v>0</v>
          </cell>
          <cell r="Q1571">
            <v>25.5</v>
          </cell>
          <cell r="R1571" t="e">
            <v>#REF!</v>
          </cell>
          <cell r="S1571" t="e">
            <v>#REF!</v>
          </cell>
          <cell r="T1571">
            <v>2000</v>
          </cell>
          <cell r="U1571" t="e">
            <v>#REF!</v>
          </cell>
          <cell r="V1571">
            <v>2000</v>
          </cell>
          <cell r="W1571" t="e">
            <v>#REF!</v>
          </cell>
          <cell r="X1571">
            <v>2000</v>
          </cell>
          <cell r="Y1571">
            <v>510</v>
          </cell>
          <cell r="Z1571">
            <v>2510</v>
          </cell>
          <cell r="AA1571" t="e">
            <v>#REF!</v>
          </cell>
          <cell r="AB1571">
            <v>510</v>
          </cell>
          <cell r="AC1571">
            <v>0</v>
          </cell>
          <cell r="AD1571">
            <v>0</v>
          </cell>
          <cell r="AE1571">
            <v>0</v>
          </cell>
          <cell r="AF1571">
            <v>0</v>
          </cell>
          <cell r="AG1571">
            <v>0</v>
          </cell>
          <cell r="AH1571">
            <v>0</v>
          </cell>
          <cell r="AI1571">
            <v>0</v>
          </cell>
          <cell r="AJ1571">
            <v>0</v>
          </cell>
          <cell r="AK1571">
            <v>0</v>
          </cell>
          <cell r="AL1571">
            <v>0</v>
          </cell>
          <cell r="AM1571">
            <v>0</v>
          </cell>
          <cell r="AN1571">
            <v>0</v>
          </cell>
          <cell r="AO1571">
            <v>0</v>
          </cell>
          <cell r="AP1571">
            <v>0</v>
          </cell>
          <cell r="AQ1571">
            <v>510</v>
          </cell>
        </row>
        <row r="1572">
          <cell r="A1572">
            <v>1</v>
          </cell>
          <cell r="B1572" t="str">
            <v>COP</v>
          </cell>
          <cell r="C1572" t="str">
            <v>Forzosas</v>
          </cell>
          <cell r="D1572" t="str">
            <v>Fija</v>
          </cell>
          <cell r="E1572">
            <v>1</v>
          </cell>
          <cell r="F1572">
            <v>35954</v>
          </cell>
          <cell r="G1572" t="str">
            <v>Junio</v>
          </cell>
          <cell r="H1572">
            <v>1998</v>
          </cell>
          <cell r="I1572">
            <v>36319</v>
          </cell>
          <cell r="J1572">
            <v>1999</v>
          </cell>
          <cell r="K1572" t="str">
            <v>Junio</v>
          </cell>
          <cell r="P1572">
            <v>0</v>
          </cell>
          <cell r="Q1572">
            <v>25.5</v>
          </cell>
          <cell r="R1572" t="e">
            <v>#REF!</v>
          </cell>
          <cell r="S1572" t="e">
            <v>#REF!</v>
          </cell>
          <cell r="T1572">
            <v>735.6</v>
          </cell>
          <cell r="U1572" t="e">
            <v>#REF!</v>
          </cell>
          <cell r="V1572">
            <v>735.6</v>
          </cell>
          <cell r="W1572" t="e">
            <v>#REF!</v>
          </cell>
          <cell r="X1572">
            <v>735.6</v>
          </cell>
          <cell r="Y1572">
            <v>187.578</v>
          </cell>
          <cell r="Z1572">
            <v>923.178</v>
          </cell>
          <cell r="AA1572" t="e">
            <v>#REF!</v>
          </cell>
          <cell r="AB1572">
            <v>187.578</v>
          </cell>
          <cell r="AC1572">
            <v>0</v>
          </cell>
          <cell r="AD1572">
            <v>0</v>
          </cell>
          <cell r="AE1572">
            <v>0</v>
          </cell>
          <cell r="AF1572">
            <v>0</v>
          </cell>
          <cell r="AG1572">
            <v>0</v>
          </cell>
          <cell r="AH1572">
            <v>0</v>
          </cell>
          <cell r="AI1572">
            <v>0</v>
          </cell>
          <cell r="AJ1572">
            <v>0</v>
          </cell>
          <cell r="AK1572">
            <v>0</v>
          </cell>
          <cell r="AL1572">
            <v>0</v>
          </cell>
          <cell r="AM1572">
            <v>0</v>
          </cell>
          <cell r="AN1572">
            <v>0</v>
          </cell>
          <cell r="AO1572">
            <v>0</v>
          </cell>
          <cell r="AP1572">
            <v>0</v>
          </cell>
          <cell r="AQ1572">
            <v>187.578</v>
          </cell>
        </row>
        <row r="1573">
          <cell r="A1573">
            <v>1</v>
          </cell>
          <cell r="B1573" t="str">
            <v>COP</v>
          </cell>
          <cell r="C1573" t="str">
            <v>Forzosas</v>
          </cell>
          <cell r="D1573" t="str">
            <v>Fija</v>
          </cell>
          <cell r="E1573">
            <v>1</v>
          </cell>
          <cell r="F1573">
            <v>35954</v>
          </cell>
          <cell r="G1573" t="str">
            <v>Junio</v>
          </cell>
          <cell r="H1573">
            <v>1998</v>
          </cell>
          <cell r="I1573">
            <v>36319</v>
          </cell>
          <cell r="J1573">
            <v>1999</v>
          </cell>
          <cell r="K1573" t="str">
            <v>Junio</v>
          </cell>
          <cell r="P1573">
            <v>0</v>
          </cell>
          <cell r="Q1573">
            <v>25.5</v>
          </cell>
          <cell r="R1573" t="e">
            <v>#REF!</v>
          </cell>
          <cell r="S1573" t="e">
            <v>#REF!</v>
          </cell>
          <cell r="T1573">
            <v>10350</v>
          </cell>
          <cell r="U1573" t="e">
            <v>#REF!</v>
          </cell>
          <cell r="V1573">
            <v>10350</v>
          </cell>
          <cell r="W1573" t="e">
            <v>#REF!</v>
          </cell>
          <cell r="X1573">
            <v>10350</v>
          </cell>
          <cell r="Y1573">
            <v>2639.25</v>
          </cell>
          <cell r="Z1573">
            <v>12989.25</v>
          </cell>
          <cell r="AA1573" t="e">
            <v>#REF!</v>
          </cell>
          <cell r="AB1573">
            <v>2639.25</v>
          </cell>
          <cell r="AC1573">
            <v>0</v>
          </cell>
          <cell r="AD1573">
            <v>0</v>
          </cell>
          <cell r="AE1573">
            <v>0</v>
          </cell>
          <cell r="AF1573">
            <v>0</v>
          </cell>
          <cell r="AG1573">
            <v>0</v>
          </cell>
          <cell r="AH1573">
            <v>0</v>
          </cell>
          <cell r="AI1573">
            <v>0</v>
          </cell>
          <cell r="AJ1573">
            <v>0</v>
          </cell>
          <cell r="AK1573">
            <v>0</v>
          </cell>
          <cell r="AL1573">
            <v>0</v>
          </cell>
          <cell r="AM1573">
            <v>0</v>
          </cell>
          <cell r="AN1573">
            <v>0</v>
          </cell>
          <cell r="AO1573">
            <v>0</v>
          </cell>
          <cell r="AP1573">
            <v>0</v>
          </cell>
          <cell r="AQ1573">
            <v>2639.25</v>
          </cell>
        </row>
        <row r="1574">
          <cell r="A1574">
            <v>1</v>
          </cell>
          <cell r="B1574" t="str">
            <v>COP</v>
          </cell>
          <cell r="C1574" t="str">
            <v>Forzosas</v>
          </cell>
          <cell r="D1574" t="str">
            <v>Fija</v>
          </cell>
          <cell r="E1574">
            <v>1</v>
          </cell>
          <cell r="F1574">
            <v>35954</v>
          </cell>
          <cell r="G1574" t="str">
            <v>Junio</v>
          </cell>
          <cell r="H1574">
            <v>1998</v>
          </cell>
          <cell r="I1574">
            <v>36319</v>
          </cell>
          <cell r="J1574">
            <v>1999</v>
          </cell>
          <cell r="K1574" t="str">
            <v>Junio</v>
          </cell>
          <cell r="P1574">
            <v>0</v>
          </cell>
          <cell r="Q1574">
            <v>25.5</v>
          </cell>
          <cell r="R1574" t="e">
            <v>#REF!</v>
          </cell>
          <cell r="S1574" t="e">
            <v>#REF!</v>
          </cell>
          <cell r="T1574">
            <v>80.900000000000006</v>
          </cell>
          <cell r="U1574" t="e">
            <v>#REF!</v>
          </cell>
          <cell r="V1574">
            <v>80.900000000000006</v>
          </cell>
          <cell r="W1574" t="e">
            <v>#REF!</v>
          </cell>
          <cell r="X1574">
            <v>80.900000000000006</v>
          </cell>
          <cell r="Y1574">
            <v>20.6295</v>
          </cell>
          <cell r="Z1574">
            <v>101.52950000000001</v>
          </cell>
          <cell r="AA1574" t="e">
            <v>#REF!</v>
          </cell>
          <cell r="AB1574">
            <v>20.6295</v>
          </cell>
          <cell r="AC1574">
            <v>0</v>
          </cell>
          <cell r="AD1574">
            <v>0</v>
          </cell>
          <cell r="AE1574">
            <v>0</v>
          </cell>
          <cell r="AF1574">
            <v>0</v>
          </cell>
          <cell r="AG1574">
            <v>0</v>
          </cell>
          <cell r="AH1574">
            <v>0</v>
          </cell>
          <cell r="AI1574">
            <v>0</v>
          </cell>
          <cell r="AJ1574">
            <v>0</v>
          </cell>
          <cell r="AK1574">
            <v>0</v>
          </cell>
          <cell r="AL1574">
            <v>0</v>
          </cell>
          <cell r="AM1574">
            <v>0</v>
          </cell>
          <cell r="AN1574">
            <v>0</v>
          </cell>
          <cell r="AO1574">
            <v>0</v>
          </cell>
          <cell r="AP1574">
            <v>0</v>
          </cell>
          <cell r="AQ1574">
            <v>20.6295</v>
          </cell>
        </row>
        <row r="1575">
          <cell r="A1575">
            <v>1</v>
          </cell>
          <cell r="B1575" t="str">
            <v>COP</v>
          </cell>
          <cell r="C1575" t="str">
            <v>Forzosas</v>
          </cell>
          <cell r="D1575" t="str">
            <v>Fija</v>
          </cell>
          <cell r="E1575">
            <v>1</v>
          </cell>
          <cell r="F1575">
            <v>35954</v>
          </cell>
          <cell r="G1575" t="str">
            <v>Junio</v>
          </cell>
          <cell r="H1575">
            <v>1998</v>
          </cell>
          <cell r="I1575">
            <v>36319</v>
          </cell>
          <cell r="J1575">
            <v>1999</v>
          </cell>
          <cell r="K1575" t="str">
            <v>Junio</v>
          </cell>
          <cell r="P1575">
            <v>0</v>
          </cell>
          <cell r="Q1575">
            <v>25.5</v>
          </cell>
          <cell r="R1575" t="e">
            <v>#REF!</v>
          </cell>
          <cell r="S1575" t="e">
            <v>#REF!</v>
          </cell>
          <cell r="T1575">
            <v>800</v>
          </cell>
          <cell r="U1575" t="e">
            <v>#REF!</v>
          </cell>
          <cell r="V1575">
            <v>800</v>
          </cell>
          <cell r="W1575" t="e">
            <v>#REF!</v>
          </cell>
          <cell r="X1575">
            <v>800</v>
          </cell>
          <cell r="Y1575">
            <v>204</v>
          </cell>
          <cell r="Z1575">
            <v>1004</v>
          </cell>
          <cell r="AA1575" t="e">
            <v>#REF!</v>
          </cell>
          <cell r="AB1575">
            <v>204</v>
          </cell>
          <cell r="AC1575">
            <v>0</v>
          </cell>
          <cell r="AD1575">
            <v>0</v>
          </cell>
          <cell r="AE1575">
            <v>0</v>
          </cell>
          <cell r="AF1575">
            <v>0</v>
          </cell>
          <cell r="AG1575">
            <v>0</v>
          </cell>
          <cell r="AH1575">
            <v>0</v>
          </cell>
          <cell r="AI1575">
            <v>0</v>
          </cell>
          <cell r="AJ1575">
            <v>0</v>
          </cell>
          <cell r="AK1575">
            <v>0</v>
          </cell>
          <cell r="AL1575">
            <v>0</v>
          </cell>
          <cell r="AM1575">
            <v>0</v>
          </cell>
          <cell r="AN1575">
            <v>0</v>
          </cell>
          <cell r="AO1575">
            <v>0</v>
          </cell>
          <cell r="AP1575">
            <v>0</v>
          </cell>
          <cell r="AQ1575">
            <v>204</v>
          </cell>
        </row>
        <row r="1576">
          <cell r="A1576">
            <v>1</v>
          </cell>
          <cell r="B1576" t="str">
            <v>COP</v>
          </cell>
          <cell r="C1576" t="str">
            <v>Forzosas</v>
          </cell>
          <cell r="D1576" t="str">
            <v>Fija</v>
          </cell>
          <cell r="E1576">
            <v>1</v>
          </cell>
          <cell r="F1576">
            <v>35954</v>
          </cell>
          <cell r="G1576" t="str">
            <v>Junio</v>
          </cell>
          <cell r="H1576">
            <v>1998</v>
          </cell>
          <cell r="I1576">
            <v>36319</v>
          </cell>
          <cell r="J1576">
            <v>1999</v>
          </cell>
          <cell r="K1576" t="str">
            <v>Junio</v>
          </cell>
          <cell r="P1576">
            <v>0</v>
          </cell>
          <cell r="Q1576">
            <v>25.5</v>
          </cell>
          <cell r="R1576" t="e">
            <v>#REF!</v>
          </cell>
          <cell r="S1576" t="e">
            <v>#REF!</v>
          </cell>
          <cell r="T1576">
            <v>1095.8</v>
          </cell>
          <cell r="U1576" t="e">
            <v>#REF!</v>
          </cell>
          <cell r="V1576">
            <v>1095.8</v>
          </cell>
          <cell r="W1576" t="e">
            <v>#REF!</v>
          </cell>
          <cell r="X1576">
            <v>1095.8</v>
          </cell>
          <cell r="Y1576">
            <v>279.42899999999997</v>
          </cell>
          <cell r="Z1576">
            <v>1375.2289999999998</v>
          </cell>
          <cell r="AA1576" t="e">
            <v>#REF!</v>
          </cell>
          <cell r="AB1576">
            <v>279.42899999999997</v>
          </cell>
          <cell r="AC1576">
            <v>0</v>
          </cell>
          <cell r="AD1576">
            <v>0</v>
          </cell>
          <cell r="AE1576">
            <v>0</v>
          </cell>
          <cell r="AF1576">
            <v>0</v>
          </cell>
          <cell r="AG1576">
            <v>0</v>
          </cell>
          <cell r="AH1576">
            <v>0</v>
          </cell>
          <cell r="AI1576">
            <v>0</v>
          </cell>
          <cell r="AJ1576">
            <v>0</v>
          </cell>
          <cell r="AK1576">
            <v>0</v>
          </cell>
          <cell r="AL1576">
            <v>0</v>
          </cell>
          <cell r="AM1576">
            <v>0</v>
          </cell>
          <cell r="AN1576">
            <v>0</v>
          </cell>
          <cell r="AO1576">
            <v>0</v>
          </cell>
          <cell r="AP1576">
            <v>0</v>
          </cell>
          <cell r="AQ1576">
            <v>279.42899999999997</v>
          </cell>
        </row>
        <row r="1577">
          <cell r="A1577">
            <v>1</v>
          </cell>
          <cell r="B1577" t="str">
            <v>COP</v>
          </cell>
          <cell r="C1577" t="str">
            <v>Forzosas</v>
          </cell>
          <cell r="D1577" t="str">
            <v>Fija</v>
          </cell>
          <cell r="E1577">
            <v>1</v>
          </cell>
          <cell r="F1577">
            <v>35954</v>
          </cell>
          <cell r="G1577" t="str">
            <v>Junio</v>
          </cell>
          <cell r="H1577">
            <v>1998</v>
          </cell>
          <cell r="I1577">
            <v>36319</v>
          </cell>
          <cell r="J1577">
            <v>1999</v>
          </cell>
          <cell r="K1577" t="str">
            <v>Junio</v>
          </cell>
          <cell r="P1577">
            <v>0</v>
          </cell>
          <cell r="Q1577">
            <v>25.5</v>
          </cell>
          <cell r="R1577" t="e">
            <v>#REF!</v>
          </cell>
          <cell r="S1577" t="e">
            <v>#REF!</v>
          </cell>
          <cell r="T1577">
            <v>500</v>
          </cell>
          <cell r="U1577" t="e">
            <v>#REF!</v>
          </cell>
          <cell r="V1577">
            <v>500</v>
          </cell>
          <cell r="W1577" t="e">
            <v>#REF!</v>
          </cell>
          <cell r="X1577">
            <v>500</v>
          </cell>
          <cell r="Y1577">
            <v>127.5</v>
          </cell>
          <cell r="Z1577">
            <v>627.5</v>
          </cell>
          <cell r="AA1577" t="e">
            <v>#REF!</v>
          </cell>
          <cell r="AB1577">
            <v>127.5</v>
          </cell>
          <cell r="AC1577">
            <v>0</v>
          </cell>
          <cell r="AD1577">
            <v>0</v>
          </cell>
          <cell r="AE1577">
            <v>0</v>
          </cell>
          <cell r="AF1577">
            <v>0</v>
          </cell>
          <cell r="AG1577">
            <v>0</v>
          </cell>
          <cell r="AH1577">
            <v>0</v>
          </cell>
          <cell r="AI1577">
            <v>0</v>
          </cell>
          <cell r="AJ1577">
            <v>0</v>
          </cell>
          <cell r="AK1577">
            <v>0</v>
          </cell>
          <cell r="AL1577">
            <v>0</v>
          </cell>
          <cell r="AM1577">
            <v>0</v>
          </cell>
          <cell r="AN1577">
            <v>0</v>
          </cell>
          <cell r="AO1577">
            <v>0</v>
          </cell>
          <cell r="AP1577">
            <v>0</v>
          </cell>
          <cell r="AQ1577">
            <v>127.5</v>
          </cell>
        </row>
        <row r="1578">
          <cell r="A1578">
            <v>1</v>
          </cell>
          <cell r="B1578" t="str">
            <v>COP</v>
          </cell>
          <cell r="C1578" t="str">
            <v>Forzosas</v>
          </cell>
          <cell r="D1578" t="str">
            <v>Fija</v>
          </cell>
          <cell r="E1578">
            <v>1</v>
          </cell>
          <cell r="F1578">
            <v>35954</v>
          </cell>
          <cell r="G1578" t="str">
            <v>Junio</v>
          </cell>
          <cell r="H1578">
            <v>1998</v>
          </cell>
          <cell r="I1578">
            <v>36319</v>
          </cell>
          <cell r="J1578">
            <v>1999</v>
          </cell>
          <cell r="K1578" t="str">
            <v>Junio</v>
          </cell>
          <cell r="P1578">
            <v>0</v>
          </cell>
          <cell r="Q1578">
            <v>25.5</v>
          </cell>
          <cell r="R1578" t="e">
            <v>#REF!</v>
          </cell>
          <cell r="S1578" t="e">
            <v>#REF!</v>
          </cell>
          <cell r="T1578">
            <v>5400</v>
          </cell>
          <cell r="U1578" t="e">
            <v>#REF!</v>
          </cell>
          <cell r="V1578">
            <v>5400</v>
          </cell>
          <cell r="W1578" t="e">
            <v>#REF!</v>
          </cell>
          <cell r="X1578">
            <v>5400</v>
          </cell>
          <cell r="Y1578">
            <v>1377</v>
          </cell>
          <cell r="Z1578">
            <v>6777</v>
          </cell>
          <cell r="AA1578" t="e">
            <v>#REF!</v>
          </cell>
          <cell r="AB1578">
            <v>1377</v>
          </cell>
          <cell r="AC1578">
            <v>0</v>
          </cell>
          <cell r="AD1578">
            <v>0</v>
          </cell>
          <cell r="AE1578">
            <v>0</v>
          </cell>
          <cell r="AF1578">
            <v>0</v>
          </cell>
          <cell r="AG1578">
            <v>0</v>
          </cell>
          <cell r="AH1578">
            <v>0</v>
          </cell>
          <cell r="AI1578">
            <v>0</v>
          </cell>
          <cell r="AJ1578">
            <v>0</v>
          </cell>
          <cell r="AK1578">
            <v>0</v>
          </cell>
          <cell r="AL1578">
            <v>0</v>
          </cell>
          <cell r="AM1578">
            <v>0</v>
          </cell>
          <cell r="AN1578">
            <v>0</v>
          </cell>
          <cell r="AO1578">
            <v>0</v>
          </cell>
          <cell r="AP1578">
            <v>0</v>
          </cell>
          <cell r="AQ1578">
            <v>1377</v>
          </cell>
        </row>
        <row r="1579">
          <cell r="A1579">
            <v>1</v>
          </cell>
          <cell r="B1579" t="str">
            <v>COP</v>
          </cell>
          <cell r="C1579" t="str">
            <v>Forzosas</v>
          </cell>
          <cell r="D1579" t="str">
            <v>Fija</v>
          </cell>
          <cell r="E1579">
            <v>1</v>
          </cell>
          <cell r="F1579">
            <v>35954</v>
          </cell>
          <cell r="G1579" t="str">
            <v>Junio</v>
          </cell>
          <cell r="H1579">
            <v>1998</v>
          </cell>
          <cell r="I1579">
            <v>36319</v>
          </cell>
          <cell r="J1579">
            <v>1999</v>
          </cell>
          <cell r="K1579" t="str">
            <v>Junio</v>
          </cell>
          <cell r="P1579">
            <v>0</v>
          </cell>
          <cell r="Q1579">
            <v>25.5</v>
          </cell>
          <cell r="R1579" t="e">
            <v>#REF!</v>
          </cell>
          <cell r="S1579" t="e">
            <v>#REF!</v>
          </cell>
          <cell r="T1579">
            <v>400</v>
          </cell>
          <cell r="U1579" t="e">
            <v>#REF!</v>
          </cell>
          <cell r="V1579">
            <v>400</v>
          </cell>
          <cell r="W1579" t="e">
            <v>#REF!</v>
          </cell>
          <cell r="X1579">
            <v>400</v>
          </cell>
          <cell r="Y1579">
            <v>102</v>
          </cell>
          <cell r="Z1579">
            <v>502</v>
          </cell>
          <cell r="AA1579" t="e">
            <v>#REF!</v>
          </cell>
          <cell r="AB1579">
            <v>102</v>
          </cell>
          <cell r="AC1579">
            <v>0</v>
          </cell>
          <cell r="AD1579">
            <v>0</v>
          </cell>
          <cell r="AE1579">
            <v>0</v>
          </cell>
          <cell r="AF1579">
            <v>0</v>
          </cell>
          <cell r="AG1579">
            <v>0</v>
          </cell>
          <cell r="AH1579">
            <v>0</v>
          </cell>
          <cell r="AI1579">
            <v>0</v>
          </cell>
          <cell r="AJ1579">
            <v>0</v>
          </cell>
          <cell r="AK1579">
            <v>0</v>
          </cell>
          <cell r="AL1579">
            <v>0</v>
          </cell>
          <cell r="AM1579">
            <v>0</v>
          </cell>
          <cell r="AN1579">
            <v>0</v>
          </cell>
          <cell r="AO1579">
            <v>0</v>
          </cell>
          <cell r="AP1579">
            <v>0</v>
          </cell>
          <cell r="AQ1579">
            <v>102</v>
          </cell>
        </row>
        <row r="1580">
          <cell r="A1580">
            <v>1</v>
          </cell>
          <cell r="B1580" t="str">
            <v>COP</v>
          </cell>
          <cell r="C1580" t="str">
            <v>Forzosas</v>
          </cell>
          <cell r="D1580" t="str">
            <v>Fija</v>
          </cell>
          <cell r="E1580">
            <v>1</v>
          </cell>
          <cell r="F1580">
            <v>35954</v>
          </cell>
          <cell r="G1580" t="str">
            <v>Junio</v>
          </cell>
          <cell r="H1580">
            <v>1998</v>
          </cell>
          <cell r="I1580">
            <v>36319</v>
          </cell>
          <cell r="J1580">
            <v>1999</v>
          </cell>
          <cell r="K1580" t="str">
            <v>Junio</v>
          </cell>
          <cell r="P1580">
            <v>0</v>
          </cell>
          <cell r="Q1580">
            <v>25.5</v>
          </cell>
          <cell r="R1580" t="e">
            <v>#REF!</v>
          </cell>
          <cell r="S1580" t="e">
            <v>#REF!</v>
          </cell>
          <cell r="T1580">
            <v>600</v>
          </cell>
          <cell r="U1580" t="e">
            <v>#REF!</v>
          </cell>
          <cell r="V1580">
            <v>600</v>
          </cell>
          <cell r="W1580" t="e">
            <v>#REF!</v>
          </cell>
          <cell r="X1580">
            <v>600</v>
          </cell>
          <cell r="Y1580">
            <v>153</v>
          </cell>
          <cell r="Z1580">
            <v>753</v>
          </cell>
          <cell r="AA1580" t="e">
            <v>#REF!</v>
          </cell>
          <cell r="AB1580">
            <v>153</v>
          </cell>
          <cell r="AC1580">
            <v>0</v>
          </cell>
          <cell r="AD1580">
            <v>0</v>
          </cell>
          <cell r="AE1580">
            <v>0</v>
          </cell>
          <cell r="AF1580">
            <v>0</v>
          </cell>
          <cell r="AG1580">
            <v>0</v>
          </cell>
          <cell r="AH1580">
            <v>0</v>
          </cell>
          <cell r="AI1580">
            <v>0</v>
          </cell>
          <cell r="AJ1580">
            <v>0</v>
          </cell>
          <cell r="AK1580">
            <v>0</v>
          </cell>
          <cell r="AL1580">
            <v>0</v>
          </cell>
          <cell r="AM1580">
            <v>0</v>
          </cell>
          <cell r="AN1580">
            <v>0</v>
          </cell>
          <cell r="AO1580">
            <v>0</v>
          </cell>
          <cell r="AP1580">
            <v>0</v>
          </cell>
          <cell r="AQ1580">
            <v>153</v>
          </cell>
        </row>
        <row r="1581">
          <cell r="A1581">
            <v>1</v>
          </cell>
          <cell r="B1581" t="str">
            <v>COP</v>
          </cell>
          <cell r="C1581" t="str">
            <v>Forzosas</v>
          </cell>
          <cell r="D1581" t="str">
            <v>Fija</v>
          </cell>
          <cell r="E1581">
            <v>1</v>
          </cell>
          <cell r="F1581">
            <v>35954</v>
          </cell>
          <cell r="G1581" t="str">
            <v>Junio</v>
          </cell>
          <cell r="H1581">
            <v>1998</v>
          </cell>
          <cell r="I1581">
            <v>36319</v>
          </cell>
          <cell r="J1581">
            <v>1999</v>
          </cell>
          <cell r="K1581" t="str">
            <v>Junio</v>
          </cell>
          <cell r="P1581">
            <v>0</v>
          </cell>
          <cell r="Q1581">
            <v>25.5</v>
          </cell>
          <cell r="R1581" t="e">
            <v>#REF!</v>
          </cell>
          <cell r="S1581" t="e">
            <v>#REF!</v>
          </cell>
          <cell r="T1581">
            <v>500</v>
          </cell>
          <cell r="U1581" t="e">
            <v>#REF!</v>
          </cell>
          <cell r="V1581">
            <v>500</v>
          </cell>
          <cell r="W1581" t="e">
            <v>#REF!</v>
          </cell>
          <cell r="X1581">
            <v>500</v>
          </cell>
          <cell r="Y1581">
            <v>127.5</v>
          </cell>
          <cell r="Z1581">
            <v>627.5</v>
          </cell>
          <cell r="AA1581" t="e">
            <v>#REF!</v>
          </cell>
          <cell r="AB1581">
            <v>127.5</v>
          </cell>
          <cell r="AC1581">
            <v>0</v>
          </cell>
          <cell r="AD1581">
            <v>0</v>
          </cell>
          <cell r="AE1581">
            <v>0</v>
          </cell>
          <cell r="AF1581">
            <v>0</v>
          </cell>
          <cell r="AG1581">
            <v>0</v>
          </cell>
          <cell r="AH1581">
            <v>0</v>
          </cell>
          <cell r="AI1581">
            <v>0</v>
          </cell>
          <cell r="AJ1581">
            <v>0</v>
          </cell>
          <cell r="AK1581">
            <v>0</v>
          </cell>
          <cell r="AL1581">
            <v>0</v>
          </cell>
          <cell r="AM1581">
            <v>0</v>
          </cell>
          <cell r="AN1581">
            <v>0</v>
          </cell>
          <cell r="AO1581">
            <v>0</v>
          </cell>
          <cell r="AP1581">
            <v>0</v>
          </cell>
          <cell r="AQ1581">
            <v>127.5</v>
          </cell>
        </row>
        <row r="1582">
          <cell r="A1582">
            <v>1</v>
          </cell>
          <cell r="B1582" t="str">
            <v>COP</v>
          </cell>
          <cell r="C1582" t="str">
            <v>Forzosas</v>
          </cell>
          <cell r="D1582" t="str">
            <v>Fija</v>
          </cell>
          <cell r="E1582">
            <v>1</v>
          </cell>
          <cell r="F1582">
            <v>35954</v>
          </cell>
          <cell r="G1582" t="str">
            <v>Junio</v>
          </cell>
          <cell r="H1582">
            <v>1998</v>
          </cell>
          <cell r="I1582">
            <v>36319</v>
          </cell>
          <cell r="J1582">
            <v>1999</v>
          </cell>
          <cell r="K1582" t="str">
            <v>Junio</v>
          </cell>
          <cell r="P1582">
            <v>0</v>
          </cell>
          <cell r="Q1582">
            <v>25.5</v>
          </cell>
          <cell r="R1582" t="e">
            <v>#REF!</v>
          </cell>
          <cell r="S1582" t="e">
            <v>#REF!</v>
          </cell>
          <cell r="T1582">
            <v>29441.1</v>
          </cell>
          <cell r="U1582" t="e">
            <v>#REF!</v>
          </cell>
          <cell r="V1582">
            <v>29441.1</v>
          </cell>
          <cell r="W1582" t="e">
            <v>#REF!</v>
          </cell>
          <cell r="X1582">
            <v>29441.1</v>
          </cell>
          <cell r="Y1582">
            <v>7507.4804999999997</v>
          </cell>
          <cell r="Z1582">
            <v>36948.580499999996</v>
          </cell>
          <cell r="AA1582" t="e">
            <v>#REF!</v>
          </cell>
          <cell r="AB1582">
            <v>7507.4804999999997</v>
          </cell>
          <cell r="AC1582">
            <v>0</v>
          </cell>
          <cell r="AD1582">
            <v>0</v>
          </cell>
          <cell r="AE1582">
            <v>0</v>
          </cell>
          <cell r="AF1582">
            <v>0</v>
          </cell>
          <cell r="AG1582">
            <v>0</v>
          </cell>
          <cell r="AH1582">
            <v>0</v>
          </cell>
          <cell r="AI1582">
            <v>0</v>
          </cell>
          <cell r="AJ1582">
            <v>0</v>
          </cell>
          <cell r="AK1582">
            <v>0</v>
          </cell>
          <cell r="AL1582">
            <v>0</v>
          </cell>
          <cell r="AM1582">
            <v>0</v>
          </cell>
          <cell r="AN1582">
            <v>0</v>
          </cell>
          <cell r="AO1582">
            <v>0</v>
          </cell>
          <cell r="AP1582">
            <v>0</v>
          </cell>
          <cell r="AQ1582">
            <v>7507.4804999999997</v>
          </cell>
        </row>
        <row r="1583">
          <cell r="A1583">
            <v>1</v>
          </cell>
          <cell r="B1583" t="str">
            <v>COP</v>
          </cell>
          <cell r="C1583" t="str">
            <v>Forzosas</v>
          </cell>
          <cell r="D1583" t="str">
            <v>Fija</v>
          </cell>
          <cell r="E1583">
            <v>1</v>
          </cell>
          <cell r="F1583">
            <v>35954</v>
          </cell>
          <cell r="G1583" t="str">
            <v>Junio</v>
          </cell>
          <cell r="H1583">
            <v>1998</v>
          </cell>
          <cell r="I1583">
            <v>36319</v>
          </cell>
          <cell r="J1583">
            <v>1999</v>
          </cell>
          <cell r="K1583" t="str">
            <v>Junio</v>
          </cell>
          <cell r="P1583">
            <v>0</v>
          </cell>
          <cell r="Q1583">
            <v>25.5</v>
          </cell>
          <cell r="R1583" t="e">
            <v>#REF!</v>
          </cell>
          <cell r="S1583" t="e">
            <v>#REF!</v>
          </cell>
          <cell r="T1583">
            <v>340</v>
          </cell>
          <cell r="U1583" t="e">
            <v>#REF!</v>
          </cell>
          <cell r="V1583">
            <v>340</v>
          </cell>
          <cell r="W1583" t="e">
            <v>#REF!</v>
          </cell>
          <cell r="X1583">
            <v>340</v>
          </cell>
          <cell r="Y1583">
            <v>86.7</v>
          </cell>
          <cell r="Z1583">
            <v>426.7</v>
          </cell>
          <cell r="AA1583" t="e">
            <v>#REF!</v>
          </cell>
          <cell r="AB1583">
            <v>86.7</v>
          </cell>
          <cell r="AC1583">
            <v>0</v>
          </cell>
          <cell r="AD1583">
            <v>0</v>
          </cell>
          <cell r="AE1583">
            <v>0</v>
          </cell>
          <cell r="AF1583">
            <v>0</v>
          </cell>
          <cell r="AG1583">
            <v>0</v>
          </cell>
          <cell r="AH1583">
            <v>0</v>
          </cell>
          <cell r="AI1583">
            <v>0</v>
          </cell>
          <cell r="AJ1583">
            <v>0</v>
          </cell>
          <cell r="AK1583">
            <v>0</v>
          </cell>
          <cell r="AL1583">
            <v>0</v>
          </cell>
          <cell r="AM1583">
            <v>0</v>
          </cell>
          <cell r="AN1583">
            <v>0</v>
          </cell>
          <cell r="AO1583">
            <v>0</v>
          </cell>
          <cell r="AP1583">
            <v>0</v>
          </cell>
          <cell r="AQ1583">
            <v>86.7</v>
          </cell>
        </row>
        <row r="1584">
          <cell r="A1584">
            <v>1</v>
          </cell>
          <cell r="B1584" t="str">
            <v>COP</v>
          </cell>
          <cell r="C1584" t="str">
            <v>Forzosas</v>
          </cell>
          <cell r="D1584" t="str">
            <v>Fija</v>
          </cell>
          <cell r="E1584">
            <v>1</v>
          </cell>
          <cell r="F1584">
            <v>35954</v>
          </cell>
          <cell r="G1584" t="str">
            <v>Junio</v>
          </cell>
          <cell r="H1584">
            <v>1998</v>
          </cell>
          <cell r="I1584">
            <v>36319</v>
          </cell>
          <cell r="J1584">
            <v>1999</v>
          </cell>
          <cell r="K1584" t="str">
            <v>Junio</v>
          </cell>
          <cell r="P1584">
            <v>0</v>
          </cell>
          <cell r="Q1584">
            <v>25.5</v>
          </cell>
          <cell r="R1584" t="e">
            <v>#REF!</v>
          </cell>
          <cell r="S1584" t="e">
            <v>#REF!</v>
          </cell>
          <cell r="T1584">
            <v>635.6</v>
          </cell>
          <cell r="U1584" t="e">
            <v>#REF!</v>
          </cell>
          <cell r="V1584">
            <v>635.6</v>
          </cell>
          <cell r="W1584" t="e">
            <v>#REF!</v>
          </cell>
          <cell r="X1584">
            <v>635.6</v>
          </cell>
          <cell r="Y1584">
            <v>162.078</v>
          </cell>
          <cell r="Z1584">
            <v>797.678</v>
          </cell>
          <cell r="AA1584" t="e">
            <v>#REF!</v>
          </cell>
          <cell r="AB1584">
            <v>162.078</v>
          </cell>
          <cell r="AC1584">
            <v>0</v>
          </cell>
          <cell r="AD1584">
            <v>0</v>
          </cell>
          <cell r="AE1584">
            <v>0</v>
          </cell>
          <cell r="AF1584">
            <v>0</v>
          </cell>
          <cell r="AG1584">
            <v>0</v>
          </cell>
          <cell r="AH1584">
            <v>0</v>
          </cell>
          <cell r="AI1584">
            <v>0</v>
          </cell>
          <cell r="AJ1584">
            <v>0</v>
          </cell>
          <cell r="AK1584">
            <v>0</v>
          </cell>
          <cell r="AL1584">
            <v>0</v>
          </cell>
          <cell r="AM1584">
            <v>0</v>
          </cell>
          <cell r="AN1584">
            <v>0</v>
          </cell>
          <cell r="AO1584">
            <v>0</v>
          </cell>
          <cell r="AP1584">
            <v>0</v>
          </cell>
          <cell r="AQ1584">
            <v>162.078</v>
          </cell>
        </row>
        <row r="1585">
          <cell r="A1585">
            <v>1</v>
          </cell>
          <cell r="B1585" t="str">
            <v>COP</v>
          </cell>
          <cell r="C1585" t="str">
            <v>Forzosas</v>
          </cell>
          <cell r="D1585" t="str">
            <v>Fija</v>
          </cell>
          <cell r="E1585">
            <v>1</v>
          </cell>
          <cell r="F1585">
            <v>35954</v>
          </cell>
          <cell r="G1585" t="str">
            <v>Junio</v>
          </cell>
          <cell r="H1585">
            <v>1998</v>
          </cell>
          <cell r="I1585">
            <v>36319</v>
          </cell>
          <cell r="J1585">
            <v>1999</v>
          </cell>
          <cell r="K1585" t="str">
            <v>Junio</v>
          </cell>
          <cell r="P1585">
            <v>0</v>
          </cell>
          <cell r="Q1585">
            <v>25.5</v>
          </cell>
          <cell r="R1585" t="e">
            <v>#REF!</v>
          </cell>
          <cell r="S1585" t="e">
            <v>#REF!</v>
          </cell>
          <cell r="T1585">
            <v>28016</v>
          </cell>
          <cell r="U1585" t="e">
            <v>#REF!</v>
          </cell>
          <cell r="V1585">
            <v>28016</v>
          </cell>
          <cell r="W1585" t="e">
            <v>#REF!</v>
          </cell>
          <cell r="X1585">
            <v>28016</v>
          </cell>
          <cell r="Y1585">
            <v>7144.08</v>
          </cell>
          <cell r="Z1585">
            <v>35160.080000000002</v>
          </cell>
          <cell r="AA1585" t="e">
            <v>#REF!</v>
          </cell>
          <cell r="AB1585">
            <v>7144.08</v>
          </cell>
          <cell r="AC1585">
            <v>0</v>
          </cell>
          <cell r="AD1585">
            <v>0</v>
          </cell>
          <cell r="AE1585">
            <v>0</v>
          </cell>
          <cell r="AF1585">
            <v>0</v>
          </cell>
          <cell r="AG1585">
            <v>0</v>
          </cell>
          <cell r="AH1585">
            <v>0</v>
          </cell>
          <cell r="AI1585">
            <v>0</v>
          </cell>
          <cell r="AJ1585">
            <v>0</v>
          </cell>
          <cell r="AK1585">
            <v>0</v>
          </cell>
          <cell r="AL1585">
            <v>0</v>
          </cell>
          <cell r="AM1585">
            <v>0</v>
          </cell>
          <cell r="AN1585">
            <v>0</v>
          </cell>
          <cell r="AO1585">
            <v>0</v>
          </cell>
          <cell r="AP1585">
            <v>0</v>
          </cell>
          <cell r="AQ1585">
            <v>7144.08</v>
          </cell>
        </row>
        <row r="1586">
          <cell r="A1586">
            <v>1</v>
          </cell>
          <cell r="B1586" t="str">
            <v>COP</v>
          </cell>
          <cell r="C1586" t="str">
            <v>Forzosas</v>
          </cell>
          <cell r="D1586" t="str">
            <v>Fija</v>
          </cell>
          <cell r="E1586">
            <v>1</v>
          </cell>
          <cell r="F1586">
            <v>35954</v>
          </cell>
          <cell r="G1586" t="str">
            <v>Junio</v>
          </cell>
          <cell r="H1586">
            <v>1998</v>
          </cell>
          <cell r="I1586">
            <v>36319</v>
          </cell>
          <cell r="J1586">
            <v>1999</v>
          </cell>
          <cell r="K1586" t="str">
            <v>Junio</v>
          </cell>
          <cell r="P1586">
            <v>0</v>
          </cell>
          <cell r="Q1586">
            <v>25.5</v>
          </cell>
          <cell r="R1586" t="e">
            <v>#REF!</v>
          </cell>
          <cell r="S1586" t="e">
            <v>#REF!</v>
          </cell>
          <cell r="T1586">
            <v>800</v>
          </cell>
          <cell r="U1586" t="e">
            <v>#REF!</v>
          </cell>
          <cell r="V1586">
            <v>800</v>
          </cell>
          <cell r="W1586" t="e">
            <v>#REF!</v>
          </cell>
          <cell r="X1586">
            <v>800</v>
          </cell>
          <cell r="Y1586">
            <v>204</v>
          </cell>
          <cell r="Z1586">
            <v>1004</v>
          </cell>
          <cell r="AA1586" t="e">
            <v>#REF!</v>
          </cell>
          <cell r="AB1586">
            <v>204</v>
          </cell>
          <cell r="AC1586">
            <v>0</v>
          </cell>
          <cell r="AD1586">
            <v>0</v>
          </cell>
          <cell r="AE1586">
            <v>0</v>
          </cell>
          <cell r="AF1586">
            <v>0</v>
          </cell>
          <cell r="AG1586">
            <v>0</v>
          </cell>
          <cell r="AH1586">
            <v>0</v>
          </cell>
          <cell r="AI1586">
            <v>0</v>
          </cell>
          <cell r="AJ1586">
            <v>0</v>
          </cell>
          <cell r="AK1586">
            <v>0</v>
          </cell>
          <cell r="AL1586">
            <v>0</v>
          </cell>
          <cell r="AM1586">
            <v>0</v>
          </cell>
          <cell r="AN1586">
            <v>0</v>
          </cell>
          <cell r="AO1586">
            <v>0</v>
          </cell>
          <cell r="AP1586">
            <v>0</v>
          </cell>
          <cell r="AQ1586">
            <v>204</v>
          </cell>
        </row>
        <row r="1587">
          <cell r="A1587">
            <v>1</v>
          </cell>
          <cell r="B1587" t="str">
            <v>COP</v>
          </cell>
          <cell r="C1587" t="str">
            <v>Forzosas</v>
          </cell>
          <cell r="D1587" t="str">
            <v>Fija</v>
          </cell>
          <cell r="E1587">
            <v>1</v>
          </cell>
          <cell r="F1587">
            <v>35954</v>
          </cell>
          <cell r="G1587" t="str">
            <v>Junio</v>
          </cell>
          <cell r="H1587">
            <v>1998</v>
          </cell>
          <cell r="I1587">
            <v>36319</v>
          </cell>
          <cell r="J1587">
            <v>1999</v>
          </cell>
          <cell r="K1587" t="str">
            <v>Junio</v>
          </cell>
          <cell r="P1587">
            <v>0</v>
          </cell>
          <cell r="Q1587">
            <v>25.5</v>
          </cell>
          <cell r="R1587" t="e">
            <v>#REF!</v>
          </cell>
          <cell r="S1587" t="e">
            <v>#REF!</v>
          </cell>
          <cell r="T1587">
            <v>600</v>
          </cell>
          <cell r="U1587" t="e">
            <v>#REF!</v>
          </cell>
          <cell r="V1587">
            <v>600</v>
          </cell>
          <cell r="W1587" t="e">
            <v>#REF!</v>
          </cell>
          <cell r="X1587">
            <v>600</v>
          </cell>
          <cell r="Y1587">
            <v>153</v>
          </cell>
          <cell r="Z1587">
            <v>753</v>
          </cell>
          <cell r="AA1587" t="e">
            <v>#REF!</v>
          </cell>
          <cell r="AB1587">
            <v>153</v>
          </cell>
          <cell r="AC1587">
            <v>0</v>
          </cell>
          <cell r="AD1587">
            <v>0</v>
          </cell>
          <cell r="AE1587">
            <v>0</v>
          </cell>
          <cell r="AF1587">
            <v>0</v>
          </cell>
          <cell r="AG1587">
            <v>0</v>
          </cell>
          <cell r="AH1587">
            <v>0</v>
          </cell>
          <cell r="AI1587">
            <v>0</v>
          </cell>
          <cell r="AJ1587">
            <v>0</v>
          </cell>
          <cell r="AK1587">
            <v>0</v>
          </cell>
          <cell r="AL1587">
            <v>0</v>
          </cell>
          <cell r="AM1587">
            <v>0</v>
          </cell>
          <cell r="AN1587">
            <v>0</v>
          </cell>
          <cell r="AO1587">
            <v>0</v>
          </cell>
          <cell r="AP1587">
            <v>0</v>
          </cell>
          <cell r="AQ1587">
            <v>153</v>
          </cell>
        </row>
        <row r="1588">
          <cell r="A1588">
            <v>1</v>
          </cell>
          <cell r="B1588" t="str">
            <v>COP</v>
          </cell>
          <cell r="C1588" t="str">
            <v>Forzosas</v>
          </cell>
          <cell r="D1588" t="str">
            <v>Fija</v>
          </cell>
          <cell r="E1588">
            <v>1</v>
          </cell>
          <cell r="F1588">
            <v>35954</v>
          </cell>
          <cell r="G1588" t="str">
            <v>Junio</v>
          </cell>
          <cell r="H1588">
            <v>1998</v>
          </cell>
          <cell r="I1588">
            <v>36319</v>
          </cell>
          <cell r="J1588">
            <v>1999</v>
          </cell>
          <cell r="K1588" t="str">
            <v>Junio</v>
          </cell>
          <cell r="P1588">
            <v>0</v>
          </cell>
          <cell r="Q1588">
            <v>25.5</v>
          </cell>
          <cell r="R1588" t="e">
            <v>#REF!</v>
          </cell>
          <cell r="S1588" t="e">
            <v>#REF!</v>
          </cell>
          <cell r="T1588">
            <v>100</v>
          </cell>
          <cell r="U1588" t="e">
            <v>#REF!</v>
          </cell>
          <cell r="V1588">
            <v>100</v>
          </cell>
          <cell r="W1588" t="e">
            <v>#REF!</v>
          </cell>
          <cell r="X1588">
            <v>100</v>
          </cell>
          <cell r="Y1588">
            <v>25.5</v>
          </cell>
          <cell r="Z1588">
            <v>125.5</v>
          </cell>
          <cell r="AA1588" t="e">
            <v>#REF!</v>
          </cell>
          <cell r="AB1588">
            <v>25.5</v>
          </cell>
          <cell r="AC1588">
            <v>0</v>
          </cell>
          <cell r="AD1588">
            <v>0</v>
          </cell>
          <cell r="AE1588">
            <v>0</v>
          </cell>
          <cell r="AF1588">
            <v>0</v>
          </cell>
          <cell r="AG1588">
            <v>0</v>
          </cell>
          <cell r="AH1588">
            <v>0</v>
          </cell>
          <cell r="AI1588">
            <v>0</v>
          </cell>
          <cell r="AJ1588">
            <v>0</v>
          </cell>
          <cell r="AK1588">
            <v>0</v>
          </cell>
          <cell r="AL1588">
            <v>0</v>
          </cell>
          <cell r="AM1588">
            <v>0</v>
          </cell>
          <cell r="AN1588">
            <v>0</v>
          </cell>
          <cell r="AO1588">
            <v>0</v>
          </cell>
          <cell r="AP1588">
            <v>0</v>
          </cell>
          <cell r="AQ1588">
            <v>25.5</v>
          </cell>
        </row>
        <row r="1589">
          <cell r="A1589">
            <v>1</v>
          </cell>
          <cell r="B1589" t="str">
            <v>COP</v>
          </cell>
          <cell r="C1589" t="str">
            <v>Forzosas</v>
          </cell>
          <cell r="D1589" t="str">
            <v>Fija</v>
          </cell>
          <cell r="E1589">
            <v>1</v>
          </cell>
          <cell r="F1589">
            <v>35954</v>
          </cell>
          <cell r="G1589" t="str">
            <v>Junio</v>
          </cell>
          <cell r="H1589">
            <v>1998</v>
          </cell>
          <cell r="I1589">
            <v>36319</v>
          </cell>
          <cell r="J1589">
            <v>1999</v>
          </cell>
          <cell r="K1589" t="str">
            <v>Junio</v>
          </cell>
          <cell r="P1589">
            <v>0</v>
          </cell>
          <cell r="Q1589">
            <v>25.5</v>
          </cell>
          <cell r="R1589" t="e">
            <v>#REF!</v>
          </cell>
          <cell r="S1589" t="e">
            <v>#REF!</v>
          </cell>
          <cell r="T1589">
            <v>150</v>
          </cell>
          <cell r="U1589" t="e">
            <v>#REF!</v>
          </cell>
          <cell r="V1589">
            <v>150</v>
          </cell>
          <cell r="W1589" t="e">
            <v>#REF!</v>
          </cell>
          <cell r="X1589">
            <v>150</v>
          </cell>
          <cell r="Y1589">
            <v>38.25</v>
          </cell>
          <cell r="Z1589">
            <v>188.25</v>
          </cell>
          <cell r="AA1589" t="e">
            <v>#REF!</v>
          </cell>
          <cell r="AB1589">
            <v>38.25</v>
          </cell>
          <cell r="AC1589">
            <v>0</v>
          </cell>
          <cell r="AD1589">
            <v>0</v>
          </cell>
          <cell r="AE1589">
            <v>0</v>
          </cell>
          <cell r="AF1589">
            <v>0</v>
          </cell>
          <cell r="AG1589">
            <v>0</v>
          </cell>
          <cell r="AH1589">
            <v>0</v>
          </cell>
          <cell r="AI1589">
            <v>0</v>
          </cell>
          <cell r="AJ1589">
            <v>0</v>
          </cell>
          <cell r="AK1589">
            <v>0</v>
          </cell>
          <cell r="AL1589">
            <v>0</v>
          </cell>
          <cell r="AM1589">
            <v>0</v>
          </cell>
          <cell r="AN1589">
            <v>0</v>
          </cell>
          <cell r="AO1589">
            <v>0</v>
          </cell>
          <cell r="AP1589">
            <v>0</v>
          </cell>
          <cell r="AQ1589">
            <v>38.25</v>
          </cell>
        </row>
        <row r="1590">
          <cell r="A1590">
            <v>1</v>
          </cell>
          <cell r="B1590" t="str">
            <v>COP</v>
          </cell>
          <cell r="C1590" t="str">
            <v>Forzosas</v>
          </cell>
          <cell r="D1590" t="str">
            <v>Fija</v>
          </cell>
          <cell r="E1590">
            <v>1</v>
          </cell>
          <cell r="F1590">
            <v>35954</v>
          </cell>
          <cell r="G1590" t="str">
            <v>Junio</v>
          </cell>
          <cell r="H1590">
            <v>1998</v>
          </cell>
          <cell r="I1590">
            <v>36319</v>
          </cell>
          <cell r="J1590">
            <v>1999</v>
          </cell>
          <cell r="K1590" t="str">
            <v>Junio</v>
          </cell>
          <cell r="P1590">
            <v>0</v>
          </cell>
          <cell r="Q1590">
            <v>25.5</v>
          </cell>
          <cell r="R1590" t="e">
            <v>#REF!</v>
          </cell>
          <cell r="S1590" t="e">
            <v>#REF!</v>
          </cell>
          <cell r="T1590">
            <v>260.39999999999998</v>
          </cell>
          <cell r="U1590" t="e">
            <v>#REF!</v>
          </cell>
          <cell r="V1590">
            <v>260.39999999999998</v>
          </cell>
          <cell r="W1590" t="e">
            <v>#REF!</v>
          </cell>
          <cell r="X1590">
            <v>260.39999999999998</v>
          </cell>
          <cell r="Y1590">
            <v>66.402000000000001</v>
          </cell>
          <cell r="Z1590">
            <v>326.80199999999996</v>
          </cell>
          <cell r="AA1590" t="e">
            <v>#REF!</v>
          </cell>
          <cell r="AB1590">
            <v>66.402000000000001</v>
          </cell>
          <cell r="AC1590">
            <v>0</v>
          </cell>
          <cell r="AD1590">
            <v>0</v>
          </cell>
          <cell r="AE1590">
            <v>0</v>
          </cell>
          <cell r="AF1590">
            <v>0</v>
          </cell>
          <cell r="AG1590">
            <v>0</v>
          </cell>
          <cell r="AH1590">
            <v>0</v>
          </cell>
          <cell r="AI1590">
            <v>0</v>
          </cell>
          <cell r="AJ1590">
            <v>0</v>
          </cell>
          <cell r="AK1590">
            <v>0</v>
          </cell>
          <cell r="AL1590">
            <v>0</v>
          </cell>
          <cell r="AM1590">
            <v>0</v>
          </cell>
          <cell r="AN1590">
            <v>0</v>
          </cell>
          <cell r="AO1590">
            <v>0</v>
          </cell>
          <cell r="AP1590">
            <v>0</v>
          </cell>
          <cell r="AQ1590">
            <v>66.402000000000001</v>
          </cell>
        </row>
        <row r="1591">
          <cell r="A1591">
            <v>1</v>
          </cell>
          <cell r="B1591" t="str">
            <v>COP</v>
          </cell>
          <cell r="C1591" t="str">
            <v>Forzosas</v>
          </cell>
          <cell r="D1591" t="str">
            <v>Fija</v>
          </cell>
          <cell r="E1591">
            <v>1</v>
          </cell>
          <cell r="F1591">
            <v>35954</v>
          </cell>
          <cell r="G1591" t="str">
            <v>Junio</v>
          </cell>
          <cell r="H1591">
            <v>1998</v>
          </cell>
          <cell r="I1591">
            <v>36319</v>
          </cell>
          <cell r="J1591">
            <v>1999</v>
          </cell>
          <cell r="K1591" t="str">
            <v>Junio</v>
          </cell>
          <cell r="P1591">
            <v>0</v>
          </cell>
          <cell r="Q1591">
            <v>25.5</v>
          </cell>
          <cell r="R1591" t="e">
            <v>#REF!</v>
          </cell>
          <cell r="S1591" t="e">
            <v>#REF!</v>
          </cell>
          <cell r="T1591">
            <v>556.9</v>
          </cell>
          <cell r="U1591" t="e">
            <v>#REF!</v>
          </cell>
          <cell r="V1591">
            <v>556.9</v>
          </cell>
          <cell r="W1591" t="e">
            <v>#REF!</v>
          </cell>
          <cell r="X1591">
            <v>556.9</v>
          </cell>
          <cell r="Y1591">
            <v>142.0095</v>
          </cell>
          <cell r="Z1591">
            <v>698.90949999999998</v>
          </cell>
          <cell r="AA1591" t="e">
            <v>#REF!</v>
          </cell>
          <cell r="AB1591">
            <v>142.0095</v>
          </cell>
          <cell r="AC1591">
            <v>0</v>
          </cell>
          <cell r="AD1591">
            <v>0</v>
          </cell>
          <cell r="AE1591">
            <v>0</v>
          </cell>
          <cell r="AF1591">
            <v>0</v>
          </cell>
          <cell r="AG1591">
            <v>0</v>
          </cell>
          <cell r="AH1591">
            <v>0</v>
          </cell>
          <cell r="AI1591">
            <v>0</v>
          </cell>
          <cell r="AJ1591">
            <v>0</v>
          </cell>
          <cell r="AK1591">
            <v>0</v>
          </cell>
          <cell r="AL1591">
            <v>0</v>
          </cell>
          <cell r="AM1591">
            <v>0</v>
          </cell>
          <cell r="AN1591">
            <v>0</v>
          </cell>
          <cell r="AO1591">
            <v>0</v>
          </cell>
          <cell r="AP1591">
            <v>0</v>
          </cell>
          <cell r="AQ1591">
            <v>142.0095</v>
          </cell>
        </row>
        <row r="1592">
          <cell r="A1592">
            <v>1</v>
          </cell>
          <cell r="B1592" t="str">
            <v>COP</v>
          </cell>
          <cell r="C1592" t="str">
            <v>Forzosas</v>
          </cell>
          <cell r="D1592" t="str">
            <v>Fija</v>
          </cell>
          <cell r="E1592">
            <v>1</v>
          </cell>
          <cell r="F1592">
            <v>35954</v>
          </cell>
          <cell r="G1592" t="str">
            <v>Junio</v>
          </cell>
          <cell r="H1592">
            <v>1998</v>
          </cell>
          <cell r="I1592">
            <v>36319</v>
          </cell>
          <cell r="J1592">
            <v>1999</v>
          </cell>
          <cell r="K1592" t="str">
            <v>Junio</v>
          </cell>
          <cell r="P1592">
            <v>0</v>
          </cell>
          <cell r="Q1592">
            <v>25.5</v>
          </cell>
          <cell r="R1592" t="e">
            <v>#REF!</v>
          </cell>
          <cell r="S1592" t="e">
            <v>#REF!</v>
          </cell>
          <cell r="T1592">
            <v>12.6</v>
          </cell>
          <cell r="U1592" t="e">
            <v>#REF!</v>
          </cell>
          <cell r="V1592">
            <v>12.6</v>
          </cell>
          <cell r="W1592" t="e">
            <v>#REF!</v>
          </cell>
          <cell r="X1592">
            <v>12.6</v>
          </cell>
          <cell r="Y1592">
            <v>3.2130000000000001</v>
          </cell>
          <cell r="Z1592">
            <v>15.812999999999999</v>
          </cell>
          <cell r="AA1592" t="e">
            <v>#REF!</v>
          </cell>
          <cell r="AB1592">
            <v>3.2130000000000001</v>
          </cell>
          <cell r="AC1592">
            <v>0</v>
          </cell>
          <cell r="AD1592">
            <v>0</v>
          </cell>
          <cell r="AE1592">
            <v>0</v>
          </cell>
          <cell r="AF1592">
            <v>0</v>
          </cell>
          <cell r="AG1592">
            <v>0</v>
          </cell>
          <cell r="AH1592">
            <v>0</v>
          </cell>
          <cell r="AI1592">
            <v>0</v>
          </cell>
          <cell r="AJ1592">
            <v>0</v>
          </cell>
          <cell r="AK1592">
            <v>0</v>
          </cell>
          <cell r="AL1592">
            <v>0</v>
          </cell>
          <cell r="AM1592">
            <v>0</v>
          </cell>
          <cell r="AN1592">
            <v>0</v>
          </cell>
          <cell r="AO1592">
            <v>0</v>
          </cell>
          <cell r="AP1592">
            <v>0</v>
          </cell>
          <cell r="AQ1592">
            <v>3.2130000000000001</v>
          </cell>
        </row>
        <row r="1593">
          <cell r="A1593">
            <v>1</v>
          </cell>
          <cell r="B1593" t="str">
            <v>COP</v>
          </cell>
          <cell r="C1593" t="str">
            <v>Forzosas</v>
          </cell>
          <cell r="D1593" t="str">
            <v>Fija</v>
          </cell>
          <cell r="E1593">
            <v>1</v>
          </cell>
          <cell r="F1593">
            <v>35954</v>
          </cell>
          <cell r="G1593" t="str">
            <v>Junio</v>
          </cell>
          <cell r="H1593">
            <v>1998</v>
          </cell>
          <cell r="I1593">
            <v>36319</v>
          </cell>
          <cell r="J1593">
            <v>1999</v>
          </cell>
          <cell r="K1593" t="str">
            <v>Junio</v>
          </cell>
          <cell r="P1593">
            <v>0</v>
          </cell>
          <cell r="Q1593">
            <v>25.5</v>
          </cell>
          <cell r="R1593" t="e">
            <v>#REF!</v>
          </cell>
          <cell r="S1593" t="e">
            <v>#REF!</v>
          </cell>
          <cell r="T1593">
            <v>250</v>
          </cell>
          <cell r="U1593" t="e">
            <v>#REF!</v>
          </cell>
          <cell r="V1593">
            <v>250</v>
          </cell>
          <cell r="W1593" t="e">
            <v>#REF!</v>
          </cell>
          <cell r="X1593">
            <v>250</v>
          </cell>
          <cell r="Y1593">
            <v>63.75</v>
          </cell>
          <cell r="Z1593">
            <v>313.75</v>
          </cell>
          <cell r="AA1593" t="e">
            <v>#REF!</v>
          </cell>
          <cell r="AB1593">
            <v>63.75</v>
          </cell>
          <cell r="AC1593">
            <v>0</v>
          </cell>
          <cell r="AD1593">
            <v>0</v>
          </cell>
          <cell r="AE1593">
            <v>0</v>
          </cell>
          <cell r="AF1593">
            <v>0</v>
          </cell>
          <cell r="AG1593">
            <v>0</v>
          </cell>
          <cell r="AH1593">
            <v>0</v>
          </cell>
          <cell r="AI1593">
            <v>0</v>
          </cell>
          <cell r="AJ1593">
            <v>0</v>
          </cell>
          <cell r="AK1593">
            <v>0</v>
          </cell>
          <cell r="AL1593">
            <v>0</v>
          </cell>
          <cell r="AM1593">
            <v>0</v>
          </cell>
          <cell r="AN1593">
            <v>0</v>
          </cell>
          <cell r="AO1593">
            <v>0</v>
          </cell>
          <cell r="AP1593">
            <v>0</v>
          </cell>
          <cell r="AQ1593">
            <v>63.75</v>
          </cell>
        </row>
        <row r="1594">
          <cell r="A1594">
            <v>1</v>
          </cell>
          <cell r="B1594" t="str">
            <v>COP</v>
          </cell>
          <cell r="C1594" t="str">
            <v>Forzosas</v>
          </cell>
          <cell r="D1594" t="str">
            <v>Fija</v>
          </cell>
          <cell r="E1594">
            <v>1</v>
          </cell>
          <cell r="F1594">
            <v>35954</v>
          </cell>
          <cell r="G1594" t="str">
            <v>Junio</v>
          </cell>
          <cell r="H1594">
            <v>1998</v>
          </cell>
          <cell r="I1594">
            <v>36319</v>
          </cell>
          <cell r="J1594">
            <v>1999</v>
          </cell>
          <cell r="K1594" t="str">
            <v>Junio</v>
          </cell>
          <cell r="P1594">
            <v>0</v>
          </cell>
          <cell r="Q1594">
            <v>25.5</v>
          </cell>
          <cell r="R1594" t="e">
            <v>#REF!</v>
          </cell>
          <cell r="S1594" t="e">
            <v>#REF!</v>
          </cell>
          <cell r="T1594">
            <v>333.9</v>
          </cell>
          <cell r="U1594" t="e">
            <v>#REF!</v>
          </cell>
          <cell r="V1594">
            <v>333.9</v>
          </cell>
          <cell r="W1594" t="e">
            <v>#REF!</v>
          </cell>
          <cell r="X1594">
            <v>333.9</v>
          </cell>
          <cell r="Y1594">
            <v>85.144499999999994</v>
          </cell>
          <cell r="Z1594">
            <v>419.04449999999997</v>
          </cell>
          <cell r="AA1594" t="e">
            <v>#REF!</v>
          </cell>
          <cell r="AB1594">
            <v>85.144499999999994</v>
          </cell>
          <cell r="AC1594">
            <v>0</v>
          </cell>
          <cell r="AD1594">
            <v>0</v>
          </cell>
          <cell r="AE1594">
            <v>0</v>
          </cell>
          <cell r="AF1594">
            <v>0</v>
          </cell>
          <cell r="AG1594">
            <v>0</v>
          </cell>
          <cell r="AH1594">
            <v>0</v>
          </cell>
          <cell r="AI1594">
            <v>0</v>
          </cell>
          <cell r="AJ1594">
            <v>0</v>
          </cell>
          <cell r="AK1594">
            <v>0</v>
          </cell>
          <cell r="AL1594">
            <v>0</v>
          </cell>
          <cell r="AM1594">
            <v>0</v>
          </cell>
          <cell r="AN1594">
            <v>0</v>
          </cell>
          <cell r="AO1594">
            <v>0</v>
          </cell>
          <cell r="AP1594">
            <v>0</v>
          </cell>
          <cell r="AQ1594">
            <v>85.144499999999994</v>
          </cell>
        </row>
        <row r="1595">
          <cell r="A1595">
            <v>1</v>
          </cell>
          <cell r="B1595" t="str">
            <v>COP</v>
          </cell>
          <cell r="C1595" t="str">
            <v>Forzosas</v>
          </cell>
          <cell r="D1595" t="str">
            <v>Fija</v>
          </cell>
          <cell r="E1595">
            <v>1</v>
          </cell>
          <cell r="F1595">
            <v>35954</v>
          </cell>
          <cell r="G1595" t="str">
            <v>Junio</v>
          </cell>
          <cell r="H1595">
            <v>1998</v>
          </cell>
          <cell r="I1595">
            <v>36319</v>
          </cell>
          <cell r="J1595">
            <v>1999</v>
          </cell>
          <cell r="K1595" t="str">
            <v>Junio</v>
          </cell>
          <cell r="P1595">
            <v>0</v>
          </cell>
          <cell r="Q1595">
            <v>25.5</v>
          </cell>
          <cell r="R1595" t="e">
            <v>#REF!</v>
          </cell>
          <cell r="S1595" t="e">
            <v>#REF!</v>
          </cell>
          <cell r="T1595">
            <v>3997.7</v>
          </cell>
          <cell r="U1595" t="e">
            <v>#REF!</v>
          </cell>
          <cell r="V1595">
            <v>3997.7</v>
          </cell>
          <cell r="W1595" t="e">
            <v>#REF!</v>
          </cell>
          <cell r="X1595">
            <v>3997.7</v>
          </cell>
          <cell r="Y1595">
            <v>1019.4135</v>
          </cell>
          <cell r="Z1595">
            <v>5017.1134999999995</v>
          </cell>
          <cell r="AA1595" t="e">
            <v>#REF!</v>
          </cell>
          <cell r="AB1595">
            <v>1019.4135</v>
          </cell>
          <cell r="AC1595">
            <v>0</v>
          </cell>
          <cell r="AD1595">
            <v>0</v>
          </cell>
          <cell r="AE1595">
            <v>0</v>
          </cell>
          <cell r="AF1595">
            <v>0</v>
          </cell>
          <cell r="AG1595">
            <v>0</v>
          </cell>
          <cell r="AH1595">
            <v>0</v>
          </cell>
          <cell r="AI1595">
            <v>0</v>
          </cell>
          <cell r="AJ1595">
            <v>0</v>
          </cell>
          <cell r="AK1595">
            <v>0</v>
          </cell>
          <cell r="AL1595">
            <v>0</v>
          </cell>
          <cell r="AM1595">
            <v>0</v>
          </cell>
          <cell r="AN1595">
            <v>0</v>
          </cell>
          <cell r="AO1595">
            <v>0</v>
          </cell>
          <cell r="AP1595">
            <v>0</v>
          </cell>
          <cell r="AQ1595">
            <v>1019.4135</v>
          </cell>
        </row>
        <row r="1596">
          <cell r="A1596">
            <v>1</v>
          </cell>
          <cell r="B1596" t="str">
            <v>COP</v>
          </cell>
          <cell r="C1596" t="str">
            <v>Forzosas</v>
          </cell>
          <cell r="D1596" t="str">
            <v>Fija</v>
          </cell>
          <cell r="E1596">
            <v>1</v>
          </cell>
          <cell r="F1596">
            <v>35954</v>
          </cell>
          <cell r="G1596" t="str">
            <v>Junio</v>
          </cell>
          <cell r="H1596">
            <v>1998</v>
          </cell>
          <cell r="I1596">
            <v>36319</v>
          </cell>
          <cell r="J1596">
            <v>1999</v>
          </cell>
          <cell r="K1596" t="str">
            <v>Junio</v>
          </cell>
          <cell r="P1596">
            <v>0</v>
          </cell>
          <cell r="Q1596">
            <v>25.5</v>
          </cell>
          <cell r="R1596" t="e">
            <v>#REF!</v>
          </cell>
          <cell r="S1596" t="e">
            <v>#REF!</v>
          </cell>
          <cell r="T1596">
            <v>21500</v>
          </cell>
          <cell r="U1596" t="e">
            <v>#REF!</v>
          </cell>
          <cell r="V1596">
            <v>21500</v>
          </cell>
          <cell r="W1596" t="e">
            <v>#REF!</v>
          </cell>
          <cell r="X1596">
            <v>21500</v>
          </cell>
          <cell r="Y1596">
            <v>5482.5</v>
          </cell>
          <cell r="Z1596">
            <v>26982.5</v>
          </cell>
          <cell r="AA1596" t="e">
            <v>#REF!</v>
          </cell>
          <cell r="AB1596">
            <v>5482.5</v>
          </cell>
          <cell r="AC1596">
            <v>0</v>
          </cell>
          <cell r="AD1596">
            <v>0</v>
          </cell>
          <cell r="AE1596">
            <v>0</v>
          </cell>
          <cell r="AF1596">
            <v>0</v>
          </cell>
          <cell r="AG1596">
            <v>0</v>
          </cell>
          <cell r="AH1596">
            <v>0</v>
          </cell>
          <cell r="AI1596">
            <v>0</v>
          </cell>
          <cell r="AJ1596">
            <v>0</v>
          </cell>
          <cell r="AK1596">
            <v>0</v>
          </cell>
          <cell r="AL1596">
            <v>0</v>
          </cell>
          <cell r="AM1596">
            <v>0</v>
          </cell>
          <cell r="AN1596">
            <v>0</v>
          </cell>
          <cell r="AO1596">
            <v>0</v>
          </cell>
          <cell r="AP1596">
            <v>0</v>
          </cell>
          <cell r="AQ1596">
            <v>5482.5</v>
          </cell>
        </row>
        <row r="1597">
          <cell r="A1597">
            <v>1</v>
          </cell>
          <cell r="B1597" t="str">
            <v>COP</v>
          </cell>
          <cell r="C1597" t="str">
            <v>Forzosas</v>
          </cell>
          <cell r="D1597" t="str">
            <v>Fija</v>
          </cell>
          <cell r="E1597">
            <v>1</v>
          </cell>
          <cell r="F1597">
            <v>35954</v>
          </cell>
          <cell r="G1597" t="str">
            <v>Junio</v>
          </cell>
          <cell r="H1597">
            <v>1998</v>
          </cell>
          <cell r="I1597">
            <v>36319</v>
          </cell>
          <cell r="J1597">
            <v>1999</v>
          </cell>
          <cell r="K1597" t="str">
            <v>Junio</v>
          </cell>
          <cell r="P1597">
            <v>0</v>
          </cell>
          <cell r="Q1597">
            <v>25.5</v>
          </cell>
          <cell r="R1597" t="e">
            <v>#REF!</v>
          </cell>
          <cell r="S1597" t="e">
            <v>#REF!</v>
          </cell>
          <cell r="T1597">
            <v>385.5</v>
          </cell>
          <cell r="U1597" t="e">
            <v>#REF!</v>
          </cell>
          <cell r="V1597">
            <v>385.5</v>
          </cell>
          <cell r="W1597" t="e">
            <v>#REF!</v>
          </cell>
          <cell r="X1597">
            <v>385.5</v>
          </cell>
          <cell r="Y1597">
            <v>98.302499999999995</v>
          </cell>
          <cell r="Z1597">
            <v>483.80250000000001</v>
          </cell>
          <cell r="AA1597" t="e">
            <v>#REF!</v>
          </cell>
          <cell r="AB1597">
            <v>98.302499999999995</v>
          </cell>
          <cell r="AC1597">
            <v>0</v>
          </cell>
          <cell r="AD1597">
            <v>0</v>
          </cell>
          <cell r="AE1597">
            <v>0</v>
          </cell>
          <cell r="AF1597">
            <v>0</v>
          </cell>
          <cell r="AG1597">
            <v>0</v>
          </cell>
          <cell r="AH1597">
            <v>0</v>
          </cell>
          <cell r="AI1597">
            <v>0</v>
          </cell>
          <cell r="AJ1597">
            <v>0</v>
          </cell>
          <cell r="AK1597">
            <v>0</v>
          </cell>
          <cell r="AL1597">
            <v>0</v>
          </cell>
          <cell r="AM1597">
            <v>0</v>
          </cell>
          <cell r="AN1597">
            <v>0</v>
          </cell>
          <cell r="AO1597">
            <v>0</v>
          </cell>
          <cell r="AP1597">
            <v>0</v>
          </cell>
          <cell r="AQ1597">
            <v>98.302499999999995</v>
          </cell>
        </row>
        <row r="1598">
          <cell r="A1598">
            <v>1</v>
          </cell>
          <cell r="B1598" t="str">
            <v>COP</v>
          </cell>
          <cell r="C1598" t="str">
            <v>Forzosas</v>
          </cell>
          <cell r="D1598" t="str">
            <v>Fija</v>
          </cell>
          <cell r="E1598">
            <v>1</v>
          </cell>
          <cell r="F1598">
            <v>35954</v>
          </cell>
          <cell r="G1598" t="str">
            <v>Junio</v>
          </cell>
          <cell r="H1598">
            <v>1998</v>
          </cell>
          <cell r="I1598">
            <v>36319</v>
          </cell>
          <cell r="J1598">
            <v>1999</v>
          </cell>
          <cell r="K1598" t="str">
            <v>Junio</v>
          </cell>
          <cell r="P1598">
            <v>0</v>
          </cell>
          <cell r="Q1598">
            <v>25.5</v>
          </cell>
          <cell r="R1598" t="e">
            <v>#REF!</v>
          </cell>
          <cell r="S1598" t="e">
            <v>#REF!</v>
          </cell>
          <cell r="T1598">
            <v>3232.1</v>
          </cell>
          <cell r="U1598" t="e">
            <v>#REF!</v>
          </cell>
          <cell r="V1598">
            <v>3232.1</v>
          </cell>
          <cell r="W1598" t="e">
            <v>#REF!</v>
          </cell>
          <cell r="X1598">
            <v>3232.1</v>
          </cell>
          <cell r="Y1598">
            <v>824.18550000000005</v>
          </cell>
          <cell r="Z1598">
            <v>4056.2855</v>
          </cell>
          <cell r="AA1598" t="e">
            <v>#REF!</v>
          </cell>
          <cell r="AB1598">
            <v>824.18550000000005</v>
          </cell>
          <cell r="AC1598">
            <v>0</v>
          </cell>
          <cell r="AD1598">
            <v>0</v>
          </cell>
          <cell r="AE1598">
            <v>0</v>
          </cell>
          <cell r="AF1598">
            <v>0</v>
          </cell>
          <cell r="AG1598">
            <v>0</v>
          </cell>
          <cell r="AH1598">
            <v>0</v>
          </cell>
          <cell r="AI1598">
            <v>0</v>
          </cell>
          <cell r="AJ1598">
            <v>0</v>
          </cell>
          <cell r="AK1598">
            <v>0</v>
          </cell>
          <cell r="AL1598">
            <v>0</v>
          </cell>
          <cell r="AM1598">
            <v>0</v>
          </cell>
          <cell r="AN1598">
            <v>0</v>
          </cell>
          <cell r="AO1598">
            <v>0</v>
          </cell>
          <cell r="AP1598">
            <v>0</v>
          </cell>
          <cell r="AQ1598">
            <v>824.18550000000005</v>
          </cell>
        </row>
        <row r="1599">
          <cell r="A1599">
            <v>1</v>
          </cell>
          <cell r="B1599" t="str">
            <v>COP</v>
          </cell>
          <cell r="C1599" t="str">
            <v>Forzosas</v>
          </cell>
          <cell r="D1599" t="str">
            <v>Fija</v>
          </cell>
          <cell r="E1599">
            <v>1</v>
          </cell>
          <cell r="F1599">
            <v>35954</v>
          </cell>
          <cell r="G1599" t="str">
            <v>Junio</v>
          </cell>
          <cell r="H1599">
            <v>1998</v>
          </cell>
          <cell r="I1599">
            <v>36319</v>
          </cell>
          <cell r="J1599">
            <v>1999</v>
          </cell>
          <cell r="K1599" t="str">
            <v>Junio</v>
          </cell>
          <cell r="P1599">
            <v>0</v>
          </cell>
          <cell r="Q1599">
            <v>25.5</v>
          </cell>
          <cell r="R1599" t="e">
            <v>#REF!</v>
          </cell>
          <cell r="S1599" t="e">
            <v>#REF!</v>
          </cell>
          <cell r="T1599">
            <v>2000</v>
          </cell>
          <cell r="U1599" t="e">
            <v>#REF!</v>
          </cell>
          <cell r="V1599">
            <v>2000</v>
          </cell>
          <cell r="W1599" t="e">
            <v>#REF!</v>
          </cell>
          <cell r="X1599">
            <v>2000</v>
          </cell>
          <cell r="Y1599">
            <v>510</v>
          </cell>
          <cell r="Z1599">
            <v>2510</v>
          </cell>
          <cell r="AA1599" t="e">
            <v>#REF!</v>
          </cell>
          <cell r="AB1599">
            <v>510</v>
          </cell>
          <cell r="AC1599">
            <v>0</v>
          </cell>
          <cell r="AD1599">
            <v>0</v>
          </cell>
          <cell r="AE1599">
            <v>0</v>
          </cell>
          <cell r="AF1599">
            <v>0</v>
          </cell>
          <cell r="AG1599">
            <v>0</v>
          </cell>
          <cell r="AH1599">
            <v>0</v>
          </cell>
          <cell r="AI1599">
            <v>0</v>
          </cell>
          <cell r="AJ1599">
            <v>0</v>
          </cell>
          <cell r="AK1599">
            <v>0</v>
          </cell>
          <cell r="AL1599">
            <v>0</v>
          </cell>
          <cell r="AM1599">
            <v>0</v>
          </cell>
          <cell r="AN1599">
            <v>0</v>
          </cell>
          <cell r="AO1599">
            <v>0</v>
          </cell>
          <cell r="AP1599">
            <v>0</v>
          </cell>
          <cell r="AQ1599">
            <v>510</v>
          </cell>
        </row>
        <row r="1600">
          <cell r="A1600">
            <v>1</v>
          </cell>
          <cell r="B1600" t="str">
            <v>COP</v>
          </cell>
          <cell r="C1600" t="str">
            <v>Forzosas</v>
          </cell>
          <cell r="D1600" t="str">
            <v>Fija</v>
          </cell>
          <cell r="E1600">
            <v>1</v>
          </cell>
          <cell r="F1600">
            <v>35954</v>
          </cell>
          <cell r="G1600" t="str">
            <v>Junio</v>
          </cell>
          <cell r="H1600">
            <v>1998</v>
          </cell>
          <cell r="I1600">
            <v>36319</v>
          </cell>
          <cell r="J1600">
            <v>1999</v>
          </cell>
          <cell r="K1600" t="str">
            <v>Junio</v>
          </cell>
          <cell r="P1600">
            <v>0</v>
          </cell>
          <cell r="Q1600">
            <v>25.5</v>
          </cell>
          <cell r="R1600" t="e">
            <v>#REF!</v>
          </cell>
          <cell r="S1600" t="e">
            <v>#REF!</v>
          </cell>
          <cell r="T1600">
            <v>738.6</v>
          </cell>
          <cell r="U1600" t="e">
            <v>#REF!</v>
          </cell>
          <cell r="V1600">
            <v>738.6</v>
          </cell>
          <cell r="W1600" t="e">
            <v>#REF!</v>
          </cell>
          <cell r="X1600">
            <v>738.6</v>
          </cell>
          <cell r="Y1600">
            <v>188.34300000000002</v>
          </cell>
          <cell r="Z1600">
            <v>926.94299999999998</v>
          </cell>
          <cell r="AA1600" t="e">
            <v>#REF!</v>
          </cell>
          <cell r="AB1600">
            <v>188.34300000000002</v>
          </cell>
          <cell r="AC1600">
            <v>0</v>
          </cell>
          <cell r="AD1600">
            <v>0</v>
          </cell>
          <cell r="AE1600">
            <v>0</v>
          </cell>
          <cell r="AF1600">
            <v>0</v>
          </cell>
          <cell r="AG1600">
            <v>0</v>
          </cell>
          <cell r="AH1600">
            <v>0</v>
          </cell>
          <cell r="AI1600">
            <v>0</v>
          </cell>
          <cell r="AJ1600">
            <v>0</v>
          </cell>
          <cell r="AK1600">
            <v>0</v>
          </cell>
          <cell r="AL1600">
            <v>0</v>
          </cell>
          <cell r="AM1600">
            <v>0</v>
          </cell>
          <cell r="AN1600">
            <v>0</v>
          </cell>
          <cell r="AO1600">
            <v>0</v>
          </cell>
          <cell r="AP1600">
            <v>0</v>
          </cell>
          <cell r="AQ1600">
            <v>188.34300000000002</v>
          </cell>
        </row>
        <row r="1601">
          <cell r="A1601">
            <v>1</v>
          </cell>
          <cell r="B1601" t="str">
            <v>COP</v>
          </cell>
          <cell r="C1601" t="str">
            <v>Forzosas</v>
          </cell>
          <cell r="D1601" t="str">
            <v>Fija</v>
          </cell>
          <cell r="E1601">
            <v>1</v>
          </cell>
          <cell r="F1601">
            <v>35954</v>
          </cell>
          <cell r="G1601" t="str">
            <v>Junio</v>
          </cell>
          <cell r="H1601">
            <v>1998</v>
          </cell>
          <cell r="I1601">
            <v>36319</v>
          </cell>
          <cell r="J1601">
            <v>1999</v>
          </cell>
          <cell r="K1601" t="str">
            <v>Junio</v>
          </cell>
          <cell r="P1601">
            <v>0</v>
          </cell>
          <cell r="Q1601">
            <v>25.5</v>
          </cell>
          <cell r="R1601" t="e">
            <v>#REF!</v>
          </cell>
          <cell r="S1601" t="e">
            <v>#REF!</v>
          </cell>
          <cell r="T1601">
            <v>191</v>
          </cell>
          <cell r="U1601" t="e">
            <v>#REF!</v>
          </cell>
          <cell r="V1601">
            <v>191</v>
          </cell>
          <cell r="W1601" t="e">
            <v>#REF!</v>
          </cell>
          <cell r="X1601">
            <v>191</v>
          </cell>
          <cell r="Y1601">
            <v>48.704999999999998</v>
          </cell>
          <cell r="Z1601">
            <v>239.70499999999998</v>
          </cell>
          <cell r="AA1601" t="e">
            <v>#REF!</v>
          </cell>
          <cell r="AB1601">
            <v>48.704999999999998</v>
          </cell>
          <cell r="AC1601">
            <v>0</v>
          </cell>
          <cell r="AD1601">
            <v>0</v>
          </cell>
          <cell r="AE1601">
            <v>0</v>
          </cell>
          <cell r="AF1601">
            <v>0</v>
          </cell>
          <cell r="AG1601">
            <v>0</v>
          </cell>
          <cell r="AH1601">
            <v>0</v>
          </cell>
          <cell r="AI1601">
            <v>0</v>
          </cell>
          <cell r="AJ1601">
            <v>0</v>
          </cell>
          <cell r="AK1601">
            <v>0</v>
          </cell>
          <cell r="AL1601">
            <v>0</v>
          </cell>
          <cell r="AM1601">
            <v>0</v>
          </cell>
          <cell r="AN1601">
            <v>0</v>
          </cell>
          <cell r="AO1601">
            <v>0</v>
          </cell>
          <cell r="AP1601">
            <v>0</v>
          </cell>
          <cell r="AQ1601">
            <v>48.704999999999998</v>
          </cell>
        </row>
        <row r="1602">
          <cell r="A1602">
            <v>1</v>
          </cell>
          <cell r="B1602" t="str">
            <v>COP</v>
          </cell>
          <cell r="C1602" t="str">
            <v>Forzosas</v>
          </cell>
          <cell r="D1602" t="str">
            <v>Fija</v>
          </cell>
          <cell r="E1602">
            <v>1</v>
          </cell>
          <cell r="F1602">
            <v>35954</v>
          </cell>
          <cell r="G1602" t="str">
            <v>Junio</v>
          </cell>
          <cell r="H1602">
            <v>1998</v>
          </cell>
          <cell r="I1602">
            <v>36319</v>
          </cell>
          <cell r="J1602">
            <v>1999</v>
          </cell>
          <cell r="K1602" t="str">
            <v>Junio</v>
          </cell>
          <cell r="P1602">
            <v>0</v>
          </cell>
          <cell r="Q1602">
            <v>25.5</v>
          </cell>
          <cell r="R1602" t="e">
            <v>#REF!</v>
          </cell>
          <cell r="S1602" t="e">
            <v>#REF!</v>
          </cell>
          <cell r="T1602">
            <v>208.7</v>
          </cell>
          <cell r="U1602" t="e">
            <v>#REF!</v>
          </cell>
          <cell r="V1602">
            <v>208.7</v>
          </cell>
          <cell r="W1602" t="e">
            <v>#REF!</v>
          </cell>
          <cell r="X1602">
            <v>208.7</v>
          </cell>
          <cell r="Y1602">
            <v>53.218499999999999</v>
          </cell>
          <cell r="Z1602">
            <v>261.91849999999999</v>
          </cell>
          <cell r="AA1602" t="e">
            <v>#REF!</v>
          </cell>
          <cell r="AB1602">
            <v>53.218499999999999</v>
          </cell>
          <cell r="AC1602">
            <v>0</v>
          </cell>
          <cell r="AD1602">
            <v>0</v>
          </cell>
          <cell r="AE1602">
            <v>0</v>
          </cell>
          <cell r="AF1602">
            <v>0</v>
          </cell>
          <cell r="AG1602">
            <v>0</v>
          </cell>
          <cell r="AH1602">
            <v>0</v>
          </cell>
          <cell r="AI1602">
            <v>0</v>
          </cell>
          <cell r="AJ1602">
            <v>0</v>
          </cell>
          <cell r="AK1602">
            <v>0</v>
          </cell>
          <cell r="AL1602">
            <v>0</v>
          </cell>
          <cell r="AM1602">
            <v>0</v>
          </cell>
          <cell r="AN1602">
            <v>0</v>
          </cell>
          <cell r="AO1602">
            <v>0</v>
          </cell>
          <cell r="AP1602">
            <v>0</v>
          </cell>
          <cell r="AQ1602">
            <v>53.218499999999999</v>
          </cell>
        </row>
        <row r="1603">
          <cell r="A1603">
            <v>1</v>
          </cell>
          <cell r="B1603" t="str">
            <v>COP</v>
          </cell>
          <cell r="C1603" t="str">
            <v>Forzosas</v>
          </cell>
          <cell r="D1603" t="str">
            <v>Fija</v>
          </cell>
          <cell r="E1603">
            <v>1</v>
          </cell>
          <cell r="F1603">
            <v>35954</v>
          </cell>
          <cell r="G1603" t="str">
            <v>Junio</v>
          </cell>
          <cell r="H1603">
            <v>1998</v>
          </cell>
          <cell r="I1603">
            <v>36319</v>
          </cell>
          <cell r="J1603">
            <v>1999</v>
          </cell>
          <cell r="K1603" t="str">
            <v>Junio</v>
          </cell>
          <cell r="P1603">
            <v>0</v>
          </cell>
          <cell r="Q1603">
            <v>25.5</v>
          </cell>
          <cell r="R1603" t="e">
            <v>#REF!</v>
          </cell>
          <cell r="S1603" t="e">
            <v>#REF!</v>
          </cell>
          <cell r="T1603">
            <v>116.8</v>
          </cell>
          <cell r="U1603" t="e">
            <v>#REF!</v>
          </cell>
          <cell r="V1603">
            <v>116.8</v>
          </cell>
          <cell r="W1603" t="e">
            <v>#REF!</v>
          </cell>
          <cell r="X1603">
            <v>116.8</v>
          </cell>
          <cell r="Y1603">
            <v>29.783999999999999</v>
          </cell>
          <cell r="Z1603">
            <v>146.584</v>
          </cell>
          <cell r="AA1603" t="e">
            <v>#REF!</v>
          </cell>
          <cell r="AB1603">
            <v>29.783999999999999</v>
          </cell>
          <cell r="AC1603">
            <v>0</v>
          </cell>
          <cell r="AD1603">
            <v>0</v>
          </cell>
          <cell r="AE1603">
            <v>0</v>
          </cell>
          <cell r="AF1603">
            <v>0</v>
          </cell>
          <cell r="AG1603">
            <v>0</v>
          </cell>
          <cell r="AH1603">
            <v>0</v>
          </cell>
          <cell r="AI1603">
            <v>0</v>
          </cell>
          <cell r="AJ1603">
            <v>0</v>
          </cell>
          <cell r="AK1603">
            <v>0</v>
          </cell>
          <cell r="AL1603">
            <v>0</v>
          </cell>
          <cell r="AM1603">
            <v>0</v>
          </cell>
          <cell r="AN1603">
            <v>0</v>
          </cell>
          <cell r="AO1603">
            <v>0</v>
          </cell>
          <cell r="AP1603">
            <v>0</v>
          </cell>
          <cell r="AQ1603">
            <v>29.783999999999999</v>
          </cell>
        </row>
        <row r="1604">
          <cell r="A1604">
            <v>1</v>
          </cell>
          <cell r="B1604" t="str">
            <v>COP</v>
          </cell>
          <cell r="C1604" t="str">
            <v>Forzosas</v>
          </cell>
          <cell r="D1604" t="str">
            <v>Fija</v>
          </cell>
          <cell r="E1604">
            <v>1</v>
          </cell>
          <cell r="F1604">
            <v>35954</v>
          </cell>
          <cell r="G1604" t="str">
            <v>Junio</v>
          </cell>
          <cell r="H1604">
            <v>1998</v>
          </cell>
          <cell r="I1604">
            <v>36319</v>
          </cell>
          <cell r="J1604">
            <v>1999</v>
          </cell>
          <cell r="K1604" t="str">
            <v>Junio</v>
          </cell>
          <cell r="P1604">
            <v>0</v>
          </cell>
          <cell r="Q1604">
            <v>25.5</v>
          </cell>
          <cell r="R1604" t="e">
            <v>#REF!</v>
          </cell>
          <cell r="S1604" t="e">
            <v>#REF!</v>
          </cell>
          <cell r="T1604">
            <v>126.4</v>
          </cell>
          <cell r="U1604" t="e">
            <v>#REF!</v>
          </cell>
          <cell r="V1604">
            <v>126.4</v>
          </cell>
          <cell r="W1604" t="e">
            <v>#REF!</v>
          </cell>
          <cell r="X1604">
            <v>126.4</v>
          </cell>
          <cell r="Y1604">
            <v>32.231999999999999</v>
          </cell>
          <cell r="Z1604">
            <v>158.63200000000001</v>
          </cell>
          <cell r="AA1604" t="e">
            <v>#REF!</v>
          </cell>
          <cell r="AB1604">
            <v>32.231999999999999</v>
          </cell>
          <cell r="AC1604">
            <v>0</v>
          </cell>
          <cell r="AD1604">
            <v>0</v>
          </cell>
          <cell r="AE1604">
            <v>0</v>
          </cell>
          <cell r="AF1604">
            <v>0</v>
          </cell>
          <cell r="AG1604">
            <v>0</v>
          </cell>
          <cell r="AH1604">
            <v>0</v>
          </cell>
          <cell r="AI1604">
            <v>0</v>
          </cell>
          <cell r="AJ1604">
            <v>0</v>
          </cell>
          <cell r="AK1604">
            <v>0</v>
          </cell>
          <cell r="AL1604">
            <v>0</v>
          </cell>
          <cell r="AM1604">
            <v>0</v>
          </cell>
          <cell r="AN1604">
            <v>0</v>
          </cell>
          <cell r="AO1604">
            <v>0</v>
          </cell>
          <cell r="AP1604">
            <v>0</v>
          </cell>
          <cell r="AQ1604">
            <v>32.231999999999999</v>
          </cell>
        </row>
        <row r="1605">
          <cell r="A1605">
            <v>1</v>
          </cell>
          <cell r="B1605" t="str">
            <v>COP</v>
          </cell>
          <cell r="C1605" t="str">
            <v>Forzosas</v>
          </cell>
          <cell r="D1605" t="str">
            <v>Fija</v>
          </cell>
          <cell r="E1605">
            <v>1</v>
          </cell>
          <cell r="F1605">
            <v>35954</v>
          </cell>
          <cell r="G1605" t="str">
            <v>Junio</v>
          </cell>
          <cell r="H1605">
            <v>1998</v>
          </cell>
          <cell r="I1605">
            <v>36319</v>
          </cell>
          <cell r="J1605">
            <v>1999</v>
          </cell>
          <cell r="K1605" t="str">
            <v>Junio</v>
          </cell>
          <cell r="P1605">
            <v>0</v>
          </cell>
          <cell r="Q1605">
            <v>25.5</v>
          </cell>
          <cell r="R1605" t="e">
            <v>#REF!</v>
          </cell>
          <cell r="S1605" t="e">
            <v>#REF!</v>
          </cell>
          <cell r="T1605">
            <v>200</v>
          </cell>
          <cell r="U1605" t="e">
            <v>#REF!</v>
          </cell>
          <cell r="V1605">
            <v>200</v>
          </cell>
          <cell r="W1605" t="e">
            <v>#REF!</v>
          </cell>
          <cell r="X1605">
            <v>200</v>
          </cell>
          <cell r="Y1605">
            <v>51</v>
          </cell>
          <cell r="Z1605">
            <v>251</v>
          </cell>
          <cell r="AA1605" t="e">
            <v>#REF!</v>
          </cell>
          <cell r="AB1605">
            <v>51</v>
          </cell>
          <cell r="AC1605">
            <v>0</v>
          </cell>
          <cell r="AD1605">
            <v>0</v>
          </cell>
          <cell r="AE1605">
            <v>0</v>
          </cell>
          <cell r="AF1605">
            <v>0</v>
          </cell>
          <cell r="AG1605">
            <v>0</v>
          </cell>
          <cell r="AH1605">
            <v>0</v>
          </cell>
          <cell r="AI1605">
            <v>0</v>
          </cell>
          <cell r="AJ1605">
            <v>0</v>
          </cell>
          <cell r="AK1605">
            <v>0</v>
          </cell>
          <cell r="AL1605">
            <v>0</v>
          </cell>
          <cell r="AM1605">
            <v>0</v>
          </cell>
          <cell r="AN1605">
            <v>0</v>
          </cell>
          <cell r="AO1605">
            <v>0</v>
          </cell>
          <cell r="AP1605">
            <v>0</v>
          </cell>
          <cell r="AQ1605">
            <v>51</v>
          </cell>
        </row>
        <row r="1606">
          <cell r="A1606">
            <v>1</v>
          </cell>
          <cell r="B1606" t="str">
            <v>COP</v>
          </cell>
          <cell r="C1606" t="str">
            <v>Forzosas</v>
          </cell>
          <cell r="D1606" t="str">
            <v>Fija</v>
          </cell>
          <cell r="E1606">
            <v>1</v>
          </cell>
          <cell r="F1606">
            <v>35954</v>
          </cell>
          <cell r="G1606" t="str">
            <v>Junio</v>
          </cell>
          <cell r="H1606">
            <v>1998</v>
          </cell>
          <cell r="I1606">
            <v>36319</v>
          </cell>
          <cell r="J1606">
            <v>1999</v>
          </cell>
          <cell r="K1606" t="str">
            <v>Junio</v>
          </cell>
          <cell r="P1606">
            <v>0</v>
          </cell>
          <cell r="Q1606">
            <v>25.5</v>
          </cell>
          <cell r="R1606" t="e">
            <v>#REF!</v>
          </cell>
          <cell r="S1606" t="e">
            <v>#REF!</v>
          </cell>
          <cell r="T1606">
            <v>750</v>
          </cell>
          <cell r="U1606" t="e">
            <v>#REF!</v>
          </cell>
          <cell r="V1606">
            <v>750</v>
          </cell>
          <cell r="W1606" t="e">
            <v>#REF!</v>
          </cell>
          <cell r="X1606">
            <v>750</v>
          </cell>
          <cell r="Y1606">
            <v>191.25</v>
          </cell>
          <cell r="Z1606">
            <v>941.25</v>
          </cell>
          <cell r="AA1606" t="e">
            <v>#REF!</v>
          </cell>
          <cell r="AB1606">
            <v>191.25</v>
          </cell>
          <cell r="AC1606">
            <v>0</v>
          </cell>
          <cell r="AD1606">
            <v>0</v>
          </cell>
          <cell r="AE1606">
            <v>0</v>
          </cell>
          <cell r="AF1606">
            <v>0</v>
          </cell>
          <cell r="AG1606">
            <v>0</v>
          </cell>
          <cell r="AH1606">
            <v>0</v>
          </cell>
          <cell r="AI1606">
            <v>0</v>
          </cell>
          <cell r="AJ1606">
            <v>0</v>
          </cell>
          <cell r="AK1606">
            <v>0</v>
          </cell>
          <cell r="AL1606">
            <v>0</v>
          </cell>
          <cell r="AM1606">
            <v>0</v>
          </cell>
          <cell r="AN1606">
            <v>0</v>
          </cell>
          <cell r="AO1606">
            <v>0</v>
          </cell>
          <cell r="AP1606">
            <v>0</v>
          </cell>
          <cell r="AQ1606">
            <v>191.25</v>
          </cell>
        </row>
        <row r="1607">
          <cell r="A1607">
            <v>1</v>
          </cell>
          <cell r="B1607" t="str">
            <v>COP</v>
          </cell>
          <cell r="C1607" t="str">
            <v>Forzosas</v>
          </cell>
          <cell r="D1607" t="str">
            <v>Fija</v>
          </cell>
          <cell r="E1607">
            <v>1</v>
          </cell>
          <cell r="F1607">
            <v>35954</v>
          </cell>
          <cell r="G1607" t="str">
            <v>Junio</v>
          </cell>
          <cell r="H1607">
            <v>1998</v>
          </cell>
          <cell r="I1607">
            <v>36319</v>
          </cell>
          <cell r="J1607">
            <v>1999</v>
          </cell>
          <cell r="K1607" t="str">
            <v>Junio</v>
          </cell>
          <cell r="P1607">
            <v>0</v>
          </cell>
          <cell r="Q1607">
            <v>25.5</v>
          </cell>
          <cell r="R1607" t="e">
            <v>#REF!</v>
          </cell>
          <cell r="S1607" t="e">
            <v>#REF!</v>
          </cell>
          <cell r="T1607">
            <v>519.5</v>
          </cell>
          <cell r="U1607" t="e">
            <v>#REF!</v>
          </cell>
          <cell r="V1607">
            <v>519.5</v>
          </cell>
          <cell r="W1607" t="e">
            <v>#REF!</v>
          </cell>
          <cell r="X1607">
            <v>519.5</v>
          </cell>
          <cell r="Y1607">
            <v>132.4725</v>
          </cell>
          <cell r="Z1607">
            <v>651.97249999999997</v>
          </cell>
          <cell r="AA1607" t="e">
            <v>#REF!</v>
          </cell>
          <cell r="AB1607">
            <v>132.4725</v>
          </cell>
          <cell r="AC1607">
            <v>0</v>
          </cell>
          <cell r="AD1607">
            <v>0</v>
          </cell>
          <cell r="AE1607">
            <v>0</v>
          </cell>
          <cell r="AF1607">
            <v>0</v>
          </cell>
          <cell r="AG1607">
            <v>0</v>
          </cell>
          <cell r="AH1607">
            <v>0</v>
          </cell>
          <cell r="AI1607">
            <v>0</v>
          </cell>
          <cell r="AJ1607">
            <v>0</v>
          </cell>
          <cell r="AK1607">
            <v>0</v>
          </cell>
          <cell r="AL1607">
            <v>0</v>
          </cell>
          <cell r="AM1607">
            <v>0</v>
          </cell>
          <cell r="AN1607">
            <v>0</v>
          </cell>
          <cell r="AO1607">
            <v>0</v>
          </cell>
          <cell r="AP1607">
            <v>0</v>
          </cell>
          <cell r="AQ1607">
            <v>132.4725</v>
          </cell>
        </row>
        <row r="1608">
          <cell r="A1608">
            <v>1</v>
          </cell>
          <cell r="B1608" t="str">
            <v>COP</v>
          </cell>
          <cell r="C1608" t="str">
            <v>Forzosas</v>
          </cell>
          <cell r="D1608" t="str">
            <v>Fija</v>
          </cell>
          <cell r="E1608">
            <v>1</v>
          </cell>
          <cell r="F1608">
            <v>35954</v>
          </cell>
          <cell r="G1608" t="str">
            <v>Junio</v>
          </cell>
          <cell r="H1608">
            <v>1998</v>
          </cell>
          <cell r="I1608">
            <v>36319</v>
          </cell>
          <cell r="J1608">
            <v>1999</v>
          </cell>
          <cell r="K1608" t="str">
            <v>Junio</v>
          </cell>
          <cell r="P1608">
            <v>0</v>
          </cell>
          <cell r="Q1608">
            <v>25.5</v>
          </cell>
          <cell r="R1608" t="e">
            <v>#REF!</v>
          </cell>
          <cell r="S1608" t="e">
            <v>#REF!</v>
          </cell>
          <cell r="T1608">
            <v>124</v>
          </cell>
          <cell r="U1608" t="e">
            <v>#REF!</v>
          </cell>
          <cell r="V1608">
            <v>124</v>
          </cell>
          <cell r="W1608" t="e">
            <v>#REF!</v>
          </cell>
          <cell r="X1608">
            <v>124</v>
          </cell>
          <cell r="Y1608">
            <v>31.62</v>
          </cell>
          <cell r="Z1608">
            <v>155.62</v>
          </cell>
          <cell r="AA1608" t="e">
            <v>#REF!</v>
          </cell>
          <cell r="AB1608">
            <v>31.62</v>
          </cell>
          <cell r="AC1608">
            <v>0</v>
          </cell>
          <cell r="AD1608">
            <v>0</v>
          </cell>
          <cell r="AE1608">
            <v>0</v>
          </cell>
          <cell r="AF1608">
            <v>0</v>
          </cell>
          <cell r="AG1608">
            <v>0</v>
          </cell>
          <cell r="AH1608">
            <v>0</v>
          </cell>
          <cell r="AI1608">
            <v>0</v>
          </cell>
          <cell r="AJ1608">
            <v>0</v>
          </cell>
          <cell r="AK1608">
            <v>0</v>
          </cell>
          <cell r="AL1608">
            <v>0</v>
          </cell>
          <cell r="AM1608">
            <v>0</v>
          </cell>
          <cell r="AN1608">
            <v>0</v>
          </cell>
          <cell r="AO1608">
            <v>0</v>
          </cell>
          <cell r="AP1608">
            <v>0</v>
          </cell>
          <cell r="AQ1608">
            <v>31.62</v>
          </cell>
        </row>
        <row r="1609">
          <cell r="A1609">
            <v>1</v>
          </cell>
          <cell r="B1609" t="str">
            <v>COP</v>
          </cell>
          <cell r="C1609" t="str">
            <v>Forzosas</v>
          </cell>
          <cell r="D1609" t="str">
            <v>Fija</v>
          </cell>
          <cell r="E1609">
            <v>1</v>
          </cell>
          <cell r="F1609">
            <v>35954</v>
          </cell>
          <cell r="G1609" t="str">
            <v>Junio</v>
          </cell>
          <cell r="H1609">
            <v>1998</v>
          </cell>
          <cell r="I1609">
            <v>36319</v>
          </cell>
          <cell r="J1609">
            <v>1999</v>
          </cell>
          <cell r="K1609" t="str">
            <v>Junio</v>
          </cell>
          <cell r="P1609">
            <v>0</v>
          </cell>
          <cell r="Q1609">
            <v>25.5</v>
          </cell>
          <cell r="R1609" t="e">
            <v>#REF!</v>
          </cell>
          <cell r="S1609" t="e">
            <v>#REF!</v>
          </cell>
          <cell r="T1609">
            <v>421.8</v>
          </cell>
          <cell r="U1609" t="e">
            <v>#REF!</v>
          </cell>
          <cell r="V1609">
            <v>421.8</v>
          </cell>
          <cell r="W1609" t="e">
            <v>#REF!</v>
          </cell>
          <cell r="X1609">
            <v>421.8</v>
          </cell>
          <cell r="Y1609">
            <v>107.55900000000001</v>
          </cell>
          <cell r="Z1609">
            <v>529.35900000000004</v>
          </cell>
          <cell r="AA1609" t="e">
            <v>#REF!</v>
          </cell>
          <cell r="AB1609">
            <v>107.55900000000001</v>
          </cell>
          <cell r="AC1609">
            <v>0</v>
          </cell>
          <cell r="AD1609">
            <v>0</v>
          </cell>
          <cell r="AE1609">
            <v>0</v>
          </cell>
          <cell r="AF1609">
            <v>0</v>
          </cell>
          <cell r="AG1609">
            <v>0</v>
          </cell>
          <cell r="AH1609">
            <v>0</v>
          </cell>
          <cell r="AI1609">
            <v>0</v>
          </cell>
          <cell r="AJ1609">
            <v>0</v>
          </cell>
          <cell r="AK1609">
            <v>0</v>
          </cell>
          <cell r="AL1609">
            <v>0</v>
          </cell>
          <cell r="AM1609">
            <v>0</v>
          </cell>
          <cell r="AN1609">
            <v>0</v>
          </cell>
          <cell r="AO1609">
            <v>0</v>
          </cell>
          <cell r="AP1609">
            <v>0</v>
          </cell>
          <cell r="AQ1609">
            <v>107.55900000000001</v>
          </cell>
        </row>
        <row r="1610">
          <cell r="A1610">
            <v>1</v>
          </cell>
          <cell r="B1610" t="str">
            <v>COP</v>
          </cell>
          <cell r="C1610" t="str">
            <v>Forzosas</v>
          </cell>
          <cell r="D1610" t="str">
            <v>Fija</v>
          </cell>
          <cell r="E1610">
            <v>1</v>
          </cell>
          <cell r="F1610">
            <v>35954</v>
          </cell>
          <cell r="G1610" t="str">
            <v>Junio</v>
          </cell>
          <cell r="H1610">
            <v>1998</v>
          </cell>
          <cell r="I1610">
            <v>36319</v>
          </cell>
          <cell r="J1610">
            <v>1999</v>
          </cell>
          <cell r="K1610" t="str">
            <v>Junio</v>
          </cell>
          <cell r="P1610">
            <v>0</v>
          </cell>
          <cell r="Q1610">
            <v>25.5</v>
          </cell>
          <cell r="R1610" t="e">
            <v>#REF!</v>
          </cell>
          <cell r="S1610" t="e">
            <v>#REF!</v>
          </cell>
          <cell r="T1610">
            <v>153.6</v>
          </cell>
          <cell r="U1610" t="e">
            <v>#REF!</v>
          </cell>
          <cell r="V1610">
            <v>153.6</v>
          </cell>
          <cell r="W1610" t="e">
            <v>#REF!</v>
          </cell>
          <cell r="X1610">
            <v>153.6</v>
          </cell>
          <cell r="Y1610">
            <v>39.167999999999999</v>
          </cell>
          <cell r="Z1610">
            <v>192.768</v>
          </cell>
          <cell r="AA1610" t="e">
            <v>#REF!</v>
          </cell>
          <cell r="AB1610">
            <v>39.167999999999999</v>
          </cell>
          <cell r="AC1610">
            <v>0</v>
          </cell>
          <cell r="AD1610">
            <v>0</v>
          </cell>
          <cell r="AE1610">
            <v>0</v>
          </cell>
          <cell r="AF1610">
            <v>0</v>
          </cell>
          <cell r="AG1610">
            <v>0</v>
          </cell>
          <cell r="AH1610">
            <v>0</v>
          </cell>
          <cell r="AI1610">
            <v>0</v>
          </cell>
          <cell r="AJ1610">
            <v>0</v>
          </cell>
          <cell r="AK1610">
            <v>0</v>
          </cell>
          <cell r="AL1610">
            <v>0</v>
          </cell>
          <cell r="AM1610">
            <v>0</v>
          </cell>
          <cell r="AN1610">
            <v>0</v>
          </cell>
          <cell r="AO1610">
            <v>0</v>
          </cell>
          <cell r="AP1610">
            <v>0</v>
          </cell>
          <cell r="AQ1610">
            <v>39.167999999999999</v>
          </cell>
        </row>
        <row r="1611">
          <cell r="A1611">
            <v>1</v>
          </cell>
          <cell r="B1611" t="str">
            <v>COP</v>
          </cell>
          <cell r="C1611" t="str">
            <v>Forzosas</v>
          </cell>
          <cell r="D1611" t="str">
            <v>Fija</v>
          </cell>
          <cell r="E1611">
            <v>1</v>
          </cell>
          <cell r="F1611">
            <v>35954</v>
          </cell>
          <cell r="G1611" t="str">
            <v>Junio</v>
          </cell>
          <cell r="H1611">
            <v>1998</v>
          </cell>
          <cell r="I1611">
            <v>36319</v>
          </cell>
          <cell r="J1611">
            <v>1999</v>
          </cell>
          <cell r="K1611" t="str">
            <v>Junio</v>
          </cell>
          <cell r="P1611">
            <v>0</v>
          </cell>
          <cell r="Q1611">
            <v>25.5</v>
          </cell>
          <cell r="R1611" t="e">
            <v>#REF!</v>
          </cell>
          <cell r="S1611" t="e">
            <v>#REF!</v>
          </cell>
          <cell r="T1611">
            <v>6974.9</v>
          </cell>
          <cell r="U1611" t="e">
            <v>#REF!</v>
          </cell>
          <cell r="V1611">
            <v>6974.9</v>
          </cell>
          <cell r="W1611" t="e">
            <v>#REF!</v>
          </cell>
          <cell r="X1611">
            <v>6974.9</v>
          </cell>
          <cell r="Y1611">
            <v>1778.5995</v>
          </cell>
          <cell r="Z1611">
            <v>8753.4994999999999</v>
          </cell>
          <cell r="AA1611" t="e">
            <v>#REF!</v>
          </cell>
          <cell r="AB1611">
            <v>1778.5995</v>
          </cell>
          <cell r="AC1611">
            <v>0</v>
          </cell>
          <cell r="AD1611">
            <v>0</v>
          </cell>
          <cell r="AE1611">
            <v>0</v>
          </cell>
          <cell r="AF1611">
            <v>0</v>
          </cell>
          <cell r="AG1611">
            <v>0</v>
          </cell>
          <cell r="AH1611">
            <v>0</v>
          </cell>
          <cell r="AI1611">
            <v>0</v>
          </cell>
          <cell r="AJ1611">
            <v>0</v>
          </cell>
          <cell r="AK1611">
            <v>0</v>
          </cell>
          <cell r="AL1611">
            <v>0</v>
          </cell>
          <cell r="AM1611">
            <v>0</v>
          </cell>
          <cell r="AN1611">
            <v>0</v>
          </cell>
          <cell r="AO1611">
            <v>0</v>
          </cell>
          <cell r="AP1611">
            <v>0</v>
          </cell>
          <cell r="AQ1611">
            <v>1778.5995</v>
          </cell>
        </row>
        <row r="1612">
          <cell r="A1612">
            <v>1</v>
          </cell>
          <cell r="B1612" t="str">
            <v>COP</v>
          </cell>
          <cell r="C1612" t="str">
            <v>Forzosas</v>
          </cell>
          <cell r="D1612" t="str">
            <v>Fija</v>
          </cell>
          <cell r="E1612">
            <v>1</v>
          </cell>
          <cell r="F1612">
            <v>35954</v>
          </cell>
          <cell r="G1612" t="str">
            <v>Junio</v>
          </cell>
          <cell r="H1612">
            <v>1998</v>
          </cell>
          <cell r="I1612">
            <v>36319</v>
          </cell>
          <cell r="J1612">
            <v>1999</v>
          </cell>
          <cell r="K1612" t="str">
            <v>Junio</v>
          </cell>
          <cell r="P1612">
            <v>0</v>
          </cell>
          <cell r="Q1612">
            <v>25.5</v>
          </cell>
          <cell r="R1612" t="e">
            <v>#REF!</v>
          </cell>
          <cell r="S1612" t="e">
            <v>#REF!</v>
          </cell>
          <cell r="T1612">
            <v>17100</v>
          </cell>
          <cell r="U1612" t="e">
            <v>#REF!</v>
          </cell>
          <cell r="V1612">
            <v>17100</v>
          </cell>
          <cell r="W1612" t="e">
            <v>#REF!</v>
          </cell>
          <cell r="X1612">
            <v>17100</v>
          </cell>
          <cell r="Y1612">
            <v>4360.5</v>
          </cell>
          <cell r="Z1612">
            <v>21460.5</v>
          </cell>
          <cell r="AA1612" t="e">
            <v>#REF!</v>
          </cell>
          <cell r="AB1612">
            <v>4360.5</v>
          </cell>
          <cell r="AC1612">
            <v>0</v>
          </cell>
          <cell r="AD1612">
            <v>0</v>
          </cell>
          <cell r="AE1612">
            <v>0</v>
          </cell>
          <cell r="AF1612">
            <v>0</v>
          </cell>
          <cell r="AG1612">
            <v>0</v>
          </cell>
          <cell r="AH1612">
            <v>0</v>
          </cell>
          <cell r="AI1612">
            <v>0</v>
          </cell>
          <cell r="AJ1612">
            <v>0</v>
          </cell>
          <cell r="AK1612">
            <v>0</v>
          </cell>
          <cell r="AL1612">
            <v>0</v>
          </cell>
          <cell r="AM1612">
            <v>0</v>
          </cell>
          <cell r="AN1612">
            <v>0</v>
          </cell>
          <cell r="AO1612">
            <v>0</v>
          </cell>
          <cell r="AP1612">
            <v>0</v>
          </cell>
          <cell r="AQ1612">
            <v>4360.5</v>
          </cell>
        </row>
        <row r="1613">
          <cell r="A1613">
            <v>1</v>
          </cell>
          <cell r="B1613" t="str">
            <v>COP</v>
          </cell>
          <cell r="C1613" t="str">
            <v>Forzosas</v>
          </cell>
          <cell r="D1613" t="str">
            <v>Fija</v>
          </cell>
          <cell r="E1613">
            <v>1</v>
          </cell>
          <cell r="F1613">
            <v>35954</v>
          </cell>
          <cell r="G1613" t="str">
            <v>Junio</v>
          </cell>
          <cell r="H1613">
            <v>1998</v>
          </cell>
          <cell r="I1613">
            <v>36319</v>
          </cell>
          <cell r="J1613">
            <v>1999</v>
          </cell>
          <cell r="K1613" t="str">
            <v>Junio</v>
          </cell>
          <cell r="P1613">
            <v>0</v>
          </cell>
          <cell r="Q1613">
            <v>25.5</v>
          </cell>
          <cell r="R1613" t="e">
            <v>#REF!</v>
          </cell>
          <cell r="S1613" t="e">
            <v>#REF!</v>
          </cell>
          <cell r="T1613">
            <v>65451.9</v>
          </cell>
          <cell r="U1613" t="e">
            <v>#REF!</v>
          </cell>
          <cell r="V1613">
            <v>65451.9</v>
          </cell>
          <cell r="W1613" t="e">
            <v>#REF!</v>
          </cell>
          <cell r="X1613">
            <v>65451.9</v>
          </cell>
          <cell r="Y1613">
            <v>16690.234500000002</v>
          </cell>
          <cell r="Z1613">
            <v>82142.1345</v>
          </cell>
          <cell r="AA1613" t="e">
            <v>#REF!</v>
          </cell>
          <cell r="AB1613">
            <v>16690.234500000002</v>
          </cell>
          <cell r="AC1613">
            <v>0</v>
          </cell>
          <cell r="AD1613">
            <v>0</v>
          </cell>
          <cell r="AE1613">
            <v>0</v>
          </cell>
          <cell r="AF1613">
            <v>0</v>
          </cell>
          <cell r="AG1613">
            <v>0</v>
          </cell>
          <cell r="AH1613">
            <v>0</v>
          </cell>
          <cell r="AI1613">
            <v>0</v>
          </cell>
          <cell r="AJ1613">
            <v>0</v>
          </cell>
          <cell r="AK1613">
            <v>0</v>
          </cell>
          <cell r="AL1613">
            <v>0</v>
          </cell>
          <cell r="AM1613">
            <v>0</v>
          </cell>
          <cell r="AN1613">
            <v>0</v>
          </cell>
          <cell r="AO1613">
            <v>0</v>
          </cell>
          <cell r="AP1613">
            <v>0</v>
          </cell>
          <cell r="AQ1613">
            <v>16690.234500000002</v>
          </cell>
        </row>
        <row r="1614">
          <cell r="A1614">
            <v>1</v>
          </cell>
          <cell r="B1614" t="str">
            <v>COP</v>
          </cell>
          <cell r="C1614" t="str">
            <v>Forzosas</v>
          </cell>
          <cell r="D1614" t="str">
            <v>Fija</v>
          </cell>
          <cell r="E1614">
            <v>1</v>
          </cell>
          <cell r="F1614">
            <v>35954</v>
          </cell>
          <cell r="G1614" t="str">
            <v>Junio</v>
          </cell>
          <cell r="H1614">
            <v>1998</v>
          </cell>
          <cell r="I1614">
            <v>36319</v>
          </cell>
          <cell r="J1614">
            <v>1999</v>
          </cell>
          <cell r="K1614" t="str">
            <v>Junio</v>
          </cell>
          <cell r="P1614">
            <v>0</v>
          </cell>
          <cell r="Q1614">
            <v>25.5</v>
          </cell>
          <cell r="R1614" t="e">
            <v>#REF!</v>
          </cell>
          <cell r="S1614" t="e">
            <v>#REF!</v>
          </cell>
          <cell r="T1614">
            <v>2800</v>
          </cell>
          <cell r="U1614" t="e">
            <v>#REF!</v>
          </cell>
          <cell r="V1614">
            <v>2800</v>
          </cell>
          <cell r="W1614" t="e">
            <v>#REF!</v>
          </cell>
          <cell r="X1614">
            <v>2800</v>
          </cell>
          <cell r="Y1614">
            <v>714</v>
          </cell>
          <cell r="Z1614">
            <v>3514</v>
          </cell>
          <cell r="AA1614" t="e">
            <v>#REF!</v>
          </cell>
          <cell r="AB1614">
            <v>714</v>
          </cell>
          <cell r="AC1614">
            <v>0</v>
          </cell>
          <cell r="AD1614">
            <v>0</v>
          </cell>
          <cell r="AE1614">
            <v>0</v>
          </cell>
          <cell r="AF1614">
            <v>0</v>
          </cell>
          <cell r="AG1614">
            <v>0</v>
          </cell>
          <cell r="AH1614">
            <v>0</v>
          </cell>
          <cell r="AI1614">
            <v>0</v>
          </cell>
          <cell r="AJ1614">
            <v>0</v>
          </cell>
          <cell r="AK1614">
            <v>0</v>
          </cell>
          <cell r="AL1614">
            <v>0</v>
          </cell>
          <cell r="AM1614">
            <v>0</v>
          </cell>
          <cell r="AN1614">
            <v>0</v>
          </cell>
          <cell r="AO1614">
            <v>0</v>
          </cell>
          <cell r="AP1614">
            <v>0</v>
          </cell>
          <cell r="AQ1614">
            <v>714</v>
          </cell>
        </row>
        <row r="1615">
          <cell r="A1615">
            <v>1</v>
          </cell>
          <cell r="B1615" t="str">
            <v>COP</v>
          </cell>
          <cell r="C1615" t="str">
            <v>Forzosas</v>
          </cell>
          <cell r="D1615" t="str">
            <v>Fija</v>
          </cell>
          <cell r="E1615">
            <v>1</v>
          </cell>
          <cell r="F1615">
            <v>35954</v>
          </cell>
          <cell r="G1615" t="str">
            <v>Junio</v>
          </cell>
          <cell r="H1615">
            <v>1998</v>
          </cell>
          <cell r="I1615">
            <v>36319</v>
          </cell>
          <cell r="J1615">
            <v>1999</v>
          </cell>
          <cell r="K1615" t="str">
            <v>Junio</v>
          </cell>
          <cell r="P1615">
            <v>0</v>
          </cell>
          <cell r="Q1615">
            <v>25.5</v>
          </cell>
          <cell r="R1615" t="e">
            <v>#REF!</v>
          </cell>
          <cell r="S1615" t="e">
            <v>#REF!</v>
          </cell>
          <cell r="T1615">
            <v>64472</v>
          </cell>
          <cell r="U1615" t="e">
            <v>#REF!</v>
          </cell>
          <cell r="V1615">
            <v>64472</v>
          </cell>
          <cell r="W1615" t="e">
            <v>#REF!</v>
          </cell>
          <cell r="X1615">
            <v>64472</v>
          </cell>
          <cell r="Y1615">
            <v>16440.36</v>
          </cell>
          <cell r="Z1615">
            <v>80912.36</v>
          </cell>
          <cell r="AA1615" t="e">
            <v>#REF!</v>
          </cell>
          <cell r="AB1615">
            <v>16440.36</v>
          </cell>
          <cell r="AC1615">
            <v>0</v>
          </cell>
          <cell r="AD1615">
            <v>0</v>
          </cell>
          <cell r="AE1615">
            <v>0</v>
          </cell>
          <cell r="AF1615">
            <v>0</v>
          </cell>
          <cell r="AG1615">
            <v>0</v>
          </cell>
          <cell r="AH1615">
            <v>0</v>
          </cell>
          <cell r="AI1615">
            <v>0</v>
          </cell>
          <cell r="AJ1615">
            <v>0</v>
          </cell>
          <cell r="AK1615">
            <v>0</v>
          </cell>
          <cell r="AL1615">
            <v>0</v>
          </cell>
          <cell r="AM1615">
            <v>0</v>
          </cell>
          <cell r="AN1615">
            <v>0</v>
          </cell>
          <cell r="AO1615">
            <v>0</v>
          </cell>
          <cell r="AP1615">
            <v>0</v>
          </cell>
          <cell r="AQ1615">
            <v>16440.36</v>
          </cell>
        </row>
        <row r="1616">
          <cell r="A1616">
            <v>1</v>
          </cell>
          <cell r="B1616" t="str">
            <v>COP</v>
          </cell>
          <cell r="C1616" t="str">
            <v>Forzosas</v>
          </cell>
          <cell r="D1616" t="str">
            <v>Fija</v>
          </cell>
          <cell r="E1616">
            <v>1</v>
          </cell>
          <cell r="F1616">
            <v>35954</v>
          </cell>
          <cell r="G1616" t="str">
            <v>Junio</v>
          </cell>
          <cell r="H1616">
            <v>1998</v>
          </cell>
          <cell r="I1616">
            <v>36319</v>
          </cell>
          <cell r="J1616">
            <v>1999</v>
          </cell>
          <cell r="K1616" t="str">
            <v>Junio</v>
          </cell>
          <cell r="P1616">
            <v>0</v>
          </cell>
          <cell r="Q1616">
            <v>25.5</v>
          </cell>
          <cell r="R1616" t="e">
            <v>#REF!</v>
          </cell>
          <cell r="S1616" t="e">
            <v>#REF!</v>
          </cell>
          <cell r="T1616">
            <v>648.70000000000005</v>
          </cell>
          <cell r="U1616" t="e">
            <v>#REF!</v>
          </cell>
          <cell r="V1616">
            <v>648.70000000000005</v>
          </cell>
          <cell r="W1616" t="e">
            <v>#REF!</v>
          </cell>
          <cell r="X1616">
            <v>648.70000000000005</v>
          </cell>
          <cell r="Y1616">
            <v>165.41850000000002</v>
          </cell>
          <cell r="Z1616">
            <v>814.11850000000004</v>
          </cell>
          <cell r="AA1616" t="e">
            <v>#REF!</v>
          </cell>
          <cell r="AB1616">
            <v>165.41850000000002</v>
          </cell>
          <cell r="AC1616">
            <v>0</v>
          </cell>
          <cell r="AD1616">
            <v>0</v>
          </cell>
          <cell r="AE1616">
            <v>0</v>
          </cell>
          <cell r="AF1616">
            <v>0</v>
          </cell>
          <cell r="AG1616">
            <v>0</v>
          </cell>
          <cell r="AH1616">
            <v>0</v>
          </cell>
          <cell r="AI1616">
            <v>0</v>
          </cell>
          <cell r="AJ1616">
            <v>0</v>
          </cell>
          <cell r="AK1616">
            <v>0</v>
          </cell>
          <cell r="AL1616">
            <v>0</v>
          </cell>
          <cell r="AM1616">
            <v>0</v>
          </cell>
          <cell r="AN1616">
            <v>0</v>
          </cell>
          <cell r="AO1616">
            <v>0</v>
          </cell>
          <cell r="AP1616">
            <v>0</v>
          </cell>
          <cell r="AQ1616">
            <v>165.41850000000002</v>
          </cell>
        </row>
        <row r="1617">
          <cell r="A1617">
            <v>1</v>
          </cell>
          <cell r="B1617" t="str">
            <v>COP</v>
          </cell>
          <cell r="C1617" t="str">
            <v>Forzosas</v>
          </cell>
          <cell r="D1617" t="str">
            <v>Fija</v>
          </cell>
          <cell r="E1617">
            <v>1</v>
          </cell>
          <cell r="F1617">
            <v>35954</v>
          </cell>
          <cell r="G1617" t="str">
            <v>Junio</v>
          </cell>
          <cell r="H1617">
            <v>1998</v>
          </cell>
          <cell r="I1617">
            <v>36319</v>
          </cell>
          <cell r="J1617">
            <v>1999</v>
          </cell>
          <cell r="K1617" t="str">
            <v>Junio</v>
          </cell>
          <cell r="P1617">
            <v>0</v>
          </cell>
          <cell r="Q1617">
            <v>25.5</v>
          </cell>
          <cell r="R1617" t="e">
            <v>#REF!</v>
          </cell>
          <cell r="S1617" t="e">
            <v>#REF!</v>
          </cell>
          <cell r="T1617">
            <v>407.1</v>
          </cell>
          <cell r="U1617" t="e">
            <v>#REF!</v>
          </cell>
          <cell r="V1617">
            <v>407.1</v>
          </cell>
          <cell r="W1617" t="e">
            <v>#REF!</v>
          </cell>
          <cell r="X1617">
            <v>407.1</v>
          </cell>
          <cell r="Y1617">
            <v>103.8105</v>
          </cell>
          <cell r="Z1617">
            <v>510.91050000000001</v>
          </cell>
          <cell r="AA1617" t="e">
            <v>#REF!</v>
          </cell>
          <cell r="AB1617">
            <v>103.8105</v>
          </cell>
          <cell r="AC1617">
            <v>0</v>
          </cell>
          <cell r="AD1617">
            <v>0</v>
          </cell>
          <cell r="AE1617">
            <v>0</v>
          </cell>
          <cell r="AF1617">
            <v>0</v>
          </cell>
          <cell r="AG1617">
            <v>0</v>
          </cell>
          <cell r="AH1617">
            <v>0</v>
          </cell>
          <cell r="AI1617">
            <v>0</v>
          </cell>
          <cell r="AJ1617">
            <v>0</v>
          </cell>
          <cell r="AK1617">
            <v>0</v>
          </cell>
          <cell r="AL1617">
            <v>0</v>
          </cell>
          <cell r="AM1617">
            <v>0</v>
          </cell>
          <cell r="AN1617">
            <v>0</v>
          </cell>
          <cell r="AO1617">
            <v>0</v>
          </cell>
          <cell r="AP1617">
            <v>0</v>
          </cell>
          <cell r="AQ1617">
            <v>103.8105</v>
          </cell>
        </row>
        <row r="1618">
          <cell r="A1618">
            <v>1</v>
          </cell>
          <cell r="B1618" t="str">
            <v>COP</v>
          </cell>
          <cell r="C1618" t="str">
            <v>Forzosas</v>
          </cell>
          <cell r="D1618" t="str">
            <v>Fija</v>
          </cell>
          <cell r="E1618">
            <v>1</v>
          </cell>
          <cell r="F1618">
            <v>35954</v>
          </cell>
          <cell r="G1618" t="str">
            <v>Junio</v>
          </cell>
          <cell r="H1618">
            <v>1998</v>
          </cell>
          <cell r="I1618">
            <v>36319</v>
          </cell>
          <cell r="J1618">
            <v>1999</v>
          </cell>
          <cell r="K1618" t="str">
            <v>Junio</v>
          </cell>
          <cell r="P1618">
            <v>0</v>
          </cell>
          <cell r="Q1618">
            <v>25.5</v>
          </cell>
          <cell r="R1618" t="e">
            <v>#REF!</v>
          </cell>
          <cell r="S1618" t="e">
            <v>#REF!</v>
          </cell>
          <cell r="T1618">
            <v>70</v>
          </cell>
          <cell r="U1618" t="e">
            <v>#REF!</v>
          </cell>
          <cell r="V1618">
            <v>70</v>
          </cell>
          <cell r="W1618" t="e">
            <v>#REF!</v>
          </cell>
          <cell r="X1618">
            <v>70</v>
          </cell>
          <cell r="Y1618">
            <v>17.850000000000001</v>
          </cell>
          <cell r="Z1618">
            <v>87.85</v>
          </cell>
          <cell r="AA1618" t="e">
            <v>#REF!</v>
          </cell>
          <cell r="AB1618">
            <v>17.850000000000001</v>
          </cell>
          <cell r="AC1618">
            <v>0</v>
          </cell>
          <cell r="AD1618">
            <v>0</v>
          </cell>
          <cell r="AE1618">
            <v>0</v>
          </cell>
          <cell r="AF1618">
            <v>0</v>
          </cell>
          <cell r="AG1618">
            <v>0</v>
          </cell>
          <cell r="AH1618">
            <v>0</v>
          </cell>
          <cell r="AI1618">
            <v>0</v>
          </cell>
          <cell r="AJ1618">
            <v>0</v>
          </cell>
          <cell r="AK1618">
            <v>0</v>
          </cell>
          <cell r="AL1618">
            <v>0</v>
          </cell>
          <cell r="AM1618">
            <v>0</v>
          </cell>
          <cell r="AN1618">
            <v>0</v>
          </cell>
          <cell r="AO1618">
            <v>0</v>
          </cell>
          <cell r="AP1618">
            <v>0</v>
          </cell>
          <cell r="AQ1618">
            <v>17.850000000000001</v>
          </cell>
        </row>
        <row r="1619">
          <cell r="A1619">
            <v>1</v>
          </cell>
          <cell r="B1619" t="str">
            <v>COP</v>
          </cell>
          <cell r="C1619" t="str">
            <v>Forzosas</v>
          </cell>
          <cell r="D1619" t="str">
            <v>Fija</v>
          </cell>
          <cell r="E1619">
            <v>1</v>
          </cell>
          <cell r="F1619">
            <v>35954</v>
          </cell>
          <cell r="G1619" t="str">
            <v>Junio</v>
          </cell>
          <cell r="H1619">
            <v>1998</v>
          </cell>
          <cell r="I1619">
            <v>36319</v>
          </cell>
          <cell r="J1619">
            <v>1999</v>
          </cell>
          <cell r="K1619" t="str">
            <v>Junio</v>
          </cell>
          <cell r="P1619">
            <v>0</v>
          </cell>
          <cell r="Q1619">
            <v>25.5</v>
          </cell>
          <cell r="R1619" t="e">
            <v>#REF!</v>
          </cell>
          <cell r="S1619" t="e">
            <v>#REF!</v>
          </cell>
          <cell r="T1619">
            <v>200</v>
          </cell>
          <cell r="U1619" t="e">
            <v>#REF!</v>
          </cell>
          <cell r="V1619">
            <v>200</v>
          </cell>
          <cell r="W1619" t="e">
            <v>#REF!</v>
          </cell>
          <cell r="X1619">
            <v>200</v>
          </cell>
          <cell r="Y1619">
            <v>51</v>
          </cell>
          <cell r="Z1619">
            <v>251</v>
          </cell>
          <cell r="AA1619" t="e">
            <v>#REF!</v>
          </cell>
          <cell r="AB1619">
            <v>51</v>
          </cell>
          <cell r="AC1619">
            <v>0</v>
          </cell>
          <cell r="AD1619">
            <v>0</v>
          </cell>
          <cell r="AE1619">
            <v>0</v>
          </cell>
          <cell r="AF1619">
            <v>0</v>
          </cell>
          <cell r="AG1619">
            <v>0</v>
          </cell>
          <cell r="AH1619">
            <v>0</v>
          </cell>
          <cell r="AI1619">
            <v>0</v>
          </cell>
          <cell r="AJ1619">
            <v>0</v>
          </cell>
          <cell r="AK1619">
            <v>0</v>
          </cell>
          <cell r="AL1619">
            <v>0</v>
          </cell>
          <cell r="AM1619">
            <v>0</v>
          </cell>
          <cell r="AN1619">
            <v>0</v>
          </cell>
          <cell r="AO1619">
            <v>0</v>
          </cell>
          <cell r="AP1619">
            <v>0</v>
          </cell>
          <cell r="AQ1619">
            <v>51</v>
          </cell>
        </row>
        <row r="1620">
          <cell r="A1620">
            <v>1</v>
          </cell>
          <cell r="B1620" t="str">
            <v>COP</v>
          </cell>
          <cell r="C1620" t="str">
            <v>Forzosas</v>
          </cell>
          <cell r="D1620" t="str">
            <v>Fija</v>
          </cell>
          <cell r="E1620">
            <v>1</v>
          </cell>
          <cell r="F1620">
            <v>35954</v>
          </cell>
          <cell r="G1620" t="str">
            <v>Junio</v>
          </cell>
          <cell r="H1620">
            <v>1998</v>
          </cell>
          <cell r="I1620">
            <v>36319</v>
          </cell>
          <cell r="J1620">
            <v>1999</v>
          </cell>
          <cell r="K1620" t="str">
            <v>Junio</v>
          </cell>
          <cell r="P1620">
            <v>0</v>
          </cell>
          <cell r="Q1620">
            <v>25.5</v>
          </cell>
          <cell r="R1620" t="e">
            <v>#REF!</v>
          </cell>
          <cell r="S1620" t="e">
            <v>#REF!</v>
          </cell>
          <cell r="T1620">
            <v>200</v>
          </cell>
          <cell r="U1620" t="e">
            <v>#REF!</v>
          </cell>
          <cell r="V1620">
            <v>200</v>
          </cell>
          <cell r="W1620" t="e">
            <v>#REF!</v>
          </cell>
          <cell r="X1620">
            <v>200</v>
          </cell>
          <cell r="Y1620">
            <v>51</v>
          </cell>
          <cell r="Z1620">
            <v>251</v>
          </cell>
          <cell r="AA1620" t="e">
            <v>#REF!</v>
          </cell>
          <cell r="AB1620">
            <v>51</v>
          </cell>
          <cell r="AC1620">
            <v>0</v>
          </cell>
          <cell r="AD1620">
            <v>0</v>
          </cell>
          <cell r="AE1620">
            <v>0</v>
          </cell>
          <cell r="AF1620">
            <v>0</v>
          </cell>
          <cell r="AG1620">
            <v>0</v>
          </cell>
          <cell r="AH1620">
            <v>0</v>
          </cell>
          <cell r="AI1620">
            <v>0</v>
          </cell>
          <cell r="AJ1620">
            <v>0</v>
          </cell>
          <cell r="AK1620">
            <v>0</v>
          </cell>
          <cell r="AL1620">
            <v>0</v>
          </cell>
          <cell r="AM1620">
            <v>0</v>
          </cell>
          <cell r="AN1620">
            <v>0</v>
          </cell>
          <cell r="AO1620">
            <v>0</v>
          </cell>
          <cell r="AP1620">
            <v>0</v>
          </cell>
          <cell r="AQ1620">
            <v>51</v>
          </cell>
        </row>
        <row r="1621">
          <cell r="A1621">
            <v>1</v>
          </cell>
          <cell r="B1621" t="str">
            <v>COP</v>
          </cell>
          <cell r="C1621" t="str">
            <v>Forzosas</v>
          </cell>
          <cell r="D1621" t="str">
            <v>Fija</v>
          </cell>
          <cell r="E1621">
            <v>1</v>
          </cell>
          <cell r="F1621">
            <v>35954</v>
          </cell>
          <cell r="G1621" t="str">
            <v>Junio</v>
          </cell>
          <cell r="H1621">
            <v>1998</v>
          </cell>
          <cell r="I1621">
            <v>36319</v>
          </cell>
          <cell r="J1621">
            <v>1999</v>
          </cell>
          <cell r="K1621" t="str">
            <v>Junio</v>
          </cell>
          <cell r="P1621">
            <v>0</v>
          </cell>
          <cell r="Q1621">
            <v>25.5</v>
          </cell>
          <cell r="R1621" t="e">
            <v>#REF!</v>
          </cell>
          <cell r="S1621" t="e">
            <v>#REF!</v>
          </cell>
          <cell r="T1621">
            <v>6200</v>
          </cell>
          <cell r="U1621" t="e">
            <v>#REF!</v>
          </cell>
          <cell r="V1621">
            <v>6200</v>
          </cell>
          <cell r="W1621" t="e">
            <v>#REF!</v>
          </cell>
          <cell r="X1621">
            <v>6200</v>
          </cell>
          <cell r="Y1621">
            <v>1581</v>
          </cell>
          <cell r="Z1621">
            <v>7781</v>
          </cell>
          <cell r="AA1621" t="e">
            <v>#REF!</v>
          </cell>
          <cell r="AB1621">
            <v>1581</v>
          </cell>
          <cell r="AC1621">
            <v>0</v>
          </cell>
          <cell r="AD1621">
            <v>0</v>
          </cell>
          <cell r="AE1621">
            <v>0</v>
          </cell>
          <cell r="AF1621">
            <v>0</v>
          </cell>
          <cell r="AG1621">
            <v>0</v>
          </cell>
          <cell r="AH1621">
            <v>0</v>
          </cell>
          <cell r="AI1621">
            <v>0</v>
          </cell>
          <cell r="AJ1621">
            <v>0</v>
          </cell>
          <cell r="AK1621">
            <v>0</v>
          </cell>
          <cell r="AL1621">
            <v>0</v>
          </cell>
          <cell r="AM1621">
            <v>0</v>
          </cell>
          <cell r="AN1621">
            <v>0</v>
          </cell>
          <cell r="AO1621">
            <v>0</v>
          </cell>
          <cell r="AP1621">
            <v>0</v>
          </cell>
          <cell r="AQ1621">
            <v>1581</v>
          </cell>
        </row>
        <row r="1622">
          <cell r="A1622">
            <v>1</v>
          </cell>
          <cell r="B1622" t="str">
            <v>COP</v>
          </cell>
          <cell r="C1622" t="str">
            <v>Forzosas</v>
          </cell>
          <cell r="D1622" t="str">
            <v>Fija</v>
          </cell>
          <cell r="E1622">
            <v>1</v>
          </cell>
          <cell r="F1622">
            <v>35954</v>
          </cell>
          <cell r="G1622" t="str">
            <v>Junio</v>
          </cell>
          <cell r="H1622">
            <v>1998</v>
          </cell>
          <cell r="I1622">
            <v>36319</v>
          </cell>
          <cell r="J1622">
            <v>1999</v>
          </cell>
          <cell r="K1622" t="str">
            <v>Junio</v>
          </cell>
          <cell r="P1622">
            <v>0</v>
          </cell>
          <cell r="Q1622">
            <v>25.5</v>
          </cell>
          <cell r="R1622" t="e">
            <v>#REF!</v>
          </cell>
          <cell r="S1622" t="e">
            <v>#REF!</v>
          </cell>
          <cell r="T1622">
            <v>933.1</v>
          </cell>
          <cell r="U1622" t="e">
            <v>#REF!</v>
          </cell>
          <cell r="V1622">
            <v>933.1</v>
          </cell>
          <cell r="W1622" t="e">
            <v>#REF!</v>
          </cell>
          <cell r="X1622">
            <v>933.1</v>
          </cell>
          <cell r="Y1622">
            <v>237.94050000000001</v>
          </cell>
          <cell r="Z1622">
            <v>1171.0405000000001</v>
          </cell>
          <cell r="AA1622" t="e">
            <v>#REF!</v>
          </cell>
          <cell r="AB1622">
            <v>237.94050000000001</v>
          </cell>
          <cell r="AC1622">
            <v>0</v>
          </cell>
          <cell r="AD1622">
            <v>0</v>
          </cell>
          <cell r="AE1622">
            <v>0</v>
          </cell>
          <cell r="AF1622">
            <v>0</v>
          </cell>
          <cell r="AG1622">
            <v>0</v>
          </cell>
          <cell r="AH1622">
            <v>0</v>
          </cell>
          <cell r="AI1622">
            <v>0</v>
          </cell>
          <cell r="AJ1622">
            <v>0</v>
          </cell>
          <cell r="AK1622">
            <v>0</v>
          </cell>
          <cell r="AL1622">
            <v>0</v>
          </cell>
          <cell r="AM1622">
            <v>0</v>
          </cell>
          <cell r="AN1622">
            <v>0</v>
          </cell>
          <cell r="AO1622">
            <v>0</v>
          </cell>
          <cell r="AP1622">
            <v>0</v>
          </cell>
          <cell r="AQ1622">
            <v>237.94050000000001</v>
          </cell>
        </row>
        <row r="1623">
          <cell r="A1623">
            <v>1</v>
          </cell>
          <cell r="B1623" t="str">
            <v>COP</v>
          </cell>
          <cell r="C1623" t="str">
            <v>Forzosas</v>
          </cell>
          <cell r="D1623" t="str">
            <v>Fija</v>
          </cell>
          <cell r="E1623">
            <v>1</v>
          </cell>
          <cell r="F1623">
            <v>35954</v>
          </cell>
          <cell r="G1623" t="str">
            <v>Junio</v>
          </cell>
          <cell r="H1623">
            <v>1998</v>
          </cell>
          <cell r="I1623">
            <v>36319</v>
          </cell>
          <cell r="J1623">
            <v>1999</v>
          </cell>
          <cell r="K1623" t="str">
            <v>Junio</v>
          </cell>
          <cell r="P1623">
            <v>0</v>
          </cell>
          <cell r="Q1623">
            <v>25.5</v>
          </cell>
          <cell r="R1623" t="e">
            <v>#REF!</v>
          </cell>
          <cell r="S1623" t="e">
            <v>#REF!</v>
          </cell>
          <cell r="T1623">
            <v>342.1</v>
          </cell>
          <cell r="U1623" t="e">
            <v>#REF!</v>
          </cell>
          <cell r="V1623">
            <v>342.1</v>
          </cell>
          <cell r="W1623" t="e">
            <v>#REF!</v>
          </cell>
          <cell r="X1623">
            <v>342.1</v>
          </cell>
          <cell r="Y1623">
            <v>87.235500000000002</v>
          </cell>
          <cell r="Z1623">
            <v>429.33550000000002</v>
          </cell>
          <cell r="AA1623" t="e">
            <v>#REF!</v>
          </cell>
          <cell r="AB1623">
            <v>87.235500000000002</v>
          </cell>
          <cell r="AC1623">
            <v>0</v>
          </cell>
          <cell r="AD1623">
            <v>0</v>
          </cell>
          <cell r="AE1623">
            <v>0</v>
          </cell>
          <cell r="AF1623">
            <v>0</v>
          </cell>
          <cell r="AG1623">
            <v>0</v>
          </cell>
          <cell r="AH1623">
            <v>0</v>
          </cell>
          <cell r="AI1623">
            <v>0</v>
          </cell>
          <cell r="AJ1623">
            <v>0</v>
          </cell>
          <cell r="AK1623">
            <v>0</v>
          </cell>
          <cell r="AL1623">
            <v>0</v>
          </cell>
          <cell r="AM1623">
            <v>0</v>
          </cell>
          <cell r="AN1623">
            <v>0</v>
          </cell>
          <cell r="AO1623">
            <v>0</v>
          </cell>
          <cell r="AP1623">
            <v>0</v>
          </cell>
          <cell r="AQ1623">
            <v>87.235500000000002</v>
          </cell>
        </row>
        <row r="1624">
          <cell r="A1624">
            <v>1</v>
          </cell>
          <cell r="B1624" t="str">
            <v>COP</v>
          </cell>
          <cell r="C1624" t="str">
            <v>Forzosas</v>
          </cell>
          <cell r="D1624" t="str">
            <v>Fija</v>
          </cell>
          <cell r="E1624">
            <v>1</v>
          </cell>
          <cell r="F1624">
            <v>35954</v>
          </cell>
          <cell r="G1624" t="str">
            <v>Junio</v>
          </cell>
          <cell r="H1624">
            <v>1998</v>
          </cell>
          <cell r="I1624">
            <v>36319</v>
          </cell>
          <cell r="J1624">
            <v>1999</v>
          </cell>
          <cell r="K1624" t="str">
            <v>Junio</v>
          </cell>
          <cell r="P1624">
            <v>0</v>
          </cell>
          <cell r="Q1624">
            <v>25.5</v>
          </cell>
          <cell r="R1624" t="e">
            <v>#REF!</v>
          </cell>
          <cell r="S1624" t="e">
            <v>#REF!</v>
          </cell>
          <cell r="T1624">
            <v>203.9</v>
          </cell>
          <cell r="U1624" t="e">
            <v>#REF!</v>
          </cell>
          <cell r="V1624">
            <v>203.9</v>
          </cell>
          <cell r="W1624" t="e">
            <v>#REF!</v>
          </cell>
          <cell r="X1624">
            <v>203.9</v>
          </cell>
          <cell r="Y1624">
            <v>51.994500000000002</v>
          </cell>
          <cell r="Z1624">
            <v>255.89449999999999</v>
          </cell>
          <cell r="AA1624" t="e">
            <v>#REF!</v>
          </cell>
          <cell r="AB1624">
            <v>51.994500000000002</v>
          </cell>
          <cell r="AC1624">
            <v>0</v>
          </cell>
          <cell r="AD1624">
            <v>0</v>
          </cell>
          <cell r="AE1624">
            <v>0</v>
          </cell>
          <cell r="AF1624">
            <v>0</v>
          </cell>
          <cell r="AG1624">
            <v>0</v>
          </cell>
          <cell r="AH1624">
            <v>0</v>
          </cell>
          <cell r="AI1624">
            <v>0</v>
          </cell>
          <cell r="AJ1624">
            <v>0</v>
          </cell>
          <cell r="AK1624">
            <v>0</v>
          </cell>
          <cell r="AL1624">
            <v>0</v>
          </cell>
          <cell r="AM1624">
            <v>0</v>
          </cell>
          <cell r="AN1624">
            <v>0</v>
          </cell>
          <cell r="AO1624">
            <v>0</v>
          </cell>
          <cell r="AP1624">
            <v>0</v>
          </cell>
          <cell r="AQ1624">
            <v>51.994500000000002</v>
          </cell>
        </row>
        <row r="1625">
          <cell r="A1625">
            <v>1</v>
          </cell>
          <cell r="B1625" t="str">
            <v>COP</v>
          </cell>
          <cell r="C1625" t="str">
            <v>Forzosas</v>
          </cell>
          <cell r="D1625" t="str">
            <v>Fija</v>
          </cell>
          <cell r="E1625">
            <v>1</v>
          </cell>
          <cell r="F1625">
            <v>35954</v>
          </cell>
          <cell r="G1625" t="str">
            <v>Junio</v>
          </cell>
          <cell r="H1625">
            <v>1998</v>
          </cell>
          <cell r="I1625">
            <v>36319</v>
          </cell>
          <cell r="J1625">
            <v>1999</v>
          </cell>
          <cell r="K1625" t="str">
            <v>Junio</v>
          </cell>
          <cell r="P1625">
            <v>0</v>
          </cell>
          <cell r="Q1625">
            <v>25.5</v>
          </cell>
          <cell r="R1625" t="e">
            <v>#REF!</v>
          </cell>
          <cell r="S1625" t="e">
            <v>#REF!</v>
          </cell>
          <cell r="T1625">
            <v>18400</v>
          </cell>
          <cell r="U1625" t="e">
            <v>#REF!</v>
          </cell>
          <cell r="V1625">
            <v>18400</v>
          </cell>
          <cell r="W1625" t="e">
            <v>#REF!</v>
          </cell>
          <cell r="X1625">
            <v>18400</v>
          </cell>
          <cell r="Y1625">
            <v>4692</v>
          </cell>
          <cell r="Z1625">
            <v>23092</v>
          </cell>
          <cell r="AA1625" t="e">
            <v>#REF!</v>
          </cell>
          <cell r="AB1625">
            <v>4692</v>
          </cell>
          <cell r="AC1625">
            <v>0</v>
          </cell>
          <cell r="AD1625">
            <v>0</v>
          </cell>
          <cell r="AE1625">
            <v>0</v>
          </cell>
          <cell r="AF1625">
            <v>0</v>
          </cell>
          <cell r="AG1625">
            <v>0</v>
          </cell>
          <cell r="AH1625">
            <v>0</v>
          </cell>
          <cell r="AI1625">
            <v>0</v>
          </cell>
          <cell r="AJ1625">
            <v>0</v>
          </cell>
          <cell r="AK1625">
            <v>0</v>
          </cell>
          <cell r="AL1625">
            <v>0</v>
          </cell>
          <cell r="AM1625">
            <v>0</v>
          </cell>
          <cell r="AN1625">
            <v>0</v>
          </cell>
          <cell r="AO1625">
            <v>0</v>
          </cell>
          <cell r="AP1625">
            <v>0</v>
          </cell>
          <cell r="AQ1625">
            <v>4692</v>
          </cell>
        </row>
        <row r="1626">
          <cell r="A1626">
            <v>1</v>
          </cell>
          <cell r="B1626" t="str">
            <v>COP</v>
          </cell>
          <cell r="C1626" t="str">
            <v>Forzosas</v>
          </cell>
          <cell r="D1626" t="str">
            <v>Fija</v>
          </cell>
          <cell r="E1626">
            <v>1</v>
          </cell>
          <cell r="F1626">
            <v>35954</v>
          </cell>
          <cell r="G1626" t="str">
            <v>Junio</v>
          </cell>
          <cell r="H1626">
            <v>1998</v>
          </cell>
          <cell r="I1626">
            <v>36319</v>
          </cell>
          <cell r="J1626">
            <v>1999</v>
          </cell>
          <cell r="K1626" t="str">
            <v>Junio</v>
          </cell>
          <cell r="P1626">
            <v>0</v>
          </cell>
          <cell r="Q1626">
            <v>25.5</v>
          </cell>
          <cell r="R1626" t="e">
            <v>#REF!</v>
          </cell>
          <cell r="S1626" t="e">
            <v>#REF!</v>
          </cell>
          <cell r="T1626">
            <v>1025.2</v>
          </cell>
          <cell r="U1626" t="e">
            <v>#REF!</v>
          </cell>
          <cell r="V1626">
            <v>1025.2</v>
          </cell>
          <cell r="W1626" t="e">
            <v>#REF!</v>
          </cell>
          <cell r="X1626">
            <v>1025.2</v>
          </cell>
          <cell r="Y1626">
            <v>261.42600000000004</v>
          </cell>
          <cell r="Z1626">
            <v>1286.6260000000002</v>
          </cell>
          <cell r="AA1626" t="e">
            <v>#REF!</v>
          </cell>
          <cell r="AB1626">
            <v>261.42600000000004</v>
          </cell>
          <cell r="AC1626">
            <v>0</v>
          </cell>
          <cell r="AD1626">
            <v>0</v>
          </cell>
          <cell r="AE1626">
            <v>0</v>
          </cell>
          <cell r="AF1626">
            <v>0</v>
          </cell>
          <cell r="AG1626">
            <v>0</v>
          </cell>
          <cell r="AH1626">
            <v>0</v>
          </cell>
          <cell r="AI1626">
            <v>0</v>
          </cell>
          <cell r="AJ1626">
            <v>0</v>
          </cell>
          <cell r="AK1626">
            <v>0</v>
          </cell>
          <cell r="AL1626">
            <v>0</v>
          </cell>
          <cell r="AM1626">
            <v>0</v>
          </cell>
          <cell r="AN1626">
            <v>0</v>
          </cell>
          <cell r="AO1626">
            <v>0</v>
          </cell>
          <cell r="AP1626">
            <v>0</v>
          </cell>
          <cell r="AQ1626">
            <v>261.42600000000004</v>
          </cell>
        </row>
        <row r="1627">
          <cell r="A1627">
            <v>1</v>
          </cell>
          <cell r="B1627" t="str">
            <v>COP</v>
          </cell>
          <cell r="C1627" t="str">
            <v>Forzosas</v>
          </cell>
          <cell r="D1627" t="str">
            <v>Fija</v>
          </cell>
          <cell r="E1627">
            <v>1</v>
          </cell>
          <cell r="F1627">
            <v>35954</v>
          </cell>
          <cell r="G1627" t="str">
            <v>Junio</v>
          </cell>
          <cell r="H1627">
            <v>1998</v>
          </cell>
          <cell r="I1627">
            <v>36319</v>
          </cell>
          <cell r="J1627">
            <v>1999</v>
          </cell>
          <cell r="K1627" t="str">
            <v>Junio</v>
          </cell>
          <cell r="P1627">
            <v>0</v>
          </cell>
          <cell r="Q1627">
            <v>25.5</v>
          </cell>
          <cell r="R1627" t="e">
            <v>#REF!</v>
          </cell>
          <cell r="S1627" t="e">
            <v>#REF!</v>
          </cell>
          <cell r="T1627">
            <v>4980.8999999999996</v>
          </cell>
          <cell r="U1627" t="e">
            <v>#REF!</v>
          </cell>
          <cell r="V1627">
            <v>4980.8999999999996</v>
          </cell>
          <cell r="W1627" t="e">
            <v>#REF!</v>
          </cell>
          <cell r="X1627">
            <v>4980.8999999999996</v>
          </cell>
          <cell r="Y1627">
            <v>1270.1295</v>
          </cell>
          <cell r="Z1627">
            <v>6251.0294999999996</v>
          </cell>
          <cell r="AA1627" t="e">
            <v>#REF!</v>
          </cell>
          <cell r="AB1627">
            <v>1270.1295</v>
          </cell>
          <cell r="AC1627">
            <v>0</v>
          </cell>
          <cell r="AD1627">
            <v>0</v>
          </cell>
          <cell r="AE1627">
            <v>0</v>
          </cell>
          <cell r="AF1627">
            <v>0</v>
          </cell>
          <cell r="AG1627">
            <v>0</v>
          </cell>
          <cell r="AH1627">
            <v>0</v>
          </cell>
          <cell r="AI1627">
            <v>0</v>
          </cell>
          <cell r="AJ1627">
            <v>0</v>
          </cell>
          <cell r="AK1627">
            <v>0</v>
          </cell>
          <cell r="AL1627">
            <v>0</v>
          </cell>
          <cell r="AM1627">
            <v>0</v>
          </cell>
          <cell r="AN1627">
            <v>0</v>
          </cell>
          <cell r="AO1627">
            <v>0</v>
          </cell>
          <cell r="AP1627">
            <v>0</v>
          </cell>
          <cell r="AQ1627">
            <v>1270.1295</v>
          </cell>
        </row>
        <row r="1628">
          <cell r="A1628">
            <v>1</v>
          </cell>
          <cell r="B1628" t="str">
            <v>COP</v>
          </cell>
          <cell r="C1628" t="str">
            <v>Forzosas</v>
          </cell>
          <cell r="D1628" t="str">
            <v>Fija</v>
          </cell>
          <cell r="E1628">
            <v>1</v>
          </cell>
          <cell r="F1628">
            <v>35954</v>
          </cell>
          <cell r="G1628" t="str">
            <v>Junio</v>
          </cell>
          <cell r="H1628">
            <v>1998</v>
          </cell>
          <cell r="I1628">
            <v>36319</v>
          </cell>
          <cell r="J1628">
            <v>1999</v>
          </cell>
          <cell r="K1628" t="str">
            <v>Junio</v>
          </cell>
          <cell r="P1628">
            <v>0</v>
          </cell>
          <cell r="Q1628">
            <v>25.5</v>
          </cell>
          <cell r="R1628" t="e">
            <v>#REF!</v>
          </cell>
          <cell r="S1628" t="e">
            <v>#REF!</v>
          </cell>
          <cell r="T1628">
            <v>29954.9</v>
          </cell>
          <cell r="U1628" t="e">
            <v>#REF!</v>
          </cell>
          <cell r="V1628">
            <v>29954.9</v>
          </cell>
          <cell r="W1628" t="e">
            <v>#REF!</v>
          </cell>
          <cell r="X1628">
            <v>29954.9</v>
          </cell>
          <cell r="Y1628">
            <v>7638.4995000000008</v>
          </cell>
          <cell r="Z1628">
            <v>37593.3995</v>
          </cell>
          <cell r="AA1628" t="e">
            <v>#REF!</v>
          </cell>
          <cell r="AB1628">
            <v>7638.4995000000008</v>
          </cell>
          <cell r="AC1628">
            <v>0</v>
          </cell>
          <cell r="AD1628">
            <v>0</v>
          </cell>
          <cell r="AE1628">
            <v>0</v>
          </cell>
          <cell r="AF1628">
            <v>0</v>
          </cell>
          <cell r="AG1628">
            <v>0</v>
          </cell>
          <cell r="AH1628">
            <v>0</v>
          </cell>
          <cell r="AI1628">
            <v>0</v>
          </cell>
          <cell r="AJ1628">
            <v>0</v>
          </cell>
          <cell r="AK1628">
            <v>0</v>
          </cell>
          <cell r="AL1628">
            <v>0</v>
          </cell>
          <cell r="AM1628">
            <v>0</v>
          </cell>
          <cell r="AN1628">
            <v>0</v>
          </cell>
          <cell r="AO1628">
            <v>0</v>
          </cell>
          <cell r="AP1628">
            <v>0</v>
          </cell>
          <cell r="AQ1628">
            <v>7638.4995000000008</v>
          </cell>
        </row>
        <row r="1629">
          <cell r="A1629">
            <v>1</v>
          </cell>
          <cell r="B1629" t="str">
            <v>COP</v>
          </cell>
          <cell r="C1629" t="str">
            <v>Forzosas</v>
          </cell>
          <cell r="D1629" t="str">
            <v>Fija</v>
          </cell>
          <cell r="E1629">
            <v>1</v>
          </cell>
          <cell r="F1629">
            <v>35954</v>
          </cell>
          <cell r="G1629" t="str">
            <v>Junio</v>
          </cell>
          <cell r="H1629">
            <v>1998</v>
          </cell>
          <cell r="I1629">
            <v>36319</v>
          </cell>
          <cell r="J1629">
            <v>1999</v>
          </cell>
          <cell r="K1629" t="str">
            <v>Junio</v>
          </cell>
          <cell r="P1629">
            <v>0</v>
          </cell>
          <cell r="Q1629">
            <v>25.5</v>
          </cell>
          <cell r="R1629" t="e">
            <v>#REF!</v>
          </cell>
          <cell r="S1629" t="e">
            <v>#REF!</v>
          </cell>
          <cell r="T1629">
            <v>700</v>
          </cell>
          <cell r="U1629" t="e">
            <v>#REF!</v>
          </cell>
          <cell r="V1629">
            <v>700</v>
          </cell>
          <cell r="W1629" t="e">
            <v>#REF!</v>
          </cell>
          <cell r="X1629">
            <v>700</v>
          </cell>
          <cell r="Y1629">
            <v>178.5</v>
          </cell>
          <cell r="Z1629">
            <v>878.5</v>
          </cell>
          <cell r="AA1629" t="e">
            <v>#REF!</v>
          </cell>
          <cell r="AB1629">
            <v>178.5</v>
          </cell>
          <cell r="AC1629">
            <v>0</v>
          </cell>
          <cell r="AD1629">
            <v>0</v>
          </cell>
          <cell r="AE1629">
            <v>0</v>
          </cell>
          <cell r="AF1629">
            <v>0</v>
          </cell>
          <cell r="AG1629">
            <v>0</v>
          </cell>
          <cell r="AH1629">
            <v>0</v>
          </cell>
          <cell r="AI1629">
            <v>0</v>
          </cell>
          <cell r="AJ1629">
            <v>0</v>
          </cell>
          <cell r="AK1629">
            <v>0</v>
          </cell>
          <cell r="AL1629">
            <v>0</v>
          </cell>
          <cell r="AM1629">
            <v>0</v>
          </cell>
          <cell r="AN1629">
            <v>0</v>
          </cell>
          <cell r="AO1629">
            <v>0</v>
          </cell>
          <cell r="AP1629">
            <v>0</v>
          </cell>
          <cell r="AQ1629">
            <v>178.5</v>
          </cell>
        </row>
        <row r="1630">
          <cell r="A1630">
            <v>1</v>
          </cell>
          <cell r="B1630" t="str">
            <v>COP</v>
          </cell>
          <cell r="C1630" t="str">
            <v>Forzosas</v>
          </cell>
          <cell r="D1630" t="str">
            <v>Fija</v>
          </cell>
          <cell r="E1630">
            <v>1</v>
          </cell>
          <cell r="F1630">
            <v>35954</v>
          </cell>
          <cell r="G1630" t="str">
            <v>Junio</v>
          </cell>
          <cell r="H1630">
            <v>1998</v>
          </cell>
          <cell r="I1630">
            <v>36319</v>
          </cell>
          <cell r="J1630">
            <v>1999</v>
          </cell>
          <cell r="K1630" t="str">
            <v>Junio</v>
          </cell>
          <cell r="P1630">
            <v>0</v>
          </cell>
          <cell r="Q1630">
            <v>25.5</v>
          </cell>
          <cell r="R1630" t="e">
            <v>#REF!</v>
          </cell>
          <cell r="S1630" t="e">
            <v>#REF!</v>
          </cell>
          <cell r="T1630">
            <v>185</v>
          </cell>
          <cell r="U1630" t="e">
            <v>#REF!</v>
          </cell>
          <cell r="V1630">
            <v>185</v>
          </cell>
          <cell r="W1630" t="e">
            <v>#REF!</v>
          </cell>
          <cell r="X1630">
            <v>185</v>
          </cell>
          <cell r="Y1630">
            <v>47.175000000000004</v>
          </cell>
          <cell r="Z1630">
            <v>232.17500000000001</v>
          </cell>
          <cell r="AA1630" t="e">
            <v>#REF!</v>
          </cell>
          <cell r="AB1630">
            <v>47.175000000000004</v>
          </cell>
          <cell r="AC1630">
            <v>0</v>
          </cell>
          <cell r="AD1630">
            <v>0</v>
          </cell>
          <cell r="AE1630">
            <v>0</v>
          </cell>
          <cell r="AF1630">
            <v>0</v>
          </cell>
          <cell r="AG1630">
            <v>0</v>
          </cell>
          <cell r="AH1630">
            <v>0</v>
          </cell>
          <cell r="AI1630">
            <v>0</v>
          </cell>
          <cell r="AJ1630">
            <v>0</v>
          </cell>
          <cell r="AK1630">
            <v>0</v>
          </cell>
          <cell r="AL1630">
            <v>0</v>
          </cell>
          <cell r="AM1630">
            <v>0</v>
          </cell>
          <cell r="AN1630">
            <v>0</v>
          </cell>
          <cell r="AO1630">
            <v>0</v>
          </cell>
          <cell r="AP1630">
            <v>0</v>
          </cell>
          <cell r="AQ1630">
            <v>47.175000000000004</v>
          </cell>
        </row>
        <row r="1631">
          <cell r="A1631">
            <v>1</v>
          </cell>
          <cell r="B1631" t="str">
            <v>COP</v>
          </cell>
          <cell r="C1631" t="str">
            <v>Forzosas</v>
          </cell>
          <cell r="D1631" t="str">
            <v>Fija</v>
          </cell>
          <cell r="E1631">
            <v>1</v>
          </cell>
          <cell r="F1631">
            <v>35954</v>
          </cell>
          <cell r="G1631" t="str">
            <v>Junio</v>
          </cell>
          <cell r="H1631">
            <v>1998</v>
          </cell>
          <cell r="I1631">
            <v>36319</v>
          </cell>
          <cell r="J1631">
            <v>1999</v>
          </cell>
          <cell r="K1631" t="str">
            <v>Junio</v>
          </cell>
          <cell r="P1631">
            <v>0</v>
          </cell>
          <cell r="Q1631">
            <v>25.5</v>
          </cell>
          <cell r="R1631" t="e">
            <v>#REF!</v>
          </cell>
          <cell r="S1631" t="e">
            <v>#REF!</v>
          </cell>
          <cell r="T1631">
            <v>9371.9</v>
          </cell>
          <cell r="U1631" t="e">
            <v>#REF!</v>
          </cell>
          <cell r="V1631">
            <v>9371.9</v>
          </cell>
          <cell r="W1631" t="e">
            <v>#REF!</v>
          </cell>
          <cell r="X1631">
            <v>9371.9</v>
          </cell>
          <cell r="Y1631">
            <v>2389.8344999999999</v>
          </cell>
          <cell r="Z1631">
            <v>11761.734499999999</v>
          </cell>
          <cell r="AA1631" t="e">
            <v>#REF!</v>
          </cell>
          <cell r="AB1631">
            <v>2389.8344999999999</v>
          </cell>
          <cell r="AC1631">
            <v>0</v>
          </cell>
          <cell r="AD1631">
            <v>0</v>
          </cell>
          <cell r="AE1631">
            <v>0</v>
          </cell>
          <cell r="AF1631">
            <v>0</v>
          </cell>
          <cell r="AG1631">
            <v>0</v>
          </cell>
          <cell r="AH1631">
            <v>0</v>
          </cell>
          <cell r="AI1631">
            <v>0</v>
          </cell>
          <cell r="AJ1631">
            <v>0</v>
          </cell>
          <cell r="AK1631">
            <v>0</v>
          </cell>
          <cell r="AL1631">
            <v>0</v>
          </cell>
          <cell r="AM1631">
            <v>0</v>
          </cell>
          <cell r="AN1631">
            <v>0</v>
          </cell>
          <cell r="AO1631">
            <v>0</v>
          </cell>
          <cell r="AP1631">
            <v>0</v>
          </cell>
          <cell r="AQ1631">
            <v>2389.8344999999999</v>
          </cell>
        </row>
        <row r="1632">
          <cell r="A1632">
            <v>1</v>
          </cell>
          <cell r="B1632" t="str">
            <v>COP</v>
          </cell>
          <cell r="C1632" t="str">
            <v>Forzosas</v>
          </cell>
          <cell r="D1632" t="str">
            <v>Fija</v>
          </cell>
          <cell r="E1632">
            <v>1</v>
          </cell>
          <cell r="F1632">
            <v>35954</v>
          </cell>
          <cell r="G1632" t="str">
            <v>Junio</v>
          </cell>
          <cell r="H1632">
            <v>1998</v>
          </cell>
          <cell r="I1632">
            <v>36319</v>
          </cell>
          <cell r="J1632">
            <v>1999</v>
          </cell>
          <cell r="K1632" t="str">
            <v>Junio</v>
          </cell>
          <cell r="P1632">
            <v>0</v>
          </cell>
          <cell r="Q1632">
            <v>25.5</v>
          </cell>
          <cell r="R1632" t="e">
            <v>#REF!</v>
          </cell>
          <cell r="S1632" t="e">
            <v>#REF!</v>
          </cell>
          <cell r="T1632">
            <v>732.6</v>
          </cell>
          <cell r="U1632" t="e">
            <v>#REF!</v>
          </cell>
          <cell r="V1632">
            <v>732.6</v>
          </cell>
          <cell r="W1632" t="e">
            <v>#REF!</v>
          </cell>
          <cell r="X1632">
            <v>732.6</v>
          </cell>
          <cell r="Y1632">
            <v>186.81300000000002</v>
          </cell>
          <cell r="Z1632">
            <v>919.41300000000001</v>
          </cell>
          <cell r="AA1632" t="e">
            <v>#REF!</v>
          </cell>
          <cell r="AB1632">
            <v>186.81300000000002</v>
          </cell>
          <cell r="AC1632">
            <v>0</v>
          </cell>
          <cell r="AD1632">
            <v>0</v>
          </cell>
          <cell r="AE1632">
            <v>0</v>
          </cell>
          <cell r="AF1632">
            <v>0</v>
          </cell>
          <cell r="AG1632">
            <v>0</v>
          </cell>
          <cell r="AH1632">
            <v>0</v>
          </cell>
          <cell r="AI1632">
            <v>0</v>
          </cell>
          <cell r="AJ1632">
            <v>0</v>
          </cell>
          <cell r="AK1632">
            <v>0</v>
          </cell>
          <cell r="AL1632">
            <v>0</v>
          </cell>
          <cell r="AM1632">
            <v>0</v>
          </cell>
          <cell r="AN1632">
            <v>0</v>
          </cell>
          <cell r="AO1632">
            <v>0</v>
          </cell>
          <cell r="AP1632">
            <v>0</v>
          </cell>
          <cell r="AQ1632">
            <v>186.81300000000002</v>
          </cell>
        </row>
        <row r="1633">
          <cell r="A1633">
            <v>1</v>
          </cell>
          <cell r="B1633" t="str">
            <v>COP</v>
          </cell>
          <cell r="C1633" t="str">
            <v>Forzosas</v>
          </cell>
          <cell r="D1633" t="str">
            <v>Fija</v>
          </cell>
          <cell r="E1633">
            <v>1</v>
          </cell>
          <cell r="F1633">
            <v>36003</v>
          </cell>
          <cell r="G1633" t="str">
            <v>Julio</v>
          </cell>
          <cell r="H1633">
            <v>1998</v>
          </cell>
          <cell r="I1633">
            <v>36368</v>
          </cell>
          <cell r="J1633">
            <v>1999</v>
          </cell>
          <cell r="K1633" t="str">
            <v>Julio</v>
          </cell>
          <cell r="P1633">
            <v>0</v>
          </cell>
          <cell r="Q1633">
            <v>25.5</v>
          </cell>
          <cell r="R1633" t="e">
            <v>#REF!</v>
          </cell>
          <cell r="S1633" t="e">
            <v>#REF!</v>
          </cell>
          <cell r="T1633">
            <v>520.79999999999995</v>
          </cell>
          <cell r="U1633" t="e">
            <v>#REF!</v>
          </cell>
          <cell r="V1633">
            <v>520.79999999999995</v>
          </cell>
          <cell r="W1633" t="e">
            <v>#REF!</v>
          </cell>
          <cell r="X1633">
            <v>520.79999999999995</v>
          </cell>
          <cell r="Y1633">
            <v>132.804</v>
          </cell>
          <cell r="Z1633">
            <v>653.60399999999993</v>
          </cell>
          <cell r="AA1633" t="e">
            <v>#REF!</v>
          </cell>
          <cell r="AB1633">
            <v>132.804</v>
          </cell>
          <cell r="AC1633">
            <v>0</v>
          </cell>
          <cell r="AD1633">
            <v>0</v>
          </cell>
          <cell r="AE1633">
            <v>0</v>
          </cell>
          <cell r="AF1633">
            <v>0</v>
          </cell>
          <cell r="AG1633">
            <v>0</v>
          </cell>
          <cell r="AH1633">
            <v>0</v>
          </cell>
          <cell r="AI1633">
            <v>0</v>
          </cell>
          <cell r="AJ1633">
            <v>0</v>
          </cell>
          <cell r="AK1633">
            <v>0</v>
          </cell>
          <cell r="AL1633">
            <v>0</v>
          </cell>
          <cell r="AM1633">
            <v>0</v>
          </cell>
          <cell r="AN1633">
            <v>0</v>
          </cell>
          <cell r="AO1633">
            <v>0</v>
          </cell>
          <cell r="AP1633">
            <v>0</v>
          </cell>
          <cell r="AQ1633">
            <v>132.804</v>
          </cell>
        </row>
        <row r="1634">
          <cell r="A1634">
            <v>1</v>
          </cell>
          <cell r="B1634" t="str">
            <v>COP</v>
          </cell>
          <cell r="C1634" t="str">
            <v>Forzosas</v>
          </cell>
          <cell r="D1634" t="str">
            <v>Fija</v>
          </cell>
          <cell r="E1634">
            <v>1</v>
          </cell>
          <cell r="F1634">
            <v>36003</v>
          </cell>
          <cell r="G1634" t="str">
            <v>Julio</v>
          </cell>
          <cell r="H1634">
            <v>1998</v>
          </cell>
          <cell r="I1634">
            <v>36368</v>
          </cell>
          <cell r="J1634">
            <v>1999</v>
          </cell>
          <cell r="K1634" t="str">
            <v>Julio</v>
          </cell>
          <cell r="P1634">
            <v>0</v>
          </cell>
          <cell r="Q1634">
            <v>25.5</v>
          </cell>
          <cell r="R1634" t="e">
            <v>#REF!</v>
          </cell>
          <cell r="S1634" t="e">
            <v>#REF!</v>
          </cell>
          <cell r="T1634">
            <v>10.5</v>
          </cell>
          <cell r="U1634" t="e">
            <v>#REF!</v>
          </cell>
          <cell r="V1634">
            <v>10.5</v>
          </cell>
          <cell r="W1634" t="e">
            <v>#REF!</v>
          </cell>
          <cell r="X1634">
            <v>10.5</v>
          </cell>
          <cell r="Y1634">
            <v>2.6775000000000002</v>
          </cell>
          <cell r="Z1634">
            <v>13.1775</v>
          </cell>
          <cell r="AA1634" t="e">
            <v>#REF!</v>
          </cell>
          <cell r="AB1634">
            <v>2.6775000000000002</v>
          </cell>
          <cell r="AC1634">
            <v>0</v>
          </cell>
          <cell r="AD1634">
            <v>0</v>
          </cell>
          <cell r="AE1634">
            <v>0</v>
          </cell>
          <cell r="AF1634">
            <v>0</v>
          </cell>
          <cell r="AG1634">
            <v>0</v>
          </cell>
          <cell r="AH1634">
            <v>0</v>
          </cell>
          <cell r="AI1634">
            <v>0</v>
          </cell>
          <cell r="AJ1634">
            <v>0</v>
          </cell>
          <cell r="AK1634">
            <v>0</v>
          </cell>
          <cell r="AL1634">
            <v>0</v>
          </cell>
          <cell r="AM1634">
            <v>0</v>
          </cell>
          <cell r="AN1634">
            <v>0</v>
          </cell>
          <cell r="AO1634">
            <v>0</v>
          </cell>
          <cell r="AP1634">
            <v>0</v>
          </cell>
          <cell r="AQ1634">
            <v>2.6775000000000002</v>
          </cell>
        </row>
        <row r="1635">
          <cell r="A1635">
            <v>1</v>
          </cell>
          <cell r="B1635" t="str">
            <v>COP</v>
          </cell>
          <cell r="C1635" t="str">
            <v>Forzosas</v>
          </cell>
          <cell r="D1635" t="str">
            <v>Fija</v>
          </cell>
          <cell r="E1635">
            <v>1</v>
          </cell>
          <cell r="F1635">
            <v>36003</v>
          </cell>
          <cell r="G1635" t="str">
            <v>Julio</v>
          </cell>
          <cell r="H1635">
            <v>1998</v>
          </cell>
          <cell r="I1635">
            <v>36368</v>
          </cell>
          <cell r="J1635">
            <v>1999</v>
          </cell>
          <cell r="K1635" t="str">
            <v>Julio</v>
          </cell>
          <cell r="P1635">
            <v>0</v>
          </cell>
          <cell r="Q1635">
            <v>25.5</v>
          </cell>
          <cell r="R1635" t="e">
            <v>#REF!</v>
          </cell>
          <cell r="S1635" t="e">
            <v>#REF!</v>
          </cell>
          <cell r="T1635">
            <v>13448.6</v>
          </cell>
          <cell r="U1635" t="e">
            <v>#REF!</v>
          </cell>
          <cell r="V1635">
            <v>13448.6</v>
          </cell>
          <cell r="W1635" t="e">
            <v>#REF!</v>
          </cell>
          <cell r="X1635">
            <v>13448.6</v>
          </cell>
          <cell r="Y1635">
            <v>3429.393</v>
          </cell>
          <cell r="Z1635">
            <v>16877.993000000002</v>
          </cell>
          <cell r="AA1635" t="e">
            <v>#REF!</v>
          </cell>
          <cell r="AB1635">
            <v>3429.393</v>
          </cell>
          <cell r="AC1635">
            <v>0</v>
          </cell>
          <cell r="AD1635">
            <v>0</v>
          </cell>
          <cell r="AE1635">
            <v>0</v>
          </cell>
          <cell r="AF1635">
            <v>0</v>
          </cell>
          <cell r="AG1635">
            <v>0</v>
          </cell>
          <cell r="AH1635">
            <v>0</v>
          </cell>
          <cell r="AI1635">
            <v>0</v>
          </cell>
          <cell r="AJ1635">
            <v>0</v>
          </cell>
          <cell r="AK1635">
            <v>0</v>
          </cell>
          <cell r="AL1635">
            <v>0</v>
          </cell>
          <cell r="AM1635">
            <v>0</v>
          </cell>
          <cell r="AN1635">
            <v>0</v>
          </cell>
          <cell r="AO1635">
            <v>0</v>
          </cell>
          <cell r="AP1635">
            <v>0</v>
          </cell>
          <cell r="AQ1635">
            <v>3429.393</v>
          </cell>
        </row>
        <row r="1636">
          <cell r="A1636">
            <v>1</v>
          </cell>
          <cell r="B1636" t="str">
            <v>COP</v>
          </cell>
          <cell r="C1636" t="str">
            <v>Forzosas</v>
          </cell>
          <cell r="D1636" t="str">
            <v>Fija</v>
          </cell>
          <cell r="E1636">
            <v>1</v>
          </cell>
          <cell r="F1636">
            <v>36003</v>
          </cell>
          <cell r="G1636" t="str">
            <v>Julio</v>
          </cell>
          <cell r="H1636">
            <v>1998</v>
          </cell>
          <cell r="I1636">
            <v>36368</v>
          </cell>
          <cell r="J1636">
            <v>1999</v>
          </cell>
          <cell r="K1636" t="str">
            <v>Julio</v>
          </cell>
          <cell r="P1636">
            <v>0</v>
          </cell>
          <cell r="Q1636">
            <v>25.5</v>
          </cell>
          <cell r="R1636" t="e">
            <v>#REF!</v>
          </cell>
          <cell r="S1636" t="e">
            <v>#REF!</v>
          </cell>
          <cell r="T1636">
            <v>156.69999999999999</v>
          </cell>
          <cell r="U1636" t="e">
            <v>#REF!</v>
          </cell>
          <cell r="V1636">
            <v>156.69999999999999</v>
          </cell>
          <cell r="W1636" t="e">
            <v>#REF!</v>
          </cell>
          <cell r="X1636">
            <v>156.69999999999999</v>
          </cell>
          <cell r="Y1636">
            <v>39.958500000000001</v>
          </cell>
          <cell r="Z1636">
            <v>196.6585</v>
          </cell>
          <cell r="AA1636" t="e">
            <v>#REF!</v>
          </cell>
          <cell r="AB1636">
            <v>39.958500000000001</v>
          </cell>
          <cell r="AC1636">
            <v>0</v>
          </cell>
          <cell r="AD1636">
            <v>0</v>
          </cell>
          <cell r="AE1636">
            <v>0</v>
          </cell>
          <cell r="AF1636">
            <v>0</v>
          </cell>
          <cell r="AG1636">
            <v>0</v>
          </cell>
          <cell r="AH1636">
            <v>0</v>
          </cell>
          <cell r="AI1636">
            <v>0</v>
          </cell>
          <cell r="AJ1636">
            <v>0</v>
          </cell>
          <cell r="AK1636">
            <v>0</v>
          </cell>
          <cell r="AL1636">
            <v>0</v>
          </cell>
          <cell r="AM1636">
            <v>0</v>
          </cell>
          <cell r="AN1636">
            <v>0</v>
          </cell>
          <cell r="AO1636">
            <v>0</v>
          </cell>
          <cell r="AP1636">
            <v>0</v>
          </cell>
          <cell r="AQ1636">
            <v>39.958500000000001</v>
          </cell>
        </row>
        <row r="1637">
          <cell r="A1637">
            <v>1</v>
          </cell>
          <cell r="B1637" t="str">
            <v>COP</v>
          </cell>
          <cell r="C1637" t="str">
            <v>Forzosas</v>
          </cell>
          <cell r="D1637" t="str">
            <v>Fija</v>
          </cell>
          <cell r="E1637">
            <v>1</v>
          </cell>
          <cell r="F1637">
            <v>36003</v>
          </cell>
          <cell r="G1637" t="str">
            <v>Julio</v>
          </cell>
          <cell r="H1637">
            <v>1998</v>
          </cell>
          <cell r="I1637">
            <v>36368</v>
          </cell>
          <cell r="J1637">
            <v>1999</v>
          </cell>
          <cell r="K1637" t="str">
            <v>Julio</v>
          </cell>
          <cell r="P1637">
            <v>0</v>
          </cell>
          <cell r="Q1637">
            <v>25.5</v>
          </cell>
          <cell r="R1637" t="e">
            <v>#REF!</v>
          </cell>
          <cell r="S1637" t="e">
            <v>#REF!</v>
          </cell>
          <cell r="T1637">
            <v>3148.5</v>
          </cell>
          <cell r="U1637" t="e">
            <v>#REF!</v>
          </cell>
          <cell r="V1637">
            <v>3148.5</v>
          </cell>
          <cell r="W1637" t="e">
            <v>#REF!</v>
          </cell>
          <cell r="X1637">
            <v>3148.5</v>
          </cell>
          <cell r="Y1637">
            <v>802.86750000000006</v>
          </cell>
          <cell r="Z1637">
            <v>3951.3675000000003</v>
          </cell>
          <cell r="AA1637" t="e">
            <v>#REF!</v>
          </cell>
          <cell r="AB1637">
            <v>802.86750000000006</v>
          </cell>
          <cell r="AC1637">
            <v>0</v>
          </cell>
          <cell r="AD1637">
            <v>0</v>
          </cell>
          <cell r="AE1637">
            <v>0</v>
          </cell>
          <cell r="AF1637">
            <v>0</v>
          </cell>
          <cell r="AG1637">
            <v>0</v>
          </cell>
          <cell r="AH1637">
            <v>0</v>
          </cell>
          <cell r="AI1637">
            <v>0</v>
          </cell>
          <cell r="AJ1637">
            <v>0</v>
          </cell>
          <cell r="AK1637">
            <v>0</v>
          </cell>
          <cell r="AL1637">
            <v>0</v>
          </cell>
          <cell r="AM1637">
            <v>0</v>
          </cell>
          <cell r="AN1637">
            <v>0</v>
          </cell>
          <cell r="AO1637">
            <v>0</v>
          </cell>
          <cell r="AP1637">
            <v>0</v>
          </cell>
          <cell r="AQ1637">
            <v>802.86750000000006</v>
          </cell>
        </row>
        <row r="1638">
          <cell r="A1638">
            <v>1</v>
          </cell>
          <cell r="B1638" t="str">
            <v>COP</v>
          </cell>
          <cell r="C1638" t="str">
            <v>Forzosas</v>
          </cell>
          <cell r="D1638" t="str">
            <v>Fija</v>
          </cell>
          <cell r="E1638">
            <v>1</v>
          </cell>
          <cell r="F1638">
            <v>36003</v>
          </cell>
          <cell r="G1638" t="str">
            <v>Julio</v>
          </cell>
          <cell r="H1638">
            <v>1998</v>
          </cell>
          <cell r="I1638">
            <v>36368</v>
          </cell>
          <cell r="J1638">
            <v>1999</v>
          </cell>
          <cell r="K1638" t="str">
            <v>Julio</v>
          </cell>
          <cell r="P1638">
            <v>0</v>
          </cell>
          <cell r="Q1638">
            <v>25.5</v>
          </cell>
          <cell r="R1638" t="e">
            <v>#REF!</v>
          </cell>
          <cell r="S1638" t="e">
            <v>#REF!</v>
          </cell>
          <cell r="T1638">
            <v>1323.9</v>
          </cell>
          <cell r="U1638" t="e">
            <v>#REF!</v>
          </cell>
          <cell r="V1638">
            <v>1323.9</v>
          </cell>
          <cell r="W1638" t="e">
            <v>#REF!</v>
          </cell>
          <cell r="X1638">
            <v>1323.9</v>
          </cell>
          <cell r="Y1638">
            <v>337.59450000000004</v>
          </cell>
          <cell r="Z1638">
            <v>1661.4945000000002</v>
          </cell>
          <cell r="AA1638" t="e">
            <v>#REF!</v>
          </cell>
          <cell r="AB1638">
            <v>337.59450000000004</v>
          </cell>
          <cell r="AC1638">
            <v>0</v>
          </cell>
          <cell r="AD1638">
            <v>0</v>
          </cell>
          <cell r="AE1638">
            <v>0</v>
          </cell>
          <cell r="AF1638">
            <v>0</v>
          </cell>
          <cell r="AG1638">
            <v>0</v>
          </cell>
          <cell r="AH1638">
            <v>0</v>
          </cell>
          <cell r="AI1638">
            <v>0</v>
          </cell>
          <cell r="AJ1638">
            <v>0</v>
          </cell>
          <cell r="AK1638">
            <v>0</v>
          </cell>
          <cell r="AL1638">
            <v>0</v>
          </cell>
          <cell r="AM1638">
            <v>0</v>
          </cell>
          <cell r="AN1638">
            <v>0</v>
          </cell>
          <cell r="AO1638">
            <v>0</v>
          </cell>
          <cell r="AP1638">
            <v>0</v>
          </cell>
          <cell r="AQ1638">
            <v>337.59450000000004</v>
          </cell>
        </row>
        <row r="1639">
          <cell r="A1639">
            <v>1</v>
          </cell>
          <cell r="B1639" t="str">
            <v>COP</v>
          </cell>
          <cell r="C1639" t="str">
            <v>Forzosas</v>
          </cell>
          <cell r="D1639" t="str">
            <v>Fija</v>
          </cell>
          <cell r="E1639">
            <v>1</v>
          </cell>
          <cell r="F1639">
            <v>36003</v>
          </cell>
          <cell r="G1639" t="str">
            <v>Julio</v>
          </cell>
          <cell r="H1639">
            <v>1998</v>
          </cell>
          <cell r="I1639">
            <v>36368</v>
          </cell>
          <cell r="J1639">
            <v>1999</v>
          </cell>
          <cell r="K1639" t="str">
            <v>Julio</v>
          </cell>
          <cell r="P1639">
            <v>0</v>
          </cell>
          <cell r="Q1639">
            <v>25.5</v>
          </cell>
          <cell r="R1639" t="e">
            <v>#REF!</v>
          </cell>
          <cell r="S1639" t="e">
            <v>#REF!</v>
          </cell>
          <cell r="T1639">
            <v>2081.6999999999998</v>
          </cell>
          <cell r="U1639" t="e">
            <v>#REF!</v>
          </cell>
          <cell r="V1639">
            <v>2081.6999999999998</v>
          </cell>
          <cell r="W1639" t="e">
            <v>#REF!</v>
          </cell>
          <cell r="X1639">
            <v>2081.6999999999998</v>
          </cell>
          <cell r="Y1639">
            <v>530.83349999999996</v>
          </cell>
          <cell r="Z1639">
            <v>2612.5334999999995</v>
          </cell>
          <cell r="AA1639" t="e">
            <v>#REF!</v>
          </cell>
          <cell r="AB1639">
            <v>530.83349999999996</v>
          </cell>
          <cell r="AC1639">
            <v>0</v>
          </cell>
          <cell r="AD1639">
            <v>0</v>
          </cell>
          <cell r="AE1639">
            <v>0</v>
          </cell>
          <cell r="AF1639">
            <v>0</v>
          </cell>
          <cell r="AG1639">
            <v>0</v>
          </cell>
          <cell r="AH1639">
            <v>0</v>
          </cell>
          <cell r="AI1639">
            <v>0</v>
          </cell>
          <cell r="AJ1639">
            <v>0</v>
          </cell>
          <cell r="AK1639">
            <v>0</v>
          </cell>
          <cell r="AL1639">
            <v>0</v>
          </cell>
          <cell r="AM1639">
            <v>0</v>
          </cell>
          <cell r="AN1639">
            <v>0</v>
          </cell>
          <cell r="AO1639">
            <v>0</v>
          </cell>
          <cell r="AP1639">
            <v>0</v>
          </cell>
          <cell r="AQ1639">
            <v>530.83349999999996</v>
          </cell>
        </row>
        <row r="1640">
          <cell r="A1640">
            <v>1</v>
          </cell>
          <cell r="B1640" t="str">
            <v>COP</v>
          </cell>
          <cell r="C1640" t="str">
            <v>Forzosas</v>
          </cell>
          <cell r="D1640" t="str">
            <v>Fija</v>
          </cell>
          <cell r="E1640">
            <v>1</v>
          </cell>
          <cell r="F1640">
            <v>36003</v>
          </cell>
          <cell r="G1640" t="str">
            <v>Julio</v>
          </cell>
          <cell r="H1640">
            <v>1998</v>
          </cell>
          <cell r="I1640">
            <v>36368</v>
          </cell>
          <cell r="J1640">
            <v>1999</v>
          </cell>
          <cell r="K1640" t="str">
            <v>Julio</v>
          </cell>
          <cell r="P1640">
            <v>0</v>
          </cell>
          <cell r="Q1640">
            <v>25.5</v>
          </cell>
          <cell r="R1640" t="e">
            <v>#REF!</v>
          </cell>
          <cell r="S1640" t="e">
            <v>#REF!</v>
          </cell>
          <cell r="T1640">
            <v>781.9</v>
          </cell>
          <cell r="U1640" t="e">
            <v>#REF!</v>
          </cell>
          <cell r="V1640">
            <v>781.9</v>
          </cell>
          <cell r="W1640" t="e">
            <v>#REF!</v>
          </cell>
          <cell r="X1640">
            <v>781.9</v>
          </cell>
          <cell r="Y1640">
            <v>199.3845</v>
          </cell>
          <cell r="Z1640">
            <v>981.28449999999998</v>
          </cell>
          <cell r="AA1640" t="e">
            <v>#REF!</v>
          </cell>
          <cell r="AB1640">
            <v>199.3845</v>
          </cell>
          <cell r="AC1640">
            <v>0</v>
          </cell>
          <cell r="AD1640">
            <v>0</v>
          </cell>
          <cell r="AE1640">
            <v>0</v>
          </cell>
          <cell r="AF1640">
            <v>0</v>
          </cell>
          <cell r="AG1640">
            <v>0</v>
          </cell>
          <cell r="AH1640">
            <v>0</v>
          </cell>
          <cell r="AI1640">
            <v>0</v>
          </cell>
          <cell r="AJ1640">
            <v>0</v>
          </cell>
          <cell r="AK1640">
            <v>0</v>
          </cell>
          <cell r="AL1640">
            <v>0</v>
          </cell>
          <cell r="AM1640">
            <v>0</v>
          </cell>
          <cell r="AN1640">
            <v>0</v>
          </cell>
          <cell r="AO1640">
            <v>0</v>
          </cell>
          <cell r="AP1640">
            <v>0</v>
          </cell>
          <cell r="AQ1640">
            <v>199.3845</v>
          </cell>
        </row>
        <row r="1641">
          <cell r="A1641">
            <v>1</v>
          </cell>
          <cell r="B1641" t="str">
            <v>COP</v>
          </cell>
          <cell r="C1641" t="str">
            <v>Forzosas</v>
          </cell>
          <cell r="D1641" t="str">
            <v>Fija</v>
          </cell>
          <cell r="E1641">
            <v>1</v>
          </cell>
          <cell r="F1641">
            <v>36003</v>
          </cell>
          <cell r="G1641" t="str">
            <v>Julio</v>
          </cell>
          <cell r="H1641">
            <v>1998</v>
          </cell>
          <cell r="I1641">
            <v>36368</v>
          </cell>
          <cell r="J1641">
            <v>1999</v>
          </cell>
          <cell r="K1641" t="str">
            <v>Julio</v>
          </cell>
          <cell r="P1641">
            <v>0</v>
          </cell>
          <cell r="Q1641">
            <v>25.5</v>
          </cell>
          <cell r="R1641" t="e">
            <v>#REF!</v>
          </cell>
          <cell r="S1641" t="e">
            <v>#REF!</v>
          </cell>
          <cell r="T1641">
            <v>1408.7</v>
          </cell>
          <cell r="U1641" t="e">
            <v>#REF!</v>
          </cell>
          <cell r="V1641">
            <v>1408.7</v>
          </cell>
          <cell r="W1641" t="e">
            <v>#REF!</v>
          </cell>
          <cell r="X1641">
            <v>1408.7</v>
          </cell>
          <cell r="Y1641">
            <v>359.21850000000001</v>
          </cell>
          <cell r="Z1641">
            <v>1767.9185</v>
          </cell>
          <cell r="AA1641" t="e">
            <v>#REF!</v>
          </cell>
          <cell r="AB1641">
            <v>359.21850000000001</v>
          </cell>
          <cell r="AC1641">
            <v>0</v>
          </cell>
          <cell r="AD1641">
            <v>0</v>
          </cell>
          <cell r="AE1641">
            <v>0</v>
          </cell>
          <cell r="AF1641">
            <v>0</v>
          </cell>
          <cell r="AG1641">
            <v>0</v>
          </cell>
          <cell r="AH1641">
            <v>0</v>
          </cell>
          <cell r="AI1641">
            <v>0</v>
          </cell>
          <cell r="AJ1641">
            <v>0</v>
          </cell>
          <cell r="AK1641">
            <v>0</v>
          </cell>
          <cell r="AL1641">
            <v>0</v>
          </cell>
          <cell r="AM1641">
            <v>0</v>
          </cell>
          <cell r="AN1641">
            <v>0</v>
          </cell>
          <cell r="AO1641">
            <v>0</v>
          </cell>
          <cell r="AP1641">
            <v>0</v>
          </cell>
          <cell r="AQ1641">
            <v>359.21850000000001</v>
          </cell>
        </row>
        <row r="1642">
          <cell r="A1642">
            <v>1</v>
          </cell>
          <cell r="B1642" t="str">
            <v>COP</v>
          </cell>
          <cell r="C1642" t="str">
            <v>Forzosas</v>
          </cell>
          <cell r="D1642" t="str">
            <v>Fija</v>
          </cell>
          <cell r="E1642">
            <v>1</v>
          </cell>
          <cell r="F1642">
            <v>36003</v>
          </cell>
          <cell r="G1642" t="str">
            <v>Julio</v>
          </cell>
          <cell r="H1642">
            <v>1998</v>
          </cell>
          <cell r="I1642">
            <v>36368</v>
          </cell>
          <cell r="J1642">
            <v>1999</v>
          </cell>
          <cell r="K1642" t="str">
            <v>Julio</v>
          </cell>
          <cell r="P1642">
            <v>0</v>
          </cell>
          <cell r="Q1642">
            <v>25.5</v>
          </cell>
          <cell r="R1642" t="e">
            <v>#REF!</v>
          </cell>
          <cell r="S1642" t="e">
            <v>#REF!</v>
          </cell>
          <cell r="T1642">
            <v>1000</v>
          </cell>
          <cell r="U1642" t="e">
            <v>#REF!</v>
          </cell>
          <cell r="V1642">
            <v>1000</v>
          </cell>
          <cell r="W1642" t="e">
            <v>#REF!</v>
          </cell>
          <cell r="X1642">
            <v>1000</v>
          </cell>
          <cell r="Y1642">
            <v>255</v>
          </cell>
          <cell r="Z1642">
            <v>1255</v>
          </cell>
          <cell r="AA1642" t="e">
            <v>#REF!</v>
          </cell>
          <cell r="AB1642">
            <v>255</v>
          </cell>
          <cell r="AC1642">
            <v>0</v>
          </cell>
          <cell r="AD1642">
            <v>0</v>
          </cell>
          <cell r="AE1642">
            <v>0</v>
          </cell>
          <cell r="AF1642">
            <v>0</v>
          </cell>
          <cell r="AG1642">
            <v>0</v>
          </cell>
          <cell r="AH1642">
            <v>0</v>
          </cell>
          <cell r="AI1642">
            <v>0</v>
          </cell>
          <cell r="AJ1642">
            <v>0</v>
          </cell>
          <cell r="AK1642">
            <v>0</v>
          </cell>
          <cell r="AL1642">
            <v>0</v>
          </cell>
          <cell r="AM1642">
            <v>0</v>
          </cell>
          <cell r="AN1642">
            <v>0</v>
          </cell>
          <cell r="AO1642">
            <v>0</v>
          </cell>
          <cell r="AP1642">
            <v>0</v>
          </cell>
          <cell r="AQ1642">
            <v>255</v>
          </cell>
        </row>
        <row r="1643">
          <cell r="A1643">
            <v>1</v>
          </cell>
          <cell r="B1643" t="str">
            <v>COP</v>
          </cell>
          <cell r="C1643" t="str">
            <v>Forzosas</v>
          </cell>
          <cell r="D1643" t="str">
            <v>Fija</v>
          </cell>
          <cell r="E1643">
            <v>1</v>
          </cell>
          <cell r="F1643">
            <v>36003</v>
          </cell>
          <cell r="G1643" t="str">
            <v>Julio</v>
          </cell>
          <cell r="H1643">
            <v>1998</v>
          </cell>
          <cell r="I1643">
            <v>36368</v>
          </cell>
          <cell r="J1643">
            <v>1999</v>
          </cell>
          <cell r="K1643" t="str">
            <v>Julio</v>
          </cell>
          <cell r="P1643">
            <v>0</v>
          </cell>
          <cell r="Q1643">
            <v>25.5</v>
          </cell>
          <cell r="R1643" t="e">
            <v>#REF!</v>
          </cell>
          <cell r="S1643" t="e">
            <v>#REF!</v>
          </cell>
          <cell r="T1643">
            <v>1000</v>
          </cell>
          <cell r="U1643" t="e">
            <v>#REF!</v>
          </cell>
          <cell r="V1643">
            <v>1000</v>
          </cell>
          <cell r="W1643" t="e">
            <v>#REF!</v>
          </cell>
          <cell r="X1643">
            <v>1000</v>
          </cell>
          <cell r="Y1643">
            <v>255</v>
          </cell>
          <cell r="Z1643">
            <v>1255</v>
          </cell>
          <cell r="AA1643" t="e">
            <v>#REF!</v>
          </cell>
          <cell r="AB1643">
            <v>255</v>
          </cell>
          <cell r="AC1643">
            <v>0</v>
          </cell>
          <cell r="AD1643">
            <v>0</v>
          </cell>
          <cell r="AE1643">
            <v>0</v>
          </cell>
          <cell r="AF1643">
            <v>0</v>
          </cell>
          <cell r="AG1643">
            <v>0</v>
          </cell>
          <cell r="AH1643">
            <v>0</v>
          </cell>
          <cell r="AI1643">
            <v>0</v>
          </cell>
          <cell r="AJ1643">
            <v>0</v>
          </cell>
          <cell r="AK1643">
            <v>0</v>
          </cell>
          <cell r="AL1643">
            <v>0</v>
          </cell>
          <cell r="AM1643">
            <v>0</v>
          </cell>
          <cell r="AN1643">
            <v>0</v>
          </cell>
          <cell r="AO1643">
            <v>0</v>
          </cell>
          <cell r="AP1643">
            <v>0</v>
          </cell>
          <cell r="AQ1643">
            <v>255</v>
          </cell>
        </row>
        <row r="1644">
          <cell r="A1644">
            <v>1</v>
          </cell>
          <cell r="B1644" t="str">
            <v>COP</v>
          </cell>
          <cell r="C1644" t="str">
            <v>Forzosas</v>
          </cell>
          <cell r="D1644" t="str">
            <v>Fija</v>
          </cell>
          <cell r="E1644">
            <v>1</v>
          </cell>
          <cell r="F1644">
            <v>36003</v>
          </cell>
          <cell r="G1644" t="str">
            <v>Julio</v>
          </cell>
          <cell r="H1644">
            <v>1998</v>
          </cell>
          <cell r="I1644">
            <v>36368</v>
          </cell>
          <cell r="J1644">
            <v>1999</v>
          </cell>
          <cell r="K1644" t="str">
            <v>Julio</v>
          </cell>
          <cell r="P1644">
            <v>0</v>
          </cell>
          <cell r="Q1644">
            <v>25.5</v>
          </cell>
          <cell r="R1644" t="e">
            <v>#REF!</v>
          </cell>
          <cell r="S1644" t="e">
            <v>#REF!</v>
          </cell>
          <cell r="T1644">
            <v>8933.4</v>
          </cell>
          <cell r="U1644" t="e">
            <v>#REF!</v>
          </cell>
          <cell r="V1644">
            <v>8933.4</v>
          </cell>
          <cell r="W1644" t="e">
            <v>#REF!</v>
          </cell>
          <cell r="X1644">
            <v>8933.4</v>
          </cell>
          <cell r="Y1644">
            <v>2278.0169999999998</v>
          </cell>
          <cell r="Z1644">
            <v>11211.416999999999</v>
          </cell>
          <cell r="AA1644" t="e">
            <v>#REF!</v>
          </cell>
          <cell r="AB1644">
            <v>2278.0169999999998</v>
          </cell>
          <cell r="AC1644">
            <v>0</v>
          </cell>
          <cell r="AD1644">
            <v>0</v>
          </cell>
          <cell r="AE1644">
            <v>0</v>
          </cell>
          <cell r="AF1644">
            <v>0</v>
          </cell>
          <cell r="AG1644">
            <v>0</v>
          </cell>
          <cell r="AH1644">
            <v>0</v>
          </cell>
          <cell r="AI1644">
            <v>0</v>
          </cell>
          <cell r="AJ1644">
            <v>0</v>
          </cell>
          <cell r="AK1644">
            <v>0</v>
          </cell>
          <cell r="AL1644">
            <v>0</v>
          </cell>
          <cell r="AM1644">
            <v>0</v>
          </cell>
          <cell r="AN1644">
            <v>0</v>
          </cell>
          <cell r="AO1644">
            <v>0</v>
          </cell>
          <cell r="AP1644">
            <v>0</v>
          </cell>
          <cell r="AQ1644">
            <v>2278.0169999999998</v>
          </cell>
        </row>
        <row r="1645">
          <cell r="A1645">
            <v>1</v>
          </cell>
          <cell r="B1645" t="str">
            <v>COP</v>
          </cell>
          <cell r="C1645" t="str">
            <v>Forzosas</v>
          </cell>
          <cell r="D1645" t="str">
            <v>Fija</v>
          </cell>
          <cell r="E1645">
            <v>1</v>
          </cell>
          <cell r="F1645">
            <v>36003</v>
          </cell>
          <cell r="G1645" t="str">
            <v>Julio</v>
          </cell>
          <cell r="H1645">
            <v>1998</v>
          </cell>
          <cell r="I1645">
            <v>36368</v>
          </cell>
          <cell r="J1645">
            <v>1999</v>
          </cell>
          <cell r="K1645" t="str">
            <v>Julio</v>
          </cell>
          <cell r="P1645">
            <v>0</v>
          </cell>
          <cell r="Q1645">
            <v>25.5</v>
          </cell>
          <cell r="R1645" t="e">
            <v>#REF!</v>
          </cell>
          <cell r="S1645" t="e">
            <v>#REF!</v>
          </cell>
          <cell r="T1645">
            <v>1000</v>
          </cell>
          <cell r="U1645" t="e">
            <v>#REF!</v>
          </cell>
          <cell r="V1645">
            <v>1000</v>
          </cell>
          <cell r="W1645" t="e">
            <v>#REF!</v>
          </cell>
          <cell r="X1645">
            <v>1000</v>
          </cell>
          <cell r="Y1645">
            <v>255</v>
          </cell>
          <cell r="Z1645">
            <v>1255</v>
          </cell>
          <cell r="AA1645" t="e">
            <v>#REF!</v>
          </cell>
          <cell r="AB1645">
            <v>255</v>
          </cell>
          <cell r="AC1645">
            <v>0</v>
          </cell>
          <cell r="AD1645">
            <v>0</v>
          </cell>
          <cell r="AE1645">
            <v>0</v>
          </cell>
          <cell r="AF1645">
            <v>0</v>
          </cell>
          <cell r="AG1645">
            <v>0</v>
          </cell>
          <cell r="AH1645">
            <v>0</v>
          </cell>
          <cell r="AI1645">
            <v>0</v>
          </cell>
          <cell r="AJ1645">
            <v>0</v>
          </cell>
          <cell r="AK1645">
            <v>0</v>
          </cell>
          <cell r="AL1645">
            <v>0</v>
          </cell>
          <cell r="AM1645">
            <v>0</v>
          </cell>
          <cell r="AN1645">
            <v>0</v>
          </cell>
          <cell r="AO1645">
            <v>0</v>
          </cell>
          <cell r="AP1645">
            <v>0</v>
          </cell>
          <cell r="AQ1645">
            <v>255</v>
          </cell>
        </row>
        <row r="1646">
          <cell r="A1646">
            <v>1</v>
          </cell>
          <cell r="B1646" t="str">
            <v>COP</v>
          </cell>
          <cell r="C1646" t="str">
            <v>Forzosas</v>
          </cell>
          <cell r="D1646" t="str">
            <v>Fija</v>
          </cell>
          <cell r="E1646">
            <v>1</v>
          </cell>
          <cell r="F1646">
            <v>36003</v>
          </cell>
          <cell r="G1646" t="str">
            <v>Julio</v>
          </cell>
          <cell r="H1646">
            <v>1998</v>
          </cell>
          <cell r="I1646">
            <v>36368</v>
          </cell>
          <cell r="J1646">
            <v>1999</v>
          </cell>
          <cell r="K1646" t="str">
            <v>Julio</v>
          </cell>
          <cell r="P1646">
            <v>0</v>
          </cell>
          <cell r="Q1646">
            <v>25.5</v>
          </cell>
          <cell r="R1646" t="e">
            <v>#REF!</v>
          </cell>
          <cell r="S1646" t="e">
            <v>#REF!</v>
          </cell>
          <cell r="T1646">
            <v>13068</v>
          </cell>
          <cell r="U1646" t="e">
            <v>#REF!</v>
          </cell>
          <cell r="V1646">
            <v>13068</v>
          </cell>
          <cell r="W1646" t="e">
            <v>#REF!</v>
          </cell>
          <cell r="X1646">
            <v>13068</v>
          </cell>
          <cell r="Y1646">
            <v>3332.34</v>
          </cell>
          <cell r="Z1646">
            <v>16400.34</v>
          </cell>
          <cell r="AA1646" t="e">
            <v>#REF!</v>
          </cell>
          <cell r="AB1646">
            <v>3332.34</v>
          </cell>
          <cell r="AC1646">
            <v>0</v>
          </cell>
          <cell r="AD1646">
            <v>0</v>
          </cell>
          <cell r="AE1646">
            <v>0</v>
          </cell>
          <cell r="AF1646">
            <v>0</v>
          </cell>
          <cell r="AG1646">
            <v>0</v>
          </cell>
          <cell r="AH1646">
            <v>0</v>
          </cell>
          <cell r="AI1646">
            <v>0</v>
          </cell>
          <cell r="AJ1646">
            <v>0</v>
          </cell>
          <cell r="AK1646">
            <v>0</v>
          </cell>
          <cell r="AL1646">
            <v>0</v>
          </cell>
          <cell r="AM1646">
            <v>0</v>
          </cell>
          <cell r="AN1646">
            <v>0</v>
          </cell>
          <cell r="AO1646">
            <v>0</v>
          </cell>
          <cell r="AP1646">
            <v>0</v>
          </cell>
          <cell r="AQ1646">
            <v>3332.34</v>
          </cell>
        </row>
        <row r="1647">
          <cell r="A1647">
            <v>1</v>
          </cell>
          <cell r="B1647" t="str">
            <v>COP</v>
          </cell>
          <cell r="C1647" t="str">
            <v>Forzosas</v>
          </cell>
          <cell r="D1647" t="str">
            <v>Fija</v>
          </cell>
          <cell r="E1647">
            <v>1</v>
          </cell>
          <cell r="F1647">
            <v>36003</v>
          </cell>
          <cell r="G1647" t="str">
            <v>Julio</v>
          </cell>
          <cell r="H1647">
            <v>1998</v>
          </cell>
          <cell r="I1647">
            <v>36368</v>
          </cell>
          <cell r="J1647">
            <v>1999</v>
          </cell>
          <cell r="K1647" t="str">
            <v>Julio</v>
          </cell>
          <cell r="P1647">
            <v>0</v>
          </cell>
          <cell r="Q1647">
            <v>25.5</v>
          </cell>
          <cell r="R1647" t="e">
            <v>#REF!</v>
          </cell>
          <cell r="S1647" t="e">
            <v>#REF!</v>
          </cell>
          <cell r="T1647">
            <v>8269.9</v>
          </cell>
          <cell r="U1647" t="e">
            <v>#REF!</v>
          </cell>
          <cell r="V1647">
            <v>8269.9</v>
          </cell>
          <cell r="W1647" t="e">
            <v>#REF!</v>
          </cell>
          <cell r="X1647">
            <v>8269.9</v>
          </cell>
          <cell r="Y1647">
            <v>2108.8245000000002</v>
          </cell>
          <cell r="Z1647">
            <v>10378.7245</v>
          </cell>
          <cell r="AA1647" t="e">
            <v>#REF!</v>
          </cell>
          <cell r="AB1647">
            <v>2108.8245000000002</v>
          </cell>
          <cell r="AC1647">
            <v>0</v>
          </cell>
          <cell r="AD1647">
            <v>0</v>
          </cell>
          <cell r="AE1647">
            <v>0</v>
          </cell>
          <cell r="AF1647">
            <v>0</v>
          </cell>
          <cell r="AG1647">
            <v>0</v>
          </cell>
          <cell r="AH1647">
            <v>0</v>
          </cell>
          <cell r="AI1647">
            <v>0</v>
          </cell>
          <cell r="AJ1647">
            <v>0</v>
          </cell>
          <cell r="AK1647">
            <v>0</v>
          </cell>
          <cell r="AL1647">
            <v>0</v>
          </cell>
          <cell r="AM1647">
            <v>0</v>
          </cell>
          <cell r="AN1647">
            <v>0</v>
          </cell>
          <cell r="AO1647">
            <v>0</v>
          </cell>
          <cell r="AP1647">
            <v>0</v>
          </cell>
          <cell r="AQ1647">
            <v>2108.8245000000002</v>
          </cell>
        </row>
        <row r="1648">
          <cell r="A1648">
            <v>1</v>
          </cell>
          <cell r="B1648" t="str">
            <v>COP</v>
          </cell>
          <cell r="C1648" t="str">
            <v>Forzosas</v>
          </cell>
          <cell r="D1648" t="str">
            <v>Fija</v>
          </cell>
          <cell r="E1648">
            <v>1</v>
          </cell>
          <cell r="F1648">
            <v>36003</v>
          </cell>
          <cell r="G1648" t="str">
            <v>Julio</v>
          </cell>
          <cell r="H1648">
            <v>1998</v>
          </cell>
          <cell r="I1648">
            <v>36368</v>
          </cell>
          <cell r="J1648">
            <v>1999</v>
          </cell>
          <cell r="K1648" t="str">
            <v>Julio</v>
          </cell>
          <cell r="P1648">
            <v>0</v>
          </cell>
          <cell r="Q1648">
            <v>25.5</v>
          </cell>
          <cell r="R1648" t="e">
            <v>#REF!</v>
          </cell>
          <cell r="S1648" t="e">
            <v>#REF!</v>
          </cell>
          <cell r="T1648">
            <v>2068.9</v>
          </cell>
          <cell r="U1648" t="e">
            <v>#REF!</v>
          </cell>
          <cell r="V1648">
            <v>2068.9</v>
          </cell>
          <cell r="W1648" t="e">
            <v>#REF!</v>
          </cell>
          <cell r="X1648">
            <v>2068.9</v>
          </cell>
          <cell r="Y1648">
            <v>527.56950000000006</v>
          </cell>
          <cell r="Z1648">
            <v>2596.4695000000002</v>
          </cell>
          <cell r="AA1648" t="e">
            <v>#REF!</v>
          </cell>
          <cell r="AB1648">
            <v>527.56950000000006</v>
          </cell>
          <cell r="AC1648">
            <v>0</v>
          </cell>
          <cell r="AD1648">
            <v>0</v>
          </cell>
          <cell r="AE1648">
            <v>0</v>
          </cell>
          <cell r="AF1648">
            <v>0</v>
          </cell>
          <cell r="AG1648">
            <v>0</v>
          </cell>
          <cell r="AH1648">
            <v>0</v>
          </cell>
          <cell r="AI1648">
            <v>0</v>
          </cell>
          <cell r="AJ1648">
            <v>0</v>
          </cell>
          <cell r="AK1648">
            <v>0</v>
          </cell>
          <cell r="AL1648">
            <v>0</v>
          </cell>
          <cell r="AM1648">
            <v>0</v>
          </cell>
          <cell r="AN1648">
            <v>0</v>
          </cell>
          <cell r="AO1648">
            <v>0</v>
          </cell>
          <cell r="AP1648">
            <v>0</v>
          </cell>
          <cell r="AQ1648">
            <v>527.56950000000006</v>
          </cell>
        </row>
        <row r="1649">
          <cell r="A1649">
            <v>1</v>
          </cell>
          <cell r="B1649" t="str">
            <v>COP</v>
          </cell>
          <cell r="C1649" t="str">
            <v>Forzosas</v>
          </cell>
          <cell r="D1649" t="str">
            <v>Fija</v>
          </cell>
          <cell r="E1649">
            <v>1</v>
          </cell>
          <cell r="F1649">
            <v>36003</v>
          </cell>
          <cell r="G1649" t="str">
            <v>Julio</v>
          </cell>
          <cell r="H1649">
            <v>1998</v>
          </cell>
          <cell r="I1649">
            <v>36368</v>
          </cell>
          <cell r="J1649">
            <v>1999</v>
          </cell>
          <cell r="K1649" t="str">
            <v>Julio</v>
          </cell>
          <cell r="P1649">
            <v>0</v>
          </cell>
          <cell r="Q1649">
            <v>25.5</v>
          </cell>
          <cell r="R1649" t="e">
            <v>#REF!</v>
          </cell>
          <cell r="S1649" t="e">
            <v>#REF!</v>
          </cell>
          <cell r="T1649">
            <v>2130.5</v>
          </cell>
          <cell r="U1649" t="e">
            <v>#REF!</v>
          </cell>
          <cell r="V1649">
            <v>2130.5</v>
          </cell>
          <cell r="W1649" t="e">
            <v>#REF!</v>
          </cell>
          <cell r="X1649">
            <v>2130.5</v>
          </cell>
          <cell r="Y1649">
            <v>543.27750000000003</v>
          </cell>
          <cell r="Z1649">
            <v>2673.7775000000001</v>
          </cell>
          <cell r="AA1649" t="e">
            <v>#REF!</v>
          </cell>
          <cell r="AB1649">
            <v>543.27750000000003</v>
          </cell>
          <cell r="AC1649">
            <v>0</v>
          </cell>
          <cell r="AD1649">
            <v>0</v>
          </cell>
          <cell r="AE1649">
            <v>0</v>
          </cell>
          <cell r="AF1649">
            <v>0</v>
          </cell>
          <cell r="AG1649">
            <v>0</v>
          </cell>
          <cell r="AH1649">
            <v>0</v>
          </cell>
          <cell r="AI1649">
            <v>0</v>
          </cell>
          <cell r="AJ1649">
            <v>0</v>
          </cell>
          <cell r="AK1649">
            <v>0</v>
          </cell>
          <cell r="AL1649">
            <v>0</v>
          </cell>
          <cell r="AM1649">
            <v>0</v>
          </cell>
          <cell r="AN1649">
            <v>0</v>
          </cell>
          <cell r="AO1649">
            <v>0</v>
          </cell>
          <cell r="AP1649">
            <v>0</v>
          </cell>
          <cell r="AQ1649">
            <v>543.27750000000003</v>
          </cell>
        </row>
        <row r="1650">
          <cell r="A1650">
            <v>1</v>
          </cell>
          <cell r="B1650" t="str">
            <v>COP</v>
          </cell>
          <cell r="C1650" t="str">
            <v>Forzosas</v>
          </cell>
          <cell r="D1650" t="str">
            <v>Fija</v>
          </cell>
          <cell r="E1650">
            <v>1</v>
          </cell>
          <cell r="F1650">
            <v>36003</v>
          </cell>
          <cell r="G1650" t="str">
            <v>Julio</v>
          </cell>
          <cell r="H1650">
            <v>1998</v>
          </cell>
          <cell r="I1650">
            <v>36368</v>
          </cell>
          <cell r="J1650">
            <v>1999</v>
          </cell>
          <cell r="K1650" t="str">
            <v>Julio</v>
          </cell>
          <cell r="P1650">
            <v>0</v>
          </cell>
          <cell r="Q1650">
            <v>25.5</v>
          </cell>
          <cell r="R1650" t="e">
            <v>#REF!</v>
          </cell>
          <cell r="S1650" t="e">
            <v>#REF!</v>
          </cell>
          <cell r="T1650">
            <v>312.8</v>
          </cell>
          <cell r="U1650" t="e">
            <v>#REF!</v>
          </cell>
          <cell r="V1650">
            <v>312.8</v>
          </cell>
          <cell r="W1650" t="e">
            <v>#REF!</v>
          </cell>
          <cell r="X1650">
            <v>312.8</v>
          </cell>
          <cell r="Y1650">
            <v>79.76400000000001</v>
          </cell>
          <cell r="Z1650">
            <v>392.56400000000002</v>
          </cell>
          <cell r="AA1650" t="e">
            <v>#REF!</v>
          </cell>
          <cell r="AB1650">
            <v>79.76400000000001</v>
          </cell>
          <cell r="AC1650">
            <v>0</v>
          </cell>
          <cell r="AD1650">
            <v>0</v>
          </cell>
          <cell r="AE1650">
            <v>0</v>
          </cell>
          <cell r="AF1650">
            <v>0</v>
          </cell>
          <cell r="AG1650">
            <v>0</v>
          </cell>
          <cell r="AH1650">
            <v>0</v>
          </cell>
          <cell r="AI1650">
            <v>0</v>
          </cell>
          <cell r="AJ1650">
            <v>0</v>
          </cell>
          <cell r="AK1650">
            <v>0</v>
          </cell>
          <cell r="AL1650">
            <v>0</v>
          </cell>
          <cell r="AM1650">
            <v>0</v>
          </cell>
          <cell r="AN1650">
            <v>0</v>
          </cell>
          <cell r="AO1650">
            <v>0</v>
          </cell>
          <cell r="AP1650">
            <v>0</v>
          </cell>
          <cell r="AQ1650">
            <v>79.76400000000001</v>
          </cell>
        </row>
        <row r="1651">
          <cell r="A1651">
            <v>1</v>
          </cell>
          <cell r="B1651" t="str">
            <v>COP</v>
          </cell>
          <cell r="C1651" t="str">
            <v>Forzosas</v>
          </cell>
          <cell r="D1651" t="str">
            <v>Fija</v>
          </cell>
          <cell r="E1651">
            <v>1</v>
          </cell>
          <cell r="F1651">
            <v>36003</v>
          </cell>
          <cell r="G1651" t="str">
            <v>Julio</v>
          </cell>
          <cell r="H1651">
            <v>1998</v>
          </cell>
          <cell r="I1651">
            <v>36368</v>
          </cell>
          <cell r="J1651">
            <v>1999</v>
          </cell>
          <cell r="K1651" t="str">
            <v>Julio</v>
          </cell>
          <cell r="P1651">
            <v>0</v>
          </cell>
          <cell r="Q1651">
            <v>25.5</v>
          </cell>
          <cell r="R1651" t="e">
            <v>#REF!</v>
          </cell>
          <cell r="S1651" t="e">
            <v>#REF!</v>
          </cell>
          <cell r="T1651">
            <v>8000</v>
          </cell>
          <cell r="U1651" t="e">
            <v>#REF!</v>
          </cell>
          <cell r="V1651">
            <v>8000</v>
          </cell>
          <cell r="W1651" t="e">
            <v>#REF!</v>
          </cell>
          <cell r="X1651">
            <v>8000</v>
          </cell>
          <cell r="Y1651">
            <v>2040</v>
          </cell>
          <cell r="Z1651">
            <v>10040</v>
          </cell>
          <cell r="AA1651" t="e">
            <v>#REF!</v>
          </cell>
          <cell r="AB1651">
            <v>2040</v>
          </cell>
          <cell r="AC1651">
            <v>0</v>
          </cell>
          <cell r="AD1651">
            <v>0</v>
          </cell>
          <cell r="AE1651">
            <v>0</v>
          </cell>
          <cell r="AF1651">
            <v>0</v>
          </cell>
          <cell r="AG1651">
            <v>0</v>
          </cell>
          <cell r="AH1651">
            <v>0</v>
          </cell>
          <cell r="AI1651">
            <v>0</v>
          </cell>
          <cell r="AJ1651">
            <v>0</v>
          </cell>
          <cell r="AK1651">
            <v>0</v>
          </cell>
          <cell r="AL1651">
            <v>0</v>
          </cell>
          <cell r="AM1651">
            <v>0</v>
          </cell>
          <cell r="AN1651">
            <v>0</v>
          </cell>
          <cell r="AO1651">
            <v>0</v>
          </cell>
          <cell r="AP1651">
            <v>0</v>
          </cell>
          <cell r="AQ1651">
            <v>2040</v>
          </cell>
        </row>
        <row r="1652">
          <cell r="A1652">
            <v>1</v>
          </cell>
          <cell r="B1652" t="str">
            <v>COP</v>
          </cell>
          <cell r="C1652" t="str">
            <v>Forzosas</v>
          </cell>
          <cell r="D1652" t="str">
            <v>Fija</v>
          </cell>
          <cell r="E1652">
            <v>1</v>
          </cell>
          <cell r="F1652">
            <v>36003</v>
          </cell>
          <cell r="G1652" t="str">
            <v>Julio</v>
          </cell>
          <cell r="H1652">
            <v>1998</v>
          </cell>
          <cell r="I1652">
            <v>36368</v>
          </cell>
          <cell r="J1652">
            <v>1999</v>
          </cell>
          <cell r="K1652" t="str">
            <v>Julio</v>
          </cell>
          <cell r="P1652">
            <v>0</v>
          </cell>
          <cell r="Q1652">
            <v>25.5</v>
          </cell>
          <cell r="R1652" t="e">
            <v>#REF!</v>
          </cell>
          <cell r="S1652" t="e">
            <v>#REF!</v>
          </cell>
          <cell r="T1652">
            <v>2000</v>
          </cell>
          <cell r="U1652" t="e">
            <v>#REF!</v>
          </cell>
          <cell r="V1652">
            <v>2000</v>
          </cell>
          <cell r="W1652" t="e">
            <v>#REF!</v>
          </cell>
          <cell r="X1652">
            <v>2000</v>
          </cell>
          <cell r="Y1652">
            <v>510</v>
          </cell>
          <cell r="Z1652">
            <v>2510</v>
          </cell>
          <cell r="AA1652" t="e">
            <v>#REF!</v>
          </cell>
          <cell r="AB1652">
            <v>510</v>
          </cell>
          <cell r="AC1652">
            <v>0</v>
          </cell>
          <cell r="AD1652">
            <v>0</v>
          </cell>
          <cell r="AE1652">
            <v>0</v>
          </cell>
          <cell r="AF1652">
            <v>0</v>
          </cell>
          <cell r="AG1652">
            <v>0</v>
          </cell>
          <cell r="AH1652">
            <v>0</v>
          </cell>
          <cell r="AI1652">
            <v>0</v>
          </cell>
          <cell r="AJ1652">
            <v>0</v>
          </cell>
          <cell r="AK1652">
            <v>0</v>
          </cell>
          <cell r="AL1652">
            <v>0</v>
          </cell>
          <cell r="AM1652">
            <v>0</v>
          </cell>
          <cell r="AN1652">
            <v>0</v>
          </cell>
          <cell r="AO1652">
            <v>0</v>
          </cell>
          <cell r="AP1652">
            <v>0</v>
          </cell>
          <cell r="AQ1652">
            <v>510</v>
          </cell>
        </row>
        <row r="1653">
          <cell r="A1653">
            <v>1</v>
          </cell>
          <cell r="B1653" t="str">
            <v>COP</v>
          </cell>
          <cell r="C1653" t="str">
            <v>Forzosas</v>
          </cell>
          <cell r="D1653" t="str">
            <v>Fija</v>
          </cell>
          <cell r="E1653">
            <v>1</v>
          </cell>
          <cell r="F1653">
            <v>36003</v>
          </cell>
          <cell r="G1653" t="str">
            <v>Julio</v>
          </cell>
          <cell r="H1653">
            <v>1998</v>
          </cell>
          <cell r="I1653">
            <v>36368</v>
          </cell>
          <cell r="J1653">
            <v>1999</v>
          </cell>
          <cell r="K1653" t="str">
            <v>Julio</v>
          </cell>
          <cell r="P1653">
            <v>0</v>
          </cell>
          <cell r="Q1653">
            <v>25.5</v>
          </cell>
          <cell r="R1653" t="e">
            <v>#REF!</v>
          </cell>
          <cell r="S1653" t="e">
            <v>#REF!</v>
          </cell>
          <cell r="T1653">
            <v>15920</v>
          </cell>
          <cell r="U1653" t="e">
            <v>#REF!</v>
          </cell>
          <cell r="V1653">
            <v>15920</v>
          </cell>
          <cell r="W1653" t="e">
            <v>#REF!</v>
          </cell>
          <cell r="X1653">
            <v>15920</v>
          </cell>
          <cell r="Y1653">
            <v>4059.6</v>
          </cell>
          <cell r="Z1653">
            <v>19979.599999999999</v>
          </cell>
          <cell r="AA1653" t="e">
            <v>#REF!</v>
          </cell>
          <cell r="AB1653">
            <v>4059.6</v>
          </cell>
          <cell r="AC1653">
            <v>0</v>
          </cell>
          <cell r="AD1653">
            <v>0</v>
          </cell>
          <cell r="AE1653">
            <v>0</v>
          </cell>
          <cell r="AF1653">
            <v>0</v>
          </cell>
          <cell r="AG1653">
            <v>0</v>
          </cell>
          <cell r="AH1653">
            <v>0</v>
          </cell>
          <cell r="AI1653">
            <v>0</v>
          </cell>
          <cell r="AJ1653">
            <v>0</v>
          </cell>
          <cell r="AK1653">
            <v>0</v>
          </cell>
          <cell r="AL1653">
            <v>0</v>
          </cell>
          <cell r="AM1653">
            <v>0</v>
          </cell>
          <cell r="AN1653">
            <v>0</v>
          </cell>
          <cell r="AO1653">
            <v>0</v>
          </cell>
          <cell r="AP1653">
            <v>0</v>
          </cell>
          <cell r="AQ1653">
            <v>4059.6</v>
          </cell>
        </row>
        <row r="1654">
          <cell r="A1654">
            <v>1</v>
          </cell>
          <cell r="B1654" t="str">
            <v>COP</v>
          </cell>
          <cell r="C1654" t="str">
            <v>Forzosas</v>
          </cell>
          <cell r="D1654" t="str">
            <v>Fija</v>
          </cell>
          <cell r="E1654">
            <v>1</v>
          </cell>
          <cell r="F1654">
            <v>36003</v>
          </cell>
          <cell r="G1654" t="str">
            <v>Julio</v>
          </cell>
          <cell r="H1654">
            <v>1998</v>
          </cell>
          <cell r="I1654">
            <v>36368</v>
          </cell>
          <cell r="J1654">
            <v>1999</v>
          </cell>
          <cell r="K1654" t="str">
            <v>Julio</v>
          </cell>
          <cell r="P1654">
            <v>0</v>
          </cell>
          <cell r="Q1654">
            <v>25.5</v>
          </cell>
          <cell r="R1654" t="e">
            <v>#REF!</v>
          </cell>
          <cell r="S1654" t="e">
            <v>#REF!</v>
          </cell>
          <cell r="T1654">
            <v>239.4</v>
          </cell>
          <cell r="U1654" t="e">
            <v>#REF!</v>
          </cell>
          <cell r="V1654">
            <v>239.4</v>
          </cell>
          <cell r="W1654" t="e">
            <v>#REF!</v>
          </cell>
          <cell r="X1654">
            <v>239.4</v>
          </cell>
          <cell r="Y1654">
            <v>61.047000000000004</v>
          </cell>
          <cell r="Z1654">
            <v>300.447</v>
          </cell>
          <cell r="AA1654" t="e">
            <v>#REF!</v>
          </cell>
          <cell r="AB1654">
            <v>61.047000000000004</v>
          </cell>
          <cell r="AC1654">
            <v>0</v>
          </cell>
          <cell r="AD1654">
            <v>0</v>
          </cell>
          <cell r="AE1654">
            <v>0</v>
          </cell>
          <cell r="AF1654">
            <v>0</v>
          </cell>
          <cell r="AG1654">
            <v>0</v>
          </cell>
          <cell r="AH1654">
            <v>0</v>
          </cell>
          <cell r="AI1654">
            <v>0</v>
          </cell>
          <cell r="AJ1654">
            <v>0</v>
          </cell>
          <cell r="AK1654">
            <v>0</v>
          </cell>
          <cell r="AL1654">
            <v>0</v>
          </cell>
          <cell r="AM1654">
            <v>0</v>
          </cell>
          <cell r="AN1654">
            <v>0</v>
          </cell>
          <cell r="AO1654">
            <v>0</v>
          </cell>
          <cell r="AP1654">
            <v>0</v>
          </cell>
          <cell r="AQ1654">
            <v>61.047000000000004</v>
          </cell>
        </row>
        <row r="1655">
          <cell r="A1655">
            <v>1</v>
          </cell>
          <cell r="B1655" t="str">
            <v>COP</v>
          </cell>
          <cell r="C1655" t="str">
            <v>Forzosas</v>
          </cell>
          <cell r="D1655" t="str">
            <v>Fija</v>
          </cell>
          <cell r="E1655">
            <v>1</v>
          </cell>
          <cell r="F1655">
            <v>36003</v>
          </cell>
          <cell r="G1655" t="str">
            <v>Julio</v>
          </cell>
          <cell r="H1655">
            <v>1998</v>
          </cell>
          <cell r="I1655">
            <v>36368</v>
          </cell>
          <cell r="J1655">
            <v>1999</v>
          </cell>
          <cell r="K1655" t="str">
            <v>Julio</v>
          </cell>
          <cell r="P1655">
            <v>0</v>
          </cell>
          <cell r="Q1655">
            <v>25.5</v>
          </cell>
          <cell r="R1655" t="e">
            <v>#REF!</v>
          </cell>
          <cell r="S1655" t="e">
            <v>#REF!</v>
          </cell>
          <cell r="T1655">
            <v>1645</v>
          </cell>
          <cell r="U1655" t="e">
            <v>#REF!</v>
          </cell>
          <cell r="V1655">
            <v>1645</v>
          </cell>
          <cell r="W1655" t="e">
            <v>#REF!</v>
          </cell>
          <cell r="X1655">
            <v>1645</v>
          </cell>
          <cell r="Y1655">
            <v>419.47500000000002</v>
          </cell>
          <cell r="Z1655">
            <v>2064.4749999999999</v>
          </cell>
          <cell r="AA1655" t="e">
            <v>#REF!</v>
          </cell>
          <cell r="AB1655">
            <v>419.47500000000002</v>
          </cell>
          <cell r="AC1655">
            <v>0</v>
          </cell>
          <cell r="AD1655">
            <v>0</v>
          </cell>
          <cell r="AE1655">
            <v>0</v>
          </cell>
          <cell r="AF1655">
            <v>0</v>
          </cell>
          <cell r="AG1655">
            <v>0</v>
          </cell>
          <cell r="AH1655">
            <v>0</v>
          </cell>
          <cell r="AI1655">
            <v>0</v>
          </cell>
          <cell r="AJ1655">
            <v>0</v>
          </cell>
          <cell r="AK1655">
            <v>0</v>
          </cell>
          <cell r="AL1655">
            <v>0</v>
          </cell>
          <cell r="AM1655">
            <v>0</v>
          </cell>
          <cell r="AN1655">
            <v>0</v>
          </cell>
          <cell r="AO1655">
            <v>0</v>
          </cell>
          <cell r="AP1655">
            <v>0</v>
          </cell>
          <cell r="AQ1655">
            <v>419.47500000000002</v>
          </cell>
        </row>
        <row r="1656">
          <cell r="A1656">
            <v>1</v>
          </cell>
          <cell r="B1656" t="str">
            <v>COP</v>
          </cell>
          <cell r="C1656" t="str">
            <v>Forzosas</v>
          </cell>
          <cell r="D1656" t="str">
            <v>Fija</v>
          </cell>
          <cell r="E1656">
            <v>1</v>
          </cell>
          <cell r="F1656">
            <v>36003</v>
          </cell>
          <cell r="G1656" t="str">
            <v>Julio</v>
          </cell>
          <cell r="H1656">
            <v>1998</v>
          </cell>
          <cell r="I1656">
            <v>36368</v>
          </cell>
          <cell r="J1656">
            <v>1999</v>
          </cell>
          <cell r="K1656" t="str">
            <v>Julio</v>
          </cell>
          <cell r="P1656">
            <v>0</v>
          </cell>
          <cell r="Q1656">
            <v>25.5</v>
          </cell>
          <cell r="R1656" t="e">
            <v>#REF!</v>
          </cell>
          <cell r="S1656" t="e">
            <v>#REF!</v>
          </cell>
          <cell r="T1656">
            <v>343.4</v>
          </cell>
          <cell r="U1656" t="e">
            <v>#REF!</v>
          </cell>
          <cell r="V1656">
            <v>343.4</v>
          </cell>
          <cell r="W1656" t="e">
            <v>#REF!</v>
          </cell>
          <cell r="X1656">
            <v>343.4</v>
          </cell>
          <cell r="Y1656">
            <v>87.566999999999993</v>
          </cell>
          <cell r="Z1656">
            <v>430.96699999999998</v>
          </cell>
          <cell r="AA1656" t="e">
            <v>#REF!</v>
          </cell>
          <cell r="AB1656">
            <v>87.566999999999993</v>
          </cell>
          <cell r="AC1656">
            <v>0</v>
          </cell>
          <cell r="AD1656">
            <v>0</v>
          </cell>
          <cell r="AE1656">
            <v>0</v>
          </cell>
          <cell r="AF1656">
            <v>0</v>
          </cell>
          <cell r="AG1656">
            <v>0</v>
          </cell>
          <cell r="AH1656">
            <v>0</v>
          </cell>
          <cell r="AI1656">
            <v>0</v>
          </cell>
          <cell r="AJ1656">
            <v>0</v>
          </cell>
          <cell r="AK1656">
            <v>0</v>
          </cell>
          <cell r="AL1656">
            <v>0</v>
          </cell>
          <cell r="AM1656">
            <v>0</v>
          </cell>
          <cell r="AN1656">
            <v>0</v>
          </cell>
          <cell r="AO1656">
            <v>0</v>
          </cell>
          <cell r="AP1656">
            <v>0</v>
          </cell>
          <cell r="AQ1656">
            <v>87.566999999999993</v>
          </cell>
        </row>
        <row r="1657">
          <cell r="A1657">
            <v>1</v>
          </cell>
          <cell r="B1657" t="str">
            <v>COP</v>
          </cell>
          <cell r="C1657" t="str">
            <v>Forzosas</v>
          </cell>
          <cell r="D1657" t="str">
            <v>Fija</v>
          </cell>
          <cell r="E1657">
            <v>1</v>
          </cell>
          <cell r="F1657">
            <v>36003</v>
          </cell>
          <cell r="G1657" t="str">
            <v>Julio</v>
          </cell>
          <cell r="H1657">
            <v>1998</v>
          </cell>
          <cell r="I1657">
            <v>36368</v>
          </cell>
          <cell r="J1657">
            <v>1999</v>
          </cell>
          <cell r="K1657" t="str">
            <v>Julio</v>
          </cell>
          <cell r="P1657">
            <v>0</v>
          </cell>
          <cell r="Q1657">
            <v>25.5</v>
          </cell>
          <cell r="R1657" t="e">
            <v>#REF!</v>
          </cell>
          <cell r="S1657" t="e">
            <v>#REF!</v>
          </cell>
          <cell r="T1657">
            <v>1220.8</v>
          </cell>
          <cell r="U1657" t="e">
            <v>#REF!</v>
          </cell>
          <cell r="V1657">
            <v>1220.8</v>
          </cell>
          <cell r="W1657" t="e">
            <v>#REF!</v>
          </cell>
          <cell r="X1657">
            <v>1220.8</v>
          </cell>
          <cell r="Y1657">
            <v>311.30399999999997</v>
          </cell>
          <cell r="Z1657">
            <v>1532.1039999999998</v>
          </cell>
          <cell r="AA1657" t="e">
            <v>#REF!</v>
          </cell>
          <cell r="AB1657">
            <v>311.30399999999997</v>
          </cell>
          <cell r="AC1657">
            <v>0</v>
          </cell>
          <cell r="AD1657">
            <v>0</v>
          </cell>
          <cell r="AE1657">
            <v>0</v>
          </cell>
          <cell r="AF1657">
            <v>0</v>
          </cell>
          <cell r="AG1657">
            <v>0</v>
          </cell>
          <cell r="AH1657">
            <v>0</v>
          </cell>
          <cell r="AI1657">
            <v>0</v>
          </cell>
          <cell r="AJ1657">
            <v>0</v>
          </cell>
          <cell r="AK1657">
            <v>0</v>
          </cell>
          <cell r="AL1657">
            <v>0</v>
          </cell>
          <cell r="AM1657">
            <v>0</v>
          </cell>
          <cell r="AN1657">
            <v>0</v>
          </cell>
          <cell r="AO1657">
            <v>0</v>
          </cell>
          <cell r="AP1657">
            <v>0</v>
          </cell>
          <cell r="AQ1657">
            <v>311.30399999999997</v>
          </cell>
        </row>
        <row r="1658">
          <cell r="A1658">
            <v>1</v>
          </cell>
          <cell r="B1658" t="str">
            <v>COP</v>
          </cell>
          <cell r="C1658" t="str">
            <v>Forzosas</v>
          </cell>
          <cell r="D1658" t="str">
            <v>Fija</v>
          </cell>
          <cell r="E1658">
            <v>1</v>
          </cell>
          <cell r="F1658">
            <v>36003</v>
          </cell>
          <cell r="G1658" t="str">
            <v>Julio</v>
          </cell>
          <cell r="H1658">
            <v>1998</v>
          </cell>
          <cell r="I1658">
            <v>36368</v>
          </cell>
          <cell r="J1658">
            <v>1999</v>
          </cell>
          <cell r="K1658" t="str">
            <v>Julio</v>
          </cell>
          <cell r="P1658">
            <v>0</v>
          </cell>
          <cell r="Q1658">
            <v>25.5</v>
          </cell>
          <cell r="R1658" t="e">
            <v>#REF!</v>
          </cell>
          <cell r="S1658" t="e">
            <v>#REF!</v>
          </cell>
          <cell r="T1658">
            <v>570.1</v>
          </cell>
          <cell r="U1658" t="e">
            <v>#REF!</v>
          </cell>
          <cell r="V1658">
            <v>570.1</v>
          </cell>
          <cell r="W1658" t="e">
            <v>#REF!</v>
          </cell>
          <cell r="X1658">
            <v>570.1</v>
          </cell>
          <cell r="Y1658">
            <v>145.37550000000002</v>
          </cell>
          <cell r="Z1658">
            <v>715.47550000000001</v>
          </cell>
          <cell r="AA1658" t="e">
            <v>#REF!</v>
          </cell>
          <cell r="AB1658">
            <v>145.37550000000002</v>
          </cell>
          <cell r="AC1658">
            <v>0</v>
          </cell>
          <cell r="AD1658">
            <v>0</v>
          </cell>
          <cell r="AE1658">
            <v>0</v>
          </cell>
          <cell r="AF1658">
            <v>0</v>
          </cell>
          <cell r="AG1658">
            <v>0</v>
          </cell>
          <cell r="AH1658">
            <v>0</v>
          </cell>
          <cell r="AI1658">
            <v>0</v>
          </cell>
          <cell r="AJ1658">
            <v>0</v>
          </cell>
          <cell r="AK1658">
            <v>0</v>
          </cell>
          <cell r="AL1658">
            <v>0</v>
          </cell>
          <cell r="AM1658">
            <v>0</v>
          </cell>
          <cell r="AN1658">
            <v>0</v>
          </cell>
          <cell r="AO1658">
            <v>0</v>
          </cell>
          <cell r="AP1658">
            <v>0</v>
          </cell>
          <cell r="AQ1658">
            <v>145.37550000000002</v>
          </cell>
        </row>
        <row r="1659">
          <cell r="A1659">
            <v>1</v>
          </cell>
          <cell r="B1659" t="str">
            <v>COP</v>
          </cell>
          <cell r="C1659" t="str">
            <v>Forzosas</v>
          </cell>
          <cell r="D1659" t="str">
            <v>Fija</v>
          </cell>
          <cell r="E1659">
            <v>1</v>
          </cell>
          <cell r="F1659">
            <v>36003</v>
          </cell>
          <cell r="G1659" t="str">
            <v>Julio</v>
          </cell>
          <cell r="H1659">
            <v>1998</v>
          </cell>
          <cell r="I1659">
            <v>36368</v>
          </cell>
          <cell r="J1659">
            <v>1999</v>
          </cell>
          <cell r="K1659" t="str">
            <v>Julio</v>
          </cell>
          <cell r="P1659">
            <v>0</v>
          </cell>
          <cell r="Q1659">
            <v>25.5</v>
          </cell>
          <cell r="R1659" t="e">
            <v>#REF!</v>
          </cell>
          <cell r="S1659" t="e">
            <v>#REF!</v>
          </cell>
          <cell r="T1659">
            <v>203.4</v>
          </cell>
          <cell r="U1659" t="e">
            <v>#REF!</v>
          </cell>
          <cell r="V1659">
            <v>203.4</v>
          </cell>
          <cell r="W1659" t="e">
            <v>#REF!</v>
          </cell>
          <cell r="X1659">
            <v>203.4</v>
          </cell>
          <cell r="Y1659">
            <v>51.867000000000004</v>
          </cell>
          <cell r="Z1659">
            <v>255.267</v>
          </cell>
          <cell r="AA1659" t="e">
            <v>#REF!</v>
          </cell>
          <cell r="AB1659">
            <v>51.867000000000004</v>
          </cell>
          <cell r="AC1659">
            <v>0</v>
          </cell>
          <cell r="AD1659">
            <v>0</v>
          </cell>
          <cell r="AE1659">
            <v>0</v>
          </cell>
          <cell r="AF1659">
            <v>0</v>
          </cell>
          <cell r="AG1659">
            <v>0</v>
          </cell>
          <cell r="AH1659">
            <v>0</v>
          </cell>
          <cell r="AI1659">
            <v>0</v>
          </cell>
          <cell r="AJ1659">
            <v>0</v>
          </cell>
          <cell r="AK1659">
            <v>0</v>
          </cell>
          <cell r="AL1659">
            <v>0</v>
          </cell>
          <cell r="AM1659">
            <v>0</v>
          </cell>
          <cell r="AN1659">
            <v>0</v>
          </cell>
          <cell r="AO1659">
            <v>0</v>
          </cell>
          <cell r="AP1659">
            <v>0</v>
          </cell>
          <cell r="AQ1659">
            <v>51.867000000000004</v>
          </cell>
        </row>
        <row r="1660">
          <cell r="A1660">
            <v>1</v>
          </cell>
          <cell r="B1660" t="str">
            <v>COP</v>
          </cell>
          <cell r="C1660" t="str">
            <v>Forzosas</v>
          </cell>
          <cell r="D1660" t="str">
            <v>Fija</v>
          </cell>
          <cell r="E1660">
            <v>1</v>
          </cell>
          <cell r="F1660">
            <v>36003</v>
          </cell>
          <cell r="G1660" t="str">
            <v>Julio</v>
          </cell>
          <cell r="H1660">
            <v>1998</v>
          </cell>
          <cell r="I1660">
            <v>36368</v>
          </cell>
          <cell r="J1660">
            <v>1999</v>
          </cell>
          <cell r="K1660" t="str">
            <v>Julio</v>
          </cell>
          <cell r="P1660">
            <v>0</v>
          </cell>
          <cell r="Q1660">
            <v>25.5</v>
          </cell>
          <cell r="R1660" t="e">
            <v>#REF!</v>
          </cell>
          <cell r="S1660" t="e">
            <v>#REF!</v>
          </cell>
          <cell r="T1660">
            <v>2696.1</v>
          </cell>
          <cell r="U1660" t="e">
            <v>#REF!</v>
          </cell>
          <cell r="V1660">
            <v>2696.1</v>
          </cell>
          <cell r="W1660" t="e">
            <v>#REF!</v>
          </cell>
          <cell r="X1660">
            <v>2696.1</v>
          </cell>
          <cell r="Y1660">
            <v>687.50549999999998</v>
          </cell>
          <cell r="Z1660">
            <v>3383.6054999999997</v>
          </cell>
          <cell r="AA1660" t="e">
            <v>#REF!</v>
          </cell>
          <cell r="AB1660">
            <v>687.50549999999998</v>
          </cell>
          <cell r="AC1660">
            <v>0</v>
          </cell>
          <cell r="AD1660">
            <v>0</v>
          </cell>
          <cell r="AE1660">
            <v>0</v>
          </cell>
          <cell r="AF1660">
            <v>0</v>
          </cell>
          <cell r="AG1660">
            <v>0</v>
          </cell>
          <cell r="AH1660">
            <v>0</v>
          </cell>
          <cell r="AI1660">
            <v>0</v>
          </cell>
          <cell r="AJ1660">
            <v>0</v>
          </cell>
          <cell r="AK1660">
            <v>0</v>
          </cell>
          <cell r="AL1660">
            <v>0</v>
          </cell>
          <cell r="AM1660">
            <v>0</v>
          </cell>
          <cell r="AN1660">
            <v>0</v>
          </cell>
          <cell r="AO1660">
            <v>0</v>
          </cell>
          <cell r="AP1660">
            <v>0</v>
          </cell>
          <cell r="AQ1660">
            <v>687.50549999999998</v>
          </cell>
        </row>
        <row r="1661">
          <cell r="A1661">
            <v>1</v>
          </cell>
          <cell r="B1661" t="str">
            <v>COP</v>
          </cell>
          <cell r="C1661" t="str">
            <v>Forzosas</v>
          </cell>
          <cell r="D1661" t="str">
            <v>Fija</v>
          </cell>
          <cell r="E1661">
            <v>1</v>
          </cell>
          <cell r="F1661">
            <v>36003</v>
          </cell>
          <cell r="G1661" t="str">
            <v>Julio</v>
          </cell>
          <cell r="H1661">
            <v>1998</v>
          </cell>
          <cell r="I1661">
            <v>36368</v>
          </cell>
          <cell r="J1661">
            <v>1999</v>
          </cell>
          <cell r="K1661" t="str">
            <v>Julio</v>
          </cell>
          <cell r="P1661">
            <v>0</v>
          </cell>
          <cell r="Q1661">
            <v>25.5</v>
          </cell>
          <cell r="R1661" t="e">
            <v>#REF!</v>
          </cell>
          <cell r="S1661" t="e">
            <v>#REF!</v>
          </cell>
          <cell r="T1661">
            <v>53890</v>
          </cell>
          <cell r="U1661" t="e">
            <v>#REF!</v>
          </cell>
          <cell r="V1661">
            <v>53890</v>
          </cell>
          <cell r="W1661" t="e">
            <v>#REF!</v>
          </cell>
          <cell r="X1661">
            <v>53890</v>
          </cell>
          <cell r="Y1661">
            <v>13741.95</v>
          </cell>
          <cell r="Z1661">
            <v>67631.95</v>
          </cell>
          <cell r="AA1661" t="e">
            <v>#REF!</v>
          </cell>
          <cell r="AB1661">
            <v>13741.95</v>
          </cell>
          <cell r="AC1661">
            <v>0</v>
          </cell>
          <cell r="AD1661">
            <v>0</v>
          </cell>
          <cell r="AE1661">
            <v>0</v>
          </cell>
          <cell r="AF1661">
            <v>0</v>
          </cell>
          <cell r="AG1661">
            <v>0</v>
          </cell>
          <cell r="AH1661">
            <v>0</v>
          </cell>
          <cell r="AI1661">
            <v>0</v>
          </cell>
          <cell r="AJ1661">
            <v>0</v>
          </cell>
          <cell r="AK1661">
            <v>0</v>
          </cell>
          <cell r="AL1661">
            <v>0</v>
          </cell>
          <cell r="AM1661">
            <v>0</v>
          </cell>
          <cell r="AN1661">
            <v>0</v>
          </cell>
          <cell r="AO1661">
            <v>0</v>
          </cell>
          <cell r="AP1661">
            <v>0</v>
          </cell>
          <cell r="AQ1661">
            <v>13741.95</v>
          </cell>
        </row>
        <row r="1662">
          <cell r="A1662">
            <v>1</v>
          </cell>
          <cell r="B1662" t="str">
            <v>COP</v>
          </cell>
          <cell r="C1662" t="str">
            <v>Forzosas</v>
          </cell>
          <cell r="D1662" t="str">
            <v>Fija</v>
          </cell>
          <cell r="E1662">
            <v>1</v>
          </cell>
          <cell r="F1662">
            <v>36003</v>
          </cell>
          <cell r="G1662" t="str">
            <v>Julio</v>
          </cell>
          <cell r="H1662">
            <v>1998</v>
          </cell>
          <cell r="I1662">
            <v>36368</v>
          </cell>
          <cell r="J1662">
            <v>1999</v>
          </cell>
          <cell r="K1662" t="str">
            <v>Julio</v>
          </cell>
          <cell r="P1662">
            <v>0</v>
          </cell>
          <cell r="Q1662">
            <v>25.5</v>
          </cell>
          <cell r="R1662" t="e">
            <v>#REF!</v>
          </cell>
          <cell r="S1662" t="e">
            <v>#REF!</v>
          </cell>
          <cell r="T1662">
            <v>208.6</v>
          </cell>
          <cell r="U1662" t="e">
            <v>#REF!</v>
          </cell>
          <cell r="V1662">
            <v>208.6</v>
          </cell>
          <cell r="W1662" t="e">
            <v>#REF!</v>
          </cell>
          <cell r="X1662">
            <v>208.6</v>
          </cell>
          <cell r="Y1662">
            <v>53.192999999999998</v>
          </cell>
          <cell r="Z1662">
            <v>261.79300000000001</v>
          </cell>
          <cell r="AA1662" t="e">
            <v>#REF!</v>
          </cell>
          <cell r="AB1662">
            <v>53.192999999999998</v>
          </cell>
          <cell r="AC1662">
            <v>0</v>
          </cell>
          <cell r="AD1662">
            <v>0</v>
          </cell>
          <cell r="AE1662">
            <v>0</v>
          </cell>
          <cell r="AF1662">
            <v>0</v>
          </cell>
          <cell r="AG1662">
            <v>0</v>
          </cell>
          <cell r="AH1662">
            <v>0</v>
          </cell>
          <cell r="AI1662">
            <v>0</v>
          </cell>
          <cell r="AJ1662">
            <v>0</v>
          </cell>
          <cell r="AK1662">
            <v>0</v>
          </cell>
          <cell r="AL1662">
            <v>0</v>
          </cell>
          <cell r="AM1662">
            <v>0</v>
          </cell>
          <cell r="AN1662">
            <v>0</v>
          </cell>
          <cell r="AO1662">
            <v>0</v>
          </cell>
          <cell r="AP1662">
            <v>0</v>
          </cell>
          <cell r="AQ1662">
            <v>53.192999999999998</v>
          </cell>
        </row>
        <row r="1663">
          <cell r="A1663">
            <v>1</v>
          </cell>
          <cell r="B1663" t="str">
            <v>COP</v>
          </cell>
          <cell r="C1663" t="str">
            <v>Forzosas</v>
          </cell>
          <cell r="D1663" t="str">
            <v>Fija</v>
          </cell>
          <cell r="E1663">
            <v>1</v>
          </cell>
          <cell r="F1663">
            <v>36003</v>
          </cell>
          <cell r="G1663" t="str">
            <v>Julio</v>
          </cell>
          <cell r="H1663">
            <v>1998</v>
          </cell>
          <cell r="I1663">
            <v>36368</v>
          </cell>
          <cell r="J1663">
            <v>1999</v>
          </cell>
          <cell r="K1663" t="str">
            <v>Julio</v>
          </cell>
          <cell r="P1663">
            <v>0</v>
          </cell>
          <cell r="Q1663">
            <v>25.5</v>
          </cell>
          <cell r="R1663" t="e">
            <v>#REF!</v>
          </cell>
          <cell r="S1663" t="e">
            <v>#REF!</v>
          </cell>
          <cell r="T1663">
            <v>10000</v>
          </cell>
          <cell r="U1663" t="e">
            <v>#REF!</v>
          </cell>
          <cell r="V1663">
            <v>10000</v>
          </cell>
          <cell r="W1663" t="e">
            <v>#REF!</v>
          </cell>
          <cell r="X1663">
            <v>10000</v>
          </cell>
          <cell r="Y1663">
            <v>2550</v>
          </cell>
          <cell r="Z1663">
            <v>12550</v>
          </cell>
          <cell r="AA1663" t="e">
            <v>#REF!</v>
          </cell>
          <cell r="AB1663">
            <v>2550</v>
          </cell>
          <cell r="AC1663">
            <v>0</v>
          </cell>
          <cell r="AD1663">
            <v>0</v>
          </cell>
          <cell r="AE1663">
            <v>0</v>
          </cell>
          <cell r="AF1663">
            <v>0</v>
          </cell>
          <cell r="AG1663">
            <v>0</v>
          </cell>
          <cell r="AH1663">
            <v>0</v>
          </cell>
          <cell r="AI1663">
            <v>0</v>
          </cell>
          <cell r="AJ1663">
            <v>0</v>
          </cell>
          <cell r="AK1663">
            <v>0</v>
          </cell>
          <cell r="AL1663">
            <v>0</v>
          </cell>
          <cell r="AM1663">
            <v>0</v>
          </cell>
          <cell r="AN1663">
            <v>0</v>
          </cell>
          <cell r="AO1663">
            <v>0</v>
          </cell>
          <cell r="AP1663">
            <v>0</v>
          </cell>
          <cell r="AQ1663">
            <v>2550</v>
          </cell>
        </row>
        <row r="1664">
          <cell r="A1664">
            <v>1</v>
          </cell>
          <cell r="B1664" t="str">
            <v>COP</v>
          </cell>
          <cell r="C1664" t="str">
            <v>Forzosas</v>
          </cell>
          <cell r="D1664" t="str">
            <v>Fija</v>
          </cell>
          <cell r="E1664">
            <v>1</v>
          </cell>
          <cell r="F1664">
            <v>36003</v>
          </cell>
          <cell r="G1664" t="str">
            <v>Julio</v>
          </cell>
          <cell r="H1664">
            <v>1998</v>
          </cell>
          <cell r="I1664">
            <v>36368</v>
          </cell>
          <cell r="J1664">
            <v>1999</v>
          </cell>
          <cell r="K1664" t="str">
            <v>Julio</v>
          </cell>
          <cell r="P1664">
            <v>0</v>
          </cell>
          <cell r="Q1664">
            <v>25.5</v>
          </cell>
          <cell r="R1664" t="e">
            <v>#REF!</v>
          </cell>
          <cell r="S1664" t="e">
            <v>#REF!</v>
          </cell>
          <cell r="T1664">
            <v>29544.7</v>
          </cell>
          <cell r="U1664" t="e">
            <v>#REF!</v>
          </cell>
          <cell r="V1664">
            <v>29544.7</v>
          </cell>
          <cell r="W1664" t="e">
            <v>#REF!</v>
          </cell>
          <cell r="X1664">
            <v>29544.7</v>
          </cell>
          <cell r="Y1664">
            <v>7533.8985000000002</v>
          </cell>
          <cell r="Z1664">
            <v>37078.5985</v>
          </cell>
          <cell r="AA1664" t="e">
            <v>#REF!</v>
          </cell>
          <cell r="AB1664">
            <v>7533.8985000000002</v>
          </cell>
          <cell r="AC1664">
            <v>0</v>
          </cell>
          <cell r="AD1664">
            <v>0</v>
          </cell>
          <cell r="AE1664">
            <v>0</v>
          </cell>
          <cell r="AF1664">
            <v>0</v>
          </cell>
          <cell r="AG1664">
            <v>0</v>
          </cell>
          <cell r="AH1664">
            <v>0</v>
          </cell>
          <cell r="AI1664">
            <v>0</v>
          </cell>
          <cell r="AJ1664">
            <v>0</v>
          </cell>
          <cell r="AK1664">
            <v>0</v>
          </cell>
          <cell r="AL1664">
            <v>0</v>
          </cell>
          <cell r="AM1664">
            <v>0</v>
          </cell>
          <cell r="AN1664">
            <v>0</v>
          </cell>
          <cell r="AO1664">
            <v>0</v>
          </cell>
          <cell r="AP1664">
            <v>0</v>
          </cell>
          <cell r="AQ1664">
            <v>7533.8985000000002</v>
          </cell>
        </row>
        <row r="1665">
          <cell r="A1665">
            <v>1</v>
          </cell>
          <cell r="B1665" t="str">
            <v>COP</v>
          </cell>
          <cell r="C1665" t="str">
            <v>Forzosas</v>
          </cell>
          <cell r="D1665" t="str">
            <v>Fija</v>
          </cell>
          <cell r="E1665">
            <v>1</v>
          </cell>
          <cell r="F1665">
            <v>36003</v>
          </cell>
          <cell r="G1665" t="str">
            <v>Julio</v>
          </cell>
          <cell r="H1665">
            <v>1998</v>
          </cell>
          <cell r="I1665">
            <v>36368</v>
          </cell>
          <cell r="J1665">
            <v>1999</v>
          </cell>
          <cell r="K1665" t="str">
            <v>Julio</v>
          </cell>
          <cell r="P1665">
            <v>0</v>
          </cell>
          <cell r="Q1665">
            <v>25.5</v>
          </cell>
          <cell r="R1665" t="e">
            <v>#REF!</v>
          </cell>
          <cell r="S1665" t="e">
            <v>#REF!</v>
          </cell>
          <cell r="T1665">
            <v>200</v>
          </cell>
          <cell r="U1665" t="e">
            <v>#REF!</v>
          </cell>
          <cell r="V1665">
            <v>200</v>
          </cell>
          <cell r="W1665" t="e">
            <v>#REF!</v>
          </cell>
          <cell r="X1665">
            <v>200</v>
          </cell>
          <cell r="Y1665">
            <v>51</v>
          </cell>
          <cell r="Z1665">
            <v>251</v>
          </cell>
          <cell r="AA1665" t="e">
            <v>#REF!</v>
          </cell>
          <cell r="AB1665">
            <v>51</v>
          </cell>
          <cell r="AC1665">
            <v>0</v>
          </cell>
          <cell r="AD1665">
            <v>0</v>
          </cell>
          <cell r="AE1665">
            <v>0</v>
          </cell>
          <cell r="AF1665">
            <v>0</v>
          </cell>
          <cell r="AG1665">
            <v>0</v>
          </cell>
          <cell r="AH1665">
            <v>0</v>
          </cell>
          <cell r="AI1665">
            <v>0</v>
          </cell>
          <cell r="AJ1665">
            <v>0</v>
          </cell>
          <cell r="AK1665">
            <v>0</v>
          </cell>
          <cell r="AL1665">
            <v>0</v>
          </cell>
          <cell r="AM1665">
            <v>0</v>
          </cell>
          <cell r="AN1665">
            <v>0</v>
          </cell>
          <cell r="AO1665">
            <v>0</v>
          </cell>
          <cell r="AP1665">
            <v>0</v>
          </cell>
          <cell r="AQ1665">
            <v>51</v>
          </cell>
        </row>
        <row r="1666">
          <cell r="A1666">
            <v>1</v>
          </cell>
          <cell r="B1666" t="str">
            <v>COP</v>
          </cell>
          <cell r="C1666" t="str">
            <v>Forzosas</v>
          </cell>
          <cell r="D1666" t="str">
            <v>Fija</v>
          </cell>
          <cell r="E1666">
            <v>1</v>
          </cell>
          <cell r="F1666">
            <v>36003</v>
          </cell>
          <cell r="G1666" t="str">
            <v>Julio</v>
          </cell>
          <cell r="H1666">
            <v>1998</v>
          </cell>
          <cell r="I1666">
            <v>36368</v>
          </cell>
          <cell r="J1666">
            <v>1999</v>
          </cell>
          <cell r="K1666" t="str">
            <v>Julio</v>
          </cell>
          <cell r="P1666">
            <v>0</v>
          </cell>
          <cell r="Q1666">
            <v>25.5</v>
          </cell>
          <cell r="R1666" t="e">
            <v>#REF!</v>
          </cell>
          <cell r="S1666" t="e">
            <v>#REF!</v>
          </cell>
          <cell r="T1666">
            <v>470.4</v>
          </cell>
          <cell r="U1666" t="e">
            <v>#REF!</v>
          </cell>
          <cell r="V1666">
            <v>470.4</v>
          </cell>
          <cell r="W1666" t="e">
            <v>#REF!</v>
          </cell>
          <cell r="X1666">
            <v>470.4</v>
          </cell>
          <cell r="Y1666">
            <v>119.952</v>
          </cell>
          <cell r="Z1666">
            <v>590.35199999999998</v>
          </cell>
          <cell r="AA1666" t="e">
            <v>#REF!</v>
          </cell>
          <cell r="AB1666">
            <v>119.952</v>
          </cell>
          <cell r="AC1666">
            <v>0</v>
          </cell>
          <cell r="AD1666">
            <v>0</v>
          </cell>
          <cell r="AE1666">
            <v>0</v>
          </cell>
          <cell r="AF1666">
            <v>0</v>
          </cell>
          <cell r="AG1666">
            <v>0</v>
          </cell>
          <cell r="AH1666">
            <v>0</v>
          </cell>
          <cell r="AI1666">
            <v>0</v>
          </cell>
          <cell r="AJ1666">
            <v>0</v>
          </cell>
          <cell r="AK1666">
            <v>0</v>
          </cell>
          <cell r="AL1666">
            <v>0</v>
          </cell>
          <cell r="AM1666">
            <v>0</v>
          </cell>
          <cell r="AN1666">
            <v>0</v>
          </cell>
          <cell r="AO1666">
            <v>0</v>
          </cell>
          <cell r="AP1666">
            <v>0</v>
          </cell>
          <cell r="AQ1666">
            <v>119.952</v>
          </cell>
        </row>
        <row r="1667">
          <cell r="A1667">
            <v>1</v>
          </cell>
          <cell r="B1667" t="str">
            <v>COP</v>
          </cell>
          <cell r="C1667" t="str">
            <v>Forzosas</v>
          </cell>
          <cell r="D1667" t="str">
            <v>Fija</v>
          </cell>
          <cell r="E1667">
            <v>1</v>
          </cell>
          <cell r="F1667">
            <v>36003</v>
          </cell>
          <cell r="G1667" t="str">
            <v>Julio</v>
          </cell>
          <cell r="H1667">
            <v>1998</v>
          </cell>
          <cell r="I1667">
            <v>36368</v>
          </cell>
          <cell r="J1667">
            <v>1999</v>
          </cell>
          <cell r="K1667" t="str">
            <v>Julio</v>
          </cell>
          <cell r="P1667">
            <v>0</v>
          </cell>
          <cell r="Q1667">
            <v>25.5</v>
          </cell>
          <cell r="R1667" t="e">
            <v>#REF!</v>
          </cell>
          <cell r="S1667" t="e">
            <v>#REF!</v>
          </cell>
          <cell r="T1667">
            <v>3640</v>
          </cell>
          <cell r="U1667" t="e">
            <v>#REF!</v>
          </cell>
          <cell r="V1667">
            <v>3640</v>
          </cell>
          <cell r="W1667" t="e">
            <v>#REF!</v>
          </cell>
          <cell r="X1667">
            <v>3640</v>
          </cell>
          <cell r="Y1667">
            <v>928.2</v>
          </cell>
          <cell r="Z1667">
            <v>4568.2</v>
          </cell>
          <cell r="AA1667" t="e">
            <v>#REF!</v>
          </cell>
          <cell r="AB1667">
            <v>928.2</v>
          </cell>
          <cell r="AC1667">
            <v>0</v>
          </cell>
          <cell r="AD1667">
            <v>0</v>
          </cell>
          <cell r="AE1667">
            <v>0</v>
          </cell>
          <cell r="AF1667">
            <v>0</v>
          </cell>
          <cell r="AG1667">
            <v>0</v>
          </cell>
          <cell r="AH1667">
            <v>0</v>
          </cell>
          <cell r="AI1667">
            <v>0</v>
          </cell>
          <cell r="AJ1667">
            <v>0</v>
          </cell>
          <cell r="AK1667">
            <v>0</v>
          </cell>
          <cell r="AL1667">
            <v>0</v>
          </cell>
          <cell r="AM1667">
            <v>0</v>
          </cell>
          <cell r="AN1667">
            <v>0</v>
          </cell>
          <cell r="AO1667">
            <v>0</v>
          </cell>
          <cell r="AP1667">
            <v>0</v>
          </cell>
          <cell r="AQ1667">
            <v>928.2</v>
          </cell>
        </row>
        <row r="1668">
          <cell r="A1668">
            <v>1</v>
          </cell>
          <cell r="B1668" t="str">
            <v>COP</v>
          </cell>
          <cell r="C1668" t="str">
            <v>Forzosas</v>
          </cell>
          <cell r="D1668" t="str">
            <v>Fija</v>
          </cell>
          <cell r="E1668">
            <v>1</v>
          </cell>
          <cell r="F1668">
            <v>36003</v>
          </cell>
          <cell r="G1668" t="str">
            <v>Julio</v>
          </cell>
          <cell r="H1668">
            <v>1998</v>
          </cell>
          <cell r="I1668">
            <v>36368</v>
          </cell>
          <cell r="J1668">
            <v>1999</v>
          </cell>
          <cell r="K1668" t="str">
            <v>Julio</v>
          </cell>
          <cell r="P1668">
            <v>0</v>
          </cell>
          <cell r="Q1668">
            <v>25.5</v>
          </cell>
          <cell r="R1668" t="e">
            <v>#REF!</v>
          </cell>
          <cell r="S1668" t="e">
            <v>#REF!</v>
          </cell>
          <cell r="T1668">
            <v>1555.3</v>
          </cell>
          <cell r="U1668" t="e">
            <v>#REF!</v>
          </cell>
          <cell r="V1668">
            <v>1555.3</v>
          </cell>
          <cell r="W1668" t="e">
            <v>#REF!</v>
          </cell>
          <cell r="X1668">
            <v>1555.3</v>
          </cell>
          <cell r="Y1668">
            <v>396.60149999999999</v>
          </cell>
          <cell r="Z1668">
            <v>1951.9014999999999</v>
          </cell>
          <cell r="AA1668" t="e">
            <v>#REF!</v>
          </cell>
          <cell r="AB1668">
            <v>396.60149999999999</v>
          </cell>
          <cell r="AC1668">
            <v>0</v>
          </cell>
          <cell r="AD1668">
            <v>0</v>
          </cell>
          <cell r="AE1668">
            <v>0</v>
          </cell>
          <cell r="AF1668">
            <v>0</v>
          </cell>
          <cell r="AG1668">
            <v>0</v>
          </cell>
          <cell r="AH1668">
            <v>0</v>
          </cell>
          <cell r="AI1668">
            <v>0</v>
          </cell>
          <cell r="AJ1668">
            <v>0</v>
          </cell>
          <cell r="AK1668">
            <v>0</v>
          </cell>
          <cell r="AL1668">
            <v>0</v>
          </cell>
          <cell r="AM1668">
            <v>0</v>
          </cell>
          <cell r="AN1668">
            <v>0</v>
          </cell>
          <cell r="AO1668">
            <v>0</v>
          </cell>
          <cell r="AP1668">
            <v>0</v>
          </cell>
          <cell r="AQ1668">
            <v>396.60149999999999</v>
          </cell>
        </row>
        <row r="1669">
          <cell r="A1669">
            <v>1</v>
          </cell>
          <cell r="B1669" t="str">
            <v>COP</v>
          </cell>
          <cell r="C1669" t="str">
            <v>Forzosas</v>
          </cell>
          <cell r="D1669" t="str">
            <v>Fija</v>
          </cell>
          <cell r="E1669">
            <v>1</v>
          </cell>
          <cell r="F1669">
            <v>36003</v>
          </cell>
          <cell r="G1669" t="str">
            <v>Julio</v>
          </cell>
          <cell r="H1669">
            <v>1998</v>
          </cell>
          <cell r="I1669">
            <v>36368</v>
          </cell>
          <cell r="J1669">
            <v>1999</v>
          </cell>
          <cell r="K1669" t="str">
            <v>Julio</v>
          </cell>
          <cell r="P1669">
            <v>0</v>
          </cell>
          <cell r="Q1669">
            <v>25.5</v>
          </cell>
          <cell r="R1669" t="e">
            <v>#REF!</v>
          </cell>
          <cell r="S1669" t="e">
            <v>#REF!</v>
          </cell>
          <cell r="T1669">
            <v>439.3</v>
          </cell>
          <cell r="U1669" t="e">
            <v>#REF!</v>
          </cell>
          <cell r="V1669">
            <v>439.3</v>
          </cell>
          <cell r="W1669" t="e">
            <v>#REF!</v>
          </cell>
          <cell r="X1669">
            <v>439.3</v>
          </cell>
          <cell r="Y1669">
            <v>112.0215</v>
          </cell>
          <cell r="Z1669">
            <v>551.32150000000001</v>
          </cell>
          <cell r="AA1669" t="e">
            <v>#REF!</v>
          </cell>
          <cell r="AB1669">
            <v>112.0215</v>
          </cell>
          <cell r="AC1669">
            <v>0</v>
          </cell>
          <cell r="AD1669">
            <v>0</v>
          </cell>
          <cell r="AE1669">
            <v>0</v>
          </cell>
          <cell r="AF1669">
            <v>0</v>
          </cell>
          <cell r="AG1669">
            <v>0</v>
          </cell>
          <cell r="AH1669">
            <v>0</v>
          </cell>
          <cell r="AI1669">
            <v>0</v>
          </cell>
          <cell r="AJ1669">
            <v>0</v>
          </cell>
          <cell r="AK1669">
            <v>0</v>
          </cell>
          <cell r="AL1669">
            <v>0</v>
          </cell>
          <cell r="AM1669">
            <v>0</v>
          </cell>
          <cell r="AN1669">
            <v>0</v>
          </cell>
          <cell r="AO1669">
            <v>0</v>
          </cell>
          <cell r="AP1669">
            <v>0</v>
          </cell>
          <cell r="AQ1669">
            <v>112.0215</v>
          </cell>
        </row>
        <row r="1670">
          <cell r="A1670">
            <v>1</v>
          </cell>
          <cell r="B1670" t="str">
            <v>COP</v>
          </cell>
          <cell r="C1670" t="str">
            <v>Forzosas</v>
          </cell>
          <cell r="D1670" t="str">
            <v>Fija</v>
          </cell>
          <cell r="E1670">
            <v>1</v>
          </cell>
          <cell r="F1670">
            <v>36003</v>
          </cell>
          <cell r="G1670" t="str">
            <v>Julio</v>
          </cell>
          <cell r="H1670">
            <v>1998</v>
          </cell>
          <cell r="I1670">
            <v>36368</v>
          </cell>
          <cell r="J1670">
            <v>1999</v>
          </cell>
          <cell r="K1670" t="str">
            <v>Julio</v>
          </cell>
          <cell r="P1670">
            <v>0</v>
          </cell>
          <cell r="Q1670">
            <v>25.5</v>
          </cell>
          <cell r="R1670" t="e">
            <v>#REF!</v>
          </cell>
          <cell r="S1670" t="e">
            <v>#REF!</v>
          </cell>
          <cell r="T1670">
            <v>11970.2</v>
          </cell>
          <cell r="U1670" t="e">
            <v>#REF!</v>
          </cell>
          <cell r="V1670">
            <v>11970.2</v>
          </cell>
          <cell r="W1670" t="e">
            <v>#REF!</v>
          </cell>
          <cell r="X1670">
            <v>11970.2</v>
          </cell>
          <cell r="Y1670">
            <v>3052.4010000000003</v>
          </cell>
          <cell r="Z1670">
            <v>15022.601000000001</v>
          </cell>
          <cell r="AA1670" t="e">
            <v>#REF!</v>
          </cell>
          <cell r="AB1670">
            <v>3052.4010000000003</v>
          </cell>
          <cell r="AC1670">
            <v>0</v>
          </cell>
          <cell r="AD1670">
            <v>0</v>
          </cell>
          <cell r="AE1670">
            <v>0</v>
          </cell>
          <cell r="AF1670">
            <v>0</v>
          </cell>
          <cell r="AG1670">
            <v>0</v>
          </cell>
          <cell r="AH1670">
            <v>0</v>
          </cell>
          <cell r="AI1670">
            <v>0</v>
          </cell>
          <cell r="AJ1670">
            <v>0</v>
          </cell>
          <cell r="AK1670">
            <v>0</v>
          </cell>
          <cell r="AL1670">
            <v>0</v>
          </cell>
          <cell r="AM1670">
            <v>0</v>
          </cell>
          <cell r="AN1670">
            <v>0</v>
          </cell>
          <cell r="AO1670">
            <v>0</v>
          </cell>
          <cell r="AP1670">
            <v>0</v>
          </cell>
          <cell r="AQ1670">
            <v>3052.4010000000003</v>
          </cell>
        </row>
        <row r="1671">
          <cell r="A1671">
            <v>1</v>
          </cell>
          <cell r="B1671" t="str">
            <v>COP</v>
          </cell>
          <cell r="C1671" t="str">
            <v>Forzosas</v>
          </cell>
          <cell r="D1671" t="str">
            <v>Fija</v>
          </cell>
          <cell r="E1671">
            <v>1</v>
          </cell>
          <cell r="F1671">
            <v>36003</v>
          </cell>
          <cell r="G1671" t="str">
            <v>Julio</v>
          </cell>
          <cell r="H1671">
            <v>1998</v>
          </cell>
          <cell r="I1671">
            <v>36368</v>
          </cell>
          <cell r="J1671">
            <v>1999</v>
          </cell>
          <cell r="K1671" t="str">
            <v>Julio</v>
          </cell>
          <cell r="P1671">
            <v>0</v>
          </cell>
          <cell r="Q1671">
            <v>25.5</v>
          </cell>
          <cell r="R1671" t="e">
            <v>#REF!</v>
          </cell>
          <cell r="S1671" t="e">
            <v>#REF!</v>
          </cell>
          <cell r="T1671">
            <v>149.30000000000001</v>
          </cell>
          <cell r="U1671" t="e">
            <v>#REF!</v>
          </cell>
          <cell r="V1671">
            <v>149.30000000000001</v>
          </cell>
          <cell r="W1671" t="e">
            <v>#REF!</v>
          </cell>
          <cell r="X1671">
            <v>149.30000000000001</v>
          </cell>
          <cell r="Y1671">
            <v>38.0715</v>
          </cell>
          <cell r="Z1671">
            <v>187.37150000000003</v>
          </cell>
          <cell r="AA1671" t="e">
            <v>#REF!</v>
          </cell>
          <cell r="AB1671">
            <v>38.0715</v>
          </cell>
          <cell r="AC1671">
            <v>0</v>
          </cell>
          <cell r="AD1671">
            <v>0</v>
          </cell>
          <cell r="AE1671">
            <v>0</v>
          </cell>
          <cell r="AF1671">
            <v>0</v>
          </cell>
          <cell r="AG1671">
            <v>0</v>
          </cell>
          <cell r="AH1671">
            <v>0</v>
          </cell>
          <cell r="AI1671">
            <v>0</v>
          </cell>
          <cell r="AJ1671">
            <v>0</v>
          </cell>
          <cell r="AK1671">
            <v>0</v>
          </cell>
          <cell r="AL1671">
            <v>0</v>
          </cell>
          <cell r="AM1671">
            <v>0</v>
          </cell>
          <cell r="AN1671">
            <v>0</v>
          </cell>
          <cell r="AO1671">
            <v>0</v>
          </cell>
          <cell r="AP1671">
            <v>0</v>
          </cell>
          <cell r="AQ1671">
            <v>38.0715</v>
          </cell>
        </row>
        <row r="1672">
          <cell r="A1672">
            <v>1</v>
          </cell>
          <cell r="B1672" t="str">
            <v>COP</v>
          </cell>
          <cell r="C1672" t="str">
            <v>Forzosas</v>
          </cell>
          <cell r="D1672" t="str">
            <v>Fija</v>
          </cell>
          <cell r="E1672">
            <v>1</v>
          </cell>
          <cell r="F1672">
            <v>36003</v>
          </cell>
          <cell r="G1672" t="str">
            <v>Julio</v>
          </cell>
          <cell r="H1672">
            <v>1998</v>
          </cell>
          <cell r="I1672">
            <v>36368</v>
          </cell>
          <cell r="J1672">
            <v>1999</v>
          </cell>
          <cell r="K1672" t="str">
            <v>Julio</v>
          </cell>
          <cell r="P1672">
            <v>0</v>
          </cell>
          <cell r="Q1672">
            <v>25.5</v>
          </cell>
          <cell r="R1672" t="e">
            <v>#REF!</v>
          </cell>
          <cell r="S1672" t="e">
            <v>#REF!</v>
          </cell>
          <cell r="T1672">
            <v>208.1</v>
          </cell>
          <cell r="U1672" t="e">
            <v>#REF!</v>
          </cell>
          <cell r="V1672">
            <v>208.1</v>
          </cell>
          <cell r="W1672" t="e">
            <v>#REF!</v>
          </cell>
          <cell r="X1672">
            <v>208.1</v>
          </cell>
          <cell r="Y1672">
            <v>53.0655</v>
          </cell>
          <cell r="Z1672">
            <v>261.16550000000001</v>
          </cell>
          <cell r="AA1672" t="e">
            <v>#REF!</v>
          </cell>
          <cell r="AB1672">
            <v>53.0655</v>
          </cell>
          <cell r="AC1672">
            <v>0</v>
          </cell>
          <cell r="AD1672">
            <v>0</v>
          </cell>
          <cell r="AE1672">
            <v>0</v>
          </cell>
          <cell r="AF1672">
            <v>0</v>
          </cell>
          <cell r="AG1672">
            <v>0</v>
          </cell>
          <cell r="AH1672">
            <v>0</v>
          </cell>
          <cell r="AI1672">
            <v>0</v>
          </cell>
          <cell r="AJ1672">
            <v>0</v>
          </cell>
          <cell r="AK1672">
            <v>0</v>
          </cell>
          <cell r="AL1672">
            <v>0</v>
          </cell>
          <cell r="AM1672">
            <v>0</v>
          </cell>
          <cell r="AN1672">
            <v>0</v>
          </cell>
          <cell r="AO1672">
            <v>0</v>
          </cell>
          <cell r="AP1672">
            <v>0</v>
          </cell>
          <cell r="AQ1672">
            <v>53.0655</v>
          </cell>
        </row>
        <row r="1673">
          <cell r="A1673">
            <v>1</v>
          </cell>
          <cell r="B1673" t="str">
            <v>COP</v>
          </cell>
          <cell r="C1673" t="str">
            <v>Forzosas</v>
          </cell>
          <cell r="D1673" t="str">
            <v>Fija</v>
          </cell>
          <cell r="E1673">
            <v>1</v>
          </cell>
          <cell r="F1673">
            <v>36003</v>
          </cell>
          <cell r="G1673" t="str">
            <v>Julio</v>
          </cell>
          <cell r="H1673">
            <v>1998</v>
          </cell>
          <cell r="I1673">
            <v>36368</v>
          </cell>
          <cell r="J1673">
            <v>1999</v>
          </cell>
          <cell r="K1673" t="str">
            <v>Julio</v>
          </cell>
          <cell r="P1673">
            <v>0</v>
          </cell>
          <cell r="Q1673">
            <v>25.5</v>
          </cell>
          <cell r="R1673" t="e">
            <v>#REF!</v>
          </cell>
          <cell r="S1673" t="e">
            <v>#REF!</v>
          </cell>
          <cell r="T1673">
            <v>1577.4</v>
          </cell>
          <cell r="U1673" t="e">
            <v>#REF!</v>
          </cell>
          <cell r="V1673">
            <v>1577.4</v>
          </cell>
          <cell r="W1673" t="e">
            <v>#REF!</v>
          </cell>
          <cell r="X1673">
            <v>1577.4</v>
          </cell>
          <cell r="Y1673">
            <v>402.23700000000002</v>
          </cell>
          <cell r="Z1673">
            <v>1979.6370000000002</v>
          </cell>
          <cell r="AA1673" t="e">
            <v>#REF!</v>
          </cell>
          <cell r="AB1673">
            <v>402.23700000000002</v>
          </cell>
          <cell r="AC1673">
            <v>0</v>
          </cell>
          <cell r="AD1673">
            <v>0</v>
          </cell>
          <cell r="AE1673">
            <v>0</v>
          </cell>
          <cell r="AF1673">
            <v>0</v>
          </cell>
          <cell r="AG1673">
            <v>0</v>
          </cell>
          <cell r="AH1673">
            <v>0</v>
          </cell>
          <cell r="AI1673">
            <v>0</v>
          </cell>
          <cell r="AJ1673">
            <v>0</v>
          </cell>
          <cell r="AK1673">
            <v>0</v>
          </cell>
          <cell r="AL1673">
            <v>0</v>
          </cell>
          <cell r="AM1673">
            <v>0</v>
          </cell>
          <cell r="AN1673">
            <v>0</v>
          </cell>
          <cell r="AO1673">
            <v>0</v>
          </cell>
          <cell r="AP1673">
            <v>0</v>
          </cell>
          <cell r="AQ1673">
            <v>402.23700000000002</v>
          </cell>
        </row>
        <row r="1674">
          <cell r="A1674">
            <v>1</v>
          </cell>
          <cell r="B1674" t="str">
            <v>COP</v>
          </cell>
          <cell r="C1674" t="str">
            <v>Forzosas</v>
          </cell>
          <cell r="D1674" t="str">
            <v>Fija</v>
          </cell>
          <cell r="E1674">
            <v>1</v>
          </cell>
          <cell r="F1674">
            <v>36003</v>
          </cell>
          <cell r="G1674" t="str">
            <v>Julio</v>
          </cell>
          <cell r="H1674">
            <v>1998</v>
          </cell>
          <cell r="I1674">
            <v>36368</v>
          </cell>
          <cell r="J1674">
            <v>1999</v>
          </cell>
          <cell r="K1674" t="str">
            <v>Julio</v>
          </cell>
          <cell r="P1674">
            <v>0</v>
          </cell>
          <cell r="Q1674">
            <v>25.5</v>
          </cell>
          <cell r="R1674" t="e">
            <v>#REF!</v>
          </cell>
          <cell r="S1674" t="e">
            <v>#REF!</v>
          </cell>
          <cell r="T1674">
            <v>52.2</v>
          </cell>
          <cell r="U1674" t="e">
            <v>#REF!</v>
          </cell>
          <cell r="V1674">
            <v>52.2</v>
          </cell>
          <cell r="W1674" t="e">
            <v>#REF!</v>
          </cell>
          <cell r="X1674">
            <v>52.2</v>
          </cell>
          <cell r="Y1674">
            <v>13.311000000000002</v>
          </cell>
          <cell r="Z1674">
            <v>65.51100000000001</v>
          </cell>
          <cell r="AA1674" t="e">
            <v>#REF!</v>
          </cell>
          <cell r="AB1674">
            <v>13.311000000000002</v>
          </cell>
          <cell r="AC1674">
            <v>0</v>
          </cell>
          <cell r="AD1674">
            <v>0</v>
          </cell>
          <cell r="AE1674">
            <v>0</v>
          </cell>
          <cell r="AF1674">
            <v>0</v>
          </cell>
          <cell r="AG1674">
            <v>0</v>
          </cell>
          <cell r="AH1674">
            <v>0</v>
          </cell>
          <cell r="AI1674">
            <v>0</v>
          </cell>
          <cell r="AJ1674">
            <v>0</v>
          </cell>
          <cell r="AK1674">
            <v>0</v>
          </cell>
          <cell r="AL1674">
            <v>0</v>
          </cell>
          <cell r="AM1674">
            <v>0</v>
          </cell>
          <cell r="AN1674">
            <v>0</v>
          </cell>
          <cell r="AO1674">
            <v>0</v>
          </cell>
          <cell r="AP1674">
            <v>0</v>
          </cell>
          <cell r="AQ1674">
            <v>13.311000000000002</v>
          </cell>
        </row>
        <row r="1675">
          <cell r="A1675">
            <v>1</v>
          </cell>
          <cell r="B1675" t="str">
            <v>COP</v>
          </cell>
          <cell r="C1675" t="str">
            <v>Forzosas</v>
          </cell>
          <cell r="D1675" t="str">
            <v>Fija</v>
          </cell>
          <cell r="E1675">
            <v>1</v>
          </cell>
          <cell r="F1675">
            <v>36003</v>
          </cell>
          <cell r="G1675" t="str">
            <v>Julio</v>
          </cell>
          <cell r="H1675">
            <v>1998</v>
          </cell>
          <cell r="I1675">
            <v>36368</v>
          </cell>
          <cell r="J1675">
            <v>1999</v>
          </cell>
          <cell r="K1675" t="str">
            <v>Julio</v>
          </cell>
          <cell r="P1675">
            <v>0</v>
          </cell>
          <cell r="Q1675">
            <v>25.5</v>
          </cell>
          <cell r="R1675" t="e">
            <v>#REF!</v>
          </cell>
          <cell r="S1675" t="e">
            <v>#REF!</v>
          </cell>
          <cell r="T1675">
            <v>361.5</v>
          </cell>
          <cell r="U1675" t="e">
            <v>#REF!</v>
          </cell>
          <cell r="V1675">
            <v>361.5</v>
          </cell>
          <cell r="W1675" t="e">
            <v>#REF!</v>
          </cell>
          <cell r="X1675">
            <v>361.5</v>
          </cell>
          <cell r="Y1675">
            <v>92.182500000000005</v>
          </cell>
          <cell r="Z1675">
            <v>453.6825</v>
          </cell>
          <cell r="AA1675" t="e">
            <v>#REF!</v>
          </cell>
          <cell r="AB1675">
            <v>92.182500000000005</v>
          </cell>
          <cell r="AC1675">
            <v>0</v>
          </cell>
          <cell r="AD1675">
            <v>0</v>
          </cell>
          <cell r="AE1675">
            <v>0</v>
          </cell>
          <cell r="AF1675">
            <v>0</v>
          </cell>
          <cell r="AG1675">
            <v>0</v>
          </cell>
          <cell r="AH1675">
            <v>0</v>
          </cell>
          <cell r="AI1675">
            <v>0</v>
          </cell>
          <cell r="AJ1675">
            <v>0</v>
          </cell>
          <cell r="AK1675">
            <v>0</v>
          </cell>
          <cell r="AL1675">
            <v>0</v>
          </cell>
          <cell r="AM1675">
            <v>0</v>
          </cell>
          <cell r="AN1675">
            <v>0</v>
          </cell>
          <cell r="AO1675">
            <v>0</v>
          </cell>
          <cell r="AP1675">
            <v>0</v>
          </cell>
          <cell r="AQ1675">
            <v>92.182500000000005</v>
          </cell>
        </row>
        <row r="1676">
          <cell r="A1676">
            <v>1</v>
          </cell>
          <cell r="B1676" t="str">
            <v>COP</v>
          </cell>
          <cell r="C1676" t="str">
            <v>Forzosas</v>
          </cell>
          <cell r="D1676" t="str">
            <v>Fija</v>
          </cell>
          <cell r="E1676">
            <v>1</v>
          </cell>
          <cell r="F1676">
            <v>36031</v>
          </cell>
          <cell r="G1676" t="str">
            <v>Agosto</v>
          </cell>
          <cell r="H1676">
            <v>1998</v>
          </cell>
          <cell r="I1676">
            <v>36396</v>
          </cell>
          <cell r="J1676">
            <v>1999</v>
          </cell>
          <cell r="K1676" t="str">
            <v>Agosto</v>
          </cell>
          <cell r="P1676">
            <v>0</v>
          </cell>
          <cell r="Q1676">
            <v>25.5</v>
          </cell>
          <cell r="R1676" t="e">
            <v>#REF!</v>
          </cell>
          <cell r="S1676" t="e">
            <v>#REF!</v>
          </cell>
          <cell r="T1676">
            <v>98</v>
          </cell>
          <cell r="U1676" t="e">
            <v>#REF!</v>
          </cell>
          <cell r="V1676">
            <v>98</v>
          </cell>
          <cell r="W1676" t="e">
            <v>#REF!</v>
          </cell>
          <cell r="X1676">
            <v>98</v>
          </cell>
          <cell r="Y1676">
            <v>24.990000000000002</v>
          </cell>
          <cell r="Z1676">
            <v>122.99000000000001</v>
          </cell>
          <cell r="AA1676" t="e">
            <v>#REF!</v>
          </cell>
          <cell r="AB1676">
            <v>24.990000000000002</v>
          </cell>
          <cell r="AC1676">
            <v>0</v>
          </cell>
          <cell r="AD1676">
            <v>0</v>
          </cell>
          <cell r="AE1676">
            <v>0</v>
          </cell>
          <cell r="AF1676">
            <v>0</v>
          </cell>
          <cell r="AG1676">
            <v>0</v>
          </cell>
          <cell r="AH1676">
            <v>0</v>
          </cell>
          <cell r="AI1676">
            <v>0</v>
          </cell>
          <cell r="AJ1676">
            <v>0</v>
          </cell>
          <cell r="AK1676">
            <v>0</v>
          </cell>
          <cell r="AL1676">
            <v>0</v>
          </cell>
          <cell r="AM1676">
            <v>0</v>
          </cell>
          <cell r="AN1676">
            <v>0</v>
          </cell>
          <cell r="AO1676">
            <v>0</v>
          </cell>
          <cell r="AP1676">
            <v>0</v>
          </cell>
          <cell r="AQ1676">
            <v>24.990000000000002</v>
          </cell>
        </row>
        <row r="1677">
          <cell r="A1677">
            <v>1</v>
          </cell>
          <cell r="B1677" t="str">
            <v>COP</v>
          </cell>
          <cell r="C1677" t="str">
            <v>Forzosas</v>
          </cell>
          <cell r="D1677" t="str">
            <v>Fija</v>
          </cell>
          <cell r="E1677">
            <v>1</v>
          </cell>
          <cell r="F1677">
            <v>36031</v>
          </cell>
          <cell r="G1677" t="str">
            <v>Agosto</v>
          </cell>
          <cell r="H1677">
            <v>1998</v>
          </cell>
          <cell r="I1677">
            <v>36396</v>
          </cell>
          <cell r="J1677">
            <v>1999</v>
          </cell>
          <cell r="K1677" t="str">
            <v>Agosto</v>
          </cell>
          <cell r="P1677">
            <v>0</v>
          </cell>
          <cell r="Q1677">
            <v>25.5</v>
          </cell>
          <cell r="R1677" t="e">
            <v>#REF!</v>
          </cell>
          <cell r="S1677" t="e">
            <v>#REF!</v>
          </cell>
          <cell r="T1677">
            <v>28.3</v>
          </cell>
          <cell r="U1677" t="e">
            <v>#REF!</v>
          </cell>
          <cell r="V1677">
            <v>28.3</v>
          </cell>
          <cell r="W1677" t="e">
            <v>#REF!</v>
          </cell>
          <cell r="X1677">
            <v>28.3</v>
          </cell>
          <cell r="Y1677">
            <v>7.2164999999999999</v>
          </cell>
          <cell r="Z1677">
            <v>35.516500000000001</v>
          </cell>
          <cell r="AA1677" t="e">
            <v>#REF!</v>
          </cell>
          <cell r="AB1677">
            <v>7.2164999999999999</v>
          </cell>
          <cell r="AC1677">
            <v>0</v>
          </cell>
          <cell r="AD1677">
            <v>0</v>
          </cell>
          <cell r="AE1677">
            <v>0</v>
          </cell>
          <cell r="AF1677">
            <v>0</v>
          </cell>
          <cell r="AG1677">
            <v>0</v>
          </cell>
          <cell r="AH1677">
            <v>0</v>
          </cell>
          <cell r="AI1677">
            <v>0</v>
          </cell>
          <cell r="AJ1677">
            <v>0</v>
          </cell>
          <cell r="AK1677">
            <v>0</v>
          </cell>
          <cell r="AL1677">
            <v>0</v>
          </cell>
          <cell r="AM1677">
            <v>0</v>
          </cell>
          <cell r="AN1677">
            <v>0</v>
          </cell>
          <cell r="AO1677">
            <v>0</v>
          </cell>
          <cell r="AP1677">
            <v>0</v>
          </cell>
          <cell r="AQ1677">
            <v>7.2164999999999999</v>
          </cell>
        </row>
        <row r="1678">
          <cell r="A1678">
            <v>1</v>
          </cell>
          <cell r="B1678" t="str">
            <v>COP</v>
          </cell>
          <cell r="C1678" t="str">
            <v>Forzosas</v>
          </cell>
          <cell r="D1678" t="str">
            <v>Fija</v>
          </cell>
          <cell r="E1678">
            <v>1</v>
          </cell>
          <cell r="F1678">
            <v>36031</v>
          </cell>
          <cell r="G1678" t="str">
            <v>Agosto</v>
          </cell>
          <cell r="H1678">
            <v>1998</v>
          </cell>
          <cell r="I1678">
            <v>36396</v>
          </cell>
          <cell r="J1678">
            <v>1999</v>
          </cell>
          <cell r="K1678" t="str">
            <v>Agosto</v>
          </cell>
          <cell r="P1678">
            <v>0</v>
          </cell>
          <cell r="Q1678">
            <v>25.5</v>
          </cell>
          <cell r="R1678" t="e">
            <v>#REF!</v>
          </cell>
          <cell r="S1678" t="e">
            <v>#REF!</v>
          </cell>
          <cell r="T1678">
            <v>313.8</v>
          </cell>
          <cell r="U1678" t="e">
            <v>#REF!</v>
          </cell>
          <cell r="V1678">
            <v>313.8</v>
          </cell>
          <cell r="W1678" t="e">
            <v>#REF!</v>
          </cell>
          <cell r="X1678">
            <v>313.8</v>
          </cell>
          <cell r="Y1678">
            <v>80.019000000000005</v>
          </cell>
          <cell r="Z1678">
            <v>393.81900000000002</v>
          </cell>
          <cell r="AA1678" t="e">
            <v>#REF!</v>
          </cell>
          <cell r="AB1678">
            <v>80.019000000000005</v>
          </cell>
          <cell r="AC1678">
            <v>0</v>
          </cell>
          <cell r="AD1678">
            <v>0</v>
          </cell>
          <cell r="AE1678">
            <v>0</v>
          </cell>
          <cell r="AF1678">
            <v>0</v>
          </cell>
          <cell r="AG1678">
            <v>0</v>
          </cell>
          <cell r="AH1678">
            <v>0</v>
          </cell>
          <cell r="AI1678">
            <v>0</v>
          </cell>
          <cell r="AJ1678">
            <v>0</v>
          </cell>
          <cell r="AK1678">
            <v>0</v>
          </cell>
          <cell r="AL1678">
            <v>0</v>
          </cell>
          <cell r="AM1678">
            <v>0</v>
          </cell>
          <cell r="AN1678">
            <v>0</v>
          </cell>
          <cell r="AO1678">
            <v>0</v>
          </cell>
          <cell r="AP1678">
            <v>0</v>
          </cell>
          <cell r="AQ1678">
            <v>80.019000000000005</v>
          </cell>
        </row>
        <row r="1679">
          <cell r="A1679">
            <v>1</v>
          </cell>
          <cell r="B1679" t="str">
            <v>COP</v>
          </cell>
          <cell r="C1679" t="str">
            <v>Forzosas</v>
          </cell>
          <cell r="D1679" t="str">
            <v>Fija</v>
          </cell>
          <cell r="E1679">
            <v>1</v>
          </cell>
          <cell r="F1679">
            <v>36031</v>
          </cell>
          <cell r="G1679" t="str">
            <v>Agosto</v>
          </cell>
          <cell r="H1679">
            <v>1998</v>
          </cell>
          <cell r="I1679">
            <v>36396</v>
          </cell>
          <cell r="J1679">
            <v>1999</v>
          </cell>
          <cell r="K1679" t="str">
            <v>Agosto</v>
          </cell>
          <cell r="P1679">
            <v>0</v>
          </cell>
          <cell r="Q1679">
            <v>25.5</v>
          </cell>
          <cell r="R1679" t="e">
            <v>#REF!</v>
          </cell>
          <cell r="S1679" t="e">
            <v>#REF!</v>
          </cell>
          <cell r="T1679">
            <v>291.89999999999998</v>
          </cell>
          <cell r="U1679" t="e">
            <v>#REF!</v>
          </cell>
          <cell r="V1679">
            <v>291.89999999999998</v>
          </cell>
          <cell r="W1679" t="e">
            <v>#REF!</v>
          </cell>
          <cell r="X1679">
            <v>291.89999999999998</v>
          </cell>
          <cell r="Y1679">
            <v>74.4345</v>
          </cell>
          <cell r="Z1679">
            <v>366.33449999999999</v>
          </cell>
          <cell r="AA1679" t="e">
            <v>#REF!</v>
          </cell>
          <cell r="AB1679">
            <v>74.4345</v>
          </cell>
          <cell r="AC1679">
            <v>0</v>
          </cell>
          <cell r="AD1679">
            <v>0</v>
          </cell>
          <cell r="AE1679">
            <v>0</v>
          </cell>
          <cell r="AF1679">
            <v>0</v>
          </cell>
          <cell r="AG1679">
            <v>0</v>
          </cell>
          <cell r="AH1679">
            <v>0</v>
          </cell>
          <cell r="AI1679">
            <v>0</v>
          </cell>
          <cell r="AJ1679">
            <v>0</v>
          </cell>
          <cell r="AK1679">
            <v>0</v>
          </cell>
          <cell r="AL1679">
            <v>0</v>
          </cell>
          <cell r="AM1679">
            <v>0</v>
          </cell>
          <cell r="AN1679">
            <v>0</v>
          </cell>
          <cell r="AO1679">
            <v>0</v>
          </cell>
          <cell r="AP1679">
            <v>0</v>
          </cell>
          <cell r="AQ1679">
            <v>74.4345</v>
          </cell>
        </row>
        <row r="1680">
          <cell r="A1680">
            <v>1</v>
          </cell>
          <cell r="B1680" t="str">
            <v>COP</v>
          </cell>
          <cell r="C1680" t="str">
            <v>Forzosas</v>
          </cell>
          <cell r="D1680" t="str">
            <v>Fija</v>
          </cell>
          <cell r="E1680">
            <v>1</v>
          </cell>
          <cell r="F1680">
            <v>36031</v>
          </cell>
          <cell r="G1680" t="str">
            <v>Agosto</v>
          </cell>
          <cell r="H1680">
            <v>1998</v>
          </cell>
          <cell r="I1680">
            <v>36396</v>
          </cell>
          <cell r="J1680">
            <v>1999</v>
          </cell>
          <cell r="K1680" t="str">
            <v>Agosto</v>
          </cell>
          <cell r="P1680">
            <v>0</v>
          </cell>
          <cell r="Q1680">
            <v>25.5</v>
          </cell>
          <cell r="R1680" t="e">
            <v>#REF!</v>
          </cell>
          <cell r="S1680" t="e">
            <v>#REF!</v>
          </cell>
          <cell r="T1680">
            <v>276.10000000000002</v>
          </cell>
          <cell r="U1680" t="e">
            <v>#REF!</v>
          </cell>
          <cell r="V1680">
            <v>276.10000000000002</v>
          </cell>
          <cell r="W1680" t="e">
            <v>#REF!</v>
          </cell>
          <cell r="X1680">
            <v>276.10000000000002</v>
          </cell>
          <cell r="Y1680">
            <v>70.405500000000004</v>
          </cell>
          <cell r="Z1680">
            <v>346.50550000000004</v>
          </cell>
          <cell r="AA1680" t="e">
            <v>#REF!</v>
          </cell>
          <cell r="AB1680">
            <v>70.405500000000004</v>
          </cell>
          <cell r="AC1680">
            <v>0</v>
          </cell>
          <cell r="AD1680">
            <v>0</v>
          </cell>
          <cell r="AE1680">
            <v>0</v>
          </cell>
          <cell r="AF1680">
            <v>0</v>
          </cell>
          <cell r="AG1680">
            <v>0</v>
          </cell>
          <cell r="AH1680">
            <v>0</v>
          </cell>
          <cell r="AI1680">
            <v>0</v>
          </cell>
          <cell r="AJ1680">
            <v>0</v>
          </cell>
          <cell r="AK1680">
            <v>0</v>
          </cell>
          <cell r="AL1680">
            <v>0</v>
          </cell>
          <cell r="AM1680">
            <v>0</v>
          </cell>
          <cell r="AN1680">
            <v>0</v>
          </cell>
          <cell r="AO1680">
            <v>0</v>
          </cell>
          <cell r="AP1680">
            <v>0</v>
          </cell>
          <cell r="AQ1680">
            <v>70.405500000000004</v>
          </cell>
        </row>
        <row r="1681">
          <cell r="A1681">
            <v>1</v>
          </cell>
          <cell r="B1681" t="str">
            <v>COP</v>
          </cell>
          <cell r="C1681" t="str">
            <v>Forzosas</v>
          </cell>
          <cell r="D1681" t="str">
            <v>Fija</v>
          </cell>
          <cell r="E1681">
            <v>1</v>
          </cell>
          <cell r="F1681">
            <v>36031</v>
          </cell>
          <cell r="G1681" t="str">
            <v>Agosto</v>
          </cell>
          <cell r="H1681">
            <v>1998</v>
          </cell>
          <cell r="I1681">
            <v>36396</v>
          </cell>
          <cell r="J1681">
            <v>1999</v>
          </cell>
          <cell r="K1681" t="str">
            <v>Agosto</v>
          </cell>
          <cell r="P1681">
            <v>0</v>
          </cell>
          <cell r="Q1681">
            <v>25.5</v>
          </cell>
          <cell r="R1681" t="e">
            <v>#REF!</v>
          </cell>
          <cell r="S1681" t="e">
            <v>#REF!</v>
          </cell>
          <cell r="T1681">
            <v>10.1</v>
          </cell>
          <cell r="U1681" t="e">
            <v>#REF!</v>
          </cell>
          <cell r="V1681">
            <v>10.1</v>
          </cell>
          <cell r="W1681" t="e">
            <v>#REF!</v>
          </cell>
          <cell r="X1681">
            <v>10.1</v>
          </cell>
          <cell r="Y1681">
            <v>2.5754999999999999</v>
          </cell>
          <cell r="Z1681">
            <v>12.6755</v>
          </cell>
          <cell r="AA1681" t="e">
            <v>#REF!</v>
          </cell>
          <cell r="AB1681">
            <v>2.5754999999999999</v>
          </cell>
          <cell r="AC1681">
            <v>0</v>
          </cell>
          <cell r="AD1681">
            <v>0</v>
          </cell>
          <cell r="AE1681">
            <v>0</v>
          </cell>
          <cell r="AF1681">
            <v>0</v>
          </cell>
          <cell r="AG1681">
            <v>0</v>
          </cell>
          <cell r="AH1681">
            <v>0</v>
          </cell>
          <cell r="AI1681">
            <v>0</v>
          </cell>
          <cell r="AJ1681">
            <v>0</v>
          </cell>
          <cell r="AK1681">
            <v>0</v>
          </cell>
          <cell r="AL1681">
            <v>0</v>
          </cell>
          <cell r="AM1681">
            <v>0</v>
          </cell>
          <cell r="AN1681">
            <v>0</v>
          </cell>
          <cell r="AO1681">
            <v>0</v>
          </cell>
          <cell r="AP1681">
            <v>0</v>
          </cell>
          <cell r="AQ1681">
            <v>2.5754999999999999</v>
          </cell>
        </row>
        <row r="1682">
          <cell r="A1682">
            <v>1</v>
          </cell>
          <cell r="B1682" t="str">
            <v>COP</v>
          </cell>
          <cell r="C1682" t="str">
            <v>Forzosas</v>
          </cell>
          <cell r="D1682" t="str">
            <v>Fija</v>
          </cell>
          <cell r="E1682">
            <v>1</v>
          </cell>
          <cell r="F1682">
            <v>36031</v>
          </cell>
          <cell r="G1682" t="str">
            <v>Agosto</v>
          </cell>
          <cell r="H1682">
            <v>1998</v>
          </cell>
          <cell r="I1682">
            <v>36396</v>
          </cell>
          <cell r="J1682">
            <v>1999</v>
          </cell>
          <cell r="K1682" t="str">
            <v>Agosto</v>
          </cell>
          <cell r="P1682">
            <v>0</v>
          </cell>
          <cell r="Q1682">
            <v>25.5</v>
          </cell>
          <cell r="R1682" t="e">
            <v>#REF!</v>
          </cell>
          <cell r="S1682" t="e">
            <v>#REF!</v>
          </cell>
          <cell r="T1682">
            <v>41.8</v>
          </cell>
          <cell r="U1682" t="e">
            <v>#REF!</v>
          </cell>
          <cell r="V1682">
            <v>41.8</v>
          </cell>
          <cell r="W1682" t="e">
            <v>#REF!</v>
          </cell>
          <cell r="X1682">
            <v>41.8</v>
          </cell>
          <cell r="Y1682">
            <v>10.658999999999999</v>
          </cell>
          <cell r="Z1682">
            <v>52.458999999999996</v>
          </cell>
          <cell r="AA1682" t="e">
            <v>#REF!</v>
          </cell>
          <cell r="AB1682">
            <v>10.658999999999999</v>
          </cell>
          <cell r="AC1682">
            <v>0</v>
          </cell>
          <cell r="AD1682">
            <v>0</v>
          </cell>
          <cell r="AE1682">
            <v>0</v>
          </cell>
          <cell r="AF1682">
            <v>0</v>
          </cell>
          <cell r="AG1682">
            <v>0</v>
          </cell>
          <cell r="AH1682">
            <v>0</v>
          </cell>
          <cell r="AI1682">
            <v>0</v>
          </cell>
          <cell r="AJ1682">
            <v>0</v>
          </cell>
          <cell r="AK1682">
            <v>0</v>
          </cell>
          <cell r="AL1682">
            <v>0</v>
          </cell>
          <cell r="AM1682">
            <v>0</v>
          </cell>
          <cell r="AN1682">
            <v>0</v>
          </cell>
          <cell r="AO1682">
            <v>0</v>
          </cell>
          <cell r="AP1682">
            <v>0</v>
          </cell>
          <cell r="AQ1682">
            <v>10.658999999999999</v>
          </cell>
        </row>
        <row r="1683">
          <cell r="A1683">
            <v>1</v>
          </cell>
          <cell r="B1683" t="str">
            <v>COP</v>
          </cell>
          <cell r="C1683" t="str">
            <v>Forzosas</v>
          </cell>
          <cell r="D1683" t="str">
            <v>Fija</v>
          </cell>
          <cell r="E1683">
            <v>1</v>
          </cell>
          <cell r="F1683">
            <v>36031</v>
          </cell>
          <cell r="G1683" t="str">
            <v>Agosto</v>
          </cell>
          <cell r="H1683">
            <v>1998</v>
          </cell>
          <cell r="I1683">
            <v>36396</v>
          </cell>
          <cell r="J1683">
            <v>1999</v>
          </cell>
          <cell r="K1683" t="str">
            <v>Agosto</v>
          </cell>
          <cell r="P1683">
            <v>0</v>
          </cell>
          <cell r="Q1683">
            <v>25.5</v>
          </cell>
          <cell r="R1683" t="e">
            <v>#REF!</v>
          </cell>
          <cell r="S1683" t="e">
            <v>#REF!</v>
          </cell>
          <cell r="T1683">
            <v>178.1</v>
          </cell>
          <cell r="U1683" t="e">
            <v>#REF!</v>
          </cell>
          <cell r="V1683">
            <v>178.1</v>
          </cell>
          <cell r="W1683" t="e">
            <v>#REF!</v>
          </cell>
          <cell r="X1683">
            <v>178.1</v>
          </cell>
          <cell r="Y1683">
            <v>45.415500000000002</v>
          </cell>
          <cell r="Z1683">
            <v>223.5155</v>
          </cell>
          <cell r="AA1683" t="e">
            <v>#REF!</v>
          </cell>
          <cell r="AB1683">
            <v>45.415500000000002</v>
          </cell>
          <cell r="AC1683">
            <v>0</v>
          </cell>
          <cell r="AD1683">
            <v>0</v>
          </cell>
          <cell r="AE1683">
            <v>0</v>
          </cell>
          <cell r="AF1683">
            <v>0</v>
          </cell>
          <cell r="AG1683">
            <v>0</v>
          </cell>
          <cell r="AH1683">
            <v>0</v>
          </cell>
          <cell r="AI1683">
            <v>0</v>
          </cell>
          <cell r="AJ1683">
            <v>0</v>
          </cell>
          <cell r="AK1683">
            <v>0</v>
          </cell>
          <cell r="AL1683">
            <v>0</v>
          </cell>
          <cell r="AM1683">
            <v>0</v>
          </cell>
          <cell r="AN1683">
            <v>0</v>
          </cell>
          <cell r="AO1683">
            <v>0</v>
          </cell>
          <cell r="AP1683">
            <v>0</v>
          </cell>
          <cell r="AQ1683">
            <v>45.415500000000002</v>
          </cell>
        </row>
        <row r="1684">
          <cell r="A1684">
            <v>1</v>
          </cell>
          <cell r="B1684" t="str">
            <v>COP</v>
          </cell>
          <cell r="C1684" t="str">
            <v>Forzosas</v>
          </cell>
          <cell r="D1684" t="str">
            <v>Fija</v>
          </cell>
          <cell r="E1684">
            <v>1</v>
          </cell>
          <cell r="F1684">
            <v>36031</v>
          </cell>
          <cell r="G1684" t="str">
            <v>Agosto</v>
          </cell>
          <cell r="H1684">
            <v>1998</v>
          </cell>
          <cell r="I1684">
            <v>36396</v>
          </cell>
          <cell r="J1684">
            <v>1999</v>
          </cell>
          <cell r="K1684" t="str">
            <v>Agosto</v>
          </cell>
          <cell r="P1684">
            <v>0</v>
          </cell>
          <cell r="Q1684">
            <v>25.5</v>
          </cell>
          <cell r="R1684" t="e">
            <v>#REF!</v>
          </cell>
          <cell r="S1684" t="e">
            <v>#REF!</v>
          </cell>
          <cell r="T1684">
            <v>5.2</v>
          </cell>
          <cell r="U1684" t="e">
            <v>#REF!</v>
          </cell>
          <cell r="V1684">
            <v>5.2</v>
          </cell>
          <cell r="W1684" t="e">
            <v>#REF!</v>
          </cell>
          <cell r="X1684">
            <v>5.2</v>
          </cell>
          <cell r="Y1684">
            <v>1.3260000000000001</v>
          </cell>
          <cell r="Z1684">
            <v>6.5259999999999998</v>
          </cell>
          <cell r="AA1684" t="e">
            <v>#REF!</v>
          </cell>
          <cell r="AB1684">
            <v>1.3260000000000001</v>
          </cell>
          <cell r="AC1684">
            <v>0</v>
          </cell>
          <cell r="AD1684">
            <v>0</v>
          </cell>
          <cell r="AE1684">
            <v>0</v>
          </cell>
          <cell r="AF1684">
            <v>0</v>
          </cell>
          <cell r="AG1684">
            <v>0</v>
          </cell>
          <cell r="AH1684">
            <v>0</v>
          </cell>
          <cell r="AI1684">
            <v>0</v>
          </cell>
          <cell r="AJ1684">
            <v>0</v>
          </cell>
          <cell r="AK1684">
            <v>0</v>
          </cell>
          <cell r="AL1684">
            <v>0</v>
          </cell>
          <cell r="AM1684">
            <v>0</v>
          </cell>
          <cell r="AN1684">
            <v>0</v>
          </cell>
          <cell r="AO1684">
            <v>0</v>
          </cell>
          <cell r="AP1684">
            <v>0</v>
          </cell>
          <cell r="AQ1684">
            <v>1.3260000000000001</v>
          </cell>
        </row>
        <row r="1685">
          <cell r="A1685">
            <v>1</v>
          </cell>
          <cell r="B1685" t="str">
            <v>COP</v>
          </cell>
          <cell r="C1685" t="str">
            <v>Forzosas</v>
          </cell>
          <cell r="D1685" t="str">
            <v>Fija</v>
          </cell>
          <cell r="E1685">
            <v>1</v>
          </cell>
          <cell r="F1685">
            <v>36031</v>
          </cell>
          <cell r="G1685" t="str">
            <v>Agosto</v>
          </cell>
          <cell r="H1685">
            <v>1998</v>
          </cell>
          <cell r="I1685">
            <v>36396</v>
          </cell>
          <cell r="J1685">
            <v>1999</v>
          </cell>
          <cell r="K1685" t="str">
            <v>Agosto</v>
          </cell>
          <cell r="P1685">
            <v>0</v>
          </cell>
          <cell r="Q1685">
            <v>25.5</v>
          </cell>
          <cell r="R1685" t="e">
            <v>#REF!</v>
          </cell>
          <cell r="S1685" t="e">
            <v>#REF!</v>
          </cell>
          <cell r="T1685">
            <v>6405.1</v>
          </cell>
          <cell r="U1685" t="e">
            <v>#REF!</v>
          </cell>
          <cell r="V1685">
            <v>6405.1</v>
          </cell>
          <cell r="W1685" t="e">
            <v>#REF!</v>
          </cell>
          <cell r="X1685">
            <v>6405.1</v>
          </cell>
          <cell r="Y1685">
            <v>1633.3005000000001</v>
          </cell>
          <cell r="Z1685">
            <v>8038.4005000000006</v>
          </cell>
          <cell r="AA1685" t="e">
            <v>#REF!</v>
          </cell>
          <cell r="AB1685">
            <v>1633.3005000000001</v>
          </cell>
          <cell r="AC1685">
            <v>0</v>
          </cell>
          <cell r="AD1685">
            <v>0</v>
          </cell>
          <cell r="AE1685">
            <v>0</v>
          </cell>
          <cell r="AF1685">
            <v>0</v>
          </cell>
          <cell r="AG1685">
            <v>0</v>
          </cell>
          <cell r="AH1685">
            <v>0</v>
          </cell>
          <cell r="AI1685">
            <v>0</v>
          </cell>
          <cell r="AJ1685">
            <v>0</v>
          </cell>
          <cell r="AK1685">
            <v>0</v>
          </cell>
          <cell r="AL1685">
            <v>0</v>
          </cell>
          <cell r="AM1685">
            <v>0</v>
          </cell>
          <cell r="AN1685">
            <v>0</v>
          </cell>
          <cell r="AO1685">
            <v>0</v>
          </cell>
          <cell r="AP1685">
            <v>0</v>
          </cell>
          <cell r="AQ1685">
            <v>1633.3005000000001</v>
          </cell>
        </row>
        <row r="1686">
          <cell r="A1686">
            <v>1</v>
          </cell>
          <cell r="B1686" t="str">
            <v>COP</v>
          </cell>
          <cell r="C1686" t="str">
            <v>Forzosas</v>
          </cell>
          <cell r="D1686" t="str">
            <v>Fija</v>
          </cell>
          <cell r="E1686">
            <v>1</v>
          </cell>
          <cell r="F1686">
            <v>36031</v>
          </cell>
          <cell r="G1686" t="str">
            <v>Agosto</v>
          </cell>
          <cell r="H1686">
            <v>1998</v>
          </cell>
          <cell r="I1686">
            <v>36396</v>
          </cell>
          <cell r="J1686">
            <v>1999</v>
          </cell>
          <cell r="K1686" t="str">
            <v>Agosto</v>
          </cell>
          <cell r="P1686">
            <v>0</v>
          </cell>
          <cell r="Q1686">
            <v>25.5</v>
          </cell>
          <cell r="R1686" t="e">
            <v>#REF!</v>
          </cell>
          <cell r="S1686" t="e">
            <v>#REF!</v>
          </cell>
          <cell r="T1686">
            <v>42473</v>
          </cell>
          <cell r="U1686" t="e">
            <v>#REF!</v>
          </cell>
          <cell r="V1686">
            <v>42473</v>
          </cell>
          <cell r="W1686" t="e">
            <v>#REF!</v>
          </cell>
          <cell r="X1686">
            <v>42473</v>
          </cell>
          <cell r="Y1686">
            <v>10830.615</v>
          </cell>
          <cell r="Z1686">
            <v>53303.614999999998</v>
          </cell>
          <cell r="AA1686" t="e">
            <v>#REF!</v>
          </cell>
          <cell r="AB1686">
            <v>10830.615</v>
          </cell>
          <cell r="AC1686">
            <v>0</v>
          </cell>
          <cell r="AD1686">
            <v>0</v>
          </cell>
          <cell r="AE1686">
            <v>0</v>
          </cell>
          <cell r="AF1686">
            <v>0</v>
          </cell>
          <cell r="AG1686">
            <v>0</v>
          </cell>
          <cell r="AH1686">
            <v>0</v>
          </cell>
          <cell r="AI1686">
            <v>0</v>
          </cell>
          <cell r="AJ1686">
            <v>0</v>
          </cell>
          <cell r="AK1686">
            <v>0</v>
          </cell>
          <cell r="AL1686">
            <v>0</v>
          </cell>
          <cell r="AM1686">
            <v>0</v>
          </cell>
          <cell r="AN1686">
            <v>0</v>
          </cell>
          <cell r="AO1686">
            <v>0</v>
          </cell>
          <cell r="AP1686">
            <v>0</v>
          </cell>
          <cell r="AQ1686">
            <v>10830.615</v>
          </cell>
        </row>
        <row r="1687">
          <cell r="A1687">
            <v>1</v>
          </cell>
          <cell r="B1687" t="str">
            <v>COP</v>
          </cell>
          <cell r="C1687" t="str">
            <v>Forzosas</v>
          </cell>
          <cell r="D1687" t="str">
            <v>Fija</v>
          </cell>
          <cell r="E1687">
            <v>1</v>
          </cell>
          <cell r="F1687">
            <v>36031</v>
          </cell>
          <cell r="G1687" t="str">
            <v>Agosto</v>
          </cell>
          <cell r="H1687">
            <v>1998</v>
          </cell>
          <cell r="I1687">
            <v>36396</v>
          </cell>
          <cell r="J1687">
            <v>1999</v>
          </cell>
          <cell r="K1687" t="str">
            <v>Agosto</v>
          </cell>
          <cell r="P1687">
            <v>0</v>
          </cell>
          <cell r="Q1687">
            <v>25.5</v>
          </cell>
          <cell r="R1687" t="e">
            <v>#REF!</v>
          </cell>
          <cell r="S1687" t="e">
            <v>#REF!</v>
          </cell>
          <cell r="T1687">
            <v>63.7</v>
          </cell>
          <cell r="U1687" t="e">
            <v>#REF!</v>
          </cell>
          <cell r="V1687">
            <v>63.7</v>
          </cell>
          <cell r="W1687" t="e">
            <v>#REF!</v>
          </cell>
          <cell r="X1687">
            <v>63.7</v>
          </cell>
          <cell r="Y1687">
            <v>16.243500000000001</v>
          </cell>
          <cell r="Z1687">
            <v>79.9435</v>
          </cell>
          <cell r="AA1687" t="e">
            <v>#REF!</v>
          </cell>
          <cell r="AB1687">
            <v>16.243500000000001</v>
          </cell>
          <cell r="AC1687">
            <v>0</v>
          </cell>
          <cell r="AD1687">
            <v>0</v>
          </cell>
          <cell r="AE1687">
            <v>0</v>
          </cell>
          <cell r="AF1687">
            <v>0</v>
          </cell>
          <cell r="AG1687">
            <v>0</v>
          </cell>
          <cell r="AH1687">
            <v>0</v>
          </cell>
          <cell r="AI1687">
            <v>0</v>
          </cell>
          <cell r="AJ1687">
            <v>0</v>
          </cell>
          <cell r="AK1687">
            <v>0</v>
          </cell>
          <cell r="AL1687">
            <v>0</v>
          </cell>
          <cell r="AM1687">
            <v>0</v>
          </cell>
          <cell r="AN1687">
            <v>0</v>
          </cell>
          <cell r="AO1687">
            <v>0</v>
          </cell>
          <cell r="AP1687">
            <v>0</v>
          </cell>
          <cell r="AQ1687">
            <v>16.243500000000001</v>
          </cell>
        </row>
        <row r="1688">
          <cell r="A1688">
            <v>1</v>
          </cell>
          <cell r="B1688" t="str">
            <v>COP</v>
          </cell>
          <cell r="C1688" t="str">
            <v>Forzosas</v>
          </cell>
          <cell r="D1688" t="str">
            <v>Fija</v>
          </cell>
          <cell r="E1688">
            <v>1</v>
          </cell>
          <cell r="F1688">
            <v>36031</v>
          </cell>
          <cell r="G1688" t="str">
            <v>Agosto</v>
          </cell>
          <cell r="H1688">
            <v>1998</v>
          </cell>
          <cell r="I1688">
            <v>36396</v>
          </cell>
          <cell r="J1688">
            <v>1999</v>
          </cell>
          <cell r="K1688" t="str">
            <v>Agosto</v>
          </cell>
          <cell r="P1688">
            <v>0</v>
          </cell>
          <cell r="Q1688">
            <v>25.5</v>
          </cell>
          <cell r="R1688" t="e">
            <v>#REF!</v>
          </cell>
          <cell r="S1688" t="e">
            <v>#REF!</v>
          </cell>
          <cell r="T1688">
            <v>4300</v>
          </cell>
          <cell r="U1688" t="e">
            <v>#REF!</v>
          </cell>
          <cell r="V1688">
            <v>4300</v>
          </cell>
          <cell r="W1688" t="e">
            <v>#REF!</v>
          </cell>
          <cell r="X1688">
            <v>4300</v>
          </cell>
          <cell r="Y1688">
            <v>1096.5</v>
          </cell>
          <cell r="Z1688">
            <v>5396.5</v>
          </cell>
          <cell r="AA1688" t="e">
            <v>#REF!</v>
          </cell>
          <cell r="AB1688">
            <v>1096.5</v>
          </cell>
          <cell r="AC1688">
            <v>0</v>
          </cell>
          <cell r="AD1688">
            <v>0</v>
          </cell>
          <cell r="AE1688">
            <v>0</v>
          </cell>
          <cell r="AF1688">
            <v>0</v>
          </cell>
          <cell r="AG1688">
            <v>0</v>
          </cell>
          <cell r="AH1688">
            <v>0</v>
          </cell>
          <cell r="AI1688">
            <v>0</v>
          </cell>
          <cell r="AJ1688">
            <v>0</v>
          </cell>
          <cell r="AK1688">
            <v>0</v>
          </cell>
          <cell r="AL1688">
            <v>0</v>
          </cell>
          <cell r="AM1688">
            <v>0</v>
          </cell>
          <cell r="AN1688">
            <v>0</v>
          </cell>
          <cell r="AO1688">
            <v>0</v>
          </cell>
          <cell r="AP1688">
            <v>0</v>
          </cell>
          <cell r="AQ1688">
            <v>1096.5</v>
          </cell>
        </row>
        <row r="1689">
          <cell r="A1689">
            <v>1</v>
          </cell>
          <cell r="B1689" t="str">
            <v>COP</v>
          </cell>
          <cell r="C1689" t="str">
            <v>Forzosas</v>
          </cell>
          <cell r="D1689" t="str">
            <v>Fija</v>
          </cell>
          <cell r="E1689">
            <v>1</v>
          </cell>
          <cell r="F1689">
            <v>36031</v>
          </cell>
          <cell r="G1689" t="str">
            <v>Agosto</v>
          </cell>
          <cell r="H1689">
            <v>1998</v>
          </cell>
          <cell r="I1689">
            <v>36396</v>
          </cell>
          <cell r="J1689">
            <v>1999</v>
          </cell>
          <cell r="K1689" t="str">
            <v>Agosto</v>
          </cell>
          <cell r="P1689">
            <v>0</v>
          </cell>
          <cell r="Q1689">
            <v>25.5</v>
          </cell>
          <cell r="R1689" t="e">
            <v>#REF!</v>
          </cell>
          <cell r="S1689" t="e">
            <v>#REF!</v>
          </cell>
          <cell r="T1689">
            <v>264.60000000000002</v>
          </cell>
          <cell r="U1689" t="e">
            <v>#REF!</v>
          </cell>
          <cell r="V1689">
            <v>264.60000000000002</v>
          </cell>
          <cell r="W1689" t="e">
            <v>#REF!</v>
          </cell>
          <cell r="X1689">
            <v>264.60000000000002</v>
          </cell>
          <cell r="Y1689">
            <v>67.473000000000013</v>
          </cell>
          <cell r="Z1689">
            <v>332.07300000000004</v>
          </cell>
          <cell r="AA1689" t="e">
            <v>#REF!</v>
          </cell>
          <cell r="AB1689">
            <v>67.473000000000013</v>
          </cell>
          <cell r="AC1689">
            <v>0</v>
          </cell>
          <cell r="AD1689">
            <v>0</v>
          </cell>
          <cell r="AE1689">
            <v>0</v>
          </cell>
          <cell r="AF1689">
            <v>0</v>
          </cell>
          <cell r="AG1689">
            <v>0</v>
          </cell>
          <cell r="AH1689">
            <v>0</v>
          </cell>
          <cell r="AI1689">
            <v>0</v>
          </cell>
          <cell r="AJ1689">
            <v>0</v>
          </cell>
          <cell r="AK1689">
            <v>0</v>
          </cell>
          <cell r="AL1689">
            <v>0</v>
          </cell>
          <cell r="AM1689">
            <v>0</v>
          </cell>
          <cell r="AN1689">
            <v>0</v>
          </cell>
          <cell r="AO1689">
            <v>0</v>
          </cell>
          <cell r="AP1689">
            <v>0</v>
          </cell>
          <cell r="AQ1689">
            <v>67.473000000000013</v>
          </cell>
        </row>
        <row r="1690">
          <cell r="A1690">
            <v>1</v>
          </cell>
          <cell r="B1690" t="str">
            <v>COP</v>
          </cell>
          <cell r="C1690" t="str">
            <v>Forzosas</v>
          </cell>
          <cell r="D1690" t="str">
            <v>Fija</v>
          </cell>
          <cell r="E1690">
            <v>1</v>
          </cell>
          <cell r="F1690">
            <v>36031</v>
          </cell>
          <cell r="G1690" t="str">
            <v>Agosto</v>
          </cell>
          <cell r="H1690">
            <v>1998</v>
          </cell>
          <cell r="I1690">
            <v>36396</v>
          </cell>
          <cell r="J1690">
            <v>1999</v>
          </cell>
          <cell r="K1690" t="str">
            <v>Agosto</v>
          </cell>
          <cell r="P1690">
            <v>0</v>
          </cell>
          <cell r="Q1690">
            <v>25.5</v>
          </cell>
          <cell r="R1690" t="e">
            <v>#REF!</v>
          </cell>
          <cell r="S1690" t="e">
            <v>#REF!</v>
          </cell>
          <cell r="T1690">
            <v>3929.5</v>
          </cell>
          <cell r="U1690" t="e">
            <v>#REF!</v>
          </cell>
          <cell r="V1690">
            <v>3929.5</v>
          </cell>
          <cell r="W1690" t="e">
            <v>#REF!</v>
          </cell>
          <cell r="X1690">
            <v>3929.5</v>
          </cell>
          <cell r="Y1690">
            <v>1002.0225</v>
          </cell>
          <cell r="Z1690">
            <v>4931.5225</v>
          </cell>
          <cell r="AA1690" t="e">
            <v>#REF!</v>
          </cell>
          <cell r="AB1690">
            <v>1002.0225</v>
          </cell>
          <cell r="AC1690">
            <v>0</v>
          </cell>
          <cell r="AD1690">
            <v>0</v>
          </cell>
          <cell r="AE1690">
            <v>0</v>
          </cell>
          <cell r="AF1690">
            <v>0</v>
          </cell>
          <cell r="AG1690">
            <v>0</v>
          </cell>
          <cell r="AH1690">
            <v>0</v>
          </cell>
          <cell r="AI1690">
            <v>0</v>
          </cell>
          <cell r="AJ1690">
            <v>0</v>
          </cell>
          <cell r="AK1690">
            <v>0</v>
          </cell>
          <cell r="AL1690">
            <v>0</v>
          </cell>
          <cell r="AM1690">
            <v>0</v>
          </cell>
          <cell r="AN1690">
            <v>0</v>
          </cell>
          <cell r="AO1690">
            <v>0</v>
          </cell>
          <cell r="AP1690">
            <v>0</v>
          </cell>
          <cell r="AQ1690">
            <v>1002.0225</v>
          </cell>
        </row>
        <row r="1691">
          <cell r="A1691">
            <v>1</v>
          </cell>
          <cell r="B1691" t="str">
            <v>COP</v>
          </cell>
          <cell r="C1691" t="str">
            <v>Forzosas</v>
          </cell>
          <cell r="D1691" t="str">
            <v>Fija</v>
          </cell>
          <cell r="E1691">
            <v>1</v>
          </cell>
          <cell r="F1691">
            <v>36031</v>
          </cell>
          <cell r="G1691" t="str">
            <v>Agosto</v>
          </cell>
          <cell r="H1691">
            <v>1998</v>
          </cell>
          <cell r="I1691">
            <v>36396</v>
          </cell>
          <cell r="J1691">
            <v>1999</v>
          </cell>
          <cell r="K1691" t="str">
            <v>Agosto</v>
          </cell>
          <cell r="P1691">
            <v>0</v>
          </cell>
          <cell r="Q1691">
            <v>25.5</v>
          </cell>
          <cell r="R1691" t="e">
            <v>#REF!</v>
          </cell>
          <cell r="S1691" t="e">
            <v>#REF!</v>
          </cell>
          <cell r="T1691">
            <v>8942.2000000000007</v>
          </cell>
          <cell r="U1691" t="e">
            <v>#REF!</v>
          </cell>
          <cell r="V1691">
            <v>8942.2000000000007</v>
          </cell>
          <cell r="W1691" t="e">
            <v>#REF!</v>
          </cell>
          <cell r="X1691">
            <v>8942.2000000000007</v>
          </cell>
          <cell r="Y1691">
            <v>2280.2610000000004</v>
          </cell>
          <cell r="Z1691">
            <v>11222.461000000001</v>
          </cell>
          <cell r="AA1691" t="e">
            <v>#REF!</v>
          </cell>
          <cell r="AB1691">
            <v>2280.2610000000004</v>
          </cell>
          <cell r="AC1691">
            <v>0</v>
          </cell>
          <cell r="AD1691">
            <v>0</v>
          </cell>
          <cell r="AE1691">
            <v>0</v>
          </cell>
          <cell r="AF1691">
            <v>0</v>
          </cell>
          <cell r="AG1691">
            <v>0</v>
          </cell>
          <cell r="AH1691">
            <v>0</v>
          </cell>
          <cell r="AI1691">
            <v>0</v>
          </cell>
          <cell r="AJ1691">
            <v>0</v>
          </cell>
          <cell r="AK1691">
            <v>0</v>
          </cell>
          <cell r="AL1691">
            <v>0</v>
          </cell>
          <cell r="AM1691">
            <v>0</v>
          </cell>
          <cell r="AN1691">
            <v>0</v>
          </cell>
          <cell r="AO1691">
            <v>0</v>
          </cell>
          <cell r="AP1691">
            <v>0</v>
          </cell>
          <cell r="AQ1691">
            <v>2280.2610000000004</v>
          </cell>
        </row>
        <row r="1692">
          <cell r="A1692">
            <v>1</v>
          </cell>
          <cell r="B1692" t="str">
            <v>COP</v>
          </cell>
          <cell r="C1692" t="str">
            <v>Forzosas</v>
          </cell>
          <cell r="D1692" t="str">
            <v>Fija</v>
          </cell>
          <cell r="E1692">
            <v>1</v>
          </cell>
          <cell r="F1692">
            <v>36031</v>
          </cell>
          <cell r="G1692" t="str">
            <v>Agosto</v>
          </cell>
          <cell r="H1692">
            <v>1998</v>
          </cell>
          <cell r="I1692">
            <v>36396</v>
          </cell>
          <cell r="J1692">
            <v>1999</v>
          </cell>
          <cell r="K1692" t="str">
            <v>Agosto</v>
          </cell>
          <cell r="P1692">
            <v>0</v>
          </cell>
          <cell r="Q1692">
            <v>25.5</v>
          </cell>
          <cell r="R1692" t="e">
            <v>#REF!</v>
          </cell>
          <cell r="S1692" t="e">
            <v>#REF!</v>
          </cell>
          <cell r="T1692">
            <v>105.9</v>
          </cell>
          <cell r="U1692" t="e">
            <v>#REF!</v>
          </cell>
          <cell r="V1692">
            <v>105.9</v>
          </cell>
          <cell r="W1692" t="e">
            <v>#REF!</v>
          </cell>
          <cell r="X1692">
            <v>105.9</v>
          </cell>
          <cell r="Y1692">
            <v>27.0045</v>
          </cell>
          <cell r="Z1692">
            <v>132.90450000000001</v>
          </cell>
          <cell r="AA1692" t="e">
            <v>#REF!</v>
          </cell>
          <cell r="AB1692">
            <v>27.0045</v>
          </cell>
          <cell r="AC1692">
            <v>0</v>
          </cell>
          <cell r="AD1692">
            <v>0</v>
          </cell>
          <cell r="AE1692">
            <v>0</v>
          </cell>
          <cell r="AF1692">
            <v>0</v>
          </cell>
          <cell r="AG1692">
            <v>0</v>
          </cell>
          <cell r="AH1692">
            <v>0</v>
          </cell>
          <cell r="AI1692">
            <v>0</v>
          </cell>
          <cell r="AJ1692">
            <v>0</v>
          </cell>
          <cell r="AK1692">
            <v>0</v>
          </cell>
          <cell r="AL1692">
            <v>0</v>
          </cell>
          <cell r="AM1692">
            <v>0</v>
          </cell>
          <cell r="AN1692">
            <v>0</v>
          </cell>
          <cell r="AO1692">
            <v>0</v>
          </cell>
          <cell r="AP1692">
            <v>0</v>
          </cell>
          <cell r="AQ1692">
            <v>27.0045</v>
          </cell>
        </row>
        <row r="1693">
          <cell r="A1693">
            <v>1</v>
          </cell>
          <cell r="B1693" t="str">
            <v>COP</v>
          </cell>
          <cell r="C1693" t="str">
            <v>Forzosas</v>
          </cell>
          <cell r="D1693" t="str">
            <v>Fija</v>
          </cell>
          <cell r="E1693">
            <v>1</v>
          </cell>
          <cell r="F1693">
            <v>36031</v>
          </cell>
          <cell r="G1693" t="str">
            <v>Agosto</v>
          </cell>
          <cell r="H1693">
            <v>1998</v>
          </cell>
          <cell r="I1693">
            <v>36396</v>
          </cell>
          <cell r="J1693">
            <v>1999</v>
          </cell>
          <cell r="K1693" t="str">
            <v>Agosto</v>
          </cell>
          <cell r="P1693">
            <v>0</v>
          </cell>
          <cell r="Q1693">
            <v>25.5</v>
          </cell>
          <cell r="R1693" t="e">
            <v>#REF!</v>
          </cell>
          <cell r="S1693" t="e">
            <v>#REF!</v>
          </cell>
          <cell r="T1693">
            <v>24.8</v>
          </cell>
          <cell r="U1693" t="e">
            <v>#REF!</v>
          </cell>
          <cell r="V1693">
            <v>24.8</v>
          </cell>
          <cell r="W1693" t="e">
            <v>#REF!</v>
          </cell>
          <cell r="X1693">
            <v>24.8</v>
          </cell>
          <cell r="Y1693">
            <v>6.3240000000000007</v>
          </cell>
          <cell r="Z1693">
            <v>31.124000000000002</v>
          </cell>
          <cell r="AA1693" t="e">
            <v>#REF!</v>
          </cell>
          <cell r="AB1693">
            <v>6.3240000000000007</v>
          </cell>
          <cell r="AC1693">
            <v>0</v>
          </cell>
          <cell r="AD1693">
            <v>0</v>
          </cell>
          <cell r="AE1693">
            <v>0</v>
          </cell>
          <cell r="AF1693">
            <v>0</v>
          </cell>
          <cell r="AG1693">
            <v>0</v>
          </cell>
          <cell r="AH1693">
            <v>0</v>
          </cell>
          <cell r="AI1693">
            <v>0</v>
          </cell>
          <cell r="AJ1693">
            <v>0</v>
          </cell>
          <cell r="AK1693">
            <v>0</v>
          </cell>
          <cell r="AL1693">
            <v>0</v>
          </cell>
          <cell r="AM1693">
            <v>0</v>
          </cell>
          <cell r="AN1693">
            <v>0</v>
          </cell>
          <cell r="AO1693">
            <v>0</v>
          </cell>
          <cell r="AP1693">
            <v>0</v>
          </cell>
          <cell r="AQ1693">
            <v>6.3240000000000007</v>
          </cell>
        </row>
        <row r="1694">
          <cell r="A1694">
            <v>1</v>
          </cell>
          <cell r="B1694" t="str">
            <v>COP</v>
          </cell>
          <cell r="C1694" t="str">
            <v>Forzosas</v>
          </cell>
          <cell r="D1694" t="str">
            <v>Fija</v>
          </cell>
          <cell r="E1694">
            <v>1</v>
          </cell>
          <cell r="F1694">
            <v>36031</v>
          </cell>
          <cell r="G1694" t="str">
            <v>Agosto</v>
          </cell>
          <cell r="H1694">
            <v>1998</v>
          </cell>
          <cell r="I1694">
            <v>36396</v>
          </cell>
          <cell r="J1694">
            <v>1999</v>
          </cell>
          <cell r="K1694" t="str">
            <v>Agosto</v>
          </cell>
          <cell r="P1694">
            <v>0</v>
          </cell>
          <cell r="Q1694">
            <v>25.5</v>
          </cell>
          <cell r="R1694" t="e">
            <v>#REF!</v>
          </cell>
          <cell r="S1694" t="e">
            <v>#REF!</v>
          </cell>
          <cell r="T1694">
            <v>20.9</v>
          </cell>
          <cell r="U1694" t="e">
            <v>#REF!</v>
          </cell>
          <cell r="V1694">
            <v>20.9</v>
          </cell>
          <cell r="W1694" t="e">
            <v>#REF!</v>
          </cell>
          <cell r="X1694">
            <v>20.9</v>
          </cell>
          <cell r="Y1694">
            <v>5.3294999999999995</v>
          </cell>
          <cell r="Z1694">
            <v>26.229499999999998</v>
          </cell>
          <cell r="AA1694" t="e">
            <v>#REF!</v>
          </cell>
          <cell r="AB1694">
            <v>5.3294999999999995</v>
          </cell>
          <cell r="AC1694">
            <v>0</v>
          </cell>
          <cell r="AD1694">
            <v>0</v>
          </cell>
          <cell r="AE1694">
            <v>0</v>
          </cell>
          <cell r="AF1694">
            <v>0</v>
          </cell>
          <cell r="AG1694">
            <v>0</v>
          </cell>
          <cell r="AH1694">
            <v>0</v>
          </cell>
          <cell r="AI1694">
            <v>0</v>
          </cell>
          <cell r="AJ1694">
            <v>0</v>
          </cell>
          <cell r="AK1694">
            <v>0</v>
          </cell>
          <cell r="AL1694">
            <v>0</v>
          </cell>
          <cell r="AM1694">
            <v>0</v>
          </cell>
          <cell r="AN1694">
            <v>0</v>
          </cell>
          <cell r="AO1694">
            <v>0</v>
          </cell>
          <cell r="AP1694">
            <v>0</v>
          </cell>
          <cell r="AQ1694">
            <v>5.3294999999999995</v>
          </cell>
        </row>
        <row r="1695">
          <cell r="A1695">
            <v>1</v>
          </cell>
          <cell r="B1695" t="str">
            <v>COP</v>
          </cell>
          <cell r="C1695" t="str">
            <v>Forzosas</v>
          </cell>
          <cell r="D1695" t="str">
            <v>Fija</v>
          </cell>
          <cell r="E1695">
            <v>1</v>
          </cell>
          <cell r="F1695">
            <v>36031</v>
          </cell>
          <cell r="G1695" t="str">
            <v>Agosto</v>
          </cell>
          <cell r="H1695">
            <v>1998</v>
          </cell>
          <cell r="I1695">
            <v>36396</v>
          </cell>
          <cell r="J1695">
            <v>1999</v>
          </cell>
          <cell r="K1695" t="str">
            <v>Agosto</v>
          </cell>
          <cell r="P1695">
            <v>0</v>
          </cell>
          <cell r="Q1695">
            <v>25.5</v>
          </cell>
          <cell r="R1695" t="e">
            <v>#REF!</v>
          </cell>
          <cell r="S1695" t="e">
            <v>#REF!</v>
          </cell>
          <cell r="T1695">
            <v>286.10000000000002</v>
          </cell>
          <cell r="U1695" t="e">
            <v>#REF!</v>
          </cell>
          <cell r="V1695">
            <v>286.10000000000002</v>
          </cell>
          <cell r="W1695" t="e">
            <v>#REF!</v>
          </cell>
          <cell r="X1695">
            <v>286.10000000000002</v>
          </cell>
          <cell r="Y1695">
            <v>72.955500000000001</v>
          </cell>
          <cell r="Z1695">
            <v>359.05550000000005</v>
          </cell>
          <cell r="AA1695" t="e">
            <v>#REF!</v>
          </cell>
          <cell r="AB1695">
            <v>72.955500000000001</v>
          </cell>
          <cell r="AC1695">
            <v>0</v>
          </cell>
          <cell r="AD1695">
            <v>0</v>
          </cell>
          <cell r="AE1695">
            <v>0</v>
          </cell>
          <cell r="AF1695">
            <v>0</v>
          </cell>
          <cell r="AG1695">
            <v>0</v>
          </cell>
          <cell r="AH1695">
            <v>0</v>
          </cell>
          <cell r="AI1695">
            <v>0</v>
          </cell>
          <cell r="AJ1695">
            <v>0</v>
          </cell>
          <cell r="AK1695">
            <v>0</v>
          </cell>
          <cell r="AL1695">
            <v>0</v>
          </cell>
          <cell r="AM1695">
            <v>0</v>
          </cell>
          <cell r="AN1695">
            <v>0</v>
          </cell>
          <cell r="AO1695">
            <v>0</v>
          </cell>
          <cell r="AP1695">
            <v>0</v>
          </cell>
          <cell r="AQ1695">
            <v>72.955500000000001</v>
          </cell>
        </row>
        <row r="1696">
          <cell r="A1696">
            <v>1</v>
          </cell>
          <cell r="B1696" t="str">
            <v>COP</v>
          </cell>
          <cell r="C1696" t="str">
            <v>Forzosas</v>
          </cell>
          <cell r="D1696" t="str">
            <v>Fija</v>
          </cell>
          <cell r="E1696">
            <v>1</v>
          </cell>
          <cell r="F1696">
            <v>36031</v>
          </cell>
          <cell r="G1696" t="str">
            <v>Agosto</v>
          </cell>
          <cell r="H1696">
            <v>1998</v>
          </cell>
          <cell r="I1696">
            <v>36396</v>
          </cell>
          <cell r="J1696">
            <v>1999</v>
          </cell>
          <cell r="K1696" t="str">
            <v>Agosto</v>
          </cell>
          <cell r="P1696">
            <v>0</v>
          </cell>
          <cell r="Q1696">
            <v>25.5</v>
          </cell>
          <cell r="R1696" t="e">
            <v>#REF!</v>
          </cell>
          <cell r="S1696" t="e">
            <v>#REF!</v>
          </cell>
          <cell r="T1696">
            <v>15486.6</v>
          </cell>
          <cell r="U1696" t="e">
            <v>#REF!</v>
          </cell>
          <cell r="V1696">
            <v>15486.6</v>
          </cell>
          <cell r="W1696" t="e">
            <v>#REF!</v>
          </cell>
          <cell r="X1696">
            <v>15486.6</v>
          </cell>
          <cell r="Y1696">
            <v>3949.0830000000001</v>
          </cell>
          <cell r="Z1696">
            <v>19435.683000000001</v>
          </cell>
          <cell r="AA1696" t="e">
            <v>#REF!</v>
          </cell>
          <cell r="AB1696">
            <v>3949.0830000000001</v>
          </cell>
          <cell r="AC1696">
            <v>0</v>
          </cell>
          <cell r="AD1696">
            <v>0</v>
          </cell>
          <cell r="AE1696">
            <v>0</v>
          </cell>
          <cell r="AF1696">
            <v>0</v>
          </cell>
          <cell r="AG1696">
            <v>0</v>
          </cell>
          <cell r="AH1696">
            <v>0</v>
          </cell>
          <cell r="AI1696">
            <v>0</v>
          </cell>
          <cell r="AJ1696">
            <v>0</v>
          </cell>
          <cell r="AK1696">
            <v>0</v>
          </cell>
          <cell r="AL1696">
            <v>0</v>
          </cell>
          <cell r="AM1696">
            <v>0</v>
          </cell>
          <cell r="AN1696">
            <v>0</v>
          </cell>
          <cell r="AO1696">
            <v>0</v>
          </cell>
          <cell r="AP1696">
            <v>0</v>
          </cell>
          <cell r="AQ1696">
            <v>3949.0830000000001</v>
          </cell>
        </row>
        <row r="1697">
          <cell r="A1697">
            <v>1</v>
          </cell>
          <cell r="B1697" t="str">
            <v>COP</v>
          </cell>
          <cell r="C1697" t="str">
            <v>Forzosas</v>
          </cell>
          <cell r="D1697" t="str">
            <v>Fija</v>
          </cell>
          <cell r="E1697">
            <v>1</v>
          </cell>
          <cell r="F1697">
            <v>36031</v>
          </cell>
          <cell r="G1697" t="str">
            <v>Agosto</v>
          </cell>
          <cell r="H1697">
            <v>1998</v>
          </cell>
          <cell r="I1697">
            <v>36396</v>
          </cell>
          <cell r="J1697">
            <v>1999</v>
          </cell>
          <cell r="K1697" t="str">
            <v>Agosto</v>
          </cell>
          <cell r="P1697">
            <v>0</v>
          </cell>
          <cell r="Q1697">
            <v>25.5</v>
          </cell>
          <cell r="R1697" t="e">
            <v>#REF!</v>
          </cell>
          <cell r="S1697" t="e">
            <v>#REF!</v>
          </cell>
          <cell r="T1697">
            <v>3912.6</v>
          </cell>
          <cell r="U1697" t="e">
            <v>#REF!</v>
          </cell>
          <cell r="V1697">
            <v>3912.6</v>
          </cell>
          <cell r="W1697" t="e">
            <v>#REF!</v>
          </cell>
          <cell r="X1697">
            <v>3912.6</v>
          </cell>
          <cell r="Y1697">
            <v>997.71299999999997</v>
          </cell>
          <cell r="Z1697">
            <v>4910.3130000000001</v>
          </cell>
          <cell r="AA1697" t="e">
            <v>#REF!</v>
          </cell>
          <cell r="AB1697">
            <v>997.71299999999997</v>
          </cell>
          <cell r="AC1697">
            <v>0</v>
          </cell>
          <cell r="AD1697">
            <v>0</v>
          </cell>
          <cell r="AE1697">
            <v>0</v>
          </cell>
          <cell r="AF1697">
            <v>0</v>
          </cell>
          <cell r="AG1697">
            <v>0</v>
          </cell>
          <cell r="AH1697">
            <v>0</v>
          </cell>
          <cell r="AI1697">
            <v>0</v>
          </cell>
          <cell r="AJ1697">
            <v>0</v>
          </cell>
          <cell r="AK1697">
            <v>0</v>
          </cell>
          <cell r="AL1697">
            <v>0</v>
          </cell>
          <cell r="AM1697">
            <v>0</v>
          </cell>
          <cell r="AN1697">
            <v>0</v>
          </cell>
          <cell r="AO1697">
            <v>0</v>
          </cell>
          <cell r="AP1697">
            <v>0</v>
          </cell>
          <cell r="AQ1697">
            <v>997.71299999999997</v>
          </cell>
        </row>
        <row r="1698">
          <cell r="A1698">
            <v>1</v>
          </cell>
          <cell r="B1698" t="str">
            <v>COP</v>
          </cell>
          <cell r="C1698" t="str">
            <v>Forzosas</v>
          </cell>
          <cell r="D1698" t="str">
            <v>Fija</v>
          </cell>
          <cell r="E1698">
            <v>1</v>
          </cell>
          <cell r="F1698">
            <v>36031</v>
          </cell>
          <cell r="G1698" t="str">
            <v>Agosto</v>
          </cell>
          <cell r="H1698">
            <v>1998</v>
          </cell>
          <cell r="I1698">
            <v>36396</v>
          </cell>
          <cell r="J1698">
            <v>1999</v>
          </cell>
          <cell r="K1698" t="str">
            <v>Agosto</v>
          </cell>
          <cell r="P1698">
            <v>0</v>
          </cell>
          <cell r="Q1698">
            <v>25.5</v>
          </cell>
          <cell r="R1698" t="e">
            <v>#REF!</v>
          </cell>
          <cell r="S1698" t="e">
            <v>#REF!</v>
          </cell>
          <cell r="T1698">
            <v>151.30000000000001</v>
          </cell>
          <cell r="U1698" t="e">
            <v>#REF!</v>
          </cell>
          <cell r="V1698">
            <v>151.30000000000001</v>
          </cell>
          <cell r="W1698" t="e">
            <v>#REF!</v>
          </cell>
          <cell r="X1698">
            <v>151.30000000000001</v>
          </cell>
          <cell r="Y1698">
            <v>38.581500000000005</v>
          </cell>
          <cell r="Z1698">
            <v>189.88150000000002</v>
          </cell>
          <cell r="AA1698" t="e">
            <v>#REF!</v>
          </cell>
          <cell r="AB1698">
            <v>38.581500000000005</v>
          </cell>
          <cell r="AC1698">
            <v>0</v>
          </cell>
          <cell r="AD1698">
            <v>0</v>
          </cell>
          <cell r="AE1698">
            <v>0</v>
          </cell>
          <cell r="AF1698">
            <v>0</v>
          </cell>
          <cell r="AG1698">
            <v>0</v>
          </cell>
          <cell r="AH1698">
            <v>0</v>
          </cell>
          <cell r="AI1698">
            <v>0</v>
          </cell>
          <cell r="AJ1698">
            <v>0</v>
          </cell>
          <cell r="AK1698">
            <v>0</v>
          </cell>
          <cell r="AL1698">
            <v>0</v>
          </cell>
          <cell r="AM1698">
            <v>0</v>
          </cell>
          <cell r="AN1698">
            <v>0</v>
          </cell>
          <cell r="AO1698">
            <v>0</v>
          </cell>
          <cell r="AP1698">
            <v>0</v>
          </cell>
          <cell r="AQ1698">
            <v>38.581500000000005</v>
          </cell>
        </row>
        <row r="1699">
          <cell r="A1699">
            <v>1</v>
          </cell>
          <cell r="B1699" t="str">
            <v>COP</v>
          </cell>
          <cell r="C1699" t="str">
            <v>Forzosas</v>
          </cell>
          <cell r="D1699" t="str">
            <v>Fija</v>
          </cell>
          <cell r="E1699">
            <v>1</v>
          </cell>
          <cell r="F1699">
            <v>36031</v>
          </cell>
          <cell r="G1699" t="str">
            <v>Agosto</v>
          </cell>
          <cell r="H1699">
            <v>1998</v>
          </cell>
          <cell r="I1699">
            <v>36396</v>
          </cell>
          <cell r="J1699">
            <v>1999</v>
          </cell>
          <cell r="K1699" t="str">
            <v>Agosto</v>
          </cell>
          <cell r="P1699">
            <v>0</v>
          </cell>
          <cell r="Q1699">
            <v>25.5</v>
          </cell>
          <cell r="R1699" t="e">
            <v>#REF!</v>
          </cell>
          <cell r="S1699" t="e">
            <v>#REF!</v>
          </cell>
          <cell r="T1699">
            <v>158.19999999999999</v>
          </cell>
          <cell r="U1699" t="e">
            <v>#REF!</v>
          </cell>
          <cell r="V1699">
            <v>158.19999999999999</v>
          </cell>
          <cell r="W1699" t="e">
            <v>#REF!</v>
          </cell>
          <cell r="X1699">
            <v>158.19999999999999</v>
          </cell>
          <cell r="Y1699">
            <v>40.341000000000001</v>
          </cell>
          <cell r="Z1699">
            <v>198.541</v>
          </cell>
          <cell r="AA1699" t="e">
            <v>#REF!</v>
          </cell>
          <cell r="AB1699">
            <v>40.341000000000001</v>
          </cell>
          <cell r="AC1699">
            <v>0</v>
          </cell>
          <cell r="AD1699">
            <v>0</v>
          </cell>
          <cell r="AE1699">
            <v>0</v>
          </cell>
          <cell r="AF1699">
            <v>0</v>
          </cell>
          <cell r="AG1699">
            <v>0</v>
          </cell>
          <cell r="AH1699">
            <v>0</v>
          </cell>
          <cell r="AI1699">
            <v>0</v>
          </cell>
          <cell r="AJ1699">
            <v>0</v>
          </cell>
          <cell r="AK1699">
            <v>0</v>
          </cell>
          <cell r="AL1699">
            <v>0</v>
          </cell>
          <cell r="AM1699">
            <v>0</v>
          </cell>
          <cell r="AN1699">
            <v>0</v>
          </cell>
          <cell r="AO1699">
            <v>0</v>
          </cell>
          <cell r="AP1699">
            <v>0</v>
          </cell>
          <cell r="AQ1699">
            <v>40.341000000000001</v>
          </cell>
        </row>
        <row r="1700">
          <cell r="A1700">
            <v>1</v>
          </cell>
          <cell r="B1700" t="str">
            <v>COP</v>
          </cell>
          <cell r="C1700" t="str">
            <v>Forzosas</v>
          </cell>
          <cell r="D1700" t="str">
            <v>Fija</v>
          </cell>
          <cell r="E1700">
            <v>1</v>
          </cell>
          <cell r="F1700">
            <v>36031</v>
          </cell>
          <cell r="G1700" t="str">
            <v>Agosto</v>
          </cell>
          <cell r="H1700">
            <v>1998</v>
          </cell>
          <cell r="I1700">
            <v>36396</v>
          </cell>
          <cell r="J1700">
            <v>1999</v>
          </cell>
          <cell r="K1700" t="str">
            <v>Agosto</v>
          </cell>
          <cell r="P1700">
            <v>0</v>
          </cell>
          <cell r="Q1700">
            <v>25.5</v>
          </cell>
          <cell r="R1700" t="e">
            <v>#REF!</v>
          </cell>
          <cell r="S1700" t="e">
            <v>#REF!</v>
          </cell>
          <cell r="T1700">
            <v>2361.1999999999998</v>
          </cell>
          <cell r="U1700" t="e">
            <v>#REF!</v>
          </cell>
          <cell r="V1700">
            <v>2361.1999999999998</v>
          </cell>
          <cell r="W1700" t="e">
            <v>#REF!</v>
          </cell>
          <cell r="X1700">
            <v>2361.1999999999998</v>
          </cell>
          <cell r="Y1700">
            <v>602.10599999999999</v>
          </cell>
          <cell r="Z1700">
            <v>2963.3059999999996</v>
          </cell>
          <cell r="AA1700" t="e">
            <v>#REF!</v>
          </cell>
          <cell r="AB1700">
            <v>602.10599999999999</v>
          </cell>
          <cell r="AC1700">
            <v>0</v>
          </cell>
          <cell r="AD1700">
            <v>0</v>
          </cell>
          <cell r="AE1700">
            <v>0</v>
          </cell>
          <cell r="AF1700">
            <v>0</v>
          </cell>
          <cell r="AG1700">
            <v>0</v>
          </cell>
          <cell r="AH1700">
            <v>0</v>
          </cell>
          <cell r="AI1700">
            <v>0</v>
          </cell>
          <cell r="AJ1700">
            <v>0</v>
          </cell>
          <cell r="AK1700">
            <v>0</v>
          </cell>
          <cell r="AL1700">
            <v>0</v>
          </cell>
          <cell r="AM1700">
            <v>0</v>
          </cell>
          <cell r="AN1700">
            <v>0</v>
          </cell>
          <cell r="AO1700">
            <v>0</v>
          </cell>
          <cell r="AP1700">
            <v>0</v>
          </cell>
          <cell r="AQ1700">
            <v>602.10599999999999</v>
          </cell>
        </row>
        <row r="1701">
          <cell r="A1701">
            <v>1</v>
          </cell>
          <cell r="B1701" t="str">
            <v>COP</v>
          </cell>
          <cell r="C1701" t="str">
            <v>Forzosas</v>
          </cell>
          <cell r="D1701" t="str">
            <v>Fija</v>
          </cell>
          <cell r="E1701">
            <v>1</v>
          </cell>
          <cell r="F1701">
            <v>36031</v>
          </cell>
          <cell r="G1701" t="str">
            <v>Agosto</v>
          </cell>
          <cell r="H1701">
            <v>1998</v>
          </cell>
          <cell r="I1701">
            <v>36396</v>
          </cell>
          <cell r="J1701">
            <v>1999</v>
          </cell>
          <cell r="K1701" t="str">
            <v>Agosto</v>
          </cell>
          <cell r="P1701">
            <v>0</v>
          </cell>
          <cell r="Q1701">
            <v>25.5</v>
          </cell>
          <cell r="R1701" t="e">
            <v>#REF!</v>
          </cell>
          <cell r="S1701" t="e">
            <v>#REF!</v>
          </cell>
          <cell r="T1701">
            <v>830</v>
          </cell>
          <cell r="U1701" t="e">
            <v>#REF!</v>
          </cell>
          <cell r="V1701">
            <v>830</v>
          </cell>
          <cell r="W1701" t="e">
            <v>#REF!</v>
          </cell>
          <cell r="X1701">
            <v>830</v>
          </cell>
          <cell r="Y1701">
            <v>211.65</v>
          </cell>
          <cell r="Z1701">
            <v>1041.6500000000001</v>
          </cell>
          <cell r="AA1701" t="e">
            <v>#REF!</v>
          </cell>
          <cell r="AB1701">
            <v>211.65</v>
          </cell>
          <cell r="AC1701">
            <v>0</v>
          </cell>
          <cell r="AD1701">
            <v>0</v>
          </cell>
          <cell r="AE1701">
            <v>0</v>
          </cell>
          <cell r="AF1701">
            <v>0</v>
          </cell>
          <cell r="AG1701">
            <v>0</v>
          </cell>
          <cell r="AH1701">
            <v>0</v>
          </cell>
          <cell r="AI1701">
            <v>0</v>
          </cell>
          <cell r="AJ1701">
            <v>0</v>
          </cell>
          <cell r="AK1701">
            <v>0</v>
          </cell>
          <cell r="AL1701">
            <v>0</v>
          </cell>
          <cell r="AM1701">
            <v>0</v>
          </cell>
          <cell r="AN1701">
            <v>0</v>
          </cell>
          <cell r="AO1701">
            <v>0</v>
          </cell>
          <cell r="AP1701">
            <v>0</v>
          </cell>
          <cell r="AQ1701">
            <v>211.65</v>
          </cell>
        </row>
        <row r="1702">
          <cell r="A1702">
            <v>1</v>
          </cell>
          <cell r="B1702" t="str">
            <v>COP</v>
          </cell>
          <cell r="C1702" t="str">
            <v>Forzosas</v>
          </cell>
          <cell r="D1702" t="str">
            <v>Fija</v>
          </cell>
          <cell r="E1702">
            <v>1</v>
          </cell>
          <cell r="F1702">
            <v>36031</v>
          </cell>
          <cell r="G1702" t="str">
            <v>Agosto</v>
          </cell>
          <cell r="H1702">
            <v>1998</v>
          </cell>
          <cell r="I1702">
            <v>36396</v>
          </cell>
          <cell r="J1702">
            <v>1999</v>
          </cell>
          <cell r="K1702" t="str">
            <v>Agosto</v>
          </cell>
          <cell r="P1702">
            <v>0</v>
          </cell>
          <cell r="Q1702">
            <v>25.5</v>
          </cell>
          <cell r="R1702" t="e">
            <v>#REF!</v>
          </cell>
          <cell r="S1702" t="e">
            <v>#REF!</v>
          </cell>
          <cell r="T1702">
            <v>504.4</v>
          </cell>
          <cell r="U1702" t="e">
            <v>#REF!</v>
          </cell>
          <cell r="V1702">
            <v>504.4</v>
          </cell>
          <cell r="W1702" t="e">
            <v>#REF!</v>
          </cell>
          <cell r="X1702">
            <v>504.4</v>
          </cell>
          <cell r="Y1702">
            <v>128.62199999999999</v>
          </cell>
          <cell r="Z1702">
            <v>633.02199999999993</v>
          </cell>
          <cell r="AA1702" t="e">
            <v>#REF!</v>
          </cell>
          <cell r="AB1702">
            <v>128.62199999999999</v>
          </cell>
          <cell r="AC1702">
            <v>0</v>
          </cell>
          <cell r="AD1702">
            <v>0</v>
          </cell>
          <cell r="AE1702">
            <v>0</v>
          </cell>
          <cell r="AF1702">
            <v>0</v>
          </cell>
          <cell r="AG1702">
            <v>0</v>
          </cell>
          <cell r="AH1702">
            <v>0</v>
          </cell>
          <cell r="AI1702">
            <v>0</v>
          </cell>
          <cell r="AJ1702">
            <v>0</v>
          </cell>
          <cell r="AK1702">
            <v>0</v>
          </cell>
          <cell r="AL1702">
            <v>0</v>
          </cell>
          <cell r="AM1702">
            <v>0</v>
          </cell>
          <cell r="AN1702">
            <v>0</v>
          </cell>
          <cell r="AO1702">
            <v>0</v>
          </cell>
          <cell r="AP1702">
            <v>0</v>
          </cell>
          <cell r="AQ1702">
            <v>128.62199999999999</v>
          </cell>
        </row>
        <row r="1703">
          <cell r="A1703">
            <v>1</v>
          </cell>
          <cell r="B1703" t="str">
            <v>COP</v>
          </cell>
          <cell r="C1703" t="str">
            <v>Forzosas</v>
          </cell>
          <cell r="D1703" t="str">
            <v>Fija</v>
          </cell>
          <cell r="E1703">
            <v>1</v>
          </cell>
          <cell r="F1703">
            <v>36031</v>
          </cell>
          <cell r="G1703" t="str">
            <v>Agosto</v>
          </cell>
          <cell r="H1703">
            <v>1998</v>
          </cell>
          <cell r="I1703">
            <v>36396</v>
          </cell>
          <cell r="J1703">
            <v>1999</v>
          </cell>
          <cell r="K1703" t="str">
            <v>Agosto</v>
          </cell>
          <cell r="P1703">
            <v>0</v>
          </cell>
          <cell r="Q1703">
            <v>25.5</v>
          </cell>
          <cell r="R1703" t="e">
            <v>#REF!</v>
          </cell>
          <cell r="S1703" t="e">
            <v>#REF!</v>
          </cell>
          <cell r="T1703">
            <v>31.5</v>
          </cell>
          <cell r="U1703" t="e">
            <v>#REF!</v>
          </cell>
          <cell r="V1703">
            <v>31.5</v>
          </cell>
          <cell r="W1703" t="e">
            <v>#REF!</v>
          </cell>
          <cell r="X1703">
            <v>31.5</v>
          </cell>
          <cell r="Y1703">
            <v>8.0325000000000006</v>
          </cell>
          <cell r="Z1703">
            <v>39.532499999999999</v>
          </cell>
          <cell r="AA1703" t="e">
            <v>#REF!</v>
          </cell>
          <cell r="AB1703">
            <v>8.0325000000000006</v>
          </cell>
          <cell r="AC1703">
            <v>0</v>
          </cell>
          <cell r="AD1703">
            <v>0</v>
          </cell>
          <cell r="AE1703">
            <v>0</v>
          </cell>
          <cell r="AF1703">
            <v>0</v>
          </cell>
          <cell r="AG1703">
            <v>0</v>
          </cell>
          <cell r="AH1703">
            <v>0</v>
          </cell>
          <cell r="AI1703">
            <v>0</v>
          </cell>
          <cell r="AJ1703">
            <v>0</v>
          </cell>
          <cell r="AK1703">
            <v>0</v>
          </cell>
          <cell r="AL1703">
            <v>0</v>
          </cell>
          <cell r="AM1703">
            <v>0</v>
          </cell>
          <cell r="AN1703">
            <v>0</v>
          </cell>
          <cell r="AO1703">
            <v>0</v>
          </cell>
          <cell r="AP1703">
            <v>0</v>
          </cell>
          <cell r="AQ1703">
            <v>8.0325000000000006</v>
          </cell>
        </row>
        <row r="1704">
          <cell r="A1704">
            <v>1</v>
          </cell>
          <cell r="B1704" t="str">
            <v>COP</v>
          </cell>
          <cell r="C1704" t="str">
            <v>Forzosas</v>
          </cell>
          <cell r="D1704" t="str">
            <v>Fija</v>
          </cell>
          <cell r="E1704">
            <v>1</v>
          </cell>
          <cell r="F1704">
            <v>36031</v>
          </cell>
          <cell r="G1704" t="str">
            <v>Agosto</v>
          </cell>
          <cell r="H1704">
            <v>1998</v>
          </cell>
          <cell r="I1704">
            <v>36396</v>
          </cell>
          <cell r="J1704">
            <v>1999</v>
          </cell>
          <cell r="K1704" t="str">
            <v>Agosto</v>
          </cell>
          <cell r="P1704">
            <v>0</v>
          </cell>
          <cell r="Q1704">
            <v>25.5</v>
          </cell>
          <cell r="R1704" t="e">
            <v>#REF!</v>
          </cell>
          <cell r="S1704" t="e">
            <v>#REF!</v>
          </cell>
          <cell r="T1704">
            <v>120.3</v>
          </cell>
          <cell r="U1704" t="e">
            <v>#REF!</v>
          </cell>
          <cell r="V1704">
            <v>120.3</v>
          </cell>
          <cell r="W1704" t="e">
            <v>#REF!</v>
          </cell>
          <cell r="X1704">
            <v>120.3</v>
          </cell>
          <cell r="Y1704">
            <v>30.676500000000001</v>
          </cell>
          <cell r="Z1704">
            <v>150.97649999999999</v>
          </cell>
          <cell r="AA1704" t="e">
            <v>#REF!</v>
          </cell>
          <cell r="AB1704">
            <v>30.676500000000001</v>
          </cell>
          <cell r="AC1704">
            <v>0</v>
          </cell>
          <cell r="AD1704">
            <v>0</v>
          </cell>
          <cell r="AE1704">
            <v>0</v>
          </cell>
          <cell r="AF1704">
            <v>0</v>
          </cell>
          <cell r="AG1704">
            <v>0</v>
          </cell>
          <cell r="AH1704">
            <v>0</v>
          </cell>
          <cell r="AI1704">
            <v>0</v>
          </cell>
          <cell r="AJ1704">
            <v>0</v>
          </cell>
          <cell r="AK1704">
            <v>0</v>
          </cell>
          <cell r="AL1704">
            <v>0</v>
          </cell>
          <cell r="AM1704">
            <v>0</v>
          </cell>
          <cell r="AN1704">
            <v>0</v>
          </cell>
          <cell r="AO1704">
            <v>0</v>
          </cell>
          <cell r="AP1704">
            <v>0</v>
          </cell>
          <cell r="AQ1704">
            <v>30.676500000000001</v>
          </cell>
        </row>
        <row r="1705">
          <cell r="A1705">
            <v>1</v>
          </cell>
          <cell r="B1705" t="str">
            <v>COP</v>
          </cell>
          <cell r="C1705" t="str">
            <v>Forzosas</v>
          </cell>
          <cell r="D1705" t="str">
            <v>Fija</v>
          </cell>
          <cell r="E1705">
            <v>1</v>
          </cell>
          <cell r="F1705">
            <v>36031</v>
          </cell>
          <cell r="G1705" t="str">
            <v>Agosto</v>
          </cell>
          <cell r="H1705">
            <v>1998</v>
          </cell>
          <cell r="I1705">
            <v>36396</v>
          </cell>
          <cell r="J1705">
            <v>1999</v>
          </cell>
          <cell r="K1705" t="str">
            <v>Agosto</v>
          </cell>
          <cell r="P1705">
            <v>0</v>
          </cell>
          <cell r="Q1705">
            <v>25.5</v>
          </cell>
          <cell r="R1705" t="e">
            <v>#REF!</v>
          </cell>
          <cell r="S1705" t="e">
            <v>#REF!</v>
          </cell>
          <cell r="T1705">
            <v>3268.7</v>
          </cell>
          <cell r="U1705" t="e">
            <v>#REF!</v>
          </cell>
          <cell r="V1705">
            <v>3268.7</v>
          </cell>
          <cell r="W1705" t="e">
            <v>#REF!</v>
          </cell>
          <cell r="X1705">
            <v>3268.7</v>
          </cell>
          <cell r="Y1705">
            <v>833.51850000000002</v>
          </cell>
          <cell r="Z1705">
            <v>4102.2184999999999</v>
          </cell>
          <cell r="AA1705" t="e">
            <v>#REF!</v>
          </cell>
          <cell r="AB1705">
            <v>833.51850000000002</v>
          </cell>
          <cell r="AC1705">
            <v>0</v>
          </cell>
          <cell r="AD1705">
            <v>0</v>
          </cell>
          <cell r="AE1705">
            <v>0</v>
          </cell>
          <cell r="AF1705">
            <v>0</v>
          </cell>
          <cell r="AG1705">
            <v>0</v>
          </cell>
          <cell r="AH1705">
            <v>0</v>
          </cell>
          <cell r="AI1705">
            <v>0</v>
          </cell>
          <cell r="AJ1705">
            <v>0</v>
          </cell>
          <cell r="AK1705">
            <v>0</v>
          </cell>
          <cell r="AL1705">
            <v>0</v>
          </cell>
          <cell r="AM1705">
            <v>0</v>
          </cell>
          <cell r="AN1705">
            <v>0</v>
          </cell>
          <cell r="AO1705">
            <v>0</v>
          </cell>
          <cell r="AP1705">
            <v>0</v>
          </cell>
          <cell r="AQ1705">
            <v>833.51850000000002</v>
          </cell>
        </row>
        <row r="1706">
          <cell r="A1706">
            <v>1</v>
          </cell>
          <cell r="B1706" t="str">
            <v>COP</v>
          </cell>
          <cell r="C1706" t="str">
            <v>Forzosas</v>
          </cell>
          <cell r="D1706" t="str">
            <v>Fija</v>
          </cell>
          <cell r="E1706">
            <v>1</v>
          </cell>
          <cell r="F1706">
            <v>36031</v>
          </cell>
          <cell r="G1706" t="str">
            <v>Agosto</v>
          </cell>
          <cell r="H1706">
            <v>1998</v>
          </cell>
          <cell r="I1706">
            <v>36396</v>
          </cell>
          <cell r="J1706">
            <v>1999</v>
          </cell>
          <cell r="K1706" t="str">
            <v>Agosto</v>
          </cell>
          <cell r="P1706">
            <v>0</v>
          </cell>
          <cell r="Q1706">
            <v>25.5</v>
          </cell>
          <cell r="R1706" t="e">
            <v>#REF!</v>
          </cell>
          <cell r="S1706" t="e">
            <v>#REF!</v>
          </cell>
          <cell r="T1706">
            <v>7.4</v>
          </cell>
          <cell r="U1706" t="e">
            <v>#REF!</v>
          </cell>
          <cell r="V1706">
            <v>7.4</v>
          </cell>
          <cell r="W1706" t="e">
            <v>#REF!</v>
          </cell>
          <cell r="X1706">
            <v>7.4</v>
          </cell>
          <cell r="Y1706">
            <v>1.8870000000000002</v>
          </cell>
          <cell r="Z1706">
            <v>9.2870000000000008</v>
          </cell>
          <cell r="AA1706" t="e">
            <v>#REF!</v>
          </cell>
          <cell r="AB1706">
            <v>1.8870000000000002</v>
          </cell>
          <cell r="AC1706">
            <v>0</v>
          </cell>
          <cell r="AD1706">
            <v>0</v>
          </cell>
          <cell r="AE1706">
            <v>0</v>
          </cell>
          <cell r="AF1706">
            <v>0</v>
          </cell>
          <cell r="AG1706">
            <v>0</v>
          </cell>
          <cell r="AH1706">
            <v>0</v>
          </cell>
          <cell r="AI1706">
            <v>0</v>
          </cell>
          <cell r="AJ1706">
            <v>0</v>
          </cell>
          <cell r="AK1706">
            <v>0</v>
          </cell>
          <cell r="AL1706">
            <v>0</v>
          </cell>
          <cell r="AM1706">
            <v>0</v>
          </cell>
          <cell r="AN1706">
            <v>0</v>
          </cell>
          <cell r="AO1706">
            <v>0</v>
          </cell>
          <cell r="AP1706">
            <v>0</v>
          </cell>
          <cell r="AQ1706">
            <v>1.8870000000000002</v>
          </cell>
        </row>
        <row r="1707">
          <cell r="A1707">
            <v>1</v>
          </cell>
          <cell r="B1707" t="str">
            <v>COP</v>
          </cell>
          <cell r="C1707" t="str">
            <v>Forzosas</v>
          </cell>
          <cell r="D1707" t="str">
            <v>Fija</v>
          </cell>
          <cell r="E1707">
            <v>1</v>
          </cell>
          <cell r="F1707">
            <v>36031</v>
          </cell>
          <cell r="G1707" t="str">
            <v>Agosto</v>
          </cell>
          <cell r="H1707">
            <v>1998</v>
          </cell>
          <cell r="I1707">
            <v>36396</v>
          </cell>
          <cell r="J1707">
            <v>1999</v>
          </cell>
          <cell r="K1707" t="str">
            <v>Agosto</v>
          </cell>
          <cell r="P1707">
            <v>0</v>
          </cell>
          <cell r="Q1707">
            <v>25.5</v>
          </cell>
          <cell r="R1707" t="e">
            <v>#REF!</v>
          </cell>
          <cell r="S1707" t="e">
            <v>#REF!</v>
          </cell>
          <cell r="T1707">
            <v>2700</v>
          </cell>
          <cell r="U1707" t="e">
            <v>#REF!</v>
          </cell>
          <cell r="V1707">
            <v>2700</v>
          </cell>
          <cell r="W1707" t="e">
            <v>#REF!</v>
          </cell>
          <cell r="X1707">
            <v>2700</v>
          </cell>
          <cell r="Y1707">
            <v>688.5</v>
          </cell>
          <cell r="Z1707">
            <v>3388.5</v>
          </cell>
          <cell r="AA1707" t="e">
            <v>#REF!</v>
          </cell>
          <cell r="AB1707">
            <v>688.5</v>
          </cell>
          <cell r="AC1707">
            <v>0</v>
          </cell>
          <cell r="AD1707">
            <v>0</v>
          </cell>
          <cell r="AE1707">
            <v>0</v>
          </cell>
          <cell r="AF1707">
            <v>0</v>
          </cell>
          <cell r="AG1707">
            <v>0</v>
          </cell>
          <cell r="AH1707">
            <v>0</v>
          </cell>
          <cell r="AI1707">
            <v>0</v>
          </cell>
          <cell r="AJ1707">
            <v>0</v>
          </cell>
          <cell r="AK1707">
            <v>0</v>
          </cell>
          <cell r="AL1707">
            <v>0</v>
          </cell>
          <cell r="AM1707">
            <v>0</v>
          </cell>
          <cell r="AN1707">
            <v>0</v>
          </cell>
          <cell r="AO1707">
            <v>0</v>
          </cell>
          <cell r="AP1707">
            <v>0</v>
          </cell>
          <cell r="AQ1707">
            <v>688.5</v>
          </cell>
        </row>
        <row r="1708">
          <cell r="A1708">
            <v>1</v>
          </cell>
          <cell r="B1708" t="str">
            <v>COP</v>
          </cell>
          <cell r="C1708" t="str">
            <v>Forzosas</v>
          </cell>
          <cell r="D1708" t="str">
            <v>Fija</v>
          </cell>
          <cell r="E1708">
            <v>1</v>
          </cell>
          <cell r="F1708">
            <v>36031</v>
          </cell>
          <cell r="G1708" t="str">
            <v>Agosto</v>
          </cell>
          <cell r="H1708">
            <v>1998</v>
          </cell>
          <cell r="I1708">
            <v>36396</v>
          </cell>
          <cell r="J1708">
            <v>1999</v>
          </cell>
          <cell r="K1708" t="str">
            <v>Agosto</v>
          </cell>
          <cell r="P1708">
            <v>0</v>
          </cell>
          <cell r="Q1708">
            <v>25.5</v>
          </cell>
          <cell r="R1708" t="e">
            <v>#REF!</v>
          </cell>
          <cell r="S1708" t="e">
            <v>#REF!</v>
          </cell>
          <cell r="T1708">
            <v>51086</v>
          </cell>
          <cell r="U1708" t="e">
            <v>#REF!</v>
          </cell>
          <cell r="V1708">
            <v>51086</v>
          </cell>
          <cell r="W1708" t="e">
            <v>#REF!</v>
          </cell>
          <cell r="X1708">
            <v>51086</v>
          </cell>
          <cell r="Y1708">
            <v>13026.93</v>
          </cell>
          <cell r="Z1708">
            <v>64112.93</v>
          </cell>
          <cell r="AA1708" t="e">
            <v>#REF!</v>
          </cell>
          <cell r="AB1708">
            <v>13026.93</v>
          </cell>
          <cell r="AC1708">
            <v>0</v>
          </cell>
          <cell r="AD1708">
            <v>0</v>
          </cell>
          <cell r="AE1708">
            <v>0</v>
          </cell>
          <cell r="AF1708">
            <v>0</v>
          </cell>
          <cell r="AG1708">
            <v>0</v>
          </cell>
          <cell r="AH1708">
            <v>0</v>
          </cell>
          <cell r="AI1708">
            <v>0</v>
          </cell>
          <cell r="AJ1708">
            <v>0</v>
          </cell>
          <cell r="AK1708">
            <v>0</v>
          </cell>
          <cell r="AL1708">
            <v>0</v>
          </cell>
          <cell r="AM1708">
            <v>0</v>
          </cell>
          <cell r="AN1708">
            <v>0</v>
          </cell>
          <cell r="AO1708">
            <v>0</v>
          </cell>
          <cell r="AP1708">
            <v>0</v>
          </cell>
          <cell r="AQ1708">
            <v>13026.93</v>
          </cell>
        </row>
        <row r="1709">
          <cell r="A1709">
            <v>1</v>
          </cell>
          <cell r="B1709" t="str">
            <v>COP</v>
          </cell>
          <cell r="C1709" t="str">
            <v>Forzosas</v>
          </cell>
          <cell r="D1709" t="str">
            <v>Fija</v>
          </cell>
          <cell r="E1709">
            <v>1</v>
          </cell>
          <cell r="F1709">
            <v>36031</v>
          </cell>
          <cell r="G1709" t="str">
            <v>Agosto</v>
          </cell>
          <cell r="H1709">
            <v>1998</v>
          </cell>
          <cell r="I1709">
            <v>36396</v>
          </cell>
          <cell r="J1709">
            <v>1999</v>
          </cell>
          <cell r="K1709" t="str">
            <v>Agosto</v>
          </cell>
          <cell r="P1709">
            <v>0</v>
          </cell>
          <cell r="Q1709">
            <v>25.5</v>
          </cell>
          <cell r="R1709" t="e">
            <v>#REF!</v>
          </cell>
          <cell r="S1709" t="e">
            <v>#REF!</v>
          </cell>
          <cell r="T1709">
            <v>1556.5</v>
          </cell>
          <cell r="U1709" t="e">
            <v>#REF!</v>
          </cell>
          <cell r="V1709">
            <v>1556.5</v>
          </cell>
          <cell r="W1709" t="e">
            <v>#REF!</v>
          </cell>
          <cell r="X1709">
            <v>1556.5</v>
          </cell>
          <cell r="Y1709">
            <v>396.90750000000003</v>
          </cell>
          <cell r="Z1709">
            <v>1953.4075</v>
          </cell>
          <cell r="AA1709" t="e">
            <v>#REF!</v>
          </cell>
          <cell r="AB1709">
            <v>396.90750000000003</v>
          </cell>
          <cell r="AC1709">
            <v>0</v>
          </cell>
          <cell r="AD1709">
            <v>0</v>
          </cell>
          <cell r="AE1709">
            <v>0</v>
          </cell>
          <cell r="AF1709">
            <v>0</v>
          </cell>
          <cell r="AG1709">
            <v>0</v>
          </cell>
          <cell r="AH1709">
            <v>0</v>
          </cell>
          <cell r="AI1709">
            <v>0</v>
          </cell>
          <cell r="AJ1709">
            <v>0</v>
          </cell>
          <cell r="AK1709">
            <v>0</v>
          </cell>
          <cell r="AL1709">
            <v>0</v>
          </cell>
          <cell r="AM1709">
            <v>0</v>
          </cell>
          <cell r="AN1709">
            <v>0</v>
          </cell>
          <cell r="AO1709">
            <v>0</v>
          </cell>
          <cell r="AP1709">
            <v>0</v>
          </cell>
          <cell r="AQ1709">
            <v>396.90750000000003</v>
          </cell>
        </row>
        <row r="1710">
          <cell r="A1710">
            <v>1</v>
          </cell>
          <cell r="B1710" t="str">
            <v>COP</v>
          </cell>
          <cell r="C1710" t="str">
            <v>Forzosas</v>
          </cell>
          <cell r="D1710" t="str">
            <v>Fija</v>
          </cell>
          <cell r="E1710">
            <v>1</v>
          </cell>
          <cell r="F1710">
            <v>36031</v>
          </cell>
          <cell r="G1710" t="str">
            <v>Agosto</v>
          </cell>
          <cell r="H1710">
            <v>1998</v>
          </cell>
          <cell r="I1710">
            <v>36396</v>
          </cell>
          <cell r="J1710">
            <v>1999</v>
          </cell>
          <cell r="K1710" t="str">
            <v>Agosto</v>
          </cell>
          <cell r="P1710">
            <v>0</v>
          </cell>
          <cell r="Q1710">
            <v>25.5</v>
          </cell>
          <cell r="R1710" t="e">
            <v>#REF!</v>
          </cell>
          <cell r="S1710" t="e">
            <v>#REF!</v>
          </cell>
          <cell r="T1710">
            <v>32189.4</v>
          </cell>
          <cell r="U1710" t="e">
            <v>#REF!</v>
          </cell>
          <cell r="V1710">
            <v>32189.4</v>
          </cell>
          <cell r="W1710" t="e">
            <v>#REF!</v>
          </cell>
          <cell r="X1710">
            <v>32189.4</v>
          </cell>
          <cell r="Y1710">
            <v>8208.2970000000005</v>
          </cell>
          <cell r="Z1710">
            <v>40397.697</v>
          </cell>
          <cell r="AA1710" t="e">
            <v>#REF!</v>
          </cell>
          <cell r="AB1710">
            <v>8208.2970000000005</v>
          </cell>
          <cell r="AC1710">
            <v>0</v>
          </cell>
          <cell r="AD1710">
            <v>0</v>
          </cell>
          <cell r="AE1710">
            <v>0</v>
          </cell>
          <cell r="AF1710">
            <v>0</v>
          </cell>
          <cell r="AG1710">
            <v>0</v>
          </cell>
          <cell r="AH1710">
            <v>0</v>
          </cell>
          <cell r="AI1710">
            <v>0</v>
          </cell>
          <cell r="AJ1710">
            <v>0</v>
          </cell>
          <cell r="AK1710">
            <v>0</v>
          </cell>
          <cell r="AL1710">
            <v>0</v>
          </cell>
          <cell r="AM1710">
            <v>0</v>
          </cell>
          <cell r="AN1710">
            <v>0</v>
          </cell>
          <cell r="AO1710">
            <v>0</v>
          </cell>
          <cell r="AP1710">
            <v>0</v>
          </cell>
          <cell r="AQ1710">
            <v>8208.2970000000005</v>
          </cell>
        </row>
        <row r="1711">
          <cell r="A1711">
            <v>1</v>
          </cell>
          <cell r="B1711" t="str">
            <v>COP</v>
          </cell>
          <cell r="C1711" t="str">
            <v>Forzosas</v>
          </cell>
          <cell r="D1711" t="str">
            <v>Fija</v>
          </cell>
          <cell r="E1711">
            <v>1</v>
          </cell>
          <cell r="F1711">
            <v>36031</v>
          </cell>
          <cell r="G1711" t="str">
            <v>Agosto</v>
          </cell>
          <cell r="H1711">
            <v>1998</v>
          </cell>
          <cell r="I1711">
            <v>36396</v>
          </cell>
          <cell r="J1711">
            <v>1999</v>
          </cell>
          <cell r="K1711" t="str">
            <v>Agosto</v>
          </cell>
          <cell r="P1711">
            <v>0</v>
          </cell>
          <cell r="Q1711">
            <v>25.5</v>
          </cell>
          <cell r="R1711" t="e">
            <v>#REF!</v>
          </cell>
          <cell r="S1711" t="e">
            <v>#REF!</v>
          </cell>
          <cell r="T1711">
            <v>3469.7</v>
          </cell>
          <cell r="U1711" t="e">
            <v>#REF!</v>
          </cell>
          <cell r="V1711">
            <v>3469.7</v>
          </cell>
          <cell r="W1711" t="e">
            <v>#REF!</v>
          </cell>
          <cell r="X1711">
            <v>3469.7</v>
          </cell>
          <cell r="Y1711">
            <v>884.77350000000001</v>
          </cell>
          <cell r="Z1711">
            <v>4354.4735000000001</v>
          </cell>
          <cell r="AA1711" t="e">
            <v>#REF!</v>
          </cell>
          <cell r="AB1711">
            <v>884.77350000000001</v>
          </cell>
          <cell r="AC1711">
            <v>0</v>
          </cell>
          <cell r="AD1711">
            <v>0</v>
          </cell>
          <cell r="AE1711">
            <v>0</v>
          </cell>
          <cell r="AF1711">
            <v>0</v>
          </cell>
          <cell r="AG1711">
            <v>0</v>
          </cell>
          <cell r="AH1711">
            <v>0</v>
          </cell>
          <cell r="AI1711">
            <v>0</v>
          </cell>
          <cell r="AJ1711">
            <v>0</v>
          </cell>
          <cell r="AK1711">
            <v>0</v>
          </cell>
          <cell r="AL1711">
            <v>0</v>
          </cell>
          <cell r="AM1711">
            <v>0</v>
          </cell>
          <cell r="AN1711">
            <v>0</v>
          </cell>
          <cell r="AO1711">
            <v>0</v>
          </cell>
          <cell r="AP1711">
            <v>0</v>
          </cell>
          <cell r="AQ1711">
            <v>884.77350000000001</v>
          </cell>
        </row>
        <row r="1712">
          <cell r="A1712">
            <v>1</v>
          </cell>
          <cell r="B1712" t="str">
            <v>COP</v>
          </cell>
          <cell r="C1712" t="str">
            <v>Forzosas</v>
          </cell>
          <cell r="D1712" t="str">
            <v>Fija</v>
          </cell>
          <cell r="E1712">
            <v>1</v>
          </cell>
          <cell r="F1712">
            <v>36031</v>
          </cell>
          <cell r="G1712" t="str">
            <v>Agosto</v>
          </cell>
          <cell r="H1712">
            <v>1998</v>
          </cell>
          <cell r="I1712">
            <v>36396</v>
          </cell>
          <cell r="J1712">
            <v>1999</v>
          </cell>
          <cell r="K1712" t="str">
            <v>Agosto</v>
          </cell>
          <cell r="P1712">
            <v>0</v>
          </cell>
          <cell r="Q1712">
            <v>25.5</v>
          </cell>
          <cell r="R1712" t="e">
            <v>#REF!</v>
          </cell>
          <cell r="S1712" t="e">
            <v>#REF!</v>
          </cell>
          <cell r="T1712">
            <v>1965.9</v>
          </cell>
          <cell r="U1712" t="e">
            <v>#REF!</v>
          </cell>
          <cell r="V1712">
            <v>1965.9</v>
          </cell>
          <cell r="W1712" t="e">
            <v>#REF!</v>
          </cell>
          <cell r="X1712">
            <v>1965.9</v>
          </cell>
          <cell r="Y1712">
            <v>501.30450000000002</v>
          </cell>
          <cell r="Z1712">
            <v>2467.2045000000003</v>
          </cell>
          <cell r="AA1712" t="e">
            <v>#REF!</v>
          </cell>
          <cell r="AB1712">
            <v>501.30450000000002</v>
          </cell>
          <cell r="AC1712">
            <v>0</v>
          </cell>
          <cell r="AD1712">
            <v>0</v>
          </cell>
          <cell r="AE1712">
            <v>0</v>
          </cell>
          <cell r="AF1712">
            <v>0</v>
          </cell>
          <cell r="AG1712">
            <v>0</v>
          </cell>
          <cell r="AH1712">
            <v>0</v>
          </cell>
          <cell r="AI1712">
            <v>0</v>
          </cell>
          <cell r="AJ1712">
            <v>0</v>
          </cell>
          <cell r="AK1712">
            <v>0</v>
          </cell>
          <cell r="AL1712">
            <v>0</v>
          </cell>
          <cell r="AM1712">
            <v>0</v>
          </cell>
          <cell r="AN1712">
            <v>0</v>
          </cell>
          <cell r="AO1712">
            <v>0</v>
          </cell>
          <cell r="AP1712">
            <v>0</v>
          </cell>
          <cell r="AQ1712">
            <v>501.30450000000002</v>
          </cell>
        </row>
        <row r="1713">
          <cell r="A1713">
            <v>1</v>
          </cell>
          <cell r="B1713" t="str">
            <v>COP</v>
          </cell>
          <cell r="C1713" t="str">
            <v>Forzosas</v>
          </cell>
          <cell r="D1713" t="str">
            <v>Fija</v>
          </cell>
          <cell r="E1713">
            <v>1</v>
          </cell>
          <cell r="F1713">
            <v>36031</v>
          </cell>
          <cell r="G1713" t="str">
            <v>Agosto</v>
          </cell>
          <cell r="H1713">
            <v>1998</v>
          </cell>
          <cell r="I1713">
            <v>36396</v>
          </cell>
          <cell r="J1713">
            <v>1999</v>
          </cell>
          <cell r="K1713" t="str">
            <v>Agosto</v>
          </cell>
          <cell r="P1713">
            <v>0</v>
          </cell>
          <cell r="Q1713">
            <v>25.5</v>
          </cell>
          <cell r="R1713" t="e">
            <v>#REF!</v>
          </cell>
          <cell r="S1713" t="e">
            <v>#REF!</v>
          </cell>
          <cell r="T1713">
            <v>400</v>
          </cell>
          <cell r="U1713" t="e">
            <v>#REF!</v>
          </cell>
          <cell r="V1713">
            <v>400</v>
          </cell>
          <cell r="W1713" t="e">
            <v>#REF!</v>
          </cell>
          <cell r="X1713">
            <v>400</v>
          </cell>
          <cell r="Y1713">
            <v>102</v>
          </cell>
          <cell r="Z1713">
            <v>502</v>
          </cell>
          <cell r="AA1713" t="e">
            <v>#REF!</v>
          </cell>
          <cell r="AB1713">
            <v>102</v>
          </cell>
          <cell r="AC1713">
            <v>0</v>
          </cell>
          <cell r="AD1713">
            <v>0</v>
          </cell>
          <cell r="AE1713">
            <v>0</v>
          </cell>
          <cell r="AF1713">
            <v>0</v>
          </cell>
          <cell r="AG1713">
            <v>0</v>
          </cell>
          <cell r="AH1713">
            <v>0</v>
          </cell>
          <cell r="AI1713">
            <v>0</v>
          </cell>
          <cell r="AJ1713">
            <v>0</v>
          </cell>
          <cell r="AK1713">
            <v>0</v>
          </cell>
          <cell r="AL1713">
            <v>0</v>
          </cell>
          <cell r="AM1713">
            <v>0</v>
          </cell>
          <cell r="AN1713">
            <v>0</v>
          </cell>
          <cell r="AO1713">
            <v>0</v>
          </cell>
          <cell r="AP1713">
            <v>0</v>
          </cell>
          <cell r="AQ1713">
            <v>102</v>
          </cell>
        </row>
        <row r="1714">
          <cell r="A1714">
            <v>1</v>
          </cell>
          <cell r="B1714" t="str">
            <v>COP</v>
          </cell>
          <cell r="C1714" t="str">
            <v>Forzosas</v>
          </cell>
          <cell r="D1714" t="str">
            <v>Fija</v>
          </cell>
          <cell r="E1714">
            <v>1</v>
          </cell>
          <cell r="F1714">
            <v>36031</v>
          </cell>
          <cell r="G1714" t="str">
            <v>Agosto</v>
          </cell>
          <cell r="H1714">
            <v>1998</v>
          </cell>
          <cell r="I1714">
            <v>36396</v>
          </cell>
          <cell r="J1714">
            <v>1999</v>
          </cell>
          <cell r="K1714" t="str">
            <v>Agosto</v>
          </cell>
          <cell r="P1714">
            <v>0</v>
          </cell>
          <cell r="Q1714">
            <v>25.5</v>
          </cell>
          <cell r="R1714" t="e">
            <v>#REF!</v>
          </cell>
          <cell r="S1714" t="e">
            <v>#REF!</v>
          </cell>
          <cell r="T1714">
            <v>45</v>
          </cell>
          <cell r="U1714" t="e">
            <v>#REF!</v>
          </cell>
          <cell r="V1714">
            <v>45</v>
          </cell>
          <cell r="W1714" t="e">
            <v>#REF!</v>
          </cell>
          <cell r="X1714">
            <v>45</v>
          </cell>
          <cell r="Y1714">
            <v>11.475</v>
          </cell>
          <cell r="Z1714">
            <v>56.475000000000001</v>
          </cell>
          <cell r="AA1714" t="e">
            <v>#REF!</v>
          </cell>
          <cell r="AB1714">
            <v>11.475</v>
          </cell>
          <cell r="AC1714">
            <v>0</v>
          </cell>
          <cell r="AD1714">
            <v>0</v>
          </cell>
          <cell r="AE1714">
            <v>0</v>
          </cell>
          <cell r="AF1714">
            <v>0</v>
          </cell>
          <cell r="AG1714">
            <v>0</v>
          </cell>
          <cell r="AH1714">
            <v>0</v>
          </cell>
          <cell r="AI1714">
            <v>0</v>
          </cell>
          <cell r="AJ1714">
            <v>0</v>
          </cell>
          <cell r="AK1714">
            <v>0</v>
          </cell>
          <cell r="AL1714">
            <v>0</v>
          </cell>
          <cell r="AM1714">
            <v>0</v>
          </cell>
          <cell r="AN1714">
            <v>0</v>
          </cell>
          <cell r="AO1714">
            <v>0</v>
          </cell>
          <cell r="AP1714">
            <v>0</v>
          </cell>
          <cell r="AQ1714">
            <v>11.475</v>
          </cell>
        </row>
        <row r="1715">
          <cell r="A1715">
            <v>1</v>
          </cell>
          <cell r="B1715" t="str">
            <v>COP</v>
          </cell>
          <cell r="C1715" t="str">
            <v>Forzosas</v>
          </cell>
          <cell r="D1715" t="str">
            <v>Fija</v>
          </cell>
          <cell r="E1715">
            <v>1</v>
          </cell>
          <cell r="F1715">
            <v>36031</v>
          </cell>
          <cell r="G1715" t="str">
            <v>Agosto</v>
          </cell>
          <cell r="H1715">
            <v>1998</v>
          </cell>
          <cell r="I1715">
            <v>36396</v>
          </cell>
          <cell r="J1715">
            <v>1999</v>
          </cell>
          <cell r="K1715" t="str">
            <v>Agosto</v>
          </cell>
          <cell r="P1715">
            <v>0</v>
          </cell>
          <cell r="Q1715">
            <v>25.5</v>
          </cell>
          <cell r="R1715" t="e">
            <v>#REF!</v>
          </cell>
          <cell r="S1715" t="e">
            <v>#REF!</v>
          </cell>
          <cell r="T1715">
            <v>647.70000000000005</v>
          </cell>
          <cell r="U1715" t="e">
            <v>#REF!</v>
          </cell>
          <cell r="V1715">
            <v>647.70000000000005</v>
          </cell>
          <cell r="W1715" t="e">
            <v>#REF!</v>
          </cell>
          <cell r="X1715">
            <v>647.70000000000005</v>
          </cell>
          <cell r="Y1715">
            <v>165.16350000000003</v>
          </cell>
          <cell r="Z1715">
            <v>812.86350000000004</v>
          </cell>
          <cell r="AA1715" t="e">
            <v>#REF!</v>
          </cell>
          <cell r="AB1715">
            <v>165.16350000000003</v>
          </cell>
          <cell r="AC1715">
            <v>0</v>
          </cell>
          <cell r="AD1715">
            <v>0</v>
          </cell>
          <cell r="AE1715">
            <v>0</v>
          </cell>
          <cell r="AF1715">
            <v>0</v>
          </cell>
          <cell r="AG1715">
            <v>0</v>
          </cell>
          <cell r="AH1715">
            <v>0</v>
          </cell>
          <cell r="AI1715">
            <v>0</v>
          </cell>
          <cell r="AJ1715">
            <v>0</v>
          </cell>
          <cell r="AK1715">
            <v>0</v>
          </cell>
          <cell r="AL1715">
            <v>0</v>
          </cell>
          <cell r="AM1715">
            <v>0</v>
          </cell>
          <cell r="AN1715">
            <v>0</v>
          </cell>
          <cell r="AO1715">
            <v>0</v>
          </cell>
          <cell r="AP1715">
            <v>0</v>
          </cell>
          <cell r="AQ1715">
            <v>165.16350000000003</v>
          </cell>
        </row>
        <row r="1716">
          <cell r="A1716">
            <v>1</v>
          </cell>
          <cell r="B1716" t="str">
            <v>COP</v>
          </cell>
          <cell r="C1716" t="str">
            <v>Forzosas</v>
          </cell>
          <cell r="D1716" t="str">
            <v>Fija</v>
          </cell>
          <cell r="E1716">
            <v>1</v>
          </cell>
          <cell r="F1716">
            <v>36031</v>
          </cell>
          <cell r="G1716" t="str">
            <v>Agosto</v>
          </cell>
          <cell r="H1716">
            <v>1998</v>
          </cell>
          <cell r="I1716">
            <v>36396</v>
          </cell>
          <cell r="J1716">
            <v>1999</v>
          </cell>
          <cell r="K1716" t="str">
            <v>Agosto</v>
          </cell>
          <cell r="P1716">
            <v>0</v>
          </cell>
          <cell r="Q1716">
            <v>25.5</v>
          </cell>
          <cell r="R1716" t="e">
            <v>#REF!</v>
          </cell>
          <cell r="S1716" t="e">
            <v>#REF!</v>
          </cell>
          <cell r="T1716">
            <v>2282.1999999999998</v>
          </cell>
          <cell r="U1716" t="e">
            <v>#REF!</v>
          </cell>
          <cell r="V1716">
            <v>2282.1999999999998</v>
          </cell>
          <cell r="W1716" t="e">
            <v>#REF!</v>
          </cell>
          <cell r="X1716">
            <v>2282.1999999999998</v>
          </cell>
          <cell r="Y1716">
            <v>581.96100000000001</v>
          </cell>
          <cell r="Z1716">
            <v>2864.1610000000001</v>
          </cell>
          <cell r="AA1716" t="e">
            <v>#REF!</v>
          </cell>
          <cell r="AB1716">
            <v>581.96100000000001</v>
          </cell>
          <cell r="AC1716">
            <v>0</v>
          </cell>
          <cell r="AD1716">
            <v>0</v>
          </cell>
          <cell r="AE1716">
            <v>0</v>
          </cell>
          <cell r="AF1716">
            <v>0</v>
          </cell>
          <cell r="AG1716">
            <v>0</v>
          </cell>
          <cell r="AH1716">
            <v>0</v>
          </cell>
          <cell r="AI1716">
            <v>0</v>
          </cell>
          <cell r="AJ1716">
            <v>0</v>
          </cell>
          <cell r="AK1716">
            <v>0</v>
          </cell>
          <cell r="AL1716">
            <v>0</v>
          </cell>
          <cell r="AM1716">
            <v>0</v>
          </cell>
          <cell r="AN1716">
            <v>0</v>
          </cell>
          <cell r="AO1716">
            <v>0</v>
          </cell>
          <cell r="AP1716">
            <v>0</v>
          </cell>
          <cell r="AQ1716">
            <v>581.96100000000001</v>
          </cell>
        </row>
        <row r="1717">
          <cell r="A1717">
            <v>1</v>
          </cell>
          <cell r="B1717" t="str">
            <v>COP</v>
          </cell>
          <cell r="C1717" t="str">
            <v>Forzosas</v>
          </cell>
          <cell r="D1717" t="str">
            <v>Fija</v>
          </cell>
          <cell r="E1717">
            <v>1</v>
          </cell>
          <cell r="F1717">
            <v>36031</v>
          </cell>
          <cell r="G1717" t="str">
            <v>Agosto</v>
          </cell>
          <cell r="H1717">
            <v>1998</v>
          </cell>
          <cell r="I1717">
            <v>36396</v>
          </cell>
          <cell r="J1717">
            <v>1999</v>
          </cell>
          <cell r="K1717" t="str">
            <v>Agosto</v>
          </cell>
          <cell r="P1717">
            <v>0</v>
          </cell>
          <cell r="Q1717">
            <v>25.5</v>
          </cell>
          <cell r="R1717" t="e">
            <v>#REF!</v>
          </cell>
          <cell r="S1717" t="e">
            <v>#REF!</v>
          </cell>
          <cell r="T1717">
            <v>3256.1</v>
          </cell>
          <cell r="U1717" t="e">
            <v>#REF!</v>
          </cell>
          <cell r="V1717">
            <v>3256.1</v>
          </cell>
          <cell r="W1717" t="e">
            <v>#REF!</v>
          </cell>
          <cell r="X1717">
            <v>3256.1</v>
          </cell>
          <cell r="Y1717">
            <v>830.30549999999994</v>
          </cell>
          <cell r="Z1717">
            <v>4086.4054999999998</v>
          </cell>
          <cell r="AA1717" t="e">
            <v>#REF!</v>
          </cell>
          <cell r="AB1717">
            <v>830.30549999999994</v>
          </cell>
          <cell r="AC1717">
            <v>0</v>
          </cell>
          <cell r="AD1717">
            <v>0</v>
          </cell>
          <cell r="AE1717">
            <v>0</v>
          </cell>
          <cell r="AF1717">
            <v>0</v>
          </cell>
          <cell r="AG1717">
            <v>0</v>
          </cell>
          <cell r="AH1717">
            <v>0</v>
          </cell>
          <cell r="AI1717">
            <v>0</v>
          </cell>
          <cell r="AJ1717">
            <v>0</v>
          </cell>
          <cell r="AK1717">
            <v>0</v>
          </cell>
          <cell r="AL1717">
            <v>0</v>
          </cell>
          <cell r="AM1717">
            <v>0</v>
          </cell>
          <cell r="AN1717">
            <v>0</v>
          </cell>
          <cell r="AO1717">
            <v>0</v>
          </cell>
          <cell r="AP1717">
            <v>0</v>
          </cell>
          <cell r="AQ1717">
            <v>830.30549999999994</v>
          </cell>
        </row>
        <row r="1718">
          <cell r="A1718">
            <v>1</v>
          </cell>
          <cell r="B1718" t="str">
            <v>COP</v>
          </cell>
          <cell r="C1718" t="str">
            <v>Forzosas</v>
          </cell>
          <cell r="D1718" t="str">
            <v>Fija</v>
          </cell>
          <cell r="E1718">
            <v>1</v>
          </cell>
          <cell r="F1718">
            <v>36031</v>
          </cell>
          <cell r="G1718" t="str">
            <v>Agosto</v>
          </cell>
          <cell r="H1718">
            <v>1998</v>
          </cell>
          <cell r="I1718">
            <v>36396</v>
          </cell>
          <cell r="J1718">
            <v>1999</v>
          </cell>
          <cell r="K1718" t="str">
            <v>Agosto</v>
          </cell>
          <cell r="P1718">
            <v>0</v>
          </cell>
          <cell r="Q1718">
            <v>25.5</v>
          </cell>
          <cell r="R1718" t="e">
            <v>#REF!</v>
          </cell>
          <cell r="S1718" t="e">
            <v>#REF!</v>
          </cell>
          <cell r="T1718">
            <v>729.8</v>
          </cell>
          <cell r="U1718" t="e">
            <v>#REF!</v>
          </cell>
          <cell r="V1718">
            <v>729.8</v>
          </cell>
          <cell r="W1718" t="e">
            <v>#REF!</v>
          </cell>
          <cell r="X1718">
            <v>729.8</v>
          </cell>
          <cell r="Y1718">
            <v>186.09899999999999</v>
          </cell>
          <cell r="Z1718">
            <v>915.89899999999989</v>
          </cell>
          <cell r="AA1718" t="e">
            <v>#REF!</v>
          </cell>
          <cell r="AB1718">
            <v>186.09899999999999</v>
          </cell>
          <cell r="AC1718">
            <v>0</v>
          </cell>
          <cell r="AD1718">
            <v>0</v>
          </cell>
          <cell r="AE1718">
            <v>0</v>
          </cell>
          <cell r="AF1718">
            <v>0</v>
          </cell>
          <cell r="AG1718">
            <v>0</v>
          </cell>
          <cell r="AH1718">
            <v>0</v>
          </cell>
          <cell r="AI1718">
            <v>0</v>
          </cell>
          <cell r="AJ1718">
            <v>0</v>
          </cell>
          <cell r="AK1718">
            <v>0</v>
          </cell>
          <cell r="AL1718">
            <v>0</v>
          </cell>
          <cell r="AM1718">
            <v>0</v>
          </cell>
          <cell r="AN1718">
            <v>0</v>
          </cell>
          <cell r="AO1718">
            <v>0</v>
          </cell>
          <cell r="AP1718">
            <v>0</v>
          </cell>
          <cell r="AQ1718">
            <v>186.09899999999999</v>
          </cell>
        </row>
        <row r="1719">
          <cell r="A1719">
            <v>1</v>
          </cell>
          <cell r="B1719" t="str">
            <v>COP</v>
          </cell>
          <cell r="C1719" t="str">
            <v>Forzosas</v>
          </cell>
          <cell r="D1719" t="str">
            <v>Fija</v>
          </cell>
          <cell r="E1719">
            <v>1</v>
          </cell>
          <cell r="F1719">
            <v>36031</v>
          </cell>
          <cell r="G1719" t="str">
            <v>Agosto</v>
          </cell>
          <cell r="H1719">
            <v>1998</v>
          </cell>
          <cell r="I1719">
            <v>36396</v>
          </cell>
          <cell r="J1719">
            <v>1999</v>
          </cell>
          <cell r="K1719" t="str">
            <v>Agosto</v>
          </cell>
          <cell r="P1719">
            <v>0</v>
          </cell>
          <cell r="Q1719">
            <v>25.5</v>
          </cell>
          <cell r="R1719" t="e">
            <v>#REF!</v>
          </cell>
          <cell r="S1719" t="e">
            <v>#REF!</v>
          </cell>
          <cell r="T1719">
            <v>1395.4</v>
          </cell>
          <cell r="U1719" t="e">
            <v>#REF!</v>
          </cell>
          <cell r="V1719">
            <v>1395.4</v>
          </cell>
          <cell r="W1719" t="e">
            <v>#REF!</v>
          </cell>
          <cell r="X1719">
            <v>1395.4</v>
          </cell>
          <cell r="Y1719">
            <v>355.82700000000006</v>
          </cell>
          <cell r="Z1719">
            <v>1751.2270000000001</v>
          </cell>
          <cell r="AA1719" t="e">
            <v>#REF!</v>
          </cell>
          <cell r="AB1719">
            <v>355.82700000000006</v>
          </cell>
          <cell r="AC1719">
            <v>0</v>
          </cell>
          <cell r="AD1719">
            <v>0</v>
          </cell>
          <cell r="AE1719">
            <v>0</v>
          </cell>
          <cell r="AF1719">
            <v>0</v>
          </cell>
          <cell r="AG1719">
            <v>0</v>
          </cell>
          <cell r="AH1719">
            <v>0</v>
          </cell>
          <cell r="AI1719">
            <v>0</v>
          </cell>
          <cell r="AJ1719">
            <v>0</v>
          </cell>
          <cell r="AK1719">
            <v>0</v>
          </cell>
          <cell r="AL1719">
            <v>0</v>
          </cell>
          <cell r="AM1719">
            <v>0</v>
          </cell>
          <cell r="AN1719">
            <v>0</v>
          </cell>
          <cell r="AO1719">
            <v>0</v>
          </cell>
          <cell r="AP1719">
            <v>0</v>
          </cell>
          <cell r="AQ1719">
            <v>355.82700000000006</v>
          </cell>
        </row>
        <row r="1720">
          <cell r="A1720">
            <v>1</v>
          </cell>
          <cell r="B1720" t="str">
            <v>COP</v>
          </cell>
          <cell r="C1720" t="str">
            <v>Forzosas</v>
          </cell>
          <cell r="D1720" t="str">
            <v>Fija</v>
          </cell>
          <cell r="E1720">
            <v>1</v>
          </cell>
          <cell r="F1720">
            <v>36031</v>
          </cell>
          <cell r="G1720" t="str">
            <v>Agosto</v>
          </cell>
          <cell r="H1720">
            <v>1998</v>
          </cell>
          <cell r="I1720">
            <v>36396</v>
          </cell>
          <cell r="J1720">
            <v>1999</v>
          </cell>
          <cell r="K1720" t="str">
            <v>Agosto</v>
          </cell>
          <cell r="P1720">
            <v>0</v>
          </cell>
          <cell r="Q1720">
            <v>25.5</v>
          </cell>
          <cell r="R1720" t="e">
            <v>#REF!</v>
          </cell>
          <cell r="S1720" t="e">
            <v>#REF!</v>
          </cell>
          <cell r="T1720">
            <v>83.8</v>
          </cell>
          <cell r="U1720" t="e">
            <v>#REF!</v>
          </cell>
          <cell r="V1720">
            <v>83.8</v>
          </cell>
          <cell r="W1720" t="e">
            <v>#REF!</v>
          </cell>
          <cell r="X1720">
            <v>83.8</v>
          </cell>
          <cell r="Y1720">
            <v>21.369</v>
          </cell>
          <cell r="Z1720">
            <v>105.169</v>
          </cell>
          <cell r="AA1720" t="e">
            <v>#REF!</v>
          </cell>
          <cell r="AB1720">
            <v>21.369</v>
          </cell>
          <cell r="AC1720">
            <v>0</v>
          </cell>
          <cell r="AD1720">
            <v>0</v>
          </cell>
          <cell r="AE1720">
            <v>0</v>
          </cell>
          <cell r="AF1720">
            <v>0</v>
          </cell>
          <cell r="AG1720">
            <v>0</v>
          </cell>
          <cell r="AH1720">
            <v>0</v>
          </cell>
          <cell r="AI1720">
            <v>0</v>
          </cell>
          <cell r="AJ1720">
            <v>0</v>
          </cell>
          <cell r="AK1720">
            <v>0</v>
          </cell>
          <cell r="AL1720">
            <v>0</v>
          </cell>
          <cell r="AM1720">
            <v>0</v>
          </cell>
          <cell r="AN1720">
            <v>0</v>
          </cell>
          <cell r="AO1720">
            <v>0</v>
          </cell>
          <cell r="AP1720">
            <v>0</v>
          </cell>
          <cell r="AQ1720">
            <v>21.369</v>
          </cell>
        </row>
        <row r="1721">
          <cell r="A1721">
            <v>1</v>
          </cell>
          <cell r="B1721" t="str">
            <v>COP</v>
          </cell>
          <cell r="C1721" t="str">
            <v>Forzosas</v>
          </cell>
          <cell r="D1721" t="str">
            <v>Fija</v>
          </cell>
          <cell r="E1721">
            <v>1</v>
          </cell>
          <cell r="F1721">
            <v>36031</v>
          </cell>
          <cell r="G1721" t="str">
            <v>Agosto</v>
          </cell>
          <cell r="H1721">
            <v>1998</v>
          </cell>
          <cell r="I1721">
            <v>36396</v>
          </cell>
          <cell r="J1721">
            <v>1999</v>
          </cell>
          <cell r="K1721" t="str">
            <v>Agosto</v>
          </cell>
          <cell r="P1721">
            <v>0</v>
          </cell>
          <cell r="Q1721">
            <v>25.5</v>
          </cell>
          <cell r="R1721" t="e">
            <v>#REF!</v>
          </cell>
          <cell r="S1721" t="e">
            <v>#REF!</v>
          </cell>
          <cell r="T1721">
            <v>200.1</v>
          </cell>
          <cell r="U1721" t="e">
            <v>#REF!</v>
          </cell>
          <cell r="V1721">
            <v>200.1</v>
          </cell>
          <cell r="W1721" t="e">
            <v>#REF!</v>
          </cell>
          <cell r="X1721">
            <v>200.1</v>
          </cell>
          <cell r="Y1721">
            <v>51.025500000000001</v>
          </cell>
          <cell r="Z1721">
            <v>251.12549999999999</v>
          </cell>
          <cell r="AA1721" t="e">
            <v>#REF!</v>
          </cell>
          <cell r="AB1721">
            <v>51.025500000000001</v>
          </cell>
          <cell r="AC1721">
            <v>0</v>
          </cell>
          <cell r="AD1721">
            <v>0</v>
          </cell>
          <cell r="AE1721">
            <v>0</v>
          </cell>
          <cell r="AF1721">
            <v>0</v>
          </cell>
          <cell r="AG1721">
            <v>0</v>
          </cell>
          <cell r="AH1721">
            <v>0</v>
          </cell>
          <cell r="AI1721">
            <v>0</v>
          </cell>
          <cell r="AJ1721">
            <v>0</v>
          </cell>
          <cell r="AK1721">
            <v>0</v>
          </cell>
          <cell r="AL1721">
            <v>0</v>
          </cell>
          <cell r="AM1721">
            <v>0</v>
          </cell>
          <cell r="AN1721">
            <v>0</v>
          </cell>
          <cell r="AO1721">
            <v>0</v>
          </cell>
          <cell r="AP1721">
            <v>0</v>
          </cell>
          <cell r="AQ1721">
            <v>51.025500000000001</v>
          </cell>
        </row>
        <row r="1722">
          <cell r="A1722">
            <v>1</v>
          </cell>
          <cell r="B1722" t="str">
            <v>COP</v>
          </cell>
          <cell r="C1722" t="str">
            <v>Forzosas</v>
          </cell>
          <cell r="D1722" t="str">
            <v>Fija</v>
          </cell>
          <cell r="E1722">
            <v>1</v>
          </cell>
          <cell r="F1722">
            <v>36031</v>
          </cell>
          <cell r="G1722" t="str">
            <v>Agosto</v>
          </cell>
          <cell r="H1722">
            <v>1998</v>
          </cell>
          <cell r="I1722">
            <v>36396</v>
          </cell>
          <cell r="J1722">
            <v>1999</v>
          </cell>
          <cell r="K1722" t="str">
            <v>Agosto</v>
          </cell>
          <cell r="P1722">
            <v>0</v>
          </cell>
          <cell r="Q1722">
            <v>25.5</v>
          </cell>
          <cell r="R1722" t="e">
            <v>#REF!</v>
          </cell>
          <cell r="S1722" t="e">
            <v>#REF!</v>
          </cell>
          <cell r="T1722">
            <v>722.3</v>
          </cell>
          <cell r="U1722" t="e">
            <v>#REF!</v>
          </cell>
          <cell r="V1722">
            <v>722.3</v>
          </cell>
          <cell r="W1722" t="e">
            <v>#REF!</v>
          </cell>
          <cell r="X1722">
            <v>722.3</v>
          </cell>
          <cell r="Y1722">
            <v>184.1865</v>
          </cell>
          <cell r="Z1722">
            <v>906.48649999999998</v>
          </cell>
          <cell r="AA1722" t="e">
            <v>#REF!</v>
          </cell>
          <cell r="AB1722">
            <v>184.1865</v>
          </cell>
          <cell r="AC1722">
            <v>0</v>
          </cell>
          <cell r="AD1722">
            <v>0</v>
          </cell>
          <cell r="AE1722">
            <v>0</v>
          </cell>
          <cell r="AF1722">
            <v>0</v>
          </cell>
          <cell r="AG1722">
            <v>0</v>
          </cell>
          <cell r="AH1722">
            <v>0</v>
          </cell>
          <cell r="AI1722">
            <v>0</v>
          </cell>
          <cell r="AJ1722">
            <v>0</v>
          </cell>
          <cell r="AK1722">
            <v>0</v>
          </cell>
          <cell r="AL1722">
            <v>0</v>
          </cell>
          <cell r="AM1722">
            <v>0</v>
          </cell>
          <cell r="AN1722">
            <v>0</v>
          </cell>
          <cell r="AO1722">
            <v>0</v>
          </cell>
          <cell r="AP1722">
            <v>0</v>
          </cell>
          <cell r="AQ1722">
            <v>184.1865</v>
          </cell>
        </row>
        <row r="1723">
          <cell r="A1723">
            <v>1</v>
          </cell>
          <cell r="B1723" t="str">
            <v>COP</v>
          </cell>
          <cell r="C1723" t="str">
            <v>Forzosas</v>
          </cell>
          <cell r="D1723" t="str">
            <v>Fija</v>
          </cell>
          <cell r="E1723">
            <v>1</v>
          </cell>
          <cell r="F1723">
            <v>36031</v>
          </cell>
          <cell r="G1723" t="str">
            <v>Agosto</v>
          </cell>
          <cell r="H1723">
            <v>1998</v>
          </cell>
          <cell r="I1723">
            <v>36396</v>
          </cell>
          <cell r="J1723">
            <v>1999</v>
          </cell>
          <cell r="K1723" t="str">
            <v>Agosto</v>
          </cell>
          <cell r="P1723">
            <v>0</v>
          </cell>
          <cell r="Q1723">
            <v>25.5</v>
          </cell>
          <cell r="R1723" t="e">
            <v>#REF!</v>
          </cell>
          <cell r="S1723" t="e">
            <v>#REF!</v>
          </cell>
          <cell r="T1723">
            <v>553.29999999999995</v>
          </cell>
          <cell r="U1723" t="e">
            <v>#REF!</v>
          </cell>
          <cell r="V1723">
            <v>553.29999999999995</v>
          </cell>
          <cell r="W1723" t="e">
            <v>#REF!</v>
          </cell>
          <cell r="X1723">
            <v>553.29999999999995</v>
          </cell>
          <cell r="Y1723">
            <v>141.0915</v>
          </cell>
          <cell r="Z1723">
            <v>694.39149999999995</v>
          </cell>
          <cell r="AA1723" t="e">
            <v>#REF!</v>
          </cell>
          <cell r="AB1723">
            <v>141.0915</v>
          </cell>
          <cell r="AC1723">
            <v>0</v>
          </cell>
          <cell r="AD1723">
            <v>0</v>
          </cell>
          <cell r="AE1723">
            <v>0</v>
          </cell>
          <cell r="AF1723">
            <v>0</v>
          </cell>
          <cell r="AG1723">
            <v>0</v>
          </cell>
          <cell r="AH1723">
            <v>0</v>
          </cell>
          <cell r="AI1723">
            <v>0</v>
          </cell>
          <cell r="AJ1723">
            <v>0</v>
          </cell>
          <cell r="AK1723">
            <v>0</v>
          </cell>
          <cell r="AL1723">
            <v>0</v>
          </cell>
          <cell r="AM1723">
            <v>0</v>
          </cell>
          <cell r="AN1723">
            <v>0</v>
          </cell>
          <cell r="AO1723">
            <v>0</v>
          </cell>
          <cell r="AP1723">
            <v>0</v>
          </cell>
          <cell r="AQ1723">
            <v>141.0915</v>
          </cell>
        </row>
        <row r="1724">
          <cell r="A1724">
            <v>1</v>
          </cell>
          <cell r="B1724" t="str">
            <v>COP</v>
          </cell>
          <cell r="C1724" t="str">
            <v>Forzosas</v>
          </cell>
          <cell r="D1724" t="str">
            <v>Fija</v>
          </cell>
          <cell r="E1724">
            <v>1</v>
          </cell>
          <cell r="F1724">
            <v>36031</v>
          </cell>
          <cell r="G1724" t="str">
            <v>Agosto</v>
          </cell>
          <cell r="H1724">
            <v>1998</v>
          </cell>
          <cell r="I1724">
            <v>36396</v>
          </cell>
          <cell r="J1724">
            <v>1999</v>
          </cell>
          <cell r="K1724" t="str">
            <v>Agosto</v>
          </cell>
          <cell r="P1724">
            <v>0</v>
          </cell>
          <cell r="Q1724">
            <v>25.5</v>
          </cell>
          <cell r="R1724" t="e">
            <v>#REF!</v>
          </cell>
          <cell r="S1724" t="e">
            <v>#REF!</v>
          </cell>
          <cell r="T1724">
            <v>1084.7</v>
          </cell>
          <cell r="U1724" t="e">
            <v>#REF!</v>
          </cell>
          <cell r="V1724">
            <v>1084.7</v>
          </cell>
          <cell r="W1724" t="e">
            <v>#REF!</v>
          </cell>
          <cell r="X1724">
            <v>1084.7</v>
          </cell>
          <cell r="Y1724">
            <v>276.5985</v>
          </cell>
          <cell r="Z1724">
            <v>1361.2985000000001</v>
          </cell>
          <cell r="AA1724" t="e">
            <v>#REF!</v>
          </cell>
          <cell r="AB1724">
            <v>276.5985</v>
          </cell>
          <cell r="AC1724">
            <v>0</v>
          </cell>
          <cell r="AD1724">
            <v>0</v>
          </cell>
          <cell r="AE1724">
            <v>0</v>
          </cell>
          <cell r="AF1724">
            <v>0</v>
          </cell>
          <cell r="AG1724">
            <v>0</v>
          </cell>
          <cell r="AH1724">
            <v>0</v>
          </cell>
          <cell r="AI1724">
            <v>0</v>
          </cell>
          <cell r="AJ1724">
            <v>0</v>
          </cell>
          <cell r="AK1724">
            <v>0</v>
          </cell>
          <cell r="AL1724">
            <v>0</v>
          </cell>
          <cell r="AM1724">
            <v>0</v>
          </cell>
          <cell r="AN1724">
            <v>0</v>
          </cell>
          <cell r="AO1724">
            <v>0</v>
          </cell>
          <cell r="AP1724">
            <v>0</v>
          </cell>
          <cell r="AQ1724">
            <v>276.5985</v>
          </cell>
        </row>
        <row r="1725">
          <cell r="A1725">
            <v>1</v>
          </cell>
          <cell r="B1725" t="str">
            <v>COP</v>
          </cell>
          <cell r="C1725" t="str">
            <v>Forzosas</v>
          </cell>
          <cell r="D1725" t="str">
            <v>Fija</v>
          </cell>
          <cell r="E1725">
            <v>1</v>
          </cell>
          <cell r="F1725">
            <v>36031</v>
          </cell>
          <cell r="G1725" t="str">
            <v>Agosto</v>
          </cell>
          <cell r="H1725">
            <v>1998</v>
          </cell>
          <cell r="I1725">
            <v>36396</v>
          </cell>
          <cell r="J1725">
            <v>1999</v>
          </cell>
          <cell r="K1725" t="str">
            <v>Agosto</v>
          </cell>
          <cell r="P1725">
            <v>0</v>
          </cell>
          <cell r="Q1725">
            <v>25.5</v>
          </cell>
          <cell r="R1725" t="e">
            <v>#REF!</v>
          </cell>
          <cell r="S1725" t="e">
            <v>#REF!</v>
          </cell>
          <cell r="T1725">
            <v>723.2</v>
          </cell>
          <cell r="U1725" t="e">
            <v>#REF!</v>
          </cell>
          <cell r="V1725">
            <v>723.2</v>
          </cell>
          <cell r="W1725" t="e">
            <v>#REF!</v>
          </cell>
          <cell r="X1725">
            <v>723.2</v>
          </cell>
          <cell r="Y1725">
            <v>184.41600000000003</v>
          </cell>
          <cell r="Z1725">
            <v>907.6160000000001</v>
          </cell>
          <cell r="AA1725" t="e">
            <v>#REF!</v>
          </cell>
          <cell r="AB1725">
            <v>184.41600000000003</v>
          </cell>
          <cell r="AC1725">
            <v>0</v>
          </cell>
          <cell r="AD1725">
            <v>0</v>
          </cell>
          <cell r="AE1725">
            <v>0</v>
          </cell>
          <cell r="AF1725">
            <v>0</v>
          </cell>
          <cell r="AG1725">
            <v>0</v>
          </cell>
          <cell r="AH1725">
            <v>0</v>
          </cell>
          <cell r="AI1725">
            <v>0</v>
          </cell>
          <cell r="AJ1725">
            <v>0</v>
          </cell>
          <cell r="AK1725">
            <v>0</v>
          </cell>
          <cell r="AL1725">
            <v>0</v>
          </cell>
          <cell r="AM1725">
            <v>0</v>
          </cell>
          <cell r="AN1725">
            <v>0</v>
          </cell>
          <cell r="AO1725">
            <v>0</v>
          </cell>
          <cell r="AP1725">
            <v>0</v>
          </cell>
          <cell r="AQ1725">
            <v>184.41600000000003</v>
          </cell>
        </row>
        <row r="1726">
          <cell r="A1726">
            <v>1</v>
          </cell>
          <cell r="B1726" t="str">
            <v>COP</v>
          </cell>
          <cell r="C1726" t="str">
            <v>Forzosas</v>
          </cell>
          <cell r="D1726" t="str">
            <v>Fija</v>
          </cell>
          <cell r="E1726">
            <v>1</v>
          </cell>
          <cell r="F1726">
            <v>36031</v>
          </cell>
          <cell r="G1726" t="str">
            <v>Agosto</v>
          </cell>
          <cell r="H1726">
            <v>1998</v>
          </cell>
          <cell r="I1726">
            <v>36396</v>
          </cell>
          <cell r="J1726">
            <v>1999</v>
          </cell>
          <cell r="K1726" t="str">
            <v>Agosto</v>
          </cell>
          <cell r="P1726">
            <v>0</v>
          </cell>
          <cell r="Q1726">
            <v>25.5</v>
          </cell>
          <cell r="R1726" t="e">
            <v>#REF!</v>
          </cell>
          <cell r="S1726" t="e">
            <v>#REF!</v>
          </cell>
          <cell r="T1726">
            <v>3500</v>
          </cell>
          <cell r="U1726" t="e">
            <v>#REF!</v>
          </cell>
          <cell r="V1726">
            <v>3500</v>
          </cell>
          <cell r="W1726" t="e">
            <v>#REF!</v>
          </cell>
          <cell r="X1726">
            <v>3500</v>
          </cell>
          <cell r="Y1726">
            <v>892.5</v>
          </cell>
          <cell r="Z1726">
            <v>4392.5</v>
          </cell>
          <cell r="AA1726" t="e">
            <v>#REF!</v>
          </cell>
          <cell r="AB1726">
            <v>892.5</v>
          </cell>
          <cell r="AC1726">
            <v>0</v>
          </cell>
          <cell r="AD1726">
            <v>0</v>
          </cell>
          <cell r="AE1726">
            <v>0</v>
          </cell>
          <cell r="AF1726">
            <v>0</v>
          </cell>
          <cell r="AG1726">
            <v>0</v>
          </cell>
          <cell r="AH1726">
            <v>0</v>
          </cell>
          <cell r="AI1726">
            <v>0</v>
          </cell>
          <cell r="AJ1726">
            <v>0</v>
          </cell>
          <cell r="AK1726">
            <v>0</v>
          </cell>
          <cell r="AL1726">
            <v>0</v>
          </cell>
          <cell r="AM1726">
            <v>0</v>
          </cell>
          <cell r="AN1726">
            <v>0</v>
          </cell>
          <cell r="AO1726">
            <v>0</v>
          </cell>
          <cell r="AP1726">
            <v>0</v>
          </cell>
          <cell r="AQ1726">
            <v>892.5</v>
          </cell>
        </row>
        <row r="1727">
          <cell r="A1727">
            <v>1</v>
          </cell>
          <cell r="B1727" t="str">
            <v>COP</v>
          </cell>
          <cell r="C1727" t="str">
            <v>Forzosas</v>
          </cell>
          <cell r="D1727" t="str">
            <v>Fija</v>
          </cell>
          <cell r="E1727">
            <v>2</v>
          </cell>
          <cell r="F1727">
            <v>35954</v>
          </cell>
          <cell r="G1727" t="str">
            <v>Junio</v>
          </cell>
          <cell r="H1727">
            <v>1998</v>
          </cell>
          <cell r="I1727">
            <v>36685</v>
          </cell>
          <cell r="J1727">
            <v>2000</v>
          </cell>
          <cell r="K1727" t="str">
            <v>Junio</v>
          </cell>
          <cell r="P1727">
            <v>0</v>
          </cell>
          <cell r="Q1727">
            <v>25.5</v>
          </cell>
          <cell r="R1727" t="e">
            <v>#REF!</v>
          </cell>
          <cell r="S1727" t="e">
            <v>#REF!</v>
          </cell>
          <cell r="T1727">
            <v>96.6</v>
          </cell>
          <cell r="U1727" t="e">
            <v>#REF!</v>
          </cell>
          <cell r="V1727">
            <v>96.6</v>
          </cell>
          <cell r="W1727" t="e">
            <v>#REF!</v>
          </cell>
          <cell r="X1727">
            <v>96.6</v>
          </cell>
          <cell r="Y1727">
            <v>24.632999999999999</v>
          </cell>
          <cell r="Z1727">
            <v>121.23299999999999</v>
          </cell>
          <cell r="AA1727" t="e">
            <v>#REF!</v>
          </cell>
          <cell r="AB1727">
            <v>24.632999999999999</v>
          </cell>
          <cell r="AC1727">
            <v>24.632999999999999</v>
          </cell>
          <cell r="AD1727">
            <v>0</v>
          </cell>
          <cell r="AE1727">
            <v>0</v>
          </cell>
          <cell r="AF1727">
            <v>0</v>
          </cell>
          <cell r="AG1727">
            <v>0</v>
          </cell>
          <cell r="AH1727">
            <v>0</v>
          </cell>
          <cell r="AI1727">
            <v>0</v>
          </cell>
          <cell r="AJ1727">
            <v>0</v>
          </cell>
          <cell r="AK1727">
            <v>0</v>
          </cell>
          <cell r="AL1727">
            <v>0</v>
          </cell>
          <cell r="AM1727">
            <v>0</v>
          </cell>
          <cell r="AN1727">
            <v>0</v>
          </cell>
          <cell r="AO1727">
            <v>0</v>
          </cell>
          <cell r="AP1727">
            <v>0</v>
          </cell>
          <cell r="AQ1727">
            <v>49.265999999999998</v>
          </cell>
        </row>
        <row r="1728">
          <cell r="A1728">
            <v>1</v>
          </cell>
          <cell r="B1728" t="str">
            <v>COP</v>
          </cell>
          <cell r="C1728" t="str">
            <v>Forzosas</v>
          </cell>
          <cell r="D1728" t="str">
            <v>Fija</v>
          </cell>
          <cell r="E1728">
            <v>2</v>
          </cell>
          <cell r="F1728">
            <v>35954</v>
          </cell>
          <cell r="G1728" t="str">
            <v>Junio</v>
          </cell>
          <cell r="H1728">
            <v>1998</v>
          </cell>
          <cell r="I1728">
            <v>36685</v>
          </cell>
          <cell r="J1728">
            <v>2000</v>
          </cell>
          <cell r="K1728" t="str">
            <v>Junio</v>
          </cell>
          <cell r="P1728">
            <v>0</v>
          </cell>
          <cell r="Q1728">
            <v>25.5</v>
          </cell>
          <cell r="R1728" t="e">
            <v>#REF!</v>
          </cell>
          <cell r="S1728" t="e">
            <v>#REF!</v>
          </cell>
          <cell r="T1728">
            <v>59</v>
          </cell>
          <cell r="U1728" t="e">
            <v>#REF!</v>
          </cell>
          <cell r="V1728">
            <v>59</v>
          </cell>
          <cell r="W1728" t="e">
            <v>#REF!</v>
          </cell>
          <cell r="X1728">
            <v>59</v>
          </cell>
          <cell r="Y1728">
            <v>15.045</v>
          </cell>
          <cell r="Z1728">
            <v>74.045000000000002</v>
          </cell>
          <cell r="AA1728" t="e">
            <v>#REF!</v>
          </cell>
          <cell r="AB1728">
            <v>15.045</v>
          </cell>
          <cell r="AC1728">
            <v>15.045</v>
          </cell>
          <cell r="AD1728">
            <v>0</v>
          </cell>
          <cell r="AE1728">
            <v>0</v>
          </cell>
          <cell r="AF1728">
            <v>0</v>
          </cell>
          <cell r="AG1728">
            <v>0</v>
          </cell>
          <cell r="AH1728">
            <v>0</v>
          </cell>
          <cell r="AI1728">
            <v>0</v>
          </cell>
          <cell r="AJ1728">
            <v>0</v>
          </cell>
          <cell r="AK1728">
            <v>0</v>
          </cell>
          <cell r="AL1728">
            <v>0</v>
          </cell>
          <cell r="AM1728">
            <v>0</v>
          </cell>
          <cell r="AN1728">
            <v>0</v>
          </cell>
          <cell r="AO1728">
            <v>0</v>
          </cell>
          <cell r="AP1728">
            <v>0</v>
          </cell>
          <cell r="AQ1728">
            <v>30.09</v>
          </cell>
        </row>
        <row r="1729">
          <cell r="A1729">
            <v>1</v>
          </cell>
          <cell r="B1729" t="str">
            <v>COP</v>
          </cell>
          <cell r="C1729" t="str">
            <v>Forzosas</v>
          </cell>
          <cell r="D1729" t="str">
            <v>Fija</v>
          </cell>
          <cell r="E1729">
            <v>2</v>
          </cell>
          <cell r="F1729">
            <v>35954</v>
          </cell>
          <cell r="G1729" t="str">
            <v>Junio</v>
          </cell>
          <cell r="H1729">
            <v>1998</v>
          </cell>
          <cell r="I1729">
            <v>36685</v>
          </cell>
          <cell r="J1729">
            <v>2000</v>
          </cell>
          <cell r="K1729" t="str">
            <v>Junio</v>
          </cell>
          <cell r="P1729">
            <v>0</v>
          </cell>
          <cell r="Q1729">
            <v>25.5</v>
          </cell>
          <cell r="R1729" t="e">
            <v>#REF!</v>
          </cell>
          <cell r="S1729" t="e">
            <v>#REF!</v>
          </cell>
          <cell r="T1729">
            <v>295.3</v>
          </cell>
          <cell r="U1729" t="e">
            <v>#REF!</v>
          </cell>
          <cell r="V1729">
            <v>295.3</v>
          </cell>
          <cell r="W1729" t="e">
            <v>#REF!</v>
          </cell>
          <cell r="X1729">
            <v>295.3</v>
          </cell>
          <cell r="Y1729">
            <v>75.301500000000004</v>
          </cell>
          <cell r="Z1729">
            <v>370.60149999999999</v>
          </cell>
          <cell r="AA1729" t="e">
            <v>#REF!</v>
          </cell>
          <cell r="AB1729">
            <v>75.301500000000004</v>
          </cell>
          <cell r="AC1729">
            <v>75.301500000000004</v>
          </cell>
          <cell r="AD1729">
            <v>0</v>
          </cell>
          <cell r="AE1729">
            <v>0</v>
          </cell>
          <cell r="AF1729">
            <v>0</v>
          </cell>
          <cell r="AG1729">
            <v>0</v>
          </cell>
          <cell r="AH1729">
            <v>0</v>
          </cell>
          <cell r="AI1729">
            <v>0</v>
          </cell>
          <cell r="AJ1729">
            <v>0</v>
          </cell>
          <cell r="AK1729">
            <v>0</v>
          </cell>
          <cell r="AL1729">
            <v>0</v>
          </cell>
          <cell r="AM1729">
            <v>0</v>
          </cell>
          <cell r="AN1729">
            <v>0</v>
          </cell>
          <cell r="AO1729">
            <v>0</v>
          </cell>
          <cell r="AP1729">
            <v>0</v>
          </cell>
          <cell r="AQ1729">
            <v>150.60300000000001</v>
          </cell>
        </row>
        <row r="1730">
          <cell r="A1730">
            <v>1</v>
          </cell>
          <cell r="B1730" t="str">
            <v>COP</v>
          </cell>
          <cell r="C1730" t="str">
            <v>Forzosas</v>
          </cell>
          <cell r="D1730" t="str">
            <v>Fija</v>
          </cell>
          <cell r="E1730">
            <v>2</v>
          </cell>
          <cell r="F1730">
            <v>35954</v>
          </cell>
          <cell r="G1730" t="str">
            <v>Junio</v>
          </cell>
          <cell r="H1730">
            <v>1998</v>
          </cell>
          <cell r="I1730">
            <v>36685</v>
          </cell>
          <cell r="J1730">
            <v>2000</v>
          </cell>
          <cell r="K1730" t="str">
            <v>Junio</v>
          </cell>
          <cell r="P1730">
            <v>0</v>
          </cell>
          <cell r="Q1730">
            <v>25.5</v>
          </cell>
          <cell r="R1730" t="e">
            <v>#REF!</v>
          </cell>
          <cell r="S1730" t="e">
            <v>#REF!</v>
          </cell>
          <cell r="T1730">
            <v>10700</v>
          </cell>
          <cell r="U1730" t="e">
            <v>#REF!</v>
          </cell>
          <cell r="V1730">
            <v>10700</v>
          </cell>
          <cell r="W1730" t="e">
            <v>#REF!</v>
          </cell>
          <cell r="X1730">
            <v>10700</v>
          </cell>
          <cell r="Y1730">
            <v>2728.5</v>
          </cell>
          <cell r="Z1730">
            <v>13428.5</v>
          </cell>
          <cell r="AA1730" t="e">
            <v>#REF!</v>
          </cell>
          <cell r="AB1730">
            <v>2728.5</v>
          </cell>
          <cell r="AC1730">
            <v>2728.5</v>
          </cell>
          <cell r="AD1730">
            <v>0</v>
          </cell>
          <cell r="AE1730">
            <v>0</v>
          </cell>
          <cell r="AF1730">
            <v>0</v>
          </cell>
          <cell r="AG1730">
            <v>0</v>
          </cell>
          <cell r="AH1730">
            <v>0</v>
          </cell>
          <cell r="AI1730">
            <v>0</v>
          </cell>
          <cell r="AJ1730">
            <v>0</v>
          </cell>
          <cell r="AK1730">
            <v>0</v>
          </cell>
          <cell r="AL1730">
            <v>0</v>
          </cell>
          <cell r="AM1730">
            <v>0</v>
          </cell>
          <cell r="AN1730">
            <v>0</v>
          </cell>
          <cell r="AO1730">
            <v>0</v>
          </cell>
          <cell r="AP1730">
            <v>0</v>
          </cell>
          <cell r="AQ1730">
            <v>5457</v>
          </cell>
        </row>
        <row r="1731">
          <cell r="A1731">
            <v>1</v>
          </cell>
          <cell r="B1731" t="str">
            <v>COP</v>
          </cell>
          <cell r="C1731" t="str">
            <v>Forzosas</v>
          </cell>
          <cell r="D1731" t="str">
            <v>Fija</v>
          </cell>
          <cell r="E1731">
            <v>2</v>
          </cell>
          <cell r="F1731">
            <v>35954</v>
          </cell>
          <cell r="G1731" t="str">
            <v>Junio</v>
          </cell>
          <cell r="H1731">
            <v>1998</v>
          </cell>
          <cell r="I1731">
            <v>36685</v>
          </cell>
          <cell r="J1731">
            <v>2000</v>
          </cell>
          <cell r="K1731" t="str">
            <v>Junio</v>
          </cell>
          <cell r="P1731">
            <v>0</v>
          </cell>
          <cell r="Q1731">
            <v>25.5</v>
          </cell>
          <cell r="R1731" t="e">
            <v>#REF!</v>
          </cell>
          <cell r="S1731" t="e">
            <v>#REF!</v>
          </cell>
          <cell r="T1731">
            <v>960.2</v>
          </cell>
          <cell r="U1731" t="e">
            <v>#REF!</v>
          </cell>
          <cell r="V1731">
            <v>960.2</v>
          </cell>
          <cell r="W1731" t="e">
            <v>#REF!</v>
          </cell>
          <cell r="X1731">
            <v>960.2</v>
          </cell>
          <cell r="Y1731">
            <v>244.85100000000003</v>
          </cell>
          <cell r="Z1731">
            <v>1205.0510000000002</v>
          </cell>
          <cell r="AA1731" t="e">
            <v>#REF!</v>
          </cell>
          <cell r="AB1731">
            <v>244.85100000000003</v>
          </cell>
          <cell r="AC1731">
            <v>244.85100000000003</v>
          </cell>
          <cell r="AD1731">
            <v>0</v>
          </cell>
          <cell r="AE1731">
            <v>0</v>
          </cell>
          <cell r="AF1731">
            <v>0</v>
          </cell>
          <cell r="AG1731">
            <v>0</v>
          </cell>
          <cell r="AH1731">
            <v>0</v>
          </cell>
          <cell r="AI1731">
            <v>0</v>
          </cell>
          <cell r="AJ1731">
            <v>0</v>
          </cell>
          <cell r="AK1731">
            <v>0</v>
          </cell>
          <cell r="AL1731">
            <v>0</v>
          </cell>
          <cell r="AM1731">
            <v>0</v>
          </cell>
          <cell r="AN1731">
            <v>0</v>
          </cell>
          <cell r="AO1731">
            <v>0</v>
          </cell>
          <cell r="AP1731">
            <v>0</v>
          </cell>
          <cell r="AQ1731">
            <v>489.70200000000006</v>
          </cell>
        </row>
        <row r="1732">
          <cell r="A1732">
            <v>1</v>
          </cell>
          <cell r="B1732" t="str">
            <v>COP</v>
          </cell>
          <cell r="C1732" t="str">
            <v>Forzosas</v>
          </cell>
          <cell r="D1732" t="str">
            <v>Fija</v>
          </cell>
          <cell r="E1732">
            <v>2</v>
          </cell>
          <cell r="F1732">
            <v>35954</v>
          </cell>
          <cell r="G1732" t="str">
            <v>Junio</v>
          </cell>
          <cell r="H1732">
            <v>1998</v>
          </cell>
          <cell r="I1732">
            <v>36685</v>
          </cell>
          <cell r="J1732">
            <v>2000</v>
          </cell>
          <cell r="K1732" t="str">
            <v>Junio</v>
          </cell>
          <cell r="P1732">
            <v>0</v>
          </cell>
          <cell r="Q1732">
            <v>25.5</v>
          </cell>
          <cell r="R1732" t="e">
            <v>#REF!</v>
          </cell>
          <cell r="S1732" t="e">
            <v>#REF!</v>
          </cell>
          <cell r="T1732">
            <v>853.3</v>
          </cell>
          <cell r="U1732" t="e">
            <v>#REF!</v>
          </cell>
          <cell r="V1732">
            <v>853.3</v>
          </cell>
          <cell r="W1732" t="e">
            <v>#REF!</v>
          </cell>
          <cell r="X1732">
            <v>853.3</v>
          </cell>
          <cell r="Y1732">
            <v>217.5915</v>
          </cell>
          <cell r="Z1732">
            <v>1070.8915</v>
          </cell>
          <cell r="AA1732" t="e">
            <v>#REF!</v>
          </cell>
          <cell r="AB1732">
            <v>217.5915</v>
          </cell>
          <cell r="AC1732">
            <v>217.5915</v>
          </cell>
          <cell r="AD1732">
            <v>0</v>
          </cell>
          <cell r="AE1732">
            <v>0</v>
          </cell>
          <cell r="AF1732">
            <v>0</v>
          </cell>
          <cell r="AG1732">
            <v>0</v>
          </cell>
          <cell r="AH1732">
            <v>0</v>
          </cell>
          <cell r="AI1732">
            <v>0</v>
          </cell>
          <cell r="AJ1732">
            <v>0</v>
          </cell>
          <cell r="AK1732">
            <v>0</v>
          </cell>
          <cell r="AL1732">
            <v>0</v>
          </cell>
          <cell r="AM1732">
            <v>0</v>
          </cell>
          <cell r="AN1732">
            <v>0</v>
          </cell>
          <cell r="AO1732">
            <v>0</v>
          </cell>
          <cell r="AP1732">
            <v>0</v>
          </cell>
          <cell r="AQ1732">
            <v>435.18299999999999</v>
          </cell>
        </row>
        <row r="1733">
          <cell r="A1733">
            <v>1</v>
          </cell>
          <cell r="B1733" t="str">
            <v>COP</v>
          </cell>
          <cell r="C1733" t="str">
            <v>Forzosas</v>
          </cell>
          <cell r="D1733" t="str">
            <v>Fija</v>
          </cell>
          <cell r="E1733">
            <v>2</v>
          </cell>
          <cell r="F1733">
            <v>35954</v>
          </cell>
          <cell r="G1733" t="str">
            <v>Junio</v>
          </cell>
          <cell r="H1733">
            <v>1998</v>
          </cell>
          <cell r="I1733">
            <v>36685</v>
          </cell>
          <cell r="J1733">
            <v>2000</v>
          </cell>
          <cell r="K1733" t="str">
            <v>Junio</v>
          </cell>
          <cell r="P1733">
            <v>0</v>
          </cell>
          <cell r="Q1733">
            <v>25.5</v>
          </cell>
          <cell r="R1733" t="e">
            <v>#REF!</v>
          </cell>
          <cell r="S1733" t="e">
            <v>#REF!</v>
          </cell>
          <cell r="T1733">
            <v>2928</v>
          </cell>
          <cell r="U1733" t="e">
            <v>#REF!</v>
          </cell>
          <cell r="V1733">
            <v>2928</v>
          </cell>
          <cell r="W1733" t="e">
            <v>#REF!</v>
          </cell>
          <cell r="X1733">
            <v>2928</v>
          </cell>
          <cell r="Y1733">
            <v>746.64</v>
          </cell>
          <cell r="Z1733">
            <v>3674.64</v>
          </cell>
          <cell r="AA1733" t="e">
            <v>#REF!</v>
          </cell>
          <cell r="AB1733">
            <v>746.64</v>
          </cell>
          <cell r="AC1733">
            <v>746.64</v>
          </cell>
          <cell r="AD1733">
            <v>0</v>
          </cell>
          <cell r="AE1733">
            <v>0</v>
          </cell>
          <cell r="AF1733">
            <v>0</v>
          </cell>
          <cell r="AG1733">
            <v>0</v>
          </cell>
          <cell r="AH1733">
            <v>0</v>
          </cell>
          <cell r="AI1733">
            <v>0</v>
          </cell>
          <cell r="AJ1733">
            <v>0</v>
          </cell>
          <cell r="AK1733">
            <v>0</v>
          </cell>
          <cell r="AL1733">
            <v>0</v>
          </cell>
          <cell r="AM1733">
            <v>0</v>
          </cell>
          <cell r="AN1733">
            <v>0</v>
          </cell>
          <cell r="AO1733">
            <v>0</v>
          </cell>
          <cell r="AP1733">
            <v>0</v>
          </cell>
          <cell r="AQ1733">
            <v>1493.28</v>
          </cell>
        </row>
        <row r="1734">
          <cell r="A1734">
            <v>1</v>
          </cell>
          <cell r="B1734" t="str">
            <v>COP</v>
          </cell>
          <cell r="C1734" t="str">
            <v>Forzosas</v>
          </cell>
          <cell r="D1734" t="str">
            <v>Fija</v>
          </cell>
          <cell r="E1734">
            <v>2</v>
          </cell>
          <cell r="F1734">
            <v>35954</v>
          </cell>
          <cell r="G1734" t="str">
            <v>Junio</v>
          </cell>
          <cell r="H1734">
            <v>1998</v>
          </cell>
          <cell r="I1734">
            <v>36685</v>
          </cell>
          <cell r="J1734">
            <v>2000</v>
          </cell>
          <cell r="K1734" t="str">
            <v>Junio</v>
          </cell>
          <cell r="P1734">
            <v>0</v>
          </cell>
          <cell r="Q1734">
            <v>25.5</v>
          </cell>
          <cell r="R1734" t="e">
            <v>#REF!</v>
          </cell>
          <cell r="S1734" t="e">
            <v>#REF!</v>
          </cell>
          <cell r="T1734">
            <v>1950.4</v>
          </cell>
          <cell r="U1734" t="e">
            <v>#REF!</v>
          </cell>
          <cell r="V1734">
            <v>1950.4</v>
          </cell>
          <cell r="W1734" t="e">
            <v>#REF!</v>
          </cell>
          <cell r="X1734">
            <v>1950.4</v>
          </cell>
          <cell r="Y1734">
            <v>497.35200000000003</v>
          </cell>
          <cell r="Z1734">
            <v>2447.752</v>
          </cell>
          <cell r="AA1734" t="e">
            <v>#REF!</v>
          </cell>
          <cell r="AB1734">
            <v>497.35200000000003</v>
          </cell>
          <cell r="AC1734">
            <v>497.35200000000003</v>
          </cell>
          <cell r="AD1734">
            <v>0</v>
          </cell>
          <cell r="AE1734">
            <v>0</v>
          </cell>
          <cell r="AF1734">
            <v>0</v>
          </cell>
          <cell r="AG1734">
            <v>0</v>
          </cell>
          <cell r="AH1734">
            <v>0</v>
          </cell>
          <cell r="AI1734">
            <v>0</v>
          </cell>
          <cell r="AJ1734">
            <v>0</v>
          </cell>
          <cell r="AK1734">
            <v>0</v>
          </cell>
          <cell r="AL1734">
            <v>0</v>
          </cell>
          <cell r="AM1734">
            <v>0</v>
          </cell>
          <cell r="AN1734">
            <v>0</v>
          </cell>
          <cell r="AO1734">
            <v>0</v>
          </cell>
          <cell r="AP1734">
            <v>0</v>
          </cell>
          <cell r="AQ1734">
            <v>994.70400000000006</v>
          </cell>
        </row>
        <row r="1735">
          <cell r="A1735">
            <v>1</v>
          </cell>
          <cell r="B1735" t="str">
            <v>COP</v>
          </cell>
          <cell r="C1735" t="str">
            <v>Forzosas</v>
          </cell>
          <cell r="D1735" t="str">
            <v>Fija</v>
          </cell>
          <cell r="E1735">
            <v>2</v>
          </cell>
          <cell r="F1735">
            <v>35954</v>
          </cell>
          <cell r="G1735" t="str">
            <v>Junio</v>
          </cell>
          <cell r="H1735">
            <v>1998</v>
          </cell>
          <cell r="I1735">
            <v>36685</v>
          </cell>
          <cell r="J1735">
            <v>2000</v>
          </cell>
          <cell r="K1735" t="str">
            <v>Junio</v>
          </cell>
          <cell r="P1735">
            <v>0</v>
          </cell>
          <cell r="Q1735">
            <v>25.5</v>
          </cell>
          <cell r="R1735" t="e">
            <v>#REF!</v>
          </cell>
          <cell r="S1735" t="e">
            <v>#REF!</v>
          </cell>
          <cell r="T1735">
            <v>15.1</v>
          </cell>
          <cell r="U1735" t="e">
            <v>#REF!</v>
          </cell>
          <cell r="V1735">
            <v>15.1</v>
          </cell>
          <cell r="W1735" t="e">
            <v>#REF!</v>
          </cell>
          <cell r="X1735">
            <v>15.1</v>
          </cell>
          <cell r="Y1735">
            <v>3.8504999999999998</v>
          </cell>
          <cell r="Z1735">
            <v>18.950499999999998</v>
          </cell>
          <cell r="AA1735" t="e">
            <v>#REF!</v>
          </cell>
          <cell r="AB1735">
            <v>3.8504999999999998</v>
          </cell>
          <cell r="AC1735">
            <v>3.8504999999999998</v>
          </cell>
          <cell r="AD1735">
            <v>0</v>
          </cell>
          <cell r="AE1735">
            <v>0</v>
          </cell>
          <cell r="AF1735">
            <v>0</v>
          </cell>
          <cell r="AG1735">
            <v>0</v>
          </cell>
          <cell r="AH1735">
            <v>0</v>
          </cell>
          <cell r="AI1735">
            <v>0</v>
          </cell>
          <cell r="AJ1735">
            <v>0</v>
          </cell>
          <cell r="AK1735">
            <v>0</v>
          </cell>
          <cell r="AL1735">
            <v>0</v>
          </cell>
          <cell r="AM1735">
            <v>0</v>
          </cell>
          <cell r="AN1735">
            <v>0</v>
          </cell>
          <cell r="AO1735">
            <v>0</v>
          </cell>
          <cell r="AP1735">
            <v>0</v>
          </cell>
          <cell r="AQ1735">
            <v>7.7009999999999996</v>
          </cell>
        </row>
        <row r="1736">
          <cell r="A1736">
            <v>1</v>
          </cell>
          <cell r="B1736" t="str">
            <v>COP</v>
          </cell>
          <cell r="C1736" t="str">
            <v>Forzosas</v>
          </cell>
          <cell r="D1736" t="str">
            <v>Fija</v>
          </cell>
          <cell r="E1736">
            <v>2</v>
          </cell>
          <cell r="F1736">
            <v>35954</v>
          </cell>
          <cell r="G1736" t="str">
            <v>Junio</v>
          </cell>
          <cell r="H1736">
            <v>1998</v>
          </cell>
          <cell r="I1736">
            <v>36685</v>
          </cell>
          <cell r="J1736">
            <v>2000</v>
          </cell>
          <cell r="K1736" t="str">
            <v>Junio</v>
          </cell>
          <cell r="P1736">
            <v>0</v>
          </cell>
          <cell r="Q1736">
            <v>25.5</v>
          </cell>
          <cell r="R1736" t="e">
            <v>#REF!</v>
          </cell>
          <cell r="S1736" t="e">
            <v>#REF!</v>
          </cell>
          <cell r="T1736">
            <v>27915.9</v>
          </cell>
          <cell r="U1736" t="e">
            <v>#REF!</v>
          </cell>
          <cell r="V1736">
            <v>27915.9</v>
          </cell>
          <cell r="W1736" t="e">
            <v>#REF!</v>
          </cell>
          <cell r="X1736">
            <v>27915.9</v>
          </cell>
          <cell r="Y1736">
            <v>7118.5545000000002</v>
          </cell>
          <cell r="Z1736">
            <v>35034.4545</v>
          </cell>
          <cell r="AA1736" t="e">
            <v>#REF!</v>
          </cell>
          <cell r="AB1736">
            <v>7118.5545000000002</v>
          </cell>
          <cell r="AC1736">
            <v>7118.5545000000002</v>
          </cell>
          <cell r="AD1736">
            <v>0</v>
          </cell>
          <cell r="AE1736">
            <v>0</v>
          </cell>
          <cell r="AF1736">
            <v>0</v>
          </cell>
          <cell r="AG1736">
            <v>0</v>
          </cell>
          <cell r="AH1736">
            <v>0</v>
          </cell>
          <cell r="AI1736">
            <v>0</v>
          </cell>
          <cell r="AJ1736">
            <v>0</v>
          </cell>
          <cell r="AK1736">
            <v>0</v>
          </cell>
          <cell r="AL1736">
            <v>0</v>
          </cell>
          <cell r="AM1736">
            <v>0</v>
          </cell>
          <cell r="AN1736">
            <v>0</v>
          </cell>
          <cell r="AO1736">
            <v>0</v>
          </cell>
          <cell r="AP1736">
            <v>0</v>
          </cell>
          <cell r="AQ1736">
            <v>14237.109</v>
          </cell>
        </row>
        <row r="1737">
          <cell r="A1737">
            <v>1</v>
          </cell>
          <cell r="B1737" t="str">
            <v>COP</v>
          </cell>
          <cell r="C1737" t="str">
            <v>Forzosas</v>
          </cell>
          <cell r="D1737" t="str">
            <v>Fija</v>
          </cell>
          <cell r="E1737">
            <v>2</v>
          </cell>
          <cell r="F1737">
            <v>35954</v>
          </cell>
          <cell r="G1737" t="str">
            <v>Junio</v>
          </cell>
          <cell r="H1737">
            <v>1998</v>
          </cell>
          <cell r="I1737">
            <v>36685</v>
          </cell>
          <cell r="J1737">
            <v>2000</v>
          </cell>
          <cell r="K1737" t="str">
            <v>Junio</v>
          </cell>
          <cell r="P1737">
            <v>0</v>
          </cell>
          <cell r="Q1737">
            <v>25.5</v>
          </cell>
          <cell r="R1737" t="e">
            <v>#REF!</v>
          </cell>
          <cell r="S1737" t="e">
            <v>#REF!</v>
          </cell>
          <cell r="T1737">
            <v>4236.6000000000004</v>
          </cell>
          <cell r="U1737" t="e">
            <v>#REF!</v>
          </cell>
          <cell r="V1737">
            <v>4236.6000000000004</v>
          </cell>
          <cell r="W1737" t="e">
            <v>#REF!</v>
          </cell>
          <cell r="X1737">
            <v>4236.6000000000004</v>
          </cell>
          <cell r="Y1737">
            <v>1080.3330000000001</v>
          </cell>
          <cell r="Z1737">
            <v>5316.9330000000009</v>
          </cell>
          <cell r="AA1737" t="e">
            <v>#REF!</v>
          </cell>
          <cell r="AB1737">
            <v>1080.3330000000001</v>
          </cell>
          <cell r="AC1737">
            <v>1080.3330000000001</v>
          </cell>
          <cell r="AD1737">
            <v>0</v>
          </cell>
          <cell r="AE1737">
            <v>0</v>
          </cell>
          <cell r="AF1737">
            <v>0</v>
          </cell>
          <cell r="AG1737">
            <v>0</v>
          </cell>
          <cell r="AH1737">
            <v>0</v>
          </cell>
          <cell r="AI1737">
            <v>0</v>
          </cell>
          <cell r="AJ1737">
            <v>0</v>
          </cell>
          <cell r="AK1737">
            <v>0</v>
          </cell>
          <cell r="AL1737">
            <v>0</v>
          </cell>
          <cell r="AM1737">
            <v>0</v>
          </cell>
          <cell r="AN1737">
            <v>0</v>
          </cell>
          <cell r="AO1737">
            <v>0</v>
          </cell>
          <cell r="AP1737">
            <v>0</v>
          </cell>
          <cell r="AQ1737">
            <v>2160.6660000000002</v>
          </cell>
        </row>
        <row r="1738">
          <cell r="A1738">
            <v>1</v>
          </cell>
          <cell r="B1738" t="str">
            <v>COP</v>
          </cell>
          <cell r="C1738" t="str">
            <v>Forzosas</v>
          </cell>
          <cell r="D1738" t="str">
            <v>Fija</v>
          </cell>
          <cell r="E1738">
            <v>2</v>
          </cell>
          <cell r="F1738">
            <v>35954</v>
          </cell>
          <cell r="G1738" t="str">
            <v>Junio</v>
          </cell>
          <cell r="H1738">
            <v>1998</v>
          </cell>
          <cell r="I1738">
            <v>36685</v>
          </cell>
          <cell r="J1738">
            <v>2000</v>
          </cell>
          <cell r="K1738" t="str">
            <v>Junio</v>
          </cell>
          <cell r="P1738">
            <v>0</v>
          </cell>
          <cell r="Q1738">
            <v>25.5</v>
          </cell>
          <cell r="R1738" t="e">
            <v>#REF!</v>
          </cell>
          <cell r="S1738" t="e">
            <v>#REF!</v>
          </cell>
          <cell r="T1738">
            <v>7383.2</v>
          </cell>
          <cell r="U1738" t="e">
            <v>#REF!</v>
          </cell>
          <cell r="V1738">
            <v>7383.2</v>
          </cell>
          <cell r="W1738" t="e">
            <v>#REF!</v>
          </cell>
          <cell r="X1738">
            <v>7383.2</v>
          </cell>
          <cell r="Y1738">
            <v>1882.7159999999999</v>
          </cell>
          <cell r="Z1738">
            <v>9265.9159999999993</v>
          </cell>
          <cell r="AA1738" t="e">
            <v>#REF!</v>
          </cell>
          <cell r="AB1738">
            <v>1882.7159999999999</v>
          </cell>
          <cell r="AC1738">
            <v>1882.7159999999999</v>
          </cell>
          <cell r="AD1738">
            <v>0</v>
          </cell>
          <cell r="AE1738">
            <v>0</v>
          </cell>
          <cell r="AF1738">
            <v>0</v>
          </cell>
          <cell r="AG1738">
            <v>0</v>
          </cell>
          <cell r="AH1738">
            <v>0</v>
          </cell>
          <cell r="AI1738">
            <v>0</v>
          </cell>
          <cell r="AJ1738">
            <v>0</v>
          </cell>
          <cell r="AK1738">
            <v>0</v>
          </cell>
          <cell r="AL1738">
            <v>0</v>
          </cell>
          <cell r="AM1738">
            <v>0</v>
          </cell>
          <cell r="AN1738">
            <v>0</v>
          </cell>
          <cell r="AO1738">
            <v>0</v>
          </cell>
          <cell r="AP1738">
            <v>0</v>
          </cell>
          <cell r="AQ1738">
            <v>3765.4319999999998</v>
          </cell>
        </row>
        <row r="1739">
          <cell r="A1739">
            <v>1</v>
          </cell>
          <cell r="B1739" t="str">
            <v>COP</v>
          </cell>
          <cell r="C1739" t="str">
            <v>Forzosas</v>
          </cell>
          <cell r="D1739" t="str">
            <v>Fija</v>
          </cell>
          <cell r="E1739">
            <v>2</v>
          </cell>
          <cell r="F1739">
            <v>35954</v>
          </cell>
          <cell r="G1739" t="str">
            <v>Junio</v>
          </cell>
          <cell r="H1739">
            <v>1998</v>
          </cell>
          <cell r="I1739">
            <v>36685</v>
          </cell>
          <cell r="J1739">
            <v>2000</v>
          </cell>
          <cell r="K1739" t="str">
            <v>Junio</v>
          </cell>
          <cell r="P1739">
            <v>0</v>
          </cell>
          <cell r="Q1739">
            <v>25.5</v>
          </cell>
          <cell r="R1739" t="e">
            <v>#REF!</v>
          </cell>
          <cell r="S1739" t="e">
            <v>#REF!</v>
          </cell>
          <cell r="T1739">
            <v>196.8</v>
          </cell>
          <cell r="U1739" t="e">
            <v>#REF!</v>
          </cell>
          <cell r="V1739">
            <v>196.8</v>
          </cell>
          <cell r="W1739" t="e">
            <v>#REF!</v>
          </cell>
          <cell r="X1739">
            <v>196.8</v>
          </cell>
          <cell r="Y1739">
            <v>50.184000000000005</v>
          </cell>
          <cell r="Z1739">
            <v>246.98400000000001</v>
          </cell>
          <cell r="AA1739" t="e">
            <v>#REF!</v>
          </cell>
          <cell r="AB1739">
            <v>50.184000000000005</v>
          </cell>
          <cell r="AC1739">
            <v>50.184000000000005</v>
          </cell>
          <cell r="AD1739">
            <v>0</v>
          </cell>
          <cell r="AE1739">
            <v>0</v>
          </cell>
          <cell r="AF1739">
            <v>0</v>
          </cell>
          <cell r="AG1739">
            <v>0</v>
          </cell>
          <cell r="AH1739">
            <v>0</v>
          </cell>
          <cell r="AI1739">
            <v>0</v>
          </cell>
          <cell r="AJ1739">
            <v>0</v>
          </cell>
          <cell r="AK1739">
            <v>0</v>
          </cell>
          <cell r="AL1739">
            <v>0</v>
          </cell>
          <cell r="AM1739">
            <v>0</v>
          </cell>
          <cell r="AN1739">
            <v>0</v>
          </cell>
          <cell r="AO1739">
            <v>0</v>
          </cell>
          <cell r="AP1739">
            <v>0</v>
          </cell>
          <cell r="AQ1739">
            <v>100.36800000000001</v>
          </cell>
        </row>
        <row r="1740">
          <cell r="A1740">
            <v>1</v>
          </cell>
          <cell r="B1740" t="str">
            <v>COP</v>
          </cell>
          <cell r="C1740" t="str">
            <v>Forzosas</v>
          </cell>
          <cell r="D1740" t="str">
            <v>Fija</v>
          </cell>
          <cell r="E1740">
            <v>2</v>
          </cell>
          <cell r="F1740">
            <v>35954</v>
          </cell>
          <cell r="G1740" t="str">
            <v>Junio</v>
          </cell>
          <cell r="H1740">
            <v>1998</v>
          </cell>
          <cell r="I1740">
            <v>36685</v>
          </cell>
          <cell r="J1740">
            <v>2000</v>
          </cell>
          <cell r="K1740" t="str">
            <v>Junio</v>
          </cell>
          <cell r="P1740">
            <v>0</v>
          </cell>
          <cell r="Q1740">
            <v>25.5</v>
          </cell>
          <cell r="R1740" t="e">
            <v>#REF!</v>
          </cell>
          <cell r="S1740" t="e">
            <v>#REF!</v>
          </cell>
          <cell r="T1740">
            <v>193.9</v>
          </cell>
          <cell r="U1740" t="e">
            <v>#REF!</v>
          </cell>
          <cell r="V1740">
            <v>193.9</v>
          </cell>
          <cell r="W1740" t="e">
            <v>#REF!</v>
          </cell>
          <cell r="X1740">
            <v>193.9</v>
          </cell>
          <cell r="Y1740">
            <v>49.444500000000005</v>
          </cell>
          <cell r="Z1740">
            <v>243.34450000000001</v>
          </cell>
          <cell r="AA1740" t="e">
            <v>#REF!</v>
          </cell>
          <cell r="AB1740">
            <v>49.444500000000005</v>
          </cell>
          <cell r="AC1740">
            <v>49.444500000000005</v>
          </cell>
          <cell r="AD1740">
            <v>0</v>
          </cell>
          <cell r="AE1740">
            <v>0</v>
          </cell>
          <cell r="AF1740">
            <v>0</v>
          </cell>
          <cell r="AG1740">
            <v>0</v>
          </cell>
          <cell r="AH1740">
            <v>0</v>
          </cell>
          <cell r="AI1740">
            <v>0</v>
          </cell>
          <cell r="AJ1740">
            <v>0</v>
          </cell>
          <cell r="AK1740">
            <v>0</v>
          </cell>
          <cell r="AL1740">
            <v>0</v>
          </cell>
          <cell r="AM1740">
            <v>0</v>
          </cell>
          <cell r="AN1740">
            <v>0</v>
          </cell>
          <cell r="AO1740">
            <v>0</v>
          </cell>
          <cell r="AP1740">
            <v>0</v>
          </cell>
          <cell r="AQ1740">
            <v>98.88900000000001</v>
          </cell>
        </row>
        <row r="1741">
          <cell r="A1741">
            <v>1</v>
          </cell>
          <cell r="B1741" t="str">
            <v>COP</v>
          </cell>
          <cell r="C1741" t="str">
            <v>Forzosas</v>
          </cell>
          <cell r="D1741" t="str">
            <v>Fija</v>
          </cell>
          <cell r="E1741">
            <v>2</v>
          </cell>
          <cell r="F1741">
            <v>35954</v>
          </cell>
          <cell r="G1741" t="str">
            <v>Junio</v>
          </cell>
          <cell r="H1741">
            <v>1998</v>
          </cell>
          <cell r="I1741">
            <v>36685</v>
          </cell>
          <cell r="J1741">
            <v>2000</v>
          </cell>
          <cell r="K1741" t="str">
            <v>Junio</v>
          </cell>
          <cell r="P1741">
            <v>0</v>
          </cell>
          <cell r="Q1741">
            <v>25.5</v>
          </cell>
          <cell r="R1741" t="e">
            <v>#REF!</v>
          </cell>
          <cell r="S1741" t="e">
            <v>#REF!</v>
          </cell>
          <cell r="T1741">
            <v>185.3</v>
          </cell>
          <cell r="U1741" t="e">
            <v>#REF!</v>
          </cell>
          <cell r="V1741">
            <v>185.3</v>
          </cell>
          <cell r="W1741" t="e">
            <v>#REF!</v>
          </cell>
          <cell r="X1741">
            <v>185.3</v>
          </cell>
          <cell r="Y1741">
            <v>47.251500000000007</v>
          </cell>
          <cell r="Z1741">
            <v>232.55150000000003</v>
          </cell>
          <cell r="AA1741" t="e">
            <v>#REF!</v>
          </cell>
          <cell r="AB1741">
            <v>47.251500000000007</v>
          </cell>
          <cell r="AC1741">
            <v>47.251500000000007</v>
          </cell>
          <cell r="AD1741">
            <v>0</v>
          </cell>
          <cell r="AE1741">
            <v>0</v>
          </cell>
          <cell r="AF1741">
            <v>0</v>
          </cell>
          <cell r="AG1741">
            <v>0</v>
          </cell>
          <cell r="AH1741">
            <v>0</v>
          </cell>
          <cell r="AI1741">
            <v>0</v>
          </cell>
          <cell r="AJ1741">
            <v>0</v>
          </cell>
          <cell r="AK1741">
            <v>0</v>
          </cell>
          <cell r="AL1741">
            <v>0</v>
          </cell>
          <cell r="AM1741">
            <v>0</v>
          </cell>
          <cell r="AN1741">
            <v>0</v>
          </cell>
          <cell r="AO1741">
            <v>0</v>
          </cell>
          <cell r="AP1741">
            <v>0</v>
          </cell>
          <cell r="AQ1741">
            <v>94.503000000000014</v>
          </cell>
        </row>
        <row r="1742">
          <cell r="A1742">
            <v>1</v>
          </cell>
          <cell r="B1742" t="str">
            <v>COP</v>
          </cell>
          <cell r="C1742" t="str">
            <v>Forzosas</v>
          </cell>
          <cell r="D1742" t="str">
            <v>Fija</v>
          </cell>
          <cell r="E1742">
            <v>3</v>
          </cell>
          <cell r="F1742">
            <v>35800</v>
          </cell>
          <cell r="G1742" t="str">
            <v>Enero</v>
          </cell>
          <cell r="H1742">
            <v>1998</v>
          </cell>
          <cell r="I1742">
            <v>36896</v>
          </cell>
          <cell r="J1742">
            <v>2001</v>
          </cell>
          <cell r="K1742" t="str">
            <v>Enero</v>
          </cell>
          <cell r="P1742">
            <v>0</v>
          </cell>
          <cell r="Q1742">
            <v>25.5</v>
          </cell>
          <cell r="R1742" t="e">
            <v>#REF!</v>
          </cell>
          <cell r="S1742" t="e">
            <v>#REF!</v>
          </cell>
          <cell r="T1742">
            <v>2874.3</v>
          </cell>
          <cell r="U1742" t="e">
            <v>#REF!</v>
          </cell>
          <cell r="V1742">
            <v>2874.3</v>
          </cell>
          <cell r="W1742" t="e">
            <v>#REF!</v>
          </cell>
          <cell r="X1742">
            <v>2874.3</v>
          </cell>
          <cell r="Y1742">
            <v>732.94650000000001</v>
          </cell>
          <cell r="Z1742">
            <v>3607.2465000000002</v>
          </cell>
          <cell r="AA1742" t="e">
            <v>#REF!</v>
          </cell>
          <cell r="AB1742">
            <v>732.94650000000001</v>
          </cell>
          <cell r="AC1742">
            <v>732.94650000000001</v>
          </cell>
          <cell r="AD1742">
            <v>732.94650000000001</v>
          </cell>
          <cell r="AE1742">
            <v>0</v>
          </cell>
          <cell r="AF1742">
            <v>0</v>
          </cell>
          <cell r="AG1742">
            <v>0</v>
          </cell>
          <cell r="AH1742">
            <v>0</v>
          </cell>
          <cell r="AI1742">
            <v>0</v>
          </cell>
          <cell r="AJ1742">
            <v>0</v>
          </cell>
          <cell r="AK1742">
            <v>0</v>
          </cell>
          <cell r="AL1742">
            <v>0</v>
          </cell>
          <cell r="AM1742">
            <v>0</v>
          </cell>
          <cell r="AN1742">
            <v>0</v>
          </cell>
          <cell r="AO1742">
            <v>0</v>
          </cell>
          <cell r="AP1742">
            <v>0</v>
          </cell>
          <cell r="AQ1742">
            <v>2198.8395</v>
          </cell>
        </row>
        <row r="1743">
          <cell r="A1743">
            <v>1</v>
          </cell>
          <cell r="B1743" t="str">
            <v>COP</v>
          </cell>
          <cell r="C1743" t="str">
            <v>Forzosas</v>
          </cell>
          <cell r="D1743" t="str">
            <v>Fija</v>
          </cell>
          <cell r="E1743">
            <v>3</v>
          </cell>
          <cell r="F1743">
            <v>36003</v>
          </cell>
          <cell r="G1743" t="str">
            <v>Julio</v>
          </cell>
          <cell r="H1743">
            <v>1998</v>
          </cell>
          <cell r="I1743">
            <v>37099</v>
          </cell>
          <cell r="J1743">
            <v>2001</v>
          </cell>
          <cell r="K1743" t="str">
            <v>Julio</v>
          </cell>
          <cell r="P1743">
            <v>0</v>
          </cell>
          <cell r="Q1743">
            <v>25.5</v>
          </cell>
          <cell r="R1743" t="e">
            <v>#REF!</v>
          </cell>
          <cell r="S1743" t="e">
            <v>#REF!</v>
          </cell>
          <cell r="T1743">
            <v>2289.4</v>
          </cell>
          <cell r="U1743" t="e">
            <v>#REF!</v>
          </cell>
          <cell r="V1743">
            <v>2289.4</v>
          </cell>
          <cell r="W1743" t="e">
            <v>#REF!</v>
          </cell>
          <cell r="X1743">
            <v>2289.4</v>
          </cell>
          <cell r="Y1743">
            <v>583.79700000000003</v>
          </cell>
          <cell r="Z1743">
            <v>2873.1970000000001</v>
          </cell>
          <cell r="AA1743" t="e">
            <v>#REF!</v>
          </cell>
          <cell r="AB1743">
            <v>583.79700000000003</v>
          </cell>
          <cell r="AC1743">
            <v>583.79700000000003</v>
          </cell>
          <cell r="AD1743">
            <v>583.79700000000003</v>
          </cell>
          <cell r="AE1743">
            <v>0</v>
          </cell>
          <cell r="AF1743">
            <v>0</v>
          </cell>
          <cell r="AG1743">
            <v>0</v>
          </cell>
          <cell r="AH1743">
            <v>0</v>
          </cell>
          <cell r="AI1743">
            <v>0</v>
          </cell>
          <cell r="AJ1743">
            <v>0</v>
          </cell>
          <cell r="AK1743">
            <v>0</v>
          </cell>
          <cell r="AL1743">
            <v>0</v>
          </cell>
          <cell r="AM1743">
            <v>0</v>
          </cell>
          <cell r="AN1743">
            <v>0</v>
          </cell>
          <cell r="AO1743">
            <v>0</v>
          </cell>
          <cell r="AP1743">
            <v>0</v>
          </cell>
          <cell r="AQ1743">
            <v>1751.3910000000001</v>
          </cell>
        </row>
        <row r="1744">
          <cell r="A1744">
            <v>1</v>
          </cell>
          <cell r="B1744" t="str">
            <v>COP</v>
          </cell>
          <cell r="C1744" t="str">
            <v>Convenidas Mx</v>
          </cell>
          <cell r="D1744" t="str">
            <v>Fija</v>
          </cell>
          <cell r="E1744">
            <v>10</v>
          </cell>
          <cell r="F1744">
            <v>36082</v>
          </cell>
          <cell r="G1744" t="str">
            <v>Octubre</v>
          </cell>
          <cell r="H1744">
            <v>1998</v>
          </cell>
          <cell r="I1744">
            <v>39735</v>
          </cell>
          <cell r="J1744">
            <v>2008</v>
          </cell>
          <cell r="K1744" t="str">
            <v>Octubre</v>
          </cell>
          <cell r="P1744">
            <v>10</v>
          </cell>
          <cell r="Q1744">
            <v>37</v>
          </cell>
          <cell r="R1744">
            <v>37</v>
          </cell>
          <cell r="S1744" t="e">
            <v>#REF!</v>
          </cell>
          <cell r="T1744">
            <v>10000</v>
          </cell>
          <cell r="U1744" t="e">
            <v>#REF!</v>
          </cell>
          <cell r="V1744">
            <v>10000</v>
          </cell>
          <cell r="W1744" t="e">
            <v>#REF!</v>
          </cell>
          <cell r="X1744">
            <v>15230.577275464671</v>
          </cell>
          <cell r="Y1744">
            <v>3700</v>
          </cell>
          <cell r="Z1744">
            <v>13700</v>
          </cell>
          <cell r="AA1744">
            <v>370000</v>
          </cell>
          <cell r="AB1744">
            <v>3700</v>
          </cell>
          <cell r="AC1744">
            <v>3700</v>
          </cell>
          <cell r="AD1744">
            <v>1088.3165152707775</v>
          </cell>
          <cell r="AE1744">
            <v>1158.6218947628622</v>
          </cell>
          <cell r="AF1744">
            <v>1222.3460989748194</v>
          </cell>
          <cell r="AG1744">
            <v>1277.3516734286861</v>
          </cell>
          <cell r="AH1744">
            <v>1328.4457403658337</v>
          </cell>
          <cell r="AI1744">
            <v>1381.5835699804672</v>
          </cell>
          <cell r="AJ1744">
            <v>1436.8469127796861</v>
          </cell>
          <cell r="AK1744">
            <v>1523.0577275464673</v>
          </cell>
          <cell r="AL1744">
            <v>0</v>
          </cell>
          <cell r="AM1744">
            <v>0</v>
          </cell>
          <cell r="AN1744">
            <v>0</v>
          </cell>
          <cell r="AO1744">
            <v>0</v>
          </cell>
          <cell r="AP1744">
            <v>0</v>
          </cell>
          <cell r="AQ1744">
            <v>17816.570133109599</v>
          </cell>
        </row>
        <row r="1745">
          <cell r="A1745">
            <v>1</v>
          </cell>
          <cell r="B1745" t="str">
            <v>COP</v>
          </cell>
          <cell r="C1745" t="str">
            <v>Convenidas Mx</v>
          </cell>
          <cell r="D1745" t="str">
            <v>Fija</v>
          </cell>
          <cell r="E1745">
            <v>10</v>
          </cell>
          <cell r="F1745">
            <v>36082</v>
          </cell>
          <cell r="G1745" t="str">
            <v>Octubre</v>
          </cell>
          <cell r="H1745">
            <v>1998</v>
          </cell>
          <cell r="I1745">
            <v>39735</v>
          </cell>
          <cell r="J1745">
            <v>2008</v>
          </cell>
          <cell r="K1745" t="str">
            <v>Octubre</v>
          </cell>
          <cell r="P1745">
            <v>10</v>
          </cell>
          <cell r="Q1745">
            <v>37</v>
          </cell>
          <cell r="R1745">
            <v>37</v>
          </cell>
          <cell r="S1745" t="e">
            <v>#REF!</v>
          </cell>
          <cell r="T1745">
            <v>88200</v>
          </cell>
          <cell r="U1745" t="e">
            <v>#REF!</v>
          </cell>
          <cell r="V1745">
            <v>88200</v>
          </cell>
          <cell r="W1745" t="e">
            <v>#REF!</v>
          </cell>
          <cell r="X1745">
            <v>134333.69156959839</v>
          </cell>
          <cell r="Y1745">
            <v>32634</v>
          </cell>
          <cell r="Z1745">
            <v>120834</v>
          </cell>
          <cell r="AA1745">
            <v>3263400</v>
          </cell>
          <cell r="AB1745">
            <v>32634</v>
          </cell>
          <cell r="AC1745">
            <v>32634</v>
          </cell>
          <cell r="AD1745">
            <v>9598.9516646882585</v>
          </cell>
          <cell r="AE1745">
            <v>10219.045111808446</v>
          </cell>
          <cell r="AF1745">
            <v>10781.092592957908</v>
          </cell>
          <cell r="AG1745">
            <v>11266.241759641012</v>
          </cell>
          <cell r="AH1745">
            <v>11716.891430026653</v>
          </cell>
          <cell r="AI1745">
            <v>12185.567087227719</v>
          </cell>
          <cell r="AJ1745">
            <v>12672.989770716831</v>
          </cell>
          <cell r="AK1745">
            <v>13433.36915695984</v>
          </cell>
          <cell r="AL1745">
            <v>0</v>
          </cell>
          <cell r="AM1745">
            <v>0</v>
          </cell>
          <cell r="AN1745">
            <v>0</v>
          </cell>
          <cell r="AO1745">
            <v>0</v>
          </cell>
          <cell r="AP1745">
            <v>0</v>
          </cell>
          <cell r="AQ1745">
            <v>157142.14857402668</v>
          </cell>
        </row>
        <row r="1746">
          <cell r="A1746">
            <v>1</v>
          </cell>
          <cell r="B1746" t="str">
            <v>COP</v>
          </cell>
          <cell r="C1746" t="str">
            <v>Convenidas Mx</v>
          </cell>
          <cell r="D1746" t="str">
            <v>Fija</v>
          </cell>
          <cell r="E1746">
            <v>10</v>
          </cell>
          <cell r="F1746">
            <v>36082</v>
          </cell>
          <cell r="G1746" t="str">
            <v>Octubre</v>
          </cell>
          <cell r="H1746">
            <v>1998</v>
          </cell>
          <cell r="I1746">
            <v>39735</v>
          </cell>
          <cell r="J1746">
            <v>2008</v>
          </cell>
          <cell r="K1746" t="str">
            <v>Octubre</v>
          </cell>
          <cell r="P1746">
            <v>10</v>
          </cell>
          <cell r="Q1746">
            <v>37</v>
          </cell>
          <cell r="R1746">
            <v>37</v>
          </cell>
          <cell r="S1746" t="e">
            <v>#REF!</v>
          </cell>
          <cell r="T1746">
            <v>23800</v>
          </cell>
          <cell r="U1746" t="e">
            <v>#REF!</v>
          </cell>
          <cell r="V1746">
            <v>23800</v>
          </cell>
          <cell r="W1746" t="e">
            <v>#REF!</v>
          </cell>
          <cell r="X1746">
            <v>36248.773915605918</v>
          </cell>
          <cell r="Y1746">
            <v>8806</v>
          </cell>
          <cell r="Z1746">
            <v>32606</v>
          </cell>
          <cell r="AA1746">
            <v>880600</v>
          </cell>
          <cell r="AB1746">
            <v>8806</v>
          </cell>
          <cell r="AC1746">
            <v>8806</v>
          </cell>
          <cell r="AD1746">
            <v>2590.1933063444503</v>
          </cell>
          <cell r="AE1746">
            <v>2757.5201095356119</v>
          </cell>
          <cell r="AF1746">
            <v>2909.1837155600701</v>
          </cell>
          <cell r="AG1746">
            <v>3040.096982760273</v>
          </cell>
          <cell r="AH1746">
            <v>3161.7008620706843</v>
          </cell>
          <cell r="AI1746">
            <v>3288.1688965535122</v>
          </cell>
          <cell r="AJ1746">
            <v>3419.6956524156521</v>
          </cell>
          <cell r="AK1746">
            <v>3624.8773915605921</v>
          </cell>
          <cell r="AL1746">
            <v>0</v>
          </cell>
          <cell r="AM1746">
            <v>0</v>
          </cell>
          <cell r="AN1746">
            <v>0</v>
          </cell>
          <cell r="AO1746">
            <v>0</v>
          </cell>
          <cell r="AP1746">
            <v>0</v>
          </cell>
          <cell r="AQ1746">
            <v>42403.436916800849</v>
          </cell>
        </row>
        <row r="1747">
          <cell r="A1747">
            <v>1</v>
          </cell>
          <cell r="B1747" t="str">
            <v>COP</v>
          </cell>
          <cell r="C1747" t="str">
            <v>Convenidas Mx</v>
          </cell>
          <cell r="D1747" t="str">
            <v>Fija</v>
          </cell>
          <cell r="E1747">
            <v>10</v>
          </cell>
          <cell r="F1747">
            <v>36082</v>
          </cell>
          <cell r="G1747" t="str">
            <v>Octubre</v>
          </cell>
          <cell r="H1747">
            <v>1998</v>
          </cell>
          <cell r="I1747">
            <v>39735</v>
          </cell>
          <cell r="J1747">
            <v>2008</v>
          </cell>
          <cell r="K1747" t="str">
            <v>Octubre</v>
          </cell>
          <cell r="P1747">
            <v>10</v>
          </cell>
          <cell r="Q1747">
            <v>37</v>
          </cell>
          <cell r="R1747">
            <v>37</v>
          </cell>
          <cell r="S1747" t="e">
            <v>#REF!</v>
          </cell>
          <cell r="T1747">
            <v>25000</v>
          </cell>
          <cell r="U1747" t="e">
            <v>#REF!</v>
          </cell>
          <cell r="V1747">
            <v>25000</v>
          </cell>
          <cell r="W1747" t="e">
            <v>#REF!</v>
          </cell>
          <cell r="X1747">
            <v>38076.44318866168</v>
          </cell>
          <cell r="Y1747">
            <v>9250</v>
          </cell>
          <cell r="Z1747">
            <v>34250</v>
          </cell>
          <cell r="AA1747">
            <v>925000</v>
          </cell>
          <cell r="AB1747">
            <v>9250</v>
          </cell>
          <cell r="AC1747">
            <v>9250</v>
          </cell>
          <cell r="AD1747">
            <v>2720.7912881769439</v>
          </cell>
          <cell r="AE1747">
            <v>2896.5547369071555</v>
          </cell>
          <cell r="AF1747">
            <v>3055.8652474370483</v>
          </cell>
          <cell r="AG1747">
            <v>3193.3791835717152</v>
          </cell>
          <cell r="AH1747">
            <v>3321.1143509145841</v>
          </cell>
          <cell r="AI1747">
            <v>3453.9589249511682</v>
          </cell>
          <cell r="AJ1747">
            <v>3592.1172819492149</v>
          </cell>
          <cell r="AK1747">
            <v>3807.6443188661683</v>
          </cell>
          <cell r="AL1747">
            <v>0</v>
          </cell>
          <cell r="AM1747">
            <v>0</v>
          </cell>
          <cell r="AN1747">
            <v>0</v>
          </cell>
          <cell r="AO1747">
            <v>0</v>
          </cell>
          <cell r="AP1747">
            <v>0</v>
          </cell>
          <cell r="AQ1747">
            <v>44541.425332774001</v>
          </cell>
        </row>
        <row r="1748">
          <cell r="A1748">
            <v>1</v>
          </cell>
          <cell r="B1748" t="str">
            <v>COP</v>
          </cell>
          <cell r="C1748" t="str">
            <v>Convenidas</v>
          </cell>
          <cell r="D1748" t="str">
            <v>Fija</v>
          </cell>
          <cell r="E1748">
            <v>1</v>
          </cell>
          <cell r="F1748">
            <v>35800</v>
          </cell>
          <cell r="G1748" t="str">
            <v>Enero</v>
          </cell>
          <cell r="H1748">
            <v>1998</v>
          </cell>
          <cell r="I1748">
            <v>36165</v>
          </cell>
          <cell r="J1748">
            <v>1999</v>
          </cell>
          <cell r="K1748" t="str">
            <v>Enero</v>
          </cell>
          <cell r="P1748">
            <v>0</v>
          </cell>
          <cell r="Q1748">
            <v>25.5</v>
          </cell>
          <cell r="R1748" t="e">
            <v>#REF!</v>
          </cell>
          <cell r="S1748" t="e">
            <v>#REF!</v>
          </cell>
          <cell r="T1748">
            <v>28030</v>
          </cell>
          <cell r="U1748" t="e">
            <v>#REF!</v>
          </cell>
          <cell r="V1748">
            <v>28030</v>
          </cell>
          <cell r="W1748" t="e">
            <v>#REF!</v>
          </cell>
          <cell r="X1748">
            <v>28030</v>
          </cell>
          <cell r="Y1748">
            <v>7147.6500000000005</v>
          </cell>
          <cell r="Z1748">
            <v>35177.65</v>
          </cell>
          <cell r="AA1748" t="e">
            <v>#REF!</v>
          </cell>
          <cell r="AB1748">
            <v>7147.6500000000005</v>
          </cell>
          <cell r="AC1748">
            <v>0</v>
          </cell>
          <cell r="AD1748">
            <v>0</v>
          </cell>
          <cell r="AE1748">
            <v>0</v>
          </cell>
          <cell r="AF1748">
            <v>0</v>
          </cell>
          <cell r="AG1748">
            <v>0</v>
          </cell>
          <cell r="AH1748">
            <v>0</v>
          </cell>
          <cell r="AI1748">
            <v>0</v>
          </cell>
          <cell r="AJ1748">
            <v>0</v>
          </cell>
          <cell r="AK1748">
            <v>0</v>
          </cell>
          <cell r="AL1748">
            <v>0</v>
          </cell>
          <cell r="AM1748">
            <v>0</v>
          </cell>
          <cell r="AN1748">
            <v>0</v>
          </cell>
          <cell r="AO1748">
            <v>0</v>
          </cell>
          <cell r="AP1748">
            <v>0</v>
          </cell>
          <cell r="AQ1748">
            <v>7147.6500000000005</v>
          </cell>
        </row>
        <row r="1749">
          <cell r="A1749">
            <v>1</v>
          </cell>
          <cell r="B1749" t="str">
            <v>COP</v>
          </cell>
          <cell r="C1749" t="str">
            <v>Convenidas</v>
          </cell>
          <cell r="D1749" t="str">
            <v>Fija</v>
          </cell>
          <cell r="E1749">
            <v>2</v>
          </cell>
          <cell r="F1749">
            <v>35447</v>
          </cell>
          <cell r="G1749" t="str">
            <v>Enero</v>
          </cell>
          <cell r="H1749">
            <v>1997</v>
          </cell>
          <cell r="I1749">
            <v>36177</v>
          </cell>
          <cell r="J1749">
            <v>1999</v>
          </cell>
          <cell r="K1749" t="str">
            <v>Enero</v>
          </cell>
          <cell r="P1749">
            <v>0</v>
          </cell>
          <cell r="Q1749">
            <v>27.5</v>
          </cell>
          <cell r="R1749" t="e">
            <v>#REF!</v>
          </cell>
          <cell r="S1749" t="e">
            <v>#REF!</v>
          </cell>
          <cell r="T1749">
            <v>7286.2</v>
          </cell>
          <cell r="U1749" t="e">
            <v>#REF!</v>
          </cell>
          <cell r="V1749">
            <v>7286.2</v>
          </cell>
          <cell r="W1749" t="e">
            <v>#REF!</v>
          </cell>
          <cell r="X1749">
            <v>7286.2</v>
          </cell>
          <cell r="Y1749">
            <v>2003.7050000000002</v>
          </cell>
          <cell r="Z1749">
            <v>9289.9050000000007</v>
          </cell>
          <cell r="AA1749" t="e">
            <v>#REF!</v>
          </cell>
          <cell r="AB1749">
            <v>2003.7050000000002</v>
          </cell>
          <cell r="AC1749">
            <v>0</v>
          </cell>
          <cell r="AD1749">
            <v>0</v>
          </cell>
          <cell r="AE1749">
            <v>0</v>
          </cell>
          <cell r="AF1749">
            <v>0</v>
          </cell>
          <cell r="AG1749">
            <v>0</v>
          </cell>
          <cell r="AH1749">
            <v>0</v>
          </cell>
          <cell r="AI1749">
            <v>0</v>
          </cell>
          <cell r="AJ1749">
            <v>0</v>
          </cell>
          <cell r="AK1749">
            <v>0</v>
          </cell>
          <cell r="AL1749">
            <v>0</v>
          </cell>
          <cell r="AM1749">
            <v>0</v>
          </cell>
          <cell r="AN1749">
            <v>0</v>
          </cell>
          <cell r="AO1749">
            <v>0</v>
          </cell>
          <cell r="AP1749">
            <v>0</v>
          </cell>
          <cell r="AQ1749">
            <v>2003.7050000000002</v>
          </cell>
        </row>
        <row r="1750">
          <cell r="A1750">
            <v>1</v>
          </cell>
          <cell r="B1750" t="str">
            <v>COP</v>
          </cell>
          <cell r="C1750" t="str">
            <v>Convenidas</v>
          </cell>
          <cell r="D1750" t="str">
            <v>Fija</v>
          </cell>
          <cell r="E1750">
            <v>1</v>
          </cell>
          <cell r="F1750">
            <v>35864</v>
          </cell>
          <cell r="G1750" t="str">
            <v>Marzo</v>
          </cell>
          <cell r="H1750">
            <v>1998</v>
          </cell>
          <cell r="I1750">
            <v>36229</v>
          </cell>
          <cell r="J1750">
            <v>1999</v>
          </cell>
          <cell r="K1750" t="str">
            <v>Marzo</v>
          </cell>
          <cell r="P1750">
            <v>0</v>
          </cell>
          <cell r="Q1750">
            <v>25.5</v>
          </cell>
          <cell r="R1750" t="e">
            <v>#REF!</v>
          </cell>
          <cell r="S1750" t="e">
            <v>#REF!</v>
          </cell>
          <cell r="T1750">
            <v>770</v>
          </cell>
          <cell r="U1750" t="e">
            <v>#REF!</v>
          </cell>
          <cell r="V1750">
            <v>770</v>
          </cell>
          <cell r="W1750" t="e">
            <v>#REF!</v>
          </cell>
          <cell r="X1750">
            <v>770</v>
          </cell>
          <cell r="Y1750">
            <v>196.35</v>
          </cell>
          <cell r="Z1750">
            <v>966.35</v>
          </cell>
          <cell r="AA1750" t="e">
            <v>#REF!</v>
          </cell>
          <cell r="AB1750">
            <v>196.35</v>
          </cell>
          <cell r="AC1750">
            <v>0</v>
          </cell>
          <cell r="AD1750">
            <v>0</v>
          </cell>
          <cell r="AE1750">
            <v>0</v>
          </cell>
          <cell r="AF1750">
            <v>0</v>
          </cell>
          <cell r="AG1750">
            <v>0</v>
          </cell>
          <cell r="AH1750">
            <v>0</v>
          </cell>
          <cell r="AI1750">
            <v>0</v>
          </cell>
          <cell r="AJ1750">
            <v>0</v>
          </cell>
          <cell r="AK1750">
            <v>0</v>
          </cell>
          <cell r="AL1750">
            <v>0</v>
          </cell>
          <cell r="AM1750">
            <v>0</v>
          </cell>
          <cell r="AN1750">
            <v>0</v>
          </cell>
          <cell r="AO1750">
            <v>0</v>
          </cell>
          <cell r="AP1750">
            <v>0</v>
          </cell>
          <cell r="AQ1750">
            <v>196.35</v>
          </cell>
        </row>
        <row r="1751">
          <cell r="A1751">
            <v>1</v>
          </cell>
          <cell r="B1751" t="str">
            <v>COP</v>
          </cell>
          <cell r="C1751" t="str">
            <v>Convenidas</v>
          </cell>
          <cell r="D1751" t="str">
            <v>Fija</v>
          </cell>
          <cell r="E1751">
            <v>1</v>
          </cell>
          <cell r="F1751">
            <v>35864</v>
          </cell>
          <cell r="G1751" t="str">
            <v>Marzo</v>
          </cell>
          <cell r="H1751">
            <v>1998</v>
          </cell>
          <cell r="I1751">
            <v>36229</v>
          </cell>
          <cell r="J1751">
            <v>1999</v>
          </cell>
          <cell r="K1751" t="str">
            <v>Marzo</v>
          </cell>
          <cell r="P1751">
            <v>0</v>
          </cell>
          <cell r="Q1751">
            <v>25.5</v>
          </cell>
          <cell r="R1751" t="e">
            <v>#REF!</v>
          </cell>
          <cell r="S1751" t="e">
            <v>#REF!</v>
          </cell>
          <cell r="T1751">
            <v>230</v>
          </cell>
          <cell r="U1751" t="e">
            <v>#REF!</v>
          </cell>
          <cell r="V1751">
            <v>230</v>
          </cell>
          <cell r="W1751" t="e">
            <v>#REF!</v>
          </cell>
          <cell r="X1751">
            <v>230</v>
          </cell>
          <cell r="Y1751">
            <v>58.65</v>
          </cell>
          <cell r="Z1751">
            <v>288.64999999999998</v>
          </cell>
          <cell r="AA1751" t="e">
            <v>#REF!</v>
          </cell>
          <cell r="AB1751">
            <v>58.65</v>
          </cell>
          <cell r="AC1751">
            <v>0</v>
          </cell>
          <cell r="AD1751">
            <v>0</v>
          </cell>
          <cell r="AE1751">
            <v>0</v>
          </cell>
          <cell r="AF1751">
            <v>0</v>
          </cell>
          <cell r="AG1751">
            <v>0</v>
          </cell>
          <cell r="AH1751">
            <v>0</v>
          </cell>
          <cell r="AI1751">
            <v>0</v>
          </cell>
          <cell r="AJ1751">
            <v>0</v>
          </cell>
          <cell r="AK1751">
            <v>0</v>
          </cell>
          <cell r="AL1751">
            <v>0</v>
          </cell>
          <cell r="AM1751">
            <v>0</v>
          </cell>
          <cell r="AN1751">
            <v>0</v>
          </cell>
          <cell r="AO1751">
            <v>0</v>
          </cell>
          <cell r="AP1751">
            <v>0</v>
          </cell>
          <cell r="AQ1751">
            <v>58.65</v>
          </cell>
        </row>
        <row r="1752">
          <cell r="A1752">
            <v>1</v>
          </cell>
          <cell r="B1752" t="str">
            <v>COP</v>
          </cell>
          <cell r="C1752" t="str">
            <v>Convenidas</v>
          </cell>
          <cell r="D1752" t="str">
            <v>Fija</v>
          </cell>
          <cell r="E1752">
            <v>1</v>
          </cell>
          <cell r="F1752">
            <v>35864</v>
          </cell>
          <cell r="G1752" t="str">
            <v>Marzo</v>
          </cell>
          <cell r="H1752">
            <v>1998</v>
          </cell>
          <cell r="I1752">
            <v>36229</v>
          </cell>
          <cell r="J1752">
            <v>1999</v>
          </cell>
          <cell r="K1752" t="str">
            <v>Marzo</v>
          </cell>
          <cell r="P1752">
            <v>0</v>
          </cell>
          <cell r="Q1752">
            <v>25.5</v>
          </cell>
          <cell r="R1752" t="e">
            <v>#REF!</v>
          </cell>
          <cell r="S1752" t="e">
            <v>#REF!</v>
          </cell>
          <cell r="T1752">
            <v>2500</v>
          </cell>
          <cell r="U1752" t="e">
            <v>#REF!</v>
          </cell>
          <cell r="V1752">
            <v>2500</v>
          </cell>
          <cell r="W1752" t="e">
            <v>#REF!</v>
          </cell>
          <cell r="X1752">
            <v>2500</v>
          </cell>
          <cell r="Y1752">
            <v>637.5</v>
          </cell>
          <cell r="Z1752">
            <v>3137.5</v>
          </cell>
          <cell r="AA1752" t="e">
            <v>#REF!</v>
          </cell>
          <cell r="AB1752">
            <v>637.5</v>
          </cell>
          <cell r="AC1752">
            <v>0</v>
          </cell>
          <cell r="AD1752">
            <v>0</v>
          </cell>
          <cell r="AE1752">
            <v>0</v>
          </cell>
          <cell r="AF1752">
            <v>0</v>
          </cell>
          <cell r="AG1752">
            <v>0</v>
          </cell>
          <cell r="AH1752">
            <v>0</v>
          </cell>
          <cell r="AI1752">
            <v>0</v>
          </cell>
          <cell r="AJ1752">
            <v>0</v>
          </cell>
          <cell r="AK1752">
            <v>0</v>
          </cell>
          <cell r="AL1752">
            <v>0</v>
          </cell>
          <cell r="AM1752">
            <v>0</v>
          </cell>
          <cell r="AN1752">
            <v>0</v>
          </cell>
          <cell r="AO1752">
            <v>0</v>
          </cell>
          <cell r="AP1752">
            <v>0</v>
          </cell>
          <cell r="AQ1752">
            <v>637.5</v>
          </cell>
        </row>
        <row r="1753">
          <cell r="A1753">
            <v>1</v>
          </cell>
          <cell r="B1753" t="str">
            <v>COP</v>
          </cell>
          <cell r="C1753" t="str">
            <v>Convenidas</v>
          </cell>
          <cell r="D1753" t="str">
            <v>Fija</v>
          </cell>
          <cell r="E1753">
            <v>1</v>
          </cell>
          <cell r="F1753">
            <v>35864</v>
          </cell>
          <cell r="G1753" t="str">
            <v>Marzo</v>
          </cell>
          <cell r="H1753">
            <v>1998</v>
          </cell>
          <cell r="I1753">
            <v>36229</v>
          </cell>
          <cell r="J1753">
            <v>1999</v>
          </cell>
          <cell r="K1753" t="str">
            <v>Marzo</v>
          </cell>
          <cell r="P1753">
            <v>0</v>
          </cell>
          <cell r="Q1753">
            <v>25.5</v>
          </cell>
          <cell r="R1753" t="e">
            <v>#REF!</v>
          </cell>
          <cell r="S1753" t="e">
            <v>#REF!</v>
          </cell>
          <cell r="T1753">
            <v>500</v>
          </cell>
          <cell r="U1753" t="e">
            <v>#REF!</v>
          </cell>
          <cell r="V1753">
            <v>500</v>
          </cell>
          <cell r="W1753" t="e">
            <v>#REF!</v>
          </cell>
          <cell r="X1753">
            <v>500</v>
          </cell>
          <cell r="Y1753">
            <v>127.5</v>
          </cell>
          <cell r="Z1753">
            <v>627.5</v>
          </cell>
          <cell r="AA1753" t="e">
            <v>#REF!</v>
          </cell>
          <cell r="AB1753">
            <v>127.5</v>
          </cell>
          <cell r="AC1753">
            <v>0</v>
          </cell>
          <cell r="AD1753">
            <v>0</v>
          </cell>
          <cell r="AE1753">
            <v>0</v>
          </cell>
          <cell r="AF1753">
            <v>0</v>
          </cell>
          <cell r="AG1753">
            <v>0</v>
          </cell>
          <cell r="AH1753">
            <v>0</v>
          </cell>
          <cell r="AI1753">
            <v>0</v>
          </cell>
          <cell r="AJ1753">
            <v>0</v>
          </cell>
          <cell r="AK1753">
            <v>0</v>
          </cell>
          <cell r="AL1753">
            <v>0</v>
          </cell>
          <cell r="AM1753">
            <v>0</v>
          </cell>
          <cell r="AN1753">
            <v>0</v>
          </cell>
          <cell r="AO1753">
            <v>0</v>
          </cell>
          <cell r="AP1753">
            <v>0</v>
          </cell>
          <cell r="AQ1753">
            <v>127.5</v>
          </cell>
        </row>
        <row r="1754">
          <cell r="A1754">
            <v>1</v>
          </cell>
          <cell r="B1754" t="str">
            <v>COP</v>
          </cell>
          <cell r="C1754" t="str">
            <v>Convenidas</v>
          </cell>
          <cell r="D1754" t="str">
            <v>Fija</v>
          </cell>
          <cell r="E1754">
            <v>1</v>
          </cell>
          <cell r="F1754">
            <v>35864</v>
          </cell>
          <cell r="G1754" t="str">
            <v>Marzo</v>
          </cell>
          <cell r="H1754">
            <v>1998</v>
          </cell>
          <cell r="I1754">
            <v>36229</v>
          </cell>
          <cell r="J1754">
            <v>1999</v>
          </cell>
          <cell r="K1754" t="str">
            <v>Marzo</v>
          </cell>
          <cell r="P1754">
            <v>0</v>
          </cell>
          <cell r="Q1754">
            <v>25.5</v>
          </cell>
          <cell r="R1754" t="e">
            <v>#REF!</v>
          </cell>
          <cell r="S1754" t="e">
            <v>#REF!</v>
          </cell>
          <cell r="T1754">
            <v>3000</v>
          </cell>
          <cell r="U1754" t="e">
            <v>#REF!</v>
          </cell>
          <cell r="V1754">
            <v>3000</v>
          </cell>
          <cell r="W1754" t="e">
            <v>#REF!</v>
          </cell>
          <cell r="X1754">
            <v>3000</v>
          </cell>
          <cell r="Y1754">
            <v>765</v>
          </cell>
          <cell r="Z1754">
            <v>3765</v>
          </cell>
          <cell r="AA1754" t="e">
            <v>#REF!</v>
          </cell>
          <cell r="AB1754">
            <v>765</v>
          </cell>
          <cell r="AC1754">
            <v>0</v>
          </cell>
          <cell r="AD1754">
            <v>0</v>
          </cell>
          <cell r="AE1754">
            <v>0</v>
          </cell>
          <cell r="AF1754">
            <v>0</v>
          </cell>
          <cell r="AG1754">
            <v>0</v>
          </cell>
          <cell r="AH1754">
            <v>0</v>
          </cell>
          <cell r="AI1754">
            <v>0</v>
          </cell>
          <cell r="AJ1754">
            <v>0</v>
          </cell>
          <cell r="AK1754">
            <v>0</v>
          </cell>
          <cell r="AL1754">
            <v>0</v>
          </cell>
          <cell r="AM1754">
            <v>0</v>
          </cell>
          <cell r="AN1754">
            <v>0</v>
          </cell>
          <cell r="AO1754">
            <v>0</v>
          </cell>
          <cell r="AP1754">
            <v>0</v>
          </cell>
          <cell r="AQ1754">
            <v>765</v>
          </cell>
        </row>
        <row r="1755">
          <cell r="A1755">
            <v>1</v>
          </cell>
          <cell r="B1755" t="str">
            <v>COP</v>
          </cell>
          <cell r="C1755" t="str">
            <v>Convenidas</v>
          </cell>
          <cell r="D1755" t="str">
            <v>Fija</v>
          </cell>
          <cell r="E1755">
            <v>1</v>
          </cell>
          <cell r="F1755">
            <v>35864</v>
          </cell>
          <cell r="G1755" t="str">
            <v>Marzo</v>
          </cell>
          <cell r="H1755">
            <v>1998</v>
          </cell>
          <cell r="I1755">
            <v>36229</v>
          </cell>
          <cell r="J1755">
            <v>1999</v>
          </cell>
          <cell r="K1755" t="str">
            <v>Marzo</v>
          </cell>
          <cell r="P1755">
            <v>0</v>
          </cell>
          <cell r="Q1755">
            <v>25.5</v>
          </cell>
          <cell r="R1755" t="e">
            <v>#REF!</v>
          </cell>
          <cell r="S1755" t="e">
            <v>#REF!</v>
          </cell>
          <cell r="T1755">
            <v>8000</v>
          </cell>
          <cell r="U1755" t="e">
            <v>#REF!</v>
          </cell>
          <cell r="V1755">
            <v>8000</v>
          </cell>
          <cell r="W1755" t="e">
            <v>#REF!</v>
          </cell>
          <cell r="X1755">
            <v>8000</v>
          </cell>
          <cell r="Y1755">
            <v>2040</v>
          </cell>
          <cell r="Z1755">
            <v>10040</v>
          </cell>
          <cell r="AA1755" t="e">
            <v>#REF!</v>
          </cell>
          <cell r="AB1755">
            <v>2040</v>
          </cell>
          <cell r="AC1755">
            <v>0</v>
          </cell>
          <cell r="AD1755">
            <v>0</v>
          </cell>
          <cell r="AE1755">
            <v>0</v>
          </cell>
          <cell r="AF1755">
            <v>0</v>
          </cell>
          <cell r="AG1755">
            <v>0</v>
          </cell>
          <cell r="AH1755">
            <v>0</v>
          </cell>
          <cell r="AI1755">
            <v>0</v>
          </cell>
          <cell r="AJ1755">
            <v>0</v>
          </cell>
          <cell r="AK1755">
            <v>0</v>
          </cell>
          <cell r="AL1755">
            <v>0</v>
          </cell>
          <cell r="AM1755">
            <v>0</v>
          </cell>
          <cell r="AN1755">
            <v>0</v>
          </cell>
          <cell r="AO1755">
            <v>0</v>
          </cell>
          <cell r="AP1755">
            <v>0</v>
          </cell>
          <cell r="AQ1755">
            <v>2040</v>
          </cell>
        </row>
        <row r="1756">
          <cell r="A1756">
            <v>1</v>
          </cell>
          <cell r="B1756" t="str">
            <v>COP</v>
          </cell>
          <cell r="C1756" t="str">
            <v>Convenidas</v>
          </cell>
          <cell r="D1756" t="str">
            <v>Fija</v>
          </cell>
          <cell r="E1756">
            <v>1</v>
          </cell>
          <cell r="F1756">
            <v>35864</v>
          </cell>
          <cell r="G1756" t="str">
            <v>Marzo</v>
          </cell>
          <cell r="H1756">
            <v>1998</v>
          </cell>
          <cell r="I1756">
            <v>36229</v>
          </cell>
          <cell r="J1756">
            <v>1999</v>
          </cell>
          <cell r="K1756" t="str">
            <v>Marzo</v>
          </cell>
          <cell r="P1756">
            <v>0</v>
          </cell>
          <cell r="Q1756">
            <v>25.5</v>
          </cell>
          <cell r="R1756" t="e">
            <v>#REF!</v>
          </cell>
          <cell r="S1756" t="e">
            <v>#REF!</v>
          </cell>
          <cell r="T1756">
            <v>33800</v>
          </cell>
          <cell r="U1756" t="e">
            <v>#REF!</v>
          </cell>
          <cell r="V1756">
            <v>33800</v>
          </cell>
          <cell r="W1756" t="e">
            <v>#REF!</v>
          </cell>
          <cell r="X1756">
            <v>33800</v>
          </cell>
          <cell r="Y1756">
            <v>8619</v>
          </cell>
          <cell r="Z1756">
            <v>42419</v>
          </cell>
          <cell r="AA1756" t="e">
            <v>#REF!</v>
          </cell>
          <cell r="AB1756">
            <v>8619</v>
          </cell>
          <cell r="AC1756">
            <v>0</v>
          </cell>
          <cell r="AD1756">
            <v>0</v>
          </cell>
          <cell r="AE1756">
            <v>0</v>
          </cell>
          <cell r="AF1756">
            <v>0</v>
          </cell>
          <cell r="AG1756">
            <v>0</v>
          </cell>
          <cell r="AH1756">
            <v>0</v>
          </cell>
          <cell r="AI1756">
            <v>0</v>
          </cell>
          <cell r="AJ1756">
            <v>0</v>
          </cell>
          <cell r="AK1756">
            <v>0</v>
          </cell>
          <cell r="AL1756">
            <v>0</v>
          </cell>
          <cell r="AM1756">
            <v>0</v>
          </cell>
          <cell r="AN1756">
            <v>0</v>
          </cell>
          <cell r="AO1756">
            <v>0</v>
          </cell>
          <cell r="AP1756">
            <v>0</v>
          </cell>
          <cell r="AQ1756">
            <v>8619</v>
          </cell>
        </row>
        <row r="1757">
          <cell r="A1757">
            <v>1</v>
          </cell>
          <cell r="B1757" t="str">
            <v>COP</v>
          </cell>
          <cell r="C1757" t="str">
            <v>Convenidas</v>
          </cell>
          <cell r="D1757" t="str">
            <v>Fija</v>
          </cell>
          <cell r="E1757">
            <v>1</v>
          </cell>
          <cell r="F1757">
            <v>35864</v>
          </cell>
          <cell r="G1757" t="str">
            <v>Marzo</v>
          </cell>
          <cell r="H1757">
            <v>1998</v>
          </cell>
          <cell r="I1757">
            <v>36229</v>
          </cell>
          <cell r="J1757">
            <v>1999</v>
          </cell>
          <cell r="K1757" t="str">
            <v>Marzo</v>
          </cell>
          <cell r="P1757">
            <v>0</v>
          </cell>
          <cell r="Q1757">
            <v>25.5</v>
          </cell>
          <cell r="R1757" t="e">
            <v>#REF!</v>
          </cell>
          <cell r="S1757" t="e">
            <v>#REF!</v>
          </cell>
          <cell r="T1757">
            <v>36265.199999999997</v>
          </cell>
          <cell r="U1757" t="e">
            <v>#REF!</v>
          </cell>
          <cell r="V1757">
            <v>36265.199999999997</v>
          </cell>
          <cell r="W1757" t="e">
            <v>#REF!</v>
          </cell>
          <cell r="X1757">
            <v>36265.199999999997</v>
          </cell>
          <cell r="Y1757">
            <v>9247.6260000000002</v>
          </cell>
          <cell r="Z1757">
            <v>45512.826000000001</v>
          </cell>
          <cell r="AA1757" t="e">
            <v>#REF!</v>
          </cell>
          <cell r="AB1757">
            <v>9247.6260000000002</v>
          </cell>
          <cell r="AC1757">
            <v>0</v>
          </cell>
          <cell r="AD1757">
            <v>0</v>
          </cell>
          <cell r="AE1757">
            <v>0</v>
          </cell>
          <cell r="AF1757">
            <v>0</v>
          </cell>
          <cell r="AG1757">
            <v>0</v>
          </cell>
          <cell r="AH1757">
            <v>0</v>
          </cell>
          <cell r="AI1757">
            <v>0</v>
          </cell>
          <cell r="AJ1757">
            <v>0</v>
          </cell>
          <cell r="AK1757">
            <v>0</v>
          </cell>
          <cell r="AL1757">
            <v>0</v>
          </cell>
          <cell r="AM1757">
            <v>0</v>
          </cell>
          <cell r="AN1757">
            <v>0</v>
          </cell>
          <cell r="AO1757">
            <v>0</v>
          </cell>
          <cell r="AP1757">
            <v>0</v>
          </cell>
          <cell r="AQ1757">
            <v>9247.6260000000002</v>
          </cell>
        </row>
        <row r="1758">
          <cell r="A1758">
            <v>1</v>
          </cell>
          <cell r="B1758" t="str">
            <v>COP</v>
          </cell>
          <cell r="C1758" t="str">
            <v>Convenidas</v>
          </cell>
          <cell r="D1758" t="str">
            <v>Fija</v>
          </cell>
          <cell r="E1758">
            <v>1</v>
          </cell>
          <cell r="F1758">
            <v>35864</v>
          </cell>
          <cell r="G1758" t="str">
            <v>Marzo</v>
          </cell>
          <cell r="H1758">
            <v>1998</v>
          </cell>
          <cell r="I1758">
            <v>36229</v>
          </cell>
          <cell r="J1758">
            <v>1999</v>
          </cell>
          <cell r="K1758" t="str">
            <v>Marzo</v>
          </cell>
          <cell r="P1758">
            <v>0</v>
          </cell>
          <cell r="Q1758">
            <v>25.5</v>
          </cell>
          <cell r="R1758" t="e">
            <v>#REF!</v>
          </cell>
          <cell r="S1758" t="e">
            <v>#REF!</v>
          </cell>
          <cell r="T1758">
            <v>16934.8</v>
          </cell>
          <cell r="U1758" t="e">
            <v>#REF!</v>
          </cell>
          <cell r="V1758">
            <v>16934.8</v>
          </cell>
          <cell r="W1758" t="e">
            <v>#REF!</v>
          </cell>
          <cell r="X1758">
            <v>16934.8</v>
          </cell>
          <cell r="Y1758">
            <v>4318.3739999999998</v>
          </cell>
          <cell r="Z1758">
            <v>21253.173999999999</v>
          </cell>
          <cell r="AA1758" t="e">
            <v>#REF!</v>
          </cell>
          <cell r="AB1758">
            <v>4318.3739999999998</v>
          </cell>
          <cell r="AC1758">
            <v>0</v>
          </cell>
          <cell r="AD1758">
            <v>0</v>
          </cell>
          <cell r="AE1758">
            <v>0</v>
          </cell>
          <cell r="AF1758">
            <v>0</v>
          </cell>
          <cell r="AG1758">
            <v>0</v>
          </cell>
          <cell r="AH1758">
            <v>0</v>
          </cell>
          <cell r="AI1758">
            <v>0</v>
          </cell>
          <cell r="AJ1758">
            <v>0</v>
          </cell>
          <cell r="AK1758">
            <v>0</v>
          </cell>
          <cell r="AL1758">
            <v>0</v>
          </cell>
          <cell r="AM1758">
            <v>0</v>
          </cell>
          <cell r="AN1758">
            <v>0</v>
          </cell>
          <cell r="AO1758">
            <v>0</v>
          </cell>
          <cell r="AP1758">
            <v>0</v>
          </cell>
          <cell r="AQ1758">
            <v>4318.3739999999998</v>
          </cell>
        </row>
        <row r="1759">
          <cell r="A1759">
            <v>1</v>
          </cell>
          <cell r="B1759" t="str">
            <v>COP</v>
          </cell>
          <cell r="C1759" t="str">
            <v>Convenidas</v>
          </cell>
          <cell r="D1759" t="str">
            <v>Fija</v>
          </cell>
          <cell r="E1759">
            <v>1</v>
          </cell>
          <cell r="F1759">
            <v>35885</v>
          </cell>
          <cell r="G1759" t="str">
            <v>Marzo</v>
          </cell>
          <cell r="H1759">
            <v>1998</v>
          </cell>
          <cell r="I1759">
            <v>36250</v>
          </cell>
          <cell r="J1759">
            <v>1999</v>
          </cell>
          <cell r="K1759" t="str">
            <v>Marzo</v>
          </cell>
          <cell r="P1759">
            <v>0</v>
          </cell>
          <cell r="Q1759">
            <v>25.5</v>
          </cell>
          <cell r="R1759" t="e">
            <v>#REF!</v>
          </cell>
          <cell r="S1759" t="e">
            <v>#REF!</v>
          </cell>
          <cell r="T1759">
            <v>1020.2</v>
          </cell>
          <cell r="U1759" t="e">
            <v>#REF!</v>
          </cell>
          <cell r="V1759">
            <v>1020.2</v>
          </cell>
          <cell r="W1759" t="e">
            <v>#REF!</v>
          </cell>
          <cell r="X1759">
            <v>1020.2</v>
          </cell>
          <cell r="Y1759">
            <v>260.15100000000001</v>
          </cell>
          <cell r="Z1759">
            <v>1280.3510000000001</v>
          </cell>
          <cell r="AA1759" t="e">
            <v>#REF!</v>
          </cell>
          <cell r="AB1759">
            <v>260.15100000000001</v>
          </cell>
          <cell r="AC1759">
            <v>0</v>
          </cell>
          <cell r="AD1759">
            <v>0</v>
          </cell>
          <cell r="AE1759">
            <v>0</v>
          </cell>
          <cell r="AF1759">
            <v>0</v>
          </cell>
          <cell r="AG1759">
            <v>0</v>
          </cell>
          <cell r="AH1759">
            <v>0</v>
          </cell>
          <cell r="AI1759">
            <v>0</v>
          </cell>
          <cell r="AJ1759">
            <v>0</v>
          </cell>
          <cell r="AK1759">
            <v>0</v>
          </cell>
          <cell r="AL1759">
            <v>0</v>
          </cell>
          <cell r="AM1759">
            <v>0</v>
          </cell>
          <cell r="AN1759">
            <v>0</v>
          </cell>
          <cell r="AO1759">
            <v>0</v>
          </cell>
          <cell r="AP1759">
            <v>0</v>
          </cell>
          <cell r="AQ1759">
            <v>260.15100000000001</v>
          </cell>
        </row>
        <row r="1760">
          <cell r="A1760">
            <v>1</v>
          </cell>
          <cell r="B1760" t="str">
            <v>COP</v>
          </cell>
          <cell r="C1760" t="str">
            <v>Convenidas</v>
          </cell>
          <cell r="D1760" t="str">
            <v>Fija</v>
          </cell>
          <cell r="E1760">
            <v>1</v>
          </cell>
          <cell r="F1760">
            <v>35885</v>
          </cell>
          <cell r="G1760" t="str">
            <v>Marzo</v>
          </cell>
          <cell r="H1760">
            <v>1998</v>
          </cell>
          <cell r="I1760">
            <v>36250</v>
          </cell>
          <cell r="J1760">
            <v>1999</v>
          </cell>
          <cell r="K1760" t="str">
            <v>Marzo</v>
          </cell>
          <cell r="P1760">
            <v>0</v>
          </cell>
          <cell r="Q1760">
            <v>25.5</v>
          </cell>
          <cell r="R1760" t="e">
            <v>#REF!</v>
          </cell>
          <cell r="S1760" t="e">
            <v>#REF!</v>
          </cell>
          <cell r="T1760">
            <v>1000</v>
          </cell>
          <cell r="U1760" t="e">
            <v>#REF!</v>
          </cell>
          <cell r="V1760">
            <v>1000</v>
          </cell>
          <cell r="W1760" t="e">
            <v>#REF!</v>
          </cell>
          <cell r="X1760">
            <v>1000</v>
          </cell>
          <cell r="Y1760">
            <v>255</v>
          </cell>
          <cell r="Z1760">
            <v>1255</v>
          </cell>
          <cell r="AA1760" t="e">
            <v>#REF!</v>
          </cell>
          <cell r="AB1760">
            <v>255</v>
          </cell>
          <cell r="AC1760">
            <v>0</v>
          </cell>
          <cell r="AD1760">
            <v>0</v>
          </cell>
          <cell r="AE1760">
            <v>0</v>
          </cell>
          <cell r="AF1760">
            <v>0</v>
          </cell>
          <cell r="AG1760">
            <v>0</v>
          </cell>
          <cell r="AH1760">
            <v>0</v>
          </cell>
          <cell r="AI1760">
            <v>0</v>
          </cell>
          <cell r="AJ1760">
            <v>0</v>
          </cell>
          <cell r="AK1760">
            <v>0</v>
          </cell>
          <cell r="AL1760">
            <v>0</v>
          </cell>
          <cell r="AM1760">
            <v>0</v>
          </cell>
          <cell r="AN1760">
            <v>0</v>
          </cell>
          <cell r="AO1760">
            <v>0</v>
          </cell>
          <cell r="AP1760">
            <v>0</v>
          </cell>
          <cell r="AQ1760">
            <v>255</v>
          </cell>
        </row>
        <row r="1761">
          <cell r="A1761">
            <v>1</v>
          </cell>
          <cell r="B1761" t="str">
            <v>COP</v>
          </cell>
          <cell r="C1761" t="str">
            <v>Convenidas</v>
          </cell>
          <cell r="D1761" t="str">
            <v>Fija</v>
          </cell>
          <cell r="E1761">
            <v>1</v>
          </cell>
          <cell r="F1761">
            <v>35885</v>
          </cell>
          <cell r="G1761" t="str">
            <v>Marzo</v>
          </cell>
          <cell r="H1761">
            <v>1998</v>
          </cell>
          <cell r="I1761">
            <v>36250</v>
          </cell>
          <cell r="J1761">
            <v>1999</v>
          </cell>
          <cell r="K1761" t="str">
            <v>Marzo</v>
          </cell>
          <cell r="P1761">
            <v>0</v>
          </cell>
          <cell r="Q1761">
            <v>25.5</v>
          </cell>
          <cell r="R1761" t="e">
            <v>#REF!</v>
          </cell>
          <cell r="S1761" t="e">
            <v>#REF!</v>
          </cell>
          <cell r="T1761">
            <v>200</v>
          </cell>
          <cell r="U1761" t="e">
            <v>#REF!</v>
          </cell>
          <cell r="V1761">
            <v>200</v>
          </cell>
          <cell r="W1761" t="e">
            <v>#REF!</v>
          </cell>
          <cell r="X1761">
            <v>200</v>
          </cell>
          <cell r="Y1761">
            <v>51</v>
          </cell>
          <cell r="Z1761">
            <v>251</v>
          </cell>
          <cell r="AA1761" t="e">
            <v>#REF!</v>
          </cell>
          <cell r="AB1761">
            <v>51</v>
          </cell>
          <cell r="AC1761">
            <v>0</v>
          </cell>
          <cell r="AD1761">
            <v>0</v>
          </cell>
          <cell r="AE1761">
            <v>0</v>
          </cell>
          <cell r="AF1761">
            <v>0</v>
          </cell>
          <cell r="AG1761">
            <v>0</v>
          </cell>
          <cell r="AH1761">
            <v>0</v>
          </cell>
          <cell r="AI1761">
            <v>0</v>
          </cell>
          <cell r="AJ1761">
            <v>0</v>
          </cell>
          <cell r="AK1761">
            <v>0</v>
          </cell>
          <cell r="AL1761">
            <v>0</v>
          </cell>
          <cell r="AM1761">
            <v>0</v>
          </cell>
          <cell r="AN1761">
            <v>0</v>
          </cell>
          <cell r="AO1761">
            <v>0</v>
          </cell>
          <cell r="AP1761">
            <v>0</v>
          </cell>
          <cell r="AQ1761">
            <v>51</v>
          </cell>
        </row>
        <row r="1762">
          <cell r="A1762">
            <v>1</v>
          </cell>
          <cell r="B1762" t="str">
            <v>COP</v>
          </cell>
          <cell r="C1762" t="str">
            <v>Convenidas</v>
          </cell>
          <cell r="D1762" t="str">
            <v>Fija</v>
          </cell>
          <cell r="E1762">
            <v>1</v>
          </cell>
          <cell r="F1762">
            <v>35885</v>
          </cell>
          <cell r="G1762" t="str">
            <v>Marzo</v>
          </cell>
          <cell r="H1762">
            <v>1998</v>
          </cell>
          <cell r="I1762">
            <v>36250</v>
          </cell>
          <cell r="J1762">
            <v>1999</v>
          </cell>
          <cell r="K1762" t="str">
            <v>Marzo</v>
          </cell>
          <cell r="P1762">
            <v>0</v>
          </cell>
          <cell r="Q1762">
            <v>25.5</v>
          </cell>
          <cell r="R1762" t="e">
            <v>#REF!</v>
          </cell>
          <cell r="S1762" t="e">
            <v>#REF!</v>
          </cell>
          <cell r="T1762">
            <v>21320</v>
          </cell>
          <cell r="U1762" t="e">
            <v>#REF!</v>
          </cell>
          <cell r="V1762">
            <v>21320</v>
          </cell>
          <cell r="W1762" t="e">
            <v>#REF!</v>
          </cell>
          <cell r="X1762">
            <v>21320</v>
          </cell>
          <cell r="Y1762">
            <v>5436.6</v>
          </cell>
          <cell r="Z1762">
            <v>26756.6</v>
          </cell>
          <cell r="AA1762" t="e">
            <v>#REF!</v>
          </cell>
          <cell r="AB1762">
            <v>5436.6</v>
          </cell>
          <cell r="AC1762">
            <v>0</v>
          </cell>
          <cell r="AD1762">
            <v>0</v>
          </cell>
          <cell r="AE1762">
            <v>0</v>
          </cell>
          <cell r="AF1762">
            <v>0</v>
          </cell>
          <cell r="AG1762">
            <v>0</v>
          </cell>
          <cell r="AH1762">
            <v>0</v>
          </cell>
          <cell r="AI1762">
            <v>0</v>
          </cell>
          <cell r="AJ1762">
            <v>0</v>
          </cell>
          <cell r="AK1762">
            <v>0</v>
          </cell>
          <cell r="AL1762">
            <v>0</v>
          </cell>
          <cell r="AM1762">
            <v>0</v>
          </cell>
          <cell r="AN1762">
            <v>0</v>
          </cell>
          <cell r="AO1762">
            <v>0</v>
          </cell>
          <cell r="AP1762">
            <v>0</v>
          </cell>
          <cell r="AQ1762">
            <v>5436.6</v>
          </cell>
        </row>
        <row r="1763">
          <cell r="A1763">
            <v>1</v>
          </cell>
          <cell r="B1763" t="str">
            <v>COP</v>
          </cell>
          <cell r="C1763" t="str">
            <v>Convenidas</v>
          </cell>
          <cell r="D1763" t="str">
            <v>Fija</v>
          </cell>
          <cell r="E1763">
            <v>1</v>
          </cell>
          <cell r="F1763">
            <v>35885</v>
          </cell>
          <cell r="G1763" t="str">
            <v>Marzo</v>
          </cell>
          <cell r="H1763">
            <v>1998</v>
          </cell>
          <cell r="I1763">
            <v>36250</v>
          </cell>
          <cell r="J1763">
            <v>1999</v>
          </cell>
          <cell r="K1763" t="str">
            <v>Marzo</v>
          </cell>
          <cell r="P1763">
            <v>0</v>
          </cell>
          <cell r="Q1763">
            <v>25.5</v>
          </cell>
          <cell r="R1763" t="e">
            <v>#REF!</v>
          </cell>
          <cell r="S1763" t="e">
            <v>#REF!</v>
          </cell>
          <cell r="T1763">
            <v>17691</v>
          </cell>
          <cell r="U1763" t="e">
            <v>#REF!</v>
          </cell>
          <cell r="V1763">
            <v>17691</v>
          </cell>
          <cell r="W1763" t="e">
            <v>#REF!</v>
          </cell>
          <cell r="X1763">
            <v>17691</v>
          </cell>
          <cell r="Y1763">
            <v>4511.2049999999999</v>
          </cell>
          <cell r="Z1763">
            <v>22202.205000000002</v>
          </cell>
          <cell r="AA1763" t="e">
            <v>#REF!</v>
          </cell>
          <cell r="AB1763">
            <v>4511.2049999999999</v>
          </cell>
          <cell r="AC1763">
            <v>0</v>
          </cell>
          <cell r="AD1763">
            <v>0</v>
          </cell>
          <cell r="AE1763">
            <v>0</v>
          </cell>
          <cell r="AF1763">
            <v>0</v>
          </cell>
          <cell r="AG1763">
            <v>0</v>
          </cell>
          <cell r="AH1763">
            <v>0</v>
          </cell>
          <cell r="AI1763">
            <v>0</v>
          </cell>
          <cell r="AJ1763">
            <v>0</v>
          </cell>
          <cell r="AK1763">
            <v>0</v>
          </cell>
          <cell r="AL1763">
            <v>0</v>
          </cell>
          <cell r="AM1763">
            <v>0</v>
          </cell>
          <cell r="AN1763">
            <v>0</v>
          </cell>
          <cell r="AO1763">
            <v>0</v>
          </cell>
          <cell r="AP1763">
            <v>0</v>
          </cell>
          <cell r="AQ1763">
            <v>4511.2049999999999</v>
          </cell>
        </row>
        <row r="1764">
          <cell r="A1764">
            <v>1</v>
          </cell>
          <cell r="B1764" t="str">
            <v>COP</v>
          </cell>
          <cell r="C1764" t="str">
            <v>Convenidas</v>
          </cell>
          <cell r="D1764" t="str">
            <v>Fija</v>
          </cell>
          <cell r="E1764">
            <v>1</v>
          </cell>
          <cell r="F1764">
            <v>35885</v>
          </cell>
          <cell r="G1764" t="str">
            <v>Marzo</v>
          </cell>
          <cell r="H1764">
            <v>1998</v>
          </cell>
          <cell r="I1764">
            <v>36250</v>
          </cell>
          <cell r="J1764">
            <v>1999</v>
          </cell>
          <cell r="K1764" t="str">
            <v>Marzo</v>
          </cell>
          <cell r="P1764">
            <v>0</v>
          </cell>
          <cell r="Q1764">
            <v>25.5</v>
          </cell>
          <cell r="R1764" t="e">
            <v>#REF!</v>
          </cell>
          <cell r="S1764" t="e">
            <v>#REF!</v>
          </cell>
          <cell r="T1764">
            <v>7250</v>
          </cell>
          <cell r="U1764" t="e">
            <v>#REF!</v>
          </cell>
          <cell r="V1764">
            <v>7250</v>
          </cell>
          <cell r="W1764" t="e">
            <v>#REF!</v>
          </cell>
          <cell r="X1764">
            <v>7250</v>
          </cell>
          <cell r="Y1764">
            <v>1848.75</v>
          </cell>
          <cell r="Z1764">
            <v>9098.75</v>
          </cell>
          <cell r="AA1764" t="e">
            <v>#REF!</v>
          </cell>
          <cell r="AB1764">
            <v>1848.75</v>
          </cell>
          <cell r="AC1764">
            <v>0</v>
          </cell>
          <cell r="AD1764">
            <v>0</v>
          </cell>
          <cell r="AE1764">
            <v>0</v>
          </cell>
          <cell r="AF1764">
            <v>0</v>
          </cell>
          <cell r="AG1764">
            <v>0</v>
          </cell>
          <cell r="AH1764">
            <v>0</v>
          </cell>
          <cell r="AI1764">
            <v>0</v>
          </cell>
          <cell r="AJ1764">
            <v>0</v>
          </cell>
          <cell r="AK1764">
            <v>0</v>
          </cell>
          <cell r="AL1764">
            <v>0</v>
          </cell>
          <cell r="AM1764">
            <v>0</v>
          </cell>
          <cell r="AN1764">
            <v>0</v>
          </cell>
          <cell r="AO1764">
            <v>0</v>
          </cell>
          <cell r="AP1764">
            <v>0</v>
          </cell>
          <cell r="AQ1764">
            <v>1848.75</v>
          </cell>
        </row>
        <row r="1765">
          <cell r="A1765">
            <v>1</v>
          </cell>
          <cell r="B1765" t="str">
            <v>COP</v>
          </cell>
          <cell r="C1765" t="str">
            <v>Convenidas</v>
          </cell>
          <cell r="D1765" t="str">
            <v>Fija</v>
          </cell>
          <cell r="E1765">
            <v>1</v>
          </cell>
          <cell r="F1765">
            <v>35885</v>
          </cell>
          <cell r="G1765" t="str">
            <v>Marzo</v>
          </cell>
          <cell r="H1765">
            <v>1998</v>
          </cell>
          <cell r="I1765">
            <v>36250</v>
          </cell>
          <cell r="J1765">
            <v>1999</v>
          </cell>
          <cell r="K1765" t="str">
            <v>Marzo</v>
          </cell>
          <cell r="P1765">
            <v>0</v>
          </cell>
          <cell r="Q1765">
            <v>25.5</v>
          </cell>
          <cell r="R1765" t="e">
            <v>#REF!</v>
          </cell>
          <cell r="S1765" t="e">
            <v>#REF!</v>
          </cell>
          <cell r="T1765">
            <v>22184</v>
          </cell>
          <cell r="U1765" t="e">
            <v>#REF!</v>
          </cell>
          <cell r="V1765">
            <v>22184</v>
          </cell>
          <cell r="W1765" t="e">
            <v>#REF!</v>
          </cell>
          <cell r="X1765">
            <v>22184</v>
          </cell>
          <cell r="Y1765">
            <v>5656.92</v>
          </cell>
          <cell r="Z1765">
            <v>27840.92</v>
          </cell>
          <cell r="AA1765" t="e">
            <v>#REF!</v>
          </cell>
          <cell r="AB1765">
            <v>5656.92</v>
          </cell>
          <cell r="AC1765">
            <v>0</v>
          </cell>
          <cell r="AD1765">
            <v>0</v>
          </cell>
          <cell r="AE1765">
            <v>0</v>
          </cell>
          <cell r="AF1765">
            <v>0</v>
          </cell>
          <cell r="AG1765">
            <v>0</v>
          </cell>
          <cell r="AH1765">
            <v>0</v>
          </cell>
          <cell r="AI1765">
            <v>0</v>
          </cell>
          <cell r="AJ1765">
            <v>0</v>
          </cell>
          <cell r="AK1765">
            <v>0</v>
          </cell>
          <cell r="AL1765">
            <v>0</v>
          </cell>
          <cell r="AM1765">
            <v>0</v>
          </cell>
          <cell r="AN1765">
            <v>0</v>
          </cell>
          <cell r="AO1765">
            <v>0</v>
          </cell>
          <cell r="AP1765">
            <v>0</v>
          </cell>
          <cell r="AQ1765">
            <v>5656.92</v>
          </cell>
        </row>
        <row r="1766">
          <cell r="A1766">
            <v>1</v>
          </cell>
          <cell r="B1766" t="str">
            <v>COP</v>
          </cell>
          <cell r="C1766" t="str">
            <v>Convenidas</v>
          </cell>
          <cell r="D1766" t="str">
            <v>Fija</v>
          </cell>
          <cell r="E1766">
            <v>1</v>
          </cell>
          <cell r="F1766">
            <v>35885</v>
          </cell>
          <cell r="G1766" t="str">
            <v>Marzo</v>
          </cell>
          <cell r="H1766">
            <v>1998</v>
          </cell>
          <cell r="I1766">
            <v>36250</v>
          </cell>
          <cell r="J1766">
            <v>1999</v>
          </cell>
          <cell r="K1766" t="str">
            <v>Marzo</v>
          </cell>
          <cell r="P1766">
            <v>0</v>
          </cell>
          <cell r="Q1766">
            <v>25.5</v>
          </cell>
          <cell r="R1766" t="e">
            <v>#REF!</v>
          </cell>
          <cell r="S1766" t="e">
            <v>#REF!</v>
          </cell>
          <cell r="T1766">
            <v>400</v>
          </cell>
          <cell r="U1766" t="e">
            <v>#REF!</v>
          </cell>
          <cell r="V1766">
            <v>400</v>
          </cell>
          <cell r="W1766" t="e">
            <v>#REF!</v>
          </cell>
          <cell r="X1766">
            <v>400</v>
          </cell>
          <cell r="Y1766">
            <v>102</v>
          </cell>
          <cell r="Z1766">
            <v>502</v>
          </cell>
          <cell r="AA1766" t="e">
            <v>#REF!</v>
          </cell>
          <cell r="AB1766">
            <v>102</v>
          </cell>
          <cell r="AC1766">
            <v>0</v>
          </cell>
          <cell r="AD1766">
            <v>0</v>
          </cell>
          <cell r="AE1766">
            <v>0</v>
          </cell>
          <cell r="AF1766">
            <v>0</v>
          </cell>
          <cell r="AG1766">
            <v>0</v>
          </cell>
          <cell r="AH1766">
            <v>0</v>
          </cell>
          <cell r="AI1766">
            <v>0</v>
          </cell>
          <cell r="AJ1766">
            <v>0</v>
          </cell>
          <cell r="AK1766">
            <v>0</v>
          </cell>
          <cell r="AL1766">
            <v>0</v>
          </cell>
          <cell r="AM1766">
            <v>0</v>
          </cell>
          <cell r="AN1766">
            <v>0</v>
          </cell>
          <cell r="AO1766">
            <v>0</v>
          </cell>
          <cell r="AP1766">
            <v>0</v>
          </cell>
          <cell r="AQ1766">
            <v>102</v>
          </cell>
        </row>
        <row r="1767">
          <cell r="A1767">
            <v>1</v>
          </cell>
          <cell r="B1767" t="str">
            <v>COP</v>
          </cell>
          <cell r="C1767" t="str">
            <v>Convenidas</v>
          </cell>
          <cell r="D1767" t="str">
            <v>Fija</v>
          </cell>
          <cell r="E1767">
            <v>1</v>
          </cell>
          <cell r="F1767">
            <v>35885</v>
          </cell>
          <cell r="G1767" t="str">
            <v>Marzo</v>
          </cell>
          <cell r="H1767">
            <v>1998</v>
          </cell>
          <cell r="I1767">
            <v>36250</v>
          </cell>
          <cell r="J1767">
            <v>1999</v>
          </cell>
          <cell r="K1767" t="str">
            <v>Marzo</v>
          </cell>
          <cell r="P1767">
            <v>0</v>
          </cell>
          <cell r="Q1767">
            <v>25.5</v>
          </cell>
          <cell r="R1767" t="e">
            <v>#REF!</v>
          </cell>
          <cell r="S1767" t="e">
            <v>#REF!</v>
          </cell>
          <cell r="T1767">
            <v>2240.8000000000002</v>
          </cell>
          <cell r="U1767" t="e">
            <v>#REF!</v>
          </cell>
          <cell r="V1767">
            <v>2240.8000000000002</v>
          </cell>
          <cell r="W1767" t="e">
            <v>#REF!</v>
          </cell>
          <cell r="X1767">
            <v>2240.8000000000002</v>
          </cell>
          <cell r="Y1767">
            <v>571.40400000000011</v>
          </cell>
          <cell r="Z1767">
            <v>2812.2040000000002</v>
          </cell>
          <cell r="AA1767" t="e">
            <v>#REF!</v>
          </cell>
          <cell r="AB1767">
            <v>571.40400000000011</v>
          </cell>
          <cell r="AC1767">
            <v>0</v>
          </cell>
          <cell r="AD1767">
            <v>0</v>
          </cell>
          <cell r="AE1767">
            <v>0</v>
          </cell>
          <cell r="AF1767">
            <v>0</v>
          </cell>
          <cell r="AG1767">
            <v>0</v>
          </cell>
          <cell r="AH1767">
            <v>0</v>
          </cell>
          <cell r="AI1767">
            <v>0</v>
          </cell>
          <cell r="AJ1767">
            <v>0</v>
          </cell>
          <cell r="AK1767">
            <v>0</v>
          </cell>
          <cell r="AL1767">
            <v>0</v>
          </cell>
          <cell r="AM1767">
            <v>0</v>
          </cell>
          <cell r="AN1767">
            <v>0</v>
          </cell>
          <cell r="AO1767">
            <v>0</v>
          </cell>
          <cell r="AP1767">
            <v>0</v>
          </cell>
          <cell r="AQ1767">
            <v>571.40400000000011</v>
          </cell>
        </row>
        <row r="1768">
          <cell r="A1768">
            <v>1</v>
          </cell>
          <cell r="B1768" t="str">
            <v>COP</v>
          </cell>
          <cell r="C1768" t="str">
            <v>Convenidas</v>
          </cell>
          <cell r="D1768" t="str">
            <v>Fija</v>
          </cell>
          <cell r="E1768">
            <v>1</v>
          </cell>
          <cell r="F1768">
            <v>35885</v>
          </cell>
          <cell r="G1768" t="str">
            <v>Marzo</v>
          </cell>
          <cell r="H1768">
            <v>1998</v>
          </cell>
          <cell r="I1768">
            <v>36250</v>
          </cell>
          <cell r="J1768">
            <v>1999</v>
          </cell>
          <cell r="K1768" t="str">
            <v>Marzo</v>
          </cell>
          <cell r="P1768">
            <v>0</v>
          </cell>
          <cell r="Q1768">
            <v>25.5</v>
          </cell>
          <cell r="R1768" t="e">
            <v>#REF!</v>
          </cell>
          <cell r="S1768" t="e">
            <v>#REF!</v>
          </cell>
          <cell r="T1768">
            <v>12011.6</v>
          </cell>
          <cell r="U1768" t="e">
            <v>#REF!</v>
          </cell>
          <cell r="V1768">
            <v>12011.6</v>
          </cell>
          <cell r="W1768" t="e">
            <v>#REF!</v>
          </cell>
          <cell r="X1768">
            <v>12011.6</v>
          </cell>
          <cell r="Y1768">
            <v>3062.9580000000001</v>
          </cell>
          <cell r="Z1768">
            <v>15074.558000000001</v>
          </cell>
          <cell r="AA1768" t="e">
            <v>#REF!</v>
          </cell>
          <cell r="AB1768">
            <v>3062.9580000000001</v>
          </cell>
          <cell r="AC1768">
            <v>0</v>
          </cell>
          <cell r="AD1768">
            <v>0</v>
          </cell>
          <cell r="AE1768">
            <v>0</v>
          </cell>
          <cell r="AF1768">
            <v>0</v>
          </cell>
          <cell r="AG1768">
            <v>0</v>
          </cell>
          <cell r="AH1768">
            <v>0</v>
          </cell>
          <cell r="AI1768">
            <v>0</v>
          </cell>
          <cell r="AJ1768">
            <v>0</v>
          </cell>
          <cell r="AK1768">
            <v>0</v>
          </cell>
          <cell r="AL1768">
            <v>0</v>
          </cell>
          <cell r="AM1768">
            <v>0</v>
          </cell>
          <cell r="AN1768">
            <v>0</v>
          </cell>
          <cell r="AO1768">
            <v>0</v>
          </cell>
          <cell r="AP1768">
            <v>0</v>
          </cell>
          <cell r="AQ1768">
            <v>3062.9580000000001</v>
          </cell>
        </row>
        <row r="1769">
          <cell r="A1769">
            <v>1</v>
          </cell>
          <cell r="B1769" t="str">
            <v>COP</v>
          </cell>
          <cell r="C1769" t="str">
            <v>Convenidas</v>
          </cell>
          <cell r="D1769" t="str">
            <v>Fija</v>
          </cell>
          <cell r="E1769">
            <v>1</v>
          </cell>
          <cell r="F1769">
            <v>35885</v>
          </cell>
          <cell r="G1769" t="str">
            <v>Marzo</v>
          </cell>
          <cell r="H1769">
            <v>1998</v>
          </cell>
          <cell r="I1769">
            <v>36250</v>
          </cell>
          <cell r="J1769">
            <v>1999</v>
          </cell>
          <cell r="K1769" t="str">
            <v>Marzo</v>
          </cell>
          <cell r="P1769">
            <v>0</v>
          </cell>
          <cell r="Q1769">
            <v>25.5</v>
          </cell>
          <cell r="R1769" t="e">
            <v>#REF!</v>
          </cell>
          <cell r="S1769" t="e">
            <v>#REF!</v>
          </cell>
          <cell r="T1769">
            <v>2260.5</v>
          </cell>
          <cell r="U1769" t="e">
            <v>#REF!</v>
          </cell>
          <cell r="V1769">
            <v>2260.5</v>
          </cell>
          <cell r="W1769" t="e">
            <v>#REF!</v>
          </cell>
          <cell r="X1769">
            <v>2260.5</v>
          </cell>
          <cell r="Y1769">
            <v>576.42750000000001</v>
          </cell>
          <cell r="Z1769">
            <v>2836.9274999999998</v>
          </cell>
          <cell r="AA1769" t="e">
            <v>#REF!</v>
          </cell>
          <cell r="AB1769">
            <v>576.42750000000001</v>
          </cell>
          <cell r="AC1769">
            <v>0</v>
          </cell>
          <cell r="AD1769">
            <v>0</v>
          </cell>
          <cell r="AE1769">
            <v>0</v>
          </cell>
          <cell r="AF1769">
            <v>0</v>
          </cell>
          <cell r="AG1769">
            <v>0</v>
          </cell>
          <cell r="AH1769">
            <v>0</v>
          </cell>
          <cell r="AI1769">
            <v>0</v>
          </cell>
          <cell r="AJ1769">
            <v>0</v>
          </cell>
          <cell r="AK1769">
            <v>0</v>
          </cell>
          <cell r="AL1769">
            <v>0</v>
          </cell>
          <cell r="AM1769">
            <v>0</v>
          </cell>
          <cell r="AN1769">
            <v>0</v>
          </cell>
          <cell r="AO1769">
            <v>0</v>
          </cell>
          <cell r="AP1769">
            <v>0</v>
          </cell>
          <cell r="AQ1769">
            <v>576.42750000000001</v>
          </cell>
        </row>
        <row r="1770">
          <cell r="A1770">
            <v>1</v>
          </cell>
          <cell r="B1770" t="str">
            <v>COP</v>
          </cell>
          <cell r="C1770" t="str">
            <v>Convenidas</v>
          </cell>
          <cell r="D1770" t="str">
            <v>Fija</v>
          </cell>
          <cell r="E1770">
            <v>1</v>
          </cell>
          <cell r="F1770">
            <v>35885</v>
          </cell>
          <cell r="G1770" t="str">
            <v>Marzo</v>
          </cell>
          <cell r="H1770">
            <v>1998</v>
          </cell>
          <cell r="I1770">
            <v>36250</v>
          </cell>
          <cell r="J1770">
            <v>1999</v>
          </cell>
          <cell r="K1770" t="str">
            <v>Marzo</v>
          </cell>
          <cell r="P1770">
            <v>0</v>
          </cell>
          <cell r="Q1770">
            <v>25.5</v>
          </cell>
          <cell r="R1770" t="e">
            <v>#REF!</v>
          </cell>
          <cell r="S1770" t="e">
            <v>#REF!</v>
          </cell>
          <cell r="T1770">
            <v>47594</v>
          </cell>
          <cell r="U1770" t="e">
            <v>#REF!</v>
          </cell>
          <cell r="V1770">
            <v>47594</v>
          </cell>
          <cell r="W1770" t="e">
            <v>#REF!</v>
          </cell>
          <cell r="X1770">
            <v>47594</v>
          </cell>
          <cell r="Y1770">
            <v>12136.47</v>
          </cell>
          <cell r="Z1770">
            <v>59730.47</v>
          </cell>
          <cell r="AA1770" t="e">
            <v>#REF!</v>
          </cell>
          <cell r="AB1770">
            <v>12136.47</v>
          </cell>
          <cell r="AC1770">
            <v>0</v>
          </cell>
          <cell r="AD1770">
            <v>0</v>
          </cell>
          <cell r="AE1770">
            <v>0</v>
          </cell>
          <cell r="AF1770">
            <v>0</v>
          </cell>
          <cell r="AG1770">
            <v>0</v>
          </cell>
          <cell r="AH1770">
            <v>0</v>
          </cell>
          <cell r="AI1770">
            <v>0</v>
          </cell>
          <cell r="AJ1770">
            <v>0</v>
          </cell>
          <cell r="AK1770">
            <v>0</v>
          </cell>
          <cell r="AL1770">
            <v>0</v>
          </cell>
          <cell r="AM1770">
            <v>0</v>
          </cell>
          <cell r="AN1770">
            <v>0</v>
          </cell>
          <cell r="AO1770">
            <v>0</v>
          </cell>
          <cell r="AP1770">
            <v>0</v>
          </cell>
          <cell r="AQ1770">
            <v>12136.47</v>
          </cell>
        </row>
        <row r="1771">
          <cell r="A1771">
            <v>1</v>
          </cell>
          <cell r="B1771" t="str">
            <v>COP</v>
          </cell>
          <cell r="C1771" t="str">
            <v>Convenidas</v>
          </cell>
          <cell r="D1771" t="str">
            <v>Fija</v>
          </cell>
          <cell r="E1771">
            <v>1</v>
          </cell>
          <cell r="F1771">
            <v>35885</v>
          </cell>
          <cell r="G1771" t="str">
            <v>Marzo</v>
          </cell>
          <cell r="H1771">
            <v>1998</v>
          </cell>
          <cell r="I1771">
            <v>36250</v>
          </cell>
          <cell r="J1771">
            <v>1999</v>
          </cell>
          <cell r="K1771" t="str">
            <v>Marzo</v>
          </cell>
          <cell r="P1771">
            <v>0</v>
          </cell>
          <cell r="Q1771">
            <v>25.5</v>
          </cell>
          <cell r="R1771" t="e">
            <v>#REF!</v>
          </cell>
          <cell r="S1771" t="e">
            <v>#REF!</v>
          </cell>
          <cell r="T1771">
            <v>225.8</v>
          </cell>
          <cell r="U1771" t="e">
            <v>#REF!</v>
          </cell>
          <cell r="V1771">
            <v>225.8</v>
          </cell>
          <cell r="W1771" t="e">
            <v>#REF!</v>
          </cell>
          <cell r="X1771">
            <v>225.8</v>
          </cell>
          <cell r="Y1771">
            <v>57.579000000000001</v>
          </cell>
          <cell r="Z1771">
            <v>283.37900000000002</v>
          </cell>
          <cell r="AA1771" t="e">
            <v>#REF!</v>
          </cell>
          <cell r="AB1771">
            <v>57.579000000000001</v>
          </cell>
          <cell r="AC1771">
            <v>0</v>
          </cell>
          <cell r="AD1771">
            <v>0</v>
          </cell>
          <cell r="AE1771">
            <v>0</v>
          </cell>
          <cell r="AF1771">
            <v>0</v>
          </cell>
          <cell r="AG1771">
            <v>0</v>
          </cell>
          <cell r="AH1771">
            <v>0</v>
          </cell>
          <cell r="AI1771">
            <v>0</v>
          </cell>
          <cell r="AJ1771">
            <v>0</v>
          </cell>
          <cell r="AK1771">
            <v>0</v>
          </cell>
          <cell r="AL1771">
            <v>0</v>
          </cell>
          <cell r="AM1771">
            <v>0</v>
          </cell>
          <cell r="AN1771">
            <v>0</v>
          </cell>
          <cell r="AO1771">
            <v>0</v>
          </cell>
          <cell r="AP1771">
            <v>0</v>
          </cell>
          <cell r="AQ1771">
            <v>57.579000000000001</v>
          </cell>
        </row>
        <row r="1772">
          <cell r="A1772">
            <v>1</v>
          </cell>
          <cell r="B1772" t="str">
            <v>COP</v>
          </cell>
          <cell r="C1772" t="str">
            <v>Convenidas</v>
          </cell>
          <cell r="D1772" t="str">
            <v>Fija</v>
          </cell>
          <cell r="E1772">
            <v>1</v>
          </cell>
          <cell r="F1772">
            <v>35885</v>
          </cell>
          <cell r="G1772" t="str">
            <v>Marzo</v>
          </cell>
          <cell r="H1772">
            <v>1998</v>
          </cell>
          <cell r="I1772">
            <v>36250</v>
          </cell>
          <cell r="J1772">
            <v>1999</v>
          </cell>
          <cell r="K1772" t="str">
            <v>Marzo</v>
          </cell>
          <cell r="P1772">
            <v>0</v>
          </cell>
          <cell r="Q1772">
            <v>25.5</v>
          </cell>
          <cell r="R1772" t="e">
            <v>#REF!</v>
          </cell>
          <cell r="S1772" t="e">
            <v>#REF!</v>
          </cell>
          <cell r="T1772">
            <v>2027.6</v>
          </cell>
          <cell r="U1772" t="e">
            <v>#REF!</v>
          </cell>
          <cell r="V1772">
            <v>2027.6</v>
          </cell>
          <cell r="W1772" t="e">
            <v>#REF!</v>
          </cell>
          <cell r="X1772">
            <v>2027.6</v>
          </cell>
          <cell r="Y1772">
            <v>517.03800000000001</v>
          </cell>
          <cell r="Z1772">
            <v>2544.6379999999999</v>
          </cell>
          <cell r="AA1772" t="e">
            <v>#REF!</v>
          </cell>
          <cell r="AB1772">
            <v>517.03800000000001</v>
          </cell>
          <cell r="AC1772">
            <v>0</v>
          </cell>
          <cell r="AD1772">
            <v>0</v>
          </cell>
          <cell r="AE1772">
            <v>0</v>
          </cell>
          <cell r="AF1772">
            <v>0</v>
          </cell>
          <cell r="AG1772">
            <v>0</v>
          </cell>
          <cell r="AH1772">
            <v>0</v>
          </cell>
          <cell r="AI1772">
            <v>0</v>
          </cell>
          <cell r="AJ1772">
            <v>0</v>
          </cell>
          <cell r="AK1772">
            <v>0</v>
          </cell>
          <cell r="AL1772">
            <v>0</v>
          </cell>
          <cell r="AM1772">
            <v>0</v>
          </cell>
          <cell r="AN1772">
            <v>0</v>
          </cell>
          <cell r="AO1772">
            <v>0</v>
          </cell>
          <cell r="AP1772">
            <v>0</v>
          </cell>
          <cell r="AQ1772">
            <v>517.03800000000001</v>
          </cell>
        </row>
        <row r="1773">
          <cell r="A1773">
            <v>1</v>
          </cell>
          <cell r="B1773" t="str">
            <v>COP</v>
          </cell>
          <cell r="C1773" t="str">
            <v>Convenidas</v>
          </cell>
          <cell r="D1773" t="str">
            <v>Fija</v>
          </cell>
          <cell r="E1773">
            <v>1</v>
          </cell>
          <cell r="F1773">
            <v>35885</v>
          </cell>
          <cell r="G1773" t="str">
            <v>Marzo</v>
          </cell>
          <cell r="H1773">
            <v>1998</v>
          </cell>
          <cell r="I1773">
            <v>36250</v>
          </cell>
          <cell r="J1773">
            <v>1999</v>
          </cell>
          <cell r="K1773" t="str">
            <v>Marzo</v>
          </cell>
          <cell r="P1773">
            <v>0</v>
          </cell>
          <cell r="Q1773">
            <v>25.5</v>
          </cell>
          <cell r="R1773" t="e">
            <v>#REF!</v>
          </cell>
          <cell r="S1773" t="e">
            <v>#REF!</v>
          </cell>
          <cell r="T1773">
            <v>11264</v>
          </cell>
          <cell r="U1773" t="e">
            <v>#REF!</v>
          </cell>
          <cell r="V1773">
            <v>11264</v>
          </cell>
          <cell r="W1773" t="e">
            <v>#REF!</v>
          </cell>
          <cell r="X1773">
            <v>11264</v>
          </cell>
          <cell r="Y1773">
            <v>2872.32</v>
          </cell>
          <cell r="Z1773">
            <v>14136.32</v>
          </cell>
          <cell r="AA1773" t="e">
            <v>#REF!</v>
          </cell>
          <cell r="AB1773">
            <v>2872.32</v>
          </cell>
          <cell r="AC1773">
            <v>0</v>
          </cell>
          <cell r="AD1773">
            <v>0</v>
          </cell>
          <cell r="AE1773">
            <v>0</v>
          </cell>
          <cell r="AF1773">
            <v>0</v>
          </cell>
          <cell r="AG1773">
            <v>0</v>
          </cell>
          <cell r="AH1773">
            <v>0</v>
          </cell>
          <cell r="AI1773">
            <v>0</v>
          </cell>
          <cell r="AJ1773">
            <v>0</v>
          </cell>
          <cell r="AK1773">
            <v>0</v>
          </cell>
          <cell r="AL1773">
            <v>0</v>
          </cell>
          <cell r="AM1773">
            <v>0</v>
          </cell>
          <cell r="AN1773">
            <v>0</v>
          </cell>
          <cell r="AO1773">
            <v>0</v>
          </cell>
          <cell r="AP1773">
            <v>0</v>
          </cell>
          <cell r="AQ1773">
            <v>2872.32</v>
          </cell>
        </row>
        <row r="1774">
          <cell r="A1774">
            <v>1</v>
          </cell>
          <cell r="B1774" t="str">
            <v>COP</v>
          </cell>
          <cell r="C1774" t="str">
            <v>Convenidas</v>
          </cell>
          <cell r="D1774" t="str">
            <v>Fija</v>
          </cell>
          <cell r="E1774">
            <v>1</v>
          </cell>
          <cell r="F1774">
            <v>35885</v>
          </cell>
          <cell r="G1774" t="str">
            <v>Marzo</v>
          </cell>
          <cell r="H1774">
            <v>1998</v>
          </cell>
          <cell r="I1774">
            <v>36250</v>
          </cell>
          <cell r="J1774">
            <v>1999</v>
          </cell>
          <cell r="K1774" t="str">
            <v>Marzo</v>
          </cell>
          <cell r="P1774">
            <v>0</v>
          </cell>
          <cell r="Q1774">
            <v>25.5</v>
          </cell>
          <cell r="R1774" t="e">
            <v>#REF!</v>
          </cell>
          <cell r="S1774" t="e">
            <v>#REF!</v>
          </cell>
          <cell r="T1774">
            <v>6557.4</v>
          </cell>
          <cell r="U1774" t="e">
            <v>#REF!</v>
          </cell>
          <cell r="V1774">
            <v>6557.4</v>
          </cell>
          <cell r="W1774" t="e">
            <v>#REF!</v>
          </cell>
          <cell r="X1774">
            <v>6557.4</v>
          </cell>
          <cell r="Y1774">
            <v>1672.1369999999999</v>
          </cell>
          <cell r="Z1774">
            <v>8229.5370000000003</v>
          </cell>
          <cell r="AA1774" t="e">
            <v>#REF!</v>
          </cell>
          <cell r="AB1774">
            <v>1672.1369999999999</v>
          </cell>
          <cell r="AC1774">
            <v>0</v>
          </cell>
          <cell r="AD1774">
            <v>0</v>
          </cell>
          <cell r="AE1774">
            <v>0</v>
          </cell>
          <cell r="AF1774">
            <v>0</v>
          </cell>
          <cell r="AG1774">
            <v>0</v>
          </cell>
          <cell r="AH1774">
            <v>0</v>
          </cell>
          <cell r="AI1774">
            <v>0</v>
          </cell>
          <cell r="AJ1774">
            <v>0</v>
          </cell>
          <cell r="AK1774">
            <v>0</v>
          </cell>
          <cell r="AL1774">
            <v>0</v>
          </cell>
          <cell r="AM1774">
            <v>0</v>
          </cell>
          <cell r="AN1774">
            <v>0</v>
          </cell>
          <cell r="AO1774">
            <v>0</v>
          </cell>
          <cell r="AP1774">
            <v>0</v>
          </cell>
          <cell r="AQ1774">
            <v>1672.1369999999999</v>
          </cell>
        </row>
        <row r="1775">
          <cell r="A1775">
            <v>1</v>
          </cell>
          <cell r="B1775" t="str">
            <v>COP</v>
          </cell>
          <cell r="C1775" t="str">
            <v>Convenidas</v>
          </cell>
          <cell r="D1775" t="str">
            <v>Fija</v>
          </cell>
          <cell r="E1775">
            <v>1</v>
          </cell>
          <cell r="F1775">
            <v>35915</v>
          </cell>
          <cell r="G1775" t="str">
            <v>Abril</v>
          </cell>
          <cell r="H1775">
            <v>1998</v>
          </cell>
          <cell r="I1775">
            <v>36280</v>
          </cell>
          <cell r="J1775">
            <v>1999</v>
          </cell>
          <cell r="K1775" t="str">
            <v>Abril</v>
          </cell>
          <cell r="P1775">
            <v>0</v>
          </cell>
          <cell r="Q1775">
            <v>25.5</v>
          </cell>
          <cell r="R1775" t="e">
            <v>#REF!</v>
          </cell>
          <cell r="S1775" t="e">
            <v>#REF!</v>
          </cell>
          <cell r="T1775">
            <v>39430.800000000003</v>
          </cell>
          <cell r="U1775" t="e">
            <v>#REF!</v>
          </cell>
          <cell r="V1775">
            <v>39430.800000000003</v>
          </cell>
          <cell r="W1775" t="e">
            <v>#REF!</v>
          </cell>
          <cell r="X1775">
            <v>39430.800000000003</v>
          </cell>
          <cell r="Y1775">
            <v>10054.854000000001</v>
          </cell>
          <cell r="Z1775">
            <v>49485.654000000002</v>
          </cell>
          <cell r="AA1775" t="e">
            <v>#REF!</v>
          </cell>
          <cell r="AB1775">
            <v>10054.854000000001</v>
          </cell>
          <cell r="AC1775">
            <v>0</v>
          </cell>
          <cell r="AD1775">
            <v>0</v>
          </cell>
          <cell r="AE1775">
            <v>0</v>
          </cell>
          <cell r="AF1775">
            <v>0</v>
          </cell>
          <cell r="AG1775">
            <v>0</v>
          </cell>
          <cell r="AH1775">
            <v>0</v>
          </cell>
          <cell r="AI1775">
            <v>0</v>
          </cell>
          <cell r="AJ1775">
            <v>0</v>
          </cell>
          <cell r="AK1775">
            <v>0</v>
          </cell>
          <cell r="AL1775">
            <v>0</v>
          </cell>
          <cell r="AM1775">
            <v>0</v>
          </cell>
          <cell r="AN1775">
            <v>0</v>
          </cell>
          <cell r="AO1775">
            <v>0</v>
          </cell>
          <cell r="AP1775">
            <v>0</v>
          </cell>
          <cell r="AQ1775">
            <v>10054.854000000001</v>
          </cell>
        </row>
        <row r="1776">
          <cell r="A1776">
            <v>1</v>
          </cell>
          <cell r="B1776" t="str">
            <v>COP</v>
          </cell>
          <cell r="C1776" t="str">
            <v>Convenidas</v>
          </cell>
          <cell r="D1776" t="str">
            <v>Fija</v>
          </cell>
          <cell r="E1776">
            <v>1</v>
          </cell>
          <cell r="F1776">
            <v>35915</v>
          </cell>
          <cell r="G1776" t="str">
            <v>Abril</v>
          </cell>
          <cell r="H1776">
            <v>1998</v>
          </cell>
          <cell r="I1776">
            <v>36280</v>
          </cell>
          <cell r="J1776">
            <v>1999</v>
          </cell>
          <cell r="K1776" t="str">
            <v>Abril</v>
          </cell>
          <cell r="P1776">
            <v>0</v>
          </cell>
          <cell r="Q1776">
            <v>25.5</v>
          </cell>
          <cell r="R1776" t="e">
            <v>#REF!</v>
          </cell>
          <cell r="S1776" t="e">
            <v>#REF!</v>
          </cell>
          <cell r="T1776">
            <v>3345.2</v>
          </cell>
          <cell r="U1776" t="e">
            <v>#REF!</v>
          </cell>
          <cell r="V1776">
            <v>3345.2</v>
          </cell>
          <cell r="W1776" t="e">
            <v>#REF!</v>
          </cell>
          <cell r="X1776">
            <v>3345.2</v>
          </cell>
          <cell r="Y1776">
            <v>853.02599999999995</v>
          </cell>
          <cell r="Z1776">
            <v>4198.2259999999997</v>
          </cell>
          <cell r="AA1776" t="e">
            <v>#REF!</v>
          </cell>
          <cell r="AB1776">
            <v>853.02599999999995</v>
          </cell>
          <cell r="AC1776">
            <v>0</v>
          </cell>
          <cell r="AD1776">
            <v>0</v>
          </cell>
          <cell r="AE1776">
            <v>0</v>
          </cell>
          <cell r="AF1776">
            <v>0</v>
          </cell>
          <cell r="AG1776">
            <v>0</v>
          </cell>
          <cell r="AH1776">
            <v>0</v>
          </cell>
          <cell r="AI1776">
            <v>0</v>
          </cell>
          <cell r="AJ1776">
            <v>0</v>
          </cell>
          <cell r="AK1776">
            <v>0</v>
          </cell>
          <cell r="AL1776">
            <v>0</v>
          </cell>
          <cell r="AM1776">
            <v>0</v>
          </cell>
          <cell r="AN1776">
            <v>0</v>
          </cell>
          <cell r="AO1776">
            <v>0</v>
          </cell>
          <cell r="AP1776">
            <v>0</v>
          </cell>
          <cell r="AQ1776">
            <v>853.02599999999995</v>
          </cell>
        </row>
        <row r="1777">
          <cell r="A1777">
            <v>1</v>
          </cell>
          <cell r="B1777" t="str">
            <v>COP</v>
          </cell>
          <cell r="C1777" t="str">
            <v>Convenidas</v>
          </cell>
          <cell r="D1777" t="str">
            <v>Fija</v>
          </cell>
          <cell r="E1777">
            <v>1</v>
          </cell>
          <cell r="F1777">
            <v>35915</v>
          </cell>
          <cell r="G1777" t="str">
            <v>Abril</v>
          </cell>
          <cell r="H1777">
            <v>1998</v>
          </cell>
          <cell r="I1777">
            <v>36280</v>
          </cell>
          <cell r="J1777">
            <v>1999</v>
          </cell>
          <cell r="K1777" t="str">
            <v>Abril</v>
          </cell>
          <cell r="P1777">
            <v>0</v>
          </cell>
          <cell r="Q1777">
            <v>25.5</v>
          </cell>
          <cell r="R1777" t="e">
            <v>#REF!</v>
          </cell>
          <cell r="S1777" t="e">
            <v>#REF!</v>
          </cell>
          <cell r="T1777">
            <v>6610</v>
          </cell>
          <cell r="U1777" t="e">
            <v>#REF!</v>
          </cell>
          <cell r="V1777">
            <v>6610</v>
          </cell>
          <cell r="W1777" t="e">
            <v>#REF!</v>
          </cell>
          <cell r="X1777">
            <v>6610</v>
          </cell>
          <cell r="Y1777">
            <v>1685.55</v>
          </cell>
          <cell r="Z1777">
            <v>8295.5499999999993</v>
          </cell>
          <cell r="AA1777" t="e">
            <v>#REF!</v>
          </cell>
          <cell r="AB1777">
            <v>1685.55</v>
          </cell>
          <cell r="AC1777">
            <v>0</v>
          </cell>
          <cell r="AD1777">
            <v>0</v>
          </cell>
          <cell r="AE1777">
            <v>0</v>
          </cell>
          <cell r="AF1777">
            <v>0</v>
          </cell>
          <cell r="AG1777">
            <v>0</v>
          </cell>
          <cell r="AH1777">
            <v>0</v>
          </cell>
          <cell r="AI1777">
            <v>0</v>
          </cell>
          <cell r="AJ1777">
            <v>0</v>
          </cell>
          <cell r="AK1777">
            <v>0</v>
          </cell>
          <cell r="AL1777">
            <v>0</v>
          </cell>
          <cell r="AM1777">
            <v>0</v>
          </cell>
          <cell r="AN1777">
            <v>0</v>
          </cell>
          <cell r="AO1777">
            <v>0</v>
          </cell>
          <cell r="AP1777">
            <v>0</v>
          </cell>
          <cell r="AQ1777">
            <v>1685.55</v>
          </cell>
        </row>
        <row r="1778">
          <cell r="A1778">
            <v>1</v>
          </cell>
          <cell r="B1778" t="str">
            <v>COP</v>
          </cell>
          <cell r="C1778" t="str">
            <v>Convenidas</v>
          </cell>
          <cell r="D1778" t="str">
            <v>Fija</v>
          </cell>
          <cell r="E1778">
            <v>1</v>
          </cell>
          <cell r="F1778">
            <v>35915</v>
          </cell>
          <cell r="G1778" t="str">
            <v>Abril</v>
          </cell>
          <cell r="H1778">
            <v>1998</v>
          </cell>
          <cell r="I1778">
            <v>36280</v>
          </cell>
          <cell r="J1778">
            <v>1999</v>
          </cell>
          <cell r="K1778" t="str">
            <v>Abril</v>
          </cell>
          <cell r="P1778">
            <v>0</v>
          </cell>
          <cell r="Q1778">
            <v>25.5</v>
          </cell>
          <cell r="R1778" t="e">
            <v>#REF!</v>
          </cell>
          <cell r="S1778" t="e">
            <v>#REF!</v>
          </cell>
          <cell r="T1778">
            <v>13105.4</v>
          </cell>
          <cell r="U1778" t="e">
            <v>#REF!</v>
          </cell>
          <cell r="V1778">
            <v>13105.4</v>
          </cell>
          <cell r="W1778" t="e">
            <v>#REF!</v>
          </cell>
          <cell r="X1778">
            <v>13105.4</v>
          </cell>
          <cell r="Y1778">
            <v>3341.877</v>
          </cell>
          <cell r="Z1778">
            <v>16447.276999999998</v>
          </cell>
          <cell r="AA1778" t="e">
            <v>#REF!</v>
          </cell>
          <cell r="AB1778">
            <v>3341.877</v>
          </cell>
          <cell r="AC1778">
            <v>0</v>
          </cell>
          <cell r="AD1778">
            <v>0</v>
          </cell>
          <cell r="AE1778">
            <v>0</v>
          </cell>
          <cell r="AF1778">
            <v>0</v>
          </cell>
          <cell r="AG1778">
            <v>0</v>
          </cell>
          <cell r="AH1778">
            <v>0</v>
          </cell>
          <cell r="AI1778">
            <v>0</v>
          </cell>
          <cell r="AJ1778">
            <v>0</v>
          </cell>
          <cell r="AK1778">
            <v>0</v>
          </cell>
          <cell r="AL1778">
            <v>0</v>
          </cell>
          <cell r="AM1778">
            <v>0</v>
          </cell>
          <cell r="AN1778">
            <v>0</v>
          </cell>
          <cell r="AO1778">
            <v>0</v>
          </cell>
          <cell r="AP1778">
            <v>0</v>
          </cell>
          <cell r="AQ1778">
            <v>3341.877</v>
          </cell>
        </row>
        <row r="1779">
          <cell r="A1779">
            <v>1</v>
          </cell>
          <cell r="B1779" t="str">
            <v>COP</v>
          </cell>
          <cell r="C1779" t="str">
            <v>Convenidas</v>
          </cell>
          <cell r="D1779" t="str">
            <v>Fija</v>
          </cell>
          <cell r="E1779">
            <v>1</v>
          </cell>
          <cell r="F1779">
            <v>35915</v>
          </cell>
          <cell r="G1779" t="str">
            <v>Abril</v>
          </cell>
          <cell r="H1779">
            <v>1998</v>
          </cell>
          <cell r="I1779">
            <v>36280</v>
          </cell>
          <cell r="J1779">
            <v>1999</v>
          </cell>
          <cell r="K1779" t="str">
            <v>Abril</v>
          </cell>
          <cell r="P1779">
            <v>0</v>
          </cell>
          <cell r="Q1779">
            <v>25.5</v>
          </cell>
          <cell r="R1779" t="e">
            <v>#REF!</v>
          </cell>
          <cell r="S1779" t="e">
            <v>#REF!</v>
          </cell>
          <cell r="T1779">
            <v>118272.8</v>
          </cell>
          <cell r="U1779" t="e">
            <v>#REF!</v>
          </cell>
          <cell r="V1779">
            <v>118272.8</v>
          </cell>
          <cell r="W1779" t="e">
            <v>#REF!</v>
          </cell>
          <cell r="X1779">
            <v>118272.8</v>
          </cell>
          <cell r="Y1779">
            <v>30159.564000000002</v>
          </cell>
          <cell r="Z1779">
            <v>148432.364</v>
          </cell>
          <cell r="AA1779" t="e">
            <v>#REF!</v>
          </cell>
          <cell r="AB1779">
            <v>30159.564000000002</v>
          </cell>
          <cell r="AC1779">
            <v>0</v>
          </cell>
          <cell r="AD1779">
            <v>0</v>
          </cell>
          <cell r="AE1779">
            <v>0</v>
          </cell>
          <cell r="AF1779">
            <v>0</v>
          </cell>
          <cell r="AG1779">
            <v>0</v>
          </cell>
          <cell r="AH1779">
            <v>0</v>
          </cell>
          <cell r="AI1779">
            <v>0</v>
          </cell>
          <cell r="AJ1779">
            <v>0</v>
          </cell>
          <cell r="AK1779">
            <v>0</v>
          </cell>
          <cell r="AL1779">
            <v>0</v>
          </cell>
          <cell r="AM1779">
            <v>0</v>
          </cell>
          <cell r="AN1779">
            <v>0</v>
          </cell>
          <cell r="AO1779">
            <v>0</v>
          </cell>
          <cell r="AP1779">
            <v>0</v>
          </cell>
          <cell r="AQ1779">
            <v>30159.564000000002</v>
          </cell>
        </row>
        <row r="1780">
          <cell r="A1780">
            <v>1</v>
          </cell>
          <cell r="B1780" t="str">
            <v>COP</v>
          </cell>
          <cell r="C1780" t="str">
            <v>Convenidas</v>
          </cell>
          <cell r="D1780" t="str">
            <v>Fija</v>
          </cell>
          <cell r="E1780">
            <v>1</v>
          </cell>
          <cell r="F1780">
            <v>35915</v>
          </cell>
          <cell r="G1780" t="str">
            <v>Abril</v>
          </cell>
          <cell r="H1780">
            <v>1998</v>
          </cell>
          <cell r="I1780">
            <v>36280</v>
          </cell>
          <cell r="J1780">
            <v>1999</v>
          </cell>
          <cell r="K1780" t="str">
            <v>Abril</v>
          </cell>
          <cell r="P1780">
            <v>0</v>
          </cell>
          <cell r="Q1780">
            <v>25.5</v>
          </cell>
          <cell r="R1780" t="e">
            <v>#REF!</v>
          </cell>
          <cell r="S1780" t="e">
            <v>#REF!</v>
          </cell>
          <cell r="T1780">
            <v>665.5</v>
          </cell>
          <cell r="U1780" t="e">
            <v>#REF!</v>
          </cell>
          <cell r="V1780">
            <v>665.5</v>
          </cell>
          <cell r="W1780" t="e">
            <v>#REF!</v>
          </cell>
          <cell r="X1780">
            <v>665.5</v>
          </cell>
          <cell r="Y1780">
            <v>169.70250000000001</v>
          </cell>
          <cell r="Z1780">
            <v>835.20249999999999</v>
          </cell>
          <cell r="AA1780" t="e">
            <v>#REF!</v>
          </cell>
          <cell r="AB1780">
            <v>169.70250000000001</v>
          </cell>
          <cell r="AC1780">
            <v>0</v>
          </cell>
          <cell r="AD1780">
            <v>0</v>
          </cell>
          <cell r="AE1780">
            <v>0</v>
          </cell>
          <cell r="AF1780">
            <v>0</v>
          </cell>
          <cell r="AG1780">
            <v>0</v>
          </cell>
          <cell r="AH1780">
            <v>0</v>
          </cell>
          <cell r="AI1780">
            <v>0</v>
          </cell>
          <cell r="AJ1780">
            <v>0</v>
          </cell>
          <cell r="AK1780">
            <v>0</v>
          </cell>
          <cell r="AL1780">
            <v>0</v>
          </cell>
          <cell r="AM1780">
            <v>0</v>
          </cell>
          <cell r="AN1780">
            <v>0</v>
          </cell>
          <cell r="AO1780">
            <v>0</v>
          </cell>
          <cell r="AP1780">
            <v>0</v>
          </cell>
          <cell r="AQ1780">
            <v>169.70250000000001</v>
          </cell>
        </row>
        <row r="1781">
          <cell r="A1781">
            <v>1</v>
          </cell>
          <cell r="B1781" t="str">
            <v>COP</v>
          </cell>
          <cell r="C1781" t="str">
            <v>Convenidas</v>
          </cell>
          <cell r="D1781" t="str">
            <v>Fija</v>
          </cell>
          <cell r="E1781">
            <v>1</v>
          </cell>
          <cell r="F1781">
            <v>35915</v>
          </cell>
          <cell r="G1781" t="str">
            <v>Abril</v>
          </cell>
          <cell r="H1781">
            <v>1998</v>
          </cell>
          <cell r="I1781">
            <v>36280</v>
          </cell>
          <cell r="J1781">
            <v>1999</v>
          </cell>
          <cell r="K1781" t="str">
            <v>Abril</v>
          </cell>
          <cell r="P1781">
            <v>0</v>
          </cell>
          <cell r="Q1781">
            <v>25.5</v>
          </cell>
          <cell r="R1781" t="e">
            <v>#REF!</v>
          </cell>
          <cell r="S1781" t="e">
            <v>#REF!</v>
          </cell>
          <cell r="T1781">
            <v>16619.099999999999</v>
          </cell>
          <cell r="U1781" t="e">
            <v>#REF!</v>
          </cell>
          <cell r="V1781">
            <v>16619.099999999999</v>
          </cell>
          <cell r="W1781" t="e">
            <v>#REF!</v>
          </cell>
          <cell r="X1781">
            <v>16619.099999999999</v>
          </cell>
          <cell r="Y1781">
            <v>4237.8705</v>
          </cell>
          <cell r="Z1781">
            <v>20856.970499999999</v>
          </cell>
          <cell r="AA1781" t="e">
            <v>#REF!</v>
          </cell>
          <cell r="AB1781">
            <v>4237.8705</v>
          </cell>
          <cell r="AC1781">
            <v>0</v>
          </cell>
          <cell r="AD1781">
            <v>0</v>
          </cell>
          <cell r="AE1781">
            <v>0</v>
          </cell>
          <cell r="AF1781">
            <v>0</v>
          </cell>
          <cell r="AG1781">
            <v>0</v>
          </cell>
          <cell r="AH1781">
            <v>0</v>
          </cell>
          <cell r="AI1781">
            <v>0</v>
          </cell>
          <cell r="AJ1781">
            <v>0</v>
          </cell>
          <cell r="AK1781">
            <v>0</v>
          </cell>
          <cell r="AL1781">
            <v>0</v>
          </cell>
          <cell r="AM1781">
            <v>0</v>
          </cell>
          <cell r="AN1781">
            <v>0</v>
          </cell>
          <cell r="AO1781">
            <v>0</v>
          </cell>
          <cell r="AP1781">
            <v>0</v>
          </cell>
          <cell r="AQ1781">
            <v>4237.8705</v>
          </cell>
        </row>
        <row r="1782">
          <cell r="A1782">
            <v>1</v>
          </cell>
          <cell r="B1782" t="str">
            <v>COP</v>
          </cell>
          <cell r="C1782" t="str">
            <v>Convenidas</v>
          </cell>
          <cell r="D1782" t="str">
            <v>Fija</v>
          </cell>
          <cell r="E1782">
            <v>1</v>
          </cell>
          <cell r="F1782">
            <v>35915</v>
          </cell>
          <cell r="G1782" t="str">
            <v>Abril</v>
          </cell>
          <cell r="H1782">
            <v>1998</v>
          </cell>
          <cell r="I1782">
            <v>36280</v>
          </cell>
          <cell r="J1782">
            <v>1999</v>
          </cell>
          <cell r="K1782" t="str">
            <v>Abril</v>
          </cell>
          <cell r="P1782">
            <v>0</v>
          </cell>
          <cell r="Q1782">
            <v>25.5</v>
          </cell>
          <cell r="R1782" t="e">
            <v>#REF!</v>
          </cell>
          <cell r="S1782" t="e">
            <v>#REF!</v>
          </cell>
          <cell r="T1782">
            <v>75388.100000000006</v>
          </cell>
          <cell r="U1782" t="e">
            <v>#REF!</v>
          </cell>
          <cell r="V1782">
            <v>75388.100000000006</v>
          </cell>
          <cell r="W1782" t="e">
            <v>#REF!</v>
          </cell>
          <cell r="X1782">
            <v>75388.100000000006</v>
          </cell>
          <cell r="Y1782">
            <v>19223.965500000002</v>
          </cell>
          <cell r="Z1782">
            <v>94612.065500000012</v>
          </cell>
          <cell r="AA1782" t="e">
            <v>#REF!</v>
          </cell>
          <cell r="AB1782">
            <v>19223.965500000002</v>
          </cell>
          <cell r="AC1782">
            <v>0</v>
          </cell>
          <cell r="AD1782">
            <v>0</v>
          </cell>
          <cell r="AE1782">
            <v>0</v>
          </cell>
          <cell r="AF1782">
            <v>0</v>
          </cell>
          <cell r="AG1782">
            <v>0</v>
          </cell>
          <cell r="AH1782">
            <v>0</v>
          </cell>
          <cell r="AI1782">
            <v>0</v>
          </cell>
          <cell r="AJ1782">
            <v>0</v>
          </cell>
          <cell r="AK1782">
            <v>0</v>
          </cell>
          <cell r="AL1782">
            <v>0</v>
          </cell>
          <cell r="AM1782">
            <v>0</v>
          </cell>
          <cell r="AN1782">
            <v>0</v>
          </cell>
          <cell r="AO1782">
            <v>0</v>
          </cell>
          <cell r="AP1782">
            <v>0</v>
          </cell>
          <cell r="AQ1782">
            <v>19223.965500000002</v>
          </cell>
        </row>
        <row r="1783">
          <cell r="A1783">
            <v>1</v>
          </cell>
          <cell r="B1783" t="str">
            <v>COP</v>
          </cell>
          <cell r="C1783" t="str">
            <v>Convenidas</v>
          </cell>
          <cell r="D1783" t="str">
            <v>Fija</v>
          </cell>
          <cell r="E1783">
            <v>1</v>
          </cell>
          <cell r="F1783">
            <v>35934</v>
          </cell>
          <cell r="G1783" t="str">
            <v>Mayo</v>
          </cell>
          <cell r="H1783">
            <v>1998</v>
          </cell>
          <cell r="I1783">
            <v>36299</v>
          </cell>
          <cell r="J1783">
            <v>1999</v>
          </cell>
          <cell r="K1783" t="str">
            <v>Mayo</v>
          </cell>
          <cell r="P1783">
            <v>0</v>
          </cell>
          <cell r="Q1783">
            <v>25.5</v>
          </cell>
          <cell r="R1783" t="e">
            <v>#REF!</v>
          </cell>
          <cell r="S1783" t="e">
            <v>#REF!</v>
          </cell>
          <cell r="T1783">
            <v>265</v>
          </cell>
          <cell r="U1783" t="e">
            <v>#REF!</v>
          </cell>
          <cell r="V1783">
            <v>265</v>
          </cell>
          <cell r="W1783" t="e">
            <v>#REF!</v>
          </cell>
          <cell r="X1783">
            <v>265</v>
          </cell>
          <cell r="Y1783">
            <v>67.575000000000003</v>
          </cell>
          <cell r="Z1783">
            <v>332.57499999999999</v>
          </cell>
          <cell r="AA1783" t="e">
            <v>#REF!</v>
          </cell>
          <cell r="AB1783">
            <v>67.575000000000003</v>
          </cell>
          <cell r="AC1783">
            <v>0</v>
          </cell>
          <cell r="AD1783">
            <v>0</v>
          </cell>
          <cell r="AE1783">
            <v>0</v>
          </cell>
          <cell r="AF1783">
            <v>0</v>
          </cell>
          <cell r="AG1783">
            <v>0</v>
          </cell>
          <cell r="AH1783">
            <v>0</v>
          </cell>
          <cell r="AI1783">
            <v>0</v>
          </cell>
          <cell r="AJ1783">
            <v>0</v>
          </cell>
          <cell r="AK1783">
            <v>0</v>
          </cell>
          <cell r="AL1783">
            <v>0</v>
          </cell>
          <cell r="AM1783">
            <v>0</v>
          </cell>
          <cell r="AN1783">
            <v>0</v>
          </cell>
          <cell r="AO1783">
            <v>0</v>
          </cell>
          <cell r="AP1783">
            <v>0</v>
          </cell>
          <cell r="AQ1783">
            <v>67.575000000000003</v>
          </cell>
        </row>
        <row r="1784">
          <cell r="A1784">
            <v>1</v>
          </cell>
          <cell r="B1784" t="str">
            <v>COP</v>
          </cell>
          <cell r="C1784" t="str">
            <v>Convenidas</v>
          </cell>
          <cell r="D1784" t="str">
            <v>Fija</v>
          </cell>
          <cell r="E1784">
            <v>1</v>
          </cell>
          <cell r="F1784">
            <v>35934</v>
          </cell>
          <cell r="G1784" t="str">
            <v>Mayo</v>
          </cell>
          <cell r="H1784">
            <v>1998</v>
          </cell>
          <cell r="I1784">
            <v>36299</v>
          </cell>
          <cell r="J1784">
            <v>1999</v>
          </cell>
          <cell r="K1784" t="str">
            <v>Mayo</v>
          </cell>
          <cell r="P1784">
            <v>0</v>
          </cell>
          <cell r="Q1784">
            <v>25.5</v>
          </cell>
          <cell r="R1784" t="e">
            <v>#REF!</v>
          </cell>
          <cell r="S1784" t="e">
            <v>#REF!</v>
          </cell>
          <cell r="T1784">
            <v>2387.8000000000002</v>
          </cell>
          <cell r="U1784" t="e">
            <v>#REF!</v>
          </cell>
          <cell r="V1784">
            <v>2387.8000000000002</v>
          </cell>
          <cell r="W1784" t="e">
            <v>#REF!</v>
          </cell>
          <cell r="X1784">
            <v>2387.8000000000002</v>
          </cell>
          <cell r="Y1784">
            <v>608.88900000000001</v>
          </cell>
          <cell r="Z1784">
            <v>2996.6890000000003</v>
          </cell>
          <cell r="AA1784" t="e">
            <v>#REF!</v>
          </cell>
          <cell r="AB1784">
            <v>608.88900000000001</v>
          </cell>
          <cell r="AC1784">
            <v>0</v>
          </cell>
          <cell r="AD1784">
            <v>0</v>
          </cell>
          <cell r="AE1784">
            <v>0</v>
          </cell>
          <cell r="AF1784">
            <v>0</v>
          </cell>
          <cell r="AG1784">
            <v>0</v>
          </cell>
          <cell r="AH1784">
            <v>0</v>
          </cell>
          <cell r="AI1784">
            <v>0</v>
          </cell>
          <cell r="AJ1784">
            <v>0</v>
          </cell>
          <cell r="AK1784">
            <v>0</v>
          </cell>
          <cell r="AL1784">
            <v>0</v>
          </cell>
          <cell r="AM1784">
            <v>0</v>
          </cell>
          <cell r="AN1784">
            <v>0</v>
          </cell>
          <cell r="AO1784">
            <v>0</v>
          </cell>
          <cell r="AP1784">
            <v>0</v>
          </cell>
          <cell r="AQ1784">
            <v>608.88900000000001</v>
          </cell>
        </row>
        <row r="1785">
          <cell r="A1785">
            <v>1</v>
          </cell>
          <cell r="B1785" t="str">
            <v>COP</v>
          </cell>
          <cell r="C1785" t="str">
            <v>Convenidas</v>
          </cell>
          <cell r="D1785" t="str">
            <v>Fija</v>
          </cell>
          <cell r="E1785">
            <v>1</v>
          </cell>
          <cell r="F1785">
            <v>35934</v>
          </cell>
          <cell r="G1785" t="str">
            <v>Mayo</v>
          </cell>
          <cell r="H1785">
            <v>1998</v>
          </cell>
          <cell r="I1785">
            <v>36299</v>
          </cell>
          <cell r="J1785">
            <v>1999</v>
          </cell>
          <cell r="K1785" t="str">
            <v>Mayo</v>
          </cell>
          <cell r="P1785">
            <v>0</v>
          </cell>
          <cell r="Q1785">
            <v>25.5</v>
          </cell>
          <cell r="R1785" t="e">
            <v>#REF!</v>
          </cell>
          <cell r="S1785" t="e">
            <v>#REF!</v>
          </cell>
          <cell r="T1785">
            <v>13265.9</v>
          </cell>
          <cell r="U1785" t="e">
            <v>#REF!</v>
          </cell>
          <cell r="V1785">
            <v>13265.9</v>
          </cell>
          <cell r="W1785" t="e">
            <v>#REF!</v>
          </cell>
          <cell r="X1785">
            <v>13265.9</v>
          </cell>
          <cell r="Y1785">
            <v>3382.8045000000002</v>
          </cell>
          <cell r="Z1785">
            <v>16648.7045</v>
          </cell>
          <cell r="AA1785" t="e">
            <v>#REF!</v>
          </cell>
          <cell r="AB1785">
            <v>3382.8045000000002</v>
          </cell>
          <cell r="AC1785">
            <v>0</v>
          </cell>
          <cell r="AD1785">
            <v>0</v>
          </cell>
          <cell r="AE1785">
            <v>0</v>
          </cell>
          <cell r="AF1785">
            <v>0</v>
          </cell>
          <cell r="AG1785">
            <v>0</v>
          </cell>
          <cell r="AH1785">
            <v>0</v>
          </cell>
          <cell r="AI1785">
            <v>0</v>
          </cell>
          <cell r="AJ1785">
            <v>0</v>
          </cell>
          <cell r="AK1785">
            <v>0</v>
          </cell>
          <cell r="AL1785">
            <v>0</v>
          </cell>
          <cell r="AM1785">
            <v>0</v>
          </cell>
          <cell r="AN1785">
            <v>0</v>
          </cell>
          <cell r="AO1785">
            <v>0</v>
          </cell>
          <cell r="AP1785">
            <v>0</v>
          </cell>
          <cell r="AQ1785">
            <v>3382.8045000000002</v>
          </cell>
        </row>
        <row r="1786">
          <cell r="A1786">
            <v>1</v>
          </cell>
          <cell r="B1786" t="str">
            <v>COP</v>
          </cell>
          <cell r="C1786" t="str">
            <v>Convenidas</v>
          </cell>
          <cell r="D1786" t="str">
            <v>Fija</v>
          </cell>
          <cell r="E1786">
            <v>1</v>
          </cell>
          <cell r="F1786">
            <v>35934</v>
          </cell>
          <cell r="G1786" t="str">
            <v>Mayo</v>
          </cell>
          <cell r="H1786">
            <v>1998</v>
          </cell>
          <cell r="I1786">
            <v>36299</v>
          </cell>
          <cell r="J1786">
            <v>1999</v>
          </cell>
          <cell r="K1786" t="str">
            <v>Mayo</v>
          </cell>
          <cell r="P1786">
            <v>0</v>
          </cell>
          <cell r="Q1786">
            <v>25.5</v>
          </cell>
          <cell r="R1786" t="e">
            <v>#REF!</v>
          </cell>
          <cell r="S1786" t="e">
            <v>#REF!</v>
          </cell>
          <cell r="T1786">
            <v>91531.6</v>
          </cell>
          <cell r="U1786" t="e">
            <v>#REF!</v>
          </cell>
          <cell r="V1786">
            <v>91531.6</v>
          </cell>
          <cell r="W1786" t="e">
            <v>#REF!</v>
          </cell>
          <cell r="X1786">
            <v>91531.6</v>
          </cell>
          <cell r="Y1786">
            <v>23340.558000000001</v>
          </cell>
          <cell r="Z1786">
            <v>114872.15800000001</v>
          </cell>
          <cell r="AA1786" t="e">
            <v>#REF!</v>
          </cell>
          <cell r="AB1786">
            <v>23340.558000000001</v>
          </cell>
          <cell r="AC1786">
            <v>0</v>
          </cell>
          <cell r="AD1786">
            <v>0</v>
          </cell>
          <cell r="AE1786">
            <v>0</v>
          </cell>
          <cell r="AF1786">
            <v>0</v>
          </cell>
          <cell r="AG1786">
            <v>0</v>
          </cell>
          <cell r="AH1786">
            <v>0</v>
          </cell>
          <cell r="AI1786">
            <v>0</v>
          </cell>
          <cell r="AJ1786">
            <v>0</v>
          </cell>
          <cell r="AK1786">
            <v>0</v>
          </cell>
          <cell r="AL1786">
            <v>0</v>
          </cell>
          <cell r="AM1786">
            <v>0</v>
          </cell>
          <cell r="AN1786">
            <v>0</v>
          </cell>
          <cell r="AO1786">
            <v>0</v>
          </cell>
          <cell r="AP1786">
            <v>0</v>
          </cell>
          <cell r="AQ1786">
            <v>23340.558000000001</v>
          </cell>
        </row>
        <row r="1787">
          <cell r="A1787">
            <v>1</v>
          </cell>
          <cell r="B1787" t="str">
            <v>COP</v>
          </cell>
          <cell r="C1787" t="str">
            <v>Convenidas</v>
          </cell>
          <cell r="D1787" t="str">
            <v>Fija</v>
          </cell>
          <cell r="E1787">
            <v>1</v>
          </cell>
          <cell r="F1787">
            <v>35954</v>
          </cell>
          <cell r="G1787" t="str">
            <v>Junio</v>
          </cell>
          <cell r="H1787">
            <v>1998</v>
          </cell>
          <cell r="I1787">
            <v>36319</v>
          </cell>
          <cell r="J1787">
            <v>1999</v>
          </cell>
          <cell r="K1787" t="str">
            <v>Junio</v>
          </cell>
          <cell r="P1787">
            <v>0</v>
          </cell>
          <cell r="Q1787">
            <v>25.5</v>
          </cell>
          <cell r="R1787" t="e">
            <v>#REF!</v>
          </cell>
          <cell r="S1787" t="e">
            <v>#REF!</v>
          </cell>
          <cell r="T1787">
            <v>189.7</v>
          </cell>
          <cell r="U1787" t="e">
            <v>#REF!</v>
          </cell>
          <cell r="V1787">
            <v>189.7</v>
          </cell>
          <cell r="W1787" t="e">
            <v>#REF!</v>
          </cell>
          <cell r="X1787">
            <v>189.7</v>
          </cell>
          <cell r="Y1787">
            <v>48.3735</v>
          </cell>
          <cell r="Z1787">
            <v>238.0735</v>
          </cell>
          <cell r="AA1787" t="e">
            <v>#REF!</v>
          </cell>
          <cell r="AB1787">
            <v>48.3735</v>
          </cell>
          <cell r="AC1787">
            <v>0</v>
          </cell>
          <cell r="AD1787">
            <v>0</v>
          </cell>
          <cell r="AE1787">
            <v>0</v>
          </cell>
          <cell r="AF1787">
            <v>0</v>
          </cell>
          <cell r="AG1787">
            <v>0</v>
          </cell>
          <cell r="AH1787">
            <v>0</v>
          </cell>
          <cell r="AI1787">
            <v>0</v>
          </cell>
          <cell r="AJ1787">
            <v>0</v>
          </cell>
          <cell r="AK1787">
            <v>0</v>
          </cell>
          <cell r="AL1787">
            <v>0</v>
          </cell>
          <cell r="AM1787">
            <v>0</v>
          </cell>
          <cell r="AN1787">
            <v>0</v>
          </cell>
          <cell r="AO1787">
            <v>0</v>
          </cell>
          <cell r="AP1787">
            <v>0</v>
          </cell>
          <cell r="AQ1787">
            <v>48.3735</v>
          </cell>
        </row>
        <row r="1788">
          <cell r="A1788">
            <v>1</v>
          </cell>
          <cell r="B1788" t="str">
            <v>COP</v>
          </cell>
          <cell r="C1788" t="str">
            <v>Convenidas</v>
          </cell>
          <cell r="D1788" t="str">
            <v>Fija</v>
          </cell>
          <cell r="E1788">
            <v>1</v>
          </cell>
          <cell r="F1788">
            <v>35954</v>
          </cell>
          <cell r="G1788" t="str">
            <v>Junio</v>
          </cell>
          <cell r="H1788">
            <v>1998</v>
          </cell>
          <cell r="I1788">
            <v>36319</v>
          </cell>
          <cell r="J1788">
            <v>1999</v>
          </cell>
          <cell r="K1788" t="str">
            <v>Junio</v>
          </cell>
          <cell r="P1788">
            <v>0</v>
          </cell>
          <cell r="Q1788">
            <v>25.5</v>
          </cell>
          <cell r="R1788" t="e">
            <v>#REF!</v>
          </cell>
          <cell r="S1788" t="e">
            <v>#REF!</v>
          </cell>
          <cell r="T1788">
            <v>1702.9</v>
          </cell>
          <cell r="U1788" t="e">
            <v>#REF!</v>
          </cell>
          <cell r="V1788">
            <v>1702.9</v>
          </cell>
          <cell r="W1788" t="e">
            <v>#REF!</v>
          </cell>
          <cell r="X1788">
            <v>1702.9</v>
          </cell>
          <cell r="Y1788">
            <v>434.23950000000002</v>
          </cell>
          <cell r="Z1788">
            <v>2137.1395000000002</v>
          </cell>
          <cell r="AA1788" t="e">
            <v>#REF!</v>
          </cell>
          <cell r="AB1788">
            <v>434.23950000000002</v>
          </cell>
          <cell r="AC1788">
            <v>0</v>
          </cell>
          <cell r="AD1788">
            <v>0</v>
          </cell>
          <cell r="AE1788">
            <v>0</v>
          </cell>
          <cell r="AF1788">
            <v>0</v>
          </cell>
          <cell r="AG1788">
            <v>0</v>
          </cell>
          <cell r="AH1788">
            <v>0</v>
          </cell>
          <cell r="AI1788">
            <v>0</v>
          </cell>
          <cell r="AJ1788">
            <v>0</v>
          </cell>
          <cell r="AK1788">
            <v>0</v>
          </cell>
          <cell r="AL1788">
            <v>0</v>
          </cell>
          <cell r="AM1788">
            <v>0</v>
          </cell>
          <cell r="AN1788">
            <v>0</v>
          </cell>
          <cell r="AO1788">
            <v>0</v>
          </cell>
          <cell r="AP1788">
            <v>0</v>
          </cell>
          <cell r="AQ1788">
            <v>434.23950000000002</v>
          </cell>
        </row>
        <row r="1789">
          <cell r="A1789">
            <v>1</v>
          </cell>
          <cell r="B1789" t="str">
            <v>COP</v>
          </cell>
          <cell r="C1789" t="str">
            <v>Convenidas</v>
          </cell>
          <cell r="D1789" t="str">
            <v>Fija</v>
          </cell>
          <cell r="E1789">
            <v>1</v>
          </cell>
          <cell r="F1789">
            <v>35954</v>
          </cell>
          <cell r="G1789" t="str">
            <v>Junio</v>
          </cell>
          <cell r="H1789">
            <v>1998</v>
          </cell>
          <cell r="I1789">
            <v>36319</v>
          </cell>
          <cell r="J1789">
            <v>1999</v>
          </cell>
          <cell r="K1789" t="str">
            <v>Junio</v>
          </cell>
          <cell r="P1789">
            <v>0</v>
          </cell>
          <cell r="Q1789">
            <v>25.5</v>
          </cell>
          <cell r="R1789" t="e">
            <v>#REF!</v>
          </cell>
          <cell r="S1789" t="e">
            <v>#REF!</v>
          </cell>
          <cell r="T1789">
            <v>9460.2999999999993</v>
          </cell>
          <cell r="U1789" t="e">
            <v>#REF!</v>
          </cell>
          <cell r="V1789">
            <v>9460.2999999999993</v>
          </cell>
          <cell r="W1789" t="e">
            <v>#REF!</v>
          </cell>
          <cell r="X1789">
            <v>9460.2999999999993</v>
          </cell>
          <cell r="Y1789">
            <v>2412.3764999999999</v>
          </cell>
          <cell r="Z1789">
            <v>11872.6765</v>
          </cell>
          <cell r="AA1789" t="e">
            <v>#REF!</v>
          </cell>
          <cell r="AB1789">
            <v>2412.3764999999999</v>
          </cell>
          <cell r="AC1789">
            <v>0</v>
          </cell>
          <cell r="AD1789">
            <v>0</v>
          </cell>
          <cell r="AE1789">
            <v>0</v>
          </cell>
          <cell r="AF1789">
            <v>0</v>
          </cell>
          <cell r="AG1789">
            <v>0</v>
          </cell>
          <cell r="AH1789">
            <v>0</v>
          </cell>
          <cell r="AI1789">
            <v>0</v>
          </cell>
          <cell r="AJ1789">
            <v>0</v>
          </cell>
          <cell r="AK1789">
            <v>0</v>
          </cell>
          <cell r="AL1789">
            <v>0</v>
          </cell>
          <cell r="AM1789">
            <v>0</v>
          </cell>
          <cell r="AN1789">
            <v>0</v>
          </cell>
          <cell r="AO1789">
            <v>0</v>
          </cell>
          <cell r="AP1789">
            <v>0</v>
          </cell>
          <cell r="AQ1789">
            <v>2412.3764999999999</v>
          </cell>
        </row>
        <row r="1790">
          <cell r="A1790">
            <v>1</v>
          </cell>
          <cell r="B1790" t="str">
            <v>COP</v>
          </cell>
          <cell r="C1790" t="str">
            <v>Convenidas</v>
          </cell>
          <cell r="D1790" t="str">
            <v>Fija</v>
          </cell>
          <cell r="E1790">
            <v>1</v>
          </cell>
          <cell r="F1790">
            <v>35954</v>
          </cell>
          <cell r="G1790" t="str">
            <v>Junio</v>
          </cell>
          <cell r="H1790">
            <v>1998</v>
          </cell>
          <cell r="I1790">
            <v>36319</v>
          </cell>
          <cell r="J1790">
            <v>1999</v>
          </cell>
          <cell r="K1790" t="str">
            <v>Junio</v>
          </cell>
          <cell r="P1790">
            <v>0</v>
          </cell>
          <cell r="Q1790">
            <v>25.5</v>
          </cell>
          <cell r="R1790" t="e">
            <v>#REF!</v>
          </cell>
          <cell r="S1790" t="e">
            <v>#REF!</v>
          </cell>
          <cell r="T1790">
            <v>100468.4</v>
          </cell>
          <cell r="U1790" t="e">
            <v>#REF!</v>
          </cell>
          <cell r="V1790">
            <v>100468.4</v>
          </cell>
          <cell r="W1790" t="e">
            <v>#REF!</v>
          </cell>
          <cell r="X1790">
            <v>100468.4</v>
          </cell>
          <cell r="Y1790">
            <v>25619.441999999999</v>
          </cell>
          <cell r="Z1790">
            <v>126087.84199999999</v>
          </cell>
          <cell r="AA1790" t="e">
            <v>#REF!</v>
          </cell>
          <cell r="AB1790">
            <v>25619.441999999999</v>
          </cell>
          <cell r="AC1790">
            <v>0</v>
          </cell>
          <cell r="AD1790">
            <v>0</v>
          </cell>
          <cell r="AE1790">
            <v>0</v>
          </cell>
          <cell r="AF1790">
            <v>0</v>
          </cell>
          <cell r="AG1790">
            <v>0</v>
          </cell>
          <cell r="AH1790">
            <v>0</v>
          </cell>
          <cell r="AI1790">
            <v>0</v>
          </cell>
          <cell r="AJ1790">
            <v>0</v>
          </cell>
          <cell r="AK1790">
            <v>0</v>
          </cell>
          <cell r="AL1790">
            <v>0</v>
          </cell>
          <cell r="AM1790">
            <v>0</v>
          </cell>
          <cell r="AN1790">
            <v>0</v>
          </cell>
          <cell r="AO1790">
            <v>0</v>
          </cell>
          <cell r="AP1790">
            <v>0</v>
          </cell>
          <cell r="AQ1790">
            <v>25619.441999999999</v>
          </cell>
        </row>
        <row r="1791">
          <cell r="A1791">
            <v>1</v>
          </cell>
          <cell r="B1791" t="str">
            <v>COP</v>
          </cell>
          <cell r="C1791" t="str">
            <v>Convenidas</v>
          </cell>
          <cell r="D1791" t="str">
            <v>Fija</v>
          </cell>
          <cell r="E1791">
            <v>1</v>
          </cell>
          <cell r="F1791">
            <v>36003</v>
          </cell>
          <cell r="G1791" t="str">
            <v>Julio</v>
          </cell>
          <cell r="H1791">
            <v>1998</v>
          </cell>
          <cell r="I1791">
            <v>36368</v>
          </cell>
          <cell r="J1791">
            <v>1999</v>
          </cell>
          <cell r="K1791" t="str">
            <v>Julio</v>
          </cell>
          <cell r="P1791">
            <v>0</v>
          </cell>
          <cell r="Q1791">
            <v>25.5</v>
          </cell>
          <cell r="R1791" t="e">
            <v>#REF!</v>
          </cell>
          <cell r="S1791" t="e">
            <v>#REF!</v>
          </cell>
          <cell r="T1791">
            <v>276.89999999999998</v>
          </cell>
          <cell r="U1791" t="e">
            <v>#REF!</v>
          </cell>
          <cell r="V1791">
            <v>276.89999999999998</v>
          </cell>
          <cell r="W1791" t="e">
            <v>#REF!</v>
          </cell>
          <cell r="X1791">
            <v>276.89999999999998</v>
          </cell>
          <cell r="Y1791">
            <v>70.609499999999997</v>
          </cell>
          <cell r="Z1791">
            <v>347.5095</v>
          </cell>
          <cell r="AA1791" t="e">
            <v>#REF!</v>
          </cell>
          <cell r="AB1791">
            <v>70.609499999999997</v>
          </cell>
          <cell r="AC1791">
            <v>0</v>
          </cell>
          <cell r="AD1791">
            <v>0</v>
          </cell>
          <cell r="AE1791">
            <v>0</v>
          </cell>
          <cell r="AF1791">
            <v>0</v>
          </cell>
          <cell r="AG1791">
            <v>0</v>
          </cell>
          <cell r="AH1791">
            <v>0</v>
          </cell>
          <cell r="AI1791">
            <v>0</v>
          </cell>
          <cell r="AJ1791">
            <v>0</v>
          </cell>
          <cell r="AK1791">
            <v>0</v>
          </cell>
          <cell r="AL1791">
            <v>0</v>
          </cell>
          <cell r="AM1791">
            <v>0</v>
          </cell>
          <cell r="AN1791">
            <v>0</v>
          </cell>
          <cell r="AO1791">
            <v>0</v>
          </cell>
          <cell r="AP1791">
            <v>0</v>
          </cell>
          <cell r="AQ1791">
            <v>70.609499999999997</v>
          </cell>
        </row>
        <row r="1792">
          <cell r="A1792">
            <v>1</v>
          </cell>
          <cell r="B1792" t="str">
            <v>COP</v>
          </cell>
          <cell r="C1792" t="str">
            <v>Convenidas</v>
          </cell>
          <cell r="D1792" t="str">
            <v>Fija</v>
          </cell>
          <cell r="E1792">
            <v>1</v>
          </cell>
          <cell r="F1792">
            <v>36003</v>
          </cell>
          <cell r="G1792" t="str">
            <v>Julio</v>
          </cell>
          <cell r="H1792">
            <v>1998</v>
          </cell>
          <cell r="I1792">
            <v>36368</v>
          </cell>
          <cell r="J1792">
            <v>1999</v>
          </cell>
          <cell r="K1792" t="str">
            <v>Julio</v>
          </cell>
          <cell r="P1792">
            <v>0</v>
          </cell>
          <cell r="Q1792">
            <v>25.5</v>
          </cell>
          <cell r="R1792" t="e">
            <v>#REF!</v>
          </cell>
          <cell r="S1792" t="e">
            <v>#REF!</v>
          </cell>
          <cell r="T1792">
            <v>1353.8</v>
          </cell>
          <cell r="U1792" t="e">
            <v>#REF!</v>
          </cell>
          <cell r="V1792">
            <v>1353.8</v>
          </cell>
          <cell r="W1792" t="e">
            <v>#REF!</v>
          </cell>
          <cell r="X1792">
            <v>1353.8</v>
          </cell>
          <cell r="Y1792">
            <v>345.21899999999999</v>
          </cell>
          <cell r="Z1792">
            <v>1699.019</v>
          </cell>
          <cell r="AA1792" t="e">
            <v>#REF!</v>
          </cell>
          <cell r="AB1792">
            <v>345.21899999999999</v>
          </cell>
          <cell r="AC1792">
            <v>0</v>
          </cell>
          <cell r="AD1792">
            <v>0</v>
          </cell>
          <cell r="AE1792">
            <v>0</v>
          </cell>
          <cell r="AF1792">
            <v>0</v>
          </cell>
          <cell r="AG1792">
            <v>0</v>
          </cell>
          <cell r="AH1792">
            <v>0</v>
          </cell>
          <cell r="AI1792">
            <v>0</v>
          </cell>
          <cell r="AJ1792">
            <v>0</v>
          </cell>
          <cell r="AK1792">
            <v>0</v>
          </cell>
          <cell r="AL1792">
            <v>0</v>
          </cell>
          <cell r="AM1792">
            <v>0</v>
          </cell>
          <cell r="AN1792">
            <v>0</v>
          </cell>
          <cell r="AO1792">
            <v>0</v>
          </cell>
          <cell r="AP1792">
            <v>0</v>
          </cell>
          <cell r="AQ1792">
            <v>345.21899999999999</v>
          </cell>
        </row>
        <row r="1793">
          <cell r="A1793">
            <v>1</v>
          </cell>
          <cell r="B1793" t="str">
            <v>COP</v>
          </cell>
          <cell r="C1793" t="str">
            <v>Convenidas</v>
          </cell>
          <cell r="D1793" t="str">
            <v>Fija</v>
          </cell>
          <cell r="E1793">
            <v>1</v>
          </cell>
          <cell r="F1793">
            <v>36003</v>
          </cell>
          <cell r="G1793" t="str">
            <v>Julio</v>
          </cell>
          <cell r="H1793">
            <v>1998</v>
          </cell>
          <cell r="I1793">
            <v>36368</v>
          </cell>
          <cell r="J1793">
            <v>1999</v>
          </cell>
          <cell r="K1793" t="str">
            <v>Julio</v>
          </cell>
          <cell r="P1793">
            <v>0</v>
          </cell>
          <cell r="Q1793">
            <v>25.5</v>
          </cell>
          <cell r="R1793" t="e">
            <v>#REF!</v>
          </cell>
          <cell r="S1793" t="e">
            <v>#REF!</v>
          </cell>
          <cell r="T1793">
            <v>26716</v>
          </cell>
          <cell r="U1793" t="e">
            <v>#REF!</v>
          </cell>
          <cell r="V1793">
            <v>26716</v>
          </cell>
          <cell r="W1793" t="e">
            <v>#REF!</v>
          </cell>
          <cell r="X1793">
            <v>26716</v>
          </cell>
          <cell r="Y1793">
            <v>6812.58</v>
          </cell>
          <cell r="Z1793">
            <v>33528.58</v>
          </cell>
          <cell r="AA1793" t="e">
            <v>#REF!</v>
          </cell>
          <cell r="AB1793">
            <v>6812.58</v>
          </cell>
          <cell r="AC1793">
            <v>0</v>
          </cell>
          <cell r="AD1793">
            <v>0</v>
          </cell>
          <cell r="AE1793">
            <v>0</v>
          </cell>
          <cell r="AF1793">
            <v>0</v>
          </cell>
          <cell r="AG1793">
            <v>0</v>
          </cell>
          <cell r="AH1793">
            <v>0</v>
          </cell>
          <cell r="AI1793">
            <v>0</v>
          </cell>
          <cell r="AJ1793">
            <v>0</v>
          </cell>
          <cell r="AK1793">
            <v>0</v>
          </cell>
          <cell r="AL1793">
            <v>0</v>
          </cell>
          <cell r="AM1793">
            <v>0</v>
          </cell>
          <cell r="AN1793">
            <v>0</v>
          </cell>
          <cell r="AO1793">
            <v>0</v>
          </cell>
          <cell r="AP1793">
            <v>0</v>
          </cell>
          <cell r="AQ1793">
            <v>6812.58</v>
          </cell>
        </row>
        <row r="1794">
          <cell r="A1794">
            <v>1</v>
          </cell>
          <cell r="B1794" t="str">
            <v>COP</v>
          </cell>
          <cell r="C1794" t="str">
            <v>Convenidas</v>
          </cell>
          <cell r="D1794" t="str">
            <v>Fija</v>
          </cell>
          <cell r="E1794">
            <v>1</v>
          </cell>
          <cell r="F1794">
            <v>36003</v>
          </cell>
          <cell r="G1794" t="str">
            <v>Julio</v>
          </cell>
          <cell r="H1794">
            <v>1998</v>
          </cell>
          <cell r="I1794">
            <v>36368</v>
          </cell>
          <cell r="J1794">
            <v>1999</v>
          </cell>
          <cell r="K1794" t="str">
            <v>Julio</v>
          </cell>
          <cell r="P1794">
            <v>0</v>
          </cell>
          <cell r="Q1794">
            <v>25.5</v>
          </cell>
          <cell r="R1794" t="e">
            <v>#REF!</v>
          </cell>
          <cell r="S1794" t="e">
            <v>#REF!</v>
          </cell>
          <cell r="T1794">
            <v>59.9</v>
          </cell>
          <cell r="U1794" t="e">
            <v>#REF!</v>
          </cell>
          <cell r="V1794">
            <v>59.9</v>
          </cell>
          <cell r="W1794" t="e">
            <v>#REF!</v>
          </cell>
          <cell r="X1794">
            <v>59.9</v>
          </cell>
          <cell r="Y1794">
            <v>15.2745</v>
          </cell>
          <cell r="Z1794">
            <v>75.174499999999995</v>
          </cell>
          <cell r="AA1794" t="e">
            <v>#REF!</v>
          </cell>
          <cell r="AB1794">
            <v>15.2745</v>
          </cell>
          <cell r="AC1794">
            <v>0</v>
          </cell>
          <cell r="AD1794">
            <v>0</v>
          </cell>
          <cell r="AE1794">
            <v>0</v>
          </cell>
          <cell r="AF1794">
            <v>0</v>
          </cell>
          <cell r="AG1794">
            <v>0</v>
          </cell>
          <cell r="AH1794">
            <v>0</v>
          </cell>
          <cell r="AI1794">
            <v>0</v>
          </cell>
          <cell r="AJ1794">
            <v>0</v>
          </cell>
          <cell r="AK1794">
            <v>0</v>
          </cell>
          <cell r="AL1794">
            <v>0</v>
          </cell>
          <cell r="AM1794">
            <v>0</v>
          </cell>
          <cell r="AN1794">
            <v>0</v>
          </cell>
          <cell r="AO1794">
            <v>0</v>
          </cell>
          <cell r="AP1794">
            <v>0</v>
          </cell>
          <cell r="AQ1794">
            <v>15.2745</v>
          </cell>
        </row>
        <row r="1795">
          <cell r="A1795">
            <v>1</v>
          </cell>
          <cell r="B1795" t="str">
            <v>COP</v>
          </cell>
          <cell r="C1795" t="str">
            <v>Convenidas</v>
          </cell>
          <cell r="D1795" t="str">
            <v>Fija</v>
          </cell>
          <cell r="E1795">
            <v>1</v>
          </cell>
          <cell r="F1795">
            <v>36003</v>
          </cell>
          <cell r="G1795" t="str">
            <v>Julio</v>
          </cell>
          <cell r="H1795">
            <v>1998</v>
          </cell>
          <cell r="I1795">
            <v>36368</v>
          </cell>
          <cell r="J1795">
            <v>1999</v>
          </cell>
          <cell r="K1795" t="str">
            <v>Julio</v>
          </cell>
          <cell r="P1795">
            <v>0</v>
          </cell>
          <cell r="Q1795">
            <v>25.5</v>
          </cell>
          <cell r="R1795" t="e">
            <v>#REF!</v>
          </cell>
          <cell r="S1795" t="e">
            <v>#REF!</v>
          </cell>
          <cell r="T1795">
            <v>537.70000000000005</v>
          </cell>
          <cell r="U1795" t="e">
            <v>#REF!</v>
          </cell>
          <cell r="V1795">
            <v>537.70000000000005</v>
          </cell>
          <cell r="W1795" t="e">
            <v>#REF!</v>
          </cell>
          <cell r="X1795">
            <v>537.70000000000005</v>
          </cell>
          <cell r="Y1795">
            <v>137.11350000000002</v>
          </cell>
          <cell r="Z1795">
            <v>674.81350000000009</v>
          </cell>
          <cell r="AA1795" t="e">
            <v>#REF!</v>
          </cell>
          <cell r="AB1795">
            <v>137.11350000000002</v>
          </cell>
          <cell r="AC1795">
            <v>0</v>
          </cell>
          <cell r="AD1795">
            <v>0</v>
          </cell>
          <cell r="AE1795">
            <v>0</v>
          </cell>
          <cell r="AF1795">
            <v>0</v>
          </cell>
          <cell r="AG1795">
            <v>0</v>
          </cell>
          <cell r="AH1795">
            <v>0</v>
          </cell>
          <cell r="AI1795">
            <v>0</v>
          </cell>
          <cell r="AJ1795">
            <v>0</v>
          </cell>
          <cell r="AK1795">
            <v>0</v>
          </cell>
          <cell r="AL1795">
            <v>0</v>
          </cell>
          <cell r="AM1795">
            <v>0</v>
          </cell>
          <cell r="AN1795">
            <v>0</v>
          </cell>
          <cell r="AO1795">
            <v>0</v>
          </cell>
          <cell r="AP1795">
            <v>0</v>
          </cell>
          <cell r="AQ1795">
            <v>137.11350000000002</v>
          </cell>
        </row>
        <row r="1796">
          <cell r="A1796">
            <v>1</v>
          </cell>
          <cell r="B1796" t="str">
            <v>COP</v>
          </cell>
          <cell r="C1796" t="str">
            <v>Convenidas</v>
          </cell>
          <cell r="D1796" t="str">
            <v>Fija</v>
          </cell>
          <cell r="E1796">
            <v>1</v>
          </cell>
          <cell r="F1796">
            <v>36003</v>
          </cell>
          <cell r="G1796" t="str">
            <v>Julio</v>
          </cell>
          <cell r="H1796">
            <v>1998</v>
          </cell>
          <cell r="I1796">
            <v>36368</v>
          </cell>
          <cell r="J1796">
            <v>1999</v>
          </cell>
          <cell r="K1796" t="str">
            <v>Julio</v>
          </cell>
          <cell r="P1796">
            <v>0</v>
          </cell>
          <cell r="Q1796">
            <v>25.5</v>
          </cell>
          <cell r="R1796" t="e">
            <v>#REF!</v>
          </cell>
          <cell r="S1796" t="e">
            <v>#REF!</v>
          </cell>
          <cell r="T1796">
            <v>2987.1</v>
          </cell>
          <cell r="U1796" t="e">
            <v>#REF!</v>
          </cell>
          <cell r="V1796">
            <v>2987.1</v>
          </cell>
          <cell r="W1796" t="e">
            <v>#REF!</v>
          </cell>
          <cell r="X1796">
            <v>2987.1</v>
          </cell>
          <cell r="Y1796">
            <v>761.71050000000002</v>
          </cell>
          <cell r="Z1796">
            <v>3748.8105</v>
          </cell>
          <cell r="AA1796" t="e">
            <v>#REF!</v>
          </cell>
          <cell r="AB1796">
            <v>761.71050000000002</v>
          </cell>
          <cell r="AC1796">
            <v>0</v>
          </cell>
          <cell r="AD1796">
            <v>0</v>
          </cell>
          <cell r="AE1796">
            <v>0</v>
          </cell>
          <cell r="AF1796">
            <v>0</v>
          </cell>
          <cell r="AG1796">
            <v>0</v>
          </cell>
          <cell r="AH1796">
            <v>0</v>
          </cell>
          <cell r="AI1796">
            <v>0</v>
          </cell>
          <cell r="AJ1796">
            <v>0</v>
          </cell>
          <cell r="AK1796">
            <v>0</v>
          </cell>
          <cell r="AL1796">
            <v>0</v>
          </cell>
          <cell r="AM1796">
            <v>0</v>
          </cell>
          <cell r="AN1796">
            <v>0</v>
          </cell>
          <cell r="AO1796">
            <v>0</v>
          </cell>
          <cell r="AP1796">
            <v>0</v>
          </cell>
          <cell r="AQ1796">
            <v>761.71050000000002</v>
          </cell>
        </row>
        <row r="1797">
          <cell r="A1797">
            <v>1</v>
          </cell>
          <cell r="B1797" t="str">
            <v>COP</v>
          </cell>
          <cell r="C1797" t="str">
            <v>Convenidas</v>
          </cell>
          <cell r="D1797" t="str">
            <v>Fija</v>
          </cell>
          <cell r="E1797">
            <v>1</v>
          </cell>
          <cell r="F1797">
            <v>36003</v>
          </cell>
          <cell r="G1797" t="str">
            <v>Julio</v>
          </cell>
          <cell r="H1797">
            <v>1998</v>
          </cell>
          <cell r="I1797">
            <v>36368</v>
          </cell>
          <cell r="J1797">
            <v>1999</v>
          </cell>
          <cell r="K1797" t="str">
            <v>Julio</v>
          </cell>
          <cell r="P1797">
            <v>0</v>
          </cell>
          <cell r="Q1797">
            <v>25.5</v>
          </cell>
          <cell r="R1797" t="e">
            <v>#REF!</v>
          </cell>
          <cell r="S1797" t="e">
            <v>#REF!</v>
          </cell>
          <cell r="T1797">
            <v>78428.899999999994</v>
          </cell>
          <cell r="U1797" t="e">
            <v>#REF!</v>
          </cell>
          <cell r="V1797">
            <v>78428.899999999994</v>
          </cell>
          <cell r="W1797" t="e">
            <v>#REF!</v>
          </cell>
          <cell r="X1797">
            <v>78428.899999999994</v>
          </cell>
          <cell r="Y1797">
            <v>19999.369499999997</v>
          </cell>
          <cell r="Z1797">
            <v>98428.269499999995</v>
          </cell>
          <cell r="AA1797" t="e">
            <v>#REF!</v>
          </cell>
          <cell r="AB1797">
            <v>19999.369499999997</v>
          </cell>
          <cell r="AC1797">
            <v>0</v>
          </cell>
          <cell r="AD1797">
            <v>0</v>
          </cell>
          <cell r="AE1797">
            <v>0</v>
          </cell>
          <cell r="AF1797">
            <v>0</v>
          </cell>
          <cell r="AG1797">
            <v>0</v>
          </cell>
          <cell r="AH1797">
            <v>0</v>
          </cell>
          <cell r="AI1797">
            <v>0</v>
          </cell>
          <cell r="AJ1797">
            <v>0</v>
          </cell>
          <cell r="AK1797">
            <v>0</v>
          </cell>
          <cell r="AL1797">
            <v>0</v>
          </cell>
          <cell r="AM1797">
            <v>0</v>
          </cell>
          <cell r="AN1797">
            <v>0</v>
          </cell>
          <cell r="AO1797">
            <v>0</v>
          </cell>
          <cell r="AP1797">
            <v>0</v>
          </cell>
          <cell r="AQ1797">
            <v>19999.369499999997</v>
          </cell>
        </row>
        <row r="1798">
          <cell r="A1798">
            <v>1</v>
          </cell>
          <cell r="B1798" t="str">
            <v>COP</v>
          </cell>
          <cell r="C1798" t="str">
            <v>Convenidas</v>
          </cell>
          <cell r="D1798" t="str">
            <v>Fija</v>
          </cell>
          <cell r="E1798">
            <v>1</v>
          </cell>
          <cell r="F1798">
            <v>36031</v>
          </cell>
          <cell r="G1798" t="str">
            <v>Agosto</v>
          </cell>
          <cell r="H1798">
            <v>1998</v>
          </cell>
          <cell r="I1798">
            <v>36396</v>
          </cell>
          <cell r="J1798">
            <v>1999</v>
          </cell>
          <cell r="K1798" t="str">
            <v>Agosto</v>
          </cell>
          <cell r="P1798">
            <v>0</v>
          </cell>
          <cell r="Q1798">
            <v>25.5</v>
          </cell>
          <cell r="R1798" t="e">
            <v>#REF!</v>
          </cell>
          <cell r="S1798" t="e">
            <v>#REF!</v>
          </cell>
          <cell r="T1798">
            <v>50146.1</v>
          </cell>
          <cell r="U1798" t="e">
            <v>#REF!</v>
          </cell>
          <cell r="V1798">
            <v>50146.1</v>
          </cell>
          <cell r="W1798" t="e">
            <v>#REF!</v>
          </cell>
          <cell r="X1798">
            <v>50146.1</v>
          </cell>
          <cell r="Y1798">
            <v>12787.255499999999</v>
          </cell>
          <cell r="Z1798">
            <v>62933.355499999998</v>
          </cell>
          <cell r="AA1798" t="e">
            <v>#REF!</v>
          </cell>
          <cell r="AB1798">
            <v>12787.255499999999</v>
          </cell>
          <cell r="AC1798">
            <v>0</v>
          </cell>
          <cell r="AD1798">
            <v>0</v>
          </cell>
          <cell r="AE1798">
            <v>0</v>
          </cell>
          <cell r="AF1798">
            <v>0</v>
          </cell>
          <cell r="AG1798">
            <v>0</v>
          </cell>
          <cell r="AH1798">
            <v>0</v>
          </cell>
          <cell r="AI1798">
            <v>0</v>
          </cell>
          <cell r="AJ1798">
            <v>0</v>
          </cell>
          <cell r="AK1798">
            <v>0</v>
          </cell>
          <cell r="AL1798">
            <v>0</v>
          </cell>
          <cell r="AM1798">
            <v>0</v>
          </cell>
          <cell r="AN1798">
            <v>0</v>
          </cell>
          <cell r="AO1798">
            <v>0</v>
          </cell>
          <cell r="AP1798">
            <v>0</v>
          </cell>
          <cell r="AQ1798">
            <v>12787.255499999999</v>
          </cell>
        </row>
        <row r="1799">
          <cell r="A1799">
            <v>1</v>
          </cell>
          <cell r="B1799" t="str">
            <v>COP</v>
          </cell>
          <cell r="C1799" t="str">
            <v>Convenidas</v>
          </cell>
          <cell r="D1799" t="str">
            <v>Fija</v>
          </cell>
          <cell r="E1799">
            <v>1</v>
          </cell>
          <cell r="F1799">
            <v>36031</v>
          </cell>
          <cell r="G1799" t="str">
            <v>Agosto</v>
          </cell>
          <cell r="H1799">
            <v>1998</v>
          </cell>
          <cell r="I1799">
            <v>36396</v>
          </cell>
          <cell r="J1799">
            <v>1999</v>
          </cell>
          <cell r="K1799" t="str">
            <v>Agosto</v>
          </cell>
          <cell r="P1799">
            <v>0</v>
          </cell>
          <cell r="Q1799">
            <v>25.5</v>
          </cell>
          <cell r="R1799" t="e">
            <v>#REF!</v>
          </cell>
          <cell r="S1799" t="e">
            <v>#REF!</v>
          </cell>
          <cell r="T1799">
            <v>892.2</v>
          </cell>
          <cell r="U1799" t="e">
            <v>#REF!</v>
          </cell>
          <cell r="V1799">
            <v>892.2</v>
          </cell>
          <cell r="W1799" t="e">
            <v>#REF!</v>
          </cell>
          <cell r="X1799">
            <v>892.2</v>
          </cell>
          <cell r="Y1799">
            <v>227.51100000000002</v>
          </cell>
          <cell r="Z1799">
            <v>1119.711</v>
          </cell>
          <cell r="AA1799" t="e">
            <v>#REF!</v>
          </cell>
          <cell r="AB1799">
            <v>227.51100000000002</v>
          </cell>
          <cell r="AC1799">
            <v>0</v>
          </cell>
          <cell r="AD1799">
            <v>0</v>
          </cell>
          <cell r="AE1799">
            <v>0</v>
          </cell>
          <cell r="AF1799">
            <v>0</v>
          </cell>
          <cell r="AG1799">
            <v>0</v>
          </cell>
          <cell r="AH1799">
            <v>0</v>
          </cell>
          <cell r="AI1799">
            <v>0</v>
          </cell>
          <cell r="AJ1799">
            <v>0</v>
          </cell>
          <cell r="AK1799">
            <v>0</v>
          </cell>
          <cell r="AL1799">
            <v>0</v>
          </cell>
          <cell r="AM1799">
            <v>0</v>
          </cell>
          <cell r="AN1799">
            <v>0</v>
          </cell>
          <cell r="AO1799">
            <v>0</v>
          </cell>
          <cell r="AP1799">
            <v>0</v>
          </cell>
          <cell r="AQ1799">
            <v>227.51100000000002</v>
          </cell>
        </row>
        <row r="1800">
          <cell r="A1800">
            <v>1</v>
          </cell>
          <cell r="B1800" t="str">
            <v>COP</v>
          </cell>
          <cell r="C1800" t="str">
            <v>Convenidas</v>
          </cell>
          <cell r="D1800" t="str">
            <v>Fija</v>
          </cell>
          <cell r="E1800">
            <v>1</v>
          </cell>
          <cell r="F1800">
            <v>36031</v>
          </cell>
          <cell r="G1800" t="str">
            <v>Agosto</v>
          </cell>
          <cell r="H1800">
            <v>1998</v>
          </cell>
          <cell r="I1800">
            <v>36396</v>
          </cell>
          <cell r="J1800">
            <v>1999</v>
          </cell>
          <cell r="K1800" t="str">
            <v>Agosto</v>
          </cell>
          <cell r="P1800">
            <v>0</v>
          </cell>
          <cell r="Q1800">
            <v>25.5</v>
          </cell>
          <cell r="R1800" t="e">
            <v>#REF!</v>
          </cell>
          <cell r="S1800" t="e">
            <v>#REF!</v>
          </cell>
          <cell r="T1800">
            <v>3677.8</v>
          </cell>
          <cell r="U1800" t="e">
            <v>#REF!</v>
          </cell>
          <cell r="V1800">
            <v>3677.8</v>
          </cell>
          <cell r="W1800" t="e">
            <v>#REF!</v>
          </cell>
          <cell r="X1800">
            <v>3677.8</v>
          </cell>
          <cell r="Y1800">
            <v>937.83900000000006</v>
          </cell>
          <cell r="Z1800">
            <v>4615.6390000000001</v>
          </cell>
          <cell r="AA1800" t="e">
            <v>#REF!</v>
          </cell>
          <cell r="AB1800">
            <v>937.83900000000006</v>
          </cell>
          <cell r="AC1800">
            <v>0</v>
          </cell>
          <cell r="AD1800">
            <v>0</v>
          </cell>
          <cell r="AE1800">
            <v>0</v>
          </cell>
          <cell r="AF1800">
            <v>0</v>
          </cell>
          <cell r="AG1800">
            <v>0</v>
          </cell>
          <cell r="AH1800">
            <v>0</v>
          </cell>
          <cell r="AI1800">
            <v>0</v>
          </cell>
          <cell r="AJ1800">
            <v>0</v>
          </cell>
          <cell r="AK1800">
            <v>0</v>
          </cell>
          <cell r="AL1800">
            <v>0</v>
          </cell>
          <cell r="AM1800">
            <v>0</v>
          </cell>
          <cell r="AN1800">
            <v>0</v>
          </cell>
          <cell r="AO1800">
            <v>0</v>
          </cell>
          <cell r="AP1800">
            <v>0</v>
          </cell>
          <cell r="AQ1800">
            <v>937.83900000000006</v>
          </cell>
        </row>
        <row r="1801">
          <cell r="A1801">
            <v>1</v>
          </cell>
          <cell r="B1801" t="str">
            <v>COP</v>
          </cell>
          <cell r="C1801" t="str">
            <v>Convenidas</v>
          </cell>
          <cell r="D1801" t="str">
            <v>Fija</v>
          </cell>
          <cell r="E1801">
            <v>1</v>
          </cell>
          <cell r="F1801">
            <v>36031</v>
          </cell>
          <cell r="G1801" t="str">
            <v>Agosto</v>
          </cell>
          <cell r="H1801">
            <v>1998</v>
          </cell>
          <cell r="I1801">
            <v>36396</v>
          </cell>
          <cell r="J1801">
            <v>1999</v>
          </cell>
          <cell r="K1801" t="str">
            <v>Agosto</v>
          </cell>
          <cell r="P1801">
            <v>0</v>
          </cell>
          <cell r="Q1801">
            <v>25.5</v>
          </cell>
          <cell r="R1801" t="e">
            <v>#REF!</v>
          </cell>
          <cell r="S1801" t="e">
            <v>#REF!</v>
          </cell>
          <cell r="T1801">
            <v>117707.6</v>
          </cell>
          <cell r="U1801" t="e">
            <v>#REF!</v>
          </cell>
          <cell r="V1801">
            <v>117707.6</v>
          </cell>
          <cell r="W1801" t="e">
            <v>#REF!</v>
          </cell>
          <cell r="X1801">
            <v>117707.6</v>
          </cell>
          <cell r="Y1801">
            <v>30015.438000000002</v>
          </cell>
          <cell r="Z1801">
            <v>147723.038</v>
          </cell>
          <cell r="AA1801" t="e">
            <v>#REF!</v>
          </cell>
          <cell r="AB1801">
            <v>30015.438000000002</v>
          </cell>
          <cell r="AC1801">
            <v>0</v>
          </cell>
          <cell r="AD1801">
            <v>0</v>
          </cell>
          <cell r="AE1801">
            <v>0</v>
          </cell>
          <cell r="AF1801">
            <v>0</v>
          </cell>
          <cell r="AG1801">
            <v>0</v>
          </cell>
          <cell r="AH1801">
            <v>0</v>
          </cell>
          <cell r="AI1801">
            <v>0</v>
          </cell>
          <cell r="AJ1801">
            <v>0</v>
          </cell>
          <cell r="AK1801">
            <v>0</v>
          </cell>
          <cell r="AL1801">
            <v>0</v>
          </cell>
          <cell r="AM1801">
            <v>0</v>
          </cell>
          <cell r="AN1801">
            <v>0</v>
          </cell>
          <cell r="AO1801">
            <v>0</v>
          </cell>
          <cell r="AP1801">
            <v>0</v>
          </cell>
          <cell r="AQ1801">
            <v>30015.438000000002</v>
          </cell>
        </row>
        <row r="1802">
          <cell r="A1802">
            <v>1</v>
          </cell>
          <cell r="B1802" t="str">
            <v>COP</v>
          </cell>
          <cell r="C1802" t="str">
            <v>Convenidas</v>
          </cell>
          <cell r="D1802" t="str">
            <v>Fija</v>
          </cell>
          <cell r="E1802">
            <v>1</v>
          </cell>
          <cell r="F1802">
            <v>36031</v>
          </cell>
          <cell r="G1802" t="str">
            <v>Agosto</v>
          </cell>
          <cell r="H1802">
            <v>1998</v>
          </cell>
          <cell r="I1802">
            <v>36396</v>
          </cell>
          <cell r="J1802">
            <v>1999</v>
          </cell>
          <cell r="K1802" t="str">
            <v>Agosto</v>
          </cell>
          <cell r="P1802">
            <v>0</v>
          </cell>
          <cell r="Q1802">
            <v>25.5</v>
          </cell>
          <cell r="R1802" t="e">
            <v>#REF!</v>
          </cell>
          <cell r="S1802" t="e">
            <v>#REF!</v>
          </cell>
          <cell r="T1802">
            <v>26916.400000000001</v>
          </cell>
          <cell r="U1802" t="e">
            <v>#REF!</v>
          </cell>
          <cell r="V1802">
            <v>26916.400000000001</v>
          </cell>
          <cell r="W1802" t="e">
            <v>#REF!</v>
          </cell>
          <cell r="X1802">
            <v>26916.400000000001</v>
          </cell>
          <cell r="Y1802">
            <v>6863.6820000000007</v>
          </cell>
          <cell r="Z1802">
            <v>33780.082000000002</v>
          </cell>
          <cell r="AA1802" t="e">
            <v>#REF!</v>
          </cell>
          <cell r="AB1802">
            <v>6863.6820000000007</v>
          </cell>
          <cell r="AC1802">
            <v>0</v>
          </cell>
          <cell r="AD1802">
            <v>0</v>
          </cell>
          <cell r="AE1802">
            <v>0</v>
          </cell>
          <cell r="AF1802">
            <v>0</v>
          </cell>
          <cell r="AG1802">
            <v>0</v>
          </cell>
          <cell r="AH1802">
            <v>0</v>
          </cell>
          <cell r="AI1802">
            <v>0</v>
          </cell>
          <cell r="AJ1802">
            <v>0</v>
          </cell>
          <cell r="AK1802">
            <v>0</v>
          </cell>
          <cell r="AL1802">
            <v>0</v>
          </cell>
          <cell r="AM1802">
            <v>0</v>
          </cell>
          <cell r="AN1802">
            <v>0</v>
          </cell>
          <cell r="AO1802">
            <v>0</v>
          </cell>
          <cell r="AP1802">
            <v>0</v>
          </cell>
          <cell r="AQ1802">
            <v>6863.6820000000007</v>
          </cell>
        </row>
        <row r="1803">
          <cell r="A1803">
            <v>1</v>
          </cell>
          <cell r="B1803" t="str">
            <v>COP</v>
          </cell>
          <cell r="C1803" t="str">
            <v>Convenidas</v>
          </cell>
          <cell r="D1803" t="str">
            <v>Fija</v>
          </cell>
          <cell r="E1803">
            <v>1</v>
          </cell>
          <cell r="F1803">
            <v>36031</v>
          </cell>
          <cell r="G1803" t="str">
            <v>Agosto</v>
          </cell>
          <cell r="H1803">
            <v>1998</v>
          </cell>
          <cell r="I1803">
            <v>36396</v>
          </cell>
          <cell r="J1803">
            <v>1999</v>
          </cell>
          <cell r="K1803" t="str">
            <v>Agosto</v>
          </cell>
          <cell r="P1803">
            <v>0</v>
          </cell>
          <cell r="Q1803">
            <v>25.5</v>
          </cell>
          <cell r="R1803" t="e">
            <v>#REF!</v>
          </cell>
          <cell r="S1803" t="e">
            <v>#REF!</v>
          </cell>
          <cell r="T1803">
            <v>475.1</v>
          </cell>
          <cell r="U1803" t="e">
            <v>#REF!</v>
          </cell>
          <cell r="V1803">
            <v>475.1</v>
          </cell>
          <cell r="W1803" t="e">
            <v>#REF!</v>
          </cell>
          <cell r="X1803">
            <v>475.1</v>
          </cell>
          <cell r="Y1803">
            <v>121.15050000000001</v>
          </cell>
          <cell r="Z1803">
            <v>596.25049999999999</v>
          </cell>
          <cell r="AA1803" t="e">
            <v>#REF!</v>
          </cell>
          <cell r="AB1803">
            <v>121.15050000000001</v>
          </cell>
          <cell r="AC1803">
            <v>0</v>
          </cell>
          <cell r="AD1803">
            <v>0</v>
          </cell>
          <cell r="AE1803">
            <v>0</v>
          </cell>
          <cell r="AF1803">
            <v>0</v>
          </cell>
          <cell r="AG1803">
            <v>0</v>
          </cell>
          <cell r="AH1803">
            <v>0</v>
          </cell>
          <cell r="AI1803">
            <v>0</v>
          </cell>
          <cell r="AJ1803">
            <v>0</v>
          </cell>
          <cell r="AK1803">
            <v>0</v>
          </cell>
          <cell r="AL1803">
            <v>0</v>
          </cell>
          <cell r="AM1803">
            <v>0</v>
          </cell>
          <cell r="AN1803">
            <v>0</v>
          </cell>
          <cell r="AO1803">
            <v>0</v>
          </cell>
          <cell r="AP1803">
            <v>0</v>
          </cell>
          <cell r="AQ1803">
            <v>121.15050000000001</v>
          </cell>
        </row>
        <row r="1804">
          <cell r="A1804">
            <v>1</v>
          </cell>
          <cell r="B1804" t="str">
            <v>COP</v>
          </cell>
          <cell r="C1804" t="str">
            <v>Convenidas</v>
          </cell>
          <cell r="D1804" t="str">
            <v>Fija</v>
          </cell>
          <cell r="E1804">
            <v>1</v>
          </cell>
          <cell r="F1804">
            <v>36031</v>
          </cell>
          <cell r="G1804" t="str">
            <v>Agosto</v>
          </cell>
          <cell r="H1804">
            <v>1998</v>
          </cell>
          <cell r="I1804">
            <v>36396</v>
          </cell>
          <cell r="J1804">
            <v>1999</v>
          </cell>
          <cell r="K1804" t="str">
            <v>Agosto</v>
          </cell>
          <cell r="P1804">
            <v>0</v>
          </cell>
          <cell r="Q1804">
            <v>25.5</v>
          </cell>
          <cell r="R1804" t="e">
            <v>#REF!</v>
          </cell>
          <cell r="S1804" t="e">
            <v>#REF!</v>
          </cell>
          <cell r="T1804">
            <v>85.8</v>
          </cell>
          <cell r="U1804" t="e">
            <v>#REF!</v>
          </cell>
          <cell r="V1804">
            <v>85.8</v>
          </cell>
          <cell r="W1804" t="e">
            <v>#REF!</v>
          </cell>
          <cell r="X1804">
            <v>85.8</v>
          </cell>
          <cell r="Y1804">
            <v>21.879000000000001</v>
          </cell>
          <cell r="Z1804">
            <v>107.679</v>
          </cell>
          <cell r="AA1804" t="e">
            <v>#REF!</v>
          </cell>
          <cell r="AB1804">
            <v>21.879000000000001</v>
          </cell>
          <cell r="AC1804">
            <v>0</v>
          </cell>
          <cell r="AD1804">
            <v>0</v>
          </cell>
          <cell r="AE1804">
            <v>0</v>
          </cell>
          <cell r="AF1804">
            <v>0</v>
          </cell>
          <cell r="AG1804">
            <v>0</v>
          </cell>
          <cell r="AH1804">
            <v>0</v>
          </cell>
          <cell r="AI1804">
            <v>0</v>
          </cell>
          <cell r="AJ1804">
            <v>0</v>
          </cell>
          <cell r="AK1804">
            <v>0</v>
          </cell>
          <cell r="AL1804">
            <v>0</v>
          </cell>
          <cell r="AM1804">
            <v>0</v>
          </cell>
          <cell r="AN1804">
            <v>0</v>
          </cell>
          <cell r="AO1804">
            <v>0</v>
          </cell>
          <cell r="AP1804">
            <v>0</v>
          </cell>
          <cell r="AQ1804">
            <v>21.879000000000001</v>
          </cell>
        </row>
        <row r="1805">
          <cell r="A1805">
            <v>1</v>
          </cell>
          <cell r="B1805" t="str">
            <v>COP</v>
          </cell>
          <cell r="C1805" t="str">
            <v>Convenidas</v>
          </cell>
          <cell r="D1805" t="str">
            <v>Fija</v>
          </cell>
          <cell r="E1805">
            <v>1</v>
          </cell>
          <cell r="F1805">
            <v>36031</v>
          </cell>
          <cell r="G1805" t="str">
            <v>Agosto</v>
          </cell>
          <cell r="H1805">
            <v>1998</v>
          </cell>
          <cell r="I1805">
            <v>36396</v>
          </cell>
          <cell r="J1805">
            <v>1999</v>
          </cell>
          <cell r="K1805" t="str">
            <v>Agosto</v>
          </cell>
          <cell r="P1805">
            <v>0</v>
          </cell>
          <cell r="Q1805">
            <v>25.5</v>
          </cell>
          <cell r="R1805" t="e">
            <v>#REF!</v>
          </cell>
          <cell r="S1805" t="e">
            <v>#REF!</v>
          </cell>
          <cell r="T1805">
            <v>774.7</v>
          </cell>
          <cell r="U1805" t="e">
            <v>#REF!</v>
          </cell>
          <cell r="V1805">
            <v>774.7</v>
          </cell>
          <cell r="W1805" t="e">
            <v>#REF!</v>
          </cell>
          <cell r="X1805">
            <v>774.7</v>
          </cell>
          <cell r="Y1805">
            <v>197.54850000000002</v>
          </cell>
          <cell r="Z1805">
            <v>972.24850000000004</v>
          </cell>
          <cell r="AA1805" t="e">
            <v>#REF!</v>
          </cell>
          <cell r="AB1805">
            <v>197.54850000000002</v>
          </cell>
          <cell r="AC1805">
            <v>0</v>
          </cell>
          <cell r="AD1805">
            <v>0</v>
          </cell>
          <cell r="AE1805">
            <v>0</v>
          </cell>
          <cell r="AF1805">
            <v>0</v>
          </cell>
          <cell r="AG1805">
            <v>0</v>
          </cell>
          <cell r="AH1805">
            <v>0</v>
          </cell>
          <cell r="AI1805">
            <v>0</v>
          </cell>
          <cell r="AJ1805">
            <v>0</v>
          </cell>
          <cell r="AK1805">
            <v>0</v>
          </cell>
          <cell r="AL1805">
            <v>0</v>
          </cell>
          <cell r="AM1805">
            <v>0</v>
          </cell>
          <cell r="AN1805">
            <v>0</v>
          </cell>
          <cell r="AO1805">
            <v>0</v>
          </cell>
          <cell r="AP1805">
            <v>0</v>
          </cell>
          <cell r="AQ1805">
            <v>197.54850000000002</v>
          </cell>
        </row>
        <row r="1806">
          <cell r="A1806">
            <v>1</v>
          </cell>
          <cell r="B1806" t="str">
            <v>COP</v>
          </cell>
          <cell r="C1806" t="str">
            <v>Convenidas</v>
          </cell>
          <cell r="D1806" t="str">
            <v>Fija</v>
          </cell>
          <cell r="E1806">
            <v>1</v>
          </cell>
          <cell r="F1806">
            <v>36031</v>
          </cell>
          <cell r="G1806" t="str">
            <v>Agosto</v>
          </cell>
          <cell r="H1806">
            <v>1998</v>
          </cell>
          <cell r="I1806">
            <v>36396</v>
          </cell>
          <cell r="J1806">
            <v>1999</v>
          </cell>
          <cell r="K1806" t="str">
            <v>Agosto</v>
          </cell>
          <cell r="P1806">
            <v>0</v>
          </cell>
          <cell r="Q1806">
            <v>25.5</v>
          </cell>
          <cell r="R1806" t="e">
            <v>#REF!</v>
          </cell>
          <cell r="S1806" t="e">
            <v>#REF!</v>
          </cell>
          <cell r="T1806">
            <v>4303.7</v>
          </cell>
          <cell r="U1806" t="e">
            <v>#REF!</v>
          </cell>
          <cell r="V1806">
            <v>4303.7</v>
          </cell>
          <cell r="W1806" t="e">
            <v>#REF!</v>
          </cell>
          <cell r="X1806">
            <v>4303.7</v>
          </cell>
          <cell r="Y1806">
            <v>1097.4435000000001</v>
          </cell>
          <cell r="Z1806">
            <v>5401.1435000000001</v>
          </cell>
          <cell r="AA1806" t="e">
            <v>#REF!</v>
          </cell>
          <cell r="AB1806">
            <v>1097.4435000000001</v>
          </cell>
          <cell r="AC1806">
            <v>0</v>
          </cell>
          <cell r="AD1806">
            <v>0</v>
          </cell>
          <cell r="AE1806">
            <v>0</v>
          </cell>
          <cell r="AF1806">
            <v>0</v>
          </cell>
          <cell r="AG1806">
            <v>0</v>
          </cell>
          <cell r="AH1806">
            <v>0</v>
          </cell>
          <cell r="AI1806">
            <v>0</v>
          </cell>
          <cell r="AJ1806">
            <v>0</v>
          </cell>
          <cell r="AK1806">
            <v>0</v>
          </cell>
          <cell r="AL1806">
            <v>0</v>
          </cell>
          <cell r="AM1806">
            <v>0</v>
          </cell>
          <cell r="AN1806">
            <v>0</v>
          </cell>
          <cell r="AO1806">
            <v>0</v>
          </cell>
          <cell r="AP1806">
            <v>0</v>
          </cell>
          <cell r="AQ1806">
            <v>1097.4435000000001</v>
          </cell>
        </row>
        <row r="1807">
          <cell r="A1807">
            <v>1</v>
          </cell>
          <cell r="B1807" t="str">
            <v>COP</v>
          </cell>
          <cell r="C1807" t="str">
            <v>Convenidas</v>
          </cell>
          <cell r="D1807" t="str">
            <v>Fija</v>
          </cell>
          <cell r="E1807">
            <v>1</v>
          </cell>
          <cell r="F1807">
            <v>36031</v>
          </cell>
          <cell r="G1807" t="str">
            <v>Agosto</v>
          </cell>
          <cell r="H1807">
            <v>1998</v>
          </cell>
          <cell r="I1807">
            <v>36396</v>
          </cell>
          <cell r="J1807">
            <v>1999</v>
          </cell>
          <cell r="K1807" t="str">
            <v>Agosto</v>
          </cell>
          <cell r="P1807">
            <v>0</v>
          </cell>
          <cell r="Q1807">
            <v>25.5</v>
          </cell>
          <cell r="R1807" t="e">
            <v>#REF!</v>
          </cell>
          <cell r="S1807" t="e">
            <v>#REF!</v>
          </cell>
          <cell r="T1807">
            <v>41944.800000000003</v>
          </cell>
          <cell r="U1807" t="e">
            <v>#REF!</v>
          </cell>
          <cell r="V1807">
            <v>41944.800000000003</v>
          </cell>
          <cell r="W1807" t="e">
            <v>#REF!</v>
          </cell>
          <cell r="X1807">
            <v>41944.800000000003</v>
          </cell>
          <cell r="Y1807">
            <v>10695.924000000001</v>
          </cell>
          <cell r="Z1807">
            <v>52640.724000000002</v>
          </cell>
          <cell r="AA1807" t="e">
            <v>#REF!</v>
          </cell>
          <cell r="AB1807">
            <v>10695.924000000001</v>
          </cell>
          <cell r="AC1807">
            <v>0</v>
          </cell>
          <cell r="AD1807">
            <v>0</v>
          </cell>
          <cell r="AE1807">
            <v>0</v>
          </cell>
          <cell r="AF1807">
            <v>0</v>
          </cell>
          <cell r="AG1807">
            <v>0</v>
          </cell>
          <cell r="AH1807">
            <v>0</v>
          </cell>
          <cell r="AI1807">
            <v>0</v>
          </cell>
          <cell r="AJ1807">
            <v>0</v>
          </cell>
          <cell r="AK1807">
            <v>0</v>
          </cell>
          <cell r="AL1807">
            <v>0</v>
          </cell>
          <cell r="AM1807">
            <v>0</v>
          </cell>
          <cell r="AN1807">
            <v>0</v>
          </cell>
          <cell r="AO1807">
            <v>0</v>
          </cell>
          <cell r="AP1807">
            <v>0</v>
          </cell>
          <cell r="AQ1807">
            <v>10695.924000000001</v>
          </cell>
        </row>
        <row r="1808">
          <cell r="A1808">
            <v>1</v>
          </cell>
          <cell r="B1808" t="str">
            <v>COP</v>
          </cell>
          <cell r="C1808" t="str">
            <v>Convenidas</v>
          </cell>
          <cell r="D1808" t="str">
            <v>Variable</v>
          </cell>
          <cell r="E1808">
            <v>3</v>
          </cell>
          <cell r="F1808">
            <v>35313</v>
          </cell>
          <cell r="G1808" t="str">
            <v>Septiembre</v>
          </cell>
          <cell r="H1808">
            <v>1996</v>
          </cell>
          <cell r="I1808">
            <v>36408</v>
          </cell>
          <cell r="J1808">
            <v>1999</v>
          </cell>
          <cell r="K1808" t="str">
            <v>Septiembre</v>
          </cell>
          <cell r="P1808">
            <v>8</v>
          </cell>
          <cell r="Q1808">
            <v>19.88</v>
          </cell>
          <cell r="R1808">
            <v>17.96</v>
          </cell>
          <cell r="S1808" t="e">
            <v>#REF!</v>
          </cell>
          <cell r="T1808">
            <v>70000</v>
          </cell>
          <cell r="U1808" t="e">
            <v>#REF!</v>
          </cell>
          <cell r="V1808">
            <v>70000</v>
          </cell>
          <cell r="W1808" t="e">
            <v>#REF!</v>
          </cell>
          <cell r="X1808">
            <v>70000</v>
          </cell>
          <cell r="Y1808">
            <v>13915.999999999998</v>
          </cell>
          <cell r="Z1808">
            <v>83916</v>
          </cell>
          <cell r="AA1808">
            <v>1257200</v>
          </cell>
          <cell r="AB1808">
            <v>12615.68</v>
          </cell>
          <cell r="AC1808">
            <v>0</v>
          </cell>
          <cell r="AD1808">
            <v>0</v>
          </cell>
          <cell r="AE1808">
            <v>0</v>
          </cell>
          <cell r="AF1808">
            <v>0</v>
          </cell>
          <cell r="AG1808">
            <v>0</v>
          </cell>
          <cell r="AH1808">
            <v>0</v>
          </cell>
          <cell r="AI1808">
            <v>0</v>
          </cell>
          <cell r="AJ1808">
            <v>0</v>
          </cell>
          <cell r="AK1808">
            <v>0</v>
          </cell>
          <cell r="AL1808">
            <v>0</v>
          </cell>
          <cell r="AM1808">
            <v>0</v>
          </cell>
          <cell r="AN1808">
            <v>0</v>
          </cell>
          <cell r="AO1808">
            <v>0</v>
          </cell>
          <cell r="AP1808">
            <v>0</v>
          </cell>
          <cell r="AQ1808">
            <v>12615.68</v>
          </cell>
        </row>
        <row r="1809">
          <cell r="A1809">
            <v>1</v>
          </cell>
          <cell r="B1809" t="str">
            <v>COP</v>
          </cell>
          <cell r="C1809" t="str">
            <v>Convenidas</v>
          </cell>
          <cell r="D1809" t="str">
            <v>Fija</v>
          </cell>
          <cell r="E1809">
            <v>2</v>
          </cell>
          <cell r="F1809">
            <v>35681</v>
          </cell>
          <cell r="G1809" t="str">
            <v>Septiembre</v>
          </cell>
          <cell r="H1809">
            <v>1997</v>
          </cell>
          <cell r="I1809">
            <v>36411</v>
          </cell>
          <cell r="J1809">
            <v>1999</v>
          </cell>
          <cell r="K1809" t="str">
            <v>Septiembre</v>
          </cell>
          <cell r="P1809">
            <v>0</v>
          </cell>
          <cell r="Q1809">
            <v>25.5</v>
          </cell>
          <cell r="R1809" t="e">
            <v>#REF!</v>
          </cell>
          <cell r="S1809" t="e">
            <v>#REF!</v>
          </cell>
          <cell r="T1809">
            <v>1300</v>
          </cell>
          <cell r="U1809" t="e">
            <v>#REF!</v>
          </cell>
          <cell r="V1809">
            <v>1300</v>
          </cell>
          <cell r="W1809" t="e">
            <v>#REF!</v>
          </cell>
          <cell r="X1809">
            <v>1300</v>
          </cell>
          <cell r="Y1809">
            <v>331.5</v>
          </cell>
          <cell r="Z1809">
            <v>1631.5</v>
          </cell>
          <cell r="AA1809" t="e">
            <v>#REF!</v>
          </cell>
          <cell r="AB1809">
            <v>331.5</v>
          </cell>
          <cell r="AC1809">
            <v>0</v>
          </cell>
          <cell r="AD1809">
            <v>0</v>
          </cell>
          <cell r="AE1809">
            <v>0</v>
          </cell>
          <cell r="AF1809">
            <v>0</v>
          </cell>
          <cell r="AG1809">
            <v>0</v>
          </cell>
          <cell r="AH1809">
            <v>0</v>
          </cell>
          <cell r="AI1809">
            <v>0</v>
          </cell>
          <cell r="AJ1809">
            <v>0</v>
          </cell>
          <cell r="AK1809">
            <v>0</v>
          </cell>
          <cell r="AL1809">
            <v>0</v>
          </cell>
          <cell r="AM1809">
            <v>0</v>
          </cell>
          <cell r="AN1809">
            <v>0</v>
          </cell>
          <cell r="AO1809">
            <v>0</v>
          </cell>
          <cell r="AP1809">
            <v>0</v>
          </cell>
          <cell r="AQ1809">
            <v>331.5</v>
          </cell>
        </row>
        <row r="1810">
          <cell r="A1810">
            <v>1</v>
          </cell>
          <cell r="B1810" t="str">
            <v>COP</v>
          </cell>
          <cell r="C1810" t="str">
            <v>Convenidas</v>
          </cell>
          <cell r="D1810" t="str">
            <v>Fija</v>
          </cell>
          <cell r="E1810">
            <v>2</v>
          </cell>
          <cell r="F1810">
            <v>35681</v>
          </cell>
          <cell r="G1810" t="str">
            <v>Septiembre</v>
          </cell>
          <cell r="H1810">
            <v>1997</v>
          </cell>
          <cell r="I1810">
            <v>36411</v>
          </cell>
          <cell r="J1810">
            <v>1999</v>
          </cell>
          <cell r="K1810" t="str">
            <v>Septiembre</v>
          </cell>
          <cell r="P1810">
            <v>0</v>
          </cell>
          <cell r="Q1810">
            <v>25.5</v>
          </cell>
          <cell r="R1810" t="e">
            <v>#REF!</v>
          </cell>
          <cell r="S1810" t="e">
            <v>#REF!</v>
          </cell>
          <cell r="T1810">
            <v>120</v>
          </cell>
          <cell r="U1810" t="e">
            <v>#REF!</v>
          </cell>
          <cell r="V1810">
            <v>120</v>
          </cell>
          <cell r="W1810" t="e">
            <v>#REF!</v>
          </cell>
          <cell r="X1810">
            <v>120</v>
          </cell>
          <cell r="Y1810">
            <v>30.6</v>
          </cell>
          <cell r="Z1810">
            <v>150.6</v>
          </cell>
          <cell r="AA1810" t="e">
            <v>#REF!</v>
          </cell>
          <cell r="AB1810">
            <v>30.6</v>
          </cell>
          <cell r="AC1810">
            <v>0</v>
          </cell>
          <cell r="AD1810">
            <v>0</v>
          </cell>
          <cell r="AE1810">
            <v>0</v>
          </cell>
          <cell r="AF1810">
            <v>0</v>
          </cell>
          <cell r="AG1810">
            <v>0</v>
          </cell>
          <cell r="AH1810">
            <v>0</v>
          </cell>
          <cell r="AI1810">
            <v>0</v>
          </cell>
          <cell r="AJ1810">
            <v>0</v>
          </cell>
          <cell r="AK1810">
            <v>0</v>
          </cell>
          <cell r="AL1810">
            <v>0</v>
          </cell>
          <cell r="AM1810">
            <v>0</v>
          </cell>
          <cell r="AN1810">
            <v>0</v>
          </cell>
          <cell r="AO1810">
            <v>0</v>
          </cell>
          <cell r="AP1810">
            <v>0</v>
          </cell>
          <cell r="AQ1810">
            <v>30.6</v>
          </cell>
        </row>
        <row r="1811">
          <cell r="A1811">
            <v>1</v>
          </cell>
          <cell r="B1811" t="str">
            <v>COP</v>
          </cell>
          <cell r="C1811" t="str">
            <v>Convenidas</v>
          </cell>
          <cell r="D1811" t="str">
            <v>Fija</v>
          </cell>
          <cell r="E1811">
            <v>2</v>
          </cell>
          <cell r="F1811">
            <v>35681</v>
          </cell>
          <cell r="G1811" t="str">
            <v>Septiembre</v>
          </cell>
          <cell r="H1811">
            <v>1997</v>
          </cell>
          <cell r="I1811">
            <v>36411</v>
          </cell>
          <cell r="J1811">
            <v>1999</v>
          </cell>
          <cell r="K1811" t="str">
            <v>Septiembre</v>
          </cell>
          <cell r="P1811">
            <v>0</v>
          </cell>
          <cell r="Q1811">
            <v>25.5</v>
          </cell>
          <cell r="R1811" t="e">
            <v>#REF!</v>
          </cell>
          <cell r="S1811" t="e">
            <v>#REF!</v>
          </cell>
          <cell r="T1811">
            <v>24845.4</v>
          </cell>
          <cell r="U1811" t="e">
            <v>#REF!</v>
          </cell>
          <cell r="V1811">
            <v>24845.4</v>
          </cell>
          <cell r="W1811" t="e">
            <v>#REF!</v>
          </cell>
          <cell r="X1811">
            <v>24845.4</v>
          </cell>
          <cell r="Y1811">
            <v>6335.5770000000002</v>
          </cell>
          <cell r="Z1811">
            <v>31180.977000000003</v>
          </cell>
          <cell r="AA1811" t="e">
            <v>#REF!</v>
          </cell>
          <cell r="AB1811">
            <v>6335.5770000000002</v>
          </cell>
          <cell r="AC1811">
            <v>0</v>
          </cell>
          <cell r="AD1811">
            <v>0</v>
          </cell>
          <cell r="AE1811">
            <v>0</v>
          </cell>
          <cell r="AF1811">
            <v>0</v>
          </cell>
          <cell r="AG1811">
            <v>0</v>
          </cell>
          <cell r="AH1811">
            <v>0</v>
          </cell>
          <cell r="AI1811">
            <v>0</v>
          </cell>
          <cell r="AJ1811">
            <v>0</v>
          </cell>
          <cell r="AK1811">
            <v>0</v>
          </cell>
          <cell r="AL1811">
            <v>0</v>
          </cell>
          <cell r="AM1811">
            <v>0</v>
          </cell>
          <cell r="AN1811">
            <v>0</v>
          </cell>
          <cell r="AO1811">
            <v>0</v>
          </cell>
          <cell r="AP1811">
            <v>0</v>
          </cell>
          <cell r="AQ1811">
            <v>6335.5770000000002</v>
          </cell>
        </row>
        <row r="1812">
          <cell r="A1812">
            <v>1</v>
          </cell>
          <cell r="B1812" t="str">
            <v>COP</v>
          </cell>
          <cell r="C1812" t="str">
            <v>Convenidas</v>
          </cell>
          <cell r="D1812" t="str">
            <v>Fija</v>
          </cell>
          <cell r="E1812">
            <v>2</v>
          </cell>
          <cell r="F1812">
            <v>35681</v>
          </cell>
          <cell r="G1812" t="str">
            <v>Septiembre</v>
          </cell>
          <cell r="H1812">
            <v>1997</v>
          </cell>
          <cell r="I1812">
            <v>36411</v>
          </cell>
          <cell r="J1812">
            <v>1999</v>
          </cell>
          <cell r="K1812" t="str">
            <v>Septiembre</v>
          </cell>
          <cell r="P1812">
            <v>0</v>
          </cell>
          <cell r="Q1812">
            <v>25.5</v>
          </cell>
          <cell r="R1812" t="e">
            <v>#REF!</v>
          </cell>
          <cell r="S1812" t="e">
            <v>#REF!</v>
          </cell>
          <cell r="T1812">
            <v>89.8</v>
          </cell>
          <cell r="U1812" t="e">
            <v>#REF!</v>
          </cell>
          <cell r="V1812">
            <v>89.8</v>
          </cell>
          <cell r="W1812" t="e">
            <v>#REF!</v>
          </cell>
          <cell r="X1812">
            <v>89.8</v>
          </cell>
          <cell r="Y1812">
            <v>22.899000000000001</v>
          </cell>
          <cell r="Z1812">
            <v>112.699</v>
          </cell>
          <cell r="AA1812" t="e">
            <v>#REF!</v>
          </cell>
          <cell r="AB1812">
            <v>22.899000000000001</v>
          </cell>
          <cell r="AC1812">
            <v>0</v>
          </cell>
          <cell r="AD1812">
            <v>0</v>
          </cell>
          <cell r="AE1812">
            <v>0</v>
          </cell>
          <cell r="AF1812">
            <v>0</v>
          </cell>
          <cell r="AG1812">
            <v>0</v>
          </cell>
          <cell r="AH1812">
            <v>0</v>
          </cell>
          <cell r="AI1812">
            <v>0</v>
          </cell>
          <cell r="AJ1812">
            <v>0</v>
          </cell>
          <cell r="AK1812">
            <v>0</v>
          </cell>
          <cell r="AL1812">
            <v>0</v>
          </cell>
          <cell r="AM1812">
            <v>0</v>
          </cell>
          <cell r="AN1812">
            <v>0</v>
          </cell>
          <cell r="AO1812">
            <v>0</v>
          </cell>
          <cell r="AP1812">
            <v>0</v>
          </cell>
          <cell r="AQ1812">
            <v>22.899000000000001</v>
          </cell>
        </row>
        <row r="1813">
          <cell r="A1813">
            <v>1</v>
          </cell>
          <cell r="B1813" t="str">
            <v>COP</v>
          </cell>
          <cell r="C1813" t="str">
            <v>Convenidas</v>
          </cell>
          <cell r="D1813" t="str">
            <v>Fija</v>
          </cell>
          <cell r="E1813">
            <v>2</v>
          </cell>
          <cell r="F1813">
            <v>35681</v>
          </cell>
          <cell r="G1813" t="str">
            <v>Septiembre</v>
          </cell>
          <cell r="H1813">
            <v>1997</v>
          </cell>
          <cell r="I1813">
            <v>36411</v>
          </cell>
          <cell r="J1813">
            <v>1999</v>
          </cell>
          <cell r="K1813" t="str">
            <v>Septiembre</v>
          </cell>
          <cell r="P1813">
            <v>0</v>
          </cell>
          <cell r="Q1813">
            <v>25.5</v>
          </cell>
          <cell r="R1813" t="e">
            <v>#REF!</v>
          </cell>
          <cell r="S1813" t="e">
            <v>#REF!</v>
          </cell>
          <cell r="T1813">
            <v>808.2</v>
          </cell>
          <cell r="U1813" t="e">
            <v>#REF!</v>
          </cell>
          <cell r="V1813">
            <v>808.2</v>
          </cell>
          <cell r="W1813" t="e">
            <v>#REF!</v>
          </cell>
          <cell r="X1813">
            <v>808.2</v>
          </cell>
          <cell r="Y1813">
            <v>206.09100000000001</v>
          </cell>
          <cell r="Z1813">
            <v>1014.2910000000001</v>
          </cell>
          <cell r="AA1813" t="e">
            <v>#REF!</v>
          </cell>
          <cell r="AB1813">
            <v>206.09100000000001</v>
          </cell>
          <cell r="AC1813">
            <v>0</v>
          </cell>
          <cell r="AD1813">
            <v>0</v>
          </cell>
          <cell r="AE1813">
            <v>0</v>
          </cell>
          <cell r="AF1813">
            <v>0</v>
          </cell>
          <cell r="AG1813">
            <v>0</v>
          </cell>
          <cell r="AH1813">
            <v>0</v>
          </cell>
          <cell r="AI1813">
            <v>0</v>
          </cell>
          <cell r="AJ1813">
            <v>0</v>
          </cell>
          <cell r="AK1813">
            <v>0</v>
          </cell>
          <cell r="AL1813">
            <v>0</v>
          </cell>
          <cell r="AM1813">
            <v>0</v>
          </cell>
          <cell r="AN1813">
            <v>0</v>
          </cell>
          <cell r="AO1813">
            <v>0</v>
          </cell>
          <cell r="AP1813">
            <v>0</v>
          </cell>
          <cell r="AQ1813">
            <v>206.09100000000001</v>
          </cell>
        </row>
        <row r="1814">
          <cell r="A1814">
            <v>1</v>
          </cell>
          <cell r="B1814" t="str">
            <v>COP</v>
          </cell>
          <cell r="C1814" t="str">
            <v>Convenidas</v>
          </cell>
          <cell r="D1814" t="str">
            <v>Fija</v>
          </cell>
          <cell r="E1814">
            <v>2</v>
          </cell>
          <cell r="F1814">
            <v>35681</v>
          </cell>
          <cell r="G1814" t="str">
            <v>Septiembre</v>
          </cell>
          <cell r="H1814">
            <v>1997</v>
          </cell>
          <cell r="I1814">
            <v>36411</v>
          </cell>
          <cell r="J1814">
            <v>1999</v>
          </cell>
          <cell r="K1814" t="str">
            <v>Septiembre</v>
          </cell>
          <cell r="P1814">
            <v>0</v>
          </cell>
          <cell r="Q1814">
            <v>25.5</v>
          </cell>
          <cell r="R1814" t="e">
            <v>#REF!</v>
          </cell>
          <cell r="S1814" t="e">
            <v>#REF!</v>
          </cell>
          <cell r="T1814">
            <v>4490</v>
          </cell>
          <cell r="U1814" t="e">
            <v>#REF!</v>
          </cell>
          <cell r="V1814">
            <v>4490</v>
          </cell>
          <cell r="W1814" t="e">
            <v>#REF!</v>
          </cell>
          <cell r="X1814">
            <v>4490</v>
          </cell>
          <cell r="Y1814">
            <v>1144.95</v>
          </cell>
          <cell r="Z1814">
            <v>5634.95</v>
          </cell>
          <cell r="AA1814" t="e">
            <v>#REF!</v>
          </cell>
          <cell r="AB1814">
            <v>1144.95</v>
          </cell>
          <cell r="AC1814">
            <v>0</v>
          </cell>
          <cell r="AD1814">
            <v>0</v>
          </cell>
          <cell r="AE1814">
            <v>0</v>
          </cell>
          <cell r="AF1814">
            <v>0</v>
          </cell>
          <cell r="AG1814">
            <v>0</v>
          </cell>
          <cell r="AH1814">
            <v>0</v>
          </cell>
          <cell r="AI1814">
            <v>0</v>
          </cell>
          <cell r="AJ1814">
            <v>0</v>
          </cell>
          <cell r="AK1814">
            <v>0</v>
          </cell>
          <cell r="AL1814">
            <v>0</v>
          </cell>
          <cell r="AM1814">
            <v>0</v>
          </cell>
          <cell r="AN1814">
            <v>0</v>
          </cell>
          <cell r="AO1814">
            <v>0</v>
          </cell>
          <cell r="AP1814">
            <v>0</v>
          </cell>
          <cell r="AQ1814">
            <v>1144.95</v>
          </cell>
        </row>
        <row r="1815">
          <cell r="A1815">
            <v>1</v>
          </cell>
          <cell r="B1815" t="str">
            <v>COP</v>
          </cell>
          <cell r="C1815" t="str">
            <v>Convenidas</v>
          </cell>
          <cell r="D1815" t="str">
            <v>Fija</v>
          </cell>
          <cell r="E1815">
            <v>2</v>
          </cell>
          <cell r="F1815">
            <v>35681</v>
          </cell>
          <cell r="G1815" t="str">
            <v>Septiembre</v>
          </cell>
          <cell r="H1815">
            <v>1997</v>
          </cell>
          <cell r="I1815">
            <v>36411</v>
          </cell>
          <cell r="J1815">
            <v>1999</v>
          </cell>
          <cell r="K1815" t="str">
            <v>Septiembre</v>
          </cell>
          <cell r="P1815">
            <v>0</v>
          </cell>
          <cell r="Q1815">
            <v>25.5</v>
          </cell>
          <cell r="R1815" t="e">
            <v>#REF!</v>
          </cell>
          <cell r="S1815" t="e">
            <v>#REF!</v>
          </cell>
          <cell r="T1815">
            <v>40704</v>
          </cell>
          <cell r="U1815" t="e">
            <v>#REF!</v>
          </cell>
          <cell r="V1815">
            <v>40704</v>
          </cell>
          <cell r="W1815" t="e">
            <v>#REF!</v>
          </cell>
          <cell r="X1815">
            <v>40704</v>
          </cell>
          <cell r="Y1815">
            <v>10379.52</v>
          </cell>
          <cell r="Z1815">
            <v>51083.520000000004</v>
          </cell>
          <cell r="AA1815" t="e">
            <v>#REF!</v>
          </cell>
          <cell r="AB1815">
            <v>10379.52</v>
          </cell>
          <cell r="AC1815">
            <v>0</v>
          </cell>
          <cell r="AD1815">
            <v>0</v>
          </cell>
          <cell r="AE1815">
            <v>0</v>
          </cell>
          <cell r="AF1815">
            <v>0</v>
          </cell>
          <cell r="AG1815">
            <v>0</v>
          </cell>
          <cell r="AH1815">
            <v>0</v>
          </cell>
          <cell r="AI1815">
            <v>0</v>
          </cell>
          <cell r="AJ1815">
            <v>0</v>
          </cell>
          <cell r="AK1815">
            <v>0</v>
          </cell>
          <cell r="AL1815">
            <v>0</v>
          </cell>
          <cell r="AM1815">
            <v>0</v>
          </cell>
          <cell r="AN1815">
            <v>0</v>
          </cell>
          <cell r="AO1815">
            <v>0</v>
          </cell>
          <cell r="AP1815">
            <v>0</v>
          </cell>
          <cell r="AQ1815">
            <v>10379.52</v>
          </cell>
        </row>
        <row r="1816">
          <cell r="A1816">
            <v>1</v>
          </cell>
          <cell r="B1816" t="str">
            <v>COP</v>
          </cell>
          <cell r="C1816" t="str">
            <v>Convenidas</v>
          </cell>
          <cell r="D1816" t="str">
            <v>Variable</v>
          </cell>
          <cell r="E1816">
            <v>5</v>
          </cell>
          <cell r="F1816">
            <v>34627</v>
          </cell>
          <cell r="G1816" t="str">
            <v>Octubre</v>
          </cell>
          <cell r="H1816">
            <v>1994</v>
          </cell>
          <cell r="I1816">
            <v>36453</v>
          </cell>
          <cell r="J1816">
            <v>1999</v>
          </cell>
          <cell r="K1816" t="str">
            <v>Octubre</v>
          </cell>
          <cell r="P1816" t="str">
            <v>RM</v>
          </cell>
          <cell r="Q1816">
            <v>27.29</v>
          </cell>
          <cell r="R1816">
            <v>27.29</v>
          </cell>
          <cell r="S1816" t="e">
            <v>#REF!</v>
          </cell>
          <cell r="T1816">
            <v>18754.3</v>
          </cell>
          <cell r="U1816" t="e">
            <v>#REF!</v>
          </cell>
          <cell r="V1816">
            <v>18754.3</v>
          </cell>
          <cell r="W1816" t="e">
            <v>#REF!</v>
          </cell>
          <cell r="X1816">
            <v>18754.3</v>
          </cell>
          <cell r="Y1816">
            <v>5118.0484699999997</v>
          </cell>
          <cell r="Z1816">
            <v>23872.348469999997</v>
          </cell>
          <cell r="AA1816">
            <v>511804.84699999995</v>
          </cell>
          <cell r="AB1816">
            <v>5870.0958999999993</v>
          </cell>
          <cell r="AC1816">
            <v>0</v>
          </cell>
          <cell r="AD1816">
            <v>0</v>
          </cell>
          <cell r="AE1816">
            <v>0</v>
          </cell>
          <cell r="AF1816">
            <v>0</v>
          </cell>
          <cell r="AG1816">
            <v>0</v>
          </cell>
          <cell r="AH1816">
            <v>0</v>
          </cell>
          <cell r="AI1816">
            <v>0</v>
          </cell>
          <cell r="AJ1816">
            <v>0</v>
          </cell>
          <cell r="AK1816">
            <v>0</v>
          </cell>
          <cell r="AL1816">
            <v>0</v>
          </cell>
          <cell r="AM1816">
            <v>0</v>
          </cell>
          <cell r="AN1816">
            <v>0</v>
          </cell>
          <cell r="AO1816">
            <v>0</v>
          </cell>
          <cell r="AP1816">
            <v>0</v>
          </cell>
          <cell r="AQ1816">
            <v>5870.0958999999993</v>
          </cell>
        </row>
        <row r="1817">
          <cell r="A1817">
            <v>1</v>
          </cell>
          <cell r="B1817" t="str">
            <v>COP</v>
          </cell>
          <cell r="C1817" t="str">
            <v>Convenidas</v>
          </cell>
          <cell r="D1817" t="str">
            <v>Variable</v>
          </cell>
          <cell r="E1817">
            <v>3</v>
          </cell>
          <cell r="F1817">
            <v>35366</v>
          </cell>
          <cell r="G1817" t="str">
            <v>Octubre</v>
          </cell>
          <cell r="H1817">
            <v>1996</v>
          </cell>
          <cell r="I1817">
            <v>36461</v>
          </cell>
          <cell r="J1817">
            <v>1999</v>
          </cell>
          <cell r="K1817" t="str">
            <v>Octubre</v>
          </cell>
          <cell r="P1817">
            <v>7.9</v>
          </cell>
          <cell r="Q1817">
            <v>19.77</v>
          </cell>
          <cell r="R1817">
            <v>17.96</v>
          </cell>
          <cell r="S1817" t="e">
            <v>#REF!</v>
          </cell>
          <cell r="T1817">
            <v>9053</v>
          </cell>
          <cell r="U1817" t="e">
            <v>#REF!</v>
          </cell>
          <cell r="V1817">
            <v>9053</v>
          </cell>
          <cell r="W1817" t="e">
            <v>#REF!</v>
          </cell>
          <cell r="X1817">
            <v>9053</v>
          </cell>
          <cell r="Y1817">
            <v>1789.7780999999998</v>
          </cell>
          <cell r="Z1817">
            <v>10842.7781</v>
          </cell>
          <cell r="AA1817">
            <v>162591.88</v>
          </cell>
          <cell r="AB1817">
            <v>1626.56</v>
          </cell>
          <cell r="AC1817">
            <v>0</v>
          </cell>
          <cell r="AD1817">
            <v>0</v>
          </cell>
          <cell r="AE1817">
            <v>0</v>
          </cell>
          <cell r="AF1817">
            <v>0</v>
          </cell>
          <cell r="AG1817">
            <v>0</v>
          </cell>
          <cell r="AH1817">
            <v>0</v>
          </cell>
          <cell r="AI1817">
            <v>0</v>
          </cell>
          <cell r="AJ1817">
            <v>0</v>
          </cell>
          <cell r="AK1817">
            <v>0</v>
          </cell>
          <cell r="AL1817">
            <v>0</v>
          </cell>
          <cell r="AM1817">
            <v>0</v>
          </cell>
          <cell r="AN1817">
            <v>0</v>
          </cell>
          <cell r="AO1817">
            <v>0</v>
          </cell>
          <cell r="AP1817">
            <v>0</v>
          </cell>
          <cell r="AQ1817">
            <v>1626.56</v>
          </cell>
        </row>
        <row r="1818">
          <cell r="A1818">
            <v>1</v>
          </cell>
          <cell r="B1818" t="str">
            <v>COP</v>
          </cell>
          <cell r="C1818" t="str">
            <v>Convenidas</v>
          </cell>
          <cell r="D1818" t="str">
            <v>Variable</v>
          </cell>
          <cell r="E1818">
            <v>5</v>
          </cell>
          <cell r="F1818">
            <v>34640</v>
          </cell>
          <cell r="G1818" t="str">
            <v>Noviembre</v>
          </cell>
          <cell r="H1818">
            <v>1994</v>
          </cell>
          <cell r="I1818">
            <v>36466</v>
          </cell>
          <cell r="J1818">
            <v>1999</v>
          </cell>
          <cell r="K1818" t="str">
            <v>Noviembre</v>
          </cell>
          <cell r="P1818" t="str">
            <v>RM</v>
          </cell>
          <cell r="Q1818">
            <v>27.29</v>
          </cell>
          <cell r="R1818">
            <v>27.29</v>
          </cell>
          <cell r="S1818" t="e">
            <v>#REF!</v>
          </cell>
          <cell r="T1818">
            <v>1412.7</v>
          </cell>
          <cell r="U1818" t="e">
            <v>#REF!</v>
          </cell>
          <cell r="V1818">
            <v>1412.7</v>
          </cell>
          <cell r="W1818" t="e">
            <v>#REF!</v>
          </cell>
          <cell r="X1818">
            <v>1412.7</v>
          </cell>
          <cell r="Y1818">
            <v>385.52582999999998</v>
          </cell>
          <cell r="Z1818">
            <v>1798.2258300000001</v>
          </cell>
          <cell r="AA1818">
            <v>38552.582999999999</v>
          </cell>
          <cell r="AB1818">
            <v>473.81957999999997</v>
          </cell>
          <cell r="AC1818">
            <v>0</v>
          </cell>
          <cell r="AD1818">
            <v>0</v>
          </cell>
          <cell r="AE1818">
            <v>0</v>
          </cell>
          <cell r="AF1818">
            <v>0</v>
          </cell>
          <cell r="AG1818">
            <v>0</v>
          </cell>
          <cell r="AH1818">
            <v>0</v>
          </cell>
          <cell r="AI1818">
            <v>0</v>
          </cell>
          <cell r="AJ1818">
            <v>0</v>
          </cell>
          <cell r="AK1818">
            <v>0</v>
          </cell>
          <cell r="AL1818">
            <v>0</v>
          </cell>
          <cell r="AM1818">
            <v>0</v>
          </cell>
          <cell r="AN1818">
            <v>0</v>
          </cell>
          <cell r="AO1818">
            <v>0</v>
          </cell>
          <cell r="AP1818">
            <v>0</v>
          </cell>
          <cell r="AQ1818">
            <v>473.81957999999997</v>
          </cell>
        </row>
        <row r="1819">
          <cell r="A1819">
            <v>1</v>
          </cell>
          <cell r="B1819" t="str">
            <v>COP</v>
          </cell>
          <cell r="C1819" t="str">
            <v>Convenidas</v>
          </cell>
          <cell r="D1819" t="str">
            <v>Variable</v>
          </cell>
          <cell r="E1819">
            <v>5</v>
          </cell>
          <cell r="F1819">
            <v>34642</v>
          </cell>
          <cell r="G1819" t="str">
            <v>Noviembre</v>
          </cell>
          <cell r="H1819">
            <v>1994</v>
          </cell>
          <cell r="I1819">
            <v>36468</v>
          </cell>
          <cell r="J1819">
            <v>1999</v>
          </cell>
          <cell r="K1819" t="str">
            <v>Noviembre</v>
          </cell>
          <cell r="P1819" t="str">
            <v>RM</v>
          </cell>
          <cell r="Q1819">
            <v>27.29</v>
          </cell>
          <cell r="R1819">
            <v>27.29</v>
          </cell>
          <cell r="S1819" t="e">
            <v>#REF!</v>
          </cell>
          <cell r="T1819">
            <v>1056.8</v>
          </cell>
          <cell r="U1819" t="e">
            <v>#REF!</v>
          </cell>
          <cell r="V1819">
            <v>1056.8</v>
          </cell>
          <cell r="W1819" t="e">
            <v>#REF!</v>
          </cell>
          <cell r="X1819">
            <v>1056.8</v>
          </cell>
          <cell r="Y1819">
            <v>288.40071999999998</v>
          </cell>
          <cell r="Z1819">
            <v>1345.2007199999998</v>
          </cell>
          <cell r="AA1819">
            <v>28840.071999999996</v>
          </cell>
          <cell r="AB1819">
            <v>354.45071999999993</v>
          </cell>
          <cell r="AC1819">
            <v>0</v>
          </cell>
          <cell r="AD1819">
            <v>0</v>
          </cell>
          <cell r="AE1819">
            <v>0</v>
          </cell>
          <cell r="AF1819">
            <v>0</v>
          </cell>
          <cell r="AG1819">
            <v>0</v>
          </cell>
          <cell r="AH1819">
            <v>0</v>
          </cell>
          <cell r="AI1819">
            <v>0</v>
          </cell>
          <cell r="AJ1819">
            <v>0</v>
          </cell>
          <cell r="AK1819">
            <v>0</v>
          </cell>
          <cell r="AL1819">
            <v>0</v>
          </cell>
          <cell r="AM1819">
            <v>0</v>
          </cell>
          <cell r="AN1819">
            <v>0</v>
          </cell>
          <cell r="AO1819">
            <v>0</v>
          </cell>
          <cell r="AP1819">
            <v>0</v>
          </cell>
          <cell r="AQ1819">
            <v>354.45071999999993</v>
          </cell>
        </row>
        <row r="1820">
          <cell r="A1820">
            <v>1</v>
          </cell>
          <cell r="B1820" t="str">
            <v>COP</v>
          </cell>
          <cell r="C1820" t="str">
            <v>Convenidas</v>
          </cell>
          <cell r="D1820" t="str">
            <v>Variable</v>
          </cell>
          <cell r="E1820">
            <v>5</v>
          </cell>
          <cell r="F1820">
            <v>34647</v>
          </cell>
          <cell r="G1820" t="str">
            <v>Noviembre</v>
          </cell>
          <cell r="H1820">
            <v>1994</v>
          </cell>
          <cell r="I1820">
            <v>36473</v>
          </cell>
          <cell r="J1820">
            <v>1999</v>
          </cell>
          <cell r="K1820" t="str">
            <v>Noviembre</v>
          </cell>
          <cell r="P1820" t="str">
            <v>RM</v>
          </cell>
          <cell r="Q1820">
            <v>27.29</v>
          </cell>
          <cell r="R1820">
            <v>27.29</v>
          </cell>
          <cell r="S1820" t="e">
            <v>#REF!</v>
          </cell>
          <cell r="T1820">
            <v>1646.5</v>
          </cell>
          <cell r="U1820" t="e">
            <v>#REF!</v>
          </cell>
          <cell r="V1820">
            <v>1646.5</v>
          </cell>
          <cell r="W1820" t="e">
            <v>#REF!</v>
          </cell>
          <cell r="X1820">
            <v>1646.5</v>
          </cell>
          <cell r="Y1820">
            <v>449.32984999999996</v>
          </cell>
          <cell r="Z1820">
            <v>2095.8298500000001</v>
          </cell>
          <cell r="AA1820">
            <v>44932.985000000001</v>
          </cell>
          <cell r="AB1820">
            <v>552.23609999999996</v>
          </cell>
          <cell r="AC1820">
            <v>0</v>
          </cell>
          <cell r="AD1820">
            <v>0</v>
          </cell>
          <cell r="AE1820">
            <v>0</v>
          </cell>
          <cell r="AF1820">
            <v>0</v>
          </cell>
          <cell r="AG1820">
            <v>0</v>
          </cell>
          <cell r="AH1820">
            <v>0</v>
          </cell>
          <cell r="AI1820">
            <v>0</v>
          </cell>
          <cell r="AJ1820">
            <v>0</v>
          </cell>
          <cell r="AK1820">
            <v>0</v>
          </cell>
          <cell r="AL1820">
            <v>0</v>
          </cell>
          <cell r="AM1820">
            <v>0</v>
          </cell>
          <cell r="AN1820">
            <v>0</v>
          </cell>
          <cell r="AO1820">
            <v>0</v>
          </cell>
          <cell r="AP1820">
            <v>0</v>
          </cell>
          <cell r="AQ1820">
            <v>552.23609999999996</v>
          </cell>
        </row>
        <row r="1821">
          <cell r="A1821">
            <v>1</v>
          </cell>
          <cell r="B1821" t="str">
            <v>COP</v>
          </cell>
          <cell r="C1821" t="str">
            <v>Convenidas</v>
          </cell>
          <cell r="D1821" t="str">
            <v>Variable</v>
          </cell>
          <cell r="E1821">
            <v>5</v>
          </cell>
          <cell r="F1821">
            <v>34653</v>
          </cell>
          <cell r="G1821" t="str">
            <v>Noviembre</v>
          </cell>
          <cell r="H1821">
            <v>1994</v>
          </cell>
          <cell r="I1821">
            <v>36479</v>
          </cell>
          <cell r="J1821">
            <v>1999</v>
          </cell>
          <cell r="K1821" t="str">
            <v>Noviembre</v>
          </cell>
          <cell r="P1821" t="str">
            <v>RM</v>
          </cell>
          <cell r="Q1821">
            <v>27.29</v>
          </cell>
          <cell r="R1821">
            <v>27.29</v>
          </cell>
          <cell r="S1821" t="e">
            <v>#REF!</v>
          </cell>
          <cell r="T1821">
            <v>5484.1149067700007</v>
          </cell>
          <cell r="U1821" t="e">
            <v>#REF!</v>
          </cell>
          <cell r="V1821">
            <v>5484.1149067700007</v>
          </cell>
          <cell r="W1821" t="e">
            <v>#REF!</v>
          </cell>
          <cell r="X1821">
            <v>5484.1149067700007</v>
          </cell>
          <cell r="Y1821">
            <v>1496.6149580575332</v>
          </cell>
          <cell r="Z1821">
            <v>6980.7298648275337</v>
          </cell>
          <cell r="AA1821">
            <v>149661.49580575331</v>
          </cell>
          <cell r="AB1821">
            <v>1839.3721397306581</v>
          </cell>
          <cell r="AC1821">
            <v>0</v>
          </cell>
          <cell r="AD1821">
            <v>0</v>
          </cell>
          <cell r="AE1821">
            <v>0</v>
          </cell>
          <cell r="AF1821">
            <v>0</v>
          </cell>
          <cell r="AG1821">
            <v>0</v>
          </cell>
          <cell r="AH1821">
            <v>0</v>
          </cell>
          <cell r="AI1821">
            <v>0</v>
          </cell>
          <cell r="AJ1821">
            <v>0</v>
          </cell>
          <cell r="AK1821">
            <v>0</v>
          </cell>
          <cell r="AL1821">
            <v>0</v>
          </cell>
          <cell r="AM1821">
            <v>0</v>
          </cell>
          <cell r="AN1821">
            <v>0</v>
          </cell>
          <cell r="AO1821">
            <v>0</v>
          </cell>
          <cell r="AP1821">
            <v>0</v>
          </cell>
          <cell r="AQ1821">
            <v>1839.3721397306581</v>
          </cell>
        </row>
        <row r="1822">
          <cell r="A1822">
            <v>1</v>
          </cell>
          <cell r="B1822" t="str">
            <v>COP</v>
          </cell>
          <cell r="C1822" t="str">
            <v>Convenidas</v>
          </cell>
          <cell r="D1822" t="str">
            <v>Variable</v>
          </cell>
          <cell r="E1822">
            <v>5</v>
          </cell>
          <cell r="F1822">
            <v>34653</v>
          </cell>
          <cell r="G1822" t="str">
            <v>Noviembre</v>
          </cell>
          <cell r="H1822">
            <v>1994</v>
          </cell>
          <cell r="I1822">
            <v>36479</v>
          </cell>
          <cell r="J1822">
            <v>1999</v>
          </cell>
          <cell r="K1822" t="str">
            <v>Noviembre</v>
          </cell>
          <cell r="P1822" t="str">
            <v>RM</v>
          </cell>
          <cell r="Q1822">
            <v>27.29</v>
          </cell>
          <cell r="R1822">
            <v>27.29</v>
          </cell>
          <cell r="S1822" t="e">
            <v>#REF!</v>
          </cell>
          <cell r="T1822">
            <v>1096.4850932300001</v>
          </cell>
          <cell r="U1822" t="e">
            <v>#REF!</v>
          </cell>
          <cell r="V1822">
            <v>1096.4850932300001</v>
          </cell>
          <cell r="W1822" t="e">
            <v>#REF!</v>
          </cell>
          <cell r="X1822">
            <v>1096.4850932300001</v>
          </cell>
          <cell r="Y1822">
            <v>299.23078194246699</v>
          </cell>
          <cell r="Z1822">
            <v>1395.7158751724671</v>
          </cell>
          <cell r="AA1822">
            <v>29923.0781942467</v>
          </cell>
          <cell r="AB1822">
            <v>367.76110026934202</v>
          </cell>
          <cell r="AC1822">
            <v>0</v>
          </cell>
          <cell r="AD1822">
            <v>0</v>
          </cell>
          <cell r="AE1822">
            <v>0</v>
          </cell>
          <cell r="AF1822">
            <v>0</v>
          </cell>
          <cell r="AG1822">
            <v>0</v>
          </cell>
          <cell r="AH1822">
            <v>0</v>
          </cell>
          <cell r="AI1822">
            <v>0</v>
          </cell>
          <cell r="AJ1822">
            <v>0</v>
          </cell>
          <cell r="AK1822">
            <v>0</v>
          </cell>
          <cell r="AL1822">
            <v>0</v>
          </cell>
          <cell r="AM1822">
            <v>0</v>
          </cell>
          <cell r="AN1822">
            <v>0</v>
          </cell>
          <cell r="AO1822">
            <v>0</v>
          </cell>
          <cell r="AP1822">
            <v>0</v>
          </cell>
          <cell r="AQ1822">
            <v>367.76110026934202</v>
          </cell>
        </row>
        <row r="1823">
          <cell r="A1823">
            <v>1</v>
          </cell>
          <cell r="B1823" t="str">
            <v>COP</v>
          </cell>
          <cell r="C1823" t="str">
            <v>Convenidas</v>
          </cell>
          <cell r="D1823" t="str">
            <v>Variable</v>
          </cell>
          <cell r="E1823">
            <v>5</v>
          </cell>
          <cell r="F1823">
            <v>34654</v>
          </cell>
          <cell r="G1823" t="str">
            <v>Noviembre</v>
          </cell>
          <cell r="H1823">
            <v>1994</v>
          </cell>
          <cell r="I1823">
            <v>36480</v>
          </cell>
          <cell r="J1823">
            <v>1999</v>
          </cell>
          <cell r="K1823" t="str">
            <v>Noviembre</v>
          </cell>
          <cell r="P1823" t="str">
            <v>RM</v>
          </cell>
          <cell r="Q1823">
            <v>27.29</v>
          </cell>
          <cell r="R1823">
            <v>27.29</v>
          </cell>
          <cell r="S1823" t="e">
            <v>#REF!</v>
          </cell>
          <cell r="T1823">
            <v>19.297855429999998</v>
          </cell>
          <cell r="U1823" t="e">
            <v>#REF!</v>
          </cell>
          <cell r="V1823">
            <v>19.297855429999998</v>
          </cell>
          <cell r="W1823" t="e">
            <v>#REF!</v>
          </cell>
          <cell r="X1823">
            <v>19.297855429999998</v>
          </cell>
          <cell r="Y1823">
            <v>5.2663847468469989</v>
          </cell>
          <cell r="Z1823">
            <v>24.564240176846997</v>
          </cell>
          <cell r="AA1823">
            <v>526.63847468469999</v>
          </cell>
          <cell r="AB1823">
            <v>6.4725007112219988</v>
          </cell>
          <cell r="AC1823">
            <v>0</v>
          </cell>
          <cell r="AD1823">
            <v>0</v>
          </cell>
          <cell r="AE1823">
            <v>0</v>
          </cell>
          <cell r="AF1823">
            <v>0</v>
          </cell>
          <cell r="AG1823">
            <v>0</v>
          </cell>
          <cell r="AH1823">
            <v>0</v>
          </cell>
          <cell r="AI1823">
            <v>0</v>
          </cell>
          <cell r="AJ1823">
            <v>0</v>
          </cell>
          <cell r="AK1823">
            <v>0</v>
          </cell>
          <cell r="AL1823">
            <v>0</v>
          </cell>
          <cell r="AM1823">
            <v>0</v>
          </cell>
          <cell r="AN1823">
            <v>0</v>
          </cell>
          <cell r="AO1823">
            <v>0</v>
          </cell>
          <cell r="AP1823">
            <v>0</v>
          </cell>
          <cell r="AQ1823">
            <v>6.4725007112219988</v>
          </cell>
        </row>
        <row r="1824">
          <cell r="A1824">
            <v>1</v>
          </cell>
          <cell r="B1824" t="str">
            <v>COP</v>
          </cell>
          <cell r="C1824" t="str">
            <v>Convenidas</v>
          </cell>
          <cell r="D1824" t="str">
            <v>Variable</v>
          </cell>
          <cell r="E1824">
            <v>5</v>
          </cell>
          <cell r="F1824">
            <v>34654</v>
          </cell>
          <cell r="G1824" t="str">
            <v>Noviembre</v>
          </cell>
          <cell r="H1824">
            <v>1994</v>
          </cell>
          <cell r="I1824">
            <v>36480</v>
          </cell>
          <cell r="J1824">
            <v>1999</v>
          </cell>
          <cell r="K1824" t="str">
            <v>Noviembre</v>
          </cell>
          <cell r="P1824" t="str">
            <v>RM</v>
          </cell>
          <cell r="Q1824">
            <v>27.29</v>
          </cell>
          <cell r="R1824">
            <v>27.29</v>
          </cell>
          <cell r="S1824" t="e">
            <v>#REF!</v>
          </cell>
          <cell r="T1824">
            <v>1138.5021445699999</v>
          </cell>
          <cell r="U1824" t="e">
            <v>#REF!</v>
          </cell>
          <cell r="V1824">
            <v>1138.5021445699999</v>
          </cell>
          <cell r="W1824" t="e">
            <v>#REF!</v>
          </cell>
          <cell r="X1824">
            <v>1138.5021445699999</v>
          </cell>
          <cell r="Y1824">
            <v>310.69723525315294</v>
          </cell>
          <cell r="Z1824">
            <v>1449.1993798231529</v>
          </cell>
          <cell r="AA1824">
            <v>31069.723525315298</v>
          </cell>
          <cell r="AB1824">
            <v>381.85361928877796</v>
          </cell>
          <cell r="AC1824">
            <v>0</v>
          </cell>
          <cell r="AD1824">
            <v>0</v>
          </cell>
          <cell r="AE1824">
            <v>0</v>
          </cell>
          <cell r="AF1824">
            <v>0</v>
          </cell>
          <cell r="AG1824">
            <v>0</v>
          </cell>
          <cell r="AH1824">
            <v>0</v>
          </cell>
          <cell r="AI1824">
            <v>0</v>
          </cell>
          <cell r="AJ1824">
            <v>0</v>
          </cell>
          <cell r="AK1824">
            <v>0</v>
          </cell>
          <cell r="AL1824">
            <v>0</v>
          </cell>
          <cell r="AM1824">
            <v>0</v>
          </cell>
          <cell r="AN1824">
            <v>0</v>
          </cell>
          <cell r="AO1824">
            <v>0</v>
          </cell>
          <cell r="AP1824">
            <v>0</v>
          </cell>
          <cell r="AQ1824">
            <v>381.85361928877796</v>
          </cell>
        </row>
        <row r="1825">
          <cell r="A1825">
            <v>1</v>
          </cell>
          <cell r="B1825" t="str">
            <v>COP</v>
          </cell>
          <cell r="C1825" t="str">
            <v>Convenidas</v>
          </cell>
          <cell r="D1825" t="str">
            <v>Variable</v>
          </cell>
          <cell r="E1825">
            <v>5</v>
          </cell>
          <cell r="F1825">
            <v>34659</v>
          </cell>
          <cell r="G1825" t="str">
            <v>Noviembre</v>
          </cell>
          <cell r="H1825">
            <v>1994</v>
          </cell>
          <cell r="I1825">
            <v>36485</v>
          </cell>
          <cell r="J1825">
            <v>1999</v>
          </cell>
          <cell r="K1825" t="str">
            <v>Noviembre</v>
          </cell>
          <cell r="P1825" t="str">
            <v>RM</v>
          </cell>
          <cell r="Q1825">
            <v>27.29</v>
          </cell>
          <cell r="R1825">
            <v>27.29</v>
          </cell>
          <cell r="S1825" t="e">
            <v>#REF!</v>
          </cell>
          <cell r="T1825">
            <v>17482.762125590001</v>
          </cell>
          <cell r="U1825" t="e">
            <v>#REF!</v>
          </cell>
          <cell r="V1825">
            <v>17482.762125590001</v>
          </cell>
          <cell r="W1825" t="e">
            <v>#REF!</v>
          </cell>
          <cell r="X1825">
            <v>17482.762125590001</v>
          </cell>
          <cell r="Y1825">
            <v>4771.0457840735107</v>
          </cell>
          <cell r="Z1825">
            <v>22253.807909663512</v>
          </cell>
          <cell r="AA1825">
            <v>477104.5784073511</v>
          </cell>
          <cell r="AB1825">
            <v>5863.7184169228858</v>
          </cell>
          <cell r="AC1825">
            <v>0</v>
          </cell>
          <cell r="AD1825">
            <v>0</v>
          </cell>
          <cell r="AE1825">
            <v>0</v>
          </cell>
          <cell r="AF1825">
            <v>0</v>
          </cell>
          <cell r="AG1825">
            <v>0</v>
          </cell>
          <cell r="AH1825">
            <v>0</v>
          </cell>
          <cell r="AI1825">
            <v>0</v>
          </cell>
          <cell r="AJ1825">
            <v>0</v>
          </cell>
          <cell r="AK1825">
            <v>0</v>
          </cell>
          <cell r="AL1825">
            <v>0</v>
          </cell>
          <cell r="AM1825">
            <v>0</v>
          </cell>
          <cell r="AN1825">
            <v>0</v>
          </cell>
          <cell r="AO1825">
            <v>0</v>
          </cell>
          <cell r="AP1825">
            <v>0</v>
          </cell>
          <cell r="AQ1825">
            <v>5863.7184169228858</v>
          </cell>
        </row>
        <row r="1826">
          <cell r="A1826">
            <v>1</v>
          </cell>
          <cell r="B1826" t="str">
            <v>COP</v>
          </cell>
          <cell r="C1826" t="str">
            <v>Convenidas</v>
          </cell>
          <cell r="D1826" t="str">
            <v>Variable</v>
          </cell>
          <cell r="E1826">
            <v>5</v>
          </cell>
          <cell r="F1826">
            <v>34659</v>
          </cell>
          <cell r="G1826" t="str">
            <v>Noviembre</v>
          </cell>
          <cell r="H1826">
            <v>1994</v>
          </cell>
          <cell r="I1826">
            <v>36485</v>
          </cell>
          <cell r="J1826">
            <v>1999</v>
          </cell>
          <cell r="K1826" t="str">
            <v>Noviembre</v>
          </cell>
          <cell r="P1826" t="str">
            <v>RM</v>
          </cell>
          <cell r="Q1826">
            <v>27.29</v>
          </cell>
          <cell r="R1826">
            <v>27.29</v>
          </cell>
          <cell r="S1826" t="e">
            <v>#REF!</v>
          </cell>
          <cell r="T1826">
            <v>578.73787441000002</v>
          </cell>
          <cell r="U1826" t="e">
            <v>#REF!</v>
          </cell>
          <cell r="V1826">
            <v>578.73787441000002</v>
          </cell>
          <cell r="W1826" t="e">
            <v>#REF!</v>
          </cell>
          <cell r="X1826">
            <v>578.73787441000002</v>
          </cell>
          <cell r="Y1826">
            <v>157.93756592648899</v>
          </cell>
          <cell r="Z1826">
            <v>736.67544033648903</v>
          </cell>
          <cell r="AA1826">
            <v>15793.756592648901</v>
          </cell>
          <cell r="AB1826">
            <v>194.10868307711399</v>
          </cell>
          <cell r="AC1826">
            <v>0</v>
          </cell>
          <cell r="AD1826">
            <v>0</v>
          </cell>
          <cell r="AE1826">
            <v>0</v>
          </cell>
          <cell r="AF1826">
            <v>0</v>
          </cell>
          <cell r="AG1826">
            <v>0</v>
          </cell>
          <cell r="AH1826">
            <v>0</v>
          </cell>
          <cell r="AI1826">
            <v>0</v>
          </cell>
          <cell r="AJ1826">
            <v>0</v>
          </cell>
          <cell r="AK1826">
            <v>0</v>
          </cell>
          <cell r="AL1826">
            <v>0</v>
          </cell>
          <cell r="AM1826">
            <v>0</v>
          </cell>
          <cell r="AN1826">
            <v>0</v>
          </cell>
          <cell r="AO1826">
            <v>0</v>
          </cell>
          <cell r="AP1826">
            <v>0</v>
          </cell>
          <cell r="AQ1826">
            <v>194.10868307711399</v>
          </cell>
        </row>
        <row r="1827">
          <cell r="A1827">
            <v>1</v>
          </cell>
          <cell r="B1827" t="str">
            <v>COP</v>
          </cell>
          <cell r="C1827" t="str">
            <v>Convenidas</v>
          </cell>
          <cell r="D1827" t="str">
            <v>Variable</v>
          </cell>
          <cell r="E1827">
            <v>3</v>
          </cell>
          <cell r="F1827">
            <v>35397</v>
          </cell>
          <cell r="G1827" t="str">
            <v>Noviembre</v>
          </cell>
          <cell r="H1827">
            <v>1996</v>
          </cell>
          <cell r="I1827">
            <v>36492</v>
          </cell>
          <cell r="J1827">
            <v>1999</v>
          </cell>
          <cell r="K1827" t="str">
            <v>Noviembre</v>
          </cell>
          <cell r="P1827">
            <v>7.5</v>
          </cell>
          <cell r="Q1827">
            <v>19.329999999999998</v>
          </cell>
          <cell r="R1827">
            <v>17.96</v>
          </cell>
          <cell r="S1827" t="e">
            <v>#REF!</v>
          </cell>
          <cell r="T1827">
            <v>21892</v>
          </cell>
          <cell r="U1827" t="e">
            <v>#REF!</v>
          </cell>
          <cell r="V1827">
            <v>21892</v>
          </cell>
          <cell r="W1827" t="e">
            <v>#REF!</v>
          </cell>
          <cell r="X1827">
            <v>21892</v>
          </cell>
          <cell r="Y1827">
            <v>4231.7235999999994</v>
          </cell>
          <cell r="Z1827">
            <v>26123.723599999998</v>
          </cell>
          <cell r="AA1827">
            <v>393180.32</v>
          </cell>
          <cell r="AB1827">
            <v>3835.26</v>
          </cell>
          <cell r="AC1827">
            <v>0</v>
          </cell>
          <cell r="AD1827">
            <v>0</v>
          </cell>
          <cell r="AE1827">
            <v>0</v>
          </cell>
          <cell r="AF1827">
            <v>0</v>
          </cell>
          <cell r="AG1827">
            <v>0</v>
          </cell>
          <cell r="AH1827">
            <v>0</v>
          </cell>
          <cell r="AI1827">
            <v>0</v>
          </cell>
          <cell r="AJ1827">
            <v>0</v>
          </cell>
          <cell r="AK1827">
            <v>0</v>
          </cell>
          <cell r="AL1827">
            <v>0</v>
          </cell>
          <cell r="AM1827">
            <v>0</v>
          </cell>
          <cell r="AN1827">
            <v>0</v>
          </cell>
          <cell r="AO1827">
            <v>0</v>
          </cell>
          <cell r="AP1827">
            <v>0</v>
          </cell>
          <cell r="AQ1827">
            <v>3835.26</v>
          </cell>
        </row>
        <row r="1828">
          <cell r="A1828">
            <v>1</v>
          </cell>
          <cell r="B1828" t="str">
            <v>COP</v>
          </cell>
          <cell r="C1828" t="str">
            <v>Convenidas</v>
          </cell>
          <cell r="D1828" t="str">
            <v>Variable</v>
          </cell>
          <cell r="E1828">
            <v>5</v>
          </cell>
          <cell r="F1828">
            <v>34670</v>
          </cell>
          <cell r="G1828" t="str">
            <v>Diciembre</v>
          </cell>
          <cell r="H1828">
            <v>1994</v>
          </cell>
          <cell r="I1828">
            <v>36496</v>
          </cell>
          <cell r="J1828">
            <v>1999</v>
          </cell>
          <cell r="K1828" t="str">
            <v>Diciembre</v>
          </cell>
          <cell r="P1828" t="str">
            <v>RM</v>
          </cell>
          <cell r="Q1828">
            <v>27.29</v>
          </cell>
          <cell r="R1828">
            <v>27.29</v>
          </cell>
          <cell r="S1828" t="e">
            <v>#REF!</v>
          </cell>
          <cell r="T1828">
            <v>1480.4124999999999</v>
          </cell>
          <cell r="U1828" t="e">
            <v>#REF!</v>
          </cell>
          <cell r="V1828">
            <v>1480.4124999999999</v>
          </cell>
          <cell r="W1828" t="e">
            <v>#REF!</v>
          </cell>
          <cell r="X1828">
            <v>1480.4124999999999</v>
          </cell>
          <cell r="Y1828">
            <v>404.00457124999991</v>
          </cell>
          <cell r="Z1828">
            <v>1884.4170712499999</v>
          </cell>
          <cell r="AA1828">
            <v>40400.457124999994</v>
          </cell>
          <cell r="AB1828">
            <v>497.86272375000004</v>
          </cell>
          <cell r="AC1828">
            <v>0</v>
          </cell>
          <cell r="AD1828">
            <v>0</v>
          </cell>
          <cell r="AE1828">
            <v>0</v>
          </cell>
          <cell r="AF1828">
            <v>0</v>
          </cell>
          <cell r="AG1828">
            <v>0</v>
          </cell>
          <cell r="AH1828">
            <v>0</v>
          </cell>
          <cell r="AI1828">
            <v>0</v>
          </cell>
          <cell r="AJ1828">
            <v>0</v>
          </cell>
          <cell r="AK1828">
            <v>0</v>
          </cell>
          <cell r="AL1828">
            <v>0</v>
          </cell>
          <cell r="AM1828">
            <v>0</v>
          </cell>
          <cell r="AN1828">
            <v>0</v>
          </cell>
          <cell r="AO1828">
            <v>0</v>
          </cell>
          <cell r="AP1828">
            <v>0</v>
          </cell>
          <cell r="AQ1828">
            <v>497.86272375000004</v>
          </cell>
        </row>
        <row r="1829">
          <cell r="A1829">
            <v>1</v>
          </cell>
          <cell r="B1829" t="str">
            <v>COP</v>
          </cell>
          <cell r="C1829" t="str">
            <v>Convenidas</v>
          </cell>
          <cell r="D1829" t="str">
            <v>Variable</v>
          </cell>
          <cell r="E1829">
            <v>5</v>
          </cell>
          <cell r="F1829">
            <v>34670</v>
          </cell>
          <cell r="G1829" t="str">
            <v>Diciembre</v>
          </cell>
          <cell r="H1829">
            <v>1994</v>
          </cell>
          <cell r="I1829">
            <v>36496</v>
          </cell>
          <cell r="J1829">
            <v>1999</v>
          </cell>
          <cell r="K1829" t="str">
            <v>Diciembre</v>
          </cell>
          <cell r="P1829" t="str">
            <v>RM</v>
          </cell>
          <cell r="Q1829">
            <v>27.29</v>
          </cell>
          <cell r="R1829">
            <v>27.29</v>
          </cell>
          <cell r="S1829" t="e">
            <v>#REF!</v>
          </cell>
          <cell r="T1829">
            <v>112.1875</v>
          </cell>
          <cell r="U1829" t="e">
            <v>#REF!</v>
          </cell>
          <cell r="V1829">
            <v>112.1875</v>
          </cell>
          <cell r="W1829" t="e">
            <v>#REF!</v>
          </cell>
          <cell r="X1829">
            <v>112.1875</v>
          </cell>
          <cell r="Y1829">
            <v>30.615968749999997</v>
          </cell>
          <cell r="Z1829">
            <v>142.80346875000001</v>
          </cell>
          <cell r="AA1829">
            <v>3061.5968749999997</v>
          </cell>
          <cell r="AB1829">
            <v>37.728656250000007</v>
          </cell>
          <cell r="AC1829">
            <v>0</v>
          </cell>
          <cell r="AD1829">
            <v>0</v>
          </cell>
          <cell r="AE1829">
            <v>0</v>
          </cell>
          <cell r="AF1829">
            <v>0</v>
          </cell>
          <cell r="AG1829">
            <v>0</v>
          </cell>
          <cell r="AH1829">
            <v>0</v>
          </cell>
          <cell r="AI1829">
            <v>0</v>
          </cell>
          <cell r="AJ1829">
            <v>0</v>
          </cell>
          <cell r="AK1829">
            <v>0</v>
          </cell>
          <cell r="AL1829">
            <v>0</v>
          </cell>
          <cell r="AM1829">
            <v>0</v>
          </cell>
          <cell r="AN1829">
            <v>0</v>
          </cell>
          <cell r="AO1829">
            <v>0</v>
          </cell>
          <cell r="AP1829">
            <v>0</v>
          </cell>
          <cell r="AQ1829">
            <v>37.728656250000007</v>
          </cell>
        </row>
        <row r="1830">
          <cell r="A1830">
            <v>1</v>
          </cell>
          <cell r="B1830" t="str">
            <v>COP</v>
          </cell>
          <cell r="C1830" t="str">
            <v>Convenidas</v>
          </cell>
          <cell r="D1830" t="str">
            <v>Variable</v>
          </cell>
          <cell r="E1830">
            <v>3</v>
          </cell>
          <cell r="F1830">
            <v>35401</v>
          </cell>
          <cell r="G1830" t="str">
            <v>Diciembre</v>
          </cell>
          <cell r="H1830">
            <v>1996</v>
          </cell>
          <cell r="I1830">
            <v>36496</v>
          </cell>
          <cell r="J1830">
            <v>1999</v>
          </cell>
          <cell r="K1830" t="str">
            <v>Diciembre</v>
          </cell>
          <cell r="P1830">
            <v>7.5</v>
          </cell>
          <cell r="Q1830">
            <v>19.329999999999998</v>
          </cell>
          <cell r="R1830">
            <v>17.96</v>
          </cell>
          <cell r="S1830" t="e">
            <v>#REF!</v>
          </cell>
          <cell r="T1830">
            <v>8935</v>
          </cell>
          <cell r="U1830" t="e">
            <v>#REF!</v>
          </cell>
          <cell r="V1830">
            <v>8935</v>
          </cell>
          <cell r="W1830" t="e">
            <v>#REF!</v>
          </cell>
          <cell r="X1830">
            <v>8935</v>
          </cell>
          <cell r="Y1830">
            <v>1727.1354999999996</v>
          </cell>
          <cell r="Z1830">
            <v>10662.1355</v>
          </cell>
          <cell r="AA1830">
            <v>160472.6</v>
          </cell>
          <cell r="AB1830">
            <v>1597.02</v>
          </cell>
          <cell r="AC1830">
            <v>0</v>
          </cell>
          <cell r="AD1830">
            <v>0</v>
          </cell>
          <cell r="AE1830">
            <v>0</v>
          </cell>
          <cell r="AF1830">
            <v>0</v>
          </cell>
          <cell r="AG1830">
            <v>0</v>
          </cell>
          <cell r="AH1830">
            <v>0</v>
          </cell>
          <cell r="AI1830">
            <v>0</v>
          </cell>
          <cell r="AJ1830">
            <v>0</v>
          </cell>
          <cell r="AK1830">
            <v>0</v>
          </cell>
          <cell r="AL1830">
            <v>0</v>
          </cell>
          <cell r="AM1830">
            <v>0</v>
          </cell>
          <cell r="AN1830">
            <v>0</v>
          </cell>
          <cell r="AO1830">
            <v>0</v>
          </cell>
          <cell r="AP1830">
            <v>0</v>
          </cell>
          <cell r="AQ1830">
            <v>1597.02</v>
          </cell>
        </row>
        <row r="1831">
          <cell r="A1831">
            <v>1</v>
          </cell>
          <cell r="B1831" t="str">
            <v>COP</v>
          </cell>
          <cell r="C1831" t="str">
            <v>Convenidas</v>
          </cell>
          <cell r="D1831" t="str">
            <v>Variable</v>
          </cell>
          <cell r="E1831">
            <v>5</v>
          </cell>
          <cell r="F1831">
            <v>34674</v>
          </cell>
          <cell r="G1831" t="str">
            <v>Diciembre</v>
          </cell>
          <cell r="H1831">
            <v>1994</v>
          </cell>
          <cell r="I1831">
            <v>36500</v>
          </cell>
          <cell r="J1831">
            <v>1999</v>
          </cell>
          <cell r="K1831" t="str">
            <v>Diciembre</v>
          </cell>
          <cell r="P1831" t="str">
            <v>RM</v>
          </cell>
          <cell r="Q1831">
            <v>27.29</v>
          </cell>
          <cell r="R1831">
            <v>27.29</v>
          </cell>
          <cell r="S1831" t="e">
            <v>#REF!</v>
          </cell>
          <cell r="T1831">
            <v>619.79999999999995</v>
          </cell>
          <cell r="U1831" t="e">
            <v>#REF!</v>
          </cell>
          <cell r="V1831">
            <v>619.79999999999995</v>
          </cell>
          <cell r="W1831" t="e">
            <v>#REF!</v>
          </cell>
          <cell r="X1831">
            <v>619.79999999999995</v>
          </cell>
          <cell r="Y1831">
            <v>169.14341999999996</v>
          </cell>
          <cell r="Z1831">
            <v>788.94341999999995</v>
          </cell>
          <cell r="AA1831">
            <v>16914.341999999997</v>
          </cell>
          <cell r="AB1831">
            <v>208.43874000000002</v>
          </cell>
          <cell r="AC1831">
            <v>0</v>
          </cell>
          <cell r="AD1831">
            <v>0</v>
          </cell>
          <cell r="AE1831">
            <v>0</v>
          </cell>
          <cell r="AF1831">
            <v>0</v>
          </cell>
          <cell r="AG1831">
            <v>0</v>
          </cell>
          <cell r="AH1831">
            <v>0</v>
          </cell>
          <cell r="AI1831">
            <v>0</v>
          </cell>
          <cell r="AJ1831">
            <v>0</v>
          </cell>
          <cell r="AK1831">
            <v>0</v>
          </cell>
          <cell r="AL1831">
            <v>0</v>
          </cell>
          <cell r="AM1831">
            <v>0</v>
          </cell>
          <cell r="AN1831">
            <v>0</v>
          </cell>
          <cell r="AO1831">
            <v>0</v>
          </cell>
          <cell r="AP1831">
            <v>0</v>
          </cell>
          <cell r="AQ1831">
            <v>208.43874000000002</v>
          </cell>
        </row>
        <row r="1832">
          <cell r="A1832">
            <v>1</v>
          </cell>
          <cell r="B1832" t="str">
            <v>COP</v>
          </cell>
          <cell r="C1832" t="str">
            <v>Convenidas</v>
          </cell>
          <cell r="D1832" t="str">
            <v>Variable</v>
          </cell>
          <cell r="E1832">
            <v>5</v>
          </cell>
          <cell r="F1832">
            <v>34680</v>
          </cell>
          <cell r="G1832" t="str">
            <v>Diciembre</v>
          </cell>
          <cell r="H1832">
            <v>1994</v>
          </cell>
          <cell r="I1832">
            <v>36506</v>
          </cell>
          <cell r="J1832">
            <v>1999</v>
          </cell>
          <cell r="K1832" t="str">
            <v>Diciembre</v>
          </cell>
          <cell r="P1832" t="str">
            <v>RM</v>
          </cell>
          <cell r="Q1832">
            <v>27.29</v>
          </cell>
          <cell r="R1832">
            <v>27.29</v>
          </cell>
          <cell r="S1832" t="e">
            <v>#REF!</v>
          </cell>
          <cell r="T1832">
            <v>20000</v>
          </cell>
          <cell r="U1832" t="e">
            <v>#REF!</v>
          </cell>
          <cell r="V1832">
            <v>20000</v>
          </cell>
          <cell r="W1832" t="e">
            <v>#REF!</v>
          </cell>
          <cell r="X1832">
            <v>20000</v>
          </cell>
          <cell r="Y1832">
            <v>5457.9999999999991</v>
          </cell>
          <cell r="Z1832">
            <v>25458</v>
          </cell>
          <cell r="AA1832">
            <v>545800</v>
          </cell>
          <cell r="AB1832">
            <v>6726.0000000000009</v>
          </cell>
          <cell r="AC1832">
            <v>0</v>
          </cell>
          <cell r="AD1832">
            <v>0</v>
          </cell>
          <cell r="AE1832">
            <v>0</v>
          </cell>
          <cell r="AF1832">
            <v>0</v>
          </cell>
          <cell r="AG1832">
            <v>0</v>
          </cell>
          <cell r="AH1832">
            <v>0</v>
          </cell>
          <cell r="AI1832">
            <v>0</v>
          </cell>
          <cell r="AJ1832">
            <v>0</v>
          </cell>
          <cell r="AK1832">
            <v>0</v>
          </cell>
          <cell r="AL1832">
            <v>0</v>
          </cell>
          <cell r="AM1832">
            <v>0</v>
          </cell>
          <cell r="AN1832">
            <v>0</v>
          </cell>
          <cell r="AO1832">
            <v>0</v>
          </cell>
          <cell r="AP1832">
            <v>0</v>
          </cell>
          <cell r="AQ1832">
            <v>6726.0000000000009</v>
          </cell>
        </row>
        <row r="1833">
          <cell r="A1833">
            <v>1</v>
          </cell>
          <cell r="B1833" t="str">
            <v>COP</v>
          </cell>
          <cell r="C1833" t="str">
            <v>Convenidas</v>
          </cell>
          <cell r="D1833" t="str">
            <v>Variable</v>
          </cell>
          <cell r="E1833">
            <v>5</v>
          </cell>
          <cell r="F1833">
            <v>34682</v>
          </cell>
          <cell r="G1833" t="str">
            <v>Diciembre</v>
          </cell>
          <cell r="H1833">
            <v>1994</v>
          </cell>
          <cell r="I1833">
            <v>36508</v>
          </cell>
          <cell r="J1833">
            <v>1999</v>
          </cell>
          <cell r="K1833" t="str">
            <v>Diciembre</v>
          </cell>
          <cell r="P1833" t="str">
            <v>RM</v>
          </cell>
          <cell r="Q1833">
            <v>27.29</v>
          </cell>
          <cell r="R1833">
            <v>27.29</v>
          </cell>
          <cell r="S1833" t="e">
            <v>#REF!</v>
          </cell>
          <cell r="T1833">
            <v>1518.5</v>
          </cell>
          <cell r="U1833" t="e">
            <v>#REF!</v>
          </cell>
          <cell r="V1833">
            <v>1518.5</v>
          </cell>
          <cell r="W1833" t="e">
            <v>#REF!</v>
          </cell>
          <cell r="X1833">
            <v>1518.5</v>
          </cell>
          <cell r="Y1833">
            <v>414.39864999999998</v>
          </cell>
          <cell r="Z1833">
            <v>1932.8986500000001</v>
          </cell>
          <cell r="AA1833">
            <v>41439.864999999998</v>
          </cell>
          <cell r="AB1833">
            <v>510.67155000000008</v>
          </cell>
          <cell r="AC1833">
            <v>0</v>
          </cell>
          <cell r="AD1833">
            <v>0</v>
          </cell>
          <cell r="AE1833">
            <v>0</v>
          </cell>
          <cell r="AF1833">
            <v>0</v>
          </cell>
          <cell r="AG1833">
            <v>0</v>
          </cell>
          <cell r="AH1833">
            <v>0</v>
          </cell>
          <cell r="AI1833">
            <v>0</v>
          </cell>
          <cell r="AJ1833">
            <v>0</v>
          </cell>
          <cell r="AK1833">
            <v>0</v>
          </cell>
          <cell r="AL1833">
            <v>0</v>
          </cell>
          <cell r="AM1833">
            <v>0</v>
          </cell>
          <cell r="AN1833">
            <v>0</v>
          </cell>
          <cell r="AO1833">
            <v>0</v>
          </cell>
          <cell r="AP1833">
            <v>0</v>
          </cell>
          <cell r="AQ1833">
            <v>510.67155000000008</v>
          </cell>
        </row>
        <row r="1834">
          <cell r="A1834">
            <v>1</v>
          </cell>
          <cell r="B1834" t="str">
            <v>COP</v>
          </cell>
          <cell r="C1834" t="str">
            <v>Convenidas</v>
          </cell>
          <cell r="D1834" t="str">
            <v>Variable</v>
          </cell>
          <cell r="E1834">
            <v>5</v>
          </cell>
          <cell r="F1834">
            <v>34689</v>
          </cell>
          <cell r="G1834" t="str">
            <v>Diciembre</v>
          </cell>
          <cell r="H1834">
            <v>1994</v>
          </cell>
          <cell r="I1834">
            <v>36515</v>
          </cell>
          <cell r="J1834">
            <v>1999</v>
          </cell>
          <cell r="K1834" t="str">
            <v>Diciembre</v>
          </cell>
          <cell r="P1834" t="str">
            <v>RM</v>
          </cell>
          <cell r="Q1834">
            <v>27.29</v>
          </cell>
          <cell r="R1834">
            <v>27.29</v>
          </cell>
          <cell r="S1834" t="e">
            <v>#REF!</v>
          </cell>
          <cell r="T1834">
            <v>1159.26643599</v>
          </cell>
          <cell r="U1834" t="e">
            <v>#REF!</v>
          </cell>
          <cell r="V1834">
            <v>1159.26643599</v>
          </cell>
          <cell r="W1834" t="e">
            <v>#REF!</v>
          </cell>
          <cell r="X1834">
            <v>1159.26643599</v>
          </cell>
          <cell r="Y1834">
            <v>316.36381038167099</v>
          </cell>
          <cell r="Z1834">
            <v>1475.6302463716711</v>
          </cell>
          <cell r="AA1834">
            <v>31636.381038167099</v>
          </cell>
          <cell r="AB1834">
            <v>389.86130242343705</v>
          </cell>
          <cell r="AC1834">
            <v>0</v>
          </cell>
          <cell r="AD1834">
            <v>0</v>
          </cell>
          <cell r="AE1834">
            <v>0</v>
          </cell>
          <cell r="AF1834">
            <v>0</v>
          </cell>
          <cell r="AG1834">
            <v>0</v>
          </cell>
          <cell r="AH1834">
            <v>0</v>
          </cell>
          <cell r="AI1834">
            <v>0</v>
          </cell>
          <cell r="AJ1834">
            <v>0</v>
          </cell>
          <cell r="AK1834">
            <v>0</v>
          </cell>
          <cell r="AL1834">
            <v>0</v>
          </cell>
          <cell r="AM1834">
            <v>0</v>
          </cell>
          <cell r="AN1834">
            <v>0</v>
          </cell>
          <cell r="AO1834">
            <v>0</v>
          </cell>
          <cell r="AP1834">
            <v>0</v>
          </cell>
          <cell r="AQ1834">
            <v>389.86130242343705</v>
          </cell>
        </row>
        <row r="1835">
          <cell r="A1835">
            <v>1</v>
          </cell>
          <cell r="B1835" t="str">
            <v>COP</v>
          </cell>
          <cell r="C1835" t="str">
            <v>Convenidas</v>
          </cell>
          <cell r="D1835" t="str">
            <v>Variable</v>
          </cell>
          <cell r="E1835">
            <v>5</v>
          </cell>
          <cell r="F1835">
            <v>34689</v>
          </cell>
          <cell r="G1835" t="str">
            <v>Diciembre</v>
          </cell>
          <cell r="H1835">
            <v>1994</v>
          </cell>
          <cell r="I1835">
            <v>36515</v>
          </cell>
          <cell r="J1835">
            <v>1999</v>
          </cell>
          <cell r="K1835" t="str">
            <v>Diciembre</v>
          </cell>
          <cell r="P1835" t="str">
            <v>RM</v>
          </cell>
          <cell r="Q1835">
            <v>27.29</v>
          </cell>
          <cell r="R1835">
            <v>27.29</v>
          </cell>
          <cell r="S1835" t="e">
            <v>#REF!</v>
          </cell>
          <cell r="T1835">
            <v>24.83356401</v>
          </cell>
          <cell r="U1835" t="e">
            <v>#REF!</v>
          </cell>
          <cell r="V1835">
            <v>24.83356401</v>
          </cell>
          <cell r="W1835" t="e">
            <v>#REF!</v>
          </cell>
          <cell r="X1835">
            <v>24.83356401</v>
          </cell>
          <cell r="Y1835">
            <v>6.7770796183289992</v>
          </cell>
          <cell r="Z1835">
            <v>31.610643628329001</v>
          </cell>
          <cell r="AA1835">
            <v>677.70796183289997</v>
          </cell>
          <cell r="AB1835">
            <v>8.3515275765630008</v>
          </cell>
          <cell r="AC1835">
            <v>0</v>
          </cell>
          <cell r="AD1835">
            <v>0</v>
          </cell>
          <cell r="AE1835">
            <v>0</v>
          </cell>
          <cell r="AF1835">
            <v>0</v>
          </cell>
          <cell r="AG1835">
            <v>0</v>
          </cell>
          <cell r="AH1835">
            <v>0</v>
          </cell>
          <cell r="AI1835">
            <v>0</v>
          </cell>
          <cell r="AJ1835">
            <v>0</v>
          </cell>
          <cell r="AK1835">
            <v>0</v>
          </cell>
          <cell r="AL1835">
            <v>0</v>
          </cell>
          <cell r="AM1835">
            <v>0</v>
          </cell>
          <cell r="AN1835">
            <v>0</v>
          </cell>
          <cell r="AO1835">
            <v>0</v>
          </cell>
          <cell r="AP1835">
            <v>0</v>
          </cell>
          <cell r="AQ1835">
            <v>8.3515275765630008</v>
          </cell>
        </row>
        <row r="1836">
          <cell r="A1836">
            <v>1</v>
          </cell>
          <cell r="B1836" t="str">
            <v>COP</v>
          </cell>
          <cell r="C1836" t="str">
            <v>Convenidas</v>
          </cell>
          <cell r="D1836" t="str">
            <v>Variable</v>
          </cell>
          <cell r="E1836">
            <v>5</v>
          </cell>
          <cell r="F1836">
            <v>34697</v>
          </cell>
          <cell r="G1836" t="str">
            <v>Diciembre</v>
          </cell>
          <cell r="H1836">
            <v>1994</v>
          </cell>
          <cell r="I1836">
            <v>36523</v>
          </cell>
          <cell r="J1836">
            <v>1999</v>
          </cell>
          <cell r="K1836" t="str">
            <v>Diciembre</v>
          </cell>
          <cell r="P1836" t="str">
            <v>RM</v>
          </cell>
          <cell r="Q1836">
            <v>27.29</v>
          </cell>
          <cell r="R1836">
            <v>27.29</v>
          </cell>
          <cell r="S1836" t="e">
            <v>#REF!</v>
          </cell>
          <cell r="T1836">
            <v>17218.184909099997</v>
          </cell>
          <cell r="U1836" t="e">
            <v>#REF!</v>
          </cell>
          <cell r="V1836">
            <v>17218.184909099997</v>
          </cell>
          <cell r="W1836" t="e">
            <v>#REF!</v>
          </cell>
          <cell r="X1836">
            <v>17218.184909099997</v>
          </cell>
          <cell r="Y1836">
            <v>4698.8426616933884</v>
          </cell>
          <cell r="Z1836">
            <v>21917.027570793383</v>
          </cell>
          <cell r="AA1836">
            <v>469884.26616933889</v>
          </cell>
          <cell r="AB1836">
            <v>5790.4755849303292</v>
          </cell>
          <cell r="AC1836">
            <v>0</v>
          </cell>
          <cell r="AD1836">
            <v>0</v>
          </cell>
          <cell r="AE1836">
            <v>0</v>
          </cell>
          <cell r="AF1836">
            <v>0</v>
          </cell>
          <cell r="AG1836">
            <v>0</v>
          </cell>
          <cell r="AH1836">
            <v>0</v>
          </cell>
          <cell r="AI1836">
            <v>0</v>
          </cell>
          <cell r="AJ1836">
            <v>0</v>
          </cell>
          <cell r="AK1836">
            <v>0</v>
          </cell>
          <cell r="AL1836">
            <v>0</v>
          </cell>
          <cell r="AM1836">
            <v>0</v>
          </cell>
          <cell r="AN1836">
            <v>0</v>
          </cell>
          <cell r="AO1836">
            <v>0</v>
          </cell>
          <cell r="AP1836">
            <v>0</v>
          </cell>
          <cell r="AQ1836">
            <v>5790.4755849303292</v>
          </cell>
        </row>
        <row r="1837">
          <cell r="A1837">
            <v>1</v>
          </cell>
          <cell r="B1837" t="str">
            <v>COP</v>
          </cell>
          <cell r="C1837" t="str">
            <v>Convenidas</v>
          </cell>
          <cell r="D1837" t="str">
            <v>Variable</v>
          </cell>
          <cell r="E1837">
            <v>5</v>
          </cell>
          <cell r="F1837">
            <v>34697</v>
          </cell>
          <cell r="G1837" t="str">
            <v>Diciembre</v>
          </cell>
          <cell r="H1837">
            <v>1994</v>
          </cell>
          <cell r="I1837">
            <v>36523</v>
          </cell>
          <cell r="J1837">
            <v>1999</v>
          </cell>
          <cell r="K1837" t="str">
            <v>Diciembre</v>
          </cell>
          <cell r="P1837" t="str">
            <v>RM</v>
          </cell>
          <cell r="Q1837">
            <v>27.29</v>
          </cell>
          <cell r="R1837">
            <v>27.29</v>
          </cell>
          <cell r="S1837" t="e">
            <v>#REF!</v>
          </cell>
          <cell r="T1837">
            <v>19.015090899999997</v>
          </cell>
          <cell r="U1837" t="e">
            <v>#REF!</v>
          </cell>
          <cell r="V1837">
            <v>19.015090899999997</v>
          </cell>
          <cell r="W1837" t="e">
            <v>#REF!</v>
          </cell>
          <cell r="X1837">
            <v>19.015090899999997</v>
          </cell>
          <cell r="Y1837">
            <v>5.1892183066099991</v>
          </cell>
          <cell r="Z1837">
            <v>24.204309206609995</v>
          </cell>
          <cell r="AA1837">
            <v>518.92183066099994</v>
          </cell>
          <cell r="AB1837">
            <v>6.3947750696699996</v>
          </cell>
          <cell r="AC1837">
            <v>0</v>
          </cell>
          <cell r="AD1837">
            <v>0</v>
          </cell>
          <cell r="AE1837">
            <v>0</v>
          </cell>
          <cell r="AF1837">
            <v>0</v>
          </cell>
          <cell r="AG1837">
            <v>0</v>
          </cell>
          <cell r="AH1837">
            <v>0</v>
          </cell>
          <cell r="AI1837">
            <v>0</v>
          </cell>
          <cell r="AJ1837">
            <v>0</v>
          </cell>
          <cell r="AK1837">
            <v>0</v>
          </cell>
          <cell r="AL1837">
            <v>0</v>
          </cell>
          <cell r="AM1837">
            <v>0</v>
          </cell>
          <cell r="AN1837">
            <v>0</v>
          </cell>
          <cell r="AO1837">
            <v>0</v>
          </cell>
          <cell r="AP1837">
            <v>0</v>
          </cell>
          <cell r="AQ1837">
            <v>6.3947750696699996</v>
          </cell>
        </row>
        <row r="1838">
          <cell r="A1838">
            <v>1</v>
          </cell>
          <cell r="B1838" t="str">
            <v>COP</v>
          </cell>
          <cell r="C1838" t="str">
            <v>Convenidas</v>
          </cell>
          <cell r="D1838" t="str">
            <v>Variable</v>
          </cell>
          <cell r="E1838">
            <v>5</v>
          </cell>
          <cell r="F1838">
            <v>34701</v>
          </cell>
          <cell r="G1838" t="str">
            <v>Enero</v>
          </cell>
          <cell r="H1838">
            <v>1995</v>
          </cell>
          <cell r="I1838">
            <v>36527</v>
          </cell>
          <cell r="J1838">
            <v>2000</v>
          </cell>
          <cell r="K1838" t="str">
            <v>Enero</v>
          </cell>
          <cell r="P1838" t="str">
            <v>RM</v>
          </cell>
          <cell r="Q1838">
            <v>27.29</v>
          </cell>
          <cell r="R1838">
            <v>27.29</v>
          </cell>
          <cell r="S1838" t="e">
            <v>#REF!</v>
          </cell>
          <cell r="T1838">
            <v>19640.2</v>
          </cell>
          <cell r="U1838" t="e">
            <v>#REF!</v>
          </cell>
          <cell r="V1838">
            <v>19640.2</v>
          </cell>
          <cell r="W1838" t="e">
            <v>#REF!</v>
          </cell>
          <cell r="X1838">
            <v>19640.2</v>
          </cell>
          <cell r="Y1838">
            <v>5359.8105799999994</v>
          </cell>
          <cell r="Z1838">
            <v>25000.010580000002</v>
          </cell>
          <cell r="AA1838">
            <v>535981.05799999996</v>
          </cell>
          <cell r="AB1838">
            <v>4607.5909200000006</v>
          </cell>
          <cell r="AC1838">
            <v>6512.6903199999997</v>
          </cell>
          <cell r="AD1838">
            <v>0</v>
          </cell>
          <cell r="AE1838">
            <v>0</v>
          </cell>
          <cell r="AF1838">
            <v>0</v>
          </cell>
          <cell r="AG1838">
            <v>0</v>
          </cell>
          <cell r="AH1838">
            <v>0</v>
          </cell>
          <cell r="AI1838">
            <v>0</v>
          </cell>
          <cell r="AJ1838">
            <v>0</v>
          </cell>
          <cell r="AK1838">
            <v>0</v>
          </cell>
          <cell r="AL1838">
            <v>0</v>
          </cell>
          <cell r="AM1838">
            <v>0</v>
          </cell>
          <cell r="AN1838">
            <v>0</v>
          </cell>
          <cell r="AO1838">
            <v>0</v>
          </cell>
          <cell r="AP1838">
            <v>0</v>
          </cell>
          <cell r="AQ1838">
            <v>11120.28124</v>
          </cell>
        </row>
        <row r="1839">
          <cell r="A1839">
            <v>1</v>
          </cell>
          <cell r="B1839" t="str">
            <v>COP</v>
          </cell>
          <cell r="C1839" t="str">
            <v>Convenidas</v>
          </cell>
          <cell r="D1839" t="str">
            <v>Variable</v>
          </cell>
          <cell r="E1839">
            <v>3</v>
          </cell>
          <cell r="F1839">
            <v>35439</v>
          </cell>
          <cell r="G1839" t="str">
            <v>Enero</v>
          </cell>
          <cell r="H1839">
            <v>1997</v>
          </cell>
          <cell r="I1839">
            <v>36534</v>
          </cell>
          <cell r="J1839">
            <v>2000</v>
          </cell>
          <cell r="K1839" t="str">
            <v>Enero</v>
          </cell>
          <cell r="P1839">
            <v>7.5</v>
          </cell>
          <cell r="Q1839">
            <v>19.329999999999998</v>
          </cell>
          <cell r="R1839">
            <v>17.96</v>
          </cell>
          <cell r="S1839" t="e">
            <v>#REF!</v>
          </cell>
          <cell r="T1839">
            <v>1300</v>
          </cell>
          <cell r="U1839" t="e">
            <v>#REF!</v>
          </cell>
          <cell r="V1839">
            <v>1300</v>
          </cell>
          <cell r="W1839" t="e">
            <v>#REF!</v>
          </cell>
          <cell r="X1839">
            <v>1300</v>
          </cell>
          <cell r="Y1839">
            <v>251.28999999999996</v>
          </cell>
          <cell r="Z1839">
            <v>1551.29</v>
          </cell>
          <cell r="AA1839">
            <v>23348</v>
          </cell>
          <cell r="AB1839">
            <v>330.88</v>
          </cell>
          <cell r="AC1839">
            <v>226.45999999999998</v>
          </cell>
          <cell r="AD1839">
            <v>0</v>
          </cell>
          <cell r="AE1839">
            <v>0</v>
          </cell>
          <cell r="AF1839">
            <v>0</v>
          </cell>
          <cell r="AG1839">
            <v>0</v>
          </cell>
          <cell r="AH1839">
            <v>0</v>
          </cell>
          <cell r="AI1839">
            <v>0</v>
          </cell>
          <cell r="AJ1839">
            <v>0</v>
          </cell>
          <cell r="AK1839">
            <v>0</v>
          </cell>
          <cell r="AL1839">
            <v>0</v>
          </cell>
          <cell r="AM1839">
            <v>0</v>
          </cell>
          <cell r="AN1839">
            <v>0</v>
          </cell>
          <cell r="AO1839">
            <v>0</v>
          </cell>
          <cell r="AP1839">
            <v>0</v>
          </cell>
          <cell r="AQ1839">
            <v>557.33999999999992</v>
          </cell>
        </row>
        <row r="1840">
          <cell r="A1840">
            <v>1</v>
          </cell>
          <cell r="B1840" t="str">
            <v>COP</v>
          </cell>
          <cell r="C1840" t="str">
            <v>Convenidas</v>
          </cell>
          <cell r="D1840" t="str">
            <v>Variable</v>
          </cell>
          <cell r="E1840">
            <v>3</v>
          </cell>
          <cell r="F1840">
            <v>35439</v>
          </cell>
          <cell r="G1840" t="str">
            <v>Enero</v>
          </cell>
          <cell r="H1840">
            <v>1997</v>
          </cell>
          <cell r="I1840">
            <v>36534</v>
          </cell>
          <cell r="J1840">
            <v>2000</v>
          </cell>
          <cell r="K1840" t="str">
            <v>Enero</v>
          </cell>
          <cell r="P1840">
            <v>7.5</v>
          </cell>
          <cell r="Q1840">
            <v>19.329999999999998</v>
          </cell>
          <cell r="R1840">
            <v>17.96</v>
          </cell>
          <cell r="S1840" t="e">
            <v>#REF!</v>
          </cell>
          <cell r="T1840">
            <v>20700</v>
          </cell>
          <cell r="U1840" t="e">
            <v>#REF!</v>
          </cell>
          <cell r="V1840">
            <v>20700</v>
          </cell>
          <cell r="W1840" t="e">
            <v>#REF!</v>
          </cell>
          <cell r="X1840">
            <v>20700</v>
          </cell>
          <cell r="Y1840">
            <v>4001.3099999999995</v>
          </cell>
          <cell r="Z1840">
            <v>24701.309999999998</v>
          </cell>
          <cell r="AA1840">
            <v>371772</v>
          </cell>
          <cell r="AB1840">
            <v>5268.67</v>
          </cell>
          <cell r="AC1840">
            <v>3605.94</v>
          </cell>
          <cell r="AD1840">
            <v>0</v>
          </cell>
          <cell r="AE1840">
            <v>0</v>
          </cell>
          <cell r="AF1840">
            <v>0</v>
          </cell>
          <cell r="AG1840">
            <v>0</v>
          </cell>
          <cell r="AH1840">
            <v>0</v>
          </cell>
          <cell r="AI1840">
            <v>0</v>
          </cell>
          <cell r="AJ1840">
            <v>0</v>
          </cell>
          <cell r="AK1840">
            <v>0</v>
          </cell>
          <cell r="AL1840">
            <v>0</v>
          </cell>
          <cell r="AM1840">
            <v>0</v>
          </cell>
          <cell r="AN1840">
            <v>0</v>
          </cell>
          <cell r="AO1840">
            <v>0</v>
          </cell>
          <cell r="AP1840">
            <v>0</v>
          </cell>
          <cell r="AQ1840">
            <v>8874.61</v>
          </cell>
        </row>
        <row r="1841">
          <cell r="A1841">
            <v>1</v>
          </cell>
          <cell r="B1841" t="str">
            <v>COP</v>
          </cell>
          <cell r="C1841" t="str">
            <v>Convenidas</v>
          </cell>
          <cell r="D1841" t="str">
            <v>Variable</v>
          </cell>
          <cell r="E1841">
            <v>3</v>
          </cell>
          <cell r="F1841">
            <v>35440</v>
          </cell>
          <cell r="G1841" t="str">
            <v>Enero</v>
          </cell>
          <cell r="H1841">
            <v>1997</v>
          </cell>
          <cell r="I1841">
            <v>36535</v>
          </cell>
          <cell r="J1841">
            <v>2000</v>
          </cell>
          <cell r="K1841" t="str">
            <v>Enero</v>
          </cell>
          <cell r="P1841">
            <v>7.5</v>
          </cell>
          <cell r="Q1841">
            <v>19.329999999999998</v>
          </cell>
          <cell r="R1841">
            <v>17.96</v>
          </cell>
          <cell r="S1841" t="e">
            <v>#REF!</v>
          </cell>
          <cell r="T1841">
            <v>2000</v>
          </cell>
          <cell r="U1841" t="e">
            <v>#REF!</v>
          </cell>
          <cell r="V1841">
            <v>2000</v>
          </cell>
          <cell r="W1841" t="e">
            <v>#REF!</v>
          </cell>
          <cell r="X1841">
            <v>2000</v>
          </cell>
          <cell r="Y1841">
            <v>386.59999999999997</v>
          </cell>
          <cell r="Z1841">
            <v>2386.6</v>
          </cell>
          <cell r="AA1841">
            <v>35920</v>
          </cell>
          <cell r="AB1841">
            <v>509.05</v>
          </cell>
          <cell r="AC1841">
            <v>348.4</v>
          </cell>
          <cell r="AD1841">
            <v>0</v>
          </cell>
          <cell r="AE1841">
            <v>0</v>
          </cell>
          <cell r="AF1841">
            <v>0</v>
          </cell>
          <cell r="AG1841">
            <v>0</v>
          </cell>
          <cell r="AH1841">
            <v>0</v>
          </cell>
          <cell r="AI1841">
            <v>0</v>
          </cell>
          <cell r="AJ1841">
            <v>0</v>
          </cell>
          <cell r="AK1841">
            <v>0</v>
          </cell>
          <cell r="AL1841">
            <v>0</v>
          </cell>
          <cell r="AM1841">
            <v>0</v>
          </cell>
          <cell r="AN1841">
            <v>0</v>
          </cell>
          <cell r="AO1841">
            <v>0</v>
          </cell>
          <cell r="AP1841">
            <v>0</v>
          </cell>
          <cell r="AQ1841">
            <v>857.45</v>
          </cell>
        </row>
        <row r="1842">
          <cell r="A1842">
            <v>1</v>
          </cell>
          <cell r="B1842" t="str">
            <v>COP</v>
          </cell>
          <cell r="C1842" t="str">
            <v>Convenidas</v>
          </cell>
          <cell r="D1842" t="str">
            <v>Variable</v>
          </cell>
          <cell r="E1842">
            <v>3</v>
          </cell>
          <cell r="F1842">
            <v>35440</v>
          </cell>
          <cell r="G1842" t="str">
            <v>Enero</v>
          </cell>
          <cell r="H1842">
            <v>1997</v>
          </cell>
          <cell r="I1842">
            <v>36535</v>
          </cell>
          <cell r="J1842">
            <v>2000</v>
          </cell>
          <cell r="K1842" t="str">
            <v>Enero</v>
          </cell>
          <cell r="P1842">
            <v>7.5</v>
          </cell>
          <cell r="Q1842">
            <v>19.329999999999998</v>
          </cell>
          <cell r="R1842">
            <v>17.96</v>
          </cell>
          <cell r="S1842" t="e">
            <v>#REF!</v>
          </cell>
          <cell r="T1842">
            <v>3800</v>
          </cell>
          <cell r="U1842" t="e">
            <v>#REF!</v>
          </cell>
          <cell r="V1842">
            <v>3800</v>
          </cell>
          <cell r="W1842" t="e">
            <v>#REF!</v>
          </cell>
          <cell r="X1842">
            <v>3800</v>
          </cell>
          <cell r="Y1842">
            <v>734.53999999999985</v>
          </cell>
          <cell r="Z1842">
            <v>4534.54</v>
          </cell>
          <cell r="AA1842">
            <v>68248</v>
          </cell>
          <cell r="AB1842">
            <v>967.2</v>
          </cell>
          <cell r="AC1842">
            <v>661.95999999999992</v>
          </cell>
          <cell r="AD1842">
            <v>0</v>
          </cell>
          <cell r="AE1842">
            <v>0</v>
          </cell>
          <cell r="AF1842">
            <v>0</v>
          </cell>
          <cell r="AG1842">
            <v>0</v>
          </cell>
          <cell r="AH1842">
            <v>0</v>
          </cell>
          <cell r="AI1842">
            <v>0</v>
          </cell>
          <cell r="AJ1842">
            <v>0</v>
          </cell>
          <cell r="AK1842">
            <v>0</v>
          </cell>
          <cell r="AL1842">
            <v>0</v>
          </cell>
          <cell r="AM1842">
            <v>0</v>
          </cell>
          <cell r="AN1842">
            <v>0</v>
          </cell>
          <cell r="AO1842">
            <v>0</v>
          </cell>
          <cell r="AP1842">
            <v>0</v>
          </cell>
          <cell r="AQ1842">
            <v>1629.1599999999999</v>
          </cell>
        </row>
        <row r="1843">
          <cell r="A1843">
            <v>1</v>
          </cell>
          <cell r="B1843" t="str">
            <v>COP</v>
          </cell>
          <cell r="C1843" t="str">
            <v>Convenidas</v>
          </cell>
          <cell r="D1843" t="str">
            <v>Variable</v>
          </cell>
          <cell r="E1843">
            <v>3</v>
          </cell>
          <cell r="F1843">
            <v>35440</v>
          </cell>
          <cell r="G1843" t="str">
            <v>Enero</v>
          </cell>
          <cell r="H1843">
            <v>1997</v>
          </cell>
          <cell r="I1843">
            <v>36535</v>
          </cell>
          <cell r="J1843">
            <v>2000</v>
          </cell>
          <cell r="K1843" t="str">
            <v>Enero</v>
          </cell>
          <cell r="P1843">
            <v>7.5</v>
          </cell>
          <cell r="Q1843">
            <v>19.329999999999998</v>
          </cell>
          <cell r="R1843">
            <v>17.96</v>
          </cell>
          <cell r="S1843" t="e">
            <v>#REF!</v>
          </cell>
          <cell r="T1843">
            <v>700</v>
          </cell>
          <cell r="U1843" t="e">
            <v>#REF!</v>
          </cell>
          <cell r="V1843">
            <v>700</v>
          </cell>
          <cell r="W1843" t="e">
            <v>#REF!</v>
          </cell>
          <cell r="X1843">
            <v>700</v>
          </cell>
          <cell r="Y1843">
            <v>135.30999999999997</v>
          </cell>
          <cell r="Z1843">
            <v>835.31</v>
          </cell>
          <cell r="AA1843">
            <v>12572</v>
          </cell>
          <cell r="AB1843">
            <v>178.17</v>
          </cell>
          <cell r="AC1843">
            <v>121.94</v>
          </cell>
          <cell r="AD1843">
            <v>0</v>
          </cell>
          <cell r="AE1843">
            <v>0</v>
          </cell>
          <cell r="AF1843">
            <v>0</v>
          </cell>
          <cell r="AG1843">
            <v>0</v>
          </cell>
          <cell r="AH1843">
            <v>0</v>
          </cell>
          <cell r="AI1843">
            <v>0</v>
          </cell>
          <cell r="AJ1843">
            <v>0</v>
          </cell>
          <cell r="AK1843">
            <v>0</v>
          </cell>
          <cell r="AL1843">
            <v>0</v>
          </cell>
          <cell r="AM1843">
            <v>0</v>
          </cell>
          <cell r="AN1843">
            <v>0</v>
          </cell>
          <cell r="AO1843">
            <v>0</v>
          </cell>
          <cell r="AP1843">
            <v>0</v>
          </cell>
          <cell r="AQ1843">
            <v>300.11</v>
          </cell>
        </row>
        <row r="1844">
          <cell r="A1844">
            <v>1</v>
          </cell>
          <cell r="B1844" t="str">
            <v>COP</v>
          </cell>
          <cell r="C1844" t="str">
            <v>Convenidas</v>
          </cell>
          <cell r="D1844" t="str">
            <v>Variable</v>
          </cell>
          <cell r="E1844">
            <v>3</v>
          </cell>
          <cell r="F1844">
            <v>35440</v>
          </cell>
          <cell r="G1844" t="str">
            <v>Enero</v>
          </cell>
          <cell r="H1844">
            <v>1997</v>
          </cell>
          <cell r="I1844">
            <v>36535</v>
          </cell>
          <cell r="J1844">
            <v>2000</v>
          </cell>
          <cell r="K1844" t="str">
            <v>Enero</v>
          </cell>
          <cell r="P1844">
            <v>7.5</v>
          </cell>
          <cell r="Q1844">
            <v>19.329999999999998</v>
          </cell>
          <cell r="R1844">
            <v>17.96</v>
          </cell>
          <cell r="S1844" t="e">
            <v>#REF!</v>
          </cell>
          <cell r="T1844">
            <v>5500</v>
          </cell>
          <cell r="U1844" t="e">
            <v>#REF!</v>
          </cell>
          <cell r="V1844">
            <v>5500</v>
          </cell>
          <cell r="W1844" t="e">
            <v>#REF!</v>
          </cell>
          <cell r="X1844">
            <v>5500</v>
          </cell>
          <cell r="Y1844">
            <v>1063.1499999999999</v>
          </cell>
          <cell r="Z1844">
            <v>6563.15</v>
          </cell>
          <cell r="AA1844">
            <v>98780</v>
          </cell>
          <cell r="AB1844">
            <v>1399.89</v>
          </cell>
          <cell r="AC1844">
            <v>958.09999999999991</v>
          </cell>
          <cell r="AD1844">
            <v>0</v>
          </cell>
          <cell r="AE1844">
            <v>0</v>
          </cell>
          <cell r="AF1844">
            <v>0</v>
          </cell>
          <cell r="AG1844">
            <v>0</v>
          </cell>
          <cell r="AH1844">
            <v>0</v>
          </cell>
          <cell r="AI1844">
            <v>0</v>
          </cell>
          <cell r="AJ1844">
            <v>0</v>
          </cell>
          <cell r="AK1844">
            <v>0</v>
          </cell>
          <cell r="AL1844">
            <v>0</v>
          </cell>
          <cell r="AM1844">
            <v>0</v>
          </cell>
          <cell r="AN1844">
            <v>0</v>
          </cell>
          <cell r="AO1844">
            <v>0</v>
          </cell>
          <cell r="AP1844">
            <v>0</v>
          </cell>
          <cell r="AQ1844">
            <v>2357.9899999999998</v>
          </cell>
        </row>
        <row r="1845">
          <cell r="A1845">
            <v>1</v>
          </cell>
          <cell r="B1845" t="str">
            <v>COP</v>
          </cell>
          <cell r="C1845" t="str">
            <v>Convenidas</v>
          </cell>
          <cell r="D1845" t="str">
            <v>Fija</v>
          </cell>
          <cell r="E1845">
            <v>2</v>
          </cell>
          <cell r="F1845">
            <v>35808</v>
          </cell>
          <cell r="G1845" t="str">
            <v>Enero</v>
          </cell>
          <cell r="H1845">
            <v>1998</v>
          </cell>
          <cell r="I1845">
            <v>36538</v>
          </cell>
          <cell r="J1845">
            <v>2000</v>
          </cell>
          <cell r="K1845" t="str">
            <v>Enero</v>
          </cell>
          <cell r="P1845">
            <v>0</v>
          </cell>
          <cell r="Q1845">
            <v>25.5</v>
          </cell>
          <cell r="R1845" t="e">
            <v>#REF!</v>
          </cell>
          <cell r="S1845" t="e">
            <v>#REF!</v>
          </cell>
          <cell r="T1845">
            <v>2000</v>
          </cell>
          <cell r="U1845" t="e">
            <v>#REF!</v>
          </cell>
          <cell r="V1845">
            <v>2000</v>
          </cell>
          <cell r="W1845" t="e">
            <v>#REF!</v>
          </cell>
          <cell r="X1845">
            <v>2000</v>
          </cell>
          <cell r="Y1845">
            <v>510</v>
          </cell>
          <cell r="Z1845">
            <v>2510</v>
          </cell>
          <cell r="AA1845" t="e">
            <v>#REF!</v>
          </cell>
          <cell r="AB1845">
            <v>510</v>
          </cell>
          <cell r="AC1845">
            <v>510</v>
          </cell>
          <cell r="AD1845">
            <v>0</v>
          </cell>
          <cell r="AE1845">
            <v>0</v>
          </cell>
          <cell r="AF1845">
            <v>0</v>
          </cell>
          <cell r="AG1845">
            <v>0</v>
          </cell>
          <cell r="AH1845">
            <v>0</v>
          </cell>
          <cell r="AI1845">
            <v>0</v>
          </cell>
          <cell r="AJ1845">
            <v>0</v>
          </cell>
          <cell r="AK1845">
            <v>0</v>
          </cell>
          <cell r="AL1845">
            <v>0</v>
          </cell>
          <cell r="AM1845">
            <v>0</v>
          </cell>
          <cell r="AN1845">
            <v>0</v>
          </cell>
          <cell r="AO1845">
            <v>0</v>
          </cell>
          <cell r="AP1845">
            <v>0</v>
          </cell>
          <cell r="AQ1845">
            <v>1020</v>
          </cell>
        </row>
        <row r="1846">
          <cell r="A1846">
            <v>1</v>
          </cell>
          <cell r="B1846" t="str">
            <v>COP</v>
          </cell>
          <cell r="C1846" t="str">
            <v>Convenidas</v>
          </cell>
          <cell r="D1846" t="str">
            <v>Fija</v>
          </cell>
          <cell r="E1846">
            <v>2</v>
          </cell>
          <cell r="F1846">
            <v>35808</v>
          </cell>
          <cell r="G1846" t="str">
            <v>Enero</v>
          </cell>
          <cell r="H1846">
            <v>1998</v>
          </cell>
          <cell r="I1846">
            <v>36538</v>
          </cell>
          <cell r="J1846">
            <v>2000</v>
          </cell>
          <cell r="K1846" t="str">
            <v>Enero</v>
          </cell>
          <cell r="P1846">
            <v>0</v>
          </cell>
          <cell r="Q1846">
            <v>25.5</v>
          </cell>
          <cell r="R1846" t="e">
            <v>#REF!</v>
          </cell>
          <cell r="S1846" t="e">
            <v>#REF!</v>
          </cell>
          <cell r="T1846">
            <v>500</v>
          </cell>
          <cell r="U1846" t="e">
            <v>#REF!</v>
          </cell>
          <cell r="V1846">
            <v>500</v>
          </cell>
          <cell r="W1846" t="e">
            <v>#REF!</v>
          </cell>
          <cell r="X1846">
            <v>500</v>
          </cell>
          <cell r="Y1846">
            <v>127.5</v>
          </cell>
          <cell r="Z1846">
            <v>627.5</v>
          </cell>
          <cell r="AA1846" t="e">
            <v>#REF!</v>
          </cell>
          <cell r="AB1846">
            <v>127.5</v>
          </cell>
          <cell r="AC1846">
            <v>127.5</v>
          </cell>
          <cell r="AD1846">
            <v>0</v>
          </cell>
          <cell r="AE1846">
            <v>0</v>
          </cell>
          <cell r="AF1846">
            <v>0</v>
          </cell>
          <cell r="AG1846">
            <v>0</v>
          </cell>
          <cell r="AH1846">
            <v>0</v>
          </cell>
          <cell r="AI1846">
            <v>0</v>
          </cell>
          <cell r="AJ1846">
            <v>0</v>
          </cell>
          <cell r="AK1846">
            <v>0</v>
          </cell>
          <cell r="AL1846">
            <v>0</v>
          </cell>
          <cell r="AM1846">
            <v>0</v>
          </cell>
          <cell r="AN1846">
            <v>0</v>
          </cell>
          <cell r="AO1846">
            <v>0</v>
          </cell>
          <cell r="AP1846">
            <v>0</v>
          </cell>
          <cell r="AQ1846">
            <v>255</v>
          </cell>
        </row>
        <row r="1847">
          <cell r="A1847">
            <v>1</v>
          </cell>
          <cell r="B1847" t="str">
            <v>COP</v>
          </cell>
          <cell r="C1847" t="str">
            <v>Convenidas</v>
          </cell>
          <cell r="D1847" t="str">
            <v>Variable</v>
          </cell>
          <cell r="E1847">
            <v>3</v>
          </cell>
          <cell r="F1847">
            <v>35443</v>
          </cell>
          <cell r="G1847" t="str">
            <v>Enero</v>
          </cell>
          <cell r="H1847">
            <v>1997</v>
          </cell>
          <cell r="I1847">
            <v>36538</v>
          </cell>
          <cell r="J1847">
            <v>2000</v>
          </cell>
          <cell r="K1847" t="str">
            <v>Enero</v>
          </cell>
          <cell r="P1847">
            <v>7.5</v>
          </cell>
          <cell r="Q1847">
            <v>19.329999999999998</v>
          </cell>
          <cell r="R1847">
            <v>17.96</v>
          </cell>
          <cell r="S1847" t="e">
            <v>#REF!</v>
          </cell>
          <cell r="T1847">
            <v>2000</v>
          </cell>
          <cell r="U1847" t="e">
            <v>#REF!</v>
          </cell>
          <cell r="V1847">
            <v>2000</v>
          </cell>
          <cell r="W1847" t="e">
            <v>#REF!</v>
          </cell>
          <cell r="X1847">
            <v>2000</v>
          </cell>
          <cell r="Y1847">
            <v>386.59999999999997</v>
          </cell>
          <cell r="Z1847">
            <v>2386.6</v>
          </cell>
          <cell r="AA1847">
            <v>35920</v>
          </cell>
          <cell r="AB1847">
            <v>509.05</v>
          </cell>
          <cell r="AC1847">
            <v>348.4</v>
          </cell>
          <cell r="AD1847">
            <v>0</v>
          </cell>
          <cell r="AE1847">
            <v>0</v>
          </cell>
          <cell r="AF1847">
            <v>0</v>
          </cell>
          <cell r="AG1847">
            <v>0</v>
          </cell>
          <cell r="AH1847">
            <v>0</v>
          </cell>
          <cell r="AI1847">
            <v>0</v>
          </cell>
          <cell r="AJ1847">
            <v>0</v>
          </cell>
          <cell r="AK1847">
            <v>0</v>
          </cell>
          <cell r="AL1847">
            <v>0</v>
          </cell>
          <cell r="AM1847">
            <v>0</v>
          </cell>
          <cell r="AN1847">
            <v>0</v>
          </cell>
          <cell r="AO1847">
            <v>0</v>
          </cell>
          <cell r="AP1847">
            <v>0</v>
          </cell>
          <cell r="AQ1847">
            <v>857.45</v>
          </cell>
        </row>
        <row r="1848">
          <cell r="A1848">
            <v>1</v>
          </cell>
          <cell r="B1848" t="str">
            <v>COP</v>
          </cell>
          <cell r="C1848" t="str">
            <v>Convenidas</v>
          </cell>
          <cell r="D1848" t="str">
            <v>Fija</v>
          </cell>
          <cell r="E1848">
            <v>2</v>
          </cell>
          <cell r="F1848">
            <v>35808</v>
          </cell>
          <cell r="G1848" t="str">
            <v>Enero</v>
          </cell>
          <cell r="H1848">
            <v>1998</v>
          </cell>
          <cell r="I1848">
            <v>36538</v>
          </cell>
          <cell r="J1848">
            <v>2000</v>
          </cell>
          <cell r="K1848" t="str">
            <v>Enero</v>
          </cell>
          <cell r="P1848">
            <v>0</v>
          </cell>
          <cell r="Q1848">
            <v>25.5</v>
          </cell>
          <cell r="R1848" t="e">
            <v>#REF!</v>
          </cell>
          <cell r="S1848" t="e">
            <v>#REF!</v>
          </cell>
          <cell r="T1848">
            <v>4024</v>
          </cell>
          <cell r="U1848" t="e">
            <v>#REF!</v>
          </cell>
          <cell r="V1848">
            <v>4024</v>
          </cell>
          <cell r="W1848" t="e">
            <v>#REF!</v>
          </cell>
          <cell r="X1848">
            <v>4024</v>
          </cell>
          <cell r="Y1848">
            <v>1026.1200000000001</v>
          </cell>
          <cell r="Z1848">
            <v>5050.12</v>
          </cell>
          <cell r="AA1848" t="e">
            <v>#REF!</v>
          </cell>
          <cell r="AB1848">
            <v>1026.1200000000001</v>
          </cell>
          <cell r="AC1848">
            <v>1026.1200000000001</v>
          </cell>
          <cell r="AD1848">
            <v>0</v>
          </cell>
          <cell r="AE1848">
            <v>0</v>
          </cell>
          <cell r="AF1848">
            <v>0</v>
          </cell>
          <cell r="AG1848">
            <v>0</v>
          </cell>
          <cell r="AH1848">
            <v>0</v>
          </cell>
          <cell r="AI1848">
            <v>0</v>
          </cell>
          <cell r="AJ1848">
            <v>0</v>
          </cell>
          <cell r="AK1848">
            <v>0</v>
          </cell>
          <cell r="AL1848">
            <v>0</v>
          </cell>
          <cell r="AM1848">
            <v>0</v>
          </cell>
          <cell r="AN1848">
            <v>0</v>
          </cell>
          <cell r="AO1848">
            <v>0</v>
          </cell>
          <cell r="AP1848">
            <v>0</v>
          </cell>
          <cell r="AQ1848">
            <v>2052.2400000000002</v>
          </cell>
        </row>
        <row r="1849">
          <cell r="A1849">
            <v>1</v>
          </cell>
          <cell r="B1849" t="str">
            <v>COP</v>
          </cell>
          <cell r="C1849" t="str">
            <v>Convenidas</v>
          </cell>
          <cell r="D1849" t="str">
            <v>Fija</v>
          </cell>
          <cell r="E1849">
            <v>2</v>
          </cell>
          <cell r="F1849">
            <v>35808</v>
          </cell>
          <cell r="G1849" t="str">
            <v>Enero</v>
          </cell>
          <cell r="H1849">
            <v>1998</v>
          </cell>
          <cell r="I1849">
            <v>36538</v>
          </cell>
          <cell r="J1849">
            <v>2000</v>
          </cell>
          <cell r="K1849" t="str">
            <v>Enero</v>
          </cell>
          <cell r="P1849">
            <v>0</v>
          </cell>
          <cell r="Q1849">
            <v>25.5</v>
          </cell>
          <cell r="R1849" t="e">
            <v>#REF!</v>
          </cell>
          <cell r="S1849" t="e">
            <v>#REF!</v>
          </cell>
          <cell r="T1849">
            <v>2000</v>
          </cell>
          <cell r="U1849" t="e">
            <v>#REF!</v>
          </cell>
          <cell r="V1849">
            <v>2000</v>
          </cell>
          <cell r="W1849" t="e">
            <v>#REF!</v>
          </cell>
          <cell r="X1849">
            <v>2000</v>
          </cell>
          <cell r="Y1849">
            <v>510</v>
          </cell>
          <cell r="Z1849">
            <v>2510</v>
          </cell>
          <cell r="AA1849" t="e">
            <v>#REF!</v>
          </cell>
          <cell r="AB1849">
            <v>510</v>
          </cell>
          <cell r="AC1849">
            <v>510</v>
          </cell>
          <cell r="AD1849">
            <v>0</v>
          </cell>
          <cell r="AE1849">
            <v>0</v>
          </cell>
          <cell r="AF1849">
            <v>0</v>
          </cell>
          <cell r="AG1849">
            <v>0</v>
          </cell>
          <cell r="AH1849">
            <v>0</v>
          </cell>
          <cell r="AI1849">
            <v>0</v>
          </cell>
          <cell r="AJ1849">
            <v>0</v>
          </cell>
          <cell r="AK1849">
            <v>0</v>
          </cell>
          <cell r="AL1849">
            <v>0</v>
          </cell>
          <cell r="AM1849">
            <v>0</v>
          </cell>
          <cell r="AN1849">
            <v>0</v>
          </cell>
          <cell r="AO1849">
            <v>0</v>
          </cell>
          <cell r="AP1849">
            <v>0</v>
          </cell>
          <cell r="AQ1849">
            <v>1020</v>
          </cell>
        </row>
        <row r="1850">
          <cell r="A1850">
            <v>1</v>
          </cell>
          <cell r="B1850" t="str">
            <v>COP</v>
          </cell>
          <cell r="C1850" t="str">
            <v>Convenidas</v>
          </cell>
          <cell r="D1850" t="str">
            <v>Variable</v>
          </cell>
          <cell r="E1850">
            <v>3</v>
          </cell>
          <cell r="F1850">
            <v>35443</v>
          </cell>
          <cell r="G1850" t="str">
            <v>Enero</v>
          </cell>
          <cell r="H1850">
            <v>1997</v>
          </cell>
          <cell r="I1850">
            <v>36538</v>
          </cell>
          <cell r="J1850">
            <v>2000</v>
          </cell>
          <cell r="K1850" t="str">
            <v>Enero</v>
          </cell>
          <cell r="P1850">
            <v>7.5</v>
          </cell>
          <cell r="Q1850">
            <v>19.329999999999998</v>
          </cell>
          <cell r="R1850">
            <v>17.96</v>
          </cell>
          <cell r="S1850" t="e">
            <v>#REF!</v>
          </cell>
          <cell r="T1850">
            <v>1000</v>
          </cell>
          <cell r="U1850" t="e">
            <v>#REF!</v>
          </cell>
          <cell r="V1850">
            <v>1000</v>
          </cell>
          <cell r="W1850" t="e">
            <v>#REF!</v>
          </cell>
          <cell r="X1850">
            <v>1000</v>
          </cell>
          <cell r="Y1850">
            <v>193.29999999999998</v>
          </cell>
          <cell r="Z1850">
            <v>1193.3</v>
          </cell>
          <cell r="AA1850">
            <v>17960</v>
          </cell>
          <cell r="AB1850">
            <v>254.53</v>
          </cell>
          <cell r="AC1850">
            <v>174.2</v>
          </cell>
          <cell r="AD1850">
            <v>0</v>
          </cell>
          <cell r="AE1850">
            <v>0</v>
          </cell>
          <cell r="AF1850">
            <v>0</v>
          </cell>
          <cell r="AG1850">
            <v>0</v>
          </cell>
          <cell r="AH1850">
            <v>0</v>
          </cell>
          <cell r="AI1850">
            <v>0</v>
          </cell>
          <cell r="AJ1850">
            <v>0</v>
          </cell>
          <cell r="AK1850">
            <v>0</v>
          </cell>
          <cell r="AL1850">
            <v>0</v>
          </cell>
          <cell r="AM1850">
            <v>0</v>
          </cell>
          <cell r="AN1850">
            <v>0</v>
          </cell>
          <cell r="AO1850">
            <v>0</v>
          </cell>
          <cell r="AP1850">
            <v>0</v>
          </cell>
          <cell r="AQ1850">
            <v>428.73</v>
          </cell>
        </row>
        <row r="1851">
          <cell r="A1851">
            <v>1</v>
          </cell>
          <cell r="B1851" t="str">
            <v>COP</v>
          </cell>
          <cell r="C1851" t="str">
            <v>Convenidas</v>
          </cell>
          <cell r="D1851" t="str">
            <v>Fija</v>
          </cell>
          <cell r="E1851">
            <v>2</v>
          </cell>
          <cell r="F1851">
            <v>35808</v>
          </cell>
          <cell r="G1851" t="str">
            <v>Enero</v>
          </cell>
          <cell r="H1851">
            <v>1998</v>
          </cell>
          <cell r="I1851">
            <v>36538</v>
          </cell>
          <cell r="J1851">
            <v>2000</v>
          </cell>
          <cell r="K1851" t="str">
            <v>Enero</v>
          </cell>
          <cell r="P1851">
            <v>0</v>
          </cell>
          <cell r="Q1851">
            <v>25.5</v>
          </cell>
          <cell r="R1851" t="e">
            <v>#REF!</v>
          </cell>
          <cell r="S1851" t="e">
            <v>#REF!</v>
          </cell>
          <cell r="T1851">
            <v>3150</v>
          </cell>
          <cell r="U1851" t="e">
            <v>#REF!</v>
          </cell>
          <cell r="V1851">
            <v>3150</v>
          </cell>
          <cell r="W1851" t="e">
            <v>#REF!</v>
          </cell>
          <cell r="X1851">
            <v>3150</v>
          </cell>
          <cell r="Y1851">
            <v>803.25</v>
          </cell>
          <cell r="Z1851">
            <v>3953.25</v>
          </cell>
          <cell r="AA1851" t="e">
            <v>#REF!</v>
          </cell>
          <cell r="AB1851">
            <v>803.25</v>
          </cell>
          <cell r="AC1851">
            <v>803.25</v>
          </cell>
          <cell r="AD1851">
            <v>0</v>
          </cell>
          <cell r="AE1851">
            <v>0</v>
          </cell>
          <cell r="AF1851">
            <v>0</v>
          </cell>
          <cell r="AG1851">
            <v>0</v>
          </cell>
          <cell r="AH1851">
            <v>0</v>
          </cell>
          <cell r="AI1851">
            <v>0</v>
          </cell>
          <cell r="AJ1851">
            <v>0</v>
          </cell>
          <cell r="AK1851">
            <v>0</v>
          </cell>
          <cell r="AL1851">
            <v>0</v>
          </cell>
          <cell r="AM1851">
            <v>0</v>
          </cell>
          <cell r="AN1851">
            <v>0</v>
          </cell>
          <cell r="AO1851">
            <v>0</v>
          </cell>
          <cell r="AP1851">
            <v>0</v>
          </cell>
          <cell r="AQ1851">
            <v>1606.5</v>
          </cell>
        </row>
        <row r="1852">
          <cell r="A1852">
            <v>1</v>
          </cell>
          <cell r="B1852" t="str">
            <v>COP</v>
          </cell>
          <cell r="C1852" t="str">
            <v>Convenidas</v>
          </cell>
          <cell r="D1852" t="str">
            <v>Fija</v>
          </cell>
          <cell r="E1852">
            <v>2</v>
          </cell>
          <cell r="F1852">
            <v>35808</v>
          </cell>
          <cell r="G1852" t="str">
            <v>Enero</v>
          </cell>
          <cell r="H1852">
            <v>1998</v>
          </cell>
          <cell r="I1852">
            <v>36538</v>
          </cell>
          <cell r="J1852">
            <v>2000</v>
          </cell>
          <cell r="K1852" t="str">
            <v>Enero</v>
          </cell>
          <cell r="P1852">
            <v>0</v>
          </cell>
          <cell r="Q1852">
            <v>25.5</v>
          </cell>
          <cell r="R1852" t="e">
            <v>#REF!</v>
          </cell>
          <cell r="S1852" t="e">
            <v>#REF!</v>
          </cell>
          <cell r="T1852">
            <v>276</v>
          </cell>
          <cell r="U1852" t="e">
            <v>#REF!</v>
          </cell>
          <cell r="V1852">
            <v>276</v>
          </cell>
          <cell r="W1852" t="e">
            <v>#REF!</v>
          </cell>
          <cell r="X1852">
            <v>276</v>
          </cell>
          <cell r="Y1852">
            <v>70.38</v>
          </cell>
          <cell r="Z1852">
            <v>346.38</v>
          </cell>
          <cell r="AA1852" t="e">
            <v>#REF!</v>
          </cell>
          <cell r="AB1852">
            <v>70.38</v>
          </cell>
          <cell r="AC1852">
            <v>70.38</v>
          </cell>
          <cell r="AD1852">
            <v>0</v>
          </cell>
          <cell r="AE1852">
            <v>0</v>
          </cell>
          <cell r="AF1852">
            <v>0</v>
          </cell>
          <cell r="AG1852">
            <v>0</v>
          </cell>
          <cell r="AH1852">
            <v>0</v>
          </cell>
          <cell r="AI1852">
            <v>0</v>
          </cell>
          <cell r="AJ1852">
            <v>0</v>
          </cell>
          <cell r="AK1852">
            <v>0</v>
          </cell>
          <cell r="AL1852">
            <v>0</v>
          </cell>
          <cell r="AM1852">
            <v>0</v>
          </cell>
          <cell r="AN1852">
            <v>0</v>
          </cell>
          <cell r="AO1852">
            <v>0</v>
          </cell>
          <cell r="AP1852">
            <v>0</v>
          </cell>
          <cell r="AQ1852">
            <v>140.76</v>
          </cell>
        </row>
        <row r="1853">
          <cell r="A1853">
            <v>1</v>
          </cell>
          <cell r="B1853" t="str">
            <v>COP</v>
          </cell>
          <cell r="C1853" t="str">
            <v>Convenidas</v>
          </cell>
          <cell r="D1853" t="str">
            <v>Fija</v>
          </cell>
          <cell r="E1853">
            <v>2</v>
          </cell>
          <cell r="F1853">
            <v>35808</v>
          </cell>
          <cell r="G1853" t="str">
            <v>Enero</v>
          </cell>
          <cell r="H1853">
            <v>1998</v>
          </cell>
          <cell r="I1853">
            <v>36538</v>
          </cell>
          <cell r="J1853">
            <v>2000</v>
          </cell>
          <cell r="K1853" t="str">
            <v>Enero</v>
          </cell>
          <cell r="P1853">
            <v>0</v>
          </cell>
          <cell r="Q1853">
            <v>25.5</v>
          </cell>
          <cell r="R1853" t="e">
            <v>#REF!</v>
          </cell>
          <cell r="S1853" t="e">
            <v>#REF!</v>
          </cell>
          <cell r="T1853">
            <v>1000</v>
          </cell>
          <cell r="U1853" t="e">
            <v>#REF!</v>
          </cell>
          <cell r="V1853">
            <v>1000</v>
          </cell>
          <cell r="W1853" t="e">
            <v>#REF!</v>
          </cell>
          <cell r="X1853">
            <v>1000</v>
          </cell>
          <cell r="Y1853">
            <v>255</v>
          </cell>
          <cell r="Z1853">
            <v>1255</v>
          </cell>
          <cell r="AA1853" t="e">
            <v>#REF!</v>
          </cell>
          <cell r="AB1853">
            <v>255</v>
          </cell>
          <cell r="AC1853">
            <v>255</v>
          </cell>
          <cell r="AD1853">
            <v>0</v>
          </cell>
          <cell r="AE1853">
            <v>0</v>
          </cell>
          <cell r="AF1853">
            <v>0</v>
          </cell>
          <cell r="AG1853">
            <v>0</v>
          </cell>
          <cell r="AH1853">
            <v>0</v>
          </cell>
          <cell r="AI1853">
            <v>0</v>
          </cell>
          <cell r="AJ1853">
            <v>0</v>
          </cell>
          <cell r="AK1853">
            <v>0</v>
          </cell>
          <cell r="AL1853">
            <v>0</v>
          </cell>
          <cell r="AM1853">
            <v>0</v>
          </cell>
          <cell r="AN1853">
            <v>0</v>
          </cell>
          <cell r="AO1853">
            <v>0</v>
          </cell>
          <cell r="AP1853">
            <v>0</v>
          </cell>
          <cell r="AQ1853">
            <v>510</v>
          </cell>
        </row>
        <row r="1854">
          <cell r="A1854">
            <v>1</v>
          </cell>
          <cell r="B1854" t="str">
            <v>COP</v>
          </cell>
          <cell r="C1854" t="str">
            <v>Convenidas</v>
          </cell>
          <cell r="D1854" t="str">
            <v>Fija</v>
          </cell>
          <cell r="E1854">
            <v>2</v>
          </cell>
          <cell r="F1854">
            <v>35808</v>
          </cell>
          <cell r="G1854" t="str">
            <v>Enero</v>
          </cell>
          <cell r="H1854">
            <v>1998</v>
          </cell>
          <cell r="I1854">
            <v>36538</v>
          </cell>
          <cell r="J1854">
            <v>2000</v>
          </cell>
          <cell r="K1854" t="str">
            <v>Enero</v>
          </cell>
          <cell r="P1854">
            <v>0</v>
          </cell>
          <cell r="Q1854">
            <v>25.5</v>
          </cell>
          <cell r="R1854" t="e">
            <v>#REF!</v>
          </cell>
          <cell r="S1854" t="e">
            <v>#REF!</v>
          </cell>
          <cell r="T1854">
            <v>2300</v>
          </cell>
          <cell r="U1854" t="e">
            <v>#REF!</v>
          </cell>
          <cell r="V1854">
            <v>2300</v>
          </cell>
          <cell r="W1854" t="e">
            <v>#REF!</v>
          </cell>
          <cell r="X1854">
            <v>2300</v>
          </cell>
          <cell r="Y1854">
            <v>586.5</v>
          </cell>
          <cell r="Z1854">
            <v>2886.5</v>
          </cell>
          <cell r="AA1854" t="e">
            <v>#REF!</v>
          </cell>
          <cell r="AB1854">
            <v>586.5</v>
          </cell>
          <cell r="AC1854">
            <v>586.5</v>
          </cell>
          <cell r="AD1854">
            <v>0</v>
          </cell>
          <cell r="AE1854">
            <v>0</v>
          </cell>
          <cell r="AF1854">
            <v>0</v>
          </cell>
          <cell r="AG1854">
            <v>0</v>
          </cell>
          <cell r="AH1854">
            <v>0</v>
          </cell>
          <cell r="AI1854">
            <v>0</v>
          </cell>
          <cell r="AJ1854">
            <v>0</v>
          </cell>
          <cell r="AK1854">
            <v>0</v>
          </cell>
          <cell r="AL1854">
            <v>0</v>
          </cell>
          <cell r="AM1854">
            <v>0</v>
          </cell>
          <cell r="AN1854">
            <v>0</v>
          </cell>
          <cell r="AO1854">
            <v>0</v>
          </cell>
          <cell r="AP1854">
            <v>0</v>
          </cell>
          <cell r="AQ1854">
            <v>1173</v>
          </cell>
        </row>
        <row r="1855">
          <cell r="A1855">
            <v>1</v>
          </cell>
          <cell r="B1855" t="str">
            <v>COP</v>
          </cell>
          <cell r="C1855" t="str">
            <v>Convenidas</v>
          </cell>
          <cell r="D1855" t="str">
            <v>Fija</v>
          </cell>
          <cell r="E1855">
            <v>2</v>
          </cell>
          <cell r="F1855">
            <v>35808</v>
          </cell>
          <cell r="G1855" t="str">
            <v>Enero</v>
          </cell>
          <cell r="H1855">
            <v>1998</v>
          </cell>
          <cell r="I1855">
            <v>36538</v>
          </cell>
          <cell r="J1855">
            <v>2000</v>
          </cell>
          <cell r="K1855" t="str">
            <v>Enero</v>
          </cell>
          <cell r="P1855">
            <v>0</v>
          </cell>
          <cell r="Q1855">
            <v>25.5</v>
          </cell>
          <cell r="R1855" t="e">
            <v>#REF!</v>
          </cell>
          <cell r="S1855" t="e">
            <v>#REF!</v>
          </cell>
          <cell r="T1855">
            <v>6250.8</v>
          </cell>
          <cell r="U1855" t="e">
            <v>#REF!</v>
          </cell>
          <cell r="V1855">
            <v>6250.8</v>
          </cell>
          <cell r="W1855" t="e">
            <v>#REF!</v>
          </cell>
          <cell r="X1855">
            <v>6250.8</v>
          </cell>
          <cell r="Y1855">
            <v>1593.9540000000002</v>
          </cell>
          <cell r="Z1855">
            <v>7844.7540000000008</v>
          </cell>
          <cell r="AA1855" t="e">
            <v>#REF!</v>
          </cell>
          <cell r="AB1855">
            <v>1593.9540000000002</v>
          </cell>
          <cell r="AC1855">
            <v>1593.9540000000002</v>
          </cell>
          <cell r="AD1855">
            <v>0</v>
          </cell>
          <cell r="AE1855">
            <v>0</v>
          </cell>
          <cell r="AF1855">
            <v>0</v>
          </cell>
          <cell r="AG1855">
            <v>0</v>
          </cell>
          <cell r="AH1855">
            <v>0</v>
          </cell>
          <cell r="AI1855">
            <v>0</v>
          </cell>
          <cell r="AJ1855">
            <v>0</v>
          </cell>
          <cell r="AK1855">
            <v>0</v>
          </cell>
          <cell r="AL1855">
            <v>0</v>
          </cell>
          <cell r="AM1855">
            <v>0</v>
          </cell>
          <cell r="AN1855">
            <v>0</v>
          </cell>
          <cell r="AO1855">
            <v>0</v>
          </cell>
          <cell r="AP1855">
            <v>0</v>
          </cell>
          <cell r="AQ1855">
            <v>3187.9080000000004</v>
          </cell>
        </row>
        <row r="1856">
          <cell r="A1856">
            <v>1</v>
          </cell>
          <cell r="B1856" t="str">
            <v>COP</v>
          </cell>
          <cell r="C1856" t="str">
            <v>Convenidas</v>
          </cell>
          <cell r="D1856" t="str">
            <v>Fija</v>
          </cell>
          <cell r="E1856">
            <v>2</v>
          </cell>
          <cell r="F1856">
            <v>35808</v>
          </cell>
          <cell r="G1856" t="str">
            <v>Enero</v>
          </cell>
          <cell r="H1856">
            <v>1998</v>
          </cell>
          <cell r="I1856">
            <v>36538</v>
          </cell>
          <cell r="J1856">
            <v>2000</v>
          </cell>
          <cell r="K1856" t="str">
            <v>Enero</v>
          </cell>
          <cell r="P1856">
            <v>0</v>
          </cell>
          <cell r="Q1856">
            <v>25.5</v>
          </cell>
          <cell r="R1856" t="e">
            <v>#REF!</v>
          </cell>
          <cell r="S1856" t="e">
            <v>#REF!</v>
          </cell>
          <cell r="T1856">
            <v>700</v>
          </cell>
          <cell r="U1856" t="e">
            <v>#REF!</v>
          </cell>
          <cell r="V1856">
            <v>700</v>
          </cell>
          <cell r="W1856" t="e">
            <v>#REF!</v>
          </cell>
          <cell r="X1856">
            <v>700</v>
          </cell>
          <cell r="Y1856">
            <v>178.5</v>
          </cell>
          <cell r="Z1856">
            <v>878.5</v>
          </cell>
          <cell r="AA1856" t="e">
            <v>#REF!</v>
          </cell>
          <cell r="AB1856">
            <v>178.5</v>
          </cell>
          <cell r="AC1856">
            <v>178.5</v>
          </cell>
          <cell r="AD1856">
            <v>0</v>
          </cell>
          <cell r="AE1856">
            <v>0</v>
          </cell>
          <cell r="AF1856">
            <v>0</v>
          </cell>
          <cell r="AG1856">
            <v>0</v>
          </cell>
          <cell r="AH1856">
            <v>0</v>
          </cell>
          <cell r="AI1856">
            <v>0</v>
          </cell>
          <cell r="AJ1856">
            <v>0</v>
          </cell>
          <cell r="AK1856">
            <v>0</v>
          </cell>
          <cell r="AL1856">
            <v>0</v>
          </cell>
          <cell r="AM1856">
            <v>0</v>
          </cell>
          <cell r="AN1856">
            <v>0</v>
          </cell>
          <cell r="AO1856">
            <v>0</v>
          </cell>
          <cell r="AP1856">
            <v>0</v>
          </cell>
          <cell r="AQ1856">
            <v>357</v>
          </cell>
        </row>
        <row r="1857">
          <cell r="A1857">
            <v>1</v>
          </cell>
          <cell r="B1857" t="str">
            <v>COP</v>
          </cell>
          <cell r="C1857" t="str">
            <v>Convenidas</v>
          </cell>
          <cell r="D1857" t="str">
            <v>Variable</v>
          </cell>
          <cell r="E1857">
            <v>3</v>
          </cell>
          <cell r="F1857">
            <v>35443</v>
          </cell>
          <cell r="G1857" t="str">
            <v>Enero</v>
          </cell>
          <cell r="H1857">
            <v>1997</v>
          </cell>
          <cell r="I1857">
            <v>36538</v>
          </cell>
          <cell r="J1857">
            <v>2000</v>
          </cell>
          <cell r="K1857" t="str">
            <v>Enero</v>
          </cell>
          <cell r="P1857">
            <v>7.5</v>
          </cell>
          <cell r="Q1857">
            <v>19.329999999999998</v>
          </cell>
          <cell r="R1857">
            <v>17.96</v>
          </cell>
          <cell r="S1857" t="e">
            <v>#REF!</v>
          </cell>
          <cell r="T1857">
            <v>300</v>
          </cell>
          <cell r="U1857" t="e">
            <v>#REF!</v>
          </cell>
          <cell r="V1857">
            <v>300</v>
          </cell>
          <cell r="W1857" t="e">
            <v>#REF!</v>
          </cell>
          <cell r="X1857">
            <v>300</v>
          </cell>
          <cell r="Y1857">
            <v>57.989999999999995</v>
          </cell>
          <cell r="Z1857">
            <v>357.99</v>
          </cell>
          <cell r="AA1857">
            <v>5388</v>
          </cell>
          <cell r="AB1857">
            <v>76.36</v>
          </cell>
          <cell r="AC1857">
            <v>52.26</v>
          </cell>
          <cell r="AD1857">
            <v>0</v>
          </cell>
          <cell r="AE1857">
            <v>0</v>
          </cell>
          <cell r="AF1857">
            <v>0</v>
          </cell>
          <cell r="AG1857">
            <v>0</v>
          </cell>
          <cell r="AH1857">
            <v>0</v>
          </cell>
          <cell r="AI1857">
            <v>0</v>
          </cell>
          <cell r="AJ1857">
            <v>0</v>
          </cell>
          <cell r="AK1857">
            <v>0</v>
          </cell>
          <cell r="AL1857">
            <v>0</v>
          </cell>
          <cell r="AM1857">
            <v>0</v>
          </cell>
          <cell r="AN1857">
            <v>0</v>
          </cell>
          <cell r="AO1857">
            <v>0</v>
          </cell>
          <cell r="AP1857">
            <v>0</v>
          </cell>
          <cell r="AQ1857">
            <v>128.62</v>
          </cell>
        </row>
        <row r="1858">
          <cell r="A1858">
            <v>1</v>
          </cell>
          <cell r="B1858" t="str">
            <v>COP</v>
          </cell>
          <cell r="C1858" t="str">
            <v>Convenidas</v>
          </cell>
          <cell r="D1858" t="str">
            <v>Fija</v>
          </cell>
          <cell r="E1858">
            <v>2</v>
          </cell>
          <cell r="F1858">
            <v>35808</v>
          </cell>
          <cell r="G1858" t="str">
            <v>Enero</v>
          </cell>
          <cell r="H1858">
            <v>1998</v>
          </cell>
          <cell r="I1858">
            <v>36538</v>
          </cell>
          <cell r="J1858">
            <v>2000</v>
          </cell>
          <cell r="K1858" t="str">
            <v>Enero</v>
          </cell>
          <cell r="P1858">
            <v>0</v>
          </cell>
          <cell r="Q1858">
            <v>25.5</v>
          </cell>
          <cell r="R1858" t="e">
            <v>#REF!</v>
          </cell>
          <cell r="S1858" t="e">
            <v>#REF!</v>
          </cell>
          <cell r="T1858">
            <v>500</v>
          </cell>
          <cell r="U1858" t="e">
            <v>#REF!</v>
          </cell>
          <cell r="V1858">
            <v>500</v>
          </cell>
          <cell r="W1858" t="e">
            <v>#REF!</v>
          </cell>
          <cell r="X1858">
            <v>500</v>
          </cell>
          <cell r="Y1858">
            <v>127.5</v>
          </cell>
          <cell r="Z1858">
            <v>627.5</v>
          </cell>
          <cell r="AA1858" t="e">
            <v>#REF!</v>
          </cell>
          <cell r="AB1858">
            <v>127.5</v>
          </cell>
          <cell r="AC1858">
            <v>127.5</v>
          </cell>
          <cell r="AD1858">
            <v>0</v>
          </cell>
          <cell r="AE1858">
            <v>0</v>
          </cell>
          <cell r="AF1858">
            <v>0</v>
          </cell>
          <cell r="AG1858">
            <v>0</v>
          </cell>
          <cell r="AH1858">
            <v>0</v>
          </cell>
          <cell r="AI1858">
            <v>0</v>
          </cell>
          <cell r="AJ1858">
            <v>0</v>
          </cell>
          <cell r="AK1858">
            <v>0</v>
          </cell>
          <cell r="AL1858">
            <v>0</v>
          </cell>
          <cell r="AM1858">
            <v>0</v>
          </cell>
          <cell r="AN1858">
            <v>0</v>
          </cell>
          <cell r="AO1858">
            <v>0</v>
          </cell>
          <cell r="AP1858">
            <v>0</v>
          </cell>
          <cell r="AQ1858">
            <v>255</v>
          </cell>
        </row>
        <row r="1859">
          <cell r="A1859">
            <v>1</v>
          </cell>
          <cell r="B1859" t="str">
            <v>COP</v>
          </cell>
          <cell r="C1859" t="str">
            <v>Convenidas</v>
          </cell>
          <cell r="D1859" t="str">
            <v>Fija</v>
          </cell>
          <cell r="E1859">
            <v>2</v>
          </cell>
          <cell r="F1859">
            <v>35808</v>
          </cell>
          <cell r="G1859" t="str">
            <v>Enero</v>
          </cell>
          <cell r="H1859">
            <v>1998</v>
          </cell>
          <cell r="I1859">
            <v>36538</v>
          </cell>
          <cell r="J1859">
            <v>2000</v>
          </cell>
          <cell r="K1859" t="str">
            <v>Enero</v>
          </cell>
          <cell r="P1859">
            <v>0</v>
          </cell>
          <cell r="Q1859">
            <v>25.5</v>
          </cell>
          <cell r="R1859" t="e">
            <v>#REF!</v>
          </cell>
          <cell r="S1859" t="e">
            <v>#REF!</v>
          </cell>
          <cell r="T1859">
            <v>21800</v>
          </cell>
          <cell r="U1859" t="e">
            <v>#REF!</v>
          </cell>
          <cell r="V1859">
            <v>21800</v>
          </cell>
          <cell r="W1859" t="e">
            <v>#REF!</v>
          </cell>
          <cell r="X1859">
            <v>21800</v>
          </cell>
          <cell r="Y1859">
            <v>5559</v>
          </cell>
          <cell r="Z1859">
            <v>27359</v>
          </cell>
          <cell r="AA1859" t="e">
            <v>#REF!</v>
          </cell>
          <cell r="AB1859">
            <v>5559</v>
          </cell>
          <cell r="AC1859">
            <v>5559</v>
          </cell>
          <cell r="AD1859">
            <v>0</v>
          </cell>
          <cell r="AE1859">
            <v>0</v>
          </cell>
          <cell r="AF1859">
            <v>0</v>
          </cell>
          <cell r="AG1859">
            <v>0</v>
          </cell>
          <cell r="AH1859">
            <v>0</v>
          </cell>
          <cell r="AI1859">
            <v>0</v>
          </cell>
          <cell r="AJ1859">
            <v>0</v>
          </cell>
          <cell r="AK1859">
            <v>0</v>
          </cell>
          <cell r="AL1859">
            <v>0</v>
          </cell>
          <cell r="AM1859">
            <v>0</v>
          </cell>
          <cell r="AN1859">
            <v>0</v>
          </cell>
          <cell r="AO1859">
            <v>0</v>
          </cell>
          <cell r="AP1859">
            <v>0</v>
          </cell>
          <cell r="AQ1859">
            <v>11118</v>
          </cell>
        </row>
        <row r="1860">
          <cell r="A1860">
            <v>1</v>
          </cell>
          <cell r="B1860" t="str">
            <v>COP</v>
          </cell>
          <cell r="C1860" t="str">
            <v>Convenidas</v>
          </cell>
          <cell r="D1860" t="str">
            <v>Fija</v>
          </cell>
          <cell r="E1860">
            <v>2</v>
          </cell>
          <cell r="F1860">
            <v>35808</v>
          </cell>
          <cell r="G1860" t="str">
            <v>Enero</v>
          </cell>
          <cell r="H1860">
            <v>1998</v>
          </cell>
          <cell r="I1860">
            <v>36538</v>
          </cell>
          <cell r="J1860">
            <v>2000</v>
          </cell>
          <cell r="K1860" t="str">
            <v>Enero</v>
          </cell>
          <cell r="P1860">
            <v>0</v>
          </cell>
          <cell r="Q1860">
            <v>25.5</v>
          </cell>
          <cell r="R1860" t="e">
            <v>#REF!</v>
          </cell>
          <cell r="S1860" t="e">
            <v>#REF!</v>
          </cell>
          <cell r="T1860">
            <v>70550.7</v>
          </cell>
          <cell r="U1860" t="e">
            <v>#REF!</v>
          </cell>
          <cell r="V1860">
            <v>70550.7</v>
          </cell>
          <cell r="W1860" t="e">
            <v>#REF!</v>
          </cell>
          <cell r="X1860">
            <v>70550.7</v>
          </cell>
          <cell r="Y1860">
            <v>17990.428499999998</v>
          </cell>
          <cell r="Z1860">
            <v>88541.128499999992</v>
          </cell>
          <cell r="AA1860" t="e">
            <v>#REF!</v>
          </cell>
          <cell r="AB1860">
            <v>17990.428499999998</v>
          </cell>
          <cell r="AC1860">
            <v>17990.428499999998</v>
          </cell>
          <cell r="AD1860">
            <v>0</v>
          </cell>
          <cell r="AE1860">
            <v>0</v>
          </cell>
          <cell r="AF1860">
            <v>0</v>
          </cell>
          <cell r="AG1860">
            <v>0</v>
          </cell>
          <cell r="AH1860">
            <v>0</v>
          </cell>
          <cell r="AI1860">
            <v>0</v>
          </cell>
          <cell r="AJ1860">
            <v>0</v>
          </cell>
          <cell r="AK1860">
            <v>0</v>
          </cell>
          <cell r="AL1860">
            <v>0</v>
          </cell>
          <cell r="AM1860">
            <v>0</v>
          </cell>
          <cell r="AN1860">
            <v>0</v>
          </cell>
          <cell r="AO1860">
            <v>0</v>
          </cell>
          <cell r="AP1860">
            <v>0</v>
          </cell>
          <cell r="AQ1860">
            <v>35980.856999999996</v>
          </cell>
        </row>
        <row r="1861">
          <cell r="A1861">
            <v>1</v>
          </cell>
          <cell r="B1861" t="str">
            <v>COP</v>
          </cell>
          <cell r="C1861" t="str">
            <v>Convenidas</v>
          </cell>
          <cell r="D1861" t="str">
            <v>Fija</v>
          </cell>
          <cell r="E1861">
            <v>2</v>
          </cell>
          <cell r="F1861">
            <v>35808</v>
          </cell>
          <cell r="G1861" t="str">
            <v>Enero</v>
          </cell>
          <cell r="H1861">
            <v>1998</v>
          </cell>
          <cell r="I1861">
            <v>36538</v>
          </cell>
          <cell r="J1861">
            <v>2000</v>
          </cell>
          <cell r="K1861" t="str">
            <v>Enero</v>
          </cell>
          <cell r="P1861">
            <v>0</v>
          </cell>
          <cell r="Q1861">
            <v>25.5</v>
          </cell>
          <cell r="R1861" t="e">
            <v>#REF!</v>
          </cell>
          <cell r="S1861" t="e">
            <v>#REF!</v>
          </cell>
          <cell r="T1861">
            <v>330</v>
          </cell>
          <cell r="U1861" t="e">
            <v>#REF!</v>
          </cell>
          <cell r="V1861">
            <v>330</v>
          </cell>
          <cell r="W1861" t="e">
            <v>#REF!</v>
          </cell>
          <cell r="X1861">
            <v>330</v>
          </cell>
          <cell r="Y1861">
            <v>84.15</v>
          </cell>
          <cell r="Z1861">
            <v>414.15</v>
          </cell>
          <cell r="AA1861" t="e">
            <v>#REF!</v>
          </cell>
          <cell r="AB1861">
            <v>84.15</v>
          </cell>
          <cell r="AC1861">
            <v>84.15</v>
          </cell>
          <cell r="AD1861">
            <v>0</v>
          </cell>
          <cell r="AE1861">
            <v>0</v>
          </cell>
          <cell r="AF1861">
            <v>0</v>
          </cell>
          <cell r="AG1861">
            <v>0</v>
          </cell>
          <cell r="AH1861">
            <v>0</v>
          </cell>
          <cell r="AI1861">
            <v>0</v>
          </cell>
          <cell r="AJ1861">
            <v>0</v>
          </cell>
          <cell r="AK1861">
            <v>0</v>
          </cell>
          <cell r="AL1861">
            <v>0</v>
          </cell>
          <cell r="AM1861">
            <v>0</v>
          </cell>
          <cell r="AN1861">
            <v>0</v>
          </cell>
          <cell r="AO1861">
            <v>0</v>
          </cell>
          <cell r="AP1861">
            <v>0</v>
          </cell>
          <cell r="AQ1861">
            <v>168.3</v>
          </cell>
        </row>
        <row r="1862">
          <cell r="A1862">
            <v>1</v>
          </cell>
          <cell r="B1862" t="str">
            <v>COP</v>
          </cell>
          <cell r="C1862" t="str">
            <v>Convenidas</v>
          </cell>
          <cell r="D1862" t="str">
            <v>Fija</v>
          </cell>
          <cell r="E1862">
            <v>2</v>
          </cell>
          <cell r="F1862">
            <v>35808</v>
          </cell>
          <cell r="G1862" t="str">
            <v>Enero</v>
          </cell>
          <cell r="H1862">
            <v>1998</v>
          </cell>
          <cell r="I1862">
            <v>36538</v>
          </cell>
          <cell r="J1862">
            <v>2000</v>
          </cell>
          <cell r="K1862" t="str">
            <v>Enero</v>
          </cell>
          <cell r="P1862">
            <v>0</v>
          </cell>
          <cell r="Q1862">
            <v>25.5</v>
          </cell>
          <cell r="R1862" t="e">
            <v>#REF!</v>
          </cell>
          <cell r="S1862" t="e">
            <v>#REF!</v>
          </cell>
          <cell r="T1862">
            <v>1170</v>
          </cell>
          <cell r="U1862" t="e">
            <v>#REF!</v>
          </cell>
          <cell r="V1862">
            <v>1170</v>
          </cell>
          <cell r="W1862" t="e">
            <v>#REF!</v>
          </cell>
          <cell r="X1862">
            <v>1170</v>
          </cell>
          <cell r="Y1862">
            <v>298.35000000000002</v>
          </cell>
          <cell r="Z1862">
            <v>1468.35</v>
          </cell>
          <cell r="AA1862" t="e">
            <v>#REF!</v>
          </cell>
          <cell r="AB1862">
            <v>298.35000000000002</v>
          </cell>
          <cell r="AC1862">
            <v>298.35000000000002</v>
          </cell>
          <cell r="AD1862">
            <v>0</v>
          </cell>
          <cell r="AE1862">
            <v>0</v>
          </cell>
          <cell r="AF1862">
            <v>0</v>
          </cell>
          <cell r="AG1862">
            <v>0</v>
          </cell>
          <cell r="AH1862">
            <v>0</v>
          </cell>
          <cell r="AI1862">
            <v>0</v>
          </cell>
          <cell r="AJ1862">
            <v>0</v>
          </cell>
          <cell r="AK1862">
            <v>0</v>
          </cell>
          <cell r="AL1862">
            <v>0</v>
          </cell>
          <cell r="AM1862">
            <v>0</v>
          </cell>
          <cell r="AN1862">
            <v>0</v>
          </cell>
          <cell r="AO1862">
            <v>0</v>
          </cell>
          <cell r="AP1862">
            <v>0</v>
          </cell>
          <cell r="AQ1862">
            <v>596.70000000000005</v>
          </cell>
        </row>
        <row r="1863">
          <cell r="A1863">
            <v>1</v>
          </cell>
          <cell r="B1863" t="str">
            <v>COP</v>
          </cell>
          <cell r="C1863" t="str">
            <v>Convenidas</v>
          </cell>
          <cell r="D1863" t="str">
            <v>Fija</v>
          </cell>
          <cell r="E1863">
            <v>2</v>
          </cell>
          <cell r="F1863">
            <v>35808</v>
          </cell>
          <cell r="G1863" t="str">
            <v>Enero</v>
          </cell>
          <cell r="H1863">
            <v>1998</v>
          </cell>
          <cell r="I1863">
            <v>36538</v>
          </cell>
          <cell r="J1863">
            <v>2000</v>
          </cell>
          <cell r="K1863" t="str">
            <v>Enero</v>
          </cell>
          <cell r="P1863">
            <v>0</v>
          </cell>
          <cell r="Q1863">
            <v>25.5</v>
          </cell>
          <cell r="R1863" t="e">
            <v>#REF!</v>
          </cell>
          <cell r="S1863" t="e">
            <v>#REF!</v>
          </cell>
          <cell r="T1863">
            <v>2000</v>
          </cell>
          <cell r="U1863" t="e">
            <v>#REF!</v>
          </cell>
          <cell r="V1863">
            <v>2000</v>
          </cell>
          <cell r="W1863" t="e">
            <v>#REF!</v>
          </cell>
          <cell r="X1863">
            <v>2000</v>
          </cell>
          <cell r="Y1863">
            <v>510</v>
          </cell>
          <cell r="Z1863">
            <v>2510</v>
          </cell>
          <cell r="AA1863" t="e">
            <v>#REF!</v>
          </cell>
          <cell r="AB1863">
            <v>510</v>
          </cell>
          <cell r="AC1863">
            <v>510</v>
          </cell>
          <cell r="AD1863">
            <v>0</v>
          </cell>
          <cell r="AE1863">
            <v>0</v>
          </cell>
          <cell r="AF1863">
            <v>0</v>
          </cell>
          <cell r="AG1863">
            <v>0</v>
          </cell>
          <cell r="AH1863">
            <v>0</v>
          </cell>
          <cell r="AI1863">
            <v>0</v>
          </cell>
          <cell r="AJ1863">
            <v>0</v>
          </cell>
          <cell r="AK1863">
            <v>0</v>
          </cell>
          <cell r="AL1863">
            <v>0</v>
          </cell>
          <cell r="AM1863">
            <v>0</v>
          </cell>
          <cell r="AN1863">
            <v>0</v>
          </cell>
          <cell r="AO1863">
            <v>0</v>
          </cell>
          <cell r="AP1863">
            <v>0</v>
          </cell>
          <cell r="AQ1863">
            <v>1020</v>
          </cell>
        </row>
        <row r="1864">
          <cell r="A1864">
            <v>1</v>
          </cell>
          <cell r="B1864" t="str">
            <v>COP</v>
          </cell>
          <cell r="C1864" t="str">
            <v>Convenidas</v>
          </cell>
          <cell r="D1864" t="str">
            <v>Fija</v>
          </cell>
          <cell r="E1864">
            <v>2</v>
          </cell>
          <cell r="F1864">
            <v>35808</v>
          </cell>
          <cell r="G1864" t="str">
            <v>Enero</v>
          </cell>
          <cell r="H1864">
            <v>1998</v>
          </cell>
          <cell r="I1864">
            <v>36538</v>
          </cell>
          <cell r="J1864">
            <v>2000</v>
          </cell>
          <cell r="K1864" t="str">
            <v>Enero</v>
          </cell>
          <cell r="P1864">
            <v>0</v>
          </cell>
          <cell r="Q1864">
            <v>25.5</v>
          </cell>
          <cell r="R1864" t="e">
            <v>#REF!</v>
          </cell>
          <cell r="S1864" t="e">
            <v>#REF!</v>
          </cell>
          <cell r="T1864">
            <v>5500</v>
          </cell>
          <cell r="U1864" t="e">
            <v>#REF!</v>
          </cell>
          <cell r="V1864">
            <v>5500</v>
          </cell>
          <cell r="W1864" t="e">
            <v>#REF!</v>
          </cell>
          <cell r="X1864">
            <v>5500</v>
          </cell>
          <cell r="Y1864">
            <v>1402.5</v>
          </cell>
          <cell r="Z1864">
            <v>6902.5</v>
          </cell>
          <cell r="AA1864" t="e">
            <v>#REF!</v>
          </cell>
          <cell r="AB1864">
            <v>1402.5</v>
          </cell>
          <cell r="AC1864">
            <v>1402.5</v>
          </cell>
          <cell r="AD1864">
            <v>0</v>
          </cell>
          <cell r="AE1864">
            <v>0</v>
          </cell>
          <cell r="AF1864">
            <v>0</v>
          </cell>
          <cell r="AG1864">
            <v>0</v>
          </cell>
          <cell r="AH1864">
            <v>0</v>
          </cell>
          <cell r="AI1864">
            <v>0</v>
          </cell>
          <cell r="AJ1864">
            <v>0</v>
          </cell>
          <cell r="AK1864">
            <v>0</v>
          </cell>
          <cell r="AL1864">
            <v>0</v>
          </cell>
          <cell r="AM1864">
            <v>0</v>
          </cell>
          <cell r="AN1864">
            <v>0</v>
          </cell>
          <cell r="AO1864">
            <v>0</v>
          </cell>
          <cell r="AP1864">
            <v>0</v>
          </cell>
          <cell r="AQ1864">
            <v>2805</v>
          </cell>
        </row>
        <row r="1865">
          <cell r="A1865">
            <v>1</v>
          </cell>
          <cell r="B1865" t="str">
            <v>COP</v>
          </cell>
          <cell r="C1865" t="str">
            <v>Convenidas</v>
          </cell>
          <cell r="D1865" t="str">
            <v>Fija</v>
          </cell>
          <cell r="E1865">
            <v>2</v>
          </cell>
          <cell r="F1865">
            <v>35808</v>
          </cell>
          <cell r="G1865" t="str">
            <v>Enero</v>
          </cell>
          <cell r="H1865">
            <v>1998</v>
          </cell>
          <cell r="I1865">
            <v>36538</v>
          </cell>
          <cell r="J1865">
            <v>2000</v>
          </cell>
          <cell r="K1865" t="str">
            <v>Enero</v>
          </cell>
          <cell r="P1865">
            <v>0</v>
          </cell>
          <cell r="Q1865">
            <v>25.5</v>
          </cell>
          <cell r="R1865" t="e">
            <v>#REF!</v>
          </cell>
          <cell r="S1865" t="e">
            <v>#REF!</v>
          </cell>
          <cell r="T1865">
            <v>750</v>
          </cell>
          <cell r="U1865" t="e">
            <v>#REF!</v>
          </cell>
          <cell r="V1865">
            <v>750</v>
          </cell>
          <cell r="W1865" t="e">
            <v>#REF!</v>
          </cell>
          <cell r="X1865">
            <v>750</v>
          </cell>
          <cell r="Y1865">
            <v>191.25</v>
          </cell>
          <cell r="Z1865">
            <v>941.25</v>
          </cell>
          <cell r="AA1865" t="e">
            <v>#REF!</v>
          </cell>
          <cell r="AB1865">
            <v>191.25</v>
          </cell>
          <cell r="AC1865">
            <v>191.25</v>
          </cell>
          <cell r="AD1865">
            <v>0</v>
          </cell>
          <cell r="AE1865">
            <v>0</v>
          </cell>
          <cell r="AF1865">
            <v>0</v>
          </cell>
          <cell r="AG1865">
            <v>0</v>
          </cell>
          <cell r="AH1865">
            <v>0</v>
          </cell>
          <cell r="AI1865">
            <v>0</v>
          </cell>
          <cell r="AJ1865">
            <v>0</v>
          </cell>
          <cell r="AK1865">
            <v>0</v>
          </cell>
          <cell r="AL1865">
            <v>0</v>
          </cell>
          <cell r="AM1865">
            <v>0</v>
          </cell>
          <cell r="AN1865">
            <v>0</v>
          </cell>
          <cell r="AO1865">
            <v>0</v>
          </cell>
          <cell r="AP1865">
            <v>0</v>
          </cell>
          <cell r="AQ1865">
            <v>382.5</v>
          </cell>
        </row>
        <row r="1866">
          <cell r="A1866">
            <v>1</v>
          </cell>
          <cell r="B1866" t="str">
            <v>COP</v>
          </cell>
          <cell r="C1866" t="str">
            <v>Convenidas</v>
          </cell>
          <cell r="D1866" t="str">
            <v>Fija</v>
          </cell>
          <cell r="E1866">
            <v>2</v>
          </cell>
          <cell r="F1866">
            <v>35808</v>
          </cell>
          <cell r="G1866" t="str">
            <v>Enero</v>
          </cell>
          <cell r="H1866">
            <v>1998</v>
          </cell>
          <cell r="I1866">
            <v>36538</v>
          </cell>
          <cell r="J1866">
            <v>2000</v>
          </cell>
          <cell r="K1866" t="str">
            <v>Enero</v>
          </cell>
          <cell r="P1866">
            <v>0</v>
          </cell>
          <cell r="Q1866">
            <v>25.5</v>
          </cell>
          <cell r="R1866" t="e">
            <v>#REF!</v>
          </cell>
          <cell r="S1866" t="e">
            <v>#REF!</v>
          </cell>
          <cell r="T1866">
            <v>2100</v>
          </cell>
          <cell r="U1866" t="e">
            <v>#REF!</v>
          </cell>
          <cell r="V1866">
            <v>2100</v>
          </cell>
          <cell r="W1866" t="e">
            <v>#REF!</v>
          </cell>
          <cell r="X1866">
            <v>2100</v>
          </cell>
          <cell r="Y1866">
            <v>535.5</v>
          </cell>
          <cell r="Z1866">
            <v>2635.5</v>
          </cell>
          <cell r="AA1866" t="e">
            <v>#REF!</v>
          </cell>
          <cell r="AB1866">
            <v>535.5</v>
          </cell>
          <cell r="AC1866">
            <v>535.5</v>
          </cell>
          <cell r="AD1866">
            <v>0</v>
          </cell>
          <cell r="AE1866">
            <v>0</v>
          </cell>
          <cell r="AF1866">
            <v>0</v>
          </cell>
          <cell r="AG1866">
            <v>0</v>
          </cell>
          <cell r="AH1866">
            <v>0</v>
          </cell>
          <cell r="AI1866">
            <v>0</v>
          </cell>
          <cell r="AJ1866">
            <v>0</v>
          </cell>
          <cell r="AK1866">
            <v>0</v>
          </cell>
          <cell r="AL1866">
            <v>0</v>
          </cell>
          <cell r="AM1866">
            <v>0</v>
          </cell>
          <cell r="AN1866">
            <v>0</v>
          </cell>
          <cell r="AO1866">
            <v>0</v>
          </cell>
          <cell r="AP1866">
            <v>0</v>
          </cell>
          <cell r="AQ1866">
            <v>1071</v>
          </cell>
        </row>
        <row r="1867">
          <cell r="A1867">
            <v>1</v>
          </cell>
          <cell r="B1867" t="str">
            <v>COP</v>
          </cell>
          <cell r="C1867" t="str">
            <v>Convenidas</v>
          </cell>
          <cell r="D1867" t="str">
            <v>Fija</v>
          </cell>
          <cell r="E1867">
            <v>2</v>
          </cell>
          <cell r="F1867">
            <v>35808</v>
          </cell>
          <cell r="G1867" t="str">
            <v>Enero</v>
          </cell>
          <cell r="H1867">
            <v>1998</v>
          </cell>
          <cell r="I1867">
            <v>36538</v>
          </cell>
          <cell r="J1867">
            <v>2000</v>
          </cell>
          <cell r="K1867" t="str">
            <v>Enero</v>
          </cell>
          <cell r="P1867">
            <v>0</v>
          </cell>
          <cell r="Q1867">
            <v>25.5</v>
          </cell>
          <cell r="R1867" t="e">
            <v>#REF!</v>
          </cell>
          <cell r="S1867" t="e">
            <v>#REF!</v>
          </cell>
          <cell r="T1867">
            <v>7300</v>
          </cell>
          <cell r="U1867" t="e">
            <v>#REF!</v>
          </cell>
          <cell r="V1867">
            <v>7300</v>
          </cell>
          <cell r="W1867" t="e">
            <v>#REF!</v>
          </cell>
          <cell r="X1867">
            <v>7300</v>
          </cell>
          <cell r="Y1867">
            <v>1861.5</v>
          </cell>
          <cell r="Z1867">
            <v>9161.5</v>
          </cell>
          <cell r="AA1867" t="e">
            <v>#REF!</v>
          </cell>
          <cell r="AB1867">
            <v>1861.5</v>
          </cell>
          <cell r="AC1867">
            <v>1861.5</v>
          </cell>
          <cell r="AD1867">
            <v>0</v>
          </cell>
          <cell r="AE1867">
            <v>0</v>
          </cell>
          <cell r="AF1867">
            <v>0</v>
          </cell>
          <cell r="AG1867">
            <v>0</v>
          </cell>
          <cell r="AH1867">
            <v>0</v>
          </cell>
          <cell r="AI1867">
            <v>0</v>
          </cell>
          <cell r="AJ1867">
            <v>0</v>
          </cell>
          <cell r="AK1867">
            <v>0</v>
          </cell>
          <cell r="AL1867">
            <v>0</v>
          </cell>
          <cell r="AM1867">
            <v>0</v>
          </cell>
          <cell r="AN1867">
            <v>0</v>
          </cell>
          <cell r="AO1867">
            <v>0</v>
          </cell>
          <cell r="AP1867">
            <v>0</v>
          </cell>
          <cell r="AQ1867">
            <v>3723</v>
          </cell>
        </row>
        <row r="1868">
          <cell r="A1868">
            <v>1</v>
          </cell>
          <cell r="B1868" t="str">
            <v>COP</v>
          </cell>
          <cell r="C1868" t="str">
            <v>Convenidas</v>
          </cell>
          <cell r="D1868" t="str">
            <v>Fija</v>
          </cell>
          <cell r="E1868">
            <v>2</v>
          </cell>
          <cell r="F1868">
            <v>35808</v>
          </cell>
          <cell r="G1868" t="str">
            <v>Enero</v>
          </cell>
          <cell r="H1868">
            <v>1998</v>
          </cell>
          <cell r="I1868">
            <v>36538</v>
          </cell>
          <cell r="J1868">
            <v>2000</v>
          </cell>
          <cell r="K1868" t="str">
            <v>Enero</v>
          </cell>
          <cell r="P1868">
            <v>0</v>
          </cell>
          <cell r="Q1868">
            <v>25.5</v>
          </cell>
          <cell r="R1868" t="e">
            <v>#REF!</v>
          </cell>
          <cell r="S1868" t="e">
            <v>#REF!</v>
          </cell>
          <cell r="T1868">
            <v>2000</v>
          </cell>
          <cell r="U1868" t="e">
            <v>#REF!</v>
          </cell>
          <cell r="V1868">
            <v>2000</v>
          </cell>
          <cell r="W1868" t="e">
            <v>#REF!</v>
          </cell>
          <cell r="X1868">
            <v>2000</v>
          </cell>
          <cell r="Y1868">
            <v>510</v>
          </cell>
          <cell r="Z1868">
            <v>2510</v>
          </cell>
          <cell r="AA1868" t="e">
            <v>#REF!</v>
          </cell>
          <cell r="AB1868">
            <v>510</v>
          </cell>
          <cell r="AC1868">
            <v>510</v>
          </cell>
          <cell r="AD1868">
            <v>0</v>
          </cell>
          <cell r="AE1868">
            <v>0</v>
          </cell>
          <cell r="AF1868">
            <v>0</v>
          </cell>
          <cell r="AG1868">
            <v>0</v>
          </cell>
          <cell r="AH1868">
            <v>0</v>
          </cell>
          <cell r="AI1868">
            <v>0</v>
          </cell>
          <cell r="AJ1868">
            <v>0</v>
          </cell>
          <cell r="AK1868">
            <v>0</v>
          </cell>
          <cell r="AL1868">
            <v>0</v>
          </cell>
          <cell r="AM1868">
            <v>0</v>
          </cell>
          <cell r="AN1868">
            <v>0</v>
          </cell>
          <cell r="AO1868">
            <v>0</v>
          </cell>
          <cell r="AP1868">
            <v>0</v>
          </cell>
          <cell r="AQ1868">
            <v>1020</v>
          </cell>
        </row>
        <row r="1869">
          <cell r="A1869">
            <v>1</v>
          </cell>
          <cell r="B1869" t="str">
            <v>COP</v>
          </cell>
          <cell r="C1869" t="str">
            <v>Convenidas</v>
          </cell>
          <cell r="D1869" t="str">
            <v>Fija</v>
          </cell>
          <cell r="E1869">
            <v>2</v>
          </cell>
          <cell r="F1869">
            <v>35808</v>
          </cell>
          <cell r="G1869" t="str">
            <v>Enero</v>
          </cell>
          <cell r="H1869">
            <v>1998</v>
          </cell>
          <cell r="I1869">
            <v>36538</v>
          </cell>
          <cell r="J1869">
            <v>2000</v>
          </cell>
          <cell r="K1869" t="str">
            <v>Enero</v>
          </cell>
          <cell r="P1869">
            <v>0</v>
          </cell>
          <cell r="Q1869">
            <v>25.5</v>
          </cell>
          <cell r="R1869" t="e">
            <v>#REF!</v>
          </cell>
          <cell r="S1869" t="e">
            <v>#REF!</v>
          </cell>
          <cell r="T1869">
            <v>1000</v>
          </cell>
          <cell r="U1869" t="e">
            <v>#REF!</v>
          </cell>
          <cell r="V1869">
            <v>1000</v>
          </cell>
          <cell r="W1869" t="e">
            <v>#REF!</v>
          </cell>
          <cell r="X1869">
            <v>1000</v>
          </cell>
          <cell r="Y1869">
            <v>255</v>
          </cell>
          <cell r="Z1869">
            <v>1255</v>
          </cell>
          <cell r="AA1869" t="e">
            <v>#REF!</v>
          </cell>
          <cell r="AB1869">
            <v>255</v>
          </cell>
          <cell r="AC1869">
            <v>255</v>
          </cell>
          <cell r="AD1869">
            <v>0</v>
          </cell>
          <cell r="AE1869">
            <v>0</v>
          </cell>
          <cell r="AF1869">
            <v>0</v>
          </cell>
          <cell r="AG1869">
            <v>0</v>
          </cell>
          <cell r="AH1869">
            <v>0</v>
          </cell>
          <cell r="AI1869">
            <v>0</v>
          </cell>
          <cell r="AJ1869">
            <v>0</v>
          </cell>
          <cell r="AK1869">
            <v>0</v>
          </cell>
          <cell r="AL1869">
            <v>0</v>
          </cell>
          <cell r="AM1869">
            <v>0</v>
          </cell>
          <cell r="AN1869">
            <v>0</v>
          </cell>
          <cell r="AO1869">
            <v>0</v>
          </cell>
          <cell r="AP1869">
            <v>0</v>
          </cell>
          <cell r="AQ1869">
            <v>510</v>
          </cell>
        </row>
        <row r="1870">
          <cell r="A1870">
            <v>1</v>
          </cell>
          <cell r="B1870" t="str">
            <v>COP</v>
          </cell>
          <cell r="C1870" t="str">
            <v>Convenidas</v>
          </cell>
          <cell r="D1870" t="str">
            <v>Fija</v>
          </cell>
          <cell r="E1870">
            <v>2</v>
          </cell>
          <cell r="F1870">
            <v>35808</v>
          </cell>
          <cell r="G1870" t="str">
            <v>Enero</v>
          </cell>
          <cell r="H1870">
            <v>1998</v>
          </cell>
          <cell r="I1870">
            <v>36538</v>
          </cell>
          <cell r="J1870">
            <v>2000</v>
          </cell>
          <cell r="K1870" t="str">
            <v>Enero</v>
          </cell>
          <cell r="P1870">
            <v>0</v>
          </cell>
          <cell r="Q1870">
            <v>25.5</v>
          </cell>
          <cell r="R1870" t="e">
            <v>#REF!</v>
          </cell>
          <cell r="S1870" t="e">
            <v>#REF!</v>
          </cell>
          <cell r="T1870">
            <v>1500</v>
          </cell>
          <cell r="U1870" t="e">
            <v>#REF!</v>
          </cell>
          <cell r="V1870">
            <v>1500</v>
          </cell>
          <cell r="W1870" t="e">
            <v>#REF!</v>
          </cell>
          <cell r="X1870">
            <v>1500</v>
          </cell>
          <cell r="Y1870">
            <v>382.5</v>
          </cell>
          <cell r="Z1870">
            <v>1882.5</v>
          </cell>
          <cell r="AA1870" t="e">
            <v>#REF!</v>
          </cell>
          <cell r="AB1870">
            <v>382.5</v>
          </cell>
          <cell r="AC1870">
            <v>382.5</v>
          </cell>
          <cell r="AD1870">
            <v>0</v>
          </cell>
          <cell r="AE1870">
            <v>0</v>
          </cell>
          <cell r="AF1870">
            <v>0</v>
          </cell>
          <cell r="AG1870">
            <v>0</v>
          </cell>
          <cell r="AH1870">
            <v>0</v>
          </cell>
          <cell r="AI1870">
            <v>0</v>
          </cell>
          <cell r="AJ1870">
            <v>0</v>
          </cell>
          <cell r="AK1870">
            <v>0</v>
          </cell>
          <cell r="AL1870">
            <v>0</v>
          </cell>
          <cell r="AM1870">
            <v>0</v>
          </cell>
          <cell r="AN1870">
            <v>0</v>
          </cell>
          <cell r="AO1870">
            <v>0</v>
          </cell>
          <cell r="AP1870">
            <v>0</v>
          </cell>
          <cell r="AQ1870">
            <v>765</v>
          </cell>
        </row>
        <row r="1871">
          <cell r="A1871">
            <v>1</v>
          </cell>
          <cell r="B1871" t="str">
            <v>COP</v>
          </cell>
          <cell r="C1871" t="str">
            <v>Convenidas</v>
          </cell>
          <cell r="D1871" t="str">
            <v>Fija</v>
          </cell>
          <cell r="E1871">
            <v>2</v>
          </cell>
          <cell r="F1871">
            <v>35808</v>
          </cell>
          <cell r="G1871" t="str">
            <v>Enero</v>
          </cell>
          <cell r="H1871">
            <v>1998</v>
          </cell>
          <cell r="I1871">
            <v>36538</v>
          </cell>
          <cell r="J1871">
            <v>2000</v>
          </cell>
          <cell r="K1871" t="str">
            <v>Enero</v>
          </cell>
          <cell r="P1871">
            <v>0</v>
          </cell>
          <cell r="Q1871">
            <v>25.5</v>
          </cell>
          <cell r="R1871" t="e">
            <v>#REF!</v>
          </cell>
          <cell r="S1871" t="e">
            <v>#REF!</v>
          </cell>
          <cell r="T1871">
            <v>53969.8</v>
          </cell>
          <cell r="U1871" t="e">
            <v>#REF!</v>
          </cell>
          <cell r="V1871">
            <v>53969.8</v>
          </cell>
          <cell r="W1871" t="e">
            <v>#REF!</v>
          </cell>
          <cell r="X1871">
            <v>53969.8</v>
          </cell>
          <cell r="Y1871">
            <v>13762.299000000001</v>
          </cell>
          <cell r="Z1871">
            <v>67732.099000000002</v>
          </cell>
          <cell r="AA1871" t="e">
            <v>#REF!</v>
          </cell>
          <cell r="AB1871">
            <v>13762.299000000001</v>
          </cell>
          <cell r="AC1871">
            <v>13762.299000000001</v>
          </cell>
          <cell r="AD1871">
            <v>0</v>
          </cell>
          <cell r="AE1871">
            <v>0</v>
          </cell>
          <cell r="AF1871">
            <v>0</v>
          </cell>
          <cell r="AG1871">
            <v>0</v>
          </cell>
          <cell r="AH1871">
            <v>0</v>
          </cell>
          <cell r="AI1871">
            <v>0</v>
          </cell>
          <cell r="AJ1871">
            <v>0</v>
          </cell>
          <cell r="AK1871">
            <v>0</v>
          </cell>
          <cell r="AL1871">
            <v>0</v>
          </cell>
          <cell r="AM1871">
            <v>0</v>
          </cell>
          <cell r="AN1871">
            <v>0</v>
          </cell>
          <cell r="AO1871">
            <v>0</v>
          </cell>
          <cell r="AP1871">
            <v>0</v>
          </cell>
          <cell r="AQ1871">
            <v>27524.598000000002</v>
          </cell>
        </row>
        <row r="1872">
          <cell r="A1872">
            <v>1</v>
          </cell>
          <cell r="B1872" t="str">
            <v>COP</v>
          </cell>
          <cell r="C1872" t="str">
            <v>Convenidas</v>
          </cell>
          <cell r="D1872" t="str">
            <v>Fija</v>
          </cell>
          <cell r="E1872">
            <v>2</v>
          </cell>
          <cell r="F1872">
            <v>35808</v>
          </cell>
          <cell r="G1872" t="str">
            <v>Enero</v>
          </cell>
          <cell r="H1872">
            <v>1998</v>
          </cell>
          <cell r="I1872">
            <v>36538</v>
          </cell>
          <cell r="J1872">
            <v>2000</v>
          </cell>
          <cell r="K1872" t="str">
            <v>Enero</v>
          </cell>
          <cell r="P1872">
            <v>0</v>
          </cell>
          <cell r="Q1872">
            <v>25.5</v>
          </cell>
          <cell r="R1872" t="e">
            <v>#REF!</v>
          </cell>
          <cell r="S1872" t="e">
            <v>#REF!</v>
          </cell>
          <cell r="T1872">
            <v>23564</v>
          </cell>
          <cell r="U1872" t="e">
            <v>#REF!</v>
          </cell>
          <cell r="V1872">
            <v>23564</v>
          </cell>
          <cell r="W1872" t="e">
            <v>#REF!</v>
          </cell>
          <cell r="X1872">
            <v>23564</v>
          </cell>
          <cell r="Y1872">
            <v>6008.82</v>
          </cell>
          <cell r="Z1872">
            <v>29572.82</v>
          </cell>
          <cell r="AA1872" t="e">
            <v>#REF!</v>
          </cell>
          <cell r="AB1872">
            <v>6008.82</v>
          </cell>
          <cell r="AC1872">
            <v>6008.82</v>
          </cell>
          <cell r="AD1872">
            <v>0</v>
          </cell>
          <cell r="AE1872">
            <v>0</v>
          </cell>
          <cell r="AF1872">
            <v>0</v>
          </cell>
          <cell r="AG1872">
            <v>0</v>
          </cell>
          <cell r="AH1872">
            <v>0</v>
          </cell>
          <cell r="AI1872">
            <v>0</v>
          </cell>
          <cell r="AJ1872">
            <v>0</v>
          </cell>
          <cell r="AK1872">
            <v>0</v>
          </cell>
          <cell r="AL1872">
            <v>0</v>
          </cell>
          <cell r="AM1872">
            <v>0</v>
          </cell>
          <cell r="AN1872">
            <v>0</v>
          </cell>
          <cell r="AO1872">
            <v>0</v>
          </cell>
          <cell r="AP1872">
            <v>0</v>
          </cell>
          <cell r="AQ1872">
            <v>12017.64</v>
          </cell>
        </row>
        <row r="1873">
          <cell r="A1873">
            <v>1</v>
          </cell>
          <cell r="B1873" t="str">
            <v>COP</v>
          </cell>
          <cell r="C1873" t="str">
            <v>Convenidas</v>
          </cell>
          <cell r="D1873" t="str">
            <v>Fija</v>
          </cell>
          <cell r="E1873">
            <v>2</v>
          </cell>
          <cell r="F1873">
            <v>35808</v>
          </cell>
          <cell r="G1873" t="str">
            <v>Enero</v>
          </cell>
          <cell r="H1873">
            <v>1998</v>
          </cell>
          <cell r="I1873">
            <v>36538</v>
          </cell>
          <cell r="J1873">
            <v>2000</v>
          </cell>
          <cell r="K1873" t="str">
            <v>Enero</v>
          </cell>
          <cell r="P1873">
            <v>0</v>
          </cell>
          <cell r="Q1873">
            <v>25.5</v>
          </cell>
          <cell r="R1873" t="e">
            <v>#REF!</v>
          </cell>
          <cell r="S1873" t="e">
            <v>#REF!</v>
          </cell>
          <cell r="T1873">
            <v>11.6</v>
          </cell>
          <cell r="U1873" t="e">
            <v>#REF!</v>
          </cell>
          <cell r="V1873">
            <v>11.6</v>
          </cell>
          <cell r="W1873" t="e">
            <v>#REF!</v>
          </cell>
          <cell r="X1873">
            <v>11.6</v>
          </cell>
          <cell r="Y1873">
            <v>2.9579999999999997</v>
          </cell>
          <cell r="Z1873">
            <v>14.558</v>
          </cell>
          <cell r="AA1873" t="e">
            <v>#REF!</v>
          </cell>
          <cell r="AB1873">
            <v>2.9579999999999997</v>
          </cell>
          <cell r="AC1873">
            <v>2.9579999999999997</v>
          </cell>
          <cell r="AD1873">
            <v>0</v>
          </cell>
          <cell r="AE1873">
            <v>0</v>
          </cell>
          <cell r="AF1873">
            <v>0</v>
          </cell>
          <cell r="AG1873">
            <v>0</v>
          </cell>
          <cell r="AH1873">
            <v>0</v>
          </cell>
          <cell r="AI1873">
            <v>0</v>
          </cell>
          <cell r="AJ1873">
            <v>0</v>
          </cell>
          <cell r="AK1873">
            <v>0</v>
          </cell>
          <cell r="AL1873">
            <v>0</v>
          </cell>
          <cell r="AM1873">
            <v>0</v>
          </cell>
          <cell r="AN1873">
            <v>0</v>
          </cell>
          <cell r="AO1873">
            <v>0</v>
          </cell>
          <cell r="AP1873">
            <v>0</v>
          </cell>
          <cell r="AQ1873">
            <v>5.9159999999999995</v>
          </cell>
        </row>
        <row r="1874">
          <cell r="A1874">
            <v>1</v>
          </cell>
          <cell r="B1874" t="str">
            <v>COP</v>
          </cell>
          <cell r="C1874" t="str">
            <v>Convenidas</v>
          </cell>
          <cell r="D1874" t="str">
            <v>Fija</v>
          </cell>
          <cell r="E1874">
            <v>2</v>
          </cell>
          <cell r="F1874">
            <v>35808</v>
          </cell>
          <cell r="G1874" t="str">
            <v>Enero</v>
          </cell>
          <cell r="H1874">
            <v>1998</v>
          </cell>
          <cell r="I1874">
            <v>36538</v>
          </cell>
          <cell r="J1874">
            <v>2000</v>
          </cell>
          <cell r="K1874" t="str">
            <v>Enero</v>
          </cell>
          <cell r="P1874">
            <v>0</v>
          </cell>
          <cell r="Q1874">
            <v>25.5</v>
          </cell>
          <cell r="R1874" t="e">
            <v>#REF!</v>
          </cell>
          <cell r="S1874" t="e">
            <v>#REF!</v>
          </cell>
          <cell r="T1874">
            <v>104.2</v>
          </cell>
          <cell r="U1874" t="e">
            <v>#REF!</v>
          </cell>
          <cell r="V1874">
            <v>104.2</v>
          </cell>
          <cell r="W1874" t="e">
            <v>#REF!</v>
          </cell>
          <cell r="X1874">
            <v>104.2</v>
          </cell>
          <cell r="Y1874">
            <v>26.571000000000002</v>
          </cell>
          <cell r="Z1874">
            <v>130.77100000000002</v>
          </cell>
          <cell r="AA1874" t="e">
            <v>#REF!</v>
          </cell>
          <cell r="AB1874">
            <v>26.571000000000002</v>
          </cell>
          <cell r="AC1874">
            <v>26.571000000000002</v>
          </cell>
          <cell r="AD1874">
            <v>0</v>
          </cell>
          <cell r="AE1874">
            <v>0</v>
          </cell>
          <cell r="AF1874">
            <v>0</v>
          </cell>
          <cell r="AG1874">
            <v>0</v>
          </cell>
          <cell r="AH1874">
            <v>0</v>
          </cell>
          <cell r="AI1874">
            <v>0</v>
          </cell>
          <cell r="AJ1874">
            <v>0</v>
          </cell>
          <cell r="AK1874">
            <v>0</v>
          </cell>
          <cell r="AL1874">
            <v>0</v>
          </cell>
          <cell r="AM1874">
            <v>0</v>
          </cell>
          <cell r="AN1874">
            <v>0</v>
          </cell>
          <cell r="AO1874">
            <v>0</v>
          </cell>
          <cell r="AP1874">
            <v>0</v>
          </cell>
          <cell r="AQ1874">
            <v>53.142000000000003</v>
          </cell>
        </row>
        <row r="1875">
          <cell r="A1875">
            <v>1</v>
          </cell>
          <cell r="B1875" t="str">
            <v>COP</v>
          </cell>
          <cell r="C1875" t="str">
            <v>Convenidas</v>
          </cell>
          <cell r="D1875" t="str">
            <v>Fija</v>
          </cell>
          <cell r="E1875">
            <v>2</v>
          </cell>
          <cell r="F1875">
            <v>35808</v>
          </cell>
          <cell r="G1875" t="str">
            <v>Enero</v>
          </cell>
          <cell r="H1875">
            <v>1998</v>
          </cell>
          <cell r="I1875">
            <v>36538</v>
          </cell>
          <cell r="J1875">
            <v>2000</v>
          </cell>
          <cell r="K1875" t="str">
            <v>Enero</v>
          </cell>
          <cell r="P1875">
            <v>0</v>
          </cell>
          <cell r="Q1875">
            <v>25.5</v>
          </cell>
          <cell r="R1875" t="e">
            <v>#REF!</v>
          </cell>
          <cell r="S1875" t="e">
            <v>#REF!</v>
          </cell>
          <cell r="T1875">
            <v>579.1</v>
          </cell>
          <cell r="U1875" t="e">
            <v>#REF!</v>
          </cell>
          <cell r="V1875">
            <v>579.1</v>
          </cell>
          <cell r="W1875" t="e">
            <v>#REF!</v>
          </cell>
          <cell r="X1875">
            <v>579.1</v>
          </cell>
          <cell r="Y1875">
            <v>147.6705</v>
          </cell>
          <cell r="Z1875">
            <v>726.77050000000008</v>
          </cell>
          <cell r="AA1875" t="e">
            <v>#REF!</v>
          </cell>
          <cell r="AB1875">
            <v>147.6705</v>
          </cell>
          <cell r="AC1875">
            <v>147.6705</v>
          </cell>
          <cell r="AD1875">
            <v>0</v>
          </cell>
          <cell r="AE1875">
            <v>0</v>
          </cell>
          <cell r="AF1875">
            <v>0</v>
          </cell>
          <cell r="AG1875">
            <v>0</v>
          </cell>
          <cell r="AH1875">
            <v>0</v>
          </cell>
          <cell r="AI1875">
            <v>0</v>
          </cell>
          <cell r="AJ1875">
            <v>0</v>
          </cell>
          <cell r="AK1875">
            <v>0</v>
          </cell>
          <cell r="AL1875">
            <v>0</v>
          </cell>
          <cell r="AM1875">
            <v>0</v>
          </cell>
          <cell r="AN1875">
            <v>0</v>
          </cell>
          <cell r="AO1875">
            <v>0</v>
          </cell>
          <cell r="AP1875">
            <v>0</v>
          </cell>
          <cell r="AQ1875">
            <v>295.34100000000001</v>
          </cell>
        </row>
        <row r="1876">
          <cell r="A1876">
            <v>1</v>
          </cell>
          <cell r="B1876" t="str">
            <v>COP</v>
          </cell>
          <cell r="C1876" t="str">
            <v>Convenidas</v>
          </cell>
          <cell r="D1876" t="str">
            <v>Variable</v>
          </cell>
          <cell r="E1876">
            <v>3</v>
          </cell>
          <cell r="F1876">
            <v>35443</v>
          </cell>
          <cell r="G1876" t="str">
            <v>Enero</v>
          </cell>
          <cell r="H1876">
            <v>1997</v>
          </cell>
          <cell r="I1876">
            <v>36538</v>
          </cell>
          <cell r="J1876">
            <v>2000</v>
          </cell>
          <cell r="K1876" t="str">
            <v>Enero</v>
          </cell>
          <cell r="P1876">
            <v>7.5</v>
          </cell>
          <cell r="Q1876">
            <v>19.329999999999998</v>
          </cell>
          <cell r="R1876">
            <v>17.96</v>
          </cell>
          <cell r="S1876" t="e">
            <v>#REF!</v>
          </cell>
          <cell r="T1876">
            <v>2000</v>
          </cell>
          <cell r="U1876" t="e">
            <v>#REF!</v>
          </cell>
          <cell r="V1876">
            <v>2000</v>
          </cell>
          <cell r="W1876" t="e">
            <v>#REF!</v>
          </cell>
          <cell r="X1876">
            <v>2000</v>
          </cell>
          <cell r="Y1876">
            <v>386.59999999999997</v>
          </cell>
          <cell r="Z1876">
            <v>2386.6</v>
          </cell>
          <cell r="AA1876">
            <v>35920</v>
          </cell>
          <cell r="AB1876">
            <v>509.05</v>
          </cell>
          <cell r="AC1876">
            <v>348.4</v>
          </cell>
          <cell r="AD1876">
            <v>0</v>
          </cell>
          <cell r="AE1876">
            <v>0</v>
          </cell>
          <cell r="AF1876">
            <v>0</v>
          </cell>
          <cell r="AG1876">
            <v>0</v>
          </cell>
          <cell r="AH1876">
            <v>0</v>
          </cell>
          <cell r="AI1876">
            <v>0</v>
          </cell>
          <cell r="AJ1876">
            <v>0</v>
          </cell>
          <cell r="AK1876">
            <v>0</v>
          </cell>
          <cell r="AL1876">
            <v>0</v>
          </cell>
          <cell r="AM1876">
            <v>0</v>
          </cell>
          <cell r="AN1876">
            <v>0</v>
          </cell>
          <cell r="AO1876">
            <v>0</v>
          </cell>
          <cell r="AP1876">
            <v>0</v>
          </cell>
          <cell r="AQ1876">
            <v>857.45</v>
          </cell>
        </row>
        <row r="1877">
          <cell r="A1877">
            <v>1</v>
          </cell>
          <cell r="B1877" t="str">
            <v>COP</v>
          </cell>
          <cell r="C1877" t="str">
            <v>Convenidas</v>
          </cell>
          <cell r="D1877" t="str">
            <v>Fija</v>
          </cell>
          <cell r="E1877">
            <v>2</v>
          </cell>
          <cell r="F1877">
            <v>35808</v>
          </cell>
          <cell r="G1877" t="str">
            <v>Enero</v>
          </cell>
          <cell r="H1877">
            <v>1998</v>
          </cell>
          <cell r="I1877">
            <v>36538</v>
          </cell>
          <cell r="J1877">
            <v>2000</v>
          </cell>
          <cell r="K1877" t="str">
            <v>Enero</v>
          </cell>
          <cell r="P1877">
            <v>0</v>
          </cell>
          <cell r="Q1877">
            <v>25.5</v>
          </cell>
          <cell r="R1877" t="e">
            <v>#REF!</v>
          </cell>
          <cell r="S1877" t="e">
            <v>#REF!</v>
          </cell>
          <cell r="T1877">
            <v>9800</v>
          </cell>
          <cell r="U1877" t="e">
            <v>#REF!</v>
          </cell>
          <cell r="V1877">
            <v>9800</v>
          </cell>
          <cell r="W1877" t="e">
            <v>#REF!</v>
          </cell>
          <cell r="X1877">
            <v>9800</v>
          </cell>
          <cell r="Y1877">
            <v>2499</v>
          </cell>
          <cell r="Z1877">
            <v>12299</v>
          </cell>
          <cell r="AA1877" t="e">
            <v>#REF!</v>
          </cell>
          <cell r="AB1877">
            <v>2499</v>
          </cell>
          <cell r="AC1877">
            <v>2499</v>
          </cell>
          <cell r="AD1877">
            <v>0</v>
          </cell>
          <cell r="AE1877">
            <v>0</v>
          </cell>
          <cell r="AF1877">
            <v>0</v>
          </cell>
          <cell r="AG1877">
            <v>0</v>
          </cell>
          <cell r="AH1877">
            <v>0</v>
          </cell>
          <cell r="AI1877">
            <v>0</v>
          </cell>
          <cell r="AJ1877">
            <v>0</v>
          </cell>
          <cell r="AK1877">
            <v>0</v>
          </cell>
          <cell r="AL1877">
            <v>0</v>
          </cell>
          <cell r="AM1877">
            <v>0</v>
          </cell>
          <cell r="AN1877">
            <v>0</v>
          </cell>
          <cell r="AO1877">
            <v>0</v>
          </cell>
          <cell r="AP1877">
            <v>0</v>
          </cell>
          <cell r="AQ1877">
            <v>4998</v>
          </cell>
        </row>
        <row r="1878">
          <cell r="A1878">
            <v>1</v>
          </cell>
          <cell r="B1878" t="str">
            <v>COP</v>
          </cell>
          <cell r="C1878" t="str">
            <v>Convenidas</v>
          </cell>
          <cell r="D1878" t="str">
            <v>Variable</v>
          </cell>
          <cell r="E1878">
            <v>3</v>
          </cell>
          <cell r="F1878">
            <v>35444</v>
          </cell>
          <cell r="G1878" t="str">
            <v>Enero</v>
          </cell>
          <cell r="H1878">
            <v>1997</v>
          </cell>
          <cell r="I1878">
            <v>36539</v>
          </cell>
          <cell r="J1878">
            <v>2000</v>
          </cell>
          <cell r="K1878" t="str">
            <v>Enero</v>
          </cell>
          <cell r="P1878">
            <v>7.5</v>
          </cell>
          <cell r="Q1878">
            <v>19.329999999999998</v>
          </cell>
          <cell r="R1878">
            <v>17.96</v>
          </cell>
          <cell r="S1878" t="e">
            <v>#REF!</v>
          </cell>
          <cell r="T1878">
            <v>1000</v>
          </cell>
          <cell r="U1878" t="e">
            <v>#REF!</v>
          </cell>
          <cell r="V1878">
            <v>1000</v>
          </cell>
          <cell r="W1878" t="e">
            <v>#REF!</v>
          </cell>
          <cell r="X1878">
            <v>1000</v>
          </cell>
          <cell r="Y1878">
            <v>193.29999999999998</v>
          </cell>
          <cell r="Z1878">
            <v>1193.3</v>
          </cell>
          <cell r="AA1878">
            <v>17960</v>
          </cell>
          <cell r="AB1878">
            <v>254.53</v>
          </cell>
          <cell r="AC1878">
            <v>174.2</v>
          </cell>
          <cell r="AD1878">
            <v>0</v>
          </cell>
          <cell r="AE1878">
            <v>0</v>
          </cell>
          <cell r="AF1878">
            <v>0</v>
          </cell>
          <cell r="AG1878">
            <v>0</v>
          </cell>
          <cell r="AH1878">
            <v>0</v>
          </cell>
          <cell r="AI1878">
            <v>0</v>
          </cell>
          <cell r="AJ1878">
            <v>0</v>
          </cell>
          <cell r="AK1878">
            <v>0</v>
          </cell>
          <cell r="AL1878">
            <v>0</v>
          </cell>
          <cell r="AM1878">
            <v>0</v>
          </cell>
          <cell r="AN1878">
            <v>0</v>
          </cell>
          <cell r="AO1878">
            <v>0</v>
          </cell>
          <cell r="AP1878">
            <v>0</v>
          </cell>
          <cell r="AQ1878">
            <v>428.73</v>
          </cell>
        </row>
        <row r="1879">
          <cell r="A1879">
            <v>1</v>
          </cell>
          <cell r="B1879" t="str">
            <v>COP</v>
          </cell>
          <cell r="C1879" t="str">
            <v>Convenidas</v>
          </cell>
          <cell r="D1879" t="str">
            <v>Variable</v>
          </cell>
          <cell r="E1879">
            <v>3</v>
          </cell>
          <cell r="F1879">
            <v>35445</v>
          </cell>
          <cell r="G1879" t="str">
            <v>Enero</v>
          </cell>
          <cell r="H1879">
            <v>1997</v>
          </cell>
          <cell r="I1879">
            <v>36540</v>
          </cell>
          <cell r="J1879">
            <v>2000</v>
          </cell>
          <cell r="K1879" t="str">
            <v>Enero</v>
          </cell>
          <cell r="P1879">
            <v>7.5</v>
          </cell>
          <cell r="Q1879">
            <v>19.329999999999998</v>
          </cell>
          <cell r="R1879">
            <v>17.96</v>
          </cell>
          <cell r="S1879" t="e">
            <v>#REF!</v>
          </cell>
          <cell r="T1879">
            <v>200</v>
          </cell>
          <cell r="U1879" t="e">
            <v>#REF!</v>
          </cell>
          <cell r="V1879">
            <v>200</v>
          </cell>
          <cell r="W1879" t="e">
            <v>#REF!</v>
          </cell>
          <cell r="X1879">
            <v>200</v>
          </cell>
          <cell r="Y1879">
            <v>38.659999999999997</v>
          </cell>
          <cell r="Z1879">
            <v>238.66</v>
          </cell>
          <cell r="AA1879">
            <v>3592</v>
          </cell>
          <cell r="AB1879">
            <v>50.91</v>
          </cell>
          <cell r="AC1879">
            <v>34.839999999999996</v>
          </cell>
          <cell r="AD1879">
            <v>0</v>
          </cell>
          <cell r="AE1879">
            <v>0</v>
          </cell>
          <cell r="AF1879">
            <v>0</v>
          </cell>
          <cell r="AG1879">
            <v>0</v>
          </cell>
          <cell r="AH1879">
            <v>0</v>
          </cell>
          <cell r="AI1879">
            <v>0</v>
          </cell>
          <cell r="AJ1879">
            <v>0</v>
          </cell>
          <cell r="AK1879">
            <v>0</v>
          </cell>
          <cell r="AL1879">
            <v>0</v>
          </cell>
          <cell r="AM1879">
            <v>0</v>
          </cell>
          <cell r="AN1879">
            <v>0</v>
          </cell>
          <cell r="AO1879">
            <v>0</v>
          </cell>
          <cell r="AP1879">
            <v>0</v>
          </cell>
          <cell r="AQ1879">
            <v>85.75</v>
          </cell>
        </row>
        <row r="1880">
          <cell r="A1880">
            <v>1</v>
          </cell>
          <cell r="B1880" t="str">
            <v>COP</v>
          </cell>
          <cell r="C1880" t="str">
            <v>Convenidas</v>
          </cell>
          <cell r="D1880" t="str">
            <v>Variable</v>
          </cell>
          <cell r="E1880">
            <v>3</v>
          </cell>
          <cell r="F1880">
            <v>35445</v>
          </cell>
          <cell r="G1880" t="str">
            <v>Enero</v>
          </cell>
          <cell r="H1880">
            <v>1997</v>
          </cell>
          <cell r="I1880">
            <v>36540</v>
          </cell>
          <cell r="J1880">
            <v>2000</v>
          </cell>
          <cell r="K1880" t="str">
            <v>Enero</v>
          </cell>
          <cell r="P1880">
            <v>7.5</v>
          </cell>
          <cell r="Q1880">
            <v>19.329999999999998</v>
          </cell>
          <cell r="R1880">
            <v>17.96</v>
          </cell>
          <cell r="S1880" t="e">
            <v>#REF!</v>
          </cell>
          <cell r="T1880">
            <v>600</v>
          </cell>
          <cell r="U1880" t="e">
            <v>#REF!</v>
          </cell>
          <cell r="V1880">
            <v>600</v>
          </cell>
          <cell r="W1880" t="e">
            <v>#REF!</v>
          </cell>
          <cell r="X1880">
            <v>600</v>
          </cell>
          <cell r="Y1880">
            <v>115.97999999999999</v>
          </cell>
          <cell r="Z1880">
            <v>715.98</v>
          </cell>
          <cell r="AA1880">
            <v>10776</v>
          </cell>
          <cell r="AB1880">
            <v>152.72</v>
          </cell>
          <cell r="AC1880">
            <v>104.52</v>
          </cell>
          <cell r="AD1880">
            <v>0</v>
          </cell>
          <cell r="AE1880">
            <v>0</v>
          </cell>
          <cell r="AF1880">
            <v>0</v>
          </cell>
          <cell r="AG1880">
            <v>0</v>
          </cell>
          <cell r="AH1880">
            <v>0</v>
          </cell>
          <cell r="AI1880">
            <v>0</v>
          </cell>
          <cell r="AJ1880">
            <v>0</v>
          </cell>
          <cell r="AK1880">
            <v>0</v>
          </cell>
          <cell r="AL1880">
            <v>0</v>
          </cell>
          <cell r="AM1880">
            <v>0</v>
          </cell>
          <cell r="AN1880">
            <v>0</v>
          </cell>
          <cell r="AO1880">
            <v>0</v>
          </cell>
          <cell r="AP1880">
            <v>0</v>
          </cell>
          <cell r="AQ1880">
            <v>257.24</v>
          </cell>
        </row>
        <row r="1881">
          <cell r="A1881">
            <v>1</v>
          </cell>
          <cell r="B1881" t="str">
            <v>COP</v>
          </cell>
          <cell r="C1881" t="str">
            <v>Convenidas</v>
          </cell>
          <cell r="D1881" t="str">
            <v>Variable</v>
          </cell>
          <cell r="E1881">
            <v>3</v>
          </cell>
          <cell r="F1881">
            <v>35445</v>
          </cell>
          <cell r="G1881" t="str">
            <v>Enero</v>
          </cell>
          <cell r="H1881">
            <v>1997</v>
          </cell>
          <cell r="I1881">
            <v>36540</v>
          </cell>
          <cell r="J1881">
            <v>2000</v>
          </cell>
          <cell r="K1881" t="str">
            <v>Enero</v>
          </cell>
          <cell r="P1881">
            <v>7.5</v>
          </cell>
          <cell r="Q1881">
            <v>19.329999999999998</v>
          </cell>
          <cell r="R1881">
            <v>17.96</v>
          </cell>
          <cell r="S1881" t="e">
            <v>#REF!</v>
          </cell>
          <cell r="T1881">
            <v>2000</v>
          </cell>
          <cell r="U1881" t="e">
            <v>#REF!</v>
          </cell>
          <cell r="V1881">
            <v>2000</v>
          </cell>
          <cell r="W1881" t="e">
            <v>#REF!</v>
          </cell>
          <cell r="X1881">
            <v>2000</v>
          </cell>
          <cell r="Y1881">
            <v>386.59999999999997</v>
          </cell>
          <cell r="Z1881">
            <v>2386.6</v>
          </cell>
          <cell r="AA1881">
            <v>35920</v>
          </cell>
          <cell r="AB1881">
            <v>509.05</v>
          </cell>
          <cell r="AC1881">
            <v>348.4</v>
          </cell>
          <cell r="AD1881">
            <v>0</v>
          </cell>
          <cell r="AE1881">
            <v>0</v>
          </cell>
          <cell r="AF1881">
            <v>0</v>
          </cell>
          <cell r="AG1881">
            <v>0</v>
          </cell>
          <cell r="AH1881">
            <v>0</v>
          </cell>
          <cell r="AI1881">
            <v>0</v>
          </cell>
          <cell r="AJ1881">
            <v>0</v>
          </cell>
          <cell r="AK1881">
            <v>0</v>
          </cell>
          <cell r="AL1881">
            <v>0</v>
          </cell>
          <cell r="AM1881">
            <v>0</v>
          </cell>
          <cell r="AN1881">
            <v>0</v>
          </cell>
          <cell r="AO1881">
            <v>0</v>
          </cell>
          <cell r="AP1881">
            <v>0</v>
          </cell>
          <cell r="AQ1881">
            <v>857.45</v>
          </cell>
        </row>
        <row r="1882">
          <cell r="A1882">
            <v>1</v>
          </cell>
          <cell r="B1882" t="str">
            <v>COP</v>
          </cell>
          <cell r="C1882" t="str">
            <v>Convenidas</v>
          </cell>
          <cell r="D1882" t="str">
            <v>Variable</v>
          </cell>
          <cell r="E1882">
            <v>3</v>
          </cell>
          <cell r="F1882">
            <v>35445</v>
          </cell>
          <cell r="G1882" t="str">
            <v>Enero</v>
          </cell>
          <cell r="H1882">
            <v>1997</v>
          </cell>
          <cell r="I1882">
            <v>36540</v>
          </cell>
          <cell r="J1882">
            <v>2000</v>
          </cell>
          <cell r="K1882" t="str">
            <v>Enero</v>
          </cell>
          <cell r="P1882">
            <v>7.5</v>
          </cell>
          <cell r="Q1882">
            <v>19.329999999999998</v>
          </cell>
          <cell r="R1882">
            <v>17.96</v>
          </cell>
          <cell r="S1882" t="e">
            <v>#REF!</v>
          </cell>
          <cell r="T1882">
            <v>2700</v>
          </cell>
          <cell r="U1882" t="e">
            <v>#REF!</v>
          </cell>
          <cell r="V1882">
            <v>2700</v>
          </cell>
          <cell r="W1882" t="e">
            <v>#REF!</v>
          </cell>
          <cell r="X1882">
            <v>2700</v>
          </cell>
          <cell r="Y1882">
            <v>521.91</v>
          </cell>
          <cell r="Z1882">
            <v>3221.91</v>
          </cell>
          <cell r="AA1882">
            <v>48492</v>
          </cell>
          <cell r="AB1882">
            <v>687.22</v>
          </cell>
          <cell r="AC1882">
            <v>470.34</v>
          </cell>
          <cell r="AD1882">
            <v>0</v>
          </cell>
          <cell r="AE1882">
            <v>0</v>
          </cell>
          <cell r="AF1882">
            <v>0</v>
          </cell>
          <cell r="AG1882">
            <v>0</v>
          </cell>
          <cell r="AH1882">
            <v>0</v>
          </cell>
          <cell r="AI1882">
            <v>0</v>
          </cell>
          <cell r="AJ1882">
            <v>0</v>
          </cell>
          <cell r="AK1882">
            <v>0</v>
          </cell>
          <cell r="AL1882">
            <v>0</v>
          </cell>
          <cell r="AM1882">
            <v>0</v>
          </cell>
          <cell r="AN1882">
            <v>0</v>
          </cell>
          <cell r="AO1882">
            <v>0</v>
          </cell>
          <cell r="AP1882">
            <v>0</v>
          </cell>
          <cell r="AQ1882">
            <v>1157.56</v>
          </cell>
        </row>
        <row r="1883">
          <cell r="A1883">
            <v>1</v>
          </cell>
          <cell r="B1883" t="str">
            <v>COP</v>
          </cell>
          <cell r="C1883" t="str">
            <v>Convenidas</v>
          </cell>
          <cell r="D1883" t="str">
            <v>Variable</v>
          </cell>
          <cell r="E1883">
            <v>3</v>
          </cell>
          <cell r="F1883">
            <v>35445</v>
          </cell>
          <cell r="G1883" t="str">
            <v>Enero</v>
          </cell>
          <cell r="H1883">
            <v>1997</v>
          </cell>
          <cell r="I1883">
            <v>36540</v>
          </cell>
          <cell r="J1883">
            <v>2000</v>
          </cell>
          <cell r="K1883" t="str">
            <v>Enero</v>
          </cell>
          <cell r="P1883">
            <v>7.5</v>
          </cell>
          <cell r="Q1883">
            <v>19.329999999999998</v>
          </cell>
          <cell r="R1883">
            <v>17.96</v>
          </cell>
          <cell r="S1883" t="e">
            <v>#REF!</v>
          </cell>
          <cell r="T1883">
            <v>450</v>
          </cell>
          <cell r="U1883" t="e">
            <v>#REF!</v>
          </cell>
          <cell r="V1883">
            <v>450</v>
          </cell>
          <cell r="W1883" t="e">
            <v>#REF!</v>
          </cell>
          <cell r="X1883">
            <v>450</v>
          </cell>
          <cell r="Y1883">
            <v>86.984999999999985</v>
          </cell>
          <cell r="Z1883">
            <v>536.98500000000001</v>
          </cell>
          <cell r="AA1883">
            <v>8082</v>
          </cell>
          <cell r="AB1883">
            <v>114.54</v>
          </cell>
          <cell r="AC1883">
            <v>78.39</v>
          </cell>
          <cell r="AD1883">
            <v>0</v>
          </cell>
          <cell r="AE1883">
            <v>0</v>
          </cell>
          <cell r="AF1883">
            <v>0</v>
          </cell>
          <cell r="AG1883">
            <v>0</v>
          </cell>
          <cell r="AH1883">
            <v>0</v>
          </cell>
          <cell r="AI1883">
            <v>0</v>
          </cell>
          <cell r="AJ1883">
            <v>0</v>
          </cell>
          <cell r="AK1883">
            <v>0</v>
          </cell>
          <cell r="AL1883">
            <v>0</v>
          </cell>
          <cell r="AM1883">
            <v>0</v>
          </cell>
          <cell r="AN1883">
            <v>0</v>
          </cell>
          <cell r="AO1883">
            <v>0</v>
          </cell>
          <cell r="AP1883">
            <v>0</v>
          </cell>
          <cell r="AQ1883">
            <v>192.93</v>
          </cell>
        </row>
        <row r="1884">
          <cell r="A1884">
            <v>1</v>
          </cell>
          <cell r="B1884" t="str">
            <v>COP</v>
          </cell>
          <cell r="C1884" t="str">
            <v>Convenidas</v>
          </cell>
          <cell r="D1884" t="str">
            <v>Variable</v>
          </cell>
          <cell r="E1884">
            <v>3</v>
          </cell>
          <cell r="F1884">
            <v>35445</v>
          </cell>
          <cell r="G1884" t="str">
            <v>Enero</v>
          </cell>
          <cell r="H1884">
            <v>1997</v>
          </cell>
          <cell r="I1884">
            <v>36540</v>
          </cell>
          <cell r="J1884">
            <v>2000</v>
          </cell>
          <cell r="K1884" t="str">
            <v>Enero</v>
          </cell>
          <cell r="P1884">
            <v>7.5</v>
          </cell>
          <cell r="Q1884">
            <v>19.329999999999998</v>
          </cell>
          <cell r="R1884">
            <v>17.96</v>
          </cell>
          <cell r="S1884" t="e">
            <v>#REF!</v>
          </cell>
          <cell r="T1884">
            <v>100</v>
          </cell>
          <cell r="U1884" t="e">
            <v>#REF!</v>
          </cell>
          <cell r="V1884">
            <v>100</v>
          </cell>
          <cell r="W1884" t="e">
            <v>#REF!</v>
          </cell>
          <cell r="X1884">
            <v>100</v>
          </cell>
          <cell r="Y1884">
            <v>19.329999999999998</v>
          </cell>
          <cell r="Z1884">
            <v>119.33</v>
          </cell>
          <cell r="AA1884">
            <v>1796</v>
          </cell>
          <cell r="AB1884">
            <v>25.45</v>
          </cell>
          <cell r="AC1884">
            <v>17.419999999999998</v>
          </cell>
          <cell r="AD1884">
            <v>0</v>
          </cell>
          <cell r="AE1884">
            <v>0</v>
          </cell>
          <cell r="AF1884">
            <v>0</v>
          </cell>
          <cell r="AG1884">
            <v>0</v>
          </cell>
          <cell r="AH1884">
            <v>0</v>
          </cell>
          <cell r="AI1884">
            <v>0</v>
          </cell>
          <cell r="AJ1884">
            <v>0</v>
          </cell>
          <cell r="AK1884">
            <v>0</v>
          </cell>
          <cell r="AL1884">
            <v>0</v>
          </cell>
          <cell r="AM1884">
            <v>0</v>
          </cell>
          <cell r="AN1884">
            <v>0</v>
          </cell>
          <cell r="AO1884">
            <v>0</v>
          </cell>
          <cell r="AP1884">
            <v>0</v>
          </cell>
          <cell r="AQ1884">
            <v>42.87</v>
          </cell>
        </row>
        <row r="1885">
          <cell r="A1885">
            <v>1</v>
          </cell>
          <cell r="B1885" t="str">
            <v>COP</v>
          </cell>
          <cell r="C1885" t="str">
            <v>Convenidas</v>
          </cell>
          <cell r="D1885" t="str">
            <v>Variable</v>
          </cell>
          <cell r="E1885">
            <v>3</v>
          </cell>
          <cell r="F1885">
            <v>35445</v>
          </cell>
          <cell r="G1885" t="str">
            <v>Enero</v>
          </cell>
          <cell r="H1885">
            <v>1997</v>
          </cell>
          <cell r="I1885">
            <v>36540</v>
          </cell>
          <cell r="J1885">
            <v>2000</v>
          </cell>
          <cell r="K1885" t="str">
            <v>Enero</v>
          </cell>
          <cell r="P1885">
            <v>7.5</v>
          </cell>
          <cell r="Q1885">
            <v>19.329999999999998</v>
          </cell>
          <cell r="R1885">
            <v>17.96</v>
          </cell>
          <cell r="S1885" t="e">
            <v>#REF!</v>
          </cell>
          <cell r="T1885">
            <v>2400</v>
          </cell>
          <cell r="U1885" t="e">
            <v>#REF!</v>
          </cell>
          <cell r="V1885">
            <v>2400</v>
          </cell>
          <cell r="W1885" t="e">
            <v>#REF!</v>
          </cell>
          <cell r="X1885">
            <v>2400</v>
          </cell>
          <cell r="Y1885">
            <v>463.91999999999996</v>
          </cell>
          <cell r="Z1885">
            <v>2863.92</v>
          </cell>
          <cell r="AA1885">
            <v>43104</v>
          </cell>
          <cell r="AB1885">
            <v>610.86</v>
          </cell>
          <cell r="AC1885">
            <v>418.08</v>
          </cell>
          <cell r="AD1885">
            <v>0</v>
          </cell>
          <cell r="AE1885">
            <v>0</v>
          </cell>
          <cell r="AF1885">
            <v>0</v>
          </cell>
          <cell r="AG1885">
            <v>0</v>
          </cell>
          <cell r="AH1885">
            <v>0</v>
          </cell>
          <cell r="AI1885">
            <v>0</v>
          </cell>
          <cell r="AJ1885">
            <v>0</v>
          </cell>
          <cell r="AK1885">
            <v>0</v>
          </cell>
          <cell r="AL1885">
            <v>0</v>
          </cell>
          <cell r="AM1885">
            <v>0</v>
          </cell>
          <cell r="AN1885">
            <v>0</v>
          </cell>
          <cell r="AO1885">
            <v>0</v>
          </cell>
          <cell r="AP1885">
            <v>0</v>
          </cell>
          <cell r="AQ1885">
            <v>1028.94</v>
          </cell>
        </row>
        <row r="1886">
          <cell r="A1886">
            <v>1</v>
          </cell>
          <cell r="B1886" t="str">
            <v>COP</v>
          </cell>
          <cell r="C1886" t="str">
            <v>Convenidas</v>
          </cell>
          <cell r="D1886" t="str">
            <v>Variable</v>
          </cell>
          <cell r="E1886">
            <v>3</v>
          </cell>
          <cell r="F1886">
            <v>35445</v>
          </cell>
          <cell r="G1886" t="str">
            <v>Enero</v>
          </cell>
          <cell r="H1886">
            <v>1997</v>
          </cell>
          <cell r="I1886">
            <v>36540</v>
          </cell>
          <cell r="J1886">
            <v>2000</v>
          </cell>
          <cell r="K1886" t="str">
            <v>Enero</v>
          </cell>
          <cell r="P1886">
            <v>7.5</v>
          </cell>
          <cell r="Q1886">
            <v>19.329999999999998</v>
          </cell>
          <cell r="R1886">
            <v>17.96</v>
          </cell>
          <cell r="S1886" t="e">
            <v>#REF!</v>
          </cell>
          <cell r="T1886">
            <v>500</v>
          </cell>
          <cell r="U1886" t="e">
            <v>#REF!</v>
          </cell>
          <cell r="V1886">
            <v>500</v>
          </cell>
          <cell r="W1886" t="e">
            <v>#REF!</v>
          </cell>
          <cell r="X1886">
            <v>500</v>
          </cell>
          <cell r="Y1886">
            <v>96.649999999999991</v>
          </cell>
          <cell r="Z1886">
            <v>596.65</v>
          </cell>
          <cell r="AA1886">
            <v>8980</v>
          </cell>
          <cell r="AB1886">
            <v>127.26</v>
          </cell>
          <cell r="AC1886">
            <v>87.1</v>
          </cell>
          <cell r="AD1886">
            <v>0</v>
          </cell>
          <cell r="AE1886">
            <v>0</v>
          </cell>
          <cell r="AF1886">
            <v>0</v>
          </cell>
          <cell r="AG1886">
            <v>0</v>
          </cell>
          <cell r="AH1886">
            <v>0</v>
          </cell>
          <cell r="AI1886">
            <v>0</v>
          </cell>
          <cell r="AJ1886">
            <v>0</v>
          </cell>
          <cell r="AK1886">
            <v>0</v>
          </cell>
          <cell r="AL1886">
            <v>0</v>
          </cell>
          <cell r="AM1886">
            <v>0</v>
          </cell>
          <cell r="AN1886">
            <v>0</v>
          </cell>
          <cell r="AO1886">
            <v>0</v>
          </cell>
          <cell r="AP1886">
            <v>0</v>
          </cell>
          <cell r="AQ1886">
            <v>214.36</v>
          </cell>
        </row>
        <row r="1887">
          <cell r="A1887">
            <v>1</v>
          </cell>
          <cell r="B1887" t="str">
            <v>COP</v>
          </cell>
          <cell r="C1887" t="str">
            <v>Convenidas</v>
          </cell>
          <cell r="D1887" t="str">
            <v>Variable</v>
          </cell>
          <cell r="E1887">
            <v>3</v>
          </cell>
          <cell r="F1887">
            <v>35446</v>
          </cell>
          <cell r="G1887" t="str">
            <v>Enero</v>
          </cell>
          <cell r="H1887">
            <v>1997</v>
          </cell>
          <cell r="I1887">
            <v>36541</v>
          </cell>
          <cell r="J1887">
            <v>2000</v>
          </cell>
          <cell r="K1887" t="str">
            <v>Enero</v>
          </cell>
          <cell r="P1887">
            <v>7.5</v>
          </cell>
          <cell r="Q1887">
            <v>19.329999999999998</v>
          </cell>
          <cell r="R1887">
            <v>17.96</v>
          </cell>
          <cell r="S1887" t="e">
            <v>#REF!</v>
          </cell>
          <cell r="T1887">
            <v>25000</v>
          </cell>
          <cell r="U1887" t="e">
            <v>#REF!</v>
          </cell>
          <cell r="V1887">
            <v>25000</v>
          </cell>
          <cell r="W1887" t="e">
            <v>#REF!</v>
          </cell>
          <cell r="X1887">
            <v>25000</v>
          </cell>
          <cell r="Y1887">
            <v>4832.4999999999991</v>
          </cell>
          <cell r="Z1887">
            <v>29832.5</v>
          </cell>
          <cell r="AA1887">
            <v>449000</v>
          </cell>
          <cell r="AB1887">
            <v>6363.13</v>
          </cell>
          <cell r="AC1887">
            <v>4355</v>
          </cell>
          <cell r="AD1887">
            <v>0</v>
          </cell>
          <cell r="AE1887">
            <v>0</v>
          </cell>
          <cell r="AF1887">
            <v>0</v>
          </cell>
          <cell r="AG1887">
            <v>0</v>
          </cell>
          <cell r="AH1887">
            <v>0</v>
          </cell>
          <cell r="AI1887">
            <v>0</v>
          </cell>
          <cell r="AJ1887">
            <v>0</v>
          </cell>
          <cell r="AK1887">
            <v>0</v>
          </cell>
          <cell r="AL1887">
            <v>0</v>
          </cell>
          <cell r="AM1887">
            <v>0</v>
          </cell>
          <cell r="AN1887">
            <v>0</v>
          </cell>
          <cell r="AO1887">
            <v>0</v>
          </cell>
          <cell r="AP1887">
            <v>0</v>
          </cell>
          <cell r="AQ1887">
            <v>10718.130000000001</v>
          </cell>
        </row>
        <row r="1888">
          <cell r="A1888">
            <v>1</v>
          </cell>
          <cell r="B1888" t="str">
            <v>COP</v>
          </cell>
          <cell r="C1888" t="str">
            <v>Convenidas</v>
          </cell>
          <cell r="D1888" t="str">
            <v>Fija</v>
          </cell>
          <cell r="E1888">
            <v>3</v>
          </cell>
          <cell r="F1888">
            <v>35527</v>
          </cell>
          <cell r="G1888" t="str">
            <v>Abril</v>
          </cell>
          <cell r="H1888">
            <v>1997</v>
          </cell>
          <cell r="I1888">
            <v>36623</v>
          </cell>
          <cell r="J1888">
            <v>2000</v>
          </cell>
          <cell r="K1888" t="str">
            <v>Abril</v>
          </cell>
          <cell r="P1888">
            <v>0</v>
          </cell>
          <cell r="Q1888">
            <v>27.5</v>
          </cell>
          <cell r="R1888" t="e">
            <v>#REF!</v>
          </cell>
          <cell r="S1888" t="e">
            <v>#REF!</v>
          </cell>
          <cell r="T1888">
            <v>68500</v>
          </cell>
          <cell r="U1888" t="e">
            <v>#REF!</v>
          </cell>
          <cell r="V1888">
            <v>68500</v>
          </cell>
          <cell r="W1888" t="e">
            <v>#REF!</v>
          </cell>
          <cell r="X1888">
            <v>68500</v>
          </cell>
          <cell r="Y1888">
            <v>18837.5</v>
          </cell>
          <cell r="Z1888">
            <v>87337.5</v>
          </cell>
          <cell r="AA1888" t="e">
            <v>#REF!</v>
          </cell>
          <cell r="AB1888">
            <v>18837.5</v>
          </cell>
          <cell r="AC1888">
            <v>18837.5</v>
          </cell>
          <cell r="AD1888">
            <v>0</v>
          </cell>
          <cell r="AE1888">
            <v>0</v>
          </cell>
          <cell r="AF1888">
            <v>0</v>
          </cell>
          <cell r="AG1888">
            <v>0</v>
          </cell>
          <cell r="AH1888">
            <v>0</v>
          </cell>
          <cell r="AI1888">
            <v>0</v>
          </cell>
          <cell r="AJ1888">
            <v>0</v>
          </cell>
          <cell r="AK1888">
            <v>0</v>
          </cell>
          <cell r="AL1888">
            <v>0</v>
          </cell>
          <cell r="AM1888">
            <v>0</v>
          </cell>
          <cell r="AN1888">
            <v>0</v>
          </cell>
          <cell r="AO1888">
            <v>0</v>
          </cell>
          <cell r="AP1888">
            <v>0</v>
          </cell>
          <cell r="AQ1888">
            <v>37675</v>
          </cell>
        </row>
        <row r="1889">
          <cell r="A1889">
            <v>1</v>
          </cell>
          <cell r="B1889" t="str">
            <v>COP</v>
          </cell>
          <cell r="C1889" t="str">
            <v>Convenidas</v>
          </cell>
          <cell r="D1889" t="str">
            <v>Fija</v>
          </cell>
          <cell r="E1889">
            <v>3</v>
          </cell>
          <cell r="F1889">
            <v>35527</v>
          </cell>
          <cell r="G1889" t="str">
            <v>Abril</v>
          </cell>
          <cell r="H1889">
            <v>1997</v>
          </cell>
          <cell r="I1889">
            <v>36623</v>
          </cell>
          <cell r="J1889">
            <v>2000</v>
          </cell>
          <cell r="K1889" t="str">
            <v>Abril</v>
          </cell>
          <cell r="P1889">
            <v>0</v>
          </cell>
          <cell r="Q1889">
            <v>27.5</v>
          </cell>
          <cell r="R1889" t="e">
            <v>#REF!</v>
          </cell>
          <cell r="S1889" t="e">
            <v>#REF!</v>
          </cell>
          <cell r="T1889">
            <v>15500</v>
          </cell>
          <cell r="U1889" t="e">
            <v>#REF!</v>
          </cell>
          <cell r="V1889">
            <v>15500</v>
          </cell>
          <cell r="W1889" t="e">
            <v>#REF!</v>
          </cell>
          <cell r="X1889">
            <v>15500</v>
          </cell>
          <cell r="Y1889">
            <v>4262.5</v>
          </cell>
          <cell r="Z1889">
            <v>19762.5</v>
          </cell>
          <cell r="AA1889" t="e">
            <v>#REF!</v>
          </cell>
          <cell r="AB1889">
            <v>4262.5</v>
          </cell>
          <cell r="AC1889">
            <v>4262.5</v>
          </cell>
          <cell r="AD1889">
            <v>0</v>
          </cell>
          <cell r="AE1889">
            <v>0</v>
          </cell>
          <cell r="AF1889">
            <v>0</v>
          </cell>
          <cell r="AG1889">
            <v>0</v>
          </cell>
          <cell r="AH1889">
            <v>0</v>
          </cell>
          <cell r="AI1889">
            <v>0</v>
          </cell>
          <cell r="AJ1889">
            <v>0</v>
          </cell>
          <cell r="AK1889">
            <v>0</v>
          </cell>
          <cell r="AL1889">
            <v>0</v>
          </cell>
          <cell r="AM1889">
            <v>0</v>
          </cell>
          <cell r="AN1889">
            <v>0</v>
          </cell>
          <cell r="AO1889">
            <v>0</v>
          </cell>
          <cell r="AP1889">
            <v>0</v>
          </cell>
          <cell r="AQ1889">
            <v>8525</v>
          </cell>
        </row>
        <row r="1890">
          <cell r="A1890">
            <v>1</v>
          </cell>
          <cell r="B1890" t="str">
            <v>COP</v>
          </cell>
          <cell r="C1890" t="str">
            <v>Convenidas</v>
          </cell>
          <cell r="D1890" t="str">
            <v>Fija</v>
          </cell>
          <cell r="E1890">
            <v>3</v>
          </cell>
          <cell r="F1890">
            <v>35527</v>
          </cell>
          <cell r="G1890" t="str">
            <v>Abril</v>
          </cell>
          <cell r="H1890">
            <v>1997</v>
          </cell>
          <cell r="I1890">
            <v>36623</v>
          </cell>
          <cell r="J1890">
            <v>2000</v>
          </cell>
          <cell r="K1890" t="str">
            <v>Abril</v>
          </cell>
          <cell r="P1890">
            <v>0</v>
          </cell>
          <cell r="Q1890">
            <v>27.5</v>
          </cell>
          <cell r="R1890" t="e">
            <v>#REF!</v>
          </cell>
          <cell r="S1890" t="e">
            <v>#REF!</v>
          </cell>
          <cell r="T1890">
            <v>6000</v>
          </cell>
          <cell r="U1890" t="e">
            <v>#REF!</v>
          </cell>
          <cell r="V1890">
            <v>6000</v>
          </cell>
          <cell r="W1890" t="e">
            <v>#REF!</v>
          </cell>
          <cell r="X1890">
            <v>6000</v>
          </cell>
          <cell r="Y1890">
            <v>1650.0000000000002</v>
          </cell>
          <cell r="Z1890">
            <v>7650</v>
          </cell>
          <cell r="AA1890" t="e">
            <v>#REF!</v>
          </cell>
          <cell r="AB1890">
            <v>1650.0000000000002</v>
          </cell>
          <cell r="AC1890">
            <v>1650.0000000000002</v>
          </cell>
          <cell r="AD1890">
            <v>0</v>
          </cell>
          <cell r="AE1890">
            <v>0</v>
          </cell>
          <cell r="AF1890">
            <v>0</v>
          </cell>
          <cell r="AG1890">
            <v>0</v>
          </cell>
          <cell r="AH1890">
            <v>0</v>
          </cell>
          <cell r="AI1890">
            <v>0</v>
          </cell>
          <cell r="AJ1890">
            <v>0</v>
          </cell>
          <cell r="AK1890">
            <v>0</v>
          </cell>
          <cell r="AL1890">
            <v>0</v>
          </cell>
          <cell r="AM1890">
            <v>0</v>
          </cell>
          <cell r="AN1890">
            <v>0</v>
          </cell>
          <cell r="AO1890">
            <v>0</v>
          </cell>
          <cell r="AP1890">
            <v>0</v>
          </cell>
          <cell r="AQ1890">
            <v>3300.0000000000005</v>
          </cell>
        </row>
        <row r="1891">
          <cell r="A1891">
            <v>1</v>
          </cell>
          <cell r="B1891" t="str">
            <v>COP</v>
          </cell>
          <cell r="C1891" t="str">
            <v>Convenidas</v>
          </cell>
          <cell r="D1891" t="str">
            <v>Fija</v>
          </cell>
          <cell r="E1891">
            <v>2</v>
          </cell>
          <cell r="F1891">
            <v>35954</v>
          </cell>
          <cell r="G1891" t="str">
            <v>Junio</v>
          </cell>
          <cell r="H1891">
            <v>1998</v>
          </cell>
          <cell r="I1891">
            <v>36685</v>
          </cell>
          <cell r="J1891">
            <v>2000</v>
          </cell>
          <cell r="K1891" t="str">
            <v>Junio</v>
          </cell>
          <cell r="P1891">
            <v>0</v>
          </cell>
          <cell r="Q1891">
            <v>25.5</v>
          </cell>
          <cell r="R1891" t="e">
            <v>#REF!</v>
          </cell>
          <cell r="S1891" t="e">
            <v>#REF!</v>
          </cell>
          <cell r="T1891">
            <v>5803.7</v>
          </cell>
          <cell r="U1891" t="e">
            <v>#REF!</v>
          </cell>
          <cell r="V1891">
            <v>5803.7</v>
          </cell>
          <cell r="W1891" t="e">
            <v>#REF!</v>
          </cell>
          <cell r="X1891">
            <v>5803.7</v>
          </cell>
          <cell r="Y1891">
            <v>1479.9435000000001</v>
          </cell>
          <cell r="Z1891">
            <v>7283.6435000000001</v>
          </cell>
          <cell r="AA1891" t="e">
            <v>#REF!</v>
          </cell>
          <cell r="AB1891">
            <v>1479.9435000000001</v>
          </cell>
          <cell r="AC1891">
            <v>1479.9435000000001</v>
          </cell>
          <cell r="AD1891">
            <v>0</v>
          </cell>
          <cell r="AE1891">
            <v>0</v>
          </cell>
          <cell r="AF1891">
            <v>0</v>
          </cell>
          <cell r="AG1891">
            <v>0</v>
          </cell>
          <cell r="AH1891">
            <v>0</v>
          </cell>
          <cell r="AI1891">
            <v>0</v>
          </cell>
          <cell r="AJ1891">
            <v>0</v>
          </cell>
          <cell r="AK1891">
            <v>0</v>
          </cell>
          <cell r="AL1891">
            <v>0</v>
          </cell>
          <cell r="AM1891">
            <v>0</v>
          </cell>
          <cell r="AN1891">
            <v>0</v>
          </cell>
          <cell r="AO1891">
            <v>0</v>
          </cell>
          <cell r="AP1891">
            <v>0</v>
          </cell>
          <cell r="AQ1891">
            <v>2959.8870000000002</v>
          </cell>
        </row>
        <row r="1892">
          <cell r="A1892">
            <v>1</v>
          </cell>
          <cell r="B1892" t="str">
            <v>COP</v>
          </cell>
          <cell r="C1892" t="str">
            <v>Convenidas</v>
          </cell>
          <cell r="D1892" t="str">
            <v>Fija</v>
          </cell>
          <cell r="E1892">
            <v>2</v>
          </cell>
          <cell r="F1892">
            <v>35954</v>
          </cell>
          <cell r="G1892" t="str">
            <v>Junio</v>
          </cell>
          <cell r="H1892">
            <v>1998</v>
          </cell>
          <cell r="I1892">
            <v>36685</v>
          </cell>
          <cell r="J1892">
            <v>2000</v>
          </cell>
          <cell r="K1892" t="str">
            <v>Junio</v>
          </cell>
          <cell r="P1892">
            <v>0</v>
          </cell>
          <cell r="Q1892">
            <v>25.5</v>
          </cell>
          <cell r="R1892" t="e">
            <v>#REF!</v>
          </cell>
          <cell r="S1892" t="e">
            <v>#REF!</v>
          </cell>
          <cell r="T1892">
            <v>1547.6</v>
          </cell>
          <cell r="U1892" t="e">
            <v>#REF!</v>
          </cell>
          <cell r="V1892">
            <v>1547.6</v>
          </cell>
          <cell r="W1892" t="e">
            <v>#REF!</v>
          </cell>
          <cell r="X1892">
            <v>1547.6</v>
          </cell>
          <cell r="Y1892">
            <v>394.63799999999998</v>
          </cell>
          <cell r="Z1892">
            <v>1942.2379999999998</v>
          </cell>
          <cell r="AA1892" t="e">
            <v>#REF!</v>
          </cell>
          <cell r="AB1892">
            <v>394.63799999999998</v>
          </cell>
          <cell r="AC1892">
            <v>394.63799999999998</v>
          </cell>
          <cell r="AD1892">
            <v>0</v>
          </cell>
          <cell r="AE1892">
            <v>0</v>
          </cell>
          <cell r="AF1892">
            <v>0</v>
          </cell>
          <cell r="AG1892">
            <v>0</v>
          </cell>
          <cell r="AH1892">
            <v>0</v>
          </cell>
          <cell r="AI1892">
            <v>0</v>
          </cell>
          <cell r="AJ1892">
            <v>0</v>
          </cell>
          <cell r="AK1892">
            <v>0</v>
          </cell>
          <cell r="AL1892">
            <v>0</v>
          </cell>
          <cell r="AM1892">
            <v>0</v>
          </cell>
          <cell r="AN1892">
            <v>0</v>
          </cell>
          <cell r="AO1892">
            <v>0</v>
          </cell>
          <cell r="AP1892">
            <v>0</v>
          </cell>
          <cell r="AQ1892">
            <v>789.27599999999995</v>
          </cell>
        </row>
        <row r="1893">
          <cell r="A1893">
            <v>1</v>
          </cell>
          <cell r="B1893" t="str">
            <v>COP</v>
          </cell>
          <cell r="C1893" t="str">
            <v>Convenidas</v>
          </cell>
          <cell r="D1893" t="str">
            <v>Fija</v>
          </cell>
          <cell r="E1893">
            <v>2</v>
          </cell>
          <cell r="F1893">
            <v>35954</v>
          </cell>
          <cell r="G1893" t="str">
            <v>Junio</v>
          </cell>
          <cell r="H1893">
            <v>1998</v>
          </cell>
          <cell r="I1893">
            <v>36685</v>
          </cell>
          <cell r="J1893">
            <v>2000</v>
          </cell>
          <cell r="K1893" t="str">
            <v>Junio</v>
          </cell>
          <cell r="P1893">
            <v>0</v>
          </cell>
          <cell r="Q1893">
            <v>25.5</v>
          </cell>
          <cell r="R1893" t="e">
            <v>#REF!</v>
          </cell>
          <cell r="S1893" t="e">
            <v>#REF!</v>
          </cell>
          <cell r="T1893">
            <v>787.9</v>
          </cell>
          <cell r="U1893" t="e">
            <v>#REF!</v>
          </cell>
          <cell r="V1893">
            <v>787.9</v>
          </cell>
          <cell r="W1893" t="e">
            <v>#REF!</v>
          </cell>
          <cell r="X1893">
            <v>787.9</v>
          </cell>
          <cell r="Y1893">
            <v>200.9145</v>
          </cell>
          <cell r="Z1893">
            <v>988.81449999999995</v>
          </cell>
          <cell r="AA1893" t="e">
            <v>#REF!</v>
          </cell>
          <cell r="AB1893">
            <v>200.9145</v>
          </cell>
          <cell r="AC1893">
            <v>200.9145</v>
          </cell>
          <cell r="AD1893">
            <v>0</v>
          </cell>
          <cell r="AE1893">
            <v>0</v>
          </cell>
          <cell r="AF1893">
            <v>0</v>
          </cell>
          <cell r="AG1893">
            <v>0</v>
          </cell>
          <cell r="AH1893">
            <v>0</v>
          </cell>
          <cell r="AI1893">
            <v>0</v>
          </cell>
          <cell r="AJ1893">
            <v>0</v>
          </cell>
          <cell r="AK1893">
            <v>0</v>
          </cell>
          <cell r="AL1893">
            <v>0</v>
          </cell>
          <cell r="AM1893">
            <v>0</v>
          </cell>
          <cell r="AN1893">
            <v>0</v>
          </cell>
          <cell r="AO1893">
            <v>0</v>
          </cell>
          <cell r="AP1893">
            <v>0</v>
          </cell>
          <cell r="AQ1893">
            <v>401.82900000000001</v>
          </cell>
        </row>
        <row r="1894">
          <cell r="A1894">
            <v>1</v>
          </cell>
          <cell r="B1894" t="str">
            <v>COP</v>
          </cell>
          <cell r="C1894" t="str">
            <v>Convenidas</v>
          </cell>
          <cell r="D1894" t="str">
            <v>Fija</v>
          </cell>
          <cell r="E1894">
            <v>2</v>
          </cell>
          <cell r="F1894">
            <v>35954</v>
          </cell>
          <cell r="G1894" t="str">
            <v>Junio</v>
          </cell>
          <cell r="H1894">
            <v>1998</v>
          </cell>
          <cell r="I1894">
            <v>36685</v>
          </cell>
          <cell r="J1894">
            <v>2000</v>
          </cell>
          <cell r="K1894" t="str">
            <v>Junio</v>
          </cell>
          <cell r="P1894">
            <v>0</v>
          </cell>
          <cell r="Q1894">
            <v>25.5</v>
          </cell>
          <cell r="R1894" t="e">
            <v>#REF!</v>
          </cell>
          <cell r="S1894" t="e">
            <v>#REF!</v>
          </cell>
          <cell r="T1894">
            <v>37928.6</v>
          </cell>
          <cell r="U1894" t="e">
            <v>#REF!</v>
          </cell>
          <cell r="V1894">
            <v>37928.6</v>
          </cell>
          <cell r="W1894" t="e">
            <v>#REF!</v>
          </cell>
          <cell r="X1894">
            <v>37928.6</v>
          </cell>
          <cell r="Y1894">
            <v>9671.7929999999997</v>
          </cell>
          <cell r="Z1894">
            <v>47600.392999999996</v>
          </cell>
          <cell r="AA1894" t="e">
            <v>#REF!</v>
          </cell>
          <cell r="AB1894">
            <v>9671.7929999999997</v>
          </cell>
          <cell r="AC1894">
            <v>9671.7929999999997</v>
          </cell>
          <cell r="AD1894">
            <v>0</v>
          </cell>
          <cell r="AE1894">
            <v>0</v>
          </cell>
          <cell r="AF1894">
            <v>0</v>
          </cell>
          <cell r="AG1894">
            <v>0</v>
          </cell>
          <cell r="AH1894">
            <v>0</v>
          </cell>
          <cell r="AI1894">
            <v>0</v>
          </cell>
          <cell r="AJ1894">
            <v>0</v>
          </cell>
          <cell r="AK1894">
            <v>0</v>
          </cell>
          <cell r="AL1894">
            <v>0</v>
          </cell>
          <cell r="AM1894">
            <v>0</v>
          </cell>
          <cell r="AN1894">
            <v>0</v>
          </cell>
          <cell r="AO1894">
            <v>0</v>
          </cell>
          <cell r="AP1894">
            <v>0</v>
          </cell>
          <cell r="AQ1894">
            <v>19343.585999999999</v>
          </cell>
        </row>
        <row r="1895">
          <cell r="A1895">
            <v>1</v>
          </cell>
          <cell r="B1895" t="str">
            <v>COP</v>
          </cell>
          <cell r="C1895" t="str">
            <v>Convenidas</v>
          </cell>
          <cell r="D1895" t="str">
            <v>Fija</v>
          </cell>
          <cell r="E1895">
            <v>2</v>
          </cell>
          <cell r="F1895">
            <v>35954</v>
          </cell>
          <cell r="G1895" t="str">
            <v>Junio</v>
          </cell>
          <cell r="H1895">
            <v>1998</v>
          </cell>
          <cell r="I1895">
            <v>36685</v>
          </cell>
          <cell r="J1895">
            <v>2000</v>
          </cell>
          <cell r="K1895" t="str">
            <v>Junio</v>
          </cell>
          <cell r="P1895">
            <v>0</v>
          </cell>
          <cell r="Q1895">
            <v>25.5</v>
          </cell>
          <cell r="R1895" t="e">
            <v>#REF!</v>
          </cell>
          <cell r="S1895" t="e">
            <v>#REF!</v>
          </cell>
          <cell r="T1895">
            <v>4320.8999999999996</v>
          </cell>
          <cell r="U1895" t="e">
            <v>#REF!</v>
          </cell>
          <cell r="V1895">
            <v>4320.8999999999996</v>
          </cell>
          <cell r="W1895" t="e">
            <v>#REF!</v>
          </cell>
          <cell r="X1895">
            <v>4320.8999999999996</v>
          </cell>
          <cell r="Y1895">
            <v>1101.8294999999998</v>
          </cell>
          <cell r="Z1895">
            <v>5422.7294999999995</v>
          </cell>
          <cell r="AA1895" t="e">
            <v>#REF!</v>
          </cell>
          <cell r="AB1895">
            <v>1101.8294999999998</v>
          </cell>
          <cell r="AC1895">
            <v>1101.8294999999998</v>
          </cell>
          <cell r="AD1895">
            <v>0</v>
          </cell>
          <cell r="AE1895">
            <v>0</v>
          </cell>
          <cell r="AF1895">
            <v>0</v>
          </cell>
          <cell r="AG1895">
            <v>0</v>
          </cell>
          <cell r="AH1895">
            <v>0</v>
          </cell>
          <cell r="AI1895">
            <v>0</v>
          </cell>
          <cell r="AJ1895">
            <v>0</v>
          </cell>
          <cell r="AK1895">
            <v>0</v>
          </cell>
          <cell r="AL1895">
            <v>0</v>
          </cell>
          <cell r="AM1895">
            <v>0</v>
          </cell>
          <cell r="AN1895">
            <v>0</v>
          </cell>
          <cell r="AO1895">
            <v>0</v>
          </cell>
          <cell r="AP1895">
            <v>0</v>
          </cell>
          <cell r="AQ1895">
            <v>2203.6589999999997</v>
          </cell>
        </row>
        <row r="1896">
          <cell r="A1896">
            <v>1</v>
          </cell>
          <cell r="B1896" t="str">
            <v>COP</v>
          </cell>
          <cell r="C1896" t="str">
            <v>Convenidas</v>
          </cell>
          <cell r="D1896" t="str">
            <v>Fija</v>
          </cell>
          <cell r="E1896">
            <v>2</v>
          </cell>
          <cell r="F1896">
            <v>35954</v>
          </cell>
          <cell r="G1896" t="str">
            <v>Junio</v>
          </cell>
          <cell r="H1896">
            <v>1998</v>
          </cell>
          <cell r="I1896">
            <v>36685</v>
          </cell>
          <cell r="J1896">
            <v>2000</v>
          </cell>
          <cell r="K1896" t="str">
            <v>Junio</v>
          </cell>
          <cell r="P1896">
            <v>0</v>
          </cell>
          <cell r="Q1896">
            <v>25.5</v>
          </cell>
          <cell r="R1896" t="e">
            <v>#REF!</v>
          </cell>
          <cell r="S1896" t="e">
            <v>#REF!</v>
          </cell>
          <cell r="T1896">
            <v>960.2</v>
          </cell>
          <cell r="U1896" t="e">
            <v>#REF!</v>
          </cell>
          <cell r="V1896">
            <v>960.2</v>
          </cell>
          <cell r="W1896" t="e">
            <v>#REF!</v>
          </cell>
          <cell r="X1896">
            <v>960.2</v>
          </cell>
          <cell r="Y1896">
            <v>244.85100000000003</v>
          </cell>
          <cell r="Z1896">
            <v>1205.0510000000002</v>
          </cell>
          <cell r="AA1896" t="e">
            <v>#REF!</v>
          </cell>
          <cell r="AB1896">
            <v>244.85100000000003</v>
          </cell>
          <cell r="AC1896">
            <v>244.85100000000003</v>
          </cell>
          <cell r="AD1896">
            <v>0</v>
          </cell>
          <cell r="AE1896">
            <v>0</v>
          </cell>
          <cell r="AF1896">
            <v>0</v>
          </cell>
          <cell r="AG1896">
            <v>0</v>
          </cell>
          <cell r="AH1896">
            <v>0</v>
          </cell>
          <cell r="AI1896">
            <v>0</v>
          </cell>
          <cell r="AJ1896">
            <v>0</v>
          </cell>
          <cell r="AK1896">
            <v>0</v>
          </cell>
          <cell r="AL1896">
            <v>0</v>
          </cell>
          <cell r="AM1896">
            <v>0</v>
          </cell>
          <cell r="AN1896">
            <v>0</v>
          </cell>
          <cell r="AO1896">
            <v>0</v>
          </cell>
          <cell r="AP1896">
            <v>0</v>
          </cell>
          <cell r="AQ1896">
            <v>489.70200000000006</v>
          </cell>
        </row>
        <row r="1897">
          <cell r="A1897">
            <v>1</v>
          </cell>
          <cell r="B1897" t="str">
            <v>COP</v>
          </cell>
          <cell r="C1897" t="str">
            <v>Convenidas</v>
          </cell>
          <cell r="D1897" t="str">
            <v>Fija</v>
          </cell>
          <cell r="E1897">
            <v>2</v>
          </cell>
          <cell r="F1897">
            <v>35954</v>
          </cell>
          <cell r="G1897" t="str">
            <v>Junio</v>
          </cell>
          <cell r="H1897">
            <v>1998</v>
          </cell>
          <cell r="I1897">
            <v>36685</v>
          </cell>
          <cell r="J1897">
            <v>2000</v>
          </cell>
          <cell r="K1897" t="str">
            <v>Junio</v>
          </cell>
          <cell r="P1897">
            <v>0</v>
          </cell>
          <cell r="Q1897">
            <v>25.5</v>
          </cell>
          <cell r="R1897" t="e">
            <v>#REF!</v>
          </cell>
          <cell r="S1897" t="e">
            <v>#REF!</v>
          </cell>
          <cell r="T1897">
            <v>16717.099999999999</v>
          </cell>
          <cell r="U1897" t="e">
            <v>#REF!</v>
          </cell>
          <cell r="V1897">
            <v>16717.099999999999</v>
          </cell>
          <cell r="W1897" t="e">
            <v>#REF!</v>
          </cell>
          <cell r="X1897">
            <v>16717.099999999999</v>
          </cell>
          <cell r="Y1897">
            <v>4262.8604999999998</v>
          </cell>
          <cell r="Z1897">
            <v>20979.960499999997</v>
          </cell>
          <cell r="AA1897" t="e">
            <v>#REF!</v>
          </cell>
          <cell r="AB1897">
            <v>4262.8604999999998</v>
          </cell>
          <cell r="AC1897">
            <v>4262.8604999999998</v>
          </cell>
          <cell r="AD1897">
            <v>0</v>
          </cell>
          <cell r="AE1897">
            <v>0</v>
          </cell>
          <cell r="AF1897">
            <v>0</v>
          </cell>
          <cell r="AG1897">
            <v>0</v>
          </cell>
          <cell r="AH1897">
            <v>0</v>
          </cell>
          <cell r="AI1897">
            <v>0</v>
          </cell>
          <cell r="AJ1897">
            <v>0</v>
          </cell>
          <cell r="AK1897">
            <v>0</v>
          </cell>
          <cell r="AL1897">
            <v>0</v>
          </cell>
          <cell r="AM1897">
            <v>0</v>
          </cell>
          <cell r="AN1897">
            <v>0</v>
          </cell>
          <cell r="AO1897">
            <v>0</v>
          </cell>
          <cell r="AP1897">
            <v>0</v>
          </cell>
          <cell r="AQ1897">
            <v>8525.7209999999995</v>
          </cell>
        </row>
        <row r="1898">
          <cell r="A1898">
            <v>1</v>
          </cell>
          <cell r="B1898" t="str">
            <v>COP</v>
          </cell>
          <cell r="C1898" t="str">
            <v>Convenidas</v>
          </cell>
          <cell r="D1898" t="str">
            <v>Fija</v>
          </cell>
          <cell r="E1898">
            <v>2</v>
          </cell>
          <cell r="F1898">
            <v>35954</v>
          </cell>
          <cell r="G1898" t="str">
            <v>Junio</v>
          </cell>
          <cell r="H1898">
            <v>1998</v>
          </cell>
          <cell r="I1898">
            <v>36685</v>
          </cell>
          <cell r="J1898">
            <v>2000</v>
          </cell>
          <cell r="K1898" t="str">
            <v>Junio</v>
          </cell>
          <cell r="P1898">
            <v>0</v>
          </cell>
          <cell r="Q1898">
            <v>25.5</v>
          </cell>
          <cell r="R1898" t="e">
            <v>#REF!</v>
          </cell>
          <cell r="S1898" t="e">
            <v>#REF!</v>
          </cell>
          <cell r="T1898">
            <v>57086.6</v>
          </cell>
          <cell r="U1898" t="e">
            <v>#REF!</v>
          </cell>
          <cell r="V1898">
            <v>57086.6</v>
          </cell>
          <cell r="W1898" t="e">
            <v>#REF!</v>
          </cell>
          <cell r="X1898">
            <v>57086.6</v>
          </cell>
          <cell r="Y1898">
            <v>14557.083000000001</v>
          </cell>
          <cell r="Z1898">
            <v>71643.683000000005</v>
          </cell>
          <cell r="AA1898" t="e">
            <v>#REF!</v>
          </cell>
          <cell r="AB1898">
            <v>14557.083000000001</v>
          </cell>
          <cell r="AC1898">
            <v>14557.083000000001</v>
          </cell>
          <cell r="AD1898">
            <v>0</v>
          </cell>
          <cell r="AE1898">
            <v>0</v>
          </cell>
          <cell r="AF1898">
            <v>0</v>
          </cell>
          <cell r="AG1898">
            <v>0</v>
          </cell>
          <cell r="AH1898">
            <v>0</v>
          </cell>
          <cell r="AI1898">
            <v>0</v>
          </cell>
          <cell r="AJ1898">
            <v>0</v>
          </cell>
          <cell r="AK1898">
            <v>0</v>
          </cell>
          <cell r="AL1898">
            <v>0</v>
          </cell>
          <cell r="AM1898">
            <v>0</v>
          </cell>
          <cell r="AN1898">
            <v>0</v>
          </cell>
          <cell r="AO1898">
            <v>0</v>
          </cell>
          <cell r="AP1898">
            <v>0</v>
          </cell>
          <cell r="AQ1898">
            <v>29114.166000000001</v>
          </cell>
        </row>
        <row r="1899">
          <cell r="A1899">
            <v>1</v>
          </cell>
          <cell r="B1899" t="str">
            <v>COP</v>
          </cell>
          <cell r="C1899" t="str">
            <v>Convenidas</v>
          </cell>
          <cell r="D1899" t="str">
            <v>Fija</v>
          </cell>
          <cell r="E1899">
            <v>2</v>
          </cell>
          <cell r="F1899">
            <v>35954</v>
          </cell>
          <cell r="G1899" t="str">
            <v>Junio</v>
          </cell>
          <cell r="H1899">
            <v>1998</v>
          </cell>
          <cell r="I1899">
            <v>36685</v>
          </cell>
          <cell r="J1899">
            <v>2000</v>
          </cell>
          <cell r="K1899" t="str">
            <v>Junio</v>
          </cell>
          <cell r="P1899">
            <v>0</v>
          </cell>
          <cell r="Q1899">
            <v>25.5</v>
          </cell>
          <cell r="R1899" t="e">
            <v>#REF!</v>
          </cell>
          <cell r="S1899" t="e">
            <v>#REF!</v>
          </cell>
          <cell r="T1899">
            <v>64534.9</v>
          </cell>
          <cell r="U1899" t="e">
            <v>#REF!</v>
          </cell>
          <cell r="V1899">
            <v>64534.9</v>
          </cell>
          <cell r="W1899" t="e">
            <v>#REF!</v>
          </cell>
          <cell r="X1899">
            <v>64534.9</v>
          </cell>
          <cell r="Y1899">
            <v>16456.3995</v>
          </cell>
          <cell r="Z1899">
            <v>80991.299499999994</v>
          </cell>
          <cell r="AA1899" t="e">
            <v>#REF!</v>
          </cell>
          <cell r="AB1899">
            <v>16456.3995</v>
          </cell>
          <cell r="AC1899">
            <v>16456.3995</v>
          </cell>
          <cell r="AD1899">
            <v>0</v>
          </cell>
          <cell r="AE1899">
            <v>0</v>
          </cell>
          <cell r="AF1899">
            <v>0</v>
          </cell>
          <cell r="AG1899">
            <v>0</v>
          </cell>
          <cell r="AH1899">
            <v>0</v>
          </cell>
          <cell r="AI1899">
            <v>0</v>
          </cell>
          <cell r="AJ1899">
            <v>0</v>
          </cell>
          <cell r="AK1899">
            <v>0</v>
          </cell>
          <cell r="AL1899">
            <v>0</v>
          </cell>
          <cell r="AM1899">
            <v>0</v>
          </cell>
          <cell r="AN1899">
            <v>0</v>
          </cell>
          <cell r="AO1899">
            <v>0</v>
          </cell>
          <cell r="AP1899">
            <v>0</v>
          </cell>
          <cell r="AQ1899">
            <v>32912.798999999999</v>
          </cell>
        </row>
        <row r="1900">
          <cell r="A1900">
            <v>1</v>
          </cell>
          <cell r="B1900" t="str">
            <v>COP</v>
          </cell>
          <cell r="C1900" t="str">
            <v>Convenidas</v>
          </cell>
          <cell r="D1900" t="str">
            <v>Fija</v>
          </cell>
          <cell r="E1900">
            <v>2</v>
          </cell>
          <cell r="F1900">
            <v>35954</v>
          </cell>
          <cell r="G1900" t="str">
            <v>Junio</v>
          </cell>
          <cell r="H1900">
            <v>1998</v>
          </cell>
          <cell r="I1900">
            <v>36685</v>
          </cell>
          <cell r="J1900">
            <v>2000</v>
          </cell>
          <cell r="K1900" t="str">
            <v>Junio</v>
          </cell>
          <cell r="P1900">
            <v>0</v>
          </cell>
          <cell r="Q1900">
            <v>25.5</v>
          </cell>
          <cell r="R1900" t="e">
            <v>#REF!</v>
          </cell>
          <cell r="S1900" t="e">
            <v>#REF!</v>
          </cell>
          <cell r="T1900">
            <v>34.299999999999997</v>
          </cell>
          <cell r="U1900" t="e">
            <v>#REF!</v>
          </cell>
          <cell r="V1900">
            <v>34.299999999999997</v>
          </cell>
          <cell r="W1900" t="e">
            <v>#REF!</v>
          </cell>
          <cell r="X1900">
            <v>34.299999999999997</v>
          </cell>
          <cell r="Y1900">
            <v>8.7464999999999993</v>
          </cell>
          <cell r="Z1900">
            <v>43.046499999999995</v>
          </cell>
          <cell r="AA1900" t="e">
            <v>#REF!</v>
          </cell>
          <cell r="AB1900">
            <v>8.7464999999999993</v>
          </cell>
          <cell r="AC1900">
            <v>8.7464999999999993</v>
          </cell>
          <cell r="AD1900">
            <v>0</v>
          </cell>
          <cell r="AE1900">
            <v>0</v>
          </cell>
          <cell r="AF1900">
            <v>0</v>
          </cell>
          <cell r="AG1900">
            <v>0</v>
          </cell>
          <cell r="AH1900">
            <v>0</v>
          </cell>
          <cell r="AI1900">
            <v>0</v>
          </cell>
          <cell r="AJ1900">
            <v>0</v>
          </cell>
          <cell r="AK1900">
            <v>0</v>
          </cell>
          <cell r="AL1900">
            <v>0</v>
          </cell>
          <cell r="AM1900">
            <v>0</v>
          </cell>
          <cell r="AN1900">
            <v>0</v>
          </cell>
          <cell r="AO1900">
            <v>0</v>
          </cell>
          <cell r="AP1900">
            <v>0</v>
          </cell>
          <cell r="AQ1900">
            <v>17.492999999999999</v>
          </cell>
        </row>
        <row r="1901">
          <cell r="A1901">
            <v>1</v>
          </cell>
          <cell r="B1901" t="str">
            <v>COP</v>
          </cell>
          <cell r="C1901" t="str">
            <v>Convenidas</v>
          </cell>
          <cell r="D1901" t="str">
            <v>Fija</v>
          </cell>
          <cell r="E1901">
            <v>2</v>
          </cell>
          <cell r="F1901">
            <v>35954</v>
          </cell>
          <cell r="G1901" t="str">
            <v>Junio</v>
          </cell>
          <cell r="H1901">
            <v>1998</v>
          </cell>
          <cell r="I1901">
            <v>36685</v>
          </cell>
          <cell r="J1901">
            <v>2000</v>
          </cell>
          <cell r="K1901" t="str">
            <v>Junio</v>
          </cell>
          <cell r="P1901">
            <v>0</v>
          </cell>
          <cell r="Q1901">
            <v>25.5</v>
          </cell>
          <cell r="R1901" t="e">
            <v>#REF!</v>
          </cell>
          <cell r="S1901" t="e">
            <v>#REF!</v>
          </cell>
          <cell r="T1901">
            <v>307.5</v>
          </cell>
          <cell r="U1901" t="e">
            <v>#REF!</v>
          </cell>
          <cell r="V1901">
            <v>307.5</v>
          </cell>
          <cell r="W1901" t="e">
            <v>#REF!</v>
          </cell>
          <cell r="X1901">
            <v>307.5</v>
          </cell>
          <cell r="Y1901">
            <v>78.412499999999994</v>
          </cell>
          <cell r="Z1901">
            <v>385.91250000000002</v>
          </cell>
          <cell r="AA1901" t="e">
            <v>#REF!</v>
          </cell>
          <cell r="AB1901">
            <v>78.412499999999994</v>
          </cell>
          <cell r="AC1901">
            <v>78.412499999999994</v>
          </cell>
          <cell r="AD1901">
            <v>0</v>
          </cell>
          <cell r="AE1901">
            <v>0</v>
          </cell>
          <cell r="AF1901">
            <v>0</v>
          </cell>
          <cell r="AG1901">
            <v>0</v>
          </cell>
          <cell r="AH1901">
            <v>0</v>
          </cell>
          <cell r="AI1901">
            <v>0</v>
          </cell>
          <cell r="AJ1901">
            <v>0</v>
          </cell>
          <cell r="AK1901">
            <v>0</v>
          </cell>
          <cell r="AL1901">
            <v>0</v>
          </cell>
          <cell r="AM1901">
            <v>0</v>
          </cell>
          <cell r="AN1901">
            <v>0</v>
          </cell>
          <cell r="AO1901">
            <v>0</v>
          </cell>
          <cell r="AP1901">
            <v>0</v>
          </cell>
          <cell r="AQ1901">
            <v>156.82499999999999</v>
          </cell>
        </row>
        <row r="1902">
          <cell r="A1902">
            <v>1</v>
          </cell>
          <cell r="B1902" t="str">
            <v>COP</v>
          </cell>
          <cell r="C1902" t="str">
            <v>Convenidas</v>
          </cell>
          <cell r="D1902" t="str">
            <v>Fija</v>
          </cell>
          <cell r="E1902">
            <v>2</v>
          </cell>
          <cell r="F1902">
            <v>35954</v>
          </cell>
          <cell r="G1902" t="str">
            <v>Junio</v>
          </cell>
          <cell r="H1902">
            <v>1998</v>
          </cell>
          <cell r="I1902">
            <v>36685</v>
          </cell>
          <cell r="J1902">
            <v>2000</v>
          </cell>
          <cell r="K1902" t="str">
            <v>Junio</v>
          </cell>
          <cell r="P1902">
            <v>0</v>
          </cell>
          <cell r="Q1902">
            <v>25.5</v>
          </cell>
          <cell r="R1902" t="e">
            <v>#REF!</v>
          </cell>
          <cell r="S1902" t="e">
            <v>#REF!</v>
          </cell>
          <cell r="T1902">
            <v>1709.4</v>
          </cell>
          <cell r="U1902" t="e">
            <v>#REF!</v>
          </cell>
          <cell r="V1902">
            <v>1709.4</v>
          </cell>
          <cell r="W1902" t="e">
            <v>#REF!</v>
          </cell>
          <cell r="X1902">
            <v>1709.4</v>
          </cell>
          <cell r="Y1902">
            <v>435.89700000000005</v>
          </cell>
          <cell r="Z1902">
            <v>2145.297</v>
          </cell>
          <cell r="AA1902" t="e">
            <v>#REF!</v>
          </cell>
          <cell r="AB1902">
            <v>435.89700000000005</v>
          </cell>
          <cell r="AC1902">
            <v>435.89700000000005</v>
          </cell>
          <cell r="AD1902">
            <v>0</v>
          </cell>
          <cell r="AE1902">
            <v>0</v>
          </cell>
          <cell r="AF1902">
            <v>0</v>
          </cell>
          <cell r="AG1902">
            <v>0</v>
          </cell>
          <cell r="AH1902">
            <v>0</v>
          </cell>
          <cell r="AI1902">
            <v>0</v>
          </cell>
          <cell r="AJ1902">
            <v>0</v>
          </cell>
          <cell r="AK1902">
            <v>0</v>
          </cell>
          <cell r="AL1902">
            <v>0</v>
          </cell>
          <cell r="AM1902">
            <v>0</v>
          </cell>
          <cell r="AN1902">
            <v>0</v>
          </cell>
          <cell r="AO1902">
            <v>0</v>
          </cell>
          <cell r="AP1902">
            <v>0</v>
          </cell>
          <cell r="AQ1902">
            <v>871.7940000000001</v>
          </cell>
        </row>
        <row r="1903">
          <cell r="A1903">
            <v>1</v>
          </cell>
          <cell r="B1903" t="str">
            <v>COP</v>
          </cell>
          <cell r="C1903" t="str">
            <v>Convenidas</v>
          </cell>
          <cell r="D1903" t="str">
            <v>Fija</v>
          </cell>
          <cell r="E1903">
            <v>3</v>
          </cell>
          <cell r="F1903">
            <v>35709</v>
          </cell>
          <cell r="G1903" t="str">
            <v>Octubre</v>
          </cell>
          <cell r="H1903">
            <v>1997</v>
          </cell>
          <cell r="I1903">
            <v>36805</v>
          </cell>
          <cell r="J1903">
            <v>2000</v>
          </cell>
          <cell r="K1903" t="str">
            <v>Octubre</v>
          </cell>
          <cell r="P1903">
            <v>0</v>
          </cell>
          <cell r="Q1903">
            <v>25.5</v>
          </cell>
          <cell r="R1903" t="e">
            <v>#REF!</v>
          </cell>
          <cell r="S1903" t="e">
            <v>#REF!</v>
          </cell>
          <cell r="T1903">
            <v>20000</v>
          </cell>
          <cell r="U1903" t="e">
            <v>#REF!</v>
          </cell>
          <cell r="V1903">
            <v>20000</v>
          </cell>
          <cell r="W1903" t="e">
            <v>#REF!</v>
          </cell>
          <cell r="X1903">
            <v>20000</v>
          </cell>
          <cell r="Y1903">
            <v>5100</v>
          </cell>
          <cell r="Z1903">
            <v>25100</v>
          </cell>
          <cell r="AA1903" t="e">
            <v>#REF!</v>
          </cell>
          <cell r="AB1903">
            <v>5100</v>
          </cell>
          <cell r="AC1903">
            <v>5100</v>
          </cell>
          <cell r="AD1903">
            <v>0</v>
          </cell>
          <cell r="AE1903">
            <v>0</v>
          </cell>
          <cell r="AF1903">
            <v>0</v>
          </cell>
          <cell r="AG1903">
            <v>0</v>
          </cell>
          <cell r="AH1903">
            <v>0</v>
          </cell>
          <cell r="AI1903">
            <v>0</v>
          </cell>
          <cell r="AJ1903">
            <v>0</v>
          </cell>
          <cell r="AK1903">
            <v>0</v>
          </cell>
          <cell r="AL1903">
            <v>0</v>
          </cell>
          <cell r="AM1903">
            <v>0</v>
          </cell>
          <cell r="AN1903">
            <v>0</v>
          </cell>
          <cell r="AO1903">
            <v>0</v>
          </cell>
          <cell r="AP1903">
            <v>0</v>
          </cell>
          <cell r="AQ1903">
            <v>10200</v>
          </cell>
        </row>
        <row r="1904">
          <cell r="A1904">
            <v>1</v>
          </cell>
          <cell r="B1904" t="str">
            <v>COP</v>
          </cell>
          <cell r="C1904" t="str">
            <v>Convenidas</v>
          </cell>
          <cell r="D1904" t="str">
            <v>Fija</v>
          </cell>
          <cell r="E1904">
            <v>3</v>
          </cell>
          <cell r="F1904">
            <v>35709</v>
          </cell>
          <cell r="G1904" t="str">
            <v>Octubre</v>
          </cell>
          <cell r="H1904">
            <v>1997</v>
          </cell>
          <cell r="I1904">
            <v>36805</v>
          </cell>
          <cell r="J1904">
            <v>2000</v>
          </cell>
          <cell r="K1904" t="str">
            <v>Octubre</v>
          </cell>
          <cell r="P1904">
            <v>0</v>
          </cell>
          <cell r="Q1904">
            <v>25.5</v>
          </cell>
          <cell r="R1904" t="e">
            <v>#REF!</v>
          </cell>
          <cell r="S1904" t="e">
            <v>#REF!</v>
          </cell>
          <cell r="T1904">
            <v>28000</v>
          </cell>
          <cell r="U1904" t="e">
            <v>#REF!</v>
          </cell>
          <cell r="V1904">
            <v>28000</v>
          </cell>
          <cell r="W1904" t="e">
            <v>#REF!</v>
          </cell>
          <cell r="X1904">
            <v>28000</v>
          </cell>
          <cell r="Y1904">
            <v>7140</v>
          </cell>
          <cell r="Z1904">
            <v>35140</v>
          </cell>
          <cell r="AA1904" t="e">
            <v>#REF!</v>
          </cell>
          <cell r="AB1904">
            <v>7140</v>
          </cell>
          <cell r="AC1904">
            <v>7140</v>
          </cell>
          <cell r="AD1904">
            <v>0</v>
          </cell>
          <cell r="AE1904">
            <v>0</v>
          </cell>
          <cell r="AF1904">
            <v>0</v>
          </cell>
          <cell r="AG1904">
            <v>0</v>
          </cell>
          <cell r="AH1904">
            <v>0</v>
          </cell>
          <cell r="AI1904">
            <v>0</v>
          </cell>
          <cell r="AJ1904">
            <v>0</v>
          </cell>
          <cell r="AK1904">
            <v>0</v>
          </cell>
          <cell r="AL1904">
            <v>0</v>
          </cell>
          <cell r="AM1904">
            <v>0</v>
          </cell>
          <cell r="AN1904">
            <v>0</v>
          </cell>
          <cell r="AO1904">
            <v>0</v>
          </cell>
          <cell r="AP1904">
            <v>0</v>
          </cell>
          <cell r="AQ1904">
            <v>14280</v>
          </cell>
        </row>
        <row r="1905">
          <cell r="A1905">
            <v>1</v>
          </cell>
          <cell r="B1905" t="str">
            <v>COP</v>
          </cell>
          <cell r="C1905" t="str">
            <v>Convenidas</v>
          </cell>
          <cell r="D1905" t="str">
            <v>Fija</v>
          </cell>
          <cell r="E1905">
            <v>3</v>
          </cell>
          <cell r="F1905">
            <v>35709</v>
          </cell>
          <cell r="G1905" t="str">
            <v>Octubre</v>
          </cell>
          <cell r="H1905">
            <v>1997</v>
          </cell>
          <cell r="I1905">
            <v>36805</v>
          </cell>
          <cell r="J1905">
            <v>2000</v>
          </cell>
          <cell r="K1905" t="str">
            <v>Octubre</v>
          </cell>
          <cell r="P1905">
            <v>0</v>
          </cell>
          <cell r="Q1905">
            <v>25.5</v>
          </cell>
          <cell r="R1905" t="e">
            <v>#REF!</v>
          </cell>
          <cell r="S1905" t="e">
            <v>#REF!</v>
          </cell>
          <cell r="T1905">
            <v>395.88948699999997</v>
          </cell>
          <cell r="U1905" t="e">
            <v>#REF!</v>
          </cell>
          <cell r="V1905">
            <v>395.88948699999997</v>
          </cell>
          <cell r="W1905" t="e">
            <v>#REF!</v>
          </cell>
          <cell r="X1905">
            <v>395.88948699999997</v>
          </cell>
          <cell r="Y1905">
            <v>100.95181918499999</v>
          </cell>
          <cell r="Z1905">
            <v>496.84130618499995</v>
          </cell>
          <cell r="AA1905" t="e">
            <v>#REF!</v>
          </cell>
          <cell r="AB1905">
            <v>100.95181918499999</v>
          </cell>
          <cell r="AC1905">
            <v>100.95181918499999</v>
          </cell>
          <cell r="AD1905">
            <v>0</v>
          </cell>
          <cell r="AE1905">
            <v>0</v>
          </cell>
          <cell r="AF1905">
            <v>0</v>
          </cell>
          <cell r="AG1905">
            <v>0</v>
          </cell>
          <cell r="AH1905">
            <v>0</v>
          </cell>
          <cell r="AI1905">
            <v>0</v>
          </cell>
          <cell r="AJ1905">
            <v>0</v>
          </cell>
          <cell r="AK1905">
            <v>0</v>
          </cell>
          <cell r="AL1905">
            <v>0</v>
          </cell>
          <cell r="AM1905">
            <v>0</v>
          </cell>
          <cell r="AN1905">
            <v>0</v>
          </cell>
          <cell r="AO1905">
            <v>0</v>
          </cell>
          <cell r="AP1905">
            <v>0</v>
          </cell>
          <cell r="AQ1905">
            <v>201.90363836999998</v>
          </cell>
        </row>
        <row r="1906">
          <cell r="A1906">
            <v>1</v>
          </cell>
          <cell r="B1906" t="str">
            <v>COP</v>
          </cell>
          <cell r="C1906" t="str">
            <v>Convenidas</v>
          </cell>
          <cell r="D1906" t="str">
            <v>Fija</v>
          </cell>
          <cell r="E1906">
            <v>3</v>
          </cell>
          <cell r="F1906">
            <v>35709</v>
          </cell>
          <cell r="G1906" t="str">
            <v>Octubre</v>
          </cell>
          <cell r="H1906">
            <v>1997</v>
          </cell>
          <cell r="I1906">
            <v>36805</v>
          </cell>
          <cell r="J1906">
            <v>2000</v>
          </cell>
          <cell r="K1906" t="str">
            <v>Octubre</v>
          </cell>
          <cell r="P1906">
            <v>0</v>
          </cell>
          <cell r="Q1906">
            <v>25.5</v>
          </cell>
          <cell r="R1906" t="e">
            <v>#REF!</v>
          </cell>
          <cell r="S1906" t="e">
            <v>#REF!</v>
          </cell>
          <cell r="T1906">
            <v>8.4806620000000006</v>
          </cell>
          <cell r="U1906" t="e">
            <v>#REF!</v>
          </cell>
          <cell r="V1906">
            <v>8.4806620000000006</v>
          </cell>
          <cell r="W1906" t="e">
            <v>#REF!</v>
          </cell>
          <cell r="X1906">
            <v>8.4806620000000006</v>
          </cell>
          <cell r="Y1906">
            <v>2.1625688100000002</v>
          </cell>
          <cell r="Z1906">
            <v>10.64323081</v>
          </cell>
          <cell r="AA1906" t="e">
            <v>#REF!</v>
          </cell>
          <cell r="AB1906">
            <v>2.1625688100000002</v>
          </cell>
          <cell r="AC1906">
            <v>2.1625688100000002</v>
          </cell>
          <cell r="AD1906">
            <v>0</v>
          </cell>
          <cell r="AE1906">
            <v>0</v>
          </cell>
          <cell r="AF1906">
            <v>0</v>
          </cell>
          <cell r="AG1906">
            <v>0</v>
          </cell>
          <cell r="AH1906">
            <v>0</v>
          </cell>
          <cell r="AI1906">
            <v>0</v>
          </cell>
          <cell r="AJ1906">
            <v>0</v>
          </cell>
          <cell r="AK1906">
            <v>0</v>
          </cell>
          <cell r="AL1906">
            <v>0</v>
          </cell>
          <cell r="AM1906">
            <v>0</v>
          </cell>
          <cell r="AN1906">
            <v>0</v>
          </cell>
          <cell r="AO1906">
            <v>0</v>
          </cell>
          <cell r="AP1906">
            <v>0</v>
          </cell>
          <cell r="AQ1906">
            <v>4.3251376200000005</v>
          </cell>
        </row>
        <row r="1907">
          <cell r="A1907">
            <v>1</v>
          </cell>
          <cell r="B1907" t="str">
            <v>COP</v>
          </cell>
          <cell r="C1907" t="str">
            <v>Convenidas</v>
          </cell>
          <cell r="D1907" t="str">
            <v>Fija</v>
          </cell>
          <cell r="E1907">
            <v>3</v>
          </cell>
          <cell r="F1907">
            <v>35709</v>
          </cell>
          <cell r="G1907" t="str">
            <v>Octubre</v>
          </cell>
          <cell r="H1907">
            <v>1997</v>
          </cell>
          <cell r="I1907">
            <v>36805</v>
          </cell>
          <cell r="J1907">
            <v>2000</v>
          </cell>
          <cell r="K1907" t="str">
            <v>Octubre</v>
          </cell>
          <cell r="P1907">
            <v>0</v>
          </cell>
          <cell r="Q1907">
            <v>25.5</v>
          </cell>
          <cell r="R1907" t="e">
            <v>#REF!</v>
          </cell>
          <cell r="S1907" t="e">
            <v>#REF!</v>
          </cell>
          <cell r="T1907">
            <v>4435.8999999999996</v>
          </cell>
          <cell r="U1907" t="e">
            <v>#REF!</v>
          </cell>
          <cell r="V1907">
            <v>4435.8999999999996</v>
          </cell>
          <cell r="W1907" t="e">
            <v>#REF!</v>
          </cell>
          <cell r="X1907">
            <v>4435.8999999999996</v>
          </cell>
          <cell r="Y1907">
            <v>1131.1544999999999</v>
          </cell>
          <cell r="Z1907">
            <v>5567.0544999999993</v>
          </cell>
          <cell r="AA1907" t="e">
            <v>#REF!</v>
          </cell>
          <cell r="AB1907">
            <v>1131.1544999999999</v>
          </cell>
          <cell r="AC1907">
            <v>1131.1544999999999</v>
          </cell>
          <cell r="AD1907">
            <v>0</v>
          </cell>
          <cell r="AE1907">
            <v>0</v>
          </cell>
          <cell r="AF1907">
            <v>0</v>
          </cell>
          <cell r="AG1907">
            <v>0</v>
          </cell>
          <cell r="AH1907">
            <v>0</v>
          </cell>
          <cell r="AI1907">
            <v>0</v>
          </cell>
          <cell r="AJ1907">
            <v>0</v>
          </cell>
          <cell r="AK1907">
            <v>0</v>
          </cell>
          <cell r="AL1907">
            <v>0</v>
          </cell>
          <cell r="AM1907">
            <v>0</v>
          </cell>
          <cell r="AN1907">
            <v>0</v>
          </cell>
          <cell r="AO1907">
            <v>0</v>
          </cell>
          <cell r="AP1907">
            <v>0</v>
          </cell>
          <cell r="AQ1907">
            <v>2262.3089999999997</v>
          </cell>
        </row>
        <row r="1908">
          <cell r="A1908">
            <v>1</v>
          </cell>
          <cell r="B1908" t="str">
            <v>COP</v>
          </cell>
          <cell r="C1908" t="str">
            <v>Convenidas</v>
          </cell>
          <cell r="D1908" t="str">
            <v>Fija</v>
          </cell>
          <cell r="E1908">
            <v>3</v>
          </cell>
          <cell r="F1908">
            <v>35709</v>
          </cell>
          <cell r="G1908" t="str">
            <v>Octubre</v>
          </cell>
          <cell r="H1908">
            <v>1997</v>
          </cell>
          <cell r="I1908">
            <v>36805</v>
          </cell>
          <cell r="J1908">
            <v>2000</v>
          </cell>
          <cell r="K1908" t="str">
            <v>Octubre</v>
          </cell>
          <cell r="P1908">
            <v>0</v>
          </cell>
          <cell r="Q1908">
            <v>25.5</v>
          </cell>
          <cell r="R1908" t="e">
            <v>#REF!</v>
          </cell>
          <cell r="S1908" t="e">
            <v>#REF!</v>
          </cell>
          <cell r="T1908">
            <v>6145.4</v>
          </cell>
          <cell r="U1908" t="e">
            <v>#REF!</v>
          </cell>
          <cell r="V1908">
            <v>6145.4</v>
          </cell>
          <cell r="W1908" t="e">
            <v>#REF!</v>
          </cell>
          <cell r="X1908">
            <v>6145.4</v>
          </cell>
          <cell r="Y1908">
            <v>1567.077</v>
          </cell>
          <cell r="Z1908">
            <v>7712.4769999999999</v>
          </cell>
          <cell r="AA1908" t="e">
            <v>#REF!</v>
          </cell>
          <cell r="AB1908">
            <v>1567.077</v>
          </cell>
          <cell r="AC1908">
            <v>1567.077</v>
          </cell>
          <cell r="AD1908">
            <v>0</v>
          </cell>
          <cell r="AE1908">
            <v>0</v>
          </cell>
          <cell r="AF1908">
            <v>0</v>
          </cell>
          <cell r="AG1908">
            <v>0</v>
          </cell>
          <cell r="AH1908">
            <v>0</v>
          </cell>
          <cell r="AI1908">
            <v>0</v>
          </cell>
          <cell r="AJ1908">
            <v>0</v>
          </cell>
          <cell r="AK1908">
            <v>0</v>
          </cell>
          <cell r="AL1908">
            <v>0</v>
          </cell>
          <cell r="AM1908">
            <v>0</v>
          </cell>
          <cell r="AN1908">
            <v>0</v>
          </cell>
          <cell r="AO1908">
            <v>0</v>
          </cell>
          <cell r="AP1908">
            <v>0</v>
          </cell>
          <cell r="AQ1908">
            <v>3134.154</v>
          </cell>
        </row>
        <row r="1909">
          <cell r="A1909">
            <v>1</v>
          </cell>
          <cell r="B1909" t="str">
            <v>COP</v>
          </cell>
          <cell r="C1909" t="str">
            <v>Convenidas</v>
          </cell>
          <cell r="D1909" t="str">
            <v>Variable</v>
          </cell>
          <cell r="E1909">
            <v>5</v>
          </cell>
          <cell r="F1909">
            <v>35125</v>
          </cell>
          <cell r="G1909" t="str">
            <v>Marzo</v>
          </cell>
          <cell r="H1909">
            <v>1996</v>
          </cell>
          <cell r="I1909">
            <v>36951</v>
          </cell>
          <cell r="J1909">
            <v>2001</v>
          </cell>
          <cell r="K1909" t="str">
            <v>Marzo</v>
          </cell>
          <cell r="P1909">
            <v>8.1999999999999993</v>
          </cell>
          <cell r="Q1909">
            <v>20.100000000000001</v>
          </cell>
          <cell r="R1909">
            <v>16.86</v>
          </cell>
          <cell r="S1909" t="e">
            <v>#REF!</v>
          </cell>
          <cell r="T1909">
            <v>19533</v>
          </cell>
          <cell r="U1909" t="e">
            <v>#REF!</v>
          </cell>
          <cell r="V1909">
            <v>19533</v>
          </cell>
          <cell r="W1909" t="e">
            <v>#REF!</v>
          </cell>
          <cell r="X1909">
            <v>19533</v>
          </cell>
          <cell r="Y1909">
            <v>3926.1330000000003</v>
          </cell>
          <cell r="Z1909">
            <v>23459.133000000002</v>
          </cell>
          <cell r="AA1909">
            <v>329326.38</v>
          </cell>
          <cell r="AB1909">
            <v>5232.6499999999996</v>
          </cell>
          <cell r="AC1909">
            <v>3480.7806</v>
          </cell>
          <cell r="AD1909">
            <v>3695.6436000000003</v>
          </cell>
          <cell r="AE1909">
            <v>0</v>
          </cell>
          <cell r="AF1909">
            <v>0</v>
          </cell>
          <cell r="AG1909">
            <v>0</v>
          </cell>
          <cell r="AH1909">
            <v>0</v>
          </cell>
          <cell r="AI1909">
            <v>0</v>
          </cell>
          <cell r="AJ1909">
            <v>0</v>
          </cell>
          <cell r="AK1909">
            <v>0</v>
          </cell>
          <cell r="AL1909">
            <v>0</v>
          </cell>
          <cell r="AM1909">
            <v>0</v>
          </cell>
          <cell r="AN1909">
            <v>0</v>
          </cell>
          <cell r="AO1909">
            <v>0</v>
          </cell>
          <cell r="AP1909">
            <v>0</v>
          </cell>
          <cell r="AQ1909">
            <v>12409.074199999999</v>
          </cell>
        </row>
        <row r="1910">
          <cell r="A1910">
            <v>1</v>
          </cell>
          <cell r="B1910" t="str">
            <v>COP</v>
          </cell>
          <cell r="C1910" t="str">
            <v>Convenidas</v>
          </cell>
          <cell r="D1910" t="str">
            <v>Variable</v>
          </cell>
          <cell r="E1910">
            <v>5</v>
          </cell>
          <cell r="F1910">
            <v>35152</v>
          </cell>
          <cell r="G1910" t="str">
            <v>Marzo</v>
          </cell>
          <cell r="H1910">
            <v>1996</v>
          </cell>
          <cell r="I1910">
            <v>36978</v>
          </cell>
          <cell r="J1910">
            <v>2001</v>
          </cell>
          <cell r="K1910" t="str">
            <v>Marzo</v>
          </cell>
          <cell r="P1910">
            <v>8.1999999999999993</v>
          </cell>
          <cell r="Q1910">
            <v>20.100000000000001</v>
          </cell>
          <cell r="R1910">
            <v>16.86</v>
          </cell>
          <cell r="S1910" t="e">
            <v>#REF!</v>
          </cell>
          <cell r="T1910">
            <v>60</v>
          </cell>
          <cell r="U1910" t="e">
            <v>#REF!</v>
          </cell>
          <cell r="V1910">
            <v>60</v>
          </cell>
          <cell r="W1910" t="e">
            <v>#REF!</v>
          </cell>
          <cell r="X1910">
            <v>60</v>
          </cell>
          <cell r="Y1910">
            <v>12.06</v>
          </cell>
          <cell r="Z1910">
            <v>72.06</v>
          </cell>
          <cell r="AA1910">
            <v>1011.5999999999999</v>
          </cell>
          <cell r="AB1910">
            <v>14.9</v>
          </cell>
          <cell r="AC1910">
            <v>10.692</v>
          </cell>
          <cell r="AD1910">
            <v>11.352</v>
          </cell>
          <cell r="AE1910">
            <v>0</v>
          </cell>
          <cell r="AF1910">
            <v>0</v>
          </cell>
          <cell r="AG1910">
            <v>0</v>
          </cell>
          <cell r="AH1910">
            <v>0</v>
          </cell>
          <cell r="AI1910">
            <v>0</v>
          </cell>
          <cell r="AJ1910">
            <v>0</v>
          </cell>
          <cell r="AK1910">
            <v>0</v>
          </cell>
          <cell r="AL1910">
            <v>0</v>
          </cell>
          <cell r="AM1910">
            <v>0</v>
          </cell>
          <cell r="AN1910">
            <v>0</v>
          </cell>
          <cell r="AO1910">
            <v>0</v>
          </cell>
          <cell r="AP1910">
            <v>0</v>
          </cell>
          <cell r="AQ1910">
            <v>36.944000000000003</v>
          </cell>
        </row>
        <row r="1911">
          <cell r="A1911">
            <v>1</v>
          </cell>
          <cell r="B1911" t="str">
            <v>COP</v>
          </cell>
          <cell r="C1911" t="str">
            <v>Convenidas</v>
          </cell>
          <cell r="D1911" t="str">
            <v>Variable</v>
          </cell>
          <cell r="E1911">
            <v>5</v>
          </cell>
          <cell r="F1911">
            <v>35152</v>
          </cell>
          <cell r="G1911" t="str">
            <v>Marzo</v>
          </cell>
          <cell r="H1911">
            <v>1996</v>
          </cell>
          <cell r="I1911">
            <v>36978</v>
          </cell>
          <cell r="J1911">
            <v>2001</v>
          </cell>
          <cell r="K1911" t="str">
            <v>Marzo</v>
          </cell>
          <cell r="P1911">
            <v>8.1999999999999993</v>
          </cell>
          <cell r="Q1911">
            <v>20.100000000000001</v>
          </cell>
          <cell r="R1911">
            <v>16.86</v>
          </cell>
          <cell r="S1911" t="e">
            <v>#REF!</v>
          </cell>
          <cell r="T1911">
            <v>30440.5</v>
          </cell>
          <cell r="U1911" t="e">
            <v>#REF!</v>
          </cell>
          <cell r="V1911">
            <v>30440.5</v>
          </cell>
          <cell r="W1911" t="e">
            <v>#REF!</v>
          </cell>
          <cell r="X1911">
            <v>30440.5</v>
          </cell>
          <cell r="Y1911">
            <v>6118.5405000000001</v>
          </cell>
          <cell r="Z1911">
            <v>36559.040500000003</v>
          </cell>
          <cell r="AA1911">
            <v>513226.82999999996</v>
          </cell>
          <cell r="AB1911">
            <v>7561.77</v>
          </cell>
          <cell r="AC1911">
            <v>5424.4970999999996</v>
          </cell>
          <cell r="AD1911">
            <v>5759.3425999999999</v>
          </cell>
          <cell r="AE1911">
            <v>0</v>
          </cell>
          <cell r="AF1911">
            <v>0</v>
          </cell>
          <cell r="AG1911">
            <v>0</v>
          </cell>
          <cell r="AH1911">
            <v>0</v>
          </cell>
          <cell r="AI1911">
            <v>0</v>
          </cell>
          <cell r="AJ1911">
            <v>0</v>
          </cell>
          <cell r="AK1911">
            <v>0</v>
          </cell>
          <cell r="AL1911">
            <v>0</v>
          </cell>
          <cell r="AM1911">
            <v>0</v>
          </cell>
          <cell r="AN1911">
            <v>0</v>
          </cell>
          <cell r="AO1911">
            <v>0</v>
          </cell>
          <cell r="AP1911">
            <v>0</v>
          </cell>
          <cell r="AQ1911">
            <v>18745.609700000001</v>
          </cell>
        </row>
        <row r="1912">
          <cell r="A1912">
            <v>1</v>
          </cell>
          <cell r="B1912" t="str">
            <v>COP</v>
          </cell>
          <cell r="C1912" t="str">
            <v>Convenidas</v>
          </cell>
          <cell r="D1912" t="str">
            <v>Variable</v>
          </cell>
          <cell r="E1912">
            <v>5</v>
          </cell>
          <cell r="F1912">
            <v>35152</v>
          </cell>
          <cell r="G1912" t="str">
            <v>Marzo</v>
          </cell>
          <cell r="H1912">
            <v>1996</v>
          </cell>
          <cell r="I1912">
            <v>36978</v>
          </cell>
          <cell r="J1912">
            <v>2001</v>
          </cell>
          <cell r="K1912" t="str">
            <v>Marzo</v>
          </cell>
          <cell r="P1912">
            <v>8.1999999999999993</v>
          </cell>
          <cell r="Q1912">
            <v>20.100000000000001</v>
          </cell>
          <cell r="R1912">
            <v>16.86</v>
          </cell>
          <cell r="S1912" t="e">
            <v>#REF!</v>
          </cell>
          <cell r="T1912">
            <v>2517.5</v>
          </cell>
          <cell r="U1912" t="e">
            <v>#REF!</v>
          </cell>
          <cell r="V1912">
            <v>2517.5</v>
          </cell>
          <cell r="W1912" t="e">
            <v>#REF!</v>
          </cell>
          <cell r="X1912">
            <v>2517.5</v>
          </cell>
          <cell r="Y1912">
            <v>506.01750000000004</v>
          </cell>
          <cell r="Z1912">
            <v>3023.5174999999999</v>
          </cell>
          <cell r="AA1912">
            <v>42445.049999999996</v>
          </cell>
          <cell r="AB1912">
            <v>625.38</v>
          </cell>
          <cell r="AC1912">
            <v>448.61849999999998</v>
          </cell>
          <cell r="AD1912">
            <v>476.31100000000004</v>
          </cell>
          <cell r="AE1912">
            <v>0</v>
          </cell>
          <cell r="AF1912">
            <v>0</v>
          </cell>
          <cell r="AG1912">
            <v>0</v>
          </cell>
          <cell r="AH1912">
            <v>0</v>
          </cell>
          <cell r="AI1912">
            <v>0</v>
          </cell>
          <cell r="AJ1912">
            <v>0</v>
          </cell>
          <cell r="AK1912">
            <v>0</v>
          </cell>
          <cell r="AL1912">
            <v>0</v>
          </cell>
          <cell r="AM1912">
            <v>0</v>
          </cell>
          <cell r="AN1912">
            <v>0</v>
          </cell>
          <cell r="AO1912">
            <v>0</v>
          </cell>
          <cell r="AP1912">
            <v>0</v>
          </cell>
          <cell r="AQ1912">
            <v>1550.3094999999998</v>
          </cell>
        </row>
        <row r="1913">
          <cell r="A1913">
            <v>1</v>
          </cell>
          <cell r="B1913" t="str">
            <v>COP</v>
          </cell>
          <cell r="C1913" t="str">
            <v>Convenidas</v>
          </cell>
          <cell r="D1913" t="str">
            <v>Variable</v>
          </cell>
          <cell r="E1913">
            <v>5</v>
          </cell>
          <cell r="F1913">
            <v>35152</v>
          </cell>
          <cell r="G1913" t="str">
            <v>Marzo</v>
          </cell>
          <cell r="H1913">
            <v>1996</v>
          </cell>
          <cell r="I1913">
            <v>36978</v>
          </cell>
          <cell r="J1913">
            <v>2001</v>
          </cell>
          <cell r="K1913" t="str">
            <v>Marzo</v>
          </cell>
          <cell r="P1913">
            <v>8.1999999999999993</v>
          </cell>
          <cell r="Q1913">
            <v>20.100000000000001</v>
          </cell>
          <cell r="R1913">
            <v>16.86</v>
          </cell>
          <cell r="S1913" t="e">
            <v>#REF!</v>
          </cell>
          <cell r="T1913">
            <v>3000</v>
          </cell>
          <cell r="U1913" t="e">
            <v>#REF!</v>
          </cell>
          <cell r="V1913">
            <v>3000</v>
          </cell>
          <cell r="W1913" t="e">
            <v>#REF!</v>
          </cell>
          <cell r="X1913">
            <v>3000</v>
          </cell>
          <cell r="Y1913">
            <v>603</v>
          </cell>
          <cell r="Z1913">
            <v>3603</v>
          </cell>
          <cell r="AA1913">
            <v>50580</v>
          </cell>
          <cell r="AB1913">
            <v>745.23</v>
          </cell>
          <cell r="AC1913">
            <v>534.6</v>
          </cell>
          <cell r="AD1913">
            <v>567.6</v>
          </cell>
          <cell r="AE1913">
            <v>0</v>
          </cell>
          <cell r="AF1913">
            <v>0</v>
          </cell>
          <cell r="AG1913">
            <v>0</v>
          </cell>
          <cell r="AH1913">
            <v>0</v>
          </cell>
          <cell r="AI1913">
            <v>0</v>
          </cell>
          <cell r="AJ1913">
            <v>0</v>
          </cell>
          <cell r="AK1913">
            <v>0</v>
          </cell>
          <cell r="AL1913">
            <v>0</v>
          </cell>
          <cell r="AM1913">
            <v>0</v>
          </cell>
          <cell r="AN1913">
            <v>0</v>
          </cell>
          <cell r="AO1913">
            <v>0</v>
          </cell>
          <cell r="AP1913">
            <v>0</v>
          </cell>
          <cell r="AQ1913">
            <v>1847.4299999999998</v>
          </cell>
        </row>
        <row r="1914">
          <cell r="A1914">
            <v>1</v>
          </cell>
          <cell r="B1914" t="str">
            <v>COP</v>
          </cell>
          <cell r="C1914" t="str">
            <v>Convenidas</v>
          </cell>
          <cell r="D1914" t="str">
            <v>Variable</v>
          </cell>
          <cell r="E1914">
            <v>5</v>
          </cell>
          <cell r="F1914">
            <v>35152</v>
          </cell>
          <cell r="G1914" t="str">
            <v>Marzo</v>
          </cell>
          <cell r="H1914">
            <v>1996</v>
          </cell>
          <cell r="I1914">
            <v>36978</v>
          </cell>
          <cell r="J1914">
            <v>2001</v>
          </cell>
          <cell r="K1914" t="str">
            <v>Marzo</v>
          </cell>
          <cell r="P1914">
            <v>8.1999999999999993</v>
          </cell>
          <cell r="Q1914">
            <v>20.100000000000001</v>
          </cell>
          <cell r="R1914">
            <v>16.86</v>
          </cell>
          <cell r="S1914" t="e">
            <v>#REF!</v>
          </cell>
          <cell r="T1914">
            <v>5000</v>
          </cell>
          <cell r="U1914" t="e">
            <v>#REF!</v>
          </cell>
          <cell r="V1914">
            <v>5000</v>
          </cell>
          <cell r="W1914" t="e">
            <v>#REF!</v>
          </cell>
          <cell r="X1914">
            <v>5000</v>
          </cell>
          <cell r="Y1914">
            <v>1005.0000000000001</v>
          </cell>
          <cell r="Z1914">
            <v>6005</v>
          </cell>
          <cell r="AA1914">
            <v>84300</v>
          </cell>
          <cell r="AB1914">
            <v>1242.06</v>
          </cell>
          <cell r="AC1914">
            <v>891</v>
          </cell>
          <cell r="AD1914">
            <v>946</v>
          </cell>
          <cell r="AE1914">
            <v>0</v>
          </cell>
          <cell r="AF1914">
            <v>0</v>
          </cell>
          <cell r="AG1914">
            <v>0</v>
          </cell>
          <cell r="AH1914">
            <v>0</v>
          </cell>
          <cell r="AI1914">
            <v>0</v>
          </cell>
          <cell r="AJ1914">
            <v>0</v>
          </cell>
          <cell r="AK1914">
            <v>0</v>
          </cell>
          <cell r="AL1914">
            <v>0</v>
          </cell>
          <cell r="AM1914">
            <v>0</v>
          </cell>
          <cell r="AN1914">
            <v>0</v>
          </cell>
          <cell r="AO1914">
            <v>0</v>
          </cell>
          <cell r="AP1914">
            <v>0</v>
          </cell>
          <cell r="AQ1914">
            <v>3079.06</v>
          </cell>
        </row>
        <row r="1915">
          <cell r="A1915">
            <v>1</v>
          </cell>
          <cell r="B1915" t="str">
            <v>COP</v>
          </cell>
          <cell r="C1915" t="str">
            <v>Convenidas</v>
          </cell>
          <cell r="D1915" t="str">
            <v>Variable</v>
          </cell>
          <cell r="E1915">
            <v>5</v>
          </cell>
          <cell r="F1915">
            <v>35152</v>
          </cell>
          <cell r="G1915" t="str">
            <v>Marzo</v>
          </cell>
          <cell r="H1915">
            <v>1996</v>
          </cell>
          <cell r="I1915">
            <v>36978</v>
          </cell>
          <cell r="J1915">
            <v>2001</v>
          </cell>
          <cell r="K1915" t="str">
            <v>Marzo</v>
          </cell>
          <cell r="P1915">
            <v>8.1999999999999993</v>
          </cell>
          <cell r="Q1915">
            <v>20.100000000000001</v>
          </cell>
          <cell r="R1915">
            <v>16.86</v>
          </cell>
          <cell r="S1915" t="e">
            <v>#REF!</v>
          </cell>
          <cell r="T1915">
            <v>2000</v>
          </cell>
          <cell r="U1915" t="e">
            <v>#REF!</v>
          </cell>
          <cell r="V1915">
            <v>2000</v>
          </cell>
          <cell r="W1915" t="e">
            <v>#REF!</v>
          </cell>
          <cell r="X1915">
            <v>2000</v>
          </cell>
          <cell r="Y1915">
            <v>402</v>
          </cell>
          <cell r="Z1915">
            <v>2402</v>
          </cell>
          <cell r="AA1915">
            <v>33720</v>
          </cell>
          <cell r="AB1915">
            <v>496.82</v>
          </cell>
          <cell r="AC1915">
            <v>356.4</v>
          </cell>
          <cell r="AD1915">
            <v>378.40000000000003</v>
          </cell>
          <cell r="AE1915">
            <v>0</v>
          </cell>
          <cell r="AF1915">
            <v>0</v>
          </cell>
          <cell r="AG1915">
            <v>0</v>
          </cell>
          <cell r="AH1915">
            <v>0</v>
          </cell>
          <cell r="AI1915">
            <v>0</v>
          </cell>
          <cell r="AJ1915">
            <v>0</v>
          </cell>
          <cell r="AK1915">
            <v>0</v>
          </cell>
          <cell r="AL1915">
            <v>0</v>
          </cell>
          <cell r="AM1915">
            <v>0</v>
          </cell>
          <cell r="AN1915">
            <v>0</v>
          </cell>
          <cell r="AO1915">
            <v>0</v>
          </cell>
          <cell r="AP1915">
            <v>0</v>
          </cell>
          <cell r="AQ1915">
            <v>1231.6200000000001</v>
          </cell>
        </row>
        <row r="1916">
          <cell r="A1916">
            <v>1</v>
          </cell>
          <cell r="B1916" t="str">
            <v>COP</v>
          </cell>
          <cell r="C1916" t="str">
            <v>Convenidas</v>
          </cell>
          <cell r="D1916" t="str">
            <v>Variable</v>
          </cell>
          <cell r="E1916">
            <v>5</v>
          </cell>
          <cell r="F1916">
            <v>35152</v>
          </cell>
          <cell r="G1916" t="str">
            <v>Marzo</v>
          </cell>
          <cell r="H1916">
            <v>1996</v>
          </cell>
          <cell r="I1916">
            <v>36978</v>
          </cell>
          <cell r="J1916">
            <v>2001</v>
          </cell>
          <cell r="K1916" t="str">
            <v>Marzo</v>
          </cell>
          <cell r="P1916">
            <v>8.1999999999999993</v>
          </cell>
          <cell r="Q1916">
            <v>20.100000000000001</v>
          </cell>
          <cell r="R1916">
            <v>16.86</v>
          </cell>
          <cell r="S1916" t="e">
            <v>#REF!</v>
          </cell>
          <cell r="T1916">
            <v>900</v>
          </cell>
          <cell r="U1916" t="e">
            <v>#REF!</v>
          </cell>
          <cell r="V1916">
            <v>900</v>
          </cell>
          <cell r="W1916" t="e">
            <v>#REF!</v>
          </cell>
          <cell r="X1916">
            <v>900</v>
          </cell>
          <cell r="Y1916">
            <v>180.9</v>
          </cell>
          <cell r="Z1916">
            <v>1080.9000000000001</v>
          </cell>
          <cell r="AA1916">
            <v>15174</v>
          </cell>
          <cell r="AB1916">
            <v>223.57</v>
          </cell>
          <cell r="AC1916">
            <v>160.38</v>
          </cell>
          <cell r="AD1916">
            <v>170.28</v>
          </cell>
          <cell r="AE1916">
            <v>0</v>
          </cell>
          <cell r="AF1916">
            <v>0</v>
          </cell>
          <cell r="AG1916">
            <v>0</v>
          </cell>
          <cell r="AH1916">
            <v>0</v>
          </cell>
          <cell r="AI1916">
            <v>0</v>
          </cell>
          <cell r="AJ1916">
            <v>0</v>
          </cell>
          <cell r="AK1916">
            <v>0</v>
          </cell>
          <cell r="AL1916">
            <v>0</v>
          </cell>
          <cell r="AM1916">
            <v>0</v>
          </cell>
          <cell r="AN1916">
            <v>0</v>
          </cell>
          <cell r="AO1916">
            <v>0</v>
          </cell>
          <cell r="AP1916">
            <v>0</v>
          </cell>
          <cell r="AQ1916">
            <v>554.23</v>
          </cell>
        </row>
        <row r="1917">
          <cell r="A1917">
            <v>1</v>
          </cell>
          <cell r="B1917" t="str">
            <v>COP</v>
          </cell>
          <cell r="C1917" t="str">
            <v>Convenidas</v>
          </cell>
          <cell r="D1917" t="str">
            <v>Variable</v>
          </cell>
          <cell r="E1917">
            <v>5</v>
          </cell>
          <cell r="F1917">
            <v>35152</v>
          </cell>
          <cell r="G1917" t="str">
            <v>Marzo</v>
          </cell>
          <cell r="H1917">
            <v>1996</v>
          </cell>
          <cell r="I1917">
            <v>36978</v>
          </cell>
          <cell r="J1917">
            <v>2001</v>
          </cell>
          <cell r="K1917" t="str">
            <v>Marzo</v>
          </cell>
          <cell r="P1917">
            <v>8.1999999999999993</v>
          </cell>
          <cell r="Q1917">
            <v>20.100000000000001</v>
          </cell>
          <cell r="R1917">
            <v>16.86</v>
          </cell>
          <cell r="S1917" t="e">
            <v>#REF!</v>
          </cell>
          <cell r="T1917">
            <v>5522.5</v>
          </cell>
          <cell r="U1917" t="e">
            <v>#REF!</v>
          </cell>
          <cell r="V1917">
            <v>5522.5</v>
          </cell>
          <cell r="W1917" t="e">
            <v>#REF!</v>
          </cell>
          <cell r="X1917">
            <v>5522.5</v>
          </cell>
          <cell r="Y1917">
            <v>1110.0225</v>
          </cell>
          <cell r="Z1917">
            <v>6632.5225</v>
          </cell>
          <cell r="AA1917">
            <v>93109.349999999991</v>
          </cell>
          <cell r="AB1917">
            <v>1371.85</v>
          </cell>
          <cell r="AC1917">
            <v>984.10950000000003</v>
          </cell>
          <cell r="AD1917">
            <v>1044.857</v>
          </cell>
          <cell r="AE1917">
            <v>0</v>
          </cell>
          <cell r="AF1917">
            <v>0</v>
          </cell>
          <cell r="AG1917">
            <v>0</v>
          </cell>
          <cell r="AH1917">
            <v>0</v>
          </cell>
          <cell r="AI1917">
            <v>0</v>
          </cell>
          <cell r="AJ1917">
            <v>0</v>
          </cell>
          <cell r="AK1917">
            <v>0</v>
          </cell>
          <cell r="AL1917">
            <v>0</v>
          </cell>
          <cell r="AM1917">
            <v>0</v>
          </cell>
          <cell r="AN1917">
            <v>0</v>
          </cell>
          <cell r="AO1917">
            <v>0</v>
          </cell>
          <cell r="AP1917">
            <v>0</v>
          </cell>
          <cell r="AQ1917">
            <v>3400.8164999999999</v>
          </cell>
        </row>
        <row r="1918">
          <cell r="A1918">
            <v>1</v>
          </cell>
          <cell r="B1918" t="str">
            <v>COP</v>
          </cell>
          <cell r="C1918" t="str">
            <v>Convenidas</v>
          </cell>
          <cell r="D1918" t="str">
            <v>Variable</v>
          </cell>
          <cell r="E1918">
            <v>5</v>
          </cell>
          <cell r="F1918">
            <v>35152</v>
          </cell>
          <cell r="G1918" t="str">
            <v>Marzo</v>
          </cell>
          <cell r="H1918">
            <v>1996</v>
          </cell>
          <cell r="I1918">
            <v>36978</v>
          </cell>
          <cell r="J1918">
            <v>2001</v>
          </cell>
          <cell r="K1918" t="str">
            <v>Marzo</v>
          </cell>
          <cell r="P1918">
            <v>8.1999999999999993</v>
          </cell>
          <cell r="Q1918">
            <v>20.100000000000001</v>
          </cell>
          <cell r="R1918">
            <v>16.86</v>
          </cell>
          <cell r="S1918" t="e">
            <v>#REF!</v>
          </cell>
          <cell r="T1918">
            <v>1405.615133</v>
          </cell>
          <cell r="U1918" t="e">
            <v>#REF!</v>
          </cell>
          <cell r="V1918">
            <v>1405.615133</v>
          </cell>
          <cell r="W1918" t="e">
            <v>#REF!</v>
          </cell>
          <cell r="X1918">
            <v>1405.615133</v>
          </cell>
          <cell r="Y1918">
            <v>282.52864173300003</v>
          </cell>
          <cell r="Z1918">
            <v>1688.1437747330001</v>
          </cell>
          <cell r="AA1918">
            <v>23698.671142380001</v>
          </cell>
          <cell r="AB1918">
            <v>349.17</v>
          </cell>
          <cell r="AC1918">
            <v>250.4806167006</v>
          </cell>
          <cell r="AD1918">
            <v>265.94238316360003</v>
          </cell>
          <cell r="AE1918">
            <v>0</v>
          </cell>
          <cell r="AF1918">
            <v>0</v>
          </cell>
          <cell r="AG1918">
            <v>0</v>
          </cell>
          <cell r="AH1918">
            <v>0</v>
          </cell>
          <cell r="AI1918">
            <v>0</v>
          </cell>
          <cell r="AJ1918">
            <v>0</v>
          </cell>
          <cell r="AK1918">
            <v>0</v>
          </cell>
          <cell r="AL1918">
            <v>0</v>
          </cell>
          <cell r="AM1918">
            <v>0</v>
          </cell>
          <cell r="AN1918">
            <v>0</v>
          </cell>
          <cell r="AO1918">
            <v>0</v>
          </cell>
          <cell r="AP1918">
            <v>0</v>
          </cell>
          <cell r="AQ1918">
            <v>865.59299986420001</v>
          </cell>
        </row>
        <row r="1919">
          <cell r="A1919">
            <v>1</v>
          </cell>
          <cell r="B1919" t="str">
            <v>COP</v>
          </cell>
          <cell r="C1919" t="str">
            <v>Convenidas</v>
          </cell>
          <cell r="D1919" t="str">
            <v>Fija</v>
          </cell>
          <cell r="E1919">
            <v>3</v>
          </cell>
          <cell r="F1919">
            <v>36003</v>
          </cell>
          <cell r="G1919" t="str">
            <v>Julio</v>
          </cell>
          <cell r="H1919">
            <v>1998</v>
          </cell>
          <cell r="I1919">
            <v>37099</v>
          </cell>
          <cell r="J1919">
            <v>2001</v>
          </cell>
          <cell r="K1919" t="str">
            <v>Julio</v>
          </cell>
          <cell r="P1919">
            <v>0</v>
          </cell>
          <cell r="Q1919">
            <v>25.5</v>
          </cell>
          <cell r="R1919" t="e">
            <v>#REF!</v>
          </cell>
          <cell r="S1919" t="e">
            <v>#REF!</v>
          </cell>
          <cell r="T1919">
            <v>13306</v>
          </cell>
          <cell r="U1919" t="e">
            <v>#REF!</v>
          </cell>
          <cell r="V1919">
            <v>13306</v>
          </cell>
          <cell r="W1919" t="e">
            <v>#REF!</v>
          </cell>
          <cell r="X1919">
            <v>13306</v>
          </cell>
          <cell r="Y1919">
            <v>3393.03</v>
          </cell>
          <cell r="Z1919">
            <v>16699.03</v>
          </cell>
          <cell r="AA1919" t="e">
            <v>#REF!</v>
          </cell>
          <cell r="AB1919">
            <v>3393.03</v>
          </cell>
          <cell r="AC1919">
            <v>3393.03</v>
          </cell>
          <cell r="AD1919">
            <v>3393.03</v>
          </cell>
          <cell r="AE1919">
            <v>0</v>
          </cell>
          <cell r="AF1919">
            <v>0</v>
          </cell>
          <cell r="AG1919">
            <v>0</v>
          </cell>
          <cell r="AH1919">
            <v>0</v>
          </cell>
          <cell r="AI1919">
            <v>0</v>
          </cell>
          <cell r="AJ1919">
            <v>0</v>
          </cell>
          <cell r="AK1919">
            <v>0</v>
          </cell>
          <cell r="AL1919">
            <v>0</v>
          </cell>
          <cell r="AM1919">
            <v>0</v>
          </cell>
          <cell r="AN1919">
            <v>0</v>
          </cell>
          <cell r="AO1919">
            <v>0</v>
          </cell>
          <cell r="AP1919">
            <v>0</v>
          </cell>
          <cell r="AQ1919">
            <v>10179.09</v>
          </cell>
        </row>
        <row r="1920">
          <cell r="A1920">
            <v>1</v>
          </cell>
          <cell r="B1920" t="str">
            <v>COP</v>
          </cell>
          <cell r="C1920" t="str">
            <v>Convenidas</v>
          </cell>
          <cell r="D1920" t="str">
            <v>Fija</v>
          </cell>
          <cell r="E1920">
            <v>3</v>
          </cell>
          <cell r="F1920">
            <v>36003</v>
          </cell>
          <cell r="G1920" t="str">
            <v>Julio</v>
          </cell>
          <cell r="H1920">
            <v>1998</v>
          </cell>
          <cell r="I1920">
            <v>37099</v>
          </cell>
          <cell r="J1920">
            <v>2001</v>
          </cell>
          <cell r="K1920" t="str">
            <v>Julio</v>
          </cell>
          <cell r="P1920">
            <v>0</v>
          </cell>
          <cell r="Q1920">
            <v>25.5</v>
          </cell>
          <cell r="R1920" t="e">
            <v>#REF!</v>
          </cell>
          <cell r="S1920" t="e">
            <v>#REF!</v>
          </cell>
          <cell r="T1920">
            <v>2497</v>
          </cell>
          <cell r="U1920" t="e">
            <v>#REF!</v>
          </cell>
          <cell r="V1920">
            <v>2497</v>
          </cell>
          <cell r="W1920" t="e">
            <v>#REF!</v>
          </cell>
          <cell r="X1920">
            <v>2497</v>
          </cell>
          <cell r="Y1920">
            <v>636.73500000000001</v>
          </cell>
          <cell r="Z1920">
            <v>3133.7350000000001</v>
          </cell>
          <cell r="AA1920" t="e">
            <v>#REF!</v>
          </cell>
          <cell r="AB1920">
            <v>636.73500000000001</v>
          </cell>
          <cell r="AC1920">
            <v>636.73500000000001</v>
          </cell>
          <cell r="AD1920">
            <v>636.73500000000001</v>
          </cell>
          <cell r="AE1920">
            <v>0</v>
          </cell>
          <cell r="AF1920">
            <v>0</v>
          </cell>
          <cell r="AG1920">
            <v>0</v>
          </cell>
          <cell r="AH1920">
            <v>0</v>
          </cell>
          <cell r="AI1920">
            <v>0</v>
          </cell>
          <cell r="AJ1920">
            <v>0</v>
          </cell>
          <cell r="AK1920">
            <v>0</v>
          </cell>
          <cell r="AL1920">
            <v>0</v>
          </cell>
          <cell r="AM1920">
            <v>0</v>
          </cell>
          <cell r="AN1920">
            <v>0</v>
          </cell>
          <cell r="AO1920">
            <v>0</v>
          </cell>
          <cell r="AP1920">
            <v>0</v>
          </cell>
          <cell r="AQ1920">
            <v>1910.2049999999999</v>
          </cell>
        </row>
        <row r="1921">
          <cell r="A1921">
            <v>1</v>
          </cell>
          <cell r="B1921" t="str">
            <v>COP</v>
          </cell>
          <cell r="C1921" t="str">
            <v>Convenidas</v>
          </cell>
          <cell r="D1921" t="str">
            <v>Fija</v>
          </cell>
          <cell r="E1921">
            <v>3</v>
          </cell>
          <cell r="F1921">
            <v>36003</v>
          </cell>
          <cell r="G1921" t="str">
            <v>Julio</v>
          </cell>
          <cell r="H1921">
            <v>1998</v>
          </cell>
          <cell r="I1921">
            <v>37099</v>
          </cell>
          <cell r="J1921">
            <v>2001</v>
          </cell>
          <cell r="K1921" t="str">
            <v>Julio</v>
          </cell>
          <cell r="P1921">
            <v>0</v>
          </cell>
          <cell r="Q1921">
            <v>25.5</v>
          </cell>
          <cell r="R1921" t="e">
            <v>#REF!</v>
          </cell>
          <cell r="S1921" t="e">
            <v>#REF!</v>
          </cell>
          <cell r="T1921">
            <v>16488</v>
          </cell>
          <cell r="U1921" t="e">
            <v>#REF!</v>
          </cell>
          <cell r="V1921">
            <v>16488</v>
          </cell>
          <cell r="W1921" t="e">
            <v>#REF!</v>
          </cell>
          <cell r="X1921">
            <v>16488</v>
          </cell>
          <cell r="Y1921">
            <v>4204.4400000000005</v>
          </cell>
          <cell r="Z1921">
            <v>20692.440000000002</v>
          </cell>
          <cell r="AA1921" t="e">
            <v>#REF!</v>
          </cell>
          <cell r="AB1921">
            <v>4204.4400000000005</v>
          </cell>
          <cell r="AC1921">
            <v>4204.4400000000005</v>
          </cell>
          <cell r="AD1921">
            <v>4204.4400000000005</v>
          </cell>
          <cell r="AE1921">
            <v>0</v>
          </cell>
          <cell r="AF1921">
            <v>0</v>
          </cell>
          <cell r="AG1921">
            <v>0</v>
          </cell>
          <cell r="AH1921">
            <v>0</v>
          </cell>
          <cell r="AI1921">
            <v>0</v>
          </cell>
          <cell r="AJ1921">
            <v>0</v>
          </cell>
          <cell r="AK1921">
            <v>0</v>
          </cell>
          <cell r="AL1921">
            <v>0</v>
          </cell>
          <cell r="AM1921">
            <v>0</v>
          </cell>
          <cell r="AN1921">
            <v>0</v>
          </cell>
          <cell r="AO1921">
            <v>0</v>
          </cell>
          <cell r="AP1921">
            <v>0</v>
          </cell>
          <cell r="AQ1921">
            <v>12613.320000000002</v>
          </cell>
        </row>
        <row r="1922">
          <cell r="A1922">
            <v>1</v>
          </cell>
          <cell r="B1922" t="str">
            <v>COP</v>
          </cell>
          <cell r="C1922" t="str">
            <v>Convenidas</v>
          </cell>
          <cell r="D1922" t="str">
            <v>Fija</v>
          </cell>
          <cell r="E1922">
            <v>3</v>
          </cell>
          <cell r="F1922">
            <v>36003</v>
          </cell>
          <cell r="G1922" t="str">
            <v>Julio</v>
          </cell>
          <cell r="H1922">
            <v>1998</v>
          </cell>
          <cell r="I1922">
            <v>37099</v>
          </cell>
          <cell r="J1922">
            <v>2001</v>
          </cell>
          <cell r="K1922" t="str">
            <v>Julio</v>
          </cell>
          <cell r="P1922">
            <v>0</v>
          </cell>
          <cell r="Q1922">
            <v>25.5</v>
          </cell>
          <cell r="R1922" t="e">
            <v>#REF!</v>
          </cell>
          <cell r="S1922" t="e">
            <v>#REF!</v>
          </cell>
          <cell r="T1922">
            <v>53.9</v>
          </cell>
          <cell r="U1922" t="e">
            <v>#REF!</v>
          </cell>
          <cell r="V1922">
            <v>53.9</v>
          </cell>
          <cell r="W1922" t="e">
            <v>#REF!</v>
          </cell>
          <cell r="X1922">
            <v>53.9</v>
          </cell>
          <cell r="Y1922">
            <v>13.7445</v>
          </cell>
          <cell r="Z1922">
            <v>67.644499999999994</v>
          </cell>
          <cell r="AA1922" t="e">
            <v>#REF!</v>
          </cell>
          <cell r="AB1922">
            <v>13.7445</v>
          </cell>
          <cell r="AC1922">
            <v>13.7445</v>
          </cell>
          <cell r="AD1922">
            <v>13.7445</v>
          </cell>
          <cell r="AE1922">
            <v>0</v>
          </cell>
          <cell r="AF1922">
            <v>0</v>
          </cell>
          <cell r="AG1922">
            <v>0</v>
          </cell>
          <cell r="AH1922">
            <v>0</v>
          </cell>
          <cell r="AI1922">
            <v>0</v>
          </cell>
          <cell r="AJ1922">
            <v>0</v>
          </cell>
          <cell r="AK1922">
            <v>0</v>
          </cell>
          <cell r="AL1922">
            <v>0</v>
          </cell>
          <cell r="AM1922">
            <v>0</v>
          </cell>
          <cell r="AN1922">
            <v>0</v>
          </cell>
          <cell r="AO1922">
            <v>0</v>
          </cell>
          <cell r="AP1922">
            <v>0</v>
          </cell>
          <cell r="AQ1922">
            <v>41.233499999999999</v>
          </cell>
        </row>
        <row r="1923">
          <cell r="A1923">
            <v>1</v>
          </cell>
          <cell r="B1923" t="str">
            <v>COP</v>
          </cell>
          <cell r="C1923" t="str">
            <v>Convenidas</v>
          </cell>
          <cell r="D1923" t="str">
            <v>Fija</v>
          </cell>
          <cell r="E1923">
            <v>3</v>
          </cell>
          <cell r="F1923">
            <v>36003</v>
          </cell>
          <cell r="G1923" t="str">
            <v>Julio</v>
          </cell>
          <cell r="H1923">
            <v>1998</v>
          </cell>
          <cell r="I1923">
            <v>37099</v>
          </cell>
          <cell r="J1923">
            <v>2001</v>
          </cell>
          <cell r="K1923" t="str">
            <v>Julio</v>
          </cell>
          <cell r="P1923">
            <v>0</v>
          </cell>
          <cell r="Q1923">
            <v>25.5</v>
          </cell>
          <cell r="R1923" t="e">
            <v>#REF!</v>
          </cell>
          <cell r="S1923" t="e">
            <v>#REF!</v>
          </cell>
          <cell r="T1923">
            <v>758.9</v>
          </cell>
          <cell r="U1923" t="e">
            <v>#REF!</v>
          </cell>
          <cell r="V1923">
            <v>758.9</v>
          </cell>
          <cell r="W1923" t="e">
            <v>#REF!</v>
          </cell>
          <cell r="X1923">
            <v>758.9</v>
          </cell>
          <cell r="Y1923">
            <v>193.51949999999999</v>
          </cell>
          <cell r="Z1923">
            <v>952.41949999999997</v>
          </cell>
          <cell r="AA1923" t="e">
            <v>#REF!</v>
          </cell>
          <cell r="AB1923">
            <v>193.51949999999999</v>
          </cell>
          <cell r="AC1923">
            <v>193.51949999999999</v>
          </cell>
          <cell r="AD1923">
            <v>193.51949999999999</v>
          </cell>
          <cell r="AE1923">
            <v>0</v>
          </cell>
          <cell r="AF1923">
            <v>0</v>
          </cell>
          <cell r="AG1923">
            <v>0</v>
          </cell>
          <cell r="AH1923">
            <v>0</v>
          </cell>
          <cell r="AI1923">
            <v>0</v>
          </cell>
          <cell r="AJ1923">
            <v>0</v>
          </cell>
          <cell r="AK1923">
            <v>0</v>
          </cell>
          <cell r="AL1923">
            <v>0</v>
          </cell>
          <cell r="AM1923">
            <v>0</v>
          </cell>
          <cell r="AN1923">
            <v>0</v>
          </cell>
          <cell r="AO1923">
            <v>0</v>
          </cell>
          <cell r="AP1923">
            <v>0</v>
          </cell>
          <cell r="AQ1923">
            <v>580.55849999999998</v>
          </cell>
        </row>
        <row r="1924">
          <cell r="A1924">
            <v>1</v>
          </cell>
          <cell r="B1924" t="str">
            <v>COP</v>
          </cell>
          <cell r="C1924" t="str">
            <v>Convenidas</v>
          </cell>
          <cell r="D1924" t="str">
            <v>Fija</v>
          </cell>
          <cell r="E1924">
            <v>3</v>
          </cell>
          <cell r="F1924">
            <v>36003</v>
          </cell>
          <cell r="G1924" t="str">
            <v>Julio</v>
          </cell>
          <cell r="H1924">
            <v>1998</v>
          </cell>
          <cell r="I1924">
            <v>37099</v>
          </cell>
          <cell r="J1924">
            <v>2001</v>
          </cell>
          <cell r="K1924" t="str">
            <v>Julio</v>
          </cell>
          <cell r="P1924">
            <v>0</v>
          </cell>
          <cell r="Q1924">
            <v>25.5</v>
          </cell>
          <cell r="R1924" t="e">
            <v>#REF!</v>
          </cell>
          <cell r="S1924" t="e">
            <v>#REF!</v>
          </cell>
          <cell r="T1924">
            <v>3871</v>
          </cell>
          <cell r="U1924" t="e">
            <v>#REF!</v>
          </cell>
          <cell r="V1924">
            <v>3871</v>
          </cell>
          <cell r="W1924" t="e">
            <v>#REF!</v>
          </cell>
          <cell r="X1924">
            <v>3871</v>
          </cell>
          <cell r="Y1924">
            <v>987.10500000000002</v>
          </cell>
          <cell r="Z1924">
            <v>4858.1049999999996</v>
          </cell>
          <cell r="AA1924" t="e">
            <v>#REF!</v>
          </cell>
          <cell r="AB1924">
            <v>987.10500000000002</v>
          </cell>
          <cell r="AC1924">
            <v>987.10500000000002</v>
          </cell>
          <cell r="AD1924">
            <v>987.10500000000002</v>
          </cell>
          <cell r="AE1924">
            <v>0</v>
          </cell>
          <cell r="AF1924">
            <v>0</v>
          </cell>
          <cell r="AG1924">
            <v>0</v>
          </cell>
          <cell r="AH1924">
            <v>0</v>
          </cell>
          <cell r="AI1924">
            <v>0</v>
          </cell>
          <cell r="AJ1924">
            <v>0</v>
          </cell>
          <cell r="AK1924">
            <v>0</v>
          </cell>
          <cell r="AL1924">
            <v>0</v>
          </cell>
          <cell r="AM1924">
            <v>0</v>
          </cell>
          <cell r="AN1924">
            <v>0</v>
          </cell>
          <cell r="AO1924">
            <v>0</v>
          </cell>
          <cell r="AP1924">
            <v>0</v>
          </cell>
          <cell r="AQ1924">
            <v>2961.3150000000001</v>
          </cell>
        </row>
        <row r="1925">
          <cell r="A1925">
            <v>1</v>
          </cell>
          <cell r="B1925" t="str">
            <v>COP</v>
          </cell>
          <cell r="C1925" t="str">
            <v>Convenidas</v>
          </cell>
          <cell r="D1925" t="str">
            <v>Variable</v>
          </cell>
          <cell r="E1925">
            <v>5</v>
          </cell>
          <cell r="F1925">
            <v>35313</v>
          </cell>
          <cell r="G1925" t="str">
            <v>Septiembre</v>
          </cell>
          <cell r="H1925">
            <v>1996</v>
          </cell>
          <cell r="I1925">
            <v>37139</v>
          </cell>
          <cell r="J1925">
            <v>2001</v>
          </cell>
          <cell r="K1925" t="str">
            <v>Septiembre</v>
          </cell>
          <cell r="P1925">
            <v>8.1999999999999993</v>
          </cell>
          <cell r="Q1925">
            <v>20.100000000000001</v>
          </cell>
          <cell r="R1925">
            <v>16.86</v>
          </cell>
          <cell r="S1925" t="e">
            <v>#REF!</v>
          </cell>
          <cell r="T1925">
            <v>30000</v>
          </cell>
          <cell r="U1925" t="e">
            <v>#REF!</v>
          </cell>
          <cell r="V1925">
            <v>30000</v>
          </cell>
          <cell r="W1925" t="e">
            <v>#REF!</v>
          </cell>
          <cell r="X1925">
            <v>30000</v>
          </cell>
          <cell r="Y1925">
            <v>6030</v>
          </cell>
          <cell r="Z1925">
            <v>36030</v>
          </cell>
          <cell r="AA1925">
            <v>505800</v>
          </cell>
          <cell r="AB1925">
            <v>5472.29</v>
          </cell>
          <cell r="AC1925">
            <v>5418</v>
          </cell>
          <cell r="AD1925">
            <v>5457</v>
          </cell>
          <cell r="AE1925">
            <v>0</v>
          </cell>
          <cell r="AF1925">
            <v>0</v>
          </cell>
          <cell r="AG1925">
            <v>0</v>
          </cell>
          <cell r="AH1925">
            <v>0</v>
          </cell>
          <cell r="AI1925">
            <v>0</v>
          </cell>
          <cell r="AJ1925">
            <v>0</v>
          </cell>
          <cell r="AK1925">
            <v>0</v>
          </cell>
          <cell r="AL1925">
            <v>0</v>
          </cell>
          <cell r="AM1925">
            <v>0</v>
          </cell>
          <cell r="AN1925">
            <v>0</v>
          </cell>
          <cell r="AO1925">
            <v>0</v>
          </cell>
          <cell r="AP1925">
            <v>0</v>
          </cell>
          <cell r="AQ1925">
            <v>16347.29</v>
          </cell>
        </row>
        <row r="1926">
          <cell r="A1926">
            <v>1</v>
          </cell>
          <cell r="B1926" t="str">
            <v>COP</v>
          </cell>
          <cell r="C1926" t="str">
            <v>Convenidas</v>
          </cell>
          <cell r="D1926" t="str">
            <v>Variable</v>
          </cell>
          <cell r="E1926">
            <v>5</v>
          </cell>
          <cell r="F1926">
            <v>35438</v>
          </cell>
          <cell r="G1926" t="str">
            <v>Enero</v>
          </cell>
          <cell r="H1926">
            <v>1997</v>
          </cell>
          <cell r="I1926">
            <v>37264</v>
          </cell>
          <cell r="J1926">
            <v>2002</v>
          </cell>
          <cell r="K1926" t="str">
            <v>Enero</v>
          </cell>
          <cell r="P1926">
            <v>7.7</v>
          </cell>
          <cell r="Q1926">
            <v>19.55</v>
          </cell>
          <cell r="R1926">
            <v>16.86</v>
          </cell>
          <cell r="S1926" t="e">
            <v>#REF!</v>
          </cell>
          <cell r="T1926">
            <v>11415.4</v>
          </cell>
          <cell r="U1926" t="e">
            <v>#REF!</v>
          </cell>
          <cell r="V1926">
            <v>11415.4</v>
          </cell>
          <cell r="W1926" t="e">
            <v>#REF!</v>
          </cell>
          <cell r="X1926">
            <v>11415.4</v>
          </cell>
          <cell r="Y1926">
            <v>2231.7107000000001</v>
          </cell>
          <cell r="Z1926">
            <v>13647.110699999999</v>
          </cell>
          <cell r="AA1926">
            <v>192463.644</v>
          </cell>
          <cell r="AB1926">
            <v>2932.15</v>
          </cell>
          <cell r="AC1926">
            <v>2013.6765599999999</v>
          </cell>
          <cell r="AD1926">
            <v>2108.4243799999999</v>
          </cell>
          <cell r="AE1926">
            <v>1862.9932800000001</v>
          </cell>
          <cell r="AF1926">
            <v>0</v>
          </cell>
          <cell r="AG1926">
            <v>0</v>
          </cell>
          <cell r="AH1926">
            <v>0</v>
          </cell>
          <cell r="AI1926">
            <v>0</v>
          </cell>
          <cell r="AJ1926">
            <v>0</v>
          </cell>
          <cell r="AK1926">
            <v>0</v>
          </cell>
          <cell r="AL1926">
            <v>0</v>
          </cell>
          <cell r="AM1926">
            <v>0</v>
          </cell>
          <cell r="AN1926">
            <v>0</v>
          </cell>
          <cell r="AO1926">
            <v>0</v>
          </cell>
          <cell r="AP1926">
            <v>0</v>
          </cell>
          <cell r="AQ1926">
            <v>8917.2442200000005</v>
          </cell>
        </row>
        <row r="1927">
          <cell r="A1927">
            <v>1</v>
          </cell>
          <cell r="B1927" t="str">
            <v>COP</v>
          </cell>
          <cell r="C1927" t="str">
            <v>Convenidas</v>
          </cell>
          <cell r="D1927" t="str">
            <v>Variable</v>
          </cell>
          <cell r="E1927">
            <v>5</v>
          </cell>
          <cell r="F1927">
            <v>35578</v>
          </cell>
          <cell r="G1927" t="str">
            <v>Mayo</v>
          </cell>
          <cell r="H1927">
            <v>1997</v>
          </cell>
          <cell r="I1927">
            <v>37404</v>
          </cell>
          <cell r="J1927">
            <v>2002</v>
          </cell>
          <cell r="K1927" t="str">
            <v>Mayo</v>
          </cell>
          <cell r="P1927">
            <v>6.15</v>
          </cell>
          <cell r="Q1927">
            <v>17.829999999999998</v>
          </cell>
          <cell r="R1927">
            <v>16.86</v>
          </cell>
          <cell r="S1927" t="e">
            <v>#REF!</v>
          </cell>
          <cell r="T1927">
            <v>15760.3</v>
          </cell>
          <cell r="U1927" t="e">
            <v>#REF!</v>
          </cell>
          <cell r="V1927">
            <v>15760.3</v>
          </cell>
          <cell r="W1927" t="e">
            <v>#REF!</v>
          </cell>
          <cell r="X1927">
            <v>15760.3</v>
          </cell>
          <cell r="Y1927">
            <v>2810.0614899999996</v>
          </cell>
          <cell r="Z1927">
            <v>18570.361489999999</v>
          </cell>
          <cell r="AA1927">
            <v>265718.658</v>
          </cell>
          <cell r="AB1927">
            <v>2837.95</v>
          </cell>
          <cell r="AC1927">
            <v>2635.1221599999999</v>
          </cell>
          <cell r="AD1927">
            <v>2568.9288999999999</v>
          </cell>
          <cell r="AE1927">
            <v>2184.3775799999999</v>
          </cell>
          <cell r="AF1927">
            <v>0</v>
          </cell>
          <cell r="AG1927">
            <v>0</v>
          </cell>
          <cell r="AH1927">
            <v>0</v>
          </cell>
          <cell r="AI1927">
            <v>0</v>
          </cell>
          <cell r="AJ1927">
            <v>0</v>
          </cell>
          <cell r="AK1927">
            <v>0</v>
          </cell>
          <cell r="AL1927">
            <v>0</v>
          </cell>
          <cell r="AM1927">
            <v>0</v>
          </cell>
          <cell r="AN1927">
            <v>0</v>
          </cell>
          <cell r="AO1927">
            <v>0</v>
          </cell>
          <cell r="AP1927">
            <v>0</v>
          </cell>
          <cell r="AQ1927">
            <v>10226.378639999999</v>
          </cell>
        </row>
        <row r="1928">
          <cell r="A1928">
            <v>1</v>
          </cell>
          <cell r="B1928" t="str">
            <v>COP</v>
          </cell>
          <cell r="C1928" t="str">
            <v>Convenidas</v>
          </cell>
          <cell r="D1928" t="str">
            <v>Variable</v>
          </cell>
          <cell r="E1928">
            <v>5</v>
          </cell>
          <cell r="F1928">
            <v>35578</v>
          </cell>
          <cell r="G1928" t="str">
            <v>Mayo</v>
          </cell>
          <cell r="H1928">
            <v>1997</v>
          </cell>
          <cell r="I1928">
            <v>37404</v>
          </cell>
          <cell r="J1928">
            <v>2002</v>
          </cell>
          <cell r="K1928" t="str">
            <v>Mayo</v>
          </cell>
          <cell r="P1928">
            <v>6.15</v>
          </cell>
          <cell r="Q1928">
            <v>17.829999999999998</v>
          </cell>
          <cell r="R1928">
            <v>16.86</v>
          </cell>
          <cell r="S1928" t="e">
            <v>#REF!</v>
          </cell>
          <cell r="T1928">
            <v>10000</v>
          </cell>
          <cell r="U1928" t="e">
            <v>#REF!</v>
          </cell>
          <cell r="V1928">
            <v>10000</v>
          </cell>
          <cell r="W1928" t="e">
            <v>#REF!</v>
          </cell>
          <cell r="X1928">
            <v>10000</v>
          </cell>
          <cell r="Y1928">
            <v>1782.9999999999998</v>
          </cell>
          <cell r="Z1928">
            <v>11783</v>
          </cell>
          <cell r="AA1928">
            <v>168600</v>
          </cell>
          <cell r="AB1928">
            <v>1800.7</v>
          </cell>
          <cell r="AC1928">
            <v>1671.9999999999998</v>
          </cell>
          <cell r="AD1928">
            <v>1630</v>
          </cell>
          <cell r="AE1928">
            <v>1386</v>
          </cell>
          <cell r="AF1928">
            <v>0</v>
          </cell>
          <cell r="AG1928">
            <v>0</v>
          </cell>
          <cell r="AH1928">
            <v>0</v>
          </cell>
          <cell r="AI1928">
            <v>0</v>
          </cell>
          <cell r="AJ1928">
            <v>0</v>
          </cell>
          <cell r="AK1928">
            <v>0</v>
          </cell>
          <cell r="AL1928">
            <v>0</v>
          </cell>
          <cell r="AM1928">
            <v>0</v>
          </cell>
          <cell r="AN1928">
            <v>0</v>
          </cell>
          <cell r="AO1928">
            <v>0</v>
          </cell>
          <cell r="AP1928">
            <v>0</v>
          </cell>
          <cell r="AQ1928">
            <v>6488.7</v>
          </cell>
        </row>
        <row r="1929">
          <cell r="A1929">
            <v>1</v>
          </cell>
          <cell r="B1929" t="str">
            <v>COP</v>
          </cell>
          <cell r="C1929" t="str">
            <v>Convenidas</v>
          </cell>
          <cell r="D1929" t="str">
            <v>Variable</v>
          </cell>
          <cell r="E1929">
            <v>7</v>
          </cell>
          <cell r="F1929">
            <v>35093</v>
          </cell>
          <cell r="G1929" t="str">
            <v>Enero</v>
          </cell>
          <cell r="H1929">
            <v>1996</v>
          </cell>
          <cell r="I1929">
            <v>37650</v>
          </cell>
          <cell r="J1929">
            <v>2003</v>
          </cell>
          <cell r="K1929" t="str">
            <v>Enero</v>
          </cell>
          <cell r="P1929">
            <v>7.7</v>
          </cell>
          <cell r="Q1929">
            <v>19.55</v>
          </cell>
          <cell r="R1929">
            <v>17.14</v>
          </cell>
          <cell r="S1929" t="e">
            <v>#REF!</v>
          </cell>
          <cell r="T1929">
            <v>2065</v>
          </cell>
          <cell r="U1929" t="e">
            <v>#REF!</v>
          </cell>
          <cell r="V1929">
            <v>2065</v>
          </cell>
          <cell r="W1929" t="e">
            <v>#REF!</v>
          </cell>
          <cell r="X1929">
            <v>2065</v>
          </cell>
          <cell r="Y1929">
            <v>403.70750000000004</v>
          </cell>
          <cell r="Z1929">
            <v>2468.7075</v>
          </cell>
          <cell r="AA1929">
            <v>35394.1</v>
          </cell>
          <cell r="AB1929">
            <v>530.41</v>
          </cell>
          <cell r="AC1929">
            <v>364.26600000000002</v>
          </cell>
          <cell r="AD1929">
            <v>381.40550000000002</v>
          </cell>
          <cell r="AE1929">
            <v>337.00800000000004</v>
          </cell>
          <cell r="AF1929">
            <v>292.404</v>
          </cell>
          <cell r="AG1929">
            <v>0</v>
          </cell>
          <cell r="AH1929">
            <v>0</v>
          </cell>
          <cell r="AI1929">
            <v>0</v>
          </cell>
          <cell r="AJ1929">
            <v>0</v>
          </cell>
          <cell r="AK1929">
            <v>0</v>
          </cell>
          <cell r="AL1929">
            <v>0</v>
          </cell>
          <cell r="AM1929">
            <v>0</v>
          </cell>
          <cell r="AN1929">
            <v>0</v>
          </cell>
          <cell r="AO1929">
            <v>0</v>
          </cell>
          <cell r="AP1929">
            <v>0</v>
          </cell>
          <cell r="AQ1929">
            <v>1905.4935</v>
          </cell>
        </row>
        <row r="1930">
          <cell r="A1930">
            <v>1</v>
          </cell>
          <cell r="B1930" t="str">
            <v>COP</v>
          </cell>
          <cell r="C1930" t="str">
            <v>Convenidas</v>
          </cell>
          <cell r="D1930" t="str">
            <v>Variable</v>
          </cell>
          <cell r="E1930">
            <v>7</v>
          </cell>
          <cell r="F1930">
            <v>35096</v>
          </cell>
          <cell r="G1930" t="str">
            <v>Febrero</v>
          </cell>
          <cell r="H1930">
            <v>1996</v>
          </cell>
          <cell r="I1930">
            <v>37653</v>
          </cell>
          <cell r="J1930">
            <v>2003</v>
          </cell>
          <cell r="K1930" t="str">
            <v>Febrero</v>
          </cell>
          <cell r="P1930">
            <v>8.6999999999999993</v>
          </cell>
          <cell r="Q1930">
            <v>20.66</v>
          </cell>
          <cell r="R1930">
            <v>17.14</v>
          </cell>
          <cell r="S1930" t="e">
            <v>#REF!</v>
          </cell>
          <cell r="T1930">
            <v>9000</v>
          </cell>
          <cell r="U1930" t="e">
            <v>#REF!</v>
          </cell>
          <cell r="V1930">
            <v>9000</v>
          </cell>
          <cell r="W1930" t="e">
            <v>#REF!</v>
          </cell>
          <cell r="X1930">
            <v>9000</v>
          </cell>
          <cell r="Y1930">
            <v>1859.4</v>
          </cell>
          <cell r="Z1930">
            <v>10859.4</v>
          </cell>
          <cell r="AA1930">
            <v>154260</v>
          </cell>
          <cell r="AB1930">
            <v>2416.7600000000002</v>
          </cell>
          <cell r="AC1930">
            <v>1590.3</v>
          </cell>
          <cell r="AD1930">
            <v>1771.2</v>
          </cell>
          <cell r="AE1930">
            <v>1538.1</v>
          </cell>
          <cell r="AF1930">
            <v>1321.2</v>
          </cell>
          <cell r="AG1930">
            <v>0</v>
          </cell>
          <cell r="AH1930">
            <v>0</v>
          </cell>
          <cell r="AI1930">
            <v>0</v>
          </cell>
          <cell r="AJ1930">
            <v>0</v>
          </cell>
          <cell r="AK1930">
            <v>0</v>
          </cell>
          <cell r="AL1930">
            <v>0</v>
          </cell>
          <cell r="AM1930">
            <v>0</v>
          </cell>
          <cell r="AN1930">
            <v>0</v>
          </cell>
          <cell r="AO1930">
            <v>0</v>
          </cell>
          <cell r="AP1930">
            <v>0</v>
          </cell>
          <cell r="AQ1930">
            <v>8637.5600000000013</v>
          </cell>
        </row>
        <row r="1931">
          <cell r="A1931">
            <v>1</v>
          </cell>
          <cell r="B1931" t="str">
            <v>COP</v>
          </cell>
          <cell r="C1931" t="str">
            <v>Convenidas</v>
          </cell>
          <cell r="D1931" t="str">
            <v>Variable</v>
          </cell>
          <cell r="E1931">
            <v>7</v>
          </cell>
          <cell r="F1931">
            <v>35102</v>
          </cell>
          <cell r="G1931" t="str">
            <v>Febrero</v>
          </cell>
          <cell r="H1931">
            <v>1996</v>
          </cell>
          <cell r="I1931">
            <v>37659</v>
          </cell>
          <cell r="J1931">
            <v>2003</v>
          </cell>
          <cell r="K1931" t="str">
            <v>Febrero</v>
          </cell>
          <cell r="P1931">
            <v>8.6999999999999993</v>
          </cell>
          <cell r="Q1931">
            <v>20.66</v>
          </cell>
          <cell r="R1931">
            <v>17.14</v>
          </cell>
          <cell r="S1931" t="e">
            <v>#REF!</v>
          </cell>
          <cell r="T1931">
            <v>2159</v>
          </cell>
          <cell r="U1931" t="e">
            <v>#REF!</v>
          </cell>
          <cell r="V1931">
            <v>2159</v>
          </cell>
          <cell r="W1931" t="e">
            <v>#REF!</v>
          </cell>
          <cell r="X1931">
            <v>2159</v>
          </cell>
          <cell r="Y1931">
            <v>446.04939999999999</v>
          </cell>
          <cell r="Z1931">
            <v>2605.0493999999999</v>
          </cell>
          <cell r="AA1931">
            <v>37005.26</v>
          </cell>
          <cell r="AB1931">
            <v>591.02</v>
          </cell>
          <cell r="AC1931">
            <v>381.49529999999999</v>
          </cell>
          <cell r="AD1931">
            <v>424.89120000000003</v>
          </cell>
          <cell r="AE1931">
            <v>368.97309999999999</v>
          </cell>
          <cell r="AF1931">
            <v>316.94120000000004</v>
          </cell>
          <cell r="AG1931">
            <v>0</v>
          </cell>
          <cell r="AH1931">
            <v>0</v>
          </cell>
          <cell r="AI1931">
            <v>0</v>
          </cell>
          <cell r="AJ1931">
            <v>0</v>
          </cell>
          <cell r="AK1931">
            <v>0</v>
          </cell>
          <cell r="AL1931">
            <v>0</v>
          </cell>
          <cell r="AM1931">
            <v>0</v>
          </cell>
          <cell r="AN1931">
            <v>0</v>
          </cell>
          <cell r="AO1931">
            <v>0</v>
          </cell>
          <cell r="AP1931">
            <v>0</v>
          </cell>
          <cell r="AQ1931">
            <v>2083.3208</v>
          </cell>
        </row>
        <row r="1932">
          <cell r="A1932">
            <v>1</v>
          </cell>
          <cell r="B1932" t="str">
            <v>COP</v>
          </cell>
          <cell r="C1932" t="str">
            <v>Convenidas</v>
          </cell>
          <cell r="D1932" t="str">
            <v>Variable</v>
          </cell>
          <cell r="E1932">
            <v>7</v>
          </cell>
          <cell r="F1932">
            <v>35108</v>
          </cell>
          <cell r="G1932" t="str">
            <v>Febrero</v>
          </cell>
          <cell r="H1932">
            <v>1996</v>
          </cell>
          <cell r="I1932">
            <v>37665</v>
          </cell>
          <cell r="J1932">
            <v>2003</v>
          </cell>
          <cell r="K1932" t="str">
            <v>Febrero</v>
          </cell>
          <cell r="P1932">
            <v>8.6999999999999993</v>
          </cell>
          <cell r="Q1932">
            <v>20.66</v>
          </cell>
          <cell r="R1932">
            <v>17.14</v>
          </cell>
          <cell r="S1932" t="e">
            <v>#REF!</v>
          </cell>
          <cell r="T1932">
            <v>1140</v>
          </cell>
          <cell r="U1932" t="e">
            <v>#REF!</v>
          </cell>
          <cell r="V1932">
            <v>1140</v>
          </cell>
          <cell r="W1932" t="e">
            <v>#REF!</v>
          </cell>
          <cell r="X1932">
            <v>1140</v>
          </cell>
          <cell r="Y1932">
            <v>235.524</v>
          </cell>
          <cell r="Z1932">
            <v>1375.5239999999999</v>
          </cell>
          <cell r="AA1932">
            <v>19539.600000000002</v>
          </cell>
          <cell r="AB1932">
            <v>312.07</v>
          </cell>
          <cell r="AC1932">
            <v>201.43799999999999</v>
          </cell>
          <cell r="AD1932">
            <v>224.352</v>
          </cell>
          <cell r="AE1932">
            <v>194.82599999999999</v>
          </cell>
          <cell r="AF1932">
            <v>167.352</v>
          </cell>
          <cell r="AG1932">
            <v>0</v>
          </cell>
          <cell r="AH1932">
            <v>0</v>
          </cell>
          <cell r="AI1932">
            <v>0</v>
          </cell>
          <cell r="AJ1932">
            <v>0</v>
          </cell>
          <cell r="AK1932">
            <v>0</v>
          </cell>
          <cell r="AL1932">
            <v>0</v>
          </cell>
          <cell r="AM1932">
            <v>0</v>
          </cell>
          <cell r="AN1932">
            <v>0</v>
          </cell>
          <cell r="AO1932">
            <v>0</v>
          </cell>
          <cell r="AP1932">
            <v>0</v>
          </cell>
          <cell r="AQ1932">
            <v>1100.038</v>
          </cell>
        </row>
        <row r="1933">
          <cell r="A1933">
            <v>1</v>
          </cell>
          <cell r="B1933" t="str">
            <v>COP</v>
          </cell>
          <cell r="C1933" t="str">
            <v>Convenidas</v>
          </cell>
          <cell r="D1933" t="str">
            <v>Variable</v>
          </cell>
          <cell r="E1933">
            <v>5</v>
          </cell>
          <cell r="F1933">
            <v>35851</v>
          </cell>
          <cell r="G1933" t="str">
            <v>Febrero</v>
          </cell>
          <cell r="H1933">
            <v>1998</v>
          </cell>
          <cell r="I1933">
            <v>37677</v>
          </cell>
          <cell r="J1933">
            <v>2003</v>
          </cell>
          <cell r="K1933" t="str">
            <v>Febrero</v>
          </cell>
          <cell r="P1933">
            <v>6.5</v>
          </cell>
          <cell r="Q1933">
            <v>18.22</v>
          </cell>
          <cell r="R1933">
            <v>16.86</v>
          </cell>
          <cell r="S1933" t="e">
            <v>#REF!</v>
          </cell>
          <cell r="T1933">
            <v>1881.8</v>
          </cell>
          <cell r="U1933" t="e">
            <v>#REF!</v>
          </cell>
          <cell r="V1933">
            <v>1881.8</v>
          </cell>
          <cell r="W1933" t="e">
            <v>#REF!</v>
          </cell>
          <cell r="X1933">
            <v>1881.8</v>
          </cell>
          <cell r="Y1933">
            <v>342.86396000000002</v>
          </cell>
          <cell r="Z1933">
            <v>2224.6639599999999</v>
          </cell>
          <cell r="AA1933">
            <v>31727.147999999997</v>
          </cell>
          <cell r="AB1933">
            <v>466.62</v>
          </cell>
          <cell r="AC1933">
            <v>287.72721999999999</v>
          </cell>
          <cell r="AD1933">
            <v>324.79867999999999</v>
          </cell>
          <cell r="AE1933">
            <v>277.00095999999996</v>
          </cell>
          <cell r="AF1933">
            <v>232.59047999999999</v>
          </cell>
          <cell r="AG1933">
            <v>0</v>
          </cell>
          <cell r="AH1933">
            <v>0</v>
          </cell>
          <cell r="AI1933">
            <v>0</v>
          </cell>
          <cell r="AJ1933">
            <v>0</v>
          </cell>
          <cell r="AK1933">
            <v>0</v>
          </cell>
          <cell r="AL1933">
            <v>0</v>
          </cell>
          <cell r="AM1933">
            <v>0</v>
          </cell>
          <cell r="AN1933">
            <v>0</v>
          </cell>
          <cell r="AO1933">
            <v>0</v>
          </cell>
          <cell r="AP1933">
            <v>0</v>
          </cell>
          <cell r="AQ1933">
            <v>1588.7373399999999</v>
          </cell>
        </row>
        <row r="1934">
          <cell r="A1934">
            <v>1</v>
          </cell>
          <cell r="B1934" t="str">
            <v>COP</v>
          </cell>
          <cell r="C1934" t="str">
            <v>Convenidas</v>
          </cell>
          <cell r="D1934" t="str">
            <v>Variable</v>
          </cell>
          <cell r="E1934">
            <v>5</v>
          </cell>
          <cell r="F1934">
            <v>35851</v>
          </cell>
          <cell r="G1934" t="str">
            <v>Febrero</v>
          </cell>
          <cell r="H1934">
            <v>1998</v>
          </cell>
          <cell r="I1934">
            <v>37677</v>
          </cell>
          <cell r="J1934">
            <v>2003</v>
          </cell>
          <cell r="K1934" t="str">
            <v>Febrero</v>
          </cell>
          <cell r="P1934">
            <v>6.5</v>
          </cell>
          <cell r="Q1934">
            <v>18.22</v>
          </cell>
          <cell r="R1934">
            <v>16.86</v>
          </cell>
          <cell r="S1934" t="e">
            <v>#REF!</v>
          </cell>
          <cell r="T1934">
            <v>2291.6999999999998</v>
          </cell>
          <cell r="U1934" t="e">
            <v>#REF!</v>
          </cell>
          <cell r="V1934">
            <v>2291.6999999999998</v>
          </cell>
          <cell r="W1934" t="e">
            <v>#REF!</v>
          </cell>
          <cell r="X1934">
            <v>2291.6999999999998</v>
          </cell>
          <cell r="Y1934">
            <v>417.54773999999998</v>
          </cell>
          <cell r="Z1934">
            <v>2709.2477399999998</v>
          </cell>
          <cell r="AA1934">
            <v>38638.061999999998</v>
          </cell>
          <cell r="AB1934">
            <v>568.27</v>
          </cell>
          <cell r="AC1934">
            <v>350.40093000000002</v>
          </cell>
          <cell r="AD1934">
            <v>395.54741999999999</v>
          </cell>
          <cell r="AE1934">
            <v>337.33823999999998</v>
          </cell>
          <cell r="AF1934">
            <v>283.25412</v>
          </cell>
          <cell r="AG1934">
            <v>0</v>
          </cell>
          <cell r="AH1934">
            <v>0</v>
          </cell>
          <cell r="AI1934">
            <v>0</v>
          </cell>
          <cell r="AJ1934">
            <v>0</v>
          </cell>
          <cell r="AK1934">
            <v>0</v>
          </cell>
          <cell r="AL1934">
            <v>0</v>
          </cell>
          <cell r="AM1934">
            <v>0</v>
          </cell>
          <cell r="AN1934">
            <v>0</v>
          </cell>
          <cell r="AO1934">
            <v>0</v>
          </cell>
          <cell r="AP1934">
            <v>0</v>
          </cell>
          <cell r="AQ1934">
            <v>1934.8107100000002</v>
          </cell>
        </row>
        <row r="1935">
          <cell r="A1935">
            <v>1</v>
          </cell>
          <cell r="B1935" t="str">
            <v>COP</v>
          </cell>
          <cell r="C1935" t="str">
            <v>Convenidas</v>
          </cell>
          <cell r="D1935" t="str">
            <v>Variable</v>
          </cell>
          <cell r="E1935">
            <v>5</v>
          </cell>
          <cell r="F1935">
            <v>35851</v>
          </cell>
          <cell r="G1935" t="str">
            <v>Febrero</v>
          </cell>
          <cell r="H1935">
            <v>1998</v>
          </cell>
          <cell r="I1935">
            <v>37677</v>
          </cell>
          <cell r="J1935">
            <v>2003</v>
          </cell>
          <cell r="K1935" t="str">
            <v>Febrero</v>
          </cell>
          <cell r="P1935">
            <v>6.5</v>
          </cell>
          <cell r="Q1935">
            <v>18.22</v>
          </cell>
          <cell r="R1935">
            <v>16.86</v>
          </cell>
          <cell r="S1935" t="e">
            <v>#REF!</v>
          </cell>
          <cell r="T1935">
            <v>526.5</v>
          </cell>
          <cell r="U1935" t="e">
            <v>#REF!</v>
          </cell>
          <cell r="V1935">
            <v>526.5</v>
          </cell>
          <cell r="W1935" t="e">
            <v>#REF!</v>
          </cell>
          <cell r="X1935">
            <v>526.5</v>
          </cell>
          <cell r="Y1935">
            <v>95.928300000000007</v>
          </cell>
          <cell r="Z1935">
            <v>622.42830000000004</v>
          </cell>
          <cell r="AA1935">
            <v>8876.7899999999991</v>
          </cell>
          <cell r="AB1935">
            <v>130.55000000000001</v>
          </cell>
          <cell r="AC1935">
            <v>80.501850000000005</v>
          </cell>
          <cell r="AD1935">
            <v>90.873900000000006</v>
          </cell>
          <cell r="AE1935">
            <v>77.500799999999998</v>
          </cell>
          <cell r="AF1935">
            <v>65.075400000000002</v>
          </cell>
          <cell r="AG1935">
            <v>0</v>
          </cell>
          <cell r="AH1935">
            <v>0</v>
          </cell>
          <cell r="AI1935">
            <v>0</v>
          </cell>
          <cell r="AJ1935">
            <v>0</v>
          </cell>
          <cell r="AK1935">
            <v>0</v>
          </cell>
          <cell r="AL1935">
            <v>0</v>
          </cell>
          <cell r="AM1935">
            <v>0</v>
          </cell>
          <cell r="AN1935">
            <v>0</v>
          </cell>
          <cell r="AO1935">
            <v>0</v>
          </cell>
          <cell r="AP1935">
            <v>0</v>
          </cell>
          <cell r="AQ1935">
            <v>444.50195000000002</v>
          </cell>
        </row>
        <row r="1936">
          <cell r="A1936">
            <v>1</v>
          </cell>
          <cell r="B1936" t="str">
            <v>COP</v>
          </cell>
          <cell r="C1936" t="str">
            <v>Convenidas</v>
          </cell>
          <cell r="D1936" t="str">
            <v>Variable</v>
          </cell>
          <cell r="E1936">
            <v>5</v>
          </cell>
          <cell r="F1936">
            <v>35851</v>
          </cell>
          <cell r="G1936" t="str">
            <v>Febrero</v>
          </cell>
          <cell r="H1936">
            <v>1998</v>
          </cell>
          <cell r="I1936">
            <v>37677</v>
          </cell>
          <cell r="J1936">
            <v>2003</v>
          </cell>
          <cell r="K1936" t="str">
            <v>Febrero</v>
          </cell>
          <cell r="P1936">
            <v>6.5</v>
          </cell>
          <cell r="Q1936">
            <v>18.22</v>
          </cell>
          <cell r="R1936">
            <v>16.86</v>
          </cell>
          <cell r="S1936" t="e">
            <v>#REF!</v>
          </cell>
          <cell r="T1936">
            <v>1232</v>
          </cell>
          <cell r="U1936" t="e">
            <v>#REF!</v>
          </cell>
          <cell r="V1936">
            <v>1232</v>
          </cell>
          <cell r="W1936" t="e">
            <v>#REF!</v>
          </cell>
          <cell r="X1936">
            <v>1232</v>
          </cell>
          <cell r="Y1936">
            <v>224.47040000000001</v>
          </cell>
          <cell r="Z1936">
            <v>1456.4703999999999</v>
          </cell>
          <cell r="AA1936">
            <v>20771.52</v>
          </cell>
          <cell r="AB1936">
            <v>305.5</v>
          </cell>
          <cell r="AC1936">
            <v>188.37280000000001</v>
          </cell>
          <cell r="AD1936">
            <v>212.64320000000001</v>
          </cell>
          <cell r="AE1936">
            <v>181.35040000000001</v>
          </cell>
          <cell r="AF1936">
            <v>152.27520000000001</v>
          </cell>
          <cell r="AG1936">
            <v>0</v>
          </cell>
          <cell r="AH1936">
            <v>0</v>
          </cell>
          <cell r="AI1936">
            <v>0</v>
          </cell>
          <cell r="AJ1936">
            <v>0</v>
          </cell>
          <cell r="AK1936">
            <v>0</v>
          </cell>
          <cell r="AL1936">
            <v>0</v>
          </cell>
          <cell r="AM1936">
            <v>0</v>
          </cell>
          <cell r="AN1936">
            <v>0</v>
          </cell>
          <cell r="AO1936">
            <v>0</v>
          </cell>
          <cell r="AP1936">
            <v>0</v>
          </cell>
          <cell r="AQ1936">
            <v>1040.1415999999999</v>
          </cell>
        </row>
        <row r="1937">
          <cell r="A1937">
            <v>1</v>
          </cell>
          <cell r="B1937" t="str">
            <v>COP</v>
          </cell>
          <cell r="C1937" t="str">
            <v>Convenidas</v>
          </cell>
          <cell r="D1937" t="str">
            <v>Variable</v>
          </cell>
          <cell r="E1937">
            <v>5</v>
          </cell>
          <cell r="F1937">
            <v>35851</v>
          </cell>
          <cell r="G1937" t="str">
            <v>Febrero</v>
          </cell>
          <cell r="H1937">
            <v>1998</v>
          </cell>
          <cell r="I1937">
            <v>37677</v>
          </cell>
          <cell r="J1937">
            <v>2003</v>
          </cell>
          <cell r="K1937" t="str">
            <v>Febrero</v>
          </cell>
          <cell r="P1937">
            <v>6.5</v>
          </cell>
          <cell r="Q1937">
            <v>18.22</v>
          </cell>
          <cell r="R1937">
            <v>16.86</v>
          </cell>
          <cell r="S1937" t="e">
            <v>#REF!</v>
          </cell>
          <cell r="T1937">
            <v>983</v>
          </cell>
          <cell r="U1937" t="e">
            <v>#REF!</v>
          </cell>
          <cell r="V1937">
            <v>983</v>
          </cell>
          <cell r="W1937" t="e">
            <v>#REF!</v>
          </cell>
          <cell r="X1937">
            <v>983</v>
          </cell>
          <cell r="Y1937">
            <v>179.1026</v>
          </cell>
          <cell r="Z1937">
            <v>1162.1025999999999</v>
          </cell>
          <cell r="AA1937">
            <v>16573.38</v>
          </cell>
          <cell r="AB1937">
            <v>243.75</v>
          </cell>
          <cell r="AC1937">
            <v>150.30070000000001</v>
          </cell>
          <cell r="AD1937">
            <v>169.66579999999999</v>
          </cell>
          <cell r="AE1937">
            <v>144.69759999999999</v>
          </cell>
          <cell r="AF1937">
            <v>121.4988</v>
          </cell>
          <cell r="AG1937">
            <v>0</v>
          </cell>
          <cell r="AH1937">
            <v>0</v>
          </cell>
          <cell r="AI1937">
            <v>0</v>
          </cell>
          <cell r="AJ1937">
            <v>0</v>
          </cell>
          <cell r="AK1937">
            <v>0</v>
          </cell>
          <cell r="AL1937">
            <v>0</v>
          </cell>
          <cell r="AM1937">
            <v>0</v>
          </cell>
          <cell r="AN1937">
            <v>0</v>
          </cell>
          <cell r="AO1937">
            <v>0</v>
          </cell>
          <cell r="AP1937">
            <v>0</v>
          </cell>
          <cell r="AQ1937">
            <v>829.91289999999992</v>
          </cell>
        </row>
        <row r="1938">
          <cell r="A1938">
            <v>1</v>
          </cell>
          <cell r="B1938" t="str">
            <v>COP</v>
          </cell>
          <cell r="C1938" t="str">
            <v>Convenidas</v>
          </cell>
          <cell r="D1938" t="str">
            <v>Variable</v>
          </cell>
          <cell r="E1938">
            <v>5</v>
          </cell>
          <cell r="F1938">
            <v>35851</v>
          </cell>
          <cell r="G1938" t="str">
            <v>Febrero</v>
          </cell>
          <cell r="H1938">
            <v>1998</v>
          </cell>
          <cell r="I1938">
            <v>37677</v>
          </cell>
          <cell r="J1938">
            <v>2003</v>
          </cell>
          <cell r="K1938" t="str">
            <v>Febrero</v>
          </cell>
          <cell r="P1938">
            <v>6.5</v>
          </cell>
          <cell r="Q1938">
            <v>18.22</v>
          </cell>
          <cell r="R1938">
            <v>16.86</v>
          </cell>
          <cell r="S1938" t="e">
            <v>#REF!</v>
          </cell>
          <cell r="T1938">
            <v>2831.8</v>
          </cell>
          <cell r="U1938" t="e">
            <v>#REF!</v>
          </cell>
          <cell r="V1938">
            <v>2831.8</v>
          </cell>
          <cell r="W1938" t="e">
            <v>#REF!</v>
          </cell>
          <cell r="X1938">
            <v>2831.8</v>
          </cell>
          <cell r="Y1938">
            <v>515.95396000000005</v>
          </cell>
          <cell r="Z1938">
            <v>3347.75396</v>
          </cell>
          <cell r="AA1938">
            <v>47744.148000000001</v>
          </cell>
          <cell r="AB1938">
            <v>702.19</v>
          </cell>
          <cell r="AC1938">
            <v>432.98222000000004</v>
          </cell>
          <cell r="AD1938">
            <v>488.76868000000002</v>
          </cell>
          <cell r="AE1938">
            <v>416.84096</v>
          </cell>
          <cell r="AF1938">
            <v>350.01048000000003</v>
          </cell>
          <cell r="AG1938">
            <v>0</v>
          </cell>
          <cell r="AH1938">
            <v>0</v>
          </cell>
          <cell r="AI1938">
            <v>0</v>
          </cell>
          <cell r="AJ1938">
            <v>0</v>
          </cell>
          <cell r="AK1938">
            <v>0</v>
          </cell>
          <cell r="AL1938">
            <v>0</v>
          </cell>
          <cell r="AM1938">
            <v>0</v>
          </cell>
          <cell r="AN1938">
            <v>0</v>
          </cell>
          <cell r="AO1938">
            <v>0</v>
          </cell>
          <cell r="AP1938">
            <v>0</v>
          </cell>
          <cell r="AQ1938">
            <v>2390.79234</v>
          </cell>
        </row>
        <row r="1939">
          <cell r="A1939">
            <v>1</v>
          </cell>
          <cell r="B1939" t="str">
            <v>COP</v>
          </cell>
          <cell r="C1939" t="str">
            <v>Convenidas</v>
          </cell>
          <cell r="D1939" t="str">
            <v>Variable</v>
          </cell>
          <cell r="E1939">
            <v>5</v>
          </cell>
          <cell r="F1939">
            <v>35851</v>
          </cell>
          <cell r="G1939" t="str">
            <v>Febrero</v>
          </cell>
          <cell r="H1939">
            <v>1998</v>
          </cell>
          <cell r="I1939">
            <v>37677</v>
          </cell>
          <cell r="J1939">
            <v>2003</v>
          </cell>
          <cell r="K1939" t="str">
            <v>Febrero</v>
          </cell>
          <cell r="P1939">
            <v>6.5</v>
          </cell>
          <cell r="Q1939">
            <v>18.22</v>
          </cell>
          <cell r="R1939">
            <v>16.86</v>
          </cell>
          <cell r="S1939" t="e">
            <v>#REF!</v>
          </cell>
          <cell r="T1939">
            <v>374.9</v>
          </cell>
          <cell r="U1939" t="e">
            <v>#REF!</v>
          </cell>
          <cell r="V1939">
            <v>374.9</v>
          </cell>
          <cell r="W1939" t="e">
            <v>#REF!</v>
          </cell>
          <cell r="X1939">
            <v>374.9</v>
          </cell>
          <cell r="Y1939">
            <v>68.306779999999989</v>
          </cell>
          <cell r="Z1939">
            <v>443.20677999999998</v>
          </cell>
          <cell r="AA1939">
            <v>6320.8139999999994</v>
          </cell>
          <cell r="AB1939">
            <v>92.96</v>
          </cell>
          <cell r="AC1939">
            <v>57.322209999999998</v>
          </cell>
          <cell r="AD1939">
            <v>64.707740000000001</v>
          </cell>
          <cell r="AE1939">
            <v>55.185279999999999</v>
          </cell>
          <cell r="AF1939">
            <v>46.33764</v>
          </cell>
          <cell r="AG1939">
            <v>0</v>
          </cell>
          <cell r="AH1939">
            <v>0</v>
          </cell>
          <cell r="AI1939">
            <v>0</v>
          </cell>
          <cell r="AJ1939">
            <v>0</v>
          </cell>
          <cell r="AK1939">
            <v>0</v>
          </cell>
          <cell r="AL1939">
            <v>0</v>
          </cell>
          <cell r="AM1939">
            <v>0</v>
          </cell>
          <cell r="AN1939">
            <v>0</v>
          </cell>
          <cell r="AO1939">
            <v>0</v>
          </cell>
          <cell r="AP1939">
            <v>0</v>
          </cell>
          <cell r="AQ1939">
            <v>316.51287000000002</v>
          </cell>
        </row>
        <row r="1940">
          <cell r="A1940">
            <v>1</v>
          </cell>
          <cell r="B1940" t="str">
            <v>COP</v>
          </cell>
          <cell r="C1940" t="str">
            <v>Convenidas</v>
          </cell>
          <cell r="D1940" t="str">
            <v>Variable</v>
          </cell>
          <cell r="E1940">
            <v>5</v>
          </cell>
          <cell r="F1940">
            <v>35851</v>
          </cell>
          <cell r="G1940" t="str">
            <v>Febrero</v>
          </cell>
          <cell r="H1940">
            <v>1998</v>
          </cell>
          <cell r="I1940">
            <v>37677</v>
          </cell>
          <cell r="J1940">
            <v>2003</v>
          </cell>
          <cell r="K1940" t="str">
            <v>Febrero</v>
          </cell>
          <cell r="P1940">
            <v>6.5</v>
          </cell>
          <cell r="Q1940">
            <v>18.22</v>
          </cell>
          <cell r="R1940">
            <v>16.86</v>
          </cell>
          <cell r="S1940" t="e">
            <v>#REF!</v>
          </cell>
          <cell r="T1940">
            <v>93.7</v>
          </cell>
          <cell r="U1940" t="e">
            <v>#REF!</v>
          </cell>
          <cell r="V1940">
            <v>93.7</v>
          </cell>
          <cell r="W1940" t="e">
            <v>#REF!</v>
          </cell>
          <cell r="X1940">
            <v>93.7</v>
          </cell>
          <cell r="Y1940">
            <v>17.072140000000001</v>
          </cell>
          <cell r="Z1940">
            <v>110.77214000000001</v>
          </cell>
          <cell r="AA1940">
            <v>1579.7819999999999</v>
          </cell>
          <cell r="AB1940">
            <v>23.23</v>
          </cell>
          <cell r="AC1940">
            <v>14.326730000000001</v>
          </cell>
          <cell r="AD1940">
            <v>16.172620000000002</v>
          </cell>
          <cell r="AE1940">
            <v>13.79264</v>
          </cell>
          <cell r="AF1940">
            <v>11.58132</v>
          </cell>
          <cell r="AG1940">
            <v>0</v>
          </cell>
          <cell r="AH1940">
            <v>0</v>
          </cell>
          <cell r="AI1940">
            <v>0</v>
          </cell>
          <cell r="AJ1940">
            <v>0</v>
          </cell>
          <cell r="AK1940">
            <v>0</v>
          </cell>
          <cell r="AL1940">
            <v>0</v>
          </cell>
          <cell r="AM1940">
            <v>0</v>
          </cell>
          <cell r="AN1940">
            <v>0</v>
          </cell>
          <cell r="AO1940">
            <v>0</v>
          </cell>
          <cell r="AP1940">
            <v>0</v>
          </cell>
          <cell r="AQ1940">
            <v>79.103310000000008</v>
          </cell>
        </row>
        <row r="1941">
          <cell r="A1941">
            <v>1</v>
          </cell>
          <cell r="B1941" t="str">
            <v>COP</v>
          </cell>
          <cell r="C1941" t="str">
            <v>Convenidas</v>
          </cell>
          <cell r="D1941" t="str">
            <v>Variable</v>
          </cell>
          <cell r="E1941">
            <v>5</v>
          </cell>
          <cell r="F1941">
            <v>35851</v>
          </cell>
          <cell r="G1941" t="str">
            <v>Febrero</v>
          </cell>
          <cell r="H1941">
            <v>1998</v>
          </cell>
          <cell r="I1941">
            <v>37677</v>
          </cell>
          <cell r="J1941">
            <v>2003</v>
          </cell>
          <cell r="K1941" t="str">
            <v>Febrero</v>
          </cell>
          <cell r="P1941">
            <v>6.5</v>
          </cell>
          <cell r="Q1941">
            <v>18.22</v>
          </cell>
          <cell r="R1941">
            <v>16.86</v>
          </cell>
          <cell r="S1941" t="e">
            <v>#REF!</v>
          </cell>
          <cell r="T1941">
            <v>1587.8</v>
          </cell>
          <cell r="U1941" t="e">
            <v>#REF!</v>
          </cell>
          <cell r="V1941">
            <v>1587.8</v>
          </cell>
          <cell r="W1941" t="e">
            <v>#REF!</v>
          </cell>
          <cell r="X1941">
            <v>1587.8</v>
          </cell>
          <cell r="Y1941">
            <v>289.29716000000002</v>
          </cell>
          <cell r="Z1941">
            <v>1877.09716</v>
          </cell>
          <cell r="AA1941">
            <v>26770.307999999997</v>
          </cell>
          <cell r="AB1941">
            <v>393.72</v>
          </cell>
          <cell r="AC1941">
            <v>242.77462</v>
          </cell>
          <cell r="AD1941">
            <v>274.05428000000001</v>
          </cell>
          <cell r="AE1941">
            <v>233.72415999999998</v>
          </cell>
          <cell r="AF1941">
            <v>196.25208000000001</v>
          </cell>
          <cell r="AG1941">
            <v>0</v>
          </cell>
          <cell r="AH1941">
            <v>0</v>
          </cell>
          <cell r="AI1941">
            <v>0</v>
          </cell>
          <cell r="AJ1941">
            <v>0</v>
          </cell>
          <cell r="AK1941">
            <v>0</v>
          </cell>
          <cell r="AL1941">
            <v>0</v>
          </cell>
          <cell r="AM1941">
            <v>0</v>
          </cell>
          <cell r="AN1941">
            <v>0</v>
          </cell>
          <cell r="AO1941">
            <v>0</v>
          </cell>
          <cell r="AP1941">
            <v>0</v>
          </cell>
          <cell r="AQ1941">
            <v>1340.52514</v>
          </cell>
        </row>
        <row r="1942">
          <cell r="A1942">
            <v>1</v>
          </cell>
          <cell r="B1942" t="str">
            <v>COP</v>
          </cell>
          <cell r="C1942" t="str">
            <v>Convenidas</v>
          </cell>
          <cell r="D1942" t="str">
            <v>Variable</v>
          </cell>
          <cell r="E1942">
            <v>5</v>
          </cell>
          <cell r="F1942">
            <v>35851</v>
          </cell>
          <cell r="G1942" t="str">
            <v>Febrero</v>
          </cell>
          <cell r="H1942">
            <v>1998</v>
          </cell>
          <cell r="I1942">
            <v>37677</v>
          </cell>
          <cell r="J1942">
            <v>2003</v>
          </cell>
          <cell r="K1942" t="str">
            <v>Febrero</v>
          </cell>
          <cell r="P1942">
            <v>6.5</v>
          </cell>
          <cell r="Q1942">
            <v>18.22</v>
          </cell>
          <cell r="R1942">
            <v>16.86</v>
          </cell>
          <cell r="S1942" t="e">
            <v>#REF!</v>
          </cell>
          <cell r="T1942">
            <v>1090</v>
          </cell>
          <cell r="U1942" t="e">
            <v>#REF!</v>
          </cell>
          <cell r="V1942">
            <v>1090</v>
          </cell>
          <cell r="W1942" t="e">
            <v>#REF!</v>
          </cell>
          <cell r="X1942">
            <v>1090</v>
          </cell>
          <cell r="Y1942">
            <v>198.59800000000001</v>
          </cell>
          <cell r="Z1942">
            <v>1288.598</v>
          </cell>
          <cell r="AA1942">
            <v>18377.399999999998</v>
          </cell>
          <cell r="AB1942">
            <v>270.27999999999997</v>
          </cell>
          <cell r="AC1942">
            <v>166.661</v>
          </cell>
          <cell r="AD1942">
            <v>188.13400000000001</v>
          </cell>
          <cell r="AE1942">
            <v>160.44800000000001</v>
          </cell>
          <cell r="AF1942">
            <v>134.72399999999999</v>
          </cell>
          <cell r="AG1942">
            <v>0</v>
          </cell>
          <cell r="AH1942">
            <v>0</v>
          </cell>
          <cell r="AI1942">
            <v>0</v>
          </cell>
          <cell r="AJ1942">
            <v>0</v>
          </cell>
          <cell r="AK1942">
            <v>0</v>
          </cell>
          <cell r="AL1942">
            <v>0</v>
          </cell>
          <cell r="AM1942">
            <v>0</v>
          </cell>
          <cell r="AN1942">
            <v>0</v>
          </cell>
          <cell r="AO1942">
            <v>0</v>
          </cell>
          <cell r="AP1942">
            <v>0</v>
          </cell>
          <cell r="AQ1942">
            <v>920.24700000000007</v>
          </cell>
        </row>
        <row r="1943">
          <cell r="A1943">
            <v>1</v>
          </cell>
          <cell r="B1943" t="str">
            <v>COP</v>
          </cell>
          <cell r="C1943" t="str">
            <v>Convenidas</v>
          </cell>
          <cell r="D1943" t="str">
            <v>Variable</v>
          </cell>
          <cell r="E1943">
            <v>7</v>
          </cell>
          <cell r="F1943">
            <v>35125</v>
          </cell>
          <cell r="G1943" t="str">
            <v>Marzo</v>
          </cell>
          <cell r="H1943">
            <v>1996</v>
          </cell>
          <cell r="I1943">
            <v>37681</v>
          </cell>
          <cell r="J1943">
            <v>2003</v>
          </cell>
          <cell r="K1943" t="str">
            <v>Marzo</v>
          </cell>
          <cell r="P1943">
            <v>8.6999999999999993</v>
          </cell>
          <cell r="Q1943">
            <v>20.66</v>
          </cell>
          <cell r="R1943">
            <v>17.14</v>
          </cell>
          <cell r="S1943" t="e">
            <v>#REF!</v>
          </cell>
          <cell r="T1943">
            <v>18000</v>
          </cell>
          <cell r="U1943" t="e">
            <v>#REF!</v>
          </cell>
          <cell r="V1943">
            <v>18000</v>
          </cell>
          <cell r="W1943" t="e">
            <v>#REF!</v>
          </cell>
          <cell r="X1943">
            <v>18000</v>
          </cell>
          <cell r="Y1943">
            <v>3718.8</v>
          </cell>
          <cell r="Z1943">
            <v>21718.799999999999</v>
          </cell>
          <cell r="AA1943">
            <v>308520</v>
          </cell>
          <cell r="AB1943">
            <v>4927.4399999999996</v>
          </cell>
          <cell r="AC1943">
            <v>3304.8</v>
          </cell>
          <cell r="AD1943">
            <v>3504.6000000000004</v>
          </cell>
          <cell r="AE1943">
            <v>3034.8</v>
          </cell>
          <cell r="AF1943">
            <v>2642.4</v>
          </cell>
          <cell r="AG1943">
            <v>0</v>
          </cell>
          <cell r="AH1943">
            <v>0</v>
          </cell>
          <cell r="AI1943">
            <v>0</v>
          </cell>
          <cell r="AJ1943">
            <v>0</v>
          </cell>
          <cell r="AK1943">
            <v>0</v>
          </cell>
          <cell r="AL1943">
            <v>0</v>
          </cell>
          <cell r="AM1943">
            <v>0</v>
          </cell>
          <cell r="AN1943">
            <v>0</v>
          </cell>
          <cell r="AO1943">
            <v>0</v>
          </cell>
          <cell r="AP1943">
            <v>0</v>
          </cell>
          <cell r="AQ1943">
            <v>17414.04</v>
          </cell>
        </row>
        <row r="1944">
          <cell r="A1944">
            <v>1</v>
          </cell>
          <cell r="B1944" t="str">
            <v>COP</v>
          </cell>
          <cell r="C1944" t="str">
            <v>Convenidas</v>
          </cell>
          <cell r="D1944" t="str">
            <v>Variable</v>
          </cell>
          <cell r="E1944">
            <v>5</v>
          </cell>
          <cell r="F1944">
            <v>35879</v>
          </cell>
          <cell r="G1944" t="str">
            <v>Marzo</v>
          </cell>
          <cell r="H1944">
            <v>1998</v>
          </cell>
          <cell r="I1944">
            <v>37705</v>
          </cell>
          <cell r="J1944">
            <v>2003</v>
          </cell>
          <cell r="K1944" t="str">
            <v>Marzo</v>
          </cell>
          <cell r="P1944">
            <v>6.5</v>
          </cell>
          <cell r="Q1944">
            <v>18.22</v>
          </cell>
          <cell r="R1944">
            <v>16.86</v>
          </cell>
          <cell r="S1944" t="e">
            <v>#REF!</v>
          </cell>
          <cell r="T1944">
            <v>871.5</v>
          </cell>
          <cell r="U1944" t="e">
            <v>#REF!</v>
          </cell>
          <cell r="V1944">
            <v>871.5</v>
          </cell>
          <cell r="W1944" t="e">
            <v>#REF!</v>
          </cell>
          <cell r="X1944">
            <v>871.5</v>
          </cell>
          <cell r="Y1944">
            <v>158.78729999999999</v>
          </cell>
          <cell r="Z1944">
            <v>1030.2873</v>
          </cell>
          <cell r="AA1944">
            <v>14693.49</v>
          </cell>
          <cell r="AB1944">
            <v>199.4</v>
          </cell>
          <cell r="AC1944">
            <v>139.17855</v>
          </cell>
          <cell r="AD1944">
            <v>148.59075000000001</v>
          </cell>
          <cell r="AE1944">
            <v>126.28035</v>
          </cell>
          <cell r="AF1944">
            <v>107.7174</v>
          </cell>
          <cell r="AG1944">
            <v>0</v>
          </cell>
          <cell r="AH1944">
            <v>0</v>
          </cell>
          <cell r="AI1944">
            <v>0</v>
          </cell>
          <cell r="AJ1944">
            <v>0</v>
          </cell>
          <cell r="AK1944">
            <v>0</v>
          </cell>
          <cell r="AL1944">
            <v>0</v>
          </cell>
          <cell r="AM1944">
            <v>0</v>
          </cell>
          <cell r="AN1944">
            <v>0</v>
          </cell>
          <cell r="AO1944">
            <v>0</v>
          </cell>
          <cell r="AP1944">
            <v>0</v>
          </cell>
          <cell r="AQ1944">
            <v>721.16705000000002</v>
          </cell>
        </row>
        <row r="1945">
          <cell r="A1945">
            <v>1</v>
          </cell>
          <cell r="B1945" t="str">
            <v>COP</v>
          </cell>
          <cell r="C1945" t="str">
            <v>Convenidas</v>
          </cell>
          <cell r="D1945" t="str">
            <v>Variable</v>
          </cell>
          <cell r="E1945">
            <v>5</v>
          </cell>
          <cell r="F1945">
            <v>35879</v>
          </cell>
          <cell r="G1945" t="str">
            <v>Marzo</v>
          </cell>
          <cell r="H1945">
            <v>1998</v>
          </cell>
          <cell r="I1945">
            <v>37705</v>
          </cell>
          <cell r="J1945">
            <v>2003</v>
          </cell>
          <cell r="K1945" t="str">
            <v>Marzo</v>
          </cell>
          <cell r="P1945">
            <v>6.5</v>
          </cell>
          <cell r="Q1945">
            <v>18.22</v>
          </cell>
          <cell r="R1945">
            <v>16.86</v>
          </cell>
          <cell r="S1945" t="e">
            <v>#REF!</v>
          </cell>
          <cell r="T1945">
            <v>1000</v>
          </cell>
          <cell r="U1945" t="e">
            <v>#REF!</v>
          </cell>
          <cell r="V1945">
            <v>1000</v>
          </cell>
          <cell r="W1945" t="e">
            <v>#REF!</v>
          </cell>
          <cell r="X1945">
            <v>1000</v>
          </cell>
          <cell r="Y1945">
            <v>182.2</v>
          </cell>
          <cell r="Z1945">
            <v>1182.2</v>
          </cell>
          <cell r="AA1945">
            <v>16860</v>
          </cell>
          <cell r="AB1945">
            <v>228.8</v>
          </cell>
          <cell r="AC1945">
            <v>159.70000000000002</v>
          </cell>
          <cell r="AD1945">
            <v>170.5</v>
          </cell>
          <cell r="AE1945">
            <v>144.9</v>
          </cell>
          <cell r="AF1945">
            <v>123.60000000000001</v>
          </cell>
          <cell r="AG1945">
            <v>0</v>
          </cell>
          <cell r="AH1945">
            <v>0</v>
          </cell>
          <cell r="AI1945">
            <v>0</v>
          </cell>
          <cell r="AJ1945">
            <v>0</v>
          </cell>
          <cell r="AK1945">
            <v>0</v>
          </cell>
          <cell r="AL1945">
            <v>0</v>
          </cell>
          <cell r="AM1945">
            <v>0</v>
          </cell>
          <cell r="AN1945">
            <v>0</v>
          </cell>
          <cell r="AO1945">
            <v>0</v>
          </cell>
          <cell r="AP1945">
            <v>0</v>
          </cell>
          <cell r="AQ1945">
            <v>827.5</v>
          </cell>
        </row>
        <row r="1946">
          <cell r="A1946">
            <v>1</v>
          </cell>
          <cell r="B1946" t="str">
            <v>COP</v>
          </cell>
          <cell r="C1946" t="str">
            <v>Convenidas</v>
          </cell>
          <cell r="D1946" t="str">
            <v>Variable</v>
          </cell>
          <cell r="E1946">
            <v>5</v>
          </cell>
          <cell r="F1946">
            <v>35879</v>
          </cell>
          <cell r="G1946" t="str">
            <v>Marzo</v>
          </cell>
          <cell r="H1946">
            <v>1998</v>
          </cell>
          <cell r="I1946">
            <v>37705</v>
          </cell>
          <cell r="J1946">
            <v>2003</v>
          </cell>
          <cell r="K1946" t="str">
            <v>Marzo</v>
          </cell>
          <cell r="P1946">
            <v>6.5</v>
          </cell>
          <cell r="Q1946">
            <v>18.22</v>
          </cell>
          <cell r="R1946">
            <v>16.86</v>
          </cell>
          <cell r="S1946" t="e">
            <v>#REF!</v>
          </cell>
          <cell r="T1946">
            <v>28.9</v>
          </cell>
          <cell r="U1946" t="e">
            <v>#REF!</v>
          </cell>
          <cell r="V1946">
            <v>28.9</v>
          </cell>
          <cell r="W1946" t="e">
            <v>#REF!</v>
          </cell>
          <cell r="X1946">
            <v>28.9</v>
          </cell>
          <cell r="Y1946">
            <v>5.2655799999999999</v>
          </cell>
          <cell r="Z1946">
            <v>34.165579999999999</v>
          </cell>
          <cell r="AA1946">
            <v>487.25399999999996</v>
          </cell>
          <cell r="AB1946">
            <v>6.61</v>
          </cell>
          <cell r="AC1946">
            <v>4.6153300000000002</v>
          </cell>
          <cell r="AD1946">
            <v>4.9274500000000003</v>
          </cell>
          <cell r="AE1946">
            <v>4.1876099999999994</v>
          </cell>
          <cell r="AF1946">
            <v>3.5720399999999999</v>
          </cell>
          <cell r="AG1946">
            <v>0</v>
          </cell>
          <cell r="AH1946">
            <v>0</v>
          </cell>
          <cell r="AI1946">
            <v>0</v>
          </cell>
          <cell r="AJ1946">
            <v>0</v>
          </cell>
          <cell r="AK1946">
            <v>0</v>
          </cell>
          <cell r="AL1946">
            <v>0</v>
          </cell>
          <cell r="AM1946">
            <v>0</v>
          </cell>
          <cell r="AN1946">
            <v>0</v>
          </cell>
          <cell r="AO1946">
            <v>0</v>
          </cell>
          <cell r="AP1946">
            <v>0</v>
          </cell>
          <cell r="AQ1946">
            <v>23.912430000000001</v>
          </cell>
        </row>
        <row r="1947">
          <cell r="A1947">
            <v>1</v>
          </cell>
          <cell r="B1947" t="str">
            <v>COP</v>
          </cell>
          <cell r="C1947" t="str">
            <v>Convenidas</v>
          </cell>
          <cell r="D1947" t="str">
            <v>Variable</v>
          </cell>
          <cell r="E1947">
            <v>5</v>
          </cell>
          <cell r="F1947">
            <v>35879</v>
          </cell>
          <cell r="G1947" t="str">
            <v>Marzo</v>
          </cell>
          <cell r="H1947">
            <v>1998</v>
          </cell>
          <cell r="I1947">
            <v>37705</v>
          </cell>
          <cell r="J1947">
            <v>2003</v>
          </cell>
          <cell r="K1947" t="str">
            <v>Marzo</v>
          </cell>
          <cell r="P1947">
            <v>6.5</v>
          </cell>
          <cell r="Q1947">
            <v>18.22</v>
          </cell>
          <cell r="R1947">
            <v>16.86</v>
          </cell>
          <cell r="S1947" t="e">
            <v>#REF!</v>
          </cell>
          <cell r="T1947">
            <v>238.4</v>
          </cell>
          <cell r="U1947" t="e">
            <v>#REF!</v>
          </cell>
          <cell r="V1947">
            <v>238.4</v>
          </cell>
          <cell r="W1947" t="e">
            <v>#REF!</v>
          </cell>
          <cell r="X1947">
            <v>238.4</v>
          </cell>
          <cell r="Y1947">
            <v>43.436480000000003</v>
          </cell>
          <cell r="Z1947">
            <v>281.83647999999999</v>
          </cell>
          <cell r="AA1947">
            <v>4019.424</v>
          </cell>
          <cell r="AB1947">
            <v>54.55</v>
          </cell>
          <cell r="AC1947">
            <v>38.072480000000006</v>
          </cell>
          <cell r="AD1947">
            <v>40.647200000000005</v>
          </cell>
          <cell r="AE1947">
            <v>34.544159999999998</v>
          </cell>
          <cell r="AF1947">
            <v>29.466240000000003</v>
          </cell>
          <cell r="AG1947">
            <v>0</v>
          </cell>
          <cell r="AH1947">
            <v>0</v>
          </cell>
          <cell r="AI1947">
            <v>0</v>
          </cell>
          <cell r="AJ1947">
            <v>0</v>
          </cell>
          <cell r="AK1947">
            <v>0</v>
          </cell>
          <cell r="AL1947">
            <v>0</v>
          </cell>
          <cell r="AM1947">
            <v>0</v>
          </cell>
          <cell r="AN1947">
            <v>0</v>
          </cell>
          <cell r="AO1947">
            <v>0</v>
          </cell>
          <cell r="AP1947">
            <v>0</v>
          </cell>
          <cell r="AQ1947">
            <v>197.28008</v>
          </cell>
        </row>
        <row r="1948">
          <cell r="A1948">
            <v>1</v>
          </cell>
          <cell r="B1948" t="str">
            <v>COP</v>
          </cell>
          <cell r="C1948" t="str">
            <v>Convenidas</v>
          </cell>
          <cell r="D1948" t="str">
            <v>Variable</v>
          </cell>
          <cell r="E1948">
            <v>5</v>
          </cell>
          <cell r="F1948">
            <v>35879</v>
          </cell>
          <cell r="G1948" t="str">
            <v>Marzo</v>
          </cell>
          <cell r="H1948">
            <v>1998</v>
          </cell>
          <cell r="I1948">
            <v>37705</v>
          </cell>
          <cell r="J1948">
            <v>2003</v>
          </cell>
          <cell r="K1948" t="str">
            <v>Marzo</v>
          </cell>
          <cell r="P1948">
            <v>6.5</v>
          </cell>
          <cell r="Q1948">
            <v>18.22</v>
          </cell>
          <cell r="R1948">
            <v>16.86</v>
          </cell>
          <cell r="S1948" t="e">
            <v>#REF!</v>
          </cell>
          <cell r="T1948">
            <v>306.10000000000002</v>
          </cell>
          <cell r="U1948" t="e">
            <v>#REF!</v>
          </cell>
          <cell r="V1948">
            <v>306.10000000000002</v>
          </cell>
          <cell r="W1948" t="e">
            <v>#REF!</v>
          </cell>
          <cell r="X1948">
            <v>306.10000000000002</v>
          </cell>
          <cell r="Y1948">
            <v>55.771420000000006</v>
          </cell>
          <cell r="Z1948">
            <v>361.87142000000006</v>
          </cell>
          <cell r="AA1948">
            <v>5160.8460000000005</v>
          </cell>
          <cell r="AB1948">
            <v>70.03</v>
          </cell>
          <cell r="AC1948">
            <v>48.884170000000005</v>
          </cell>
          <cell r="AD1948">
            <v>52.190050000000006</v>
          </cell>
          <cell r="AE1948">
            <v>44.353890000000007</v>
          </cell>
          <cell r="AF1948">
            <v>37.833960000000005</v>
          </cell>
          <cell r="AG1948">
            <v>0</v>
          </cell>
          <cell r="AH1948">
            <v>0</v>
          </cell>
          <cell r="AI1948">
            <v>0</v>
          </cell>
          <cell r="AJ1948">
            <v>0</v>
          </cell>
          <cell r="AK1948">
            <v>0</v>
          </cell>
          <cell r="AL1948">
            <v>0</v>
          </cell>
          <cell r="AM1948">
            <v>0</v>
          </cell>
          <cell r="AN1948">
            <v>0</v>
          </cell>
          <cell r="AO1948">
            <v>0</v>
          </cell>
          <cell r="AP1948">
            <v>0</v>
          </cell>
          <cell r="AQ1948">
            <v>253.29207000000002</v>
          </cell>
        </row>
        <row r="1949">
          <cell r="A1949">
            <v>1</v>
          </cell>
          <cell r="B1949" t="str">
            <v>COP</v>
          </cell>
          <cell r="C1949" t="str">
            <v>Convenidas</v>
          </cell>
          <cell r="D1949" t="str">
            <v>Variable</v>
          </cell>
          <cell r="E1949">
            <v>5</v>
          </cell>
          <cell r="F1949">
            <v>35879</v>
          </cell>
          <cell r="G1949" t="str">
            <v>Marzo</v>
          </cell>
          <cell r="H1949">
            <v>1998</v>
          </cell>
          <cell r="I1949">
            <v>37705</v>
          </cell>
          <cell r="J1949">
            <v>2003</v>
          </cell>
          <cell r="K1949" t="str">
            <v>Marzo</v>
          </cell>
          <cell r="P1949">
            <v>6.5</v>
          </cell>
          <cell r="Q1949">
            <v>18.22</v>
          </cell>
          <cell r="R1949">
            <v>16.86</v>
          </cell>
          <cell r="S1949" t="e">
            <v>#REF!</v>
          </cell>
          <cell r="T1949">
            <v>1276.4000000000001</v>
          </cell>
          <cell r="U1949" t="e">
            <v>#REF!</v>
          </cell>
          <cell r="V1949">
            <v>1276.4000000000001</v>
          </cell>
          <cell r="W1949" t="e">
            <v>#REF!</v>
          </cell>
          <cell r="X1949">
            <v>1276.4000000000001</v>
          </cell>
          <cell r="Y1949">
            <v>232.56008000000003</v>
          </cell>
          <cell r="Z1949">
            <v>1508.9600800000001</v>
          </cell>
          <cell r="AA1949">
            <v>21520.103999999999</v>
          </cell>
          <cell r="AB1949">
            <v>292.04000000000002</v>
          </cell>
          <cell r="AC1949">
            <v>203.84108000000003</v>
          </cell>
          <cell r="AD1949">
            <v>217.62620000000004</v>
          </cell>
          <cell r="AE1949">
            <v>184.95036000000002</v>
          </cell>
          <cell r="AF1949">
            <v>157.76304000000002</v>
          </cell>
          <cell r="AG1949">
            <v>0</v>
          </cell>
          <cell r="AH1949">
            <v>0</v>
          </cell>
          <cell r="AI1949">
            <v>0</v>
          </cell>
          <cell r="AJ1949">
            <v>0</v>
          </cell>
          <cell r="AK1949">
            <v>0</v>
          </cell>
          <cell r="AL1949">
            <v>0</v>
          </cell>
          <cell r="AM1949">
            <v>0</v>
          </cell>
          <cell r="AN1949">
            <v>0</v>
          </cell>
          <cell r="AO1949">
            <v>0</v>
          </cell>
          <cell r="AP1949">
            <v>0</v>
          </cell>
          <cell r="AQ1949">
            <v>1056.2206800000001</v>
          </cell>
        </row>
        <row r="1950">
          <cell r="A1950">
            <v>1</v>
          </cell>
          <cell r="B1950" t="str">
            <v>COP</v>
          </cell>
          <cell r="C1950" t="str">
            <v>Convenidas</v>
          </cell>
          <cell r="D1950" t="str">
            <v>Variable</v>
          </cell>
          <cell r="E1950">
            <v>5</v>
          </cell>
          <cell r="F1950">
            <v>35879</v>
          </cell>
          <cell r="G1950" t="str">
            <v>Marzo</v>
          </cell>
          <cell r="H1950">
            <v>1998</v>
          </cell>
          <cell r="I1950">
            <v>37705</v>
          </cell>
          <cell r="J1950">
            <v>2003</v>
          </cell>
          <cell r="K1950" t="str">
            <v>Marzo</v>
          </cell>
          <cell r="P1950">
            <v>6.5</v>
          </cell>
          <cell r="Q1950">
            <v>18.22</v>
          </cell>
          <cell r="R1950">
            <v>16.86</v>
          </cell>
          <cell r="S1950" t="e">
            <v>#REF!</v>
          </cell>
          <cell r="T1950">
            <v>1906.4</v>
          </cell>
          <cell r="U1950" t="e">
            <v>#REF!</v>
          </cell>
          <cell r="V1950">
            <v>1906.4</v>
          </cell>
          <cell r="W1950" t="e">
            <v>#REF!</v>
          </cell>
          <cell r="X1950">
            <v>1906.4</v>
          </cell>
          <cell r="Y1950">
            <v>347.34608000000003</v>
          </cell>
          <cell r="Z1950">
            <v>2253.7460799999999</v>
          </cell>
          <cell r="AA1950">
            <v>32141.903999999999</v>
          </cell>
          <cell r="AB1950">
            <v>436.18</v>
          </cell>
          <cell r="AC1950">
            <v>304.45208000000002</v>
          </cell>
          <cell r="AD1950">
            <v>325.04120000000006</v>
          </cell>
          <cell r="AE1950">
            <v>276.23736000000002</v>
          </cell>
          <cell r="AF1950">
            <v>235.63104000000001</v>
          </cell>
          <cell r="AG1950">
            <v>0</v>
          </cell>
          <cell r="AH1950">
            <v>0</v>
          </cell>
          <cell r="AI1950">
            <v>0</v>
          </cell>
          <cell r="AJ1950">
            <v>0</v>
          </cell>
          <cell r="AK1950">
            <v>0</v>
          </cell>
          <cell r="AL1950">
            <v>0</v>
          </cell>
          <cell r="AM1950">
            <v>0</v>
          </cell>
          <cell r="AN1950">
            <v>0</v>
          </cell>
          <cell r="AO1950">
            <v>0</v>
          </cell>
          <cell r="AP1950">
            <v>0</v>
          </cell>
          <cell r="AQ1950">
            <v>1577.5416800000003</v>
          </cell>
        </row>
        <row r="1951">
          <cell r="A1951">
            <v>1</v>
          </cell>
          <cell r="B1951" t="str">
            <v>COP</v>
          </cell>
          <cell r="C1951" t="str">
            <v>Convenidas</v>
          </cell>
          <cell r="D1951" t="str">
            <v>Variable</v>
          </cell>
          <cell r="E1951">
            <v>5</v>
          </cell>
          <cell r="F1951">
            <v>35879</v>
          </cell>
          <cell r="G1951" t="str">
            <v>Marzo</v>
          </cell>
          <cell r="H1951">
            <v>1998</v>
          </cell>
          <cell r="I1951">
            <v>37705</v>
          </cell>
          <cell r="J1951">
            <v>2003</v>
          </cell>
          <cell r="K1951" t="str">
            <v>Marzo</v>
          </cell>
          <cell r="P1951">
            <v>6.5</v>
          </cell>
          <cell r="Q1951">
            <v>18.22</v>
          </cell>
          <cell r="R1951">
            <v>16.86</v>
          </cell>
          <cell r="S1951" t="e">
            <v>#REF!</v>
          </cell>
          <cell r="T1951">
            <v>2379.8000000000002</v>
          </cell>
          <cell r="U1951" t="e">
            <v>#REF!</v>
          </cell>
          <cell r="V1951">
            <v>2379.8000000000002</v>
          </cell>
          <cell r="W1951" t="e">
            <v>#REF!</v>
          </cell>
          <cell r="X1951">
            <v>2379.8000000000002</v>
          </cell>
          <cell r="Y1951">
            <v>433.59956000000005</v>
          </cell>
          <cell r="Z1951">
            <v>2813.3995600000003</v>
          </cell>
          <cell r="AA1951">
            <v>40123.428</v>
          </cell>
          <cell r="AB1951">
            <v>544.49</v>
          </cell>
          <cell r="AC1951">
            <v>380.05406000000005</v>
          </cell>
          <cell r="AD1951">
            <v>405.75590000000005</v>
          </cell>
          <cell r="AE1951">
            <v>344.83302000000003</v>
          </cell>
          <cell r="AF1951">
            <v>294.14328</v>
          </cell>
          <cell r="AG1951">
            <v>0</v>
          </cell>
          <cell r="AH1951">
            <v>0</v>
          </cell>
          <cell r="AI1951">
            <v>0</v>
          </cell>
          <cell r="AJ1951">
            <v>0</v>
          </cell>
          <cell r="AK1951">
            <v>0</v>
          </cell>
          <cell r="AL1951">
            <v>0</v>
          </cell>
          <cell r="AM1951">
            <v>0</v>
          </cell>
          <cell r="AN1951">
            <v>0</v>
          </cell>
          <cell r="AO1951">
            <v>0</v>
          </cell>
          <cell r="AP1951">
            <v>0</v>
          </cell>
          <cell r="AQ1951">
            <v>1969.2762600000001</v>
          </cell>
        </row>
        <row r="1952">
          <cell r="A1952">
            <v>1</v>
          </cell>
          <cell r="B1952" t="str">
            <v>COP</v>
          </cell>
          <cell r="C1952" t="str">
            <v>Convenidas</v>
          </cell>
          <cell r="D1952" t="str">
            <v>Variable</v>
          </cell>
          <cell r="E1952">
            <v>5</v>
          </cell>
          <cell r="F1952">
            <v>35914</v>
          </cell>
          <cell r="G1952" t="str">
            <v>Abril</v>
          </cell>
          <cell r="H1952">
            <v>1998</v>
          </cell>
          <cell r="I1952">
            <v>37740</v>
          </cell>
          <cell r="J1952">
            <v>2003</v>
          </cell>
          <cell r="K1952" t="str">
            <v>Abril</v>
          </cell>
          <cell r="P1952">
            <v>6.5</v>
          </cell>
          <cell r="Q1952">
            <v>18.22</v>
          </cell>
          <cell r="R1952">
            <v>16.86</v>
          </cell>
          <cell r="S1952" t="e">
            <v>#REF!</v>
          </cell>
          <cell r="T1952">
            <v>548.4</v>
          </cell>
          <cell r="U1952" t="e">
            <v>#REF!</v>
          </cell>
          <cell r="V1952">
            <v>548.4</v>
          </cell>
          <cell r="W1952" t="e">
            <v>#REF!</v>
          </cell>
          <cell r="X1952">
            <v>548.4</v>
          </cell>
          <cell r="Y1952">
            <v>99.918480000000002</v>
          </cell>
          <cell r="Z1952">
            <v>648.31848000000002</v>
          </cell>
          <cell r="AA1952">
            <v>9246.0239999999994</v>
          </cell>
          <cell r="AB1952">
            <v>114.55</v>
          </cell>
          <cell r="AC1952">
            <v>92.4054</v>
          </cell>
          <cell r="AD1952">
            <v>90.979559999999992</v>
          </cell>
          <cell r="AE1952">
            <v>78.640559999999994</v>
          </cell>
          <cell r="AF1952">
            <v>67.782240000000002</v>
          </cell>
          <cell r="AG1952">
            <v>0</v>
          </cell>
          <cell r="AH1952">
            <v>0</v>
          </cell>
          <cell r="AI1952">
            <v>0</v>
          </cell>
          <cell r="AJ1952">
            <v>0</v>
          </cell>
          <cell r="AK1952">
            <v>0</v>
          </cell>
          <cell r="AL1952">
            <v>0</v>
          </cell>
          <cell r="AM1952">
            <v>0</v>
          </cell>
          <cell r="AN1952">
            <v>0</v>
          </cell>
          <cell r="AO1952">
            <v>0</v>
          </cell>
          <cell r="AP1952">
            <v>0</v>
          </cell>
          <cell r="AQ1952">
            <v>444.35775999999998</v>
          </cell>
        </row>
        <row r="1953">
          <cell r="A1953">
            <v>1</v>
          </cell>
          <cell r="B1953" t="str">
            <v>COP</v>
          </cell>
          <cell r="C1953" t="str">
            <v>Convenidas</v>
          </cell>
          <cell r="D1953" t="str">
            <v>Variable</v>
          </cell>
          <cell r="E1953">
            <v>5</v>
          </cell>
          <cell r="F1953">
            <v>35914</v>
          </cell>
          <cell r="G1953" t="str">
            <v>Abril</v>
          </cell>
          <cell r="H1953">
            <v>1998</v>
          </cell>
          <cell r="I1953">
            <v>37740</v>
          </cell>
          <cell r="J1953">
            <v>2003</v>
          </cell>
          <cell r="K1953" t="str">
            <v>Abril</v>
          </cell>
          <cell r="P1953">
            <v>6.5</v>
          </cell>
          <cell r="Q1953">
            <v>18.22</v>
          </cell>
          <cell r="R1953">
            <v>16.86</v>
          </cell>
          <cell r="S1953" t="e">
            <v>#REF!</v>
          </cell>
          <cell r="T1953">
            <v>7867.7</v>
          </cell>
          <cell r="U1953" t="e">
            <v>#REF!</v>
          </cell>
          <cell r="V1953">
            <v>7867.7</v>
          </cell>
          <cell r="W1953" t="e">
            <v>#REF!</v>
          </cell>
          <cell r="X1953">
            <v>7867.7</v>
          </cell>
          <cell r="Y1953">
            <v>1433.49494</v>
          </cell>
          <cell r="Z1953">
            <v>9301.1949399999994</v>
          </cell>
          <cell r="AA1953">
            <v>132649.42199999999</v>
          </cell>
          <cell r="AB1953">
            <v>1643.42</v>
          </cell>
          <cell r="AC1953">
            <v>1325.7074500000001</v>
          </cell>
          <cell r="AD1953">
            <v>1305.2514299999998</v>
          </cell>
          <cell r="AE1953">
            <v>1128.2281800000001</v>
          </cell>
          <cell r="AF1953">
            <v>972.44772</v>
          </cell>
          <cell r="AG1953">
            <v>0</v>
          </cell>
          <cell r="AH1953">
            <v>0</v>
          </cell>
          <cell r="AI1953">
            <v>0</v>
          </cell>
          <cell r="AJ1953">
            <v>0</v>
          </cell>
          <cell r="AK1953">
            <v>0</v>
          </cell>
          <cell r="AL1953">
            <v>0</v>
          </cell>
          <cell r="AM1953">
            <v>0</v>
          </cell>
          <cell r="AN1953">
            <v>0</v>
          </cell>
          <cell r="AO1953">
            <v>0</v>
          </cell>
          <cell r="AP1953">
            <v>0</v>
          </cell>
          <cell r="AQ1953">
            <v>6375.0547800000004</v>
          </cell>
        </row>
        <row r="1954">
          <cell r="A1954">
            <v>1</v>
          </cell>
          <cell r="B1954" t="str">
            <v>COP</v>
          </cell>
          <cell r="C1954" t="str">
            <v>Convenidas</v>
          </cell>
          <cell r="D1954" t="str">
            <v>Variable</v>
          </cell>
          <cell r="E1954">
            <v>5</v>
          </cell>
          <cell r="F1954">
            <v>35914</v>
          </cell>
          <cell r="G1954" t="str">
            <v>Abril</v>
          </cell>
          <cell r="H1954">
            <v>1998</v>
          </cell>
          <cell r="I1954">
            <v>37740</v>
          </cell>
          <cell r="J1954">
            <v>2003</v>
          </cell>
          <cell r="K1954" t="str">
            <v>Abril</v>
          </cell>
          <cell r="P1954">
            <v>6.5</v>
          </cell>
          <cell r="Q1954">
            <v>18.22</v>
          </cell>
          <cell r="R1954">
            <v>16.86</v>
          </cell>
          <cell r="S1954" t="e">
            <v>#REF!</v>
          </cell>
          <cell r="T1954">
            <v>603.9</v>
          </cell>
          <cell r="U1954" t="e">
            <v>#REF!</v>
          </cell>
          <cell r="V1954">
            <v>603.9</v>
          </cell>
          <cell r="W1954" t="e">
            <v>#REF!</v>
          </cell>
          <cell r="X1954">
            <v>603.9</v>
          </cell>
          <cell r="Y1954">
            <v>110.03058</v>
          </cell>
          <cell r="Z1954">
            <v>713.93057999999996</v>
          </cell>
          <cell r="AA1954">
            <v>10181.753999999999</v>
          </cell>
          <cell r="AB1954">
            <v>126.14</v>
          </cell>
          <cell r="AC1954">
            <v>101.75715</v>
          </cell>
          <cell r="AD1954">
            <v>100.18700999999999</v>
          </cell>
          <cell r="AE1954">
            <v>86.599260000000001</v>
          </cell>
          <cell r="AF1954">
            <v>74.642039999999994</v>
          </cell>
          <cell r="AG1954">
            <v>0</v>
          </cell>
          <cell r="AH1954">
            <v>0</v>
          </cell>
          <cell r="AI1954">
            <v>0</v>
          </cell>
          <cell r="AJ1954">
            <v>0</v>
          </cell>
          <cell r="AK1954">
            <v>0</v>
          </cell>
          <cell r="AL1954">
            <v>0</v>
          </cell>
          <cell r="AM1954">
            <v>0</v>
          </cell>
          <cell r="AN1954">
            <v>0</v>
          </cell>
          <cell r="AO1954">
            <v>0</v>
          </cell>
          <cell r="AP1954">
            <v>0</v>
          </cell>
          <cell r="AQ1954">
            <v>489.32546000000002</v>
          </cell>
        </row>
        <row r="1955">
          <cell r="A1955">
            <v>1</v>
          </cell>
          <cell r="B1955" t="str">
            <v>COP</v>
          </cell>
          <cell r="C1955" t="str">
            <v>Convenidas</v>
          </cell>
          <cell r="D1955" t="str">
            <v>Variable</v>
          </cell>
          <cell r="E1955">
            <v>5</v>
          </cell>
          <cell r="F1955">
            <v>35914</v>
          </cell>
          <cell r="G1955" t="str">
            <v>Abril</v>
          </cell>
          <cell r="H1955">
            <v>1998</v>
          </cell>
          <cell r="I1955">
            <v>37740</v>
          </cell>
          <cell r="J1955">
            <v>2003</v>
          </cell>
          <cell r="K1955" t="str">
            <v>Abril</v>
          </cell>
          <cell r="P1955">
            <v>6.5</v>
          </cell>
          <cell r="Q1955">
            <v>18.22</v>
          </cell>
          <cell r="R1955">
            <v>16.86</v>
          </cell>
          <cell r="S1955" t="e">
            <v>#REF!</v>
          </cell>
          <cell r="T1955">
            <v>750.4</v>
          </cell>
          <cell r="U1955" t="e">
            <v>#REF!</v>
          </cell>
          <cell r="V1955">
            <v>750.4</v>
          </cell>
          <cell r="W1955" t="e">
            <v>#REF!</v>
          </cell>
          <cell r="X1955">
            <v>750.4</v>
          </cell>
          <cell r="Y1955">
            <v>136.72288</v>
          </cell>
          <cell r="Z1955">
            <v>887.12288000000001</v>
          </cell>
          <cell r="AA1955">
            <v>12651.743999999999</v>
          </cell>
          <cell r="AB1955">
            <v>156.74</v>
          </cell>
          <cell r="AC1955">
            <v>126.44240000000001</v>
          </cell>
          <cell r="AD1955">
            <v>124.49135999999999</v>
          </cell>
          <cell r="AE1955">
            <v>107.60736</v>
          </cell>
          <cell r="AF1955">
            <v>92.749439999999993</v>
          </cell>
          <cell r="AG1955">
            <v>0</v>
          </cell>
          <cell r="AH1955">
            <v>0</v>
          </cell>
          <cell r="AI1955">
            <v>0</v>
          </cell>
          <cell r="AJ1955">
            <v>0</v>
          </cell>
          <cell r="AK1955">
            <v>0</v>
          </cell>
          <cell r="AL1955">
            <v>0</v>
          </cell>
          <cell r="AM1955">
            <v>0</v>
          </cell>
          <cell r="AN1955">
            <v>0</v>
          </cell>
          <cell r="AO1955">
            <v>0</v>
          </cell>
          <cell r="AP1955">
            <v>0</v>
          </cell>
          <cell r="AQ1955">
            <v>608.03055999999992</v>
          </cell>
        </row>
        <row r="1956">
          <cell r="A1956">
            <v>1</v>
          </cell>
          <cell r="B1956" t="str">
            <v>COP</v>
          </cell>
          <cell r="C1956" t="str">
            <v>Convenidas</v>
          </cell>
          <cell r="D1956" t="str">
            <v>Variable</v>
          </cell>
          <cell r="E1956">
            <v>5</v>
          </cell>
          <cell r="F1956">
            <v>35914</v>
          </cell>
          <cell r="G1956" t="str">
            <v>Abril</v>
          </cell>
          <cell r="H1956">
            <v>1998</v>
          </cell>
          <cell r="I1956">
            <v>37740</v>
          </cell>
          <cell r="J1956">
            <v>2003</v>
          </cell>
          <cell r="K1956" t="str">
            <v>Abril</v>
          </cell>
          <cell r="P1956">
            <v>6.5</v>
          </cell>
          <cell r="Q1956">
            <v>18.22</v>
          </cell>
          <cell r="R1956">
            <v>16.86</v>
          </cell>
          <cell r="S1956" t="e">
            <v>#REF!</v>
          </cell>
          <cell r="T1956">
            <v>500</v>
          </cell>
          <cell r="U1956" t="e">
            <v>#REF!</v>
          </cell>
          <cell r="V1956">
            <v>500</v>
          </cell>
          <cell r="W1956" t="e">
            <v>#REF!</v>
          </cell>
          <cell r="X1956">
            <v>500</v>
          </cell>
          <cell r="Y1956">
            <v>91.1</v>
          </cell>
          <cell r="Z1956">
            <v>591.1</v>
          </cell>
          <cell r="AA1956">
            <v>8430</v>
          </cell>
          <cell r="AB1956">
            <v>104.44</v>
          </cell>
          <cell r="AC1956">
            <v>84.25</v>
          </cell>
          <cell r="AD1956">
            <v>82.95</v>
          </cell>
          <cell r="AE1956">
            <v>71.7</v>
          </cell>
          <cell r="AF1956">
            <v>61.800000000000004</v>
          </cell>
          <cell r="AG1956">
            <v>0</v>
          </cell>
          <cell r="AH1956">
            <v>0</v>
          </cell>
          <cell r="AI1956">
            <v>0</v>
          </cell>
          <cell r="AJ1956">
            <v>0</v>
          </cell>
          <cell r="AK1956">
            <v>0</v>
          </cell>
          <cell r="AL1956">
            <v>0</v>
          </cell>
          <cell r="AM1956">
            <v>0</v>
          </cell>
          <cell r="AN1956">
            <v>0</v>
          </cell>
          <cell r="AO1956">
            <v>0</v>
          </cell>
          <cell r="AP1956">
            <v>0</v>
          </cell>
          <cell r="AQ1956">
            <v>405.14</v>
          </cell>
        </row>
        <row r="1957">
          <cell r="A1957">
            <v>1</v>
          </cell>
          <cell r="B1957" t="str">
            <v>COP</v>
          </cell>
          <cell r="C1957" t="str">
            <v>Convenidas</v>
          </cell>
          <cell r="D1957" t="str">
            <v>Variable</v>
          </cell>
          <cell r="E1957">
            <v>5</v>
          </cell>
          <cell r="F1957">
            <v>35914</v>
          </cell>
          <cell r="G1957" t="str">
            <v>Abril</v>
          </cell>
          <cell r="H1957">
            <v>1998</v>
          </cell>
          <cell r="I1957">
            <v>37740</v>
          </cell>
          <cell r="J1957">
            <v>2003</v>
          </cell>
          <cell r="K1957" t="str">
            <v>Abril</v>
          </cell>
          <cell r="P1957">
            <v>6.5</v>
          </cell>
          <cell r="Q1957">
            <v>18.22</v>
          </cell>
          <cell r="R1957">
            <v>16.86</v>
          </cell>
          <cell r="S1957" t="e">
            <v>#REF!</v>
          </cell>
          <cell r="T1957">
            <v>3600</v>
          </cell>
          <cell r="U1957" t="e">
            <v>#REF!</v>
          </cell>
          <cell r="V1957">
            <v>3600</v>
          </cell>
          <cell r="W1957" t="e">
            <v>#REF!</v>
          </cell>
          <cell r="X1957">
            <v>3600</v>
          </cell>
          <cell r="Y1957">
            <v>655.92</v>
          </cell>
          <cell r="Z1957">
            <v>4255.92</v>
          </cell>
          <cell r="AA1957">
            <v>60696</v>
          </cell>
          <cell r="AB1957">
            <v>751.97</v>
          </cell>
          <cell r="AC1957">
            <v>606.6</v>
          </cell>
          <cell r="AD1957">
            <v>597.24</v>
          </cell>
          <cell r="AE1957">
            <v>516.24</v>
          </cell>
          <cell r="AF1957">
            <v>444.96</v>
          </cell>
          <cell r="AG1957">
            <v>0</v>
          </cell>
          <cell r="AH1957">
            <v>0</v>
          </cell>
          <cell r="AI1957">
            <v>0</v>
          </cell>
          <cell r="AJ1957">
            <v>0</v>
          </cell>
          <cell r="AK1957">
            <v>0</v>
          </cell>
          <cell r="AL1957">
            <v>0</v>
          </cell>
          <cell r="AM1957">
            <v>0</v>
          </cell>
          <cell r="AN1957">
            <v>0</v>
          </cell>
          <cell r="AO1957">
            <v>0</v>
          </cell>
          <cell r="AP1957">
            <v>0</v>
          </cell>
          <cell r="AQ1957">
            <v>2917.01</v>
          </cell>
        </row>
        <row r="1958">
          <cell r="A1958">
            <v>1</v>
          </cell>
          <cell r="B1958" t="str">
            <v>COP</v>
          </cell>
          <cell r="C1958" t="str">
            <v>Convenidas</v>
          </cell>
          <cell r="D1958" t="str">
            <v>Variable</v>
          </cell>
          <cell r="E1958">
            <v>5</v>
          </cell>
          <cell r="F1958">
            <v>35914</v>
          </cell>
          <cell r="G1958" t="str">
            <v>Abril</v>
          </cell>
          <cell r="H1958">
            <v>1998</v>
          </cell>
          <cell r="I1958">
            <v>37740</v>
          </cell>
          <cell r="J1958">
            <v>2003</v>
          </cell>
          <cell r="K1958" t="str">
            <v>Abril</v>
          </cell>
          <cell r="P1958">
            <v>6.5</v>
          </cell>
          <cell r="Q1958">
            <v>18.22</v>
          </cell>
          <cell r="R1958">
            <v>16.86</v>
          </cell>
          <cell r="S1958" t="e">
            <v>#REF!</v>
          </cell>
          <cell r="T1958">
            <v>3200.3</v>
          </cell>
          <cell r="U1958" t="e">
            <v>#REF!</v>
          </cell>
          <cell r="V1958">
            <v>3200.3</v>
          </cell>
          <cell r="W1958" t="e">
            <v>#REF!</v>
          </cell>
          <cell r="X1958">
            <v>3200.3</v>
          </cell>
          <cell r="Y1958">
            <v>583.09466000000009</v>
          </cell>
          <cell r="Z1958">
            <v>3783.3946600000004</v>
          </cell>
          <cell r="AA1958">
            <v>53957.058000000005</v>
          </cell>
          <cell r="AB1958">
            <v>668.48</v>
          </cell>
          <cell r="AC1958">
            <v>539.25055000000009</v>
          </cell>
          <cell r="AD1958">
            <v>530.92976999999996</v>
          </cell>
          <cell r="AE1958">
            <v>458.92302000000001</v>
          </cell>
          <cell r="AF1958">
            <v>395.55708000000004</v>
          </cell>
          <cell r="AG1958">
            <v>0</v>
          </cell>
          <cell r="AH1958">
            <v>0</v>
          </cell>
          <cell r="AI1958">
            <v>0</v>
          </cell>
          <cell r="AJ1958">
            <v>0</v>
          </cell>
          <cell r="AK1958">
            <v>0</v>
          </cell>
          <cell r="AL1958">
            <v>0</v>
          </cell>
          <cell r="AM1958">
            <v>0</v>
          </cell>
          <cell r="AN1958">
            <v>0</v>
          </cell>
          <cell r="AO1958">
            <v>0</v>
          </cell>
          <cell r="AP1958">
            <v>0</v>
          </cell>
          <cell r="AQ1958">
            <v>2593.1404200000002</v>
          </cell>
        </row>
        <row r="1959">
          <cell r="A1959">
            <v>1</v>
          </cell>
          <cell r="B1959" t="str">
            <v>COP</v>
          </cell>
          <cell r="C1959" t="str">
            <v>Convenidas</v>
          </cell>
          <cell r="D1959" t="str">
            <v>Variable</v>
          </cell>
          <cell r="E1959">
            <v>5</v>
          </cell>
          <cell r="F1959">
            <v>35914</v>
          </cell>
          <cell r="G1959" t="str">
            <v>Abril</v>
          </cell>
          <cell r="H1959">
            <v>1998</v>
          </cell>
          <cell r="I1959">
            <v>37740</v>
          </cell>
          <cell r="J1959">
            <v>2003</v>
          </cell>
          <cell r="K1959" t="str">
            <v>Abril</v>
          </cell>
          <cell r="P1959">
            <v>6.5</v>
          </cell>
          <cell r="Q1959">
            <v>18.22</v>
          </cell>
          <cell r="R1959">
            <v>16.86</v>
          </cell>
          <cell r="S1959" t="e">
            <v>#REF!</v>
          </cell>
          <cell r="T1959">
            <v>300</v>
          </cell>
          <cell r="U1959" t="e">
            <v>#REF!</v>
          </cell>
          <cell r="V1959">
            <v>300</v>
          </cell>
          <cell r="W1959" t="e">
            <v>#REF!</v>
          </cell>
          <cell r="X1959">
            <v>300</v>
          </cell>
          <cell r="Y1959">
            <v>54.660000000000004</v>
          </cell>
          <cell r="Z1959">
            <v>354.66</v>
          </cell>
          <cell r="AA1959">
            <v>5058</v>
          </cell>
          <cell r="AB1959">
            <v>62.66</v>
          </cell>
          <cell r="AC1959">
            <v>50.550000000000004</v>
          </cell>
          <cell r="AD1959">
            <v>49.769999999999996</v>
          </cell>
          <cell r="AE1959">
            <v>43.02</v>
          </cell>
          <cell r="AF1959">
            <v>37.08</v>
          </cell>
          <cell r="AG1959">
            <v>0</v>
          </cell>
          <cell r="AH1959">
            <v>0</v>
          </cell>
          <cell r="AI1959">
            <v>0</v>
          </cell>
          <cell r="AJ1959">
            <v>0</v>
          </cell>
          <cell r="AK1959">
            <v>0</v>
          </cell>
          <cell r="AL1959">
            <v>0</v>
          </cell>
          <cell r="AM1959">
            <v>0</v>
          </cell>
          <cell r="AN1959">
            <v>0</v>
          </cell>
          <cell r="AO1959">
            <v>0</v>
          </cell>
          <cell r="AP1959">
            <v>0</v>
          </cell>
          <cell r="AQ1959">
            <v>243.08000000000004</v>
          </cell>
        </row>
        <row r="1960">
          <cell r="A1960">
            <v>1</v>
          </cell>
          <cell r="B1960" t="str">
            <v>COP</v>
          </cell>
          <cell r="C1960" t="str">
            <v>Convenidas</v>
          </cell>
          <cell r="D1960" t="str">
            <v>Variable</v>
          </cell>
          <cell r="E1960">
            <v>5</v>
          </cell>
          <cell r="F1960">
            <v>35914</v>
          </cell>
          <cell r="G1960" t="str">
            <v>Abril</v>
          </cell>
          <cell r="H1960">
            <v>1998</v>
          </cell>
          <cell r="I1960">
            <v>37740</v>
          </cell>
          <cell r="J1960">
            <v>2003</v>
          </cell>
          <cell r="K1960" t="str">
            <v>Abril</v>
          </cell>
          <cell r="P1960">
            <v>6.5</v>
          </cell>
          <cell r="Q1960">
            <v>18.22</v>
          </cell>
          <cell r="R1960">
            <v>16.86</v>
          </cell>
          <cell r="S1960" t="e">
            <v>#REF!</v>
          </cell>
          <cell r="T1960">
            <v>3350.3</v>
          </cell>
          <cell r="U1960" t="e">
            <v>#REF!</v>
          </cell>
          <cell r="V1960">
            <v>3350.3</v>
          </cell>
          <cell r="W1960" t="e">
            <v>#REF!</v>
          </cell>
          <cell r="X1960">
            <v>3350.3</v>
          </cell>
          <cell r="Y1960">
            <v>610.42466000000002</v>
          </cell>
          <cell r="Z1960">
            <v>3960.7246600000003</v>
          </cell>
          <cell r="AA1960">
            <v>56486.058000000005</v>
          </cell>
          <cell r="AB1960">
            <v>699.82</v>
          </cell>
          <cell r="AC1960">
            <v>564.52555000000007</v>
          </cell>
          <cell r="AD1960">
            <v>555.81476999999995</v>
          </cell>
          <cell r="AE1960">
            <v>480.43302</v>
          </cell>
          <cell r="AF1960">
            <v>414.09708000000001</v>
          </cell>
          <cell r="AG1960">
            <v>0</v>
          </cell>
          <cell r="AH1960">
            <v>0</v>
          </cell>
          <cell r="AI1960">
            <v>0</v>
          </cell>
          <cell r="AJ1960">
            <v>0</v>
          </cell>
          <cell r="AK1960">
            <v>0</v>
          </cell>
          <cell r="AL1960">
            <v>0</v>
          </cell>
          <cell r="AM1960">
            <v>0</v>
          </cell>
          <cell r="AN1960">
            <v>0</v>
          </cell>
          <cell r="AO1960">
            <v>0</v>
          </cell>
          <cell r="AP1960">
            <v>0</v>
          </cell>
          <cell r="AQ1960">
            <v>2714.6904199999999</v>
          </cell>
        </row>
        <row r="1961">
          <cell r="A1961">
            <v>1</v>
          </cell>
          <cell r="B1961" t="str">
            <v>COP</v>
          </cell>
          <cell r="C1961" t="str">
            <v>Convenidas</v>
          </cell>
          <cell r="D1961" t="str">
            <v>Variable</v>
          </cell>
          <cell r="E1961">
            <v>5</v>
          </cell>
          <cell r="F1961">
            <v>35914</v>
          </cell>
          <cell r="G1961" t="str">
            <v>Abril</v>
          </cell>
          <cell r="H1961">
            <v>1998</v>
          </cell>
          <cell r="I1961">
            <v>37740</v>
          </cell>
          <cell r="J1961">
            <v>2003</v>
          </cell>
          <cell r="K1961" t="str">
            <v>Abril</v>
          </cell>
          <cell r="P1961">
            <v>6.5</v>
          </cell>
          <cell r="Q1961">
            <v>18.22</v>
          </cell>
          <cell r="R1961">
            <v>16.86</v>
          </cell>
          <cell r="S1961" t="e">
            <v>#REF!</v>
          </cell>
          <cell r="T1961">
            <v>2000</v>
          </cell>
          <cell r="U1961" t="e">
            <v>#REF!</v>
          </cell>
          <cell r="V1961">
            <v>2000</v>
          </cell>
          <cell r="W1961" t="e">
            <v>#REF!</v>
          </cell>
          <cell r="X1961">
            <v>2000</v>
          </cell>
          <cell r="Y1961">
            <v>364.4</v>
          </cell>
          <cell r="Z1961">
            <v>2364.4</v>
          </cell>
          <cell r="AA1961">
            <v>33720</v>
          </cell>
          <cell r="AB1961">
            <v>417.76</v>
          </cell>
          <cell r="AC1961">
            <v>337</v>
          </cell>
          <cell r="AD1961">
            <v>331.8</v>
          </cell>
          <cell r="AE1961">
            <v>286.8</v>
          </cell>
          <cell r="AF1961">
            <v>247.20000000000002</v>
          </cell>
          <cell r="AG1961">
            <v>0</v>
          </cell>
          <cell r="AH1961">
            <v>0</v>
          </cell>
          <cell r="AI1961">
            <v>0</v>
          </cell>
          <cell r="AJ1961">
            <v>0</v>
          </cell>
          <cell r="AK1961">
            <v>0</v>
          </cell>
          <cell r="AL1961">
            <v>0</v>
          </cell>
          <cell r="AM1961">
            <v>0</v>
          </cell>
          <cell r="AN1961">
            <v>0</v>
          </cell>
          <cell r="AO1961">
            <v>0</v>
          </cell>
          <cell r="AP1961">
            <v>0</v>
          </cell>
          <cell r="AQ1961">
            <v>1620.56</v>
          </cell>
        </row>
        <row r="1962">
          <cell r="A1962">
            <v>1</v>
          </cell>
          <cell r="B1962" t="str">
            <v>COP</v>
          </cell>
          <cell r="C1962" t="str">
            <v>Convenidas</v>
          </cell>
          <cell r="D1962" t="str">
            <v>Variable</v>
          </cell>
          <cell r="E1962">
            <v>5</v>
          </cell>
          <cell r="F1962">
            <v>35914</v>
          </cell>
          <cell r="G1962" t="str">
            <v>Abril</v>
          </cell>
          <cell r="H1962">
            <v>1998</v>
          </cell>
          <cell r="I1962">
            <v>37740</v>
          </cell>
          <cell r="J1962">
            <v>2003</v>
          </cell>
          <cell r="K1962" t="str">
            <v>Abril</v>
          </cell>
          <cell r="P1962">
            <v>6.5</v>
          </cell>
          <cell r="Q1962">
            <v>18.22</v>
          </cell>
          <cell r="R1962">
            <v>16.86</v>
          </cell>
          <cell r="S1962" t="e">
            <v>#REF!</v>
          </cell>
          <cell r="T1962">
            <v>12774.8</v>
          </cell>
          <cell r="U1962" t="e">
            <v>#REF!</v>
          </cell>
          <cell r="V1962">
            <v>12774.8</v>
          </cell>
          <cell r="W1962" t="e">
            <v>#REF!</v>
          </cell>
          <cell r="X1962">
            <v>12774.8</v>
          </cell>
          <cell r="Y1962">
            <v>2327.5685599999997</v>
          </cell>
          <cell r="Z1962">
            <v>15102.368559999999</v>
          </cell>
          <cell r="AA1962">
            <v>215383.12799999997</v>
          </cell>
          <cell r="AB1962">
            <v>2668.42</v>
          </cell>
          <cell r="AC1962">
            <v>2152.5538000000001</v>
          </cell>
          <cell r="AD1962">
            <v>2119.3393199999996</v>
          </cell>
          <cell r="AE1962">
            <v>1831.9063199999998</v>
          </cell>
          <cell r="AF1962">
            <v>1578.9652799999999</v>
          </cell>
          <cell r="AG1962">
            <v>0</v>
          </cell>
          <cell r="AH1962">
            <v>0</v>
          </cell>
          <cell r="AI1962">
            <v>0</v>
          </cell>
          <cell r="AJ1962">
            <v>0</v>
          </cell>
          <cell r="AK1962">
            <v>0</v>
          </cell>
          <cell r="AL1962">
            <v>0</v>
          </cell>
          <cell r="AM1962">
            <v>0</v>
          </cell>
          <cell r="AN1962">
            <v>0</v>
          </cell>
          <cell r="AO1962">
            <v>0</v>
          </cell>
          <cell r="AP1962">
            <v>0</v>
          </cell>
          <cell r="AQ1962">
            <v>10351.184719999999</v>
          </cell>
        </row>
        <row r="1963">
          <cell r="A1963">
            <v>1</v>
          </cell>
          <cell r="B1963" t="str">
            <v>COP</v>
          </cell>
          <cell r="C1963" t="str">
            <v>Convenidas</v>
          </cell>
          <cell r="D1963" t="str">
            <v>Variable</v>
          </cell>
          <cell r="E1963">
            <v>5</v>
          </cell>
          <cell r="F1963">
            <v>35914</v>
          </cell>
          <cell r="G1963" t="str">
            <v>Abril</v>
          </cell>
          <cell r="H1963">
            <v>1998</v>
          </cell>
          <cell r="I1963">
            <v>37740</v>
          </cell>
          <cell r="J1963">
            <v>2003</v>
          </cell>
          <cell r="K1963" t="str">
            <v>Abril</v>
          </cell>
          <cell r="P1963">
            <v>6.5</v>
          </cell>
          <cell r="Q1963">
            <v>18.22</v>
          </cell>
          <cell r="R1963">
            <v>16.86</v>
          </cell>
          <cell r="S1963" t="e">
            <v>#REF!</v>
          </cell>
          <cell r="T1963">
            <v>900</v>
          </cell>
          <cell r="U1963" t="e">
            <v>#REF!</v>
          </cell>
          <cell r="V1963">
            <v>900</v>
          </cell>
          <cell r="W1963" t="e">
            <v>#REF!</v>
          </cell>
          <cell r="X1963">
            <v>900</v>
          </cell>
          <cell r="Y1963">
            <v>163.98</v>
          </cell>
          <cell r="Z1963">
            <v>1063.98</v>
          </cell>
          <cell r="AA1963">
            <v>15174</v>
          </cell>
          <cell r="AB1963">
            <v>187.99</v>
          </cell>
          <cell r="AC1963">
            <v>151.65</v>
          </cell>
          <cell r="AD1963">
            <v>149.31</v>
          </cell>
          <cell r="AE1963">
            <v>129.06</v>
          </cell>
          <cell r="AF1963">
            <v>111.24</v>
          </cell>
          <cell r="AG1963">
            <v>0</v>
          </cell>
          <cell r="AH1963">
            <v>0</v>
          </cell>
          <cell r="AI1963">
            <v>0</v>
          </cell>
          <cell r="AJ1963">
            <v>0</v>
          </cell>
          <cell r="AK1963">
            <v>0</v>
          </cell>
          <cell r="AL1963">
            <v>0</v>
          </cell>
          <cell r="AM1963">
            <v>0</v>
          </cell>
          <cell r="AN1963">
            <v>0</v>
          </cell>
          <cell r="AO1963">
            <v>0</v>
          </cell>
          <cell r="AP1963">
            <v>0</v>
          </cell>
          <cell r="AQ1963">
            <v>729.25</v>
          </cell>
        </row>
        <row r="1964">
          <cell r="A1964">
            <v>1</v>
          </cell>
          <cell r="B1964" t="str">
            <v>COP</v>
          </cell>
          <cell r="C1964" t="str">
            <v>Convenidas</v>
          </cell>
          <cell r="D1964" t="str">
            <v>Variable</v>
          </cell>
          <cell r="E1964">
            <v>5</v>
          </cell>
          <cell r="F1964">
            <v>35914</v>
          </cell>
          <cell r="G1964" t="str">
            <v>Abril</v>
          </cell>
          <cell r="H1964">
            <v>1998</v>
          </cell>
          <cell r="I1964">
            <v>37740</v>
          </cell>
          <cell r="J1964">
            <v>2003</v>
          </cell>
          <cell r="K1964" t="str">
            <v>Abril</v>
          </cell>
          <cell r="P1964">
            <v>6.5</v>
          </cell>
          <cell r="Q1964">
            <v>18.22</v>
          </cell>
          <cell r="R1964">
            <v>16.86</v>
          </cell>
          <cell r="S1964" t="e">
            <v>#REF!</v>
          </cell>
          <cell r="T1964">
            <v>1453</v>
          </cell>
          <cell r="U1964" t="e">
            <v>#REF!</v>
          </cell>
          <cell r="V1964">
            <v>1453</v>
          </cell>
          <cell r="W1964" t="e">
            <v>#REF!</v>
          </cell>
          <cell r="X1964">
            <v>1453</v>
          </cell>
          <cell r="Y1964">
            <v>264.73660000000001</v>
          </cell>
          <cell r="Z1964">
            <v>1717.7366</v>
          </cell>
          <cell r="AA1964">
            <v>24497.579999999998</v>
          </cell>
          <cell r="AB1964">
            <v>303.5</v>
          </cell>
          <cell r="AC1964">
            <v>244.83050000000003</v>
          </cell>
          <cell r="AD1964">
            <v>241.05269999999999</v>
          </cell>
          <cell r="AE1964">
            <v>208.36019999999999</v>
          </cell>
          <cell r="AF1964">
            <v>179.5908</v>
          </cell>
          <cell r="AG1964">
            <v>0</v>
          </cell>
          <cell r="AH1964">
            <v>0</v>
          </cell>
          <cell r="AI1964">
            <v>0</v>
          </cell>
          <cell r="AJ1964">
            <v>0</v>
          </cell>
          <cell r="AK1964">
            <v>0</v>
          </cell>
          <cell r="AL1964">
            <v>0</v>
          </cell>
          <cell r="AM1964">
            <v>0</v>
          </cell>
          <cell r="AN1964">
            <v>0</v>
          </cell>
          <cell r="AO1964">
            <v>0</v>
          </cell>
          <cell r="AP1964">
            <v>0</v>
          </cell>
          <cell r="AQ1964">
            <v>1177.3342</v>
          </cell>
        </row>
        <row r="1965">
          <cell r="A1965">
            <v>1</v>
          </cell>
          <cell r="B1965" t="str">
            <v>COP</v>
          </cell>
          <cell r="C1965" t="str">
            <v>Convenidas</v>
          </cell>
          <cell r="D1965" t="str">
            <v>Variable</v>
          </cell>
          <cell r="E1965">
            <v>7</v>
          </cell>
          <cell r="F1965">
            <v>35270</v>
          </cell>
          <cell r="G1965" t="str">
            <v>Julio</v>
          </cell>
          <cell r="H1965">
            <v>1996</v>
          </cell>
          <cell r="I1965">
            <v>37826</v>
          </cell>
          <cell r="J1965">
            <v>2003</v>
          </cell>
          <cell r="K1965" t="str">
            <v>Julio</v>
          </cell>
          <cell r="P1965">
            <v>8.6999999999999993</v>
          </cell>
          <cell r="Q1965">
            <v>20.66</v>
          </cell>
          <cell r="R1965">
            <v>17.14</v>
          </cell>
          <cell r="S1965" t="e">
            <v>#REF!</v>
          </cell>
          <cell r="T1965">
            <v>3000</v>
          </cell>
          <cell r="U1965" t="e">
            <v>#REF!</v>
          </cell>
          <cell r="V1965">
            <v>3000</v>
          </cell>
          <cell r="W1965" t="e">
            <v>#REF!</v>
          </cell>
          <cell r="X1965">
            <v>3000</v>
          </cell>
          <cell r="Y1965">
            <v>619.80000000000007</v>
          </cell>
          <cell r="Z1965">
            <v>3619.8</v>
          </cell>
          <cell r="AA1965">
            <v>51420</v>
          </cell>
          <cell r="AB1965">
            <v>553.19000000000005</v>
          </cell>
          <cell r="AC1965">
            <v>576.6</v>
          </cell>
          <cell r="AD1965">
            <v>583.79999999999995</v>
          </cell>
          <cell r="AE1965">
            <v>489.3</v>
          </cell>
          <cell r="AF1965">
            <v>440.40000000000003</v>
          </cell>
          <cell r="AG1965">
            <v>0</v>
          </cell>
          <cell r="AH1965">
            <v>0</v>
          </cell>
          <cell r="AI1965">
            <v>0</v>
          </cell>
          <cell r="AJ1965">
            <v>0</v>
          </cell>
          <cell r="AK1965">
            <v>0</v>
          </cell>
          <cell r="AL1965">
            <v>0</v>
          </cell>
          <cell r="AM1965">
            <v>0</v>
          </cell>
          <cell r="AN1965">
            <v>0</v>
          </cell>
          <cell r="AO1965">
            <v>0</v>
          </cell>
          <cell r="AP1965">
            <v>0</v>
          </cell>
          <cell r="AQ1965">
            <v>2643.29</v>
          </cell>
        </row>
        <row r="1966">
          <cell r="A1966">
            <v>1</v>
          </cell>
          <cell r="B1966" t="str">
            <v>COP</v>
          </cell>
          <cell r="C1966" t="str">
            <v>Convenidas</v>
          </cell>
          <cell r="D1966" t="str">
            <v>Variable</v>
          </cell>
          <cell r="E1966">
            <v>7</v>
          </cell>
          <cell r="F1966">
            <v>35276</v>
          </cell>
          <cell r="G1966" t="str">
            <v>Julio</v>
          </cell>
          <cell r="H1966">
            <v>1996</v>
          </cell>
          <cell r="I1966">
            <v>37832</v>
          </cell>
          <cell r="J1966">
            <v>2003</v>
          </cell>
          <cell r="K1966" t="str">
            <v>Julio</v>
          </cell>
          <cell r="P1966">
            <v>8.6999999999999993</v>
          </cell>
          <cell r="Q1966">
            <v>20.66</v>
          </cell>
          <cell r="R1966">
            <v>17.14</v>
          </cell>
          <cell r="S1966" t="e">
            <v>#REF!</v>
          </cell>
          <cell r="T1966">
            <v>4500</v>
          </cell>
          <cell r="U1966" t="e">
            <v>#REF!</v>
          </cell>
          <cell r="V1966">
            <v>4500</v>
          </cell>
          <cell r="W1966" t="e">
            <v>#REF!</v>
          </cell>
          <cell r="X1966">
            <v>4500</v>
          </cell>
          <cell r="Y1966">
            <v>929.7</v>
          </cell>
          <cell r="Z1966">
            <v>5429.7</v>
          </cell>
          <cell r="AA1966">
            <v>77130</v>
          </cell>
          <cell r="AB1966">
            <v>829.78</v>
          </cell>
          <cell r="AC1966">
            <v>864.90000000000009</v>
          </cell>
          <cell r="AD1966">
            <v>875.69999999999993</v>
          </cell>
          <cell r="AE1966">
            <v>733.94999999999993</v>
          </cell>
          <cell r="AF1966">
            <v>660.6</v>
          </cell>
          <cell r="AG1966">
            <v>0</v>
          </cell>
          <cell r="AH1966">
            <v>0</v>
          </cell>
          <cell r="AI1966">
            <v>0</v>
          </cell>
          <cell r="AJ1966">
            <v>0</v>
          </cell>
          <cell r="AK1966">
            <v>0</v>
          </cell>
          <cell r="AL1966">
            <v>0</v>
          </cell>
          <cell r="AM1966">
            <v>0</v>
          </cell>
          <cell r="AN1966">
            <v>0</v>
          </cell>
          <cell r="AO1966">
            <v>0</v>
          </cell>
          <cell r="AP1966">
            <v>0</v>
          </cell>
          <cell r="AQ1966">
            <v>3964.93</v>
          </cell>
        </row>
        <row r="1967">
          <cell r="A1967">
            <v>1</v>
          </cell>
          <cell r="B1967" t="str">
            <v>COP</v>
          </cell>
          <cell r="C1967" t="str">
            <v>Convenidas</v>
          </cell>
          <cell r="D1967" t="str">
            <v>Variable</v>
          </cell>
          <cell r="E1967">
            <v>7</v>
          </cell>
          <cell r="F1967">
            <v>35278</v>
          </cell>
          <cell r="G1967" t="str">
            <v>Agosto</v>
          </cell>
          <cell r="H1967">
            <v>1996</v>
          </cell>
          <cell r="I1967">
            <v>37834</v>
          </cell>
          <cell r="J1967">
            <v>2003</v>
          </cell>
          <cell r="K1967" t="str">
            <v>Agosto</v>
          </cell>
          <cell r="P1967">
            <v>8.6999999999999993</v>
          </cell>
          <cell r="Q1967">
            <v>20.66</v>
          </cell>
          <cell r="R1967">
            <v>17.14</v>
          </cell>
          <cell r="S1967" t="e">
            <v>#REF!</v>
          </cell>
          <cell r="T1967">
            <v>8000</v>
          </cell>
          <cell r="U1967" t="e">
            <v>#REF!</v>
          </cell>
          <cell r="V1967">
            <v>8000</v>
          </cell>
          <cell r="W1967" t="e">
            <v>#REF!</v>
          </cell>
          <cell r="X1967">
            <v>8000</v>
          </cell>
          <cell r="Y1967">
            <v>1652.8</v>
          </cell>
          <cell r="Z1967">
            <v>9652.7999999999993</v>
          </cell>
          <cell r="AA1967">
            <v>137120</v>
          </cell>
          <cell r="AB1967">
            <v>1459.51</v>
          </cell>
          <cell r="AC1967">
            <v>1504</v>
          </cell>
          <cell r="AD1967">
            <v>1544</v>
          </cell>
          <cell r="AE1967">
            <v>1288</v>
          </cell>
          <cell r="AF1967">
            <v>1174.4000000000001</v>
          </cell>
          <cell r="AG1967">
            <v>0</v>
          </cell>
          <cell r="AH1967">
            <v>0</v>
          </cell>
          <cell r="AI1967">
            <v>0</v>
          </cell>
          <cell r="AJ1967">
            <v>0</v>
          </cell>
          <cell r="AK1967">
            <v>0</v>
          </cell>
          <cell r="AL1967">
            <v>0</v>
          </cell>
          <cell r="AM1967">
            <v>0</v>
          </cell>
          <cell r="AN1967">
            <v>0</v>
          </cell>
          <cell r="AO1967">
            <v>0</v>
          </cell>
          <cell r="AP1967">
            <v>0</v>
          </cell>
          <cell r="AQ1967">
            <v>6969.91</v>
          </cell>
        </row>
        <row r="1968">
          <cell r="A1968">
            <v>1</v>
          </cell>
          <cell r="B1968" t="str">
            <v>COP</v>
          </cell>
          <cell r="C1968" t="str">
            <v>Convenidas</v>
          </cell>
          <cell r="D1968" t="str">
            <v>Variable</v>
          </cell>
          <cell r="E1968">
            <v>7</v>
          </cell>
          <cell r="F1968">
            <v>35283</v>
          </cell>
          <cell r="G1968" t="str">
            <v>Agosto</v>
          </cell>
          <cell r="H1968">
            <v>1996</v>
          </cell>
          <cell r="I1968">
            <v>37839</v>
          </cell>
          <cell r="J1968">
            <v>2003</v>
          </cell>
          <cell r="K1968" t="str">
            <v>Agosto</v>
          </cell>
          <cell r="P1968">
            <v>8.6999999999999993</v>
          </cell>
          <cell r="Q1968">
            <v>20.66</v>
          </cell>
          <cell r="R1968">
            <v>17.14</v>
          </cell>
          <cell r="S1968" t="e">
            <v>#REF!</v>
          </cell>
          <cell r="T1968">
            <v>3000</v>
          </cell>
          <cell r="U1968" t="e">
            <v>#REF!</v>
          </cell>
          <cell r="V1968">
            <v>3000</v>
          </cell>
          <cell r="W1968" t="e">
            <v>#REF!</v>
          </cell>
          <cell r="X1968">
            <v>3000</v>
          </cell>
          <cell r="Y1968">
            <v>619.80000000000007</v>
          </cell>
          <cell r="Z1968">
            <v>3619.8</v>
          </cell>
          <cell r="AA1968">
            <v>51420</v>
          </cell>
          <cell r="AB1968">
            <v>547.32000000000005</v>
          </cell>
          <cell r="AC1968">
            <v>564</v>
          </cell>
          <cell r="AD1968">
            <v>579</v>
          </cell>
          <cell r="AE1968">
            <v>483</v>
          </cell>
          <cell r="AF1968">
            <v>440.40000000000003</v>
          </cell>
          <cell r="AG1968">
            <v>0</v>
          </cell>
          <cell r="AH1968">
            <v>0</v>
          </cell>
          <cell r="AI1968">
            <v>0</v>
          </cell>
          <cell r="AJ1968">
            <v>0</v>
          </cell>
          <cell r="AK1968">
            <v>0</v>
          </cell>
          <cell r="AL1968">
            <v>0</v>
          </cell>
          <cell r="AM1968">
            <v>0</v>
          </cell>
          <cell r="AN1968">
            <v>0</v>
          </cell>
          <cell r="AO1968">
            <v>0</v>
          </cell>
          <cell r="AP1968">
            <v>0</v>
          </cell>
          <cell r="AQ1968">
            <v>2613.7200000000003</v>
          </cell>
        </row>
        <row r="1969">
          <cell r="A1969">
            <v>1</v>
          </cell>
          <cell r="B1969" t="str">
            <v>COP</v>
          </cell>
          <cell r="C1969" t="str">
            <v>Convenidas</v>
          </cell>
          <cell r="D1969" t="str">
            <v>Variable</v>
          </cell>
          <cell r="E1969">
            <v>7</v>
          </cell>
          <cell r="F1969">
            <v>35286</v>
          </cell>
          <cell r="G1969" t="str">
            <v>Agosto</v>
          </cell>
          <cell r="H1969">
            <v>1996</v>
          </cell>
          <cell r="I1969">
            <v>37842</v>
          </cell>
          <cell r="J1969">
            <v>2003</v>
          </cell>
          <cell r="K1969" t="str">
            <v>Agosto</v>
          </cell>
          <cell r="P1969">
            <v>8.6999999999999993</v>
          </cell>
          <cell r="Q1969">
            <v>20.66</v>
          </cell>
          <cell r="R1969">
            <v>17.14</v>
          </cell>
          <cell r="S1969" t="e">
            <v>#REF!</v>
          </cell>
          <cell r="T1969">
            <v>4000</v>
          </cell>
          <cell r="U1969" t="e">
            <v>#REF!</v>
          </cell>
          <cell r="V1969">
            <v>4000</v>
          </cell>
          <cell r="W1969" t="e">
            <v>#REF!</v>
          </cell>
          <cell r="X1969">
            <v>4000</v>
          </cell>
          <cell r="Y1969">
            <v>826.4</v>
          </cell>
          <cell r="Z1969">
            <v>4826.3999999999996</v>
          </cell>
          <cell r="AA1969">
            <v>68560</v>
          </cell>
          <cell r="AB1969">
            <v>729.75</v>
          </cell>
          <cell r="AC1969">
            <v>752</v>
          </cell>
          <cell r="AD1969">
            <v>772</v>
          </cell>
          <cell r="AE1969">
            <v>644</v>
          </cell>
          <cell r="AF1969">
            <v>587.20000000000005</v>
          </cell>
          <cell r="AG1969">
            <v>0</v>
          </cell>
          <cell r="AH1969">
            <v>0</v>
          </cell>
          <cell r="AI1969">
            <v>0</v>
          </cell>
          <cell r="AJ1969">
            <v>0</v>
          </cell>
          <cell r="AK1969">
            <v>0</v>
          </cell>
          <cell r="AL1969">
            <v>0</v>
          </cell>
          <cell r="AM1969">
            <v>0</v>
          </cell>
          <cell r="AN1969">
            <v>0</v>
          </cell>
          <cell r="AO1969">
            <v>0</v>
          </cell>
          <cell r="AP1969">
            <v>0</v>
          </cell>
          <cell r="AQ1969">
            <v>3484.95</v>
          </cell>
        </row>
        <row r="1970">
          <cell r="A1970">
            <v>1</v>
          </cell>
          <cell r="B1970" t="str">
            <v>COP</v>
          </cell>
          <cell r="C1970" t="str">
            <v>Convenidas</v>
          </cell>
          <cell r="D1970" t="str">
            <v>Variable</v>
          </cell>
          <cell r="E1970">
            <v>5</v>
          </cell>
          <cell r="F1970">
            <v>36033</v>
          </cell>
          <cell r="G1970" t="str">
            <v>Agosto</v>
          </cell>
          <cell r="H1970">
            <v>1998</v>
          </cell>
          <cell r="I1970">
            <v>37859</v>
          </cell>
          <cell r="J1970">
            <v>2003</v>
          </cell>
          <cell r="K1970" t="str">
            <v>Agosto</v>
          </cell>
          <cell r="P1970">
            <v>6.5</v>
          </cell>
          <cell r="Q1970">
            <v>18.22</v>
          </cell>
          <cell r="R1970">
            <v>16.86</v>
          </cell>
          <cell r="S1970" t="e">
            <v>#REF!</v>
          </cell>
          <cell r="T1970">
            <v>10.8</v>
          </cell>
          <cell r="U1970" t="e">
            <v>#REF!</v>
          </cell>
          <cell r="V1970">
            <v>10.8</v>
          </cell>
          <cell r="W1970" t="e">
            <v>#REF!</v>
          </cell>
          <cell r="X1970">
            <v>10.8</v>
          </cell>
          <cell r="Y1970">
            <v>1.9677600000000002</v>
          </cell>
          <cell r="Z1970">
            <v>12.767760000000001</v>
          </cell>
          <cell r="AA1970">
            <v>182.08799999999999</v>
          </cell>
          <cell r="AB1970">
            <v>1.71</v>
          </cell>
          <cell r="AC1970">
            <v>1.7701199999999999</v>
          </cell>
          <cell r="AD1970">
            <v>1.82412</v>
          </cell>
          <cell r="AE1970">
            <v>1.4850000000000003</v>
          </cell>
          <cell r="AF1970">
            <v>1.3348800000000001</v>
          </cell>
          <cell r="AG1970">
            <v>0</v>
          </cell>
          <cell r="AH1970">
            <v>0</v>
          </cell>
          <cell r="AI1970">
            <v>0</v>
          </cell>
          <cell r="AJ1970">
            <v>0</v>
          </cell>
          <cell r="AK1970">
            <v>0</v>
          </cell>
          <cell r="AL1970">
            <v>0</v>
          </cell>
          <cell r="AM1970">
            <v>0</v>
          </cell>
          <cell r="AN1970">
            <v>0</v>
          </cell>
          <cell r="AO1970">
            <v>0</v>
          </cell>
          <cell r="AP1970">
            <v>0</v>
          </cell>
          <cell r="AQ1970">
            <v>8.1241200000000013</v>
          </cell>
        </row>
        <row r="1971">
          <cell r="A1971">
            <v>1</v>
          </cell>
          <cell r="B1971" t="str">
            <v>COP</v>
          </cell>
          <cell r="C1971" t="str">
            <v>Convenidas</v>
          </cell>
          <cell r="D1971" t="str">
            <v>Variable</v>
          </cell>
          <cell r="E1971">
            <v>5</v>
          </cell>
          <cell r="F1971">
            <v>36033</v>
          </cell>
          <cell r="G1971" t="str">
            <v>Agosto</v>
          </cell>
          <cell r="H1971">
            <v>1998</v>
          </cell>
          <cell r="I1971">
            <v>37859</v>
          </cell>
          <cell r="J1971">
            <v>2003</v>
          </cell>
          <cell r="K1971" t="str">
            <v>Agosto</v>
          </cell>
          <cell r="P1971">
            <v>6.5</v>
          </cell>
          <cell r="Q1971">
            <v>18.22</v>
          </cell>
          <cell r="R1971">
            <v>16.86</v>
          </cell>
          <cell r="S1971" t="e">
            <v>#REF!</v>
          </cell>
          <cell r="T1971">
            <v>1.5</v>
          </cell>
          <cell r="U1971" t="e">
            <v>#REF!</v>
          </cell>
          <cell r="V1971">
            <v>1.5</v>
          </cell>
          <cell r="W1971" t="e">
            <v>#REF!</v>
          </cell>
          <cell r="X1971">
            <v>1.5</v>
          </cell>
          <cell r="Y1971">
            <v>0.27329999999999999</v>
          </cell>
          <cell r="Z1971">
            <v>1.7732999999999999</v>
          </cell>
          <cell r="AA1971">
            <v>25.29</v>
          </cell>
          <cell r="AB1971">
            <v>0.24</v>
          </cell>
          <cell r="AC1971">
            <v>0.24584999999999999</v>
          </cell>
          <cell r="AD1971">
            <v>0.25334999999999996</v>
          </cell>
          <cell r="AE1971">
            <v>0.20625000000000002</v>
          </cell>
          <cell r="AF1971">
            <v>0.18540000000000001</v>
          </cell>
          <cell r="AG1971">
            <v>0</v>
          </cell>
          <cell r="AH1971">
            <v>0</v>
          </cell>
          <cell r="AI1971">
            <v>0</v>
          </cell>
          <cell r="AJ1971">
            <v>0</v>
          </cell>
          <cell r="AK1971">
            <v>0</v>
          </cell>
          <cell r="AL1971">
            <v>0</v>
          </cell>
          <cell r="AM1971">
            <v>0</v>
          </cell>
          <cell r="AN1971">
            <v>0</v>
          </cell>
          <cell r="AO1971">
            <v>0</v>
          </cell>
          <cell r="AP1971">
            <v>0</v>
          </cell>
          <cell r="AQ1971">
            <v>1.1308500000000001</v>
          </cell>
        </row>
        <row r="1972">
          <cell r="A1972">
            <v>1</v>
          </cell>
          <cell r="B1972" t="str">
            <v>COP</v>
          </cell>
          <cell r="C1972" t="str">
            <v>Convenidas</v>
          </cell>
          <cell r="D1972" t="str">
            <v>Variable</v>
          </cell>
          <cell r="E1972">
            <v>5</v>
          </cell>
          <cell r="F1972">
            <v>36033</v>
          </cell>
          <cell r="G1972" t="str">
            <v>Agosto</v>
          </cell>
          <cell r="H1972">
            <v>1998</v>
          </cell>
          <cell r="I1972">
            <v>37859</v>
          </cell>
          <cell r="J1972">
            <v>2003</v>
          </cell>
          <cell r="K1972" t="str">
            <v>Agosto</v>
          </cell>
          <cell r="P1972">
            <v>6.5</v>
          </cell>
          <cell r="Q1972">
            <v>18.22</v>
          </cell>
          <cell r="R1972">
            <v>16.86</v>
          </cell>
          <cell r="S1972" t="e">
            <v>#REF!</v>
          </cell>
          <cell r="T1972">
            <v>9.1</v>
          </cell>
          <cell r="U1972" t="e">
            <v>#REF!</v>
          </cell>
          <cell r="V1972">
            <v>9.1</v>
          </cell>
          <cell r="W1972" t="e">
            <v>#REF!</v>
          </cell>
          <cell r="X1972">
            <v>9.1</v>
          </cell>
          <cell r="Y1972">
            <v>1.65802</v>
          </cell>
          <cell r="Z1972">
            <v>10.75802</v>
          </cell>
          <cell r="AA1972">
            <v>153.42599999999999</v>
          </cell>
          <cell r="AB1972">
            <v>1.44</v>
          </cell>
          <cell r="AC1972">
            <v>1.4914899999999998</v>
          </cell>
          <cell r="AD1972">
            <v>1.5369899999999999</v>
          </cell>
          <cell r="AE1972">
            <v>1.25125</v>
          </cell>
          <cell r="AF1972">
            <v>1.12476</v>
          </cell>
          <cell r="AG1972">
            <v>0</v>
          </cell>
          <cell r="AH1972">
            <v>0</v>
          </cell>
          <cell r="AI1972">
            <v>0</v>
          </cell>
          <cell r="AJ1972">
            <v>0</v>
          </cell>
          <cell r="AK1972">
            <v>0</v>
          </cell>
          <cell r="AL1972">
            <v>0</v>
          </cell>
          <cell r="AM1972">
            <v>0</v>
          </cell>
          <cell r="AN1972">
            <v>0</v>
          </cell>
          <cell r="AO1972">
            <v>0</v>
          </cell>
          <cell r="AP1972">
            <v>0</v>
          </cell>
          <cell r="AQ1972">
            <v>6.8444899999999995</v>
          </cell>
        </row>
        <row r="1973">
          <cell r="A1973">
            <v>1</v>
          </cell>
          <cell r="B1973" t="str">
            <v>COP</v>
          </cell>
          <cell r="C1973" t="str">
            <v>Convenidas</v>
          </cell>
          <cell r="D1973" t="str">
            <v>Variable</v>
          </cell>
          <cell r="E1973">
            <v>5</v>
          </cell>
          <cell r="F1973">
            <v>36033</v>
          </cell>
          <cell r="G1973" t="str">
            <v>Agosto</v>
          </cell>
          <cell r="H1973">
            <v>1998</v>
          </cell>
          <cell r="I1973">
            <v>37859</v>
          </cell>
          <cell r="J1973">
            <v>2003</v>
          </cell>
          <cell r="K1973" t="str">
            <v>Agosto</v>
          </cell>
          <cell r="P1973">
            <v>6.5</v>
          </cell>
          <cell r="Q1973">
            <v>18.22</v>
          </cell>
          <cell r="R1973">
            <v>16.86</v>
          </cell>
          <cell r="S1973" t="e">
            <v>#REF!</v>
          </cell>
          <cell r="T1973">
            <v>1.7</v>
          </cell>
          <cell r="U1973" t="e">
            <v>#REF!</v>
          </cell>
          <cell r="V1973">
            <v>1.7</v>
          </cell>
          <cell r="W1973" t="e">
            <v>#REF!</v>
          </cell>
          <cell r="X1973">
            <v>1.7</v>
          </cell>
          <cell r="Y1973">
            <v>0.30974000000000002</v>
          </cell>
          <cell r="Z1973">
            <v>2.0097399999999999</v>
          </cell>
          <cell r="AA1973">
            <v>28.661999999999999</v>
          </cell>
          <cell r="AB1973">
            <v>0.27</v>
          </cell>
          <cell r="AC1973">
            <v>0.27862999999999999</v>
          </cell>
          <cell r="AD1973">
            <v>0.28713</v>
          </cell>
          <cell r="AE1973">
            <v>0.23375000000000001</v>
          </cell>
          <cell r="AF1973">
            <v>0.21012</v>
          </cell>
          <cell r="AG1973">
            <v>0</v>
          </cell>
          <cell r="AH1973">
            <v>0</v>
          </cell>
          <cell r="AI1973">
            <v>0</v>
          </cell>
          <cell r="AJ1973">
            <v>0</v>
          </cell>
          <cell r="AK1973">
            <v>0</v>
          </cell>
          <cell r="AL1973">
            <v>0</v>
          </cell>
          <cell r="AM1973">
            <v>0</v>
          </cell>
          <cell r="AN1973">
            <v>0</v>
          </cell>
          <cell r="AO1973">
            <v>0</v>
          </cell>
          <cell r="AP1973">
            <v>0</v>
          </cell>
          <cell r="AQ1973">
            <v>1.27963</v>
          </cell>
        </row>
        <row r="1974">
          <cell r="A1974">
            <v>1</v>
          </cell>
          <cell r="B1974" t="str">
            <v>COP</v>
          </cell>
          <cell r="C1974" t="str">
            <v>Convenidas</v>
          </cell>
          <cell r="D1974" t="str">
            <v>Variable</v>
          </cell>
          <cell r="E1974">
            <v>5</v>
          </cell>
          <cell r="F1974">
            <v>36033</v>
          </cell>
          <cell r="G1974" t="str">
            <v>Agosto</v>
          </cell>
          <cell r="H1974">
            <v>1998</v>
          </cell>
          <cell r="I1974">
            <v>37859</v>
          </cell>
          <cell r="J1974">
            <v>2003</v>
          </cell>
          <cell r="K1974" t="str">
            <v>Agosto</v>
          </cell>
          <cell r="P1974">
            <v>6.5</v>
          </cell>
          <cell r="Q1974">
            <v>18.22</v>
          </cell>
          <cell r="R1974">
            <v>16.86</v>
          </cell>
          <cell r="S1974" t="e">
            <v>#REF!</v>
          </cell>
          <cell r="T1974">
            <v>10.8</v>
          </cell>
          <cell r="U1974" t="e">
            <v>#REF!</v>
          </cell>
          <cell r="V1974">
            <v>10.8</v>
          </cell>
          <cell r="W1974" t="e">
            <v>#REF!</v>
          </cell>
          <cell r="X1974">
            <v>10.8</v>
          </cell>
          <cell r="Y1974">
            <v>1.9677600000000002</v>
          </cell>
          <cell r="Z1974">
            <v>12.767760000000001</v>
          </cell>
          <cell r="AA1974">
            <v>182.08799999999999</v>
          </cell>
          <cell r="AB1974">
            <v>1.71</v>
          </cell>
          <cell r="AC1974">
            <v>1.7701199999999999</v>
          </cell>
          <cell r="AD1974">
            <v>1.82412</v>
          </cell>
          <cell r="AE1974">
            <v>1.4850000000000003</v>
          </cell>
          <cell r="AF1974">
            <v>1.3348800000000001</v>
          </cell>
          <cell r="AG1974">
            <v>0</v>
          </cell>
          <cell r="AH1974">
            <v>0</v>
          </cell>
          <cell r="AI1974">
            <v>0</v>
          </cell>
          <cell r="AJ1974">
            <v>0</v>
          </cell>
          <cell r="AK1974">
            <v>0</v>
          </cell>
          <cell r="AL1974">
            <v>0</v>
          </cell>
          <cell r="AM1974">
            <v>0</v>
          </cell>
          <cell r="AN1974">
            <v>0</v>
          </cell>
          <cell r="AO1974">
            <v>0</v>
          </cell>
          <cell r="AP1974">
            <v>0</v>
          </cell>
          <cell r="AQ1974">
            <v>8.1241200000000013</v>
          </cell>
        </row>
        <row r="1975">
          <cell r="A1975">
            <v>1</v>
          </cell>
          <cell r="B1975" t="str">
            <v>COP</v>
          </cell>
          <cell r="C1975" t="str">
            <v>Convenidas</v>
          </cell>
          <cell r="D1975" t="str">
            <v>Variable</v>
          </cell>
          <cell r="E1975">
            <v>5</v>
          </cell>
          <cell r="F1975">
            <v>36033</v>
          </cell>
          <cell r="G1975" t="str">
            <v>Agosto</v>
          </cell>
          <cell r="H1975">
            <v>1998</v>
          </cell>
          <cell r="I1975">
            <v>37859</v>
          </cell>
          <cell r="J1975">
            <v>2003</v>
          </cell>
          <cell r="K1975" t="str">
            <v>Agosto</v>
          </cell>
          <cell r="P1975">
            <v>6.5</v>
          </cell>
          <cell r="Q1975">
            <v>18.22</v>
          </cell>
          <cell r="R1975">
            <v>16.86</v>
          </cell>
          <cell r="S1975" t="e">
            <v>#REF!</v>
          </cell>
          <cell r="T1975">
            <v>37.799999999999997</v>
          </cell>
          <cell r="U1975" t="e">
            <v>#REF!</v>
          </cell>
          <cell r="V1975">
            <v>37.799999999999997</v>
          </cell>
          <cell r="W1975" t="e">
            <v>#REF!</v>
          </cell>
          <cell r="X1975">
            <v>37.799999999999997</v>
          </cell>
          <cell r="Y1975">
            <v>6.8871599999999997</v>
          </cell>
          <cell r="Z1975">
            <v>44.687159999999999</v>
          </cell>
          <cell r="AA1975">
            <v>637.30799999999988</v>
          </cell>
          <cell r="AB1975">
            <v>5.99</v>
          </cell>
          <cell r="AC1975">
            <v>6.1954199999999995</v>
          </cell>
          <cell r="AD1975">
            <v>6.3844199999999995</v>
          </cell>
          <cell r="AE1975">
            <v>5.1974999999999998</v>
          </cell>
          <cell r="AF1975">
            <v>4.6720799999999993</v>
          </cell>
          <cell r="AG1975">
            <v>0</v>
          </cell>
          <cell r="AH1975">
            <v>0</v>
          </cell>
          <cell r="AI1975">
            <v>0</v>
          </cell>
          <cell r="AJ1975">
            <v>0</v>
          </cell>
          <cell r="AK1975">
            <v>0</v>
          </cell>
          <cell r="AL1975">
            <v>0</v>
          </cell>
          <cell r="AM1975">
            <v>0</v>
          </cell>
          <cell r="AN1975">
            <v>0</v>
          </cell>
          <cell r="AO1975">
            <v>0</v>
          </cell>
          <cell r="AP1975">
            <v>0</v>
          </cell>
          <cell r="AQ1975">
            <v>28.439419999999998</v>
          </cell>
        </row>
        <row r="1976">
          <cell r="A1976">
            <v>1</v>
          </cell>
          <cell r="B1976" t="str">
            <v>COP</v>
          </cell>
          <cell r="C1976" t="str">
            <v>Convenidas</v>
          </cell>
          <cell r="D1976" t="str">
            <v>Variable</v>
          </cell>
          <cell r="E1976">
            <v>5</v>
          </cell>
          <cell r="F1976">
            <v>36033</v>
          </cell>
          <cell r="G1976" t="str">
            <v>Agosto</v>
          </cell>
          <cell r="H1976">
            <v>1998</v>
          </cell>
          <cell r="I1976">
            <v>37859</v>
          </cell>
          <cell r="J1976">
            <v>2003</v>
          </cell>
          <cell r="K1976" t="str">
            <v>Agosto</v>
          </cell>
          <cell r="P1976">
            <v>6.5</v>
          </cell>
          <cell r="Q1976">
            <v>18.22</v>
          </cell>
          <cell r="R1976">
            <v>16.86</v>
          </cell>
          <cell r="S1976" t="e">
            <v>#REF!</v>
          </cell>
          <cell r="T1976">
            <v>0.5</v>
          </cell>
          <cell r="U1976" t="e">
            <v>#REF!</v>
          </cell>
          <cell r="V1976">
            <v>0.5</v>
          </cell>
          <cell r="W1976" t="e">
            <v>#REF!</v>
          </cell>
          <cell r="X1976">
            <v>0.5</v>
          </cell>
          <cell r="Y1976">
            <v>9.11E-2</v>
          </cell>
          <cell r="Z1976">
            <v>0.59109999999999996</v>
          </cell>
          <cell r="AA1976">
            <v>8.43</v>
          </cell>
          <cell r="AB1976">
            <v>0.08</v>
          </cell>
          <cell r="AC1976">
            <v>8.1949999999999995E-2</v>
          </cell>
          <cell r="AD1976">
            <v>8.4449999999999997E-2</v>
          </cell>
          <cell r="AE1976">
            <v>6.8750000000000006E-2</v>
          </cell>
          <cell r="AF1976">
            <v>6.1800000000000001E-2</v>
          </cell>
          <cell r="AG1976">
            <v>0</v>
          </cell>
          <cell r="AH1976">
            <v>0</v>
          </cell>
          <cell r="AI1976">
            <v>0</v>
          </cell>
          <cell r="AJ1976">
            <v>0</v>
          </cell>
          <cell r="AK1976">
            <v>0</v>
          </cell>
          <cell r="AL1976">
            <v>0</v>
          </cell>
          <cell r="AM1976">
            <v>0</v>
          </cell>
          <cell r="AN1976">
            <v>0</v>
          </cell>
          <cell r="AO1976">
            <v>0</v>
          </cell>
          <cell r="AP1976">
            <v>0</v>
          </cell>
          <cell r="AQ1976">
            <v>0.37695000000000001</v>
          </cell>
        </row>
        <row r="1977">
          <cell r="A1977">
            <v>1</v>
          </cell>
          <cell r="B1977" t="str">
            <v>COP</v>
          </cell>
          <cell r="C1977" t="str">
            <v>Convenidas</v>
          </cell>
          <cell r="D1977" t="str">
            <v>Variable</v>
          </cell>
          <cell r="E1977">
            <v>5</v>
          </cell>
          <cell r="F1977">
            <v>36033</v>
          </cell>
          <cell r="G1977" t="str">
            <v>Agosto</v>
          </cell>
          <cell r="H1977">
            <v>1998</v>
          </cell>
          <cell r="I1977">
            <v>37859</v>
          </cell>
          <cell r="J1977">
            <v>2003</v>
          </cell>
          <cell r="K1977" t="str">
            <v>Agosto</v>
          </cell>
          <cell r="P1977">
            <v>6.5</v>
          </cell>
          <cell r="Q1977">
            <v>18.22</v>
          </cell>
          <cell r="R1977">
            <v>16.86</v>
          </cell>
          <cell r="S1977" t="e">
            <v>#REF!</v>
          </cell>
          <cell r="T1977">
            <v>0.9</v>
          </cell>
          <cell r="U1977" t="e">
            <v>#REF!</v>
          </cell>
          <cell r="V1977">
            <v>0.9</v>
          </cell>
          <cell r="W1977" t="e">
            <v>#REF!</v>
          </cell>
          <cell r="X1977">
            <v>0.9</v>
          </cell>
          <cell r="Y1977">
            <v>0.16398000000000001</v>
          </cell>
          <cell r="Z1977">
            <v>1.0639799999999999</v>
          </cell>
          <cell r="AA1977">
            <v>15.173999999999999</v>
          </cell>
          <cell r="AB1977">
            <v>0.14000000000000001</v>
          </cell>
          <cell r="AC1977">
            <v>0.14751</v>
          </cell>
          <cell r="AD1977">
            <v>0.15201000000000001</v>
          </cell>
          <cell r="AE1977">
            <v>0.12375000000000001</v>
          </cell>
          <cell r="AF1977">
            <v>0.11124000000000001</v>
          </cell>
          <cell r="AG1977">
            <v>0</v>
          </cell>
          <cell r="AH1977">
            <v>0</v>
          </cell>
          <cell r="AI1977">
            <v>0</v>
          </cell>
          <cell r="AJ1977">
            <v>0</v>
          </cell>
          <cell r="AK1977">
            <v>0</v>
          </cell>
          <cell r="AL1977">
            <v>0</v>
          </cell>
          <cell r="AM1977">
            <v>0</v>
          </cell>
          <cell r="AN1977">
            <v>0</v>
          </cell>
          <cell r="AO1977">
            <v>0</v>
          </cell>
          <cell r="AP1977">
            <v>0</v>
          </cell>
          <cell r="AQ1977">
            <v>0.67451000000000005</v>
          </cell>
        </row>
        <row r="1978">
          <cell r="A1978">
            <v>1</v>
          </cell>
          <cell r="B1978" t="str">
            <v>COP</v>
          </cell>
          <cell r="C1978" t="str">
            <v>Convenidas</v>
          </cell>
          <cell r="D1978" t="str">
            <v>Variable</v>
          </cell>
          <cell r="E1978">
            <v>5</v>
          </cell>
          <cell r="F1978">
            <v>36033</v>
          </cell>
          <cell r="G1978" t="str">
            <v>Agosto</v>
          </cell>
          <cell r="H1978">
            <v>1998</v>
          </cell>
          <cell r="I1978">
            <v>37859</v>
          </cell>
          <cell r="J1978">
            <v>2003</v>
          </cell>
          <cell r="K1978" t="str">
            <v>Agosto</v>
          </cell>
          <cell r="P1978">
            <v>6.5</v>
          </cell>
          <cell r="Q1978">
            <v>18.22</v>
          </cell>
          <cell r="R1978">
            <v>16.86</v>
          </cell>
          <cell r="S1978" t="e">
            <v>#REF!</v>
          </cell>
          <cell r="T1978">
            <v>2.2999999999999998</v>
          </cell>
          <cell r="U1978" t="e">
            <v>#REF!</v>
          </cell>
          <cell r="V1978">
            <v>2.2999999999999998</v>
          </cell>
          <cell r="W1978" t="e">
            <v>#REF!</v>
          </cell>
          <cell r="X1978">
            <v>2.2999999999999998</v>
          </cell>
          <cell r="Y1978">
            <v>0.41905999999999999</v>
          </cell>
          <cell r="Z1978">
            <v>2.7190599999999998</v>
          </cell>
          <cell r="AA1978">
            <v>38.777999999999999</v>
          </cell>
          <cell r="AB1978">
            <v>0.36</v>
          </cell>
          <cell r="AC1978">
            <v>0.37696999999999997</v>
          </cell>
          <cell r="AD1978">
            <v>0.38846999999999998</v>
          </cell>
          <cell r="AE1978">
            <v>0.31624999999999998</v>
          </cell>
          <cell r="AF1978">
            <v>0.28427999999999998</v>
          </cell>
          <cell r="AG1978">
            <v>0</v>
          </cell>
          <cell r="AH1978">
            <v>0</v>
          </cell>
          <cell r="AI1978">
            <v>0</v>
          </cell>
          <cell r="AJ1978">
            <v>0</v>
          </cell>
          <cell r="AK1978">
            <v>0</v>
          </cell>
          <cell r="AL1978">
            <v>0</v>
          </cell>
          <cell r="AM1978">
            <v>0</v>
          </cell>
          <cell r="AN1978">
            <v>0</v>
          </cell>
          <cell r="AO1978">
            <v>0</v>
          </cell>
          <cell r="AP1978">
            <v>0</v>
          </cell>
          <cell r="AQ1978">
            <v>1.7259699999999998</v>
          </cell>
        </row>
        <row r="1979">
          <cell r="A1979">
            <v>1</v>
          </cell>
          <cell r="B1979" t="str">
            <v>COP</v>
          </cell>
          <cell r="C1979" t="str">
            <v>Convenidas</v>
          </cell>
          <cell r="D1979" t="str">
            <v>Variable</v>
          </cell>
          <cell r="E1979">
            <v>5</v>
          </cell>
          <cell r="F1979">
            <v>36033</v>
          </cell>
          <cell r="G1979" t="str">
            <v>Agosto</v>
          </cell>
          <cell r="H1979">
            <v>1998</v>
          </cell>
          <cell r="I1979">
            <v>37859</v>
          </cell>
          <cell r="J1979">
            <v>2003</v>
          </cell>
          <cell r="K1979" t="str">
            <v>Agosto</v>
          </cell>
          <cell r="P1979">
            <v>6.5</v>
          </cell>
          <cell r="Q1979">
            <v>18.22</v>
          </cell>
          <cell r="R1979">
            <v>16.86</v>
          </cell>
          <cell r="S1979" t="e">
            <v>#REF!</v>
          </cell>
          <cell r="T1979">
            <v>22.2</v>
          </cell>
          <cell r="U1979" t="e">
            <v>#REF!</v>
          </cell>
          <cell r="V1979">
            <v>22.2</v>
          </cell>
          <cell r="W1979" t="e">
            <v>#REF!</v>
          </cell>
          <cell r="X1979">
            <v>22.2</v>
          </cell>
          <cell r="Y1979">
            <v>4.0448399999999998</v>
          </cell>
          <cell r="Z1979">
            <v>26.24484</v>
          </cell>
          <cell r="AA1979">
            <v>374.29199999999997</v>
          </cell>
          <cell r="AB1979">
            <v>3.52</v>
          </cell>
          <cell r="AC1979">
            <v>3.6385799999999997</v>
          </cell>
          <cell r="AD1979">
            <v>3.7495799999999999</v>
          </cell>
          <cell r="AE1979">
            <v>3.0525000000000002</v>
          </cell>
          <cell r="AF1979">
            <v>2.7439200000000001</v>
          </cell>
          <cell r="AG1979">
            <v>0</v>
          </cell>
          <cell r="AH1979">
            <v>0</v>
          </cell>
          <cell r="AI1979">
            <v>0</v>
          </cell>
          <cell r="AJ1979">
            <v>0</v>
          </cell>
          <cell r="AK1979">
            <v>0</v>
          </cell>
          <cell r="AL1979">
            <v>0</v>
          </cell>
          <cell r="AM1979">
            <v>0</v>
          </cell>
          <cell r="AN1979">
            <v>0</v>
          </cell>
          <cell r="AO1979">
            <v>0</v>
          </cell>
          <cell r="AP1979">
            <v>0</v>
          </cell>
          <cell r="AQ1979">
            <v>16.70458</v>
          </cell>
        </row>
        <row r="1980">
          <cell r="A1980">
            <v>1</v>
          </cell>
          <cell r="B1980" t="str">
            <v>COP</v>
          </cell>
          <cell r="C1980" t="str">
            <v>Convenidas</v>
          </cell>
          <cell r="D1980" t="str">
            <v>Variable</v>
          </cell>
          <cell r="E1980">
            <v>5</v>
          </cell>
          <cell r="F1980">
            <v>36033</v>
          </cell>
          <cell r="G1980" t="str">
            <v>Agosto</v>
          </cell>
          <cell r="H1980">
            <v>1998</v>
          </cell>
          <cell r="I1980">
            <v>37859</v>
          </cell>
          <cell r="J1980">
            <v>2003</v>
          </cell>
          <cell r="K1980" t="str">
            <v>Agosto</v>
          </cell>
          <cell r="P1980">
            <v>6.5</v>
          </cell>
          <cell r="Q1980">
            <v>18.22</v>
          </cell>
          <cell r="R1980">
            <v>16.86</v>
          </cell>
          <cell r="S1980" t="e">
            <v>#REF!</v>
          </cell>
          <cell r="T1980">
            <v>8.3000000000000007</v>
          </cell>
          <cell r="U1980" t="e">
            <v>#REF!</v>
          </cell>
          <cell r="V1980">
            <v>8.3000000000000007</v>
          </cell>
          <cell r="W1980" t="e">
            <v>#REF!</v>
          </cell>
          <cell r="X1980">
            <v>8.3000000000000007</v>
          </cell>
          <cell r="Y1980">
            <v>1.5122600000000002</v>
          </cell>
          <cell r="Z1980">
            <v>9.8122600000000002</v>
          </cell>
          <cell r="AA1980">
            <v>139.93800000000002</v>
          </cell>
          <cell r="AB1980">
            <v>1.32</v>
          </cell>
          <cell r="AC1980">
            <v>1.3603700000000001</v>
          </cell>
          <cell r="AD1980">
            <v>1.4018700000000002</v>
          </cell>
          <cell r="AE1980">
            <v>1.1412500000000001</v>
          </cell>
          <cell r="AF1980">
            <v>1.0258800000000001</v>
          </cell>
          <cell r="AG1980">
            <v>0</v>
          </cell>
          <cell r="AH1980">
            <v>0</v>
          </cell>
          <cell r="AI1980">
            <v>0</v>
          </cell>
          <cell r="AJ1980">
            <v>0</v>
          </cell>
          <cell r="AK1980">
            <v>0</v>
          </cell>
          <cell r="AL1980">
            <v>0</v>
          </cell>
          <cell r="AM1980">
            <v>0</v>
          </cell>
          <cell r="AN1980">
            <v>0</v>
          </cell>
          <cell r="AO1980">
            <v>0</v>
          </cell>
          <cell r="AP1980">
            <v>0</v>
          </cell>
          <cell r="AQ1980">
            <v>6.2493700000000008</v>
          </cell>
        </row>
        <row r="1981">
          <cell r="A1981">
            <v>1</v>
          </cell>
          <cell r="B1981" t="str">
            <v>COP</v>
          </cell>
          <cell r="C1981" t="str">
            <v>Convenidas</v>
          </cell>
          <cell r="D1981" t="str">
            <v>Variable</v>
          </cell>
          <cell r="E1981">
            <v>5</v>
          </cell>
          <cell r="F1981">
            <v>36033</v>
          </cell>
          <cell r="G1981" t="str">
            <v>Agosto</v>
          </cell>
          <cell r="H1981">
            <v>1998</v>
          </cell>
          <cell r="I1981">
            <v>37859</v>
          </cell>
          <cell r="J1981">
            <v>2003</v>
          </cell>
          <cell r="K1981" t="str">
            <v>Agosto</v>
          </cell>
          <cell r="P1981">
            <v>6.5</v>
          </cell>
          <cell r="Q1981">
            <v>18.22</v>
          </cell>
          <cell r="R1981">
            <v>16.86</v>
          </cell>
          <cell r="S1981" t="e">
            <v>#REF!</v>
          </cell>
          <cell r="T1981">
            <v>30</v>
          </cell>
          <cell r="U1981" t="e">
            <v>#REF!</v>
          </cell>
          <cell r="V1981">
            <v>30</v>
          </cell>
          <cell r="W1981" t="e">
            <v>#REF!</v>
          </cell>
          <cell r="X1981">
            <v>30</v>
          </cell>
          <cell r="Y1981">
            <v>5.4660000000000002</v>
          </cell>
          <cell r="Z1981">
            <v>35.466000000000001</v>
          </cell>
          <cell r="AA1981">
            <v>505.79999999999995</v>
          </cell>
          <cell r="AB1981">
            <v>4.76</v>
          </cell>
          <cell r="AC1981">
            <v>4.9169999999999998</v>
          </cell>
          <cell r="AD1981">
            <v>5.0670000000000002</v>
          </cell>
          <cell r="AE1981">
            <v>4.125</v>
          </cell>
          <cell r="AF1981">
            <v>3.7080000000000002</v>
          </cell>
          <cell r="AG1981">
            <v>0</v>
          </cell>
          <cell r="AH1981">
            <v>0</v>
          </cell>
          <cell r="AI1981">
            <v>0</v>
          </cell>
          <cell r="AJ1981">
            <v>0</v>
          </cell>
          <cell r="AK1981">
            <v>0</v>
          </cell>
          <cell r="AL1981">
            <v>0</v>
          </cell>
          <cell r="AM1981">
            <v>0</v>
          </cell>
          <cell r="AN1981">
            <v>0</v>
          </cell>
          <cell r="AO1981">
            <v>0</v>
          </cell>
          <cell r="AP1981">
            <v>0</v>
          </cell>
          <cell r="AQ1981">
            <v>22.576999999999998</v>
          </cell>
        </row>
        <row r="1982">
          <cell r="A1982">
            <v>1</v>
          </cell>
          <cell r="B1982" t="str">
            <v>COP</v>
          </cell>
          <cell r="C1982" t="str">
            <v>Convenidas</v>
          </cell>
          <cell r="D1982" t="str">
            <v>Variable</v>
          </cell>
          <cell r="E1982">
            <v>5</v>
          </cell>
          <cell r="F1982">
            <v>36033</v>
          </cell>
          <cell r="G1982" t="str">
            <v>Agosto</v>
          </cell>
          <cell r="H1982">
            <v>1998</v>
          </cell>
          <cell r="I1982">
            <v>37859</v>
          </cell>
          <cell r="J1982">
            <v>2003</v>
          </cell>
          <cell r="K1982" t="str">
            <v>Agosto</v>
          </cell>
          <cell r="P1982">
            <v>6.5</v>
          </cell>
          <cell r="Q1982">
            <v>18.22</v>
          </cell>
          <cell r="R1982">
            <v>16.86</v>
          </cell>
          <cell r="S1982" t="e">
            <v>#REF!</v>
          </cell>
          <cell r="T1982">
            <v>0.6</v>
          </cell>
          <cell r="U1982" t="e">
            <v>#REF!</v>
          </cell>
          <cell r="V1982">
            <v>0.6</v>
          </cell>
          <cell r="W1982" t="e">
            <v>#REF!</v>
          </cell>
          <cell r="X1982">
            <v>0.6</v>
          </cell>
          <cell r="Y1982">
            <v>0.10932</v>
          </cell>
          <cell r="Z1982">
            <v>0.70931999999999995</v>
          </cell>
          <cell r="AA1982">
            <v>10.116</v>
          </cell>
          <cell r="AB1982">
            <v>0.1</v>
          </cell>
          <cell r="AC1982">
            <v>9.8339999999999997E-2</v>
          </cell>
          <cell r="AD1982">
            <v>0.10134</v>
          </cell>
          <cell r="AE1982">
            <v>8.2500000000000004E-2</v>
          </cell>
          <cell r="AF1982">
            <v>7.4160000000000004E-2</v>
          </cell>
          <cell r="AG1982">
            <v>0</v>
          </cell>
          <cell r="AH1982">
            <v>0</v>
          </cell>
          <cell r="AI1982">
            <v>0</v>
          </cell>
          <cell r="AJ1982">
            <v>0</v>
          </cell>
          <cell r="AK1982">
            <v>0</v>
          </cell>
          <cell r="AL1982">
            <v>0</v>
          </cell>
          <cell r="AM1982">
            <v>0</v>
          </cell>
          <cell r="AN1982">
            <v>0</v>
          </cell>
          <cell r="AO1982">
            <v>0</v>
          </cell>
          <cell r="AP1982">
            <v>0</v>
          </cell>
          <cell r="AQ1982">
            <v>0.45634000000000002</v>
          </cell>
        </row>
        <row r="1983">
          <cell r="A1983">
            <v>1</v>
          </cell>
          <cell r="B1983" t="str">
            <v>COP</v>
          </cell>
          <cell r="C1983" t="str">
            <v>Convenidas</v>
          </cell>
          <cell r="D1983" t="str">
            <v>Variable</v>
          </cell>
          <cell r="E1983">
            <v>5</v>
          </cell>
          <cell r="F1983">
            <v>36033</v>
          </cell>
          <cell r="G1983" t="str">
            <v>Agosto</v>
          </cell>
          <cell r="H1983">
            <v>1998</v>
          </cell>
          <cell r="I1983">
            <v>37859</v>
          </cell>
          <cell r="J1983">
            <v>2003</v>
          </cell>
          <cell r="K1983" t="str">
            <v>Agosto</v>
          </cell>
          <cell r="P1983">
            <v>6.5</v>
          </cell>
          <cell r="Q1983">
            <v>18.22</v>
          </cell>
          <cell r="R1983">
            <v>16.86</v>
          </cell>
          <cell r="S1983" t="e">
            <v>#REF!</v>
          </cell>
          <cell r="T1983">
            <v>2.4</v>
          </cell>
          <cell r="U1983" t="e">
            <v>#REF!</v>
          </cell>
          <cell r="V1983">
            <v>2.4</v>
          </cell>
          <cell r="W1983" t="e">
            <v>#REF!</v>
          </cell>
          <cell r="X1983">
            <v>2.4</v>
          </cell>
          <cell r="Y1983">
            <v>0.43728</v>
          </cell>
          <cell r="Z1983">
            <v>2.8372799999999998</v>
          </cell>
          <cell r="AA1983">
            <v>40.463999999999999</v>
          </cell>
          <cell r="AB1983">
            <v>0.38</v>
          </cell>
          <cell r="AC1983">
            <v>0.39335999999999999</v>
          </cell>
          <cell r="AD1983">
            <v>0.40536</v>
          </cell>
          <cell r="AE1983">
            <v>0.33</v>
          </cell>
          <cell r="AF1983">
            <v>0.29664000000000001</v>
          </cell>
          <cell r="AG1983">
            <v>0</v>
          </cell>
          <cell r="AH1983">
            <v>0</v>
          </cell>
          <cell r="AI1983">
            <v>0</v>
          </cell>
          <cell r="AJ1983">
            <v>0</v>
          </cell>
          <cell r="AK1983">
            <v>0</v>
          </cell>
          <cell r="AL1983">
            <v>0</v>
          </cell>
          <cell r="AM1983">
            <v>0</v>
          </cell>
          <cell r="AN1983">
            <v>0</v>
          </cell>
          <cell r="AO1983">
            <v>0</v>
          </cell>
          <cell r="AP1983">
            <v>0</v>
          </cell>
          <cell r="AQ1983">
            <v>1.8053600000000001</v>
          </cell>
        </row>
        <row r="1984">
          <cell r="A1984">
            <v>1</v>
          </cell>
          <cell r="B1984" t="str">
            <v>COP</v>
          </cell>
          <cell r="C1984" t="str">
            <v>Convenidas</v>
          </cell>
          <cell r="D1984" t="str">
            <v>Variable</v>
          </cell>
          <cell r="E1984">
            <v>5</v>
          </cell>
          <cell r="F1984">
            <v>36033</v>
          </cell>
          <cell r="G1984" t="str">
            <v>Agosto</v>
          </cell>
          <cell r="H1984">
            <v>1998</v>
          </cell>
          <cell r="I1984">
            <v>37859</v>
          </cell>
          <cell r="J1984">
            <v>2003</v>
          </cell>
          <cell r="K1984" t="str">
            <v>Agosto</v>
          </cell>
          <cell r="P1984">
            <v>6.5</v>
          </cell>
          <cell r="Q1984">
            <v>18.22</v>
          </cell>
          <cell r="R1984">
            <v>16.86</v>
          </cell>
          <cell r="S1984" t="e">
            <v>#REF!</v>
          </cell>
          <cell r="T1984">
            <v>1.2</v>
          </cell>
          <cell r="U1984" t="e">
            <v>#REF!</v>
          </cell>
          <cell r="V1984">
            <v>1.2</v>
          </cell>
          <cell r="W1984" t="e">
            <v>#REF!</v>
          </cell>
          <cell r="X1984">
            <v>1.2</v>
          </cell>
          <cell r="Y1984">
            <v>0.21864</v>
          </cell>
          <cell r="Z1984">
            <v>1.4186399999999999</v>
          </cell>
          <cell r="AA1984">
            <v>20.231999999999999</v>
          </cell>
          <cell r="AB1984">
            <v>0.19</v>
          </cell>
          <cell r="AC1984">
            <v>0.19667999999999999</v>
          </cell>
          <cell r="AD1984">
            <v>0.20268</v>
          </cell>
          <cell r="AE1984">
            <v>0.16500000000000001</v>
          </cell>
          <cell r="AF1984">
            <v>0.14832000000000001</v>
          </cell>
          <cell r="AG1984">
            <v>0</v>
          </cell>
          <cell r="AH1984">
            <v>0</v>
          </cell>
          <cell r="AI1984">
            <v>0</v>
          </cell>
          <cell r="AJ1984">
            <v>0</v>
          </cell>
          <cell r="AK1984">
            <v>0</v>
          </cell>
          <cell r="AL1984">
            <v>0</v>
          </cell>
          <cell r="AM1984">
            <v>0</v>
          </cell>
          <cell r="AN1984">
            <v>0</v>
          </cell>
          <cell r="AO1984">
            <v>0</v>
          </cell>
          <cell r="AP1984">
            <v>0</v>
          </cell>
          <cell r="AQ1984">
            <v>0.90268000000000004</v>
          </cell>
        </row>
        <row r="1985">
          <cell r="A1985">
            <v>1</v>
          </cell>
          <cell r="B1985" t="str">
            <v>COP</v>
          </cell>
          <cell r="C1985" t="str">
            <v>Convenidas</v>
          </cell>
          <cell r="D1985" t="str">
            <v>Variable</v>
          </cell>
          <cell r="E1985">
            <v>5</v>
          </cell>
          <cell r="F1985">
            <v>36033</v>
          </cell>
          <cell r="G1985" t="str">
            <v>Agosto</v>
          </cell>
          <cell r="H1985">
            <v>1998</v>
          </cell>
          <cell r="I1985">
            <v>37859</v>
          </cell>
          <cell r="J1985">
            <v>2003</v>
          </cell>
          <cell r="K1985" t="str">
            <v>Agosto</v>
          </cell>
          <cell r="P1985">
            <v>6.5</v>
          </cell>
          <cell r="Q1985">
            <v>18.22</v>
          </cell>
          <cell r="R1985">
            <v>16.86</v>
          </cell>
          <cell r="S1985" t="e">
            <v>#REF!</v>
          </cell>
          <cell r="T1985">
            <v>5.3</v>
          </cell>
          <cell r="U1985" t="e">
            <v>#REF!</v>
          </cell>
          <cell r="V1985">
            <v>5.3</v>
          </cell>
          <cell r="W1985" t="e">
            <v>#REF!</v>
          </cell>
          <cell r="X1985">
            <v>5.3</v>
          </cell>
          <cell r="Y1985">
            <v>0.96565999999999996</v>
          </cell>
          <cell r="Z1985">
            <v>6.2656599999999996</v>
          </cell>
          <cell r="AA1985">
            <v>89.35799999999999</v>
          </cell>
          <cell r="AB1985">
            <v>0.84</v>
          </cell>
          <cell r="AC1985">
            <v>0.86866999999999994</v>
          </cell>
          <cell r="AD1985">
            <v>0.89516999999999991</v>
          </cell>
          <cell r="AE1985">
            <v>0.72875000000000001</v>
          </cell>
          <cell r="AF1985">
            <v>0.65508</v>
          </cell>
          <cell r="AG1985">
            <v>0</v>
          </cell>
          <cell r="AH1985">
            <v>0</v>
          </cell>
          <cell r="AI1985">
            <v>0</v>
          </cell>
          <cell r="AJ1985">
            <v>0</v>
          </cell>
          <cell r="AK1985">
            <v>0</v>
          </cell>
          <cell r="AL1985">
            <v>0</v>
          </cell>
          <cell r="AM1985">
            <v>0</v>
          </cell>
          <cell r="AN1985">
            <v>0</v>
          </cell>
          <cell r="AO1985">
            <v>0</v>
          </cell>
          <cell r="AP1985">
            <v>0</v>
          </cell>
          <cell r="AQ1985">
            <v>3.9876699999999996</v>
          </cell>
        </row>
        <row r="1986">
          <cell r="A1986">
            <v>1</v>
          </cell>
          <cell r="B1986" t="str">
            <v>COP</v>
          </cell>
          <cell r="C1986" t="str">
            <v>Convenidas</v>
          </cell>
          <cell r="D1986" t="str">
            <v>Variable</v>
          </cell>
          <cell r="E1986">
            <v>5</v>
          </cell>
          <cell r="F1986">
            <v>36033</v>
          </cell>
          <cell r="G1986" t="str">
            <v>Agosto</v>
          </cell>
          <cell r="H1986">
            <v>1998</v>
          </cell>
          <cell r="I1986">
            <v>37859</v>
          </cell>
          <cell r="J1986">
            <v>2003</v>
          </cell>
          <cell r="K1986" t="str">
            <v>Agosto</v>
          </cell>
          <cell r="P1986">
            <v>6.5</v>
          </cell>
          <cell r="Q1986">
            <v>18.22</v>
          </cell>
          <cell r="R1986">
            <v>16.86</v>
          </cell>
          <cell r="S1986" t="e">
            <v>#REF!</v>
          </cell>
          <cell r="T1986">
            <v>1.1000000000000001</v>
          </cell>
          <cell r="U1986" t="e">
            <v>#REF!</v>
          </cell>
          <cell r="V1986">
            <v>1.1000000000000001</v>
          </cell>
          <cell r="W1986" t="e">
            <v>#REF!</v>
          </cell>
          <cell r="X1986">
            <v>1.1000000000000001</v>
          </cell>
          <cell r="Y1986">
            <v>0.20042000000000001</v>
          </cell>
          <cell r="Z1986">
            <v>1.3004200000000001</v>
          </cell>
          <cell r="AA1986">
            <v>18.545999999999999</v>
          </cell>
          <cell r="AB1986">
            <v>0.17</v>
          </cell>
          <cell r="AC1986">
            <v>0.18029000000000001</v>
          </cell>
          <cell r="AD1986">
            <v>0.18579000000000001</v>
          </cell>
          <cell r="AE1986">
            <v>0.15125000000000002</v>
          </cell>
          <cell r="AF1986">
            <v>0.13596000000000003</v>
          </cell>
          <cell r="AG1986">
            <v>0</v>
          </cell>
          <cell r="AH1986">
            <v>0</v>
          </cell>
          <cell r="AI1986">
            <v>0</v>
          </cell>
          <cell r="AJ1986">
            <v>0</v>
          </cell>
          <cell r="AK1986">
            <v>0</v>
          </cell>
          <cell r="AL1986">
            <v>0</v>
          </cell>
          <cell r="AM1986">
            <v>0</v>
          </cell>
          <cell r="AN1986">
            <v>0</v>
          </cell>
          <cell r="AO1986">
            <v>0</v>
          </cell>
          <cell r="AP1986">
            <v>0</v>
          </cell>
          <cell r="AQ1986">
            <v>0.82329000000000008</v>
          </cell>
        </row>
        <row r="1987">
          <cell r="A1987">
            <v>1</v>
          </cell>
          <cell r="B1987" t="str">
            <v>COP</v>
          </cell>
          <cell r="C1987" t="str">
            <v>Convenidas</v>
          </cell>
          <cell r="D1987" t="str">
            <v>Variable</v>
          </cell>
          <cell r="E1987">
            <v>5</v>
          </cell>
          <cell r="F1987">
            <v>36033</v>
          </cell>
          <cell r="G1987" t="str">
            <v>Agosto</v>
          </cell>
          <cell r="H1987">
            <v>1998</v>
          </cell>
          <cell r="I1987">
            <v>37859</v>
          </cell>
          <cell r="J1987">
            <v>2003</v>
          </cell>
          <cell r="K1987" t="str">
            <v>Agosto</v>
          </cell>
          <cell r="P1987">
            <v>6.5</v>
          </cell>
          <cell r="Q1987">
            <v>18.22</v>
          </cell>
          <cell r="R1987">
            <v>16.86</v>
          </cell>
          <cell r="S1987" t="e">
            <v>#REF!</v>
          </cell>
          <cell r="T1987">
            <v>1.5</v>
          </cell>
          <cell r="U1987" t="e">
            <v>#REF!</v>
          </cell>
          <cell r="V1987">
            <v>1.5</v>
          </cell>
          <cell r="W1987" t="e">
            <v>#REF!</v>
          </cell>
          <cell r="X1987">
            <v>1.5</v>
          </cell>
          <cell r="Y1987">
            <v>0.27329999999999999</v>
          </cell>
          <cell r="Z1987">
            <v>1.7732999999999999</v>
          </cell>
          <cell r="AA1987">
            <v>25.29</v>
          </cell>
          <cell r="AB1987">
            <v>0.24</v>
          </cell>
          <cell r="AC1987">
            <v>0.24584999999999999</v>
          </cell>
          <cell r="AD1987">
            <v>0.25334999999999996</v>
          </cell>
          <cell r="AE1987">
            <v>0.20625000000000002</v>
          </cell>
          <cell r="AF1987">
            <v>0.18540000000000001</v>
          </cell>
          <cell r="AG1987">
            <v>0</v>
          </cell>
          <cell r="AH1987">
            <v>0</v>
          </cell>
          <cell r="AI1987">
            <v>0</v>
          </cell>
          <cell r="AJ1987">
            <v>0</v>
          </cell>
          <cell r="AK1987">
            <v>0</v>
          </cell>
          <cell r="AL1987">
            <v>0</v>
          </cell>
          <cell r="AM1987">
            <v>0</v>
          </cell>
          <cell r="AN1987">
            <v>0</v>
          </cell>
          <cell r="AO1987">
            <v>0</v>
          </cell>
          <cell r="AP1987">
            <v>0</v>
          </cell>
          <cell r="AQ1987">
            <v>1.1308500000000001</v>
          </cell>
        </row>
        <row r="1988">
          <cell r="A1988">
            <v>1</v>
          </cell>
          <cell r="B1988" t="str">
            <v>COP</v>
          </cell>
          <cell r="C1988" t="str">
            <v>Convenidas</v>
          </cell>
          <cell r="D1988" t="str">
            <v>Variable</v>
          </cell>
          <cell r="E1988">
            <v>5</v>
          </cell>
          <cell r="F1988">
            <v>36033</v>
          </cell>
          <cell r="G1988" t="str">
            <v>Agosto</v>
          </cell>
          <cell r="H1988">
            <v>1998</v>
          </cell>
          <cell r="I1988">
            <v>37859</v>
          </cell>
          <cell r="J1988">
            <v>2003</v>
          </cell>
          <cell r="K1988" t="str">
            <v>Agosto</v>
          </cell>
          <cell r="P1988">
            <v>6.5</v>
          </cell>
          <cell r="Q1988">
            <v>18.22</v>
          </cell>
          <cell r="R1988">
            <v>16.86</v>
          </cell>
          <cell r="S1988" t="e">
            <v>#REF!</v>
          </cell>
          <cell r="T1988">
            <v>6.8</v>
          </cell>
          <cell r="U1988" t="e">
            <v>#REF!</v>
          </cell>
          <cell r="V1988">
            <v>6.8</v>
          </cell>
          <cell r="W1988" t="e">
            <v>#REF!</v>
          </cell>
          <cell r="X1988">
            <v>6.8</v>
          </cell>
          <cell r="Y1988">
            <v>1.2389600000000001</v>
          </cell>
          <cell r="Z1988">
            <v>8.0389599999999994</v>
          </cell>
          <cell r="AA1988">
            <v>114.648</v>
          </cell>
          <cell r="AB1988">
            <v>1.08</v>
          </cell>
          <cell r="AC1988">
            <v>1.11452</v>
          </cell>
          <cell r="AD1988">
            <v>1.14852</v>
          </cell>
          <cell r="AE1988">
            <v>0.93500000000000005</v>
          </cell>
          <cell r="AF1988">
            <v>0.84048</v>
          </cell>
          <cell r="AG1988">
            <v>0</v>
          </cell>
          <cell r="AH1988">
            <v>0</v>
          </cell>
          <cell r="AI1988">
            <v>0</v>
          </cell>
          <cell r="AJ1988">
            <v>0</v>
          </cell>
          <cell r="AK1988">
            <v>0</v>
          </cell>
          <cell r="AL1988">
            <v>0</v>
          </cell>
          <cell r="AM1988">
            <v>0</v>
          </cell>
          <cell r="AN1988">
            <v>0</v>
          </cell>
          <cell r="AO1988">
            <v>0</v>
          </cell>
          <cell r="AP1988">
            <v>0</v>
          </cell>
          <cell r="AQ1988">
            <v>5.1185200000000002</v>
          </cell>
        </row>
        <row r="1989">
          <cell r="A1989">
            <v>1</v>
          </cell>
          <cell r="B1989" t="str">
            <v>COP</v>
          </cell>
          <cell r="C1989" t="str">
            <v>Convenidas</v>
          </cell>
          <cell r="D1989" t="str">
            <v>Variable</v>
          </cell>
          <cell r="E1989">
            <v>5</v>
          </cell>
          <cell r="F1989">
            <v>36033</v>
          </cell>
          <cell r="G1989" t="str">
            <v>Agosto</v>
          </cell>
          <cell r="H1989">
            <v>1998</v>
          </cell>
          <cell r="I1989">
            <v>37859</v>
          </cell>
          <cell r="J1989">
            <v>2003</v>
          </cell>
          <cell r="K1989" t="str">
            <v>Agosto</v>
          </cell>
          <cell r="P1989">
            <v>6.5</v>
          </cell>
          <cell r="Q1989">
            <v>18.22</v>
          </cell>
          <cell r="R1989">
            <v>16.86</v>
          </cell>
          <cell r="S1989" t="e">
            <v>#REF!</v>
          </cell>
          <cell r="T1989">
            <v>31.6</v>
          </cell>
          <cell r="U1989" t="e">
            <v>#REF!</v>
          </cell>
          <cell r="V1989">
            <v>31.6</v>
          </cell>
          <cell r="W1989" t="e">
            <v>#REF!</v>
          </cell>
          <cell r="X1989">
            <v>31.6</v>
          </cell>
          <cell r="Y1989">
            <v>5.7575200000000004</v>
          </cell>
          <cell r="Z1989">
            <v>37.357520000000001</v>
          </cell>
          <cell r="AA1989">
            <v>532.77599999999995</v>
          </cell>
          <cell r="AB1989">
            <v>5.01</v>
          </cell>
          <cell r="AC1989">
            <v>5.1792400000000001</v>
          </cell>
          <cell r="AD1989">
            <v>5.3372400000000004</v>
          </cell>
          <cell r="AE1989">
            <v>4.3450000000000006</v>
          </cell>
          <cell r="AF1989">
            <v>3.9057600000000003</v>
          </cell>
          <cell r="AG1989">
            <v>0</v>
          </cell>
          <cell r="AH1989">
            <v>0</v>
          </cell>
          <cell r="AI1989">
            <v>0</v>
          </cell>
          <cell r="AJ1989">
            <v>0</v>
          </cell>
          <cell r="AK1989">
            <v>0</v>
          </cell>
          <cell r="AL1989">
            <v>0</v>
          </cell>
          <cell r="AM1989">
            <v>0</v>
          </cell>
          <cell r="AN1989">
            <v>0</v>
          </cell>
          <cell r="AO1989">
            <v>0</v>
          </cell>
          <cell r="AP1989">
            <v>0</v>
          </cell>
          <cell r="AQ1989">
            <v>23.777239999999999</v>
          </cell>
        </row>
        <row r="1990">
          <cell r="A1990">
            <v>1</v>
          </cell>
          <cell r="B1990" t="str">
            <v>COP</v>
          </cell>
          <cell r="C1990" t="str">
            <v>Convenidas</v>
          </cell>
          <cell r="D1990" t="str">
            <v>Variable</v>
          </cell>
          <cell r="E1990">
            <v>5</v>
          </cell>
          <cell r="F1990">
            <v>36033</v>
          </cell>
          <cell r="G1990" t="str">
            <v>Agosto</v>
          </cell>
          <cell r="H1990">
            <v>1998</v>
          </cell>
          <cell r="I1990">
            <v>37859</v>
          </cell>
          <cell r="J1990">
            <v>2003</v>
          </cell>
          <cell r="K1990" t="str">
            <v>Agosto</v>
          </cell>
          <cell r="P1990">
            <v>6.5</v>
          </cell>
          <cell r="Q1990">
            <v>18.22</v>
          </cell>
          <cell r="R1990">
            <v>16.86</v>
          </cell>
          <cell r="S1990" t="e">
            <v>#REF!</v>
          </cell>
          <cell r="T1990">
            <v>1.407</v>
          </cell>
          <cell r="U1990" t="e">
            <v>#REF!</v>
          </cell>
          <cell r="V1990">
            <v>1.407</v>
          </cell>
          <cell r="W1990" t="e">
            <v>#REF!</v>
          </cell>
          <cell r="X1990">
            <v>1.407</v>
          </cell>
          <cell r="Y1990">
            <v>0.25635540000000001</v>
          </cell>
          <cell r="Z1990">
            <v>1.6633553999999999</v>
          </cell>
          <cell r="AA1990">
            <v>23.722020000000001</v>
          </cell>
          <cell r="AB1990">
            <v>0.22</v>
          </cell>
          <cell r="AC1990">
            <v>0.23060729999999999</v>
          </cell>
          <cell r="AD1990">
            <v>0.2376423</v>
          </cell>
          <cell r="AE1990">
            <v>0.19346250000000001</v>
          </cell>
          <cell r="AF1990">
            <v>0.17390520000000001</v>
          </cell>
          <cell r="AG1990">
            <v>0</v>
          </cell>
          <cell r="AH1990">
            <v>0</v>
          </cell>
          <cell r="AI1990">
            <v>0</v>
          </cell>
          <cell r="AJ1990">
            <v>0</v>
          </cell>
          <cell r="AK1990">
            <v>0</v>
          </cell>
          <cell r="AL1990">
            <v>0</v>
          </cell>
          <cell r="AM1990">
            <v>0</v>
          </cell>
          <cell r="AN1990">
            <v>0</v>
          </cell>
          <cell r="AO1990">
            <v>0</v>
          </cell>
          <cell r="AP1990">
            <v>0</v>
          </cell>
          <cell r="AQ1990">
            <v>1.0556173</v>
          </cell>
        </row>
        <row r="1991">
          <cell r="A1991">
            <v>1</v>
          </cell>
          <cell r="B1991" t="str">
            <v>COP</v>
          </cell>
          <cell r="C1991" t="str">
            <v>Convenidas</v>
          </cell>
          <cell r="D1991" t="str">
            <v>Variable</v>
          </cell>
          <cell r="E1991">
            <v>5</v>
          </cell>
          <cell r="F1991">
            <v>36033</v>
          </cell>
          <cell r="G1991" t="str">
            <v>Agosto</v>
          </cell>
          <cell r="H1991">
            <v>1998</v>
          </cell>
          <cell r="I1991">
            <v>37859</v>
          </cell>
          <cell r="J1991">
            <v>2003</v>
          </cell>
          <cell r="K1991" t="str">
            <v>Agosto</v>
          </cell>
          <cell r="P1991">
            <v>6.5</v>
          </cell>
          <cell r="Q1991">
            <v>18.22</v>
          </cell>
          <cell r="R1991">
            <v>16.86</v>
          </cell>
          <cell r="S1991" t="e">
            <v>#REF!</v>
          </cell>
          <cell r="T1991">
            <v>1750.1</v>
          </cell>
          <cell r="U1991" t="e">
            <v>#REF!</v>
          </cell>
          <cell r="V1991">
            <v>1750.1</v>
          </cell>
          <cell r="W1991" t="e">
            <v>#REF!</v>
          </cell>
          <cell r="X1991">
            <v>1750.1</v>
          </cell>
          <cell r="Y1991">
            <v>318.86822000000001</v>
          </cell>
          <cell r="Z1991">
            <v>2068.9682199999997</v>
          </cell>
          <cell r="AA1991">
            <v>29506.685999999998</v>
          </cell>
          <cell r="AB1991">
            <v>277.39999999999998</v>
          </cell>
          <cell r="AC1991">
            <v>286.84138999999999</v>
          </cell>
          <cell r="AD1991">
            <v>295.59188999999998</v>
          </cell>
          <cell r="AE1991">
            <v>240.63875000000002</v>
          </cell>
          <cell r="AF1991">
            <v>216.31235999999998</v>
          </cell>
          <cell r="AG1991">
            <v>0</v>
          </cell>
          <cell r="AH1991">
            <v>0</v>
          </cell>
          <cell r="AI1991">
            <v>0</v>
          </cell>
          <cell r="AJ1991">
            <v>0</v>
          </cell>
          <cell r="AK1991">
            <v>0</v>
          </cell>
          <cell r="AL1991">
            <v>0</v>
          </cell>
          <cell r="AM1991">
            <v>0</v>
          </cell>
          <cell r="AN1991">
            <v>0</v>
          </cell>
          <cell r="AO1991">
            <v>0</v>
          </cell>
          <cell r="AP1991">
            <v>0</v>
          </cell>
          <cell r="AQ1991">
            <v>1316.7843899999998</v>
          </cell>
        </row>
        <row r="1992">
          <cell r="A1992">
            <v>1</v>
          </cell>
          <cell r="B1992" t="str">
            <v>COP</v>
          </cell>
          <cell r="C1992" t="str">
            <v>Convenidas</v>
          </cell>
          <cell r="D1992" t="str">
            <v>Variable</v>
          </cell>
          <cell r="E1992">
            <v>5</v>
          </cell>
          <cell r="F1992">
            <v>36033</v>
          </cell>
          <cell r="G1992" t="str">
            <v>Agosto</v>
          </cell>
          <cell r="H1992">
            <v>1998</v>
          </cell>
          <cell r="I1992">
            <v>37859</v>
          </cell>
          <cell r="J1992">
            <v>2003</v>
          </cell>
          <cell r="K1992" t="str">
            <v>Agosto</v>
          </cell>
          <cell r="P1992">
            <v>6.5</v>
          </cell>
          <cell r="Q1992">
            <v>18.22</v>
          </cell>
          <cell r="R1992">
            <v>16.86</v>
          </cell>
          <cell r="S1992" t="e">
            <v>#REF!</v>
          </cell>
          <cell r="T1992">
            <v>2.4700000000000002</v>
          </cell>
          <cell r="U1992" t="e">
            <v>#REF!</v>
          </cell>
          <cell r="V1992">
            <v>2.4700000000000002</v>
          </cell>
          <cell r="W1992" t="e">
            <v>#REF!</v>
          </cell>
          <cell r="X1992">
            <v>2.4700000000000002</v>
          </cell>
          <cell r="Y1992">
            <v>0.45003400000000005</v>
          </cell>
          <cell r="Z1992">
            <v>2.9200340000000002</v>
          </cell>
          <cell r="AA1992">
            <v>41.644200000000005</v>
          </cell>
          <cell r="AB1992">
            <v>0.39</v>
          </cell>
          <cell r="AC1992">
            <v>0.404833</v>
          </cell>
          <cell r="AD1992">
            <v>0.41718300000000003</v>
          </cell>
          <cell r="AE1992">
            <v>0.33962500000000007</v>
          </cell>
          <cell r="AF1992">
            <v>0.30529200000000001</v>
          </cell>
          <cell r="AG1992">
            <v>0</v>
          </cell>
          <cell r="AH1992">
            <v>0</v>
          </cell>
          <cell r="AI1992">
            <v>0</v>
          </cell>
          <cell r="AJ1992">
            <v>0</v>
          </cell>
          <cell r="AK1992">
            <v>0</v>
          </cell>
          <cell r="AL1992">
            <v>0</v>
          </cell>
          <cell r="AM1992">
            <v>0</v>
          </cell>
          <cell r="AN1992">
            <v>0</v>
          </cell>
          <cell r="AO1992">
            <v>0</v>
          </cell>
          <cell r="AP1992">
            <v>0</v>
          </cell>
          <cell r="AQ1992">
            <v>1.8569330000000002</v>
          </cell>
        </row>
        <row r="1993">
          <cell r="A1993">
            <v>1</v>
          </cell>
          <cell r="B1993" t="str">
            <v>COP</v>
          </cell>
          <cell r="C1993" t="str">
            <v>Convenidas</v>
          </cell>
          <cell r="D1993" t="str">
            <v>Variable</v>
          </cell>
          <cell r="E1993">
            <v>5</v>
          </cell>
          <cell r="F1993">
            <v>36033</v>
          </cell>
          <cell r="G1993" t="str">
            <v>Agosto</v>
          </cell>
          <cell r="H1993">
            <v>1998</v>
          </cell>
          <cell r="I1993">
            <v>37859</v>
          </cell>
          <cell r="J1993">
            <v>2003</v>
          </cell>
          <cell r="K1993" t="str">
            <v>Agosto</v>
          </cell>
          <cell r="P1993">
            <v>6.5</v>
          </cell>
          <cell r="Q1993">
            <v>18.22</v>
          </cell>
          <cell r="R1993">
            <v>16.86</v>
          </cell>
          <cell r="S1993" t="e">
            <v>#REF!</v>
          </cell>
          <cell r="T1993">
            <v>10.73</v>
          </cell>
          <cell r="U1993" t="e">
            <v>#REF!</v>
          </cell>
          <cell r="V1993">
            <v>10.73</v>
          </cell>
          <cell r="W1993" t="e">
            <v>#REF!</v>
          </cell>
          <cell r="X1993">
            <v>10.73</v>
          </cell>
          <cell r="Y1993">
            <v>1.955006</v>
          </cell>
          <cell r="Z1993">
            <v>12.685006000000001</v>
          </cell>
          <cell r="AA1993">
            <v>180.90780000000001</v>
          </cell>
          <cell r="AB1993">
            <v>1.7</v>
          </cell>
          <cell r="AC1993">
            <v>1.7586470000000001</v>
          </cell>
          <cell r="AD1993">
            <v>1.812297</v>
          </cell>
          <cell r="AE1993">
            <v>1.4753750000000001</v>
          </cell>
          <cell r="AF1993">
            <v>1.326228</v>
          </cell>
          <cell r="AG1993">
            <v>0</v>
          </cell>
          <cell r="AH1993">
            <v>0</v>
          </cell>
          <cell r="AI1993">
            <v>0</v>
          </cell>
          <cell r="AJ1993">
            <v>0</v>
          </cell>
          <cell r="AK1993">
            <v>0</v>
          </cell>
          <cell r="AL1993">
            <v>0</v>
          </cell>
          <cell r="AM1993">
            <v>0</v>
          </cell>
          <cell r="AN1993">
            <v>0</v>
          </cell>
          <cell r="AO1993">
            <v>0</v>
          </cell>
          <cell r="AP1993">
            <v>0</v>
          </cell>
          <cell r="AQ1993">
            <v>8.0725470000000001</v>
          </cell>
        </row>
        <row r="1994">
          <cell r="A1994">
            <v>1</v>
          </cell>
          <cell r="B1994" t="str">
            <v>COP</v>
          </cell>
          <cell r="C1994" t="str">
            <v>Convenidas</v>
          </cell>
          <cell r="D1994" t="str">
            <v>Variable</v>
          </cell>
          <cell r="E1994">
            <v>5</v>
          </cell>
          <cell r="F1994">
            <v>36033</v>
          </cell>
          <cell r="G1994" t="str">
            <v>Agosto</v>
          </cell>
          <cell r="H1994">
            <v>1998</v>
          </cell>
          <cell r="I1994">
            <v>37859</v>
          </cell>
          <cell r="J1994">
            <v>2003</v>
          </cell>
          <cell r="K1994" t="str">
            <v>Agosto</v>
          </cell>
          <cell r="P1994">
            <v>6.5</v>
          </cell>
          <cell r="Q1994">
            <v>18.22</v>
          </cell>
          <cell r="R1994">
            <v>16.86</v>
          </cell>
          <cell r="S1994" t="e">
            <v>#REF!</v>
          </cell>
          <cell r="T1994">
            <v>52.1</v>
          </cell>
          <cell r="U1994" t="e">
            <v>#REF!</v>
          </cell>
          <cell r="V1994">
            <v>52.1</v>
          </cell>
          <cell r="W1994" t="e">
            <v>#REF!</v>
          </cell>
          <cell r="X1994">
            <v>52.1</v>
          </cell>
          <cell r="Y1994">
            <v>9.4926200000000005</v>
          </cell>
          <cell r="Z1994">
            <v>61.592620000000004</v>
          </cell>
          <cell r="AA1994">
            <v>878.40599999999995</v>
          </cell>
          <cell r="AB1994">
            <v>8.26</v>
          </cell>
          <cell r="AC1994">
            <v>8.5391899999999996</v>
          </cell>
          <cell r="AD1994">
            <v>8.79969</v>
          </cell>
          <cell r="AE1994">
            <v>7.1637500000000012</v>
          </cell>
          <cell r="AF1994">
            <v>6.4395600000000002</v>
          </cell>
          <cell r="AG1994">
            <v>0</v>
          </cell>
          <cell r="AH1994">
            <v>0</v>
          </cell>
          <cell r="AI1994">
            <v>0</v>
          </cell>
          <cell r="AJ1994">
            <v>0</v>
          </cell>
          <cell r="AK1994">
            <v>0</v>
          </cell>
          <cell r="AL1994">
            <v>0</v>
          </cell>
          <cell r="AM1994">
            <v>0</v>
          </cell>
          <cell r="AN1994">
            <v>0</v>
          </cell>
          <cell r="AO1994">
            <v>0</v>
          </cell>
          <cell r="AP1994">
            <v>0</v>
          </cell>
          <cell r="AQ1994">
            <v>39.202190000000002</v>
          </cell>
        </row>
        <row r="1995">
          <cell r="A1995">
            <v>1</v>
          </cell>
          <cell r="B1995" t="str">
            <v>COP</v>
          </cell>
          <cell r="C1995" t="str">
            <v>Convenidas</v>
          </cell>
          <cell r="D1995" t="str">
            <v>Variable</v>
          </cell>
          <cell r="E1995">
            <v>5</v>
          </cell>
          <cell r="F1995">
            <v>36033</v>
          </cell>
          <cell r="G1995" t="str">
            <v>Agosto</v>
          </cell>
          <cell r="H1995">
            <v>1998</v>
          </cell>
          <cell r="I1995">
            <v>37859</v>
          </cell>
          <cell r="J1995">
            <v>2003</v>
          </cell>
          <cell r="K1995" t="str">
            <v>Agosto</v>
          </cell>
          <cell r="P1995">
            <v>6.5</v>
          </cell>
          <cell r="Q1995">
            <v>18.22</v>
          </cell>
          <cell r="R1995">
            <v>16.86</v>
          </cell>
          <cell r="S1995" t="e">
            <v>#REF!</v>
          </cell>
          <cell r="T1995">
            <v>0.02</v>
          </cell>
          <cell r="U1995" t="e">
            <v>#REF!</v>
          </cell>
          <cell r="V1995">
            <v>0.02</v>
          </cell>
          <cell r="W1995" t="e">
            <v>#REF!</v>
          </cell>
          <cell r="X1995">
            <v>0.02</v>
          </cell>
          <cell r="Y1995">
            <v>3.6440000000000001E-3</v>
          </cell>
          <cell r="Z1995">
            <v>2.3644000000000002E-2</v>
          </cell>
          <cell r="AA1995">
            <v>0.3372</v>
          </cell>
          <cell r="AB1995">
            <v>0</v>
          </cell>
          <cell r="AC1995">
            <v>3.2779999999999997E-3</v>
          </cell>
          <cell r="AD1995">
            <v>3.3779999999999999E-3</v>
          </cell>
          <cell r="AE1995">
            <v>2.7500000000000003E-3</v>
          </cell>
          <cell r="AF1995">
            <v>2.4720000000000002E-3</v>
          </cell>
          <cell r="AG1995">
            <v>0</v>
          </cell>
          <cell r="AH1995">
            <v>0</v>
          </cell>
          <cell r="AI1995">
            <v>0</v>
          </cell>
          <cell r="AJ1995">
            <v>0</v>
          </cell>
          <cell r="AK1995">
            <v>0</v>
          </cell>
          <cell r="AL1995">
            <v>0</v>
          </cell>
          <cell r="AM1995">
            <v>0</v>
          </cell>
          <cell r="AN1995">
            <v>0</v>
          </cell>
          <cell r="AO1995">
            <v>0</v>
          </cell>
          <cell r="AP1995">
            <v>0</v>
          </cell>
          <cell r="AQ1995">
            <v>1.1878E-2</v>
          </cell>
        </row>
        <row r="1996">
          <cell r="A1996">
            <v>1</v>
          </cell>
          <cell r="B1996" t="str">
            <v>COP</v>
          </cell>
          <cell r="C1996" t="str">
            <v>Convenidas</v>
          </cell>
          <cell r="D1996" t="str">
            <v>Variable</v>
          </cell>
          <cell r="E1996">
            <v>5</v>
          </cell>
          <cell r="F1996">
            <v>36033</v>
          </cell>
          <cell r="G1996" t="str">
            <v>Agosto</v>
          </cell>
          <cell r="H1996">
            <v>1998</v>
          </cell>
          <cell r="I1996">
            <v>37859</v>
          </cell>
          <cell r="J1996">
            <v>2003</v>
          </cell>
          <cell r="K1996" t="str">
            <v>Agosto</v>
          </cell>
          <cell r="P1996">
            <v>6.5</v>
          </cell>
          <cell r="Q1996">
            <v>18.22</v>
          </cell>
          <cell r="R1996">
            <v>16.86</v>
          </cell>
          <cell r="S1996" t="e">
            <v>#REF!</v>
          </cell>
          <cell r="T1996">
            <v>0.18</v>
          </cell>
          <cell r="U1996" t="e">
            <v>#REF!</v>
          </cell>
          <cell r="V1996">
            <v>0.18</v>
          </cell>
          <cell r="W1996" t="e">
            <v>#REF!</v>
          </cell>
          <cell r="X1996">
            <v>0.18</v>
          </cell>
          <cell r="Y1996">
            <v>3.2795999999999999E-2</v>
          </cell>
          <cell r="Z1996">
            <v>0.21279599999999999</v>
          </cell>
          <cell r="AA1996">
            <v>3.0347999999999997</v>
          </cell>
          <cell r="AB1996">
            <v>0.03</v>
          </cell>
          <cell r="AC1996">
            <v>2.9501999999999997E-2</v>
          </cell>
          <cell r="AD1996">
            <v>3.0401999999999998E-2</v>
          </cell>
          <cell r="AE1996">
            <v>2.4750000000000001E-2</v>
          </cell>
          <cell r="AF1996">
            <v>2.2248E-2</v>
          </cell>
          <cell r="AG1996">
            <v>0</v>
          </cell>
          <cell r="AH1996">
            <v>0</v>
          </cell>
          <cell r="AI1996">
            <v>0</v>
          </cell>
          <cell r="AJ1996">
            <v>0</v>
          </cell>
          <cell r="AK1996">
            <v>0</v>
          </cell>
          <cell r="AL1996">
            <v>0</v>
          </cell>
          <cell r="AM1996">
            <v>0</v>
          </cell>
          <cell r="AN1996">
            <v>0</v>
          </cell>
          <cell r="AO1996">
            <v>0</v>
          </cell>
          <cell r="AP1996">
            <v>0</v>
          </cell>
          <cell r="AQ1996">
            <v>0.136902</v>
          </cell>
        </row>
        <row r="1997">
          <cell r="A1997">
            <v>1</v>
          </cell>
          <cell r="B1997" t="str">
            <v>COP</v>
          </cell>
          <cell r="C1997" t="str">
            <v>Convenidas</v>
          </cell>
          <cell r="D1997" t="str">
            <v>Variable</v>
          </cell>
          <cell r="E1997">
            <v>5</v>
          </cell>
          <cell r="F1997">
            <v>36033</v>
          </cell>
          <cell r="G1997" t="str">
            <v>Agosto</v>
          </cell>
          <cell r="H1997">
            <v>1998</v>
          </cell>
          <cell r="I1997">
            <v>37859</v>
          </cell>
          <cell r="J1997">
            <v>2003</v>
          </cell>
          <cell r="K1997" t="str">
            <v>Agosto</v>
          </cell>
          <cell r="P1997">
            <v>6.5</v>
          </cell>
          <cell r="Q1997">
            <v>18.22</v>
          </cell>
          <cell r="R1997">
            <v>16.86</v>
          </cell>
          <cell r="S1997" t="e">
            <v>#REF!</v>
          </cell>
          <cell r="T1997">
            <v>2</v>
          </cell>
          <cell r="U1997" t="e">
            <v>#REF!</v>
          </cell>
          <cell r="V1997">
            <v>2</v>
          </cell>
          <cell r="W1997" t="e">
            <v>#REF!</v>
          </cell>
          <cell r="X1997">
            <v>2</v>
          </cell>
          <cell r="Y1997">
            <v>0.3644</v>
          </cell>
          <cell r="Z1997">
            <v>2.3643999999999998</v>
          </cell>
          <cell r="AA1997">
            <v>33.72</v>
          </cell>
          <cell r="AB1997">
            <v>0.32</v>
          </cell>
          <cell r="AC1997">
            <v>0.32779999999999998</v>
          </cell>
          <cell r="AD1997">
            <v>0.33779999999999999</v>
          </cell>
          <cell r="AE1997">
            <v>0.27500000000000002</v>
          </cell>
          <cell r="AF1997">
            <v>0.2472</v>
          </cell>
          <cell r="AG1997">
            <v>0</v>
          </cell>
          <cell r="AH1997">
            <v>0</v>
          </cell>
          <cell r="AI1997">
            <v>0</v>
          </cell>
          <cell r="AJ1997">
            <v>0</v>
          </cell>
          <cell r="AK1997">
            <v>0</v>
          </cell>
          <cell r="AL1997">
            <v>0</v>
          </cell>
          <cell r="AM1997">
            <v>0</v>
          </cell>
          <cell r="AN1997">
            <v>0</v>
          </cell>
          <cell r="AO1997">
            <v>0</v>
          </cell>
          <cell r="AP1997">
            <v>0</v>
          </cell>
          <cell r="AQ1997">
            <v>1.5078</v>
          </cell>
        </row>
        <row r="1998">
          <cell r="A1998">
            <v>1</v>
          </cell>
          <cell r="B1998" t="str">
            <v>COP</v>
          </cell>
          <cell r="C1998" t="str">
            <v>Convenidas</v>
          </cell>
          <cell r="D1998" t="str">
            <v>Variable</v>
          </cell>
          <cell r="E1998">
            <v>5</v>
          </cell>
          <cell r="F1998">
            <v>36033</v>
          </cell>
          <cell r="G1998" t="str">
            <v>Agosto</v>
          </cell>
          <cell r="H1998">
            <v>1998</v>
          </cell>
          <cell r="I1998">
            <v>37859</v>
          </cell>
          <cell r="J1998">
            <v>2003</v>
          </cell>
          <cell r="K1998" t="str">
            <v>Agosto</v>
          </cell>
          <cell r="P1998">
            <v>6.5</v>
          </cell>
          <cell r="Q1998">
            <v>18.22</v>
          </cell>
          <cell r="R1998">
            <v>16.86</v>
          </cell>
          <cell r="S1998" t="e">
            <v>#REF!</v>
          </cell>
          <cell r="T1998">
            <v>328.5</v>
          </cell>
          <cell r="U1998" t="e">
            <v>#REF!</v>
          </cell>
          <cell r="V1998">
            <v>328.5</v>
          </cell>
          <cell r="W1998" t="e">
            <v>#REF!</v>
          </cell>
          <cell r="X1998">
            <v>328.5</v>
          </cell>
          <cell r="Y1998">
            <v>59.852699999999999</v>
          </cell>
          <cell r="Z1998">
            <v>388.35270000000003</v>
          </cell>
          <cell r="AA1998">
            <v>5538.51</v>
          </cell>
          <cell r="AB1998">
            <v>52.07</v>
          </cell>
          <cell r="AC1998">
            <v>53.841149999999999</v>
          </cell>
          <cell r="AD1998">
            <v>55.483649999999997</v>
          </cell>
          <cell r="AE1998">
            <v>45.168750000000003</v>
          </cell>
          <cell r="AF1998">
            <v>40.602600000000002</v>
          </cell>
          <cell r="AG1998">
            <v>0</v>
          </cell>
          <cell r="AH1998">
            <v>0</v>
          </cell>
          <cell r="AI1998">
            <v>0</v>
          </cell>
          <cell r="AJ1998">
            <v>0</v>
          </cell>
          <cell r="AK1998">
            <v>0</v>
          </cell>
          <cell r="AL1998">
            <v>0</v>
          </cell>
          <cell r="AM1998">
            <v>0</v>
          </cell>
          <cell r="AN1998">
            <v>0</v>
          </cell>
          <cell r="AO1998">
            <v>0</v>
          </cell>
          <cell r="AP1998">
            <v>0</v>
          </cell>
          <cell r="AQ1998">
            <v>247.16614999999996</v>
          </cell>
        </row>
        <row r="1999">
          <cell r="A1999">
            <v>1</v>
          </cell>
          <cell r="B1999" t="str">
            <v>COP</v>
          </cell>
          <cell r="C1999" t="str">
            <v>Convenidas</v>
          </cell>
          <cell r="D1999" t="str">
            <v>Variable</v>
          </cell>
          <cell r="E1999">
            <v>5</v>
          </cell>
          <cell r="F1999">
            <v>36033</v>
          </cell>
          <cell r="G1999" t="str">
            <v>Agosto</v>
          </cell>
          <cell r="H1999">
            <v>1998</v>
          </cell>
          <cell r="I1999">
            <v>37859</v>
          </cell>
          <cell r="J1999">
            <v>2003</v>
          </cell>
          <cell r="K1999" t="str">
            <v>Agosto</v>
          </cell>
          <cell r="P1999">
            <v>6.5</v>
          </cell>
          <cell r="Q1999">
            <v>18.22</v>
          </cell>
          <cell r="R1999">
            <v>16.86</v>
          </cell>
          <cell r="S1999" t="e">
            <v>#REF!</v>
          </cell>
          <cell r="T1999">
            <v>0.9</v>
          </cell>
          <cell r="U1999" t="e">
            <v>#REF!</v>
          </cell>
          <cell r="V1999">
            <v>0.9</v>
          </cell>
          <cell r="W1999" t="e">
            <v>#REF!</v>
          </cell>
          <cell r="X1999">
            <v>0.9</v>
          </cell>
          <cell r="Y1999">
            <v>0.16398000000000001</v>
          </cell>
          <cell r="Z1999">
            <v>1.0639799999999999</v>
          </cell>
          <cell r="AA1999">
            <v>15.173999999999999</v>
          </cell>
          <cell r="AB1999">
            <v>0.14000000000000001</v>
          </cell>
          <cell r="AC1999">
            <v>0.14751</v>
          </cell>
          <cell r="AD1999">
            <v>0.15201000000000001</v>
          </cell>
          <cell r="AE1999">
            <v>0.12375000000000001</v>
          </cell>
          <cell r="AF1999">
            <v>0.11124000000000001</v>
          </cell>
          <cell r="AG1999">
            <v>0</v>
          </cell>
          <cell r="AH1999">
            <v>0</v>
          </cell>
          <cell r="AI1999">
            <v>0</v>
          </cell>
          <cell r="AJ1999">
            <v>0</v>
          </cell>
          <cell r="AK1999">
            <v>0</v>
          </cell>
          <cell r="AL1999">
            <v>0</v>
          </cell>
          <cell r="AM1999">
            <v>0</v>
          </cell>
          <cell r="AN1999">
            <v>0</v>
          </cell>
          <cell r="AO1999">
            <v>0</v>
          </cell>
          <cell r="AP1999">
            <v>0</v>
          </cell>
          <cell r="AQ1999">
            <v>0.67451000000000005</v>
          </cell>
        </row>
        <row r="2000">
          <cell r="A2000">
            <v>1</v>
          </cell>
          <cell r="B2000" t="str">
            <v>COP</v>
          </cell>
          <cell r="C2000" t="str">
            <v>Convenidas</v>
          </cell>
          <cell r="D2000" t="str">
            <v>Variable</v>
          </cell>
          <cell r="E2000">
            <v>5</v>
          </cell>
          <cell r="F2000">
            <v>36033</v>
          </cell>
          <cell r="G2000" t="str">
            <v>Agosto</v>
          </cell>
          <cell r="H2000">
            <v>1998</v>
          </cell>
          <cell r="I2000">
            <v>37859</v>
          </cell>
          <cell r="J2000">
            <v>2003</v>
          </cell>
          <cell r="K2000" t="str">
            <v>Agosto</v>
          </cell>
          <cell r="P2000">
            <v>6.5</v>
          </cell>
          <cell r="Q2000">
            <v>18.22</v>
          </cell>
          <cell r="R2000">
            <v>16.86</v>
          </cell>
          <cell r="S2000" t="e">
            <v>#REF!</v>
          </cell>
          <cell r="T2000">
            <v>98.4</v>
          </cell>
          <cell r="U2000" t="e">
            <v>#REF!</v>
          </cell>
          <cell r="V2000">
            <v>98.4</v>
          </cell>
          <cell r="W2000" t="e">
            <v>#REF!</v>
          </cell>
          <cell r="X2000">
            <v>98.4</v>
          </cell>
          <cell r="Y2000">
            <v>17.92848</v>
          </cell>
          <cell r="Z2000">
            <v>116.32848000000001</v>
          </cell>
          <cell r="AA2000">
            <v>1659.0240000000001</v>
          </cell>
          <cell r="AB2000">
            <v>15.6</v>
          </cell>
          <cell r="AC2000">
            <v>16.127759999999999</v>
          </cell>
          <cell r="AD2000">
            <v>16.619759999999999</v>
          </cell>
          <cell r="AE2000">
            <v>13.530000000000001</v>
          </cell>
          <cell r="AF2000">
            <v>12.162240000000001</v>
          </cell>
          <cell r="AG2000">
            <v>0</v>
          </cell>
          <cell r="AH2000">
            <v>0</v>
          </cell>
          <cell r="AI2000">
            <v>0</v>
          </cell>
          <cell r="AJ2000">
            <v>0</v>
          </cell>
          <cell r="AK2000">
            <v>0</v>
          </cell>
          <cell r="AL2000">
            <v>0</v>
          </cell>
          <cell r="AM2000">
            <v>0</v>
          </cell>
          <cell r="AN2000">
            <v>0</v>
          </cell>
          <cell r="AO2000">
            <v>0</v>
          </cell>
          <cell r="AP2000">
            <v>0</v>
          </cell>
          <cell r="AQ2000">
            <v>74.039760000000001</v>
          </cell>
        </row>
        <row r="2001">
          <cell r="A2001">
            <v>1</v>
          </cell>
          <cell r="B2001" t="str">
            <v>COP</v>
          </cell>
          <cell r="C2001" t="str">
            <v>Convenidas</v>
          </cell>
          <cell r="D2001" t="str">
            <v>Variable</v>
          </cell>
          <cell r="E2001">
            <v>5</v>
          </cell>
          <cell r="F2001">
            <v>36033</v>
          </cell>
          <cell r="G2001" t="str">
            <v>Agosto</v>
          </cell>
          <cell r="H2001">
            <v>1998</v>
          </cell>
          <cell r="I2001">
            <v>37859</v>
          </cell>
          <cell r="J2001">
            <v>2003</v>
          </cell>
          <cell r="K2001" t="str">
            <v>Agosto</v>
          </cell>
          <cell r="P2001">
            <v>6.5</v>
          </cell>
          <cell r="Q2001">
            <v>18.22</v>
          </cell>
          <cell r="R2001">
            <v>16.86</v>
          </cell>
          <cell r="S2001" t="e">
            <v>#REF!</v>
          </cell>
          <cell r="T2001">
            <v>18.7</v>
          </cell>
          <cell r="U2001" t="e">
            <v>#REF!</v>
          </cell>
          <cell r="V2001">
            <v>18.7</v>
          </cell>
          <cell r="W2001" t="e">
            <v>#REF!</v>
          </cell>
          <cell r="X2001">
            <v>18.7</v>
          </cell>
          <cell r="Y2001">
            <v>3.4071400000000001</v>
          </cell>
          <cell r="Z2001">
            <v>22.107140000000001</v>
          </cell>
          <cell r="AA2001">
            <v>315.28199999999998</v>
          </cell>
          <cell r="AB2001">
            <v>2.96</v>
          </cell>
          <cell r="AC2001">
            <v>3.0649299999999995</v>
          </cell>
          <cell r="AD2001">
            <v>3.1584299999999996</v>
          </cell>
          <cell r="AE2001">
            <v>2.57125</v>
          </cell>
          <cell r="AF2001">
            <v>2.3113199999999998</v>
          </cell>
          <cell r="AG2001">
            <v>0</v>
          </cell>
          <cell r="AH2001">
            <v>0</v>
          </cell>
          <cell r="AI2001">
            <v>0</v>
          </cell>
          <cell r="AJ2001">
            <v>0</v>
          </cell>
          <cell r="AK2001">
            <v>0</v>
          </cell>
          <cell r="AL2001">
            <v>0</v>
          </cell>
          <cell r="AM2001">
            <v>0</v>
          </cell>
          <cell r="AN2001">
            <v>0</v>
          </cell>
          <cell r="AO2001">
            <v>0</v>
          </cell>
          <cell r="AP2001">
            <v>0</v>
          </cell>
          <cell r="AQ2001">
            <v>14.06593</v>
          </cell>
        </row>
        <row r="2002">
          <cell r="A2002">
            <v>1</v>
          </cell>
          <cell r="B2002" t="str">
            <v>COP</v>
          </cell>
          <cell r="C2002" t="str">
            <v>Convenidas</v>
          </cell>
          <cell r="D2002" t="str">
            <v>Variable</v>
          </cell>
          <cell r="E2002">
            <v>5</v>
          </cell>
          <cell r="F2002">
            <v>36033</v>
          </cell>
          <cell r="G2002" t="str">
            <v>Agosto</v>
          </cell>
          <cell r="H2002">
            <v>1998</v>
          </cell>
          <cell r="I2002">
            <v>37859</v>
          </cell>
          <cell r="J2002">
            <v>2003</v>
          </cell>
          <cell r="K2002" t="str">
            <v>Agosto</v>
          </cell>
          <cell r="P2002">
            <v>6.5</v>
          </cell>
          <cell r="Q2002">
            <v>18.22</v>
          </cell>
          <cell r="R2002">
            <v>16.86</v>
          </cell>
          <cell r="S2002" t="e">
            <v>#REF!</v>
          </cell>
          <cell r="T2002">
            <v>30.9</v>
          </cell>
          <cell r="U2002" t="e">
            <v>#REF!</v>
          </cell>
          <cell r="V2002">
            <v>30.9</v>
          </cell>
          <cell r="W2002" t="e">
            <v>#REF!</v>
          </cell>
          <cell r="X2002">
            <v>30.9</v>
          </cell>
          <cell r="Y2002">
            <v>5.6299799999999998</v>
          </cell>
          <cell r="Z2002">
            <v>36.529979999999995</v>
          </cell>
          <cell r="AA2002">
            <v>520.97399999999993</v>
          </cell>
          <cell r="AB2002">
            <v>4.9000000000000004</v>
          </cell>
          <cell r="AC2002">
            <v>5.0645099999999994</v>
          </cell>
          <cell r="AD2002">
            <v>5.2190099999999999</v>
          </cell>
          <cell r="AE2002">
            <v>4.2487500000000002</v>
          </cell>
          <cell r="AF2002">
            <v>3.8192399999999997</v>
          </cell>
          <cell r="AG2002">
            <v>0</v>
          </cell>
          <cell r="AH2002">
            <v>0</v>
          </cell>
          <cell r="AI2002">
            <v>0</v>
          </cell>
          <cell r="AJ2002">
            <v>0</v>
          </cell>
          <cell r="AK2002">
            <v>0</v>
          </cell>
          <cell r="AL2002">
            <v>0</v>
          </cell>
          <cell r="AM2002">
            <v>0</v>
          </cell>
          <cell r="AN2002">
            <v>0</v>
          </cell>
          <cell r="AO2002">
            <v>0</v>
          </cell>
          <cell r="AP2002">
            <v>0</v>
          </cell>
          <cell r="AQ2002">
            <v>23.251510000000003</v>
          </cell>
        </row>
        <row r="2003">
          <cell r="A2003">
            <v>1</v>
          </cell>
          <cell r="B2003" t="str">
            <v>COP</v>
          </cell>
          <cell r="C2003" t="str">
            <v>Convenidas</v>
          </cell>
          <cell r="D2003" t="str">
            <v>Variable</v>
          </cell>
          <cell r="E2003">
            <v>5</v>
          </cell>
          <cell r="F2003">
            <v>36033</v>
          </cell>
          <cell r="G2003" t="str">
            <v>Agosto</v>
          </cell>
          <cell r="H2003">
            <v>1998</v>
          </cell>
          <cell r="I2003">
            <v>37859</v>
          </cell>
          <cell r="J2003">
            <v>2003</v>
          </cell>
          <cell r="K2003" t="str">
            <v>Agosto</v>
          </cell>
          <cell r="P2003">
            <v>6.5</v>
          </cell>
          <cell r="Q2003">
            <v>18.22</v>
          </cell>
          <cell r="R2003">
            <v>16.86</v>
          </cell>
          <cell r="S2003" t="e">
            <v>#REF!</v>
          </cell>
          <cell r="T2003">
            <v>122.655</v>
          </cell>
          <cell r="U2003" t="e">
            <v>#REF!</v>
          </cell>
          <cell r="V2003">
            <v>122.655</v>
          </cell>
          <cell r="W2003" t="e">
            <v>#REF!</v>
          </cell>
          <cell r="X2003">
            <v>122.655</v>
          </cell>
          <cell r="Y2003">
            <v>22.347740999999999</v>
          </cell>
          <cell r="Z2003">
            <v>145.00274100000001</v>
          </cell>
          <cell r="AA2003">
            <v>2067.9632999999999</v>
          </cell>
          <cell r="AB2003">
            <v>19.440000000000001</v>
          </cell>
          <cell r="AC2003">
            <v>20.103154499999999</v>
          </cell>
          <cell r="AD2003">
            <v>20.7164295</v>
          </cell>
          <cell r="AE2003">
            <v>16.865062500000001</v>
          </cell>
          <cell r="AF2003">
            <v>15.160158000000001</v>
          </cell>
          <cell r="AG2003">
            <v>0</v>
          </cell>
          <cell r="AH2003">
            <v>0</v>
          </cell>
          <cell r="AI2003">
            <v>0</v>
          </cell>
          <cell r="AJ2003">
            <v>0</v>
          </cell>
          <cell r="AK2003">
            <v>0</v>
          </cell>
          <cell r="AL2003">
            <v>0</v>
          </cell>
          <cell r="AM2003">
            <v>0</v>
          </cell>
          <cell r="AN2003">
            <v>0</v>
          </cell>
          <cell r="AO2003">
            <v>0</v>
          </cell>
          <cell r="AP2003">
            <v>0</v>
          </cell>
          <cell r="AQ2003">
            <v>92.284804500000007</v>
          </cell>
        </row>
        <row r="2004">
          <cell r="A2004">
            <v>1</v>
          </cell>
          <cell r="B2004" t="str">
            <v>COP</v>
          </cell>
          <cell r="C2004" t="str">
            <v>Convenidas</v>
          </cell>
          <cell r="D2004" t="str">
            <v>Variable</v>
          </cell>
          <cell r="E2004">
            <v>5</v>
          </cell>
          <cell r="F2004">
            <v>36033</v>
          </cell>
          <cell r="G2004" t="str">
            <v>Agosto</v>
          </cell>
          <cell r="H2004">
            <v>1998</v>
          </cell>
          <cell r="I2004">
            <v>37859</v>
          </cell>
          <cell r="J2004">
            <v>2003</v>
          </cell>
          <cell r="K2004" t="str">
            <v>Agosto</v>
          </cell>
          <cell r="P2004">
            <v>6.5</v>
          </cell>
          <cell r="Q2004">
            <v>18.22</v>
          </cell>
          <cell r="R2004">
            <v>16.86</v>
          </cell>
          <cell r="S2004" t="e">
            <v>#REF!</v>
          </cell>
          <cell r="T2004">
            <v>33.744999999999997</v>
          </cell>
          <cell r="U2004" t="e">
            <v>#REF!</v>
          </cell>
          <cell r="V2004">
            <v>33.744999999999997</v>
          </cell>
          <cell r="W2004" t="e">
            <v>#REF!</v>
          </cell>
          <cell r="X2004">
            <v>33.744999999999997</v>
          </cell>
          <cell r="Y2004">
            <v>6.148339</v>
          </cell>
          <cell r="Z2004">
            <v>39.893338999999997</v>
          </cell>
          <cell r="AA2004">
            <v>568.94069999999999</v>
          </cell>
          <cell r="AB2004">
            <v>5.35</v>
          </cell>
          <cell r="AC2004">
            <v>5.5308054999999996</v>
          </cell>
          <cell r="AD2004">
            <v>5.6995304999999989</v>
          </cell>
          <cell r="AE2004">
            <v>4.6399375000000003</v>
          </cell>
          <cell r="AF2004">
            <v>4.1708819999999998</v>
          </cell>
          <cell r="AG2004">
            <v>0</v>
          </cell>
          <cell r="AH2004">
            <v>0</v>
          </cell>
          <cell r="AI2004">
            <v>0</v>
          </cell>
          <cell r="AJ2004">
            <v>0</v>
          </cell>
          <cell r="AK2004">
            <v>0</v>
          </cell>
          <cell r="AL2004">
            <v>0</v>
          </cell>
          <cell r="AM2004">
            <v>0</v>
          </cell>
          <cell r="AN2004">
            <v>0</v>
          </cell>
          <cell r="AO2004">
            <v>0</v>
          </cell>
          <cell r="AP2004">
            <v>0</v>
          </cell>
          <cell r="AQ2004">
            <v>25.391155499999996</v>
          </cell>
        </row>
        <row r="2005">
          <cell r="A2005">
            <v>1</v>
          </cell>
          <cell r="B2005" t="str">
            <v>COP</v>
          </cell>
          <cell r="C2005" t="str">
            <v>Convenidas</v>
          </cell>
          <cell r="D2005" t="str">
            <v>Variable</v>
          </cell>
          <cell r="E2005">
            <v>5</v>
          </cell>
          <cell r="F2005">
            <v>36033</v>
          </cell>
          <cell r="G2005" t="str">
            <v>Agosto</v>
          </cell>
          <cell r="H2005">
            <v>1998</v>
          </cell>
          <cell r="I2005">
            <v>37859</v>
          </cell>
          <cell r="J2005">
            <v>2003</v>
          </cell>
          <cell r="K2005" t="str">
            <v>Agosto</v>
          </cell>
          <cell r="P2005">
            <v>6.5</v>
          </cell>
          <cell r="Q2005">
            <v>18.22</v>
          </cell>
          <cell r="R2005">
            <v>16.86</v>
          </cell>
          <cell r="S2005" t="e">
            <v>#REF!</v>
          </cell>
          <cell r="T2005">
            <v>2.7</v>
          </cell>
          <cell r="U2005" t="e">
            <v>#REF!</v>
          </cell>
          <cell r="V2005">
            <v>2.7</v>
          </cell>
          <cell r="W2005" t="e">
            <v>#REF!</v>
          </cell>
          <cell r="X2005">
            <v>2.7</v>
          </cell>
          <cell r="Y2005">
            <v>0.49194000000000004</v>
          </cell>
          <cell r="Z2005">
            <v>3.1919400000000002</v>
          </cell>
          <cell r="AA2005">
            <v>45.521999999999998</v>
          </cell>
          <cell r="AB2005">
            <v>0.43</v>
          </cell>
          <cell r="AC2005">
            <v>0.44252999999999998</v>
          </cell>
          <cell r="AD2005">
            <v>0.45602999999999999</v>
          </cell>
          <cell r="AE2005">
            <v>0.37125000000000008</v>
          </cell>
          <cell r="AF2005">
            <v>0.33372000000000002</v>
          </cell>
          <cell r="AG2005">
            <v>0</v>
          </cell>
          <cell r="AH2005">
            <v>0</v>
          </cell>
          <cell r="AI2005">
            <v>0</v>
          </cell>
          <cell r="AJ2005">
            <v>0</v>
          </cell>
          <cell r="AK2005">
            <v>0</v>
          </cell>
          <cell r="AL2005">
            <v>0</v>
          </cell>
          <cell r="AM2005">
            <v>0</v>
          </cell>
          <cell r="AN2005">
            <v>0</v>
          </cell>
          <cell r="AO2005">
            <v>0</v>
          </cell>
          <cell r="AP2005">
            <v>0</v>
          </cell>
          <cell r="AQ2005">
            <v>2.0335299999999998</v>
          </cell>
        </row>
        <row r="2006">
          <cell r="A2006">
            <v>1</v>
          </cell>
          <cell r="B2006" t="str">
            <v>COP</v>
          </cell>
          <cell r="C2006" t="str">
            <v>Convenidas</v>
          </cell>
          <cell r="D2006" t="str">
            <v>Variable</v>
          </cell>
          <cell r="E2006">
            <v>5</v>
          </cell>
          <cell r="F2006">
            <v>36033</v>
          </cell>
          <cell r="G2006" t="str">
            <v>Agosto</v>
          </cell>
          <cell r="H2006">
            <v>1998</v>
          </cell>
          <cell r="I2006">
            <v>37859</v>
          </cell>
          <cell r="J2006">
            <v>2003</v>
          </cell>
          <cell r="K2006" t="str">
            <v>Agosto</v>
          </cell>
          <cell r="P2006">
            <v>6.5</v>
          </cell>
          <cell r="Q2006">
            <v>18.22</v>
          </cell>
          <cell r="R2006">
            <v>16.86</v>
          </cell>
          <cell r="S2006" t="e">
            <v>#REF!</v>
          </cell>
          <cell r="T2006">
            <v>3.06</v>
          </cell>
          <cell r="U2006" t="e">
            <v>#REF!</v>
          </cell>
          <cell r="V2006">
            <v>3.06</v>
          </cell>
          <cell r="W2006" t="e">
            <v>#REF!</v>
          </cell>
          <cell r="X2006">
            <v>3.06</v>
          </cell>
          <cell r="Y2006">
            <v>0.55753200000000003</v>
          </cell>
          <cell r="Z2006">
            <v>3.6175320000000002</v>
          </cell>
          <cell r="AA2006">
            <v>51.5916</v>
          </cell>
          <cell r="AB2006">
            <v>0.49</v>
          </cell>
          <cell r="AC2006">
            <v>0.50153399999999992</v>
          </cell>
          <cell r="AD2006">
            <v>0.51683400000000002</v>
          </cell>
          <cell r="AE2006">
            <v>0.42075000000000007</v>
          </cell>
          <cell r="AF2006">
            <v>0.378216</v>
          </cell>
          <cell r="AG2006">
            <v>0</v>
          </cell>
          <cell r="AH2006">
            <v>0</v>
          </cell>
          <cell r="AI2006">
            <v>0</v>
          </cell>
          <cell r="AJ2006">
            <v>0</v>
          </cell>
          <cell r="AK2006">
            <v>0</v>
          </cell>
          <cell r="AL2006">
            <v>0</v>
          </cell>
          <cell r="AM2006">
            <v>0</v>
          </cell>
          <cell r="AN2006">
            <v>0</v>
          </cell>
          <cell r="AO2006">
            <v>0</v>
          </cell>
          <cell r="AP2006">
            <v>0</v>
          </cell>
          <cell r="AQ2006">
            <v>2.307334</v>
          </cell>
        </row>
        <row r="2007">
          <cell r="A2007">
            <v>1</v>
          </cell>
          <cell r="B2007" t="str">
            <v>COP</v>
          </cell>
          <cell r="C2007" t="str">
            <v>Convenidas</v>
          </cell>
          <cell r="D2007" t="str">
            <v>Variable</v>
          </cell>
          <cell r="E2007">
            <v>5</v>
          </cell>
          <cell r="F2007">
            <v>36033</v>
          </cell>
          <cell r="G2007" t="str">
            <v>Agosto</v>
          </cell>
          <cell r="H2007">
            <v>1998</v>
          </cell>
          <cell r="I2007">
            <v>37859</v>
          </cell>
          <cell r="J2007">
            <v>2003</v>
          </cell>
          <cell r="K2007" t="str">
            <v>Agosto</v>
          </cell>
          <cell r="P2007">
            <v>6.5</v>
          </cell>
          <cell r="Q2007">
            <v>18.22</v>
          </cell>
          <cell r="R2007">
            <v>16.86</v>
          </cell>
          <cell r="S2007" t="e">
            <v>#REF!</v>
          </cell>
          <cell r="T2007">
            <v>17.533000000000001</v>
          </cell>
          <cell r="U2007" t="e">
            <v>#REF!</v>
          </cell>
          <cell r="V2007">
            <v>17.533000000000001</v>
          </cell>
          <cell r="W2007" t="e">
            <v>#REF!</v>
          </cell>
          <cell r="X2007">
            <v>17.533000000000001</v>
          </cell>
          <cell r="Y2007">
            <v>3.1945126000000004</v>
          </cell>
          <cell r="Z2007">
            <v>20.727512600000001</v>
          </cell>
          <cell r="AA2007">
            <v>295.60638</v>
          </cell>
          <cell r="AB2007">
            <v>2.78</v>
          </cell>
          <cell r="AC2007">
            <v>2.8736587</v>
          </cell>
          <cell r="AD2007">
            <v>2.9613237000000003</v>
          </cell>
          <cell r="AE2007">
            <v>2.4107875000000005</v>
          </cell>
          <cell r="AF2007">
            <v>2.1670788000000001</v>
          </cell>
          <cell r="AG2007">
            <v>0</v>
          </cell>
          <cell r="AH2007">
            <v>0</v>
          </cell>
          <cell r="AI2007">
            <v>0</v>
          </cell>
          <cell r="AJ2007">
            <v>0</v>
          </cell>
          <cell r="AK2007">
            <v>0</v>
          </cell>
          <cell r="AL2007">
            <v>0</v>
          </cell>
          <cell r="AM2007">
            <v>0</v>
          </cell>
          <cell r="AN2007">
            <v>0</v>
          </cell>
          <cell r="AO2007">
            <v>0</v>
          </cell>
          <cell r="AP2007">
            <v>0</v>
          </cell>
          <cell r="AQ2007">
            <v>13.192848700000001</v>
          </cell>
        </row>
        <row r="2008">
          <cell r="A2008">
            <v>1</v>
          </cell>
          <cell r="B2008" t="str">
            <v>COP</v>
          </cell>
          <cell r="C2008" t="str">
            <v>Convenidas</v>
          </cell>
          <cell r="D2008" t="str">
            <v>Variable</v>
          </cell>
          <cell r="E2008">
            <v>5</v>
          </cell>
          <cell r="F2008">
            <v>36033</v>
          </cell>
          <cell r="G2008" t="str">
            <v>Agosto</v>
          </cell>
          <cell r="H2008">
            <v>1998</v>
          </cell>
          <cell r="I2008">
            <v>37859</v>
          </cell>
          <cell r="J2008">
            <v>2003</v>
          </cell>
          <cell r="K2008" t="str">
            <v>Agosto</v>
          </cell>
          <cell r="P2008">
            <v>6.5</v>
          </cell>
          <cell r="Q2008">
            <v>18.22</v>
          </cell>
          <cell r="R2008">
            <v>16.86</v>
          </cell>
          <cell r="S2008" t="e">
            <v>#REF!</v>
          </cell>
          <cell r="T2008">
            <v>34.4</v>
          </cell>
          <cell r="U2008" t="e">
            <v>#REF!</v>
          </cell>
          <cell r="V2008">
            <v>34.4</v>
          </cell>
          <cell r="W2008" t="e">
            <v>#REF!</v>
          </cell>
          <cell r="X2008">
            <v>34.4</v>
          </cell>
          <cell r="Y2008">
            <v>6.2676799999999995</v>
          </cell>
          <cell r="Z2008">
            <v>40.667679999999997</v>
          </cell>
          <cell r="AA2008">
            <v>579.98399999999992</v>
          </cell>
          <cell r="AB2008">
            <v>5.45</v>
          </cell>
          <cell r="AC2008">
            <v>5.6381599999999992</v>
          </cell>
          <cell r="AD2008">
            <v>5.8101599999999998</v>
          </cell>
          <cell r="AE2008">
            <v>4.7300000000000004</v>
          </cell>
          <cell r="AF2008">
            <v>4.2518399999999996</v>
          </cell>
          <cell r="AG2008">
            <v>0</v>
          </cell>
          <cell r="AH2008">
            <v>0</v>
          </cell>
          <cell r="AI2008">
            <v>0</v>
          </cell>
          <cell r="AJ2008">
            <v>0</v>
          </cell>
          <cell r="AK2008">
            <v>0</v>
          </cell>
          <cell r="AL2008">
            <v>0</v>
          </cell>
          <cell r="AM2008">
            <v>0</v>
          </cell>
          <cell r="AN2008">
            <v>0</v>
          </cell>
          <cell r="AO2008">
            <v>0</v>
          </cell>
          <cell r="AP2008">
            <v>0</v>
          </cell>
          <cell r="AQ2008">
            <v>25.880159999999997</v>
          </cell>
        </row>
        <row r="2009">
          <cell r="A2009">
            <v>1</v>
          </cell>
          <cell r="B2009" t="str">
            <v>COP</v>
          </cell>
          <cell r="C2009" t="str">
            <v>Convenidas</v>
          </cell>
          <cell r="D2009" t="str">
            <v>Variable</v>
          </cell>
          <cell r="E2009">
            <v>7</v>
          </cell>
          <cell r="F2009">
            <v>35303</v>
          </cell>
          <cell r="G2009" t="str">
            <v>Agosto</v>
          </cell>
          <cell r="H2009">
            <v>1996</v>
          </cell>
          <cell r="I2009">
            <v>37859</v>
          </cell>
          <cell r="J2009">
            <v>2003</v>
          </cell>
          <cell r="K2009" t="str">
            <v>Agosto</v>
          </cell>
          <cell r="P2009">
            <v>8.6999999999999993</v>
          </cell>
          <cell r="Q2009">
            <v>20.66</v>
          </cell>
          <cell r="R2009">
            <v>17.14</v>
          </cell>
          <cell r="S2009" t="e">
            <v>#REF!</v>
          </cell>
          <cell r="T2009">
            <v>5000</v>
          </cell>
          <cell r="U2009" t="e">
            <v>#REF!</v>
          </cell>
          <cell r="V2009">
            <v>5000</v>
          </cell>
          <cell r="W2009" t="e">
            <v>#REF!</v>
          </cell>
          <cell r="X2009">
            <v>5000</v>
          </cell>
          <cell r="Y2009">
            <v>1033</v>
          </cell>
          <cell r="Z2009">
            <v>6033</v>
          </cell>
          <cell r="AA2009">
            <v>85700</v>
          </cell>
          <cell r="AB2009">
            <v>912.19</v>
          </cell>
          <cell r="AC2009">
            <v>940</v>
          </cell>
          <cell r="AD2009">
            <v>965</v>
          </cell>
          <cell r="AE2009">
            <v>805</v>
          </cell>
          <cell r="AF2009">
            <v>734.00000000000011</v>
          </cell>
          <cell r="AG2009">
            <v>0</v>
          </cell>
          <cell r="AH2009">
            <v>0</v>
          </cell>
          <cell r="AI2009">
            <v>0</v>
          </cell>
          <cell r="AJ2009">
            <v>0</v>
          </cell>
          <cell r="AK2009">
            <v>0</v>
          </cell>
          <cell r="AL2009">
            <v>0</v>
          </cell>
          <cell r="AM2009">
            <v>0</v>
          </cell>
          <cell r="AN2009">
            <v>0</v>
          </cell>
          <cell r="AO2009">
            <v>0</v>
          </cell>
          <cell r="AP2009">
            <v>0</v>
          </cell>
          <cell r="AQ2009">
            <v>4356.1900000000005</v>
          </cell>
        </row>
        <row r="2010">
          <cell r="A2010">
            <v>1</v>
          </cell>
          <cell r="B2010" t="str">
            <v>COP</v>
          </cell>
          <cell r="C2010" t="str">
            <v>Convenidas</v>
          </cell>
          <cell r="D2010" t="str">
            <v>Variable</v>
          </cell>
          <cell r="E2010">
            <v>5</v>
          </cell>
          <cell r="F2010">
            <v>36033</v>
          </cell>
          <cell r="G2010" t="str">
            <v>Agosto</v>
          </cell>
          <cell r="H2010">
            <v>1998</v>
          </cell>
          <cell r="I2010">
            <v>37859</v>
          </cell>
          <cell r="J2010">
            <v>2003</v>
          </cell>
          <cell r="K2010" t="str">
            <v>Agosto</v>
          </cell>
          <cell r="P2010">
            <v>6.5</v>
          </cell>
          <cell r="Q2010">
            <v>18.22</v>
          </cell>
          <cell r="R2010">
            <v>16.86</v>
          </cell>
          <cell r="S2010" t="e">
            <v>#REF!</v>
          </cell>
          <cell r="T2010">
            <v>895.9</v>
          </cell>
          <cell r="U2010" t="e">
            <v>#REF!</v>
          </cell>
          <cell r="V2010">
            <v>895.9</v>
          </cell>
          <cell r="W2010" t="e">
            <v>#REF!</v>
          </cell>
          <cell r="X2010">
            <v>895.9</v>
          </cell>
          <cell r="Y2010">
            <v>163.23298</v>
          </cell>
          <cell r="Z2010">
            <v>1059.1329799999999</v>
          </cell>
          <cell r="AA2010">
            <v>15104.874</v>
          </cell>
          <cell r="AB2010">
            <v>142.01</v>
          </cell>
          <cell r="AC2010">
            <v>146.83801</v>
          </cell>
          <cell r="AD2010">
            <v>151.31751</v>
          </cell>
          <cell r="AE2010">
            <v>123.18625</v>
          </cell>
          <cell r="AF2010">
            <v>110.73324</v>
          </cell>
          <cell r="AG2010">
            <v>0</v>
          </cell>
          <cell r="AH2010">
            <v>0</v>
          </cell>
          <cell r="AI2010">
            <v>0</v>
          </cell>
          <cell r="AJ2010">
            <v>0</v>
          </cell>
          <cell r="AK2010">
            <v>0</v>
          </cell>
          <cell r="AL2010">
            <v>0</v>
          </cell>
          <cell r="AM2010">
            <v>0</v>
          </cell>
          <cell r="AN2010">
            <v>0</v>
          </cell>
          <cell r="AO2010">
            <v>0</v>
          </cell>
          <cell r="AP2010">
            <v>0</v>
          </cell>
          <cell r="AQ2010">
            <v>674.08501000000001</v>
          </cell>
        </row>
        <row r="2011">
          <cell r="A2011">
            <v>1</v>
          </cell>
          <cell r="B2011" t="str">
            <v>COP</v>
          </cell>
          <cell r="C2011" t="str">
            <v>Convenidas</v>
          </cell>
          <cell r="D2011" t="str">
            <v>Variable</v>
          </cell>
          <cell r="E2011">
            <v>5</v>
          </cell>
          <cell r="F2011">
            <v>36033</v>
          </cell>
          <cell r="G2011" t="str">
            <v>Agosto</v>
          </cell>
          <cell r="H2011">
            <v>1998</v>
          </cell>
          <cell r="I2011">
            <v>37859</v>
          </cell>
          <cell r="J2011">
            <v>2003</v>
          </cell>
          <cell r="K2011" t="str">
            <v>Agosto</v>
          </cell>
          <cell r="P2011">
            <v>6.5</v>
          </cell>
          <cell r="Q2011">
            <v>18.22</v>
          </cell>
          <cell r="R2011">
            <v>16.86</v>
          </cell>
          <cell r="S2011" t="e">
            <v>#REF!</v>
          </cell>
          <cell r="T2011">
            <v>0.8</v>
          </cell>
          <cell r="U2011" t="e">
            <v>#REF!</v>
          </cell>
          <cell r="V2011">
            <v>0.8</v>
          </cell>
          <cell r="W2011" t="e">
            <v>#REF!</v>
          </cell>
          <cell r="X2011">
            <v>0.8</v>
          </cell>
          <cell r="Y2011">
            <v>0.14576</v>
          </cell>
          <cell r="Z2011">
            <v>0.94576000000000005</v>
          </cell>
          <cell r="AA2011">
            <v>13.488</v>
          </cell>
          <cell r="AB2011">
            <v>0.13</v>
          </cell>
          <cell r="AC2011">
            <v>0.13111999999999999</v>
          </cell>
          <cell r="AD2011">
            <v>0.13511999999999999</v>
          </cell>
          <cell r="AE2011">
            <v>0.11000000000000001</v>
          </cell>
          <cell r="AF2011">
            <v>9.888000000000001E-2</v>
          </cell>
          <cell r="AG2011">
            <v>0</v>
          </cell>
          <cell r="AH2011">
            <v>0</v>
          </cell>
          <cell r="AI2011">
            <v>0</v>
          </cell>
          <cell r="AJ2011">
            <v>0</v>
          </cell>
          <cell r="AK2011">
            <v>0</v>
          </cell>
          <cell r="AL2011">
            <v>0</v>
          </cell>
          <cell r="AM2011">
            <v>0</v>
          </cell>
          <cell r="AN2011">
            <v>0</v>
          </cell>
          <cell r="AO2011">
            <v>0</v>
          </cell>
          <cell r="AP2011">
            <v>0</v>
          </cell>
          <cell r="AQ2011">
            <v>0.60511999999999999</v>
          </cell>
        </row>
        <row r="2012">
          <cell r="A2012">
            <v>1</v>
          </cell>
          <cell r="B2012" t="str">
            <v>COP</v>
          </cell>
          <cell r="C2012" t="str">
            <v>Convenidas</v>
          </cell>
          <cell r="D2012" t="str">
            <v>Variable</v>
          </cell>
          <cell r="E2012">
            <v>7</v>
          </cell>
          <cell r="F2012">
            <v>35310</v>
          </cell>
          <cell r="G2012" t="str">
            <v>Septiembre</v>
          </cell>
          <cell r="H2012">
            <v>1996</v>
          </cell>
          <cell r="I2012">
            <v>37866</v>
          </cell>
          <cell r="J2012">
            <v>2003</v>
          </cell>
          <cell r="K2012" t="str">
            <v>Septiembre</v>
          </cell>
          <cell r="P2012">
            <v>8.6999999999999993</v>
          </cell>
          <cell r="Q2012">
            <v>20.66</v>
          </cell>
          <cell r="R2012">
            <v>17.14</v>
          </cell>
          <cell r="S2012" t="e">
            <v>#REF!</v>
          </cell>
          <cell r="T2012">
            <v>5000</v>
          </cell>
          <cell r="U2012" t="e">
            <v>#REF!</v>
          </cell>
          <cell r="V2012">
            <v>5000</v>
          </cell>
          <cell r="W2012" t="e">
            <v>#REF!</v>
          </cell>
          <cell r="X2012">
            <v>5000</v>
          </cell>
          <cell r="Y2012">
            <v>1033</v>
          </cell>
          <cell r="Z2012">
            <v>6033</v>
          </cell>
          <cell r="AA2012">
            <v>85700</v>
          </cell>
          <cell r="AB2012">
            <v>939.37</v>
          </cell>
          <cell r="AC2012">
            <v>930</v>
          </cell>
          <cell r="AD2012">
            <v>936.5</v>
          </cell>
          <cell r="AE2012">
            <v>796.5</v>
          </cell>
          <cell r="AF2012">
            <v>734.00000000000011</v>
          </cell>
          <cell r="AG2012">
            <v>0</v>
          </cell>
          <cell r="AH2012">
            <v>0</v>
          </cell>
          <cell r="AI2012">
            <v>0</v>
          </cell>
          <cell r="AJ2012">
            <v>0</v>
          </cell>
          <cell r="AK2012">
            <v>0</v>
          </cell>
          <cell r="AL2012">
            <v>0</v>
          </cell>
          <cell r="AM2012">
            <v>0</v>
          </cell>
          <cell r="AN2012">
            <v>0</v>
          </cell>
          <cell r="AO2012">
            <v>0</v>
          </cell>
          <cell r="AP2012">
            <v>0</v>
          </cell>
          <cell r="AQ2012">
            <v>4336.37</v>
          </cell>
        </row>
        <row r="2013">
          <cell r="A2013">
            <v>1</v>
          </cell>
          <cell r="B2013" t="str">
            <v>COP</v>
          </cell>
          <cell r="C2013" t="str">
            <v>Convenidas</v>
          </cell>
          <cell r="D2013" t="str">
            <v>Variable</v>
          </cell>
          <cell r="E2013">
            <v>5</v>
          </cell>
          <cell r="F2013">
            <v>36068</v>
          </cell>
          <cell r="G2013" t="str">
            <v>Septiembre</v>
          </cell>
          <cell r="H2013">
            <v>1998</v>
          </cell>
          <cell r="I2013">
            <v>37894</v>
          </cell>
          <cell r="J2013">
            <v>2003</v>
          </cell>
          <cell r="K2013" t="str">
            <v>Septiembre</v>
          </cell>
          <cell r="P2013">
            <v>6.5</v>
          </cell>
          <cell r="Q2013">
            <v>18.22</v>
          </cell>
          <cell r="R2013">
            <v>16.86</v>
          </cell>
          <cell r="S2013" t="e">
            <v>#REF!</v>
          </cell>
          <cell r="T2013">
            <v>14.9</v>
          </cell>
          <cell r="U2013" t="e">
            <v>#REF!</v>
          </cell>
          <cell r="V2013">
            <v>14.9</v>
          </cell>
          <cell r="W2013" t="e">
            <v>#REF!</v>
          </cell>
          <cell r="X2013">
            <v>14.9</v>
          </cell>
          <cell r="Y2013">
            <v>2.7147800000000002</v>
          </cell>
          <cell r="Z2013">
            <v>17.61478</v>
          </cell>
          <cell r="AA2013">
            <v>251.214</v>
          </cell>
          <cell r="AB2013">
            <v>2.44</v>
          </cell>
          <cell r="AC2013">
            <v>2.4138000000000002</v>
          </cell>
          <cell r="AD2013">
            <v>2.4331700000000001</v>
          </cell>
          <cell r="AE2013">
            <v>2.0234200000000002</v>
          </cell>
          <cell r="AF2013">
            <v>1.8416400000000002</v>
          </cell>
          <cell r="AG2013">
            <v>0</v>
          </cell>
          <cell r="AH2013">
            <v>0</v>
          </cell>
          <cell r="AI2013">
            <v>0</v>
          </cell>
          <cell r="AJ2013">
            <v>0</v>
          </cell>
          <cell r="AK2013">
            <v>0</v>
          </cell>
          <cell r="AL2013">
            <v>0</v>
          </cell>
          <cell r="AM2013">
            <v>0</v>
          </cell>
          <cell r="AN2013">
            <v>0</v>
          </cell>
          <cell r="AO2013">
            <v>0</v>
          </cell>
          <cell r="AP2013">
            <v>0</v>
          </cell>
          <cell r="AQ2013">
            <v>11.15203</v>
          </cell>
        </row>
        <row r="2014">
          <cell r="A2014">
            <v>1</v>
          </cell>
          <cell r="B2014" t="str">
            <v>COP</v>
          </cell>
          <cell r="C2014" t="str">
            <v>Convenidas</v>
          </cell>
          <cell r="D2014" t="str">
            <v>Variable</v>
          </cell>
          <cell r="E2014">
            <v>5</v>
          </cell>
          <cell r="F2014">
            <v>36068</v>
          </cell>
          <cell r="G2014" t="str">
            <v>Septiembre</v>
          </cell>
          <cell r="H2014">
            <v>1998</v>
          </cell>
          <cell r="I2014">
            <v>37894</v>
          </cell>
          <cell r="J2014">
            <v>2003</v>
          </cell>
          <cell r="K2014" t="str">
            <v>Septiembre</v>
          </cell>
          <cell r="P2014">
            <v>6.5</v>
          </cell>
          <cell r="Q2014">
            <v>18.22</v>
          </cell>
          <cell r="R2014">
            <v>16.86</v>
          </cell>
          <cell r="S2014" t="e">
            <v>#REF!</v>
          </cell>
          <cell r="T2014">
            <v>26.7</v>
          </cell>
          <cell r="U2014" t="e">
            <v>#REF!</v>
          </cell>
          <cell r="V2014">
            <v>26.7</v>
          </cell>
          <cell r="W2014" t="e">
            <v>#REF!</v>
          </cell>
          <cell r="X2014">
            <v>26.7</v>
          </cell>
          <cell r="Y2014">
            <v>4.8647400000000003</v>
          </cell>
          <cell r="Z2014">
            <v>31.56474</v>
          </cell>
          <cell r="AA2014">
            <v>450.16199999999998</v>
          </cell>
          <cell r="AB2014">
            <v>4.37</v>
          </cell>
          <cell r="AC2014">
            <v>4.3254000000000001</v>
          </cell>
          <cell r="AD2014">
            <v>4.3601099999999997</v>
          </cell>
          <cell r="AE2014">
            <v>3.6258599999999999</v>
          </cell>
          <cell r="AF2014">
            <v>3.3001200000000002</v>
          </cell>
          <cell r="AG2014">
            <v>0</v>
          </cell>
          <cell r="AH2014">
            <v>0</v>
          </cell>
          <cell r="AI2014">
            <v>0</v>
          </cell>
          <cell r="AJ2014">
            <v>0</v>
          </cell>
          <cell r="AK2014">
            <v>0</v>
          </cell>
          <cell r="AL2014">
            <v>0</v>
          </cell>
          <cell r="AM2014">
            <v>0</v>
          </cell>
          <cell r="AN2014">
            <v>0</v>
          </cell>
          <cell r="AO2014">
            <v>0</v>
          </cell>
          <cell r="AP2014">
            <v>0</v>
          </cell>
          <cell r="AQ2014">
            <v>19.981489999999997</v>
          </cell>
        </row>
        <row r="2015">
          <cell r="A2015">
            <v>1</v>
          </cell>
          <cell r="B2015" t="str">
            <v>COP</v>
          </cell>
          <cell r="C2015" t="str">
            <v>Convenidas</v>
          </cell>
          <cell r="D2015" t="str">
            <v>Variable</v>
          </cell>
          <cell r="E2015">
            <v>5</v>
          </cell>
          <cell r="F2015">
            <v>36068</v>
          </cell>
          <cell r="G2015" t="str">
            <v>Septiembre</v>
          </cell>
          <cell r="H2015">
            <v>1998</v>
          </cell>
          <cell r="I2015">
            <v>37894</v>
          </cell>
          <cell r="J2015">
            <v>2003</v>
          </cell>
          <cell r="K2015" t="str">
            <v>Septiembre</v>
          </cell>
          <cell r="P2015">
            <v>6.5</v>
          </cell>
          <cell r="Q2015">
            <v>18.22</v>
          </cell>
          <cell r="R2015">
            <v>16.86</v>
          </cell>
          <cell r="S2015" t="e">
            <v>#REF!</v>
          </cell>
          <cell r="T2015">
            <v>0.6</v>
          </cell>
          <cell r="U2015" t="e">
            <v>#REF!</v>
          </cell>
          <cell r="V2015">
            <v>0.6</v>
          </cell>
          <cell r="W2015" t="e">
            <v>#REF!</v>
          </cell>
          <cell r="X2015">
            <v>0.6</v>
          </cell>
          <cell r="Y2015">
            <v>0.10932</v>
          </cell>
          <cell r="Z2015">
            <v>0.70931999999999995</v>
          </cell>
          <cell r="AA2015">
            <v>10.116</v>
          </cell>
          <cell r="AB2015">
            <v>0.1</v>
          </cell>
          <cell r="AC2015">
            <v>9.7199999999999995E-2</v>
          </cell>
          <cell r="AD2015">
            <v>9.7979999999999998E-2</v>
          </cell>
          <cell r="AE2015">
            <v>8.1479999999999997E-2</v>
          </cell>
          <cell r="AF2015">
            <v>7.4160000000000004E-2</v>
          </cell>
          <cell r="AG2015">
            <v>0</v>
          </cell>
          <cell r="AH2015">
            <v>0</v>
          </cell>
          <cell r="AI2015">
            <v>0</v>
          </cell>
          <cell r="AJ2015">
            <v>0</v>
          </cell>
          <cell r="AK2015">
            <v>0</v>
          </cell>
          <cell r="AL2015">
            <v>0</v>
          </cell>
          <cell r="AM2015">
            <v>0</v>
          </cell>
          <cell r="AN2015">
            <v>0</v>
          </cell>
          <cell r="AO2015">
            <v>0</v>
          </cell>
          <cell r="AP2015">
            <v>0</v>
          </cell>
          <cell r="AQ2015">
            <v>0.45082</v>
          </cell>
        </row>
        <row r="2016">
          <cell r="A2016">
            <v>1</v>
          </cell>
          <cell r="B2016" t="str">
            <v>COP</v>
          </cell>
          <cell r="C2016" t="str">
            <v>Convenidas</v>
          </cell>
          <cell r="D2016" t="str">
            <v>Variable</v>
          </cell>
          <cell r="E2016">
            <v>5</v>
          </cell>
          <cell r="F2016">
            <v>36068</v>
          </cell>
          <cell r="G2016" t="str">
            <v>Septiembre</v>
          </cell>
          <cell r="H2016">
            <v>1998</v>
          </cell>
          <cell r="I2016">
            <v>37894</v>
          </cell>
          <cell r="J2016">
            <v>2003</v>
          </cell>
          <cell r="K2016" t="str">
            <v>Septiembre</v>
          </cell>
          <cell r="P2016">
            <v>6.5</v>
          </cell>
          <cell r="Q2016">
            <v>18.22</v>
          </cell>
          <cell r="R2016">
            <v>16.86</v>
          </cell>
          <cell r="S2016" t="e">
            <v>#REF!</v>
          </cell>
          <cell r="T2016">
            <v>0.5</v>
          </cell>
          <cell r="U2016" t="e">
            <v>#REF!</v>
          </cell>
          <cell r="V2016">
            <v>0.5</v>
          </cell>
          <cell r="W2016" t="e">
            <v>#REF!</v>
          </cell>
          <cell r="X2016">
            <v>0.5</v>
          </cell>
          <cell r="Y2016">
            <v>9.11E-2</v>
          </cell>
          <cell r="Z2016">
            <v>0.59109999999999996</v>
          </cell>
          <cell r="AA2016">
            <v>8.43</v>
          </cell>
          <cell r="AB2016">
            <v>0.08</v>
          </cell>
          <cell r="AC2016">
            <v>8.1000000000000003E-2</v>
          </cell>
          <cell r="AD2016">
            <v>8.165E-2</v>
          </cell>
          <cell r="AE2016">
            <v>6.7900000000000002E-2</v>
          </cell>
          <cell r="AF2016">
            <v>6.1800000000000001E-2</v>
          </cell>
          <cell r="AG2016">
            <v>0</v>
          </cell>
          <cell r="AH2016">
            <v>0</v>
          </cell>
          <cell r="AI2016">
            <v>0</v>
          </cell>
          <cell r="AJ2016">
            <v>0</v>
          </cell>
          <cell r="AK2016">
            <v>0</v>
          </cell>
          <cell r="AL2016">
            <v>0</v>
          </cell>
          <cell r="AM2016">
            <v>0</v>
          </cell>
          <cell r="AN2016">
            <v>0</v>
          </cell>
          <cell r="AO2016">
            <v>0</v>
          </cell>
          <cell r="AP2016">
            <v>0</v>
          </cell>
          <cell r="AQ2016">
            <v>0.37235000000000001</v>
          </cell>
        </row>
        <row r="2017">
          <cell r="A2017">
            <v>1</v>
          </cell>
          <cell r="B2017" t="str">
            <v>COP</v>
          </cell>
          <cell r="C2017" t="str">
            <v>Convenidas</v>
          </cell>
          <cell r="D2017" t="str">
            <v>Variable</v>
          </cell>
          <cell r="E2017">
            <v>5</v>
          </cell>
          <cell r="F2017">
            <v>36068</v>
          </cell>
          <cell r="G2017" t="str">
            <v>Septiembre</v>
          </cell>
          <cell r="H2017">
            <v>1998</v>
          </cell>
          <cell r="I2017">
            <v>37894</v>
          </cell>
          <cell r="J2017">
            <v>2003</v>
          </cell>
          <cell r="K2017" t="str">
            <v>Septiembre</v>
          </cell>
          <cell r="P2017">
            <v>6.5</v>
          </cell>
          <cell r="Q2017">
            <v>18.22</v>
          </cell>
          <cell r="R2017">
            <v>16.86</v>
          </cell>
          <cell r="S2017" t="e">
            <v>#REF!</v>
          </cell>
          <cell r="T2017">
            <v>10.4</v>
          </cell>
          <cell r="U2017" t="e">
            <v>#REF!</v>
          </cell>
          <cell r="V2017">
            <v>10.4</v>
          </cell>
          <cell r="W2017" t="e">
            <v>#REF!</v>
          </cell>
          <cell r="X2017">
            <v>10.4</v>
          </cell>
          <cell r="Y2017">
            <v>1.8948800000000001</v>
          </cell>
          <cell r="Z2017">
            <v>12.294880000000001</v>
          </cell>
          <cell r="AA2017">
            <v>175.34399999999999</v>
          </cell>
          <cell r="AB2017">
            <v>1.7</v>
          </cell>
          <cell r="AC2017">
            <v>1.6848000000000001</v>
          </cell>
          <cell r="AD2017">
            <v>1.6983200000000001</v>
          </cell>
          <cell r="AE2017">
            <v>1.41232</v>
          </cell>
          <cell r="AF2017">
            <v>1.2854400000000001</v>
          </cell>
          <cell r="AG2017">
            <v>0</v>
          </cell>
          <cell r="AH2017">
            <v>0</v>
          </cell>
          <cell r="AI2017">
            <v>0</v>
          </cell>
          <cell r="AJ2017">
            <v>0</v>
          </cell>
          <cell r="AK2017">
            <v>0</v>
          </cell>
          <cell r="AL2017">
            <v>0</v>
          </cell>
          <cell r="AM2017">
            <v>0</v>
          </cell>
          <cell r="AN2017">
            <v>0</v>
          </cell>
          <cell r="AO2017">
            <v>0</v>
          </cell>
          <cell r="AP2017">
            <v>0</v>
          </cell>
          <cell r="AQ2017">
            <v>7.7808800000000007</v>
          </cell>
        </row>
        <row r="2018">
          <cell r="A2018">
            <v>1</v>
          </cell>
          <cell r="B2018" t="str">
            <v>COP</v>
          </cell>
          <cell r="C2018" t="str">
            <v>Convenidas</v>
          </cell>
          <cell r="D2018" t="str">
            <v>Variable</v>
          </cell>
          <cell r="E2018">
            <v>5</v>
          </cell>
          <cell r="F2018">
            <v>36068</v>
          </cell>
          <cell r="G2018" t="str">
            <v>Septiembre</v>
          </cell>
          <cell r="H2018">
            <v>1998</v>
          </cell>
          <cell r="I2018">
            <v>37894</v>
          </cell>
          <cell r="J2018">
            <v>2003</v>
          </cell>
          <cell r="K2018" t="str">
            <v>Septiembre</v>
          </cell>
          <cell r="P2018">
            <v>6.5</v>
          </cell>
          <cell r="Q2018">
            <v>18.22</v>
          </cell>
          <cell r="R2018">
            <v>16.86</v>
          </cell>
          <cell r="S2018" t="e">
            <v>#REF!</v>
          </cell>
          <cell r="T2018">
            <v>2</v>
          </cell>
          <cell r="U2018" t="e">
            <v>#REF!</v>
          </cell>
          <cell r="V2018">
            <v>2</v>
          </cell>
          <cell r="W2018" t="e">
            <v>#REF!</v>
          </cell>
          <cell r="X2018">
            <v>2</v>
          </cell>
          <cell r="Y2018">
            <v>0.3644</v>
          </cell>
          <cell r="Z2018">
            <v>2.3643999999999998</v>
          </cell>
          <cell r="AA2018">
            <v>33.72</v>
          </cell>
          <cell r="AB2018">
            <v>0.33</v>
          </cell>
          <cell r="AC2018">
            <v>0.32400000000000001</v>
          </cell>
          <cell r="AD2018">
            <v>0.3266</v>
          </cell>
          <cell r="AE2018">
            <v>0.27160000000000001</v>
          </cell>
          <cell r="AF2018">
            <v>0.2472</v>
          </cell>
          <cell r="AG2018">
            <v>0</v>
          </cell>
          <cell r="AH2018">
            <v>0</v>
          </cell>
          <cell r="AI2018">
            <v>0</v>
          </cell>
          <cell r="AJ2018">
            <v>0</v>
          </cell>
          <cell r="AK2018">
            <v>0</v>
          </cell>
          <cell r="AL2018">
            <v>0</v>
          </cell>
          <cell r="AM2018">
            <v>0</v>
          </cell>
          <cell r="AN2018">
            <v>0</v>
          </cell>
          <cell r="AO2018">
            <v>0</v>
          </cell>
          <cell r="AP2018">
            <v>0</v>
          </cell>
          <cell r="AQ2018">
            <v>1.4994000000000001</v>
          </cell>
        </row>
        <row r="2019">
          <cell r="A2019">
            <v>1</v>
          </cell>
          <cell r="B2019" t="str">
            <v>COP</v>
          </cell>
          <cell r="C2019" t="str">
            <v>Convenidas</v>
          </cell>
          <cell r="D2019" t="str">
            <v>Variable</v>
          </cell>
          <cell r="E2019">
            <v>5</v>
          </cell>
          <cell r="F2019">
            <v>36068</v>
          </cell>
          <cell r="G2019" t="str">
            <v>Septiembre</v>
          </cell>
          <cell r="H2019">
            <v>1998</v>
          </cell>
          <cell r="I2019">
            <v>37894</v>
          </cell>
          <cell r="J2019">
            <v>2003</v>
          </cell>
          <cell r="K2019" t="str">
            <v>Septiembre</v>
          </cell>
          <cell r="P2019">
            <v>6.5</v>
          </cell>
          <cell r="Q2019">
            <v>18.22</v>
          </cell>
          <cell r="R2019">
            <v>16.86</v>
          </cell>
          <cell r="S2019" t="e">
            <v>#REF!</v>
          </cell>
          <cell r="T2019">
            <v>1.5</v>
          </cell>
          <cell r="U2019" t="e">
            <v>#REF!</v>
          </cell>
          <cell r="V2019">
            <v>1.5</v>
          </cell>
          <cell r="W2019" t="e">
            <v>#REF!</v>
          </cell>
          <cell r="X2019">
            <v>1.5</v>
          </cell>
          <cell r="Y2019">
            <v>0.27329999999999999</v>
          </cell>
          <cell r="Z2019">
            <v>1.7732999999999999</v>
          </cell>
          <cell r="AA2019">
            <v>25.29</v>
          </cell>
          <cell r="AB2019">
            <v>0.25</v>
          </cell>
          <cell r="AC2019">
            <v>0.24299999999999999</v>
          </cell>
          <cell r="AD2019">
            <v>0.24495</v>
          </cell>
          <cell r="AE2019">
            <v>0.20369999999999999</v>
          </cell>
          <cell r="AF2019">
            <v>0.18540000000000001</v>
          </cell>
          <cell r="AG2019">
            <v>0</v>
          </cell>
          <cell r="AH2019">
            <v>0</v>
          </cell>
          <cell r="AI2019">
            <v>0</v>
          </cell>
          <cell r="AJ2019">
            <v>0</v>
          </cell>
          <cell r="AK2019">
            <v>0</v>
          </cell>
          <cell r="AL2019">
            <v>0</v>
          </cell>
          <cell r="AM2019">
            <v>0</v>
          </cell>
          <cell r="AN2019">
            <v>0</v>
          </cell>
          <cell r="AO2019">
            <v>0</v>
          </cell>
          <cell r="AP2019">
            <v>0</v>
          </cell>
          <cell r="AQ2019">
            <v>1.1270500000000001</v>
          </cell>
        </row>
        <row r="2020">
          <cell r="A2020">
            <v>1</v>
          </cell>
          <cell r="B2020" t="str">
            <v>COP</v>
          </cell>
          <cell r="C2020" t="str">
            <v>Convenidas</v>
          </cell>
          <cell r="D2020" t="str">
            <v>Variable</v>
          </cell>
          <cell r="E2020">
            <v>5</v>
          </cell>
          <cell r="F2020">
            <v>36068</v>
          </cell>
          <cell r="G2020" t="str">
            <v>Septiembre</v>
          </cell>
          <cell r="H2020">
            <v>1998</v>
          </cell>
          <cell r="I2020">
            <v>37894</v>
          </cell>
          <cell r="J2020">
            <v>2003</v>
          </cell>
          <cell r="K2020" t="str">
            <v>Septiembre</v>
          </cell>
          <cell r="P2020">
            <v>6.5</v>
          </cell>
          <cell r="Q2020">
            <v>18.22</v>
          </cell>
          <cell r="R2020">
            <v>16.86</v>
          </cell>
          <cell r="S2020" t="e">
            <v>#REF!</v>
          </cell>
          <cell r="T2020">
            <v>5.0999999999999996</v>
          </cell>
          <cell r="U2020" t="e">
            <v>#REF!</v>
          </cell>
          <cell r="V2020">
            <v>5.0999999999999996</v>
          </cell>
          <cell r="W2020" t="e">
            <v>#REF!</v>
          </cell>
          <cell r="X2020">
            <v>5.0999999999999996</v>
          </cell>
          <cell r="Y2020">
            <v>0.92921999999999993</v>
          </cell>
          <cell r="Z2020">
            <v>6.0292199999999996</v>
          </cell>
          <cell r="AA2020">
            <v>85.98599999999999</v>
          </cell>
          <cell r="AB2020">
            <v>0.84</v>
          </cell>
          <cell r="AC2020">
            <v>0.82619999999999993</v>
          </cell>
          <cell r="AD2020">
            <v>0.83282999999999996</v>
          </cell>
          <cell r="AE2020">
            <v>0.69257999999999997</v>
          </cell>
          <cell r="AF2020">
            <v>0.63035999999999992</v>
          </cell>
          <cell r="AG2020">
            <v>0</v>
          </cell>
          <cell r="AH2020">
            <v>0</v>
          </cell>
          <cell r="AI2020">
            <v>0</v>
          </cell>
          <cell r="AJ2020">
            <v>0</v>
          </cell>
          <cell r="AK2020">
            <v>0</v>
          </cell>
          <cell r="AL2020">
            <v>0</v>
          </cell>
          <cell r="AM2020">
            <v>0</v>
          </cell>
          <cell r="AN2020">
            <v>0</v>
          </cell>
          <cell r="AO2020">
            <v>0</v>
          </cell>
          <cell r="AP2020">
            <v>0</v>
          </cell>
          <cell r="AQ2020">
            <v>3.8219699999999999</v>
          </cell>
        </row>
        <row r="2021">
          <cell r="A2021">
            <v>1</v>
          </cell>
          <cell r="B2021" t="str">
            <v>COP</v>
          </cell>
          <cell r="C2021" t="str">
            <v>Convenidas</v>
          </cell>
          <cell r="D2021" t="str">
            <v>Variable</v>
          </cell>
          <cell r="E2021">
            <v>5</v>
          </cell>
          <cell r="F2021">
            <v>36068</v>
          </cell>
          <cell r="G2021" t="str">
            <v>Septiembre</v>
          </cell>
          <cell r="H2021">
            <v>1998</v>
          </cell>
          <cell r="I2021">
            <v>37894</v>
          </cell>
          <cell r="J2021">
            <v>2003</v>
          </cell>
          <cell r="K2021" t="str">
            <v>Septiembre</v>
          </cell>
          <cell r="P2021">
            <v>6.5</v>
          </cell>
          <cell r="Q2021">
            <v>18.22</v>
          </cell>
          <cell r="R2021">
            <v>16.86</v>
          </cell>
          <cell r="S2021" t="e">
            <v>#REF!</v>
          </cell>
          <cell r="T2021">
            <v>4.2</v>
          </cell>
          <cell r="U2021" t="e">
            <v>#REF!</v>
          </cell>
          <cell r="V2021">
            <v>4.2</v>
          </cell>
          <cell r="W2021" t="e">
            <v>#REF!</v>
          </cell>
          <cell r="X2021">
            <v>4.2</v>
          </cell>
          <cell r="Y2021">
            <v>0.76524000000000003</v>
          </cell>
          <cell r="Z2021">
            <v>4.9652400000000005</v>
          </cell>
          <cell r="AA2021">
            <v>70.811999999999998</v>
          </cell>
          <cell r="AB2021">
            <v>0.69</v>
          </cell>
          <cell r="AC2021">
            <v>0.6804</v>
          </cell>
          <cell r="AD2021">
            <v>0.68586000000000003</v>
          </cell>
          <cell r="AE2021">
            <v>0.57036000000000009</v>
          </cell>
          <cell r="AF2021">
            <v>0.51912000000000003</v>
          </cell>
          <cell r="AG2021">
            <v>0</v>
          </cell>
          <cell r="AH2021">
            <v>0</v>
          </cell>
          <cell r="AI2021">
            <v>0</v>
          </cell>
          <cell r="AJ2021">
            <v>0</v>
          </cell>
          <cell r="AK2021">
            <v>0</v>
          </cell>
          <cell r="AL2021">
            <v>0</v>
          </cell>
          <cell r="AM2021">
            <v>0</v>
          </cell>
          <cell r="AN2021">
            <v>0</v>
          </cell>
          <cell r="AO2021">
            <v>0</v>
          </cell>
          <cell r="AP2021">
            <v>0</v>
          </cell>
          <cell r="AQ2021">
            <v>3.14574</v>
          </cell>
        </row>
        <row r="2022">
          <cell r="A2022">
            <v>1</v>
          </cell>
          <cell r="B2022" t="str">
            <v>COP</v>
          </cell>
          <cell r="C2022" t="str">
            <v>Convenidas</v>
          </cell>
          <cell r="D2022" t="str">
            <v>Variable</v>
          </cell>
          <cell r="E2022">
            <v>5</v>
          </cell>
          <cell r="F2022">
            <v>36068</v>
          </cell>
          <cell r="G2022" t="str">
            <v>Septiembre</v>
          </cell>
          <cell r="H2022">
            <v>1998</v>
          </cell>
          <cell r="I2022">
            <v>37894</v>
          </cell>
          <cell r="J2022">
            <v>2003</v>
          </cell>
          <cell r="K2022" t="str">
            <v>Septiembre</v>
          </cell>
          <cell r="P2022">
            <v>6.5</v>
          </cell>
          <cell r="Q2022">
            <v>18.22</v>
          </cell>
          <cell r="R2022">
            <v>16.86</v>
          </cell>
          <cell r="S2022" t="e">
            <v>#REF!</v>
          </cell>
          <cell r="T2022">
            <v>1.1000000000000001</v>
          </cell>
          <cell r="U2022" t="e">
            <v>#REF!</v>
          </cell>
          <cell r="V2022">
            <v>1.1000000000000001</v>
          </cell>
          <cell r="W2022" t="e">
            <v>#REF!</v>
          </cell>
          <cell r="X2022">
            <v>1.1000000000000001</v>
          </cell>
          <cell r="Y2022">
            <v>0.20042000000000001</v>
          </cell>
          <cell r="Z2022">
            <v>1.3004200000000001</v>
          </cell>
          <cell r="AA2022">
            <v>18.545999999999999</v>
          </cell>
          <cell r="AB2022">
            <v>0.18</v>
          </cell>
          <cell r="AC2022">
            <v>0.17820000000000003</v>
          </cell>
          <cell r="AD2022">
            <v>0.17963000000000001</v>
          </cell>
          <cell r="AE2022">
            <v>0.14938000000000001</v>
          </cell>
          <cell r="AF2022">
            <v>0.13596000000000003</v>
          </cell>
          <cell r="AG2022">
            <v>0</v>
          </cell>
          <cell r="AH2022">
            <v>0</v>
          </cell>
          <cell r="AI2022">
            <v>0</v>
          </cell>
          <cell r="AJ2022">
            <v>0</v>
          </cell>
          <cell r="AK2022">
            <v>0</v>
          </cell>
          <cell r="AL2022">
            <v>0</v>
          </cell>
          <cell r="AM2022">
            <v>0</v>
          </cell>
          <cell r="AN2022">
            <v>0</v>
          </cell>
          <cell r="AO2022">
            <v>0</v>
          </cell>
          <cell r="AP2022">
            <v>0</v>
          </cell>
          <cell r="AQ2022">
            <v>0.82317000000000018</v>
          </cell>
        </row>
        <row r="2023">
          <cell r="A2023">
            <v>1</v>
          </cell>
          <cell r="B2023" t="str">
            <v>COP</v>
          </cell>
          <cell r="C2023" t="str">
            <v>Convenidas</v>
          </cell>
          <cell r="D2023" t="str">
            <v>Variable</v>
          </cell>
          <cell r="E2023">
            <v>5</v>
          </cell>
          <cell r="F2023">
            <v>36068</v>
          </cell>
          <cell r="G2023" t="str">
            <v>Septiembre</v>
          </cell>
          <cell r="H2023">
            <v>1998</v>
          </cell>
          <cell r="I2023">
            <v>37894</v>
          </cell>
          <cell r="J2023">
            <v>2003</v>
          </cell>
          <cell r="K2023" t="str">
            <v>Septiembre</v>
          </cell>
          <cell r="P2023">
            <v>6.5</v>
          </cell>
          <cell r="Q2023">
            <v>18.22</v>
          </cell>
          <cell r="R2023">
            <v>16.86</v>
          </cell>
          <cell r="S2023" t="e">
            <v>#REF!</v>
          </cell>
          <cell r="T2023">
            <v>4.4000000000000004</v>
          </cell>
          <cell r="U2023" t="e">
            <v>#REF!</v>
          </cell>
          <cell r="V2023">
            <v>4.4000000000000004</v>
          </cell>
          <cell r="W2023" t="e">
            <v>#REF!</v>
          </cell>
          <cell r="X2023">
            <v>4.4000000000000004</v>
          </cell>
          <cell r="Y2023">
            <v>0.80168000000000006</v>
          </cell>
          <cell r="Z2023">
            <v>5.2016800000000005</v>
          </cell>
          <cell r="AA2023">
            <v>74.183999999999997</v>
          </cell>
          <cell r="AB2023">
            <v>0.72</v>
          </cell>
          <cell r="AC2023">
            <v>0.7128000000000001</v>
          </cell>
          <cell r="AD2023">
            <v>0.71852000000000005</v>
          </cell>
          <cell r="AE2023">
            <v>0.59752000000000005</v>
          </cell>
          <cell r="AF2023">
            <v>0.5438400000000001</v>
          </cell>
          <cell r="AG2023">
            <v>0</v>
          </cell>
          <cell r="AH2023">
            <v>0</v>
          </cell>
          <cell r="AI2023">
            <v>0</v>
          </cell>
          <cell r="AJ2023">
            <v>0</v>
          </cell>
          <cell r="AK2023">
            <v>0</v>
          </cell>
          <cell r="AL2023">
            <v>0</v>
          </cell>
          <cell r="AM2023">
            <v>0</v>
          </cell>
          <cell r="AN2023">
            <v>0</v>
          </cell>
          <cell r="AO2023">
            <v>0</v>
          </cell>
          <cell r="AP2023">
            <v>0</v>
          </cell>
          <cell r="AQ2023">
            <v>3.2926800000000007</v>
          </cell>
        </row>
        <row r="2024">
          <cell r="A2024">
            <v>1</v>
          </cell>
          <cell r="B2024" t="str">
            <v>COP</v>
          </cell>
          <cell r="C2024" t="str">
            <v>Convenidas</v>
          </cell>
          <cell r="D2024" t="str">
            <v>Variable</v>
          </cell>
          <cell r="E2024">
            <v>5</v>
          </cell>
          <cell r="F2024">
            <v>36068</v>
          </cell>
          <cell r="G2024" t="str">
            <v>Septiembre</v>
          </cell>
          <cell r="H2024">
            <v>1998</v>
          </cell>
          <cell r="I2024">
            <v>37894</v>
          </cell>
          <cell r="J2024">
            <v>2003</v>
          </cell>
          <cell r="K2024" t="str">
            <v>Septiembre</v>
          </cell>
          <cell r="P2024">
            <v>6.5</v>
          </cell>
          <cell r="Q2024">
            <v>18.22</v>
          </cell>
          <cell r="R2024">
            <v>16.86</v>
          </cell>
          <cell r="S2024" t="e">
            <v>#REF!</v>
          </cell>
          <cell r="T2024">
            <v>28.3</v>
          </cell>
          <cell r="U2024" t="e">
            <v>#REF!</v>
          </cell>
          <cell r="V2024">
            <v>28.3</v>
          </cell>
          <cell r="W2024" t="e">
            <v>#REF!</v>
          </cell>
          <cell r="X2024">
            <v>28.3</v>
          </cell>
          <cell r="Y2024">
            <v>5.1562600000000005</v>
          </cell>
          <cell r="Z2024">
            <v>33.45626</v>
          </cell>
          <cell r="AA2024">
            <v>477.13799999999998</v>
          </cell>
          <cell r="AB2024">
            <v>4.6399999999999997</v>
          </cell>
          <cell r="AC2024">
            <v>4.5846</v>
          </cell>
          <cell r="AD2024">
            <v>4.6213899999999999</v>
          </cell>
          <cell r="AE2024">
            <v>3.84314</v>
          </cell>
          <cell r="AF2024">
            <v>3.4978800000000003</v>
          </cell>
          <cell r="AG2024">
            <v>0</v>
          </cell>
          <cell r="AH2024">
            <v>0</v>
          </cell>
          <cell r="AI2024">
            <v>0</v>
          </cell>
          <cell r="AJ2024">
            <v>0</v>
          </cell>
          <cell r="AK2024">
            <v>0</v>
          </cell>
          <cell r="AL2024">
            <v>0</v>
          </cell>
          <cell r="AM2024">
            <v>0</v>
          </cell>
          <cell r="AN2024">
            <v>0</v>
          </cell>
          <cell r="AO2024">
            <v>0</v>
          </cell>
          <cell r="AP2024">
            <v>0</v>
          </cell>
          <cell r="AQ2024">
            <v>21.187010000000001</v>
          </cell>
        </row>
        <row r="2025">
          <cell r="A2025">
            <v>1</v>
          </cell>
          <cell r="B2025" t="str">
            <v>COP</v>
          </cell>
          <cell r="C2025" t="str">
            <v>Convenidas</v>
          </cell>
          <cell r="D2025" t="str">
            <v>Variable</v>
          </cell>
          <cell r="E2025">
            <v>5</v>
          </cell>
          <cell r="F2025">
            <v>36068</v>
          </cell>
          <cell r="G2025" t="str">
            <v>Septiembre</v>
          </cell>
          <cell r="H2025">
            <v>1998</v>
          </cell>
          <cell r="I2025">
            <v>37894</v>
          </cell>
          <cell r="J2025">
            <v>2003</v>
          </cell>
          <cell r="K2025" t="str">
            <v>Septiembre</v>
          </cell>
          <cell r="P2025">
            <v>6.5</v>
          </cell>
          <cell r="Q2025">
            <v>18.22</v>
          </cell>
          <cell r="R2025">
            <v>16.86</v>
          </cell>
          <cell r="S2025" t="e">
            <v>#REF!</v>
          </cell>
          <cell r="T2025">
            <v>1.2</v>
          </cell>
          <cell r="U2025" t="e">
            <v>#REF!</v>
          </cell>
          <cell r="V2025">
            <v>1.2</v>
          </cell>
          <cell r="W2025" t="e">
            <v>#REF!</v>
          </cell>
          <cell r="X2025">
            <v>1.2</v>
          </cell>
          <cell r="Y2025">
            <v>0.21864</v>
          </cell>
          <cell r="Z2025">
            <v>1.4186399999999999</v>
          </cell>
          <cell r="AA2025">
            <v>20.231999999999999</v>
          </cell>
          <cell r="AB2025">
            <v>0.2</v>
          </cell>
          <cell r="AC2025">
            <v>0.19439999999999999</v>
          </cell>
          <cell r="AD2025">
            <v>0.19596</v>
          </cell>
          <cell r="AE2025">
            <v>0.16295999999999999</v>
          </cell>
          <cell r="AF2025">
            <v>0.14832000000000001</v>
          </cell>
          <cell r="AG2025">
            <v>0</v>
          </cell>
          <cell r="AH2025">
            <v>0</v>
          </cell>
          <cell r="AI2025">
            <v>0</v>
          </cell>
          <cell r="AJ2025">
            <v>0</v>
          </cell>
          <cell r="AK2025">
            <v>0</v>
          </cell>
          <cell r="AL2025">
            <v>0</v>
          </cell>
          <cell r="AM2025">
            <v>0</v>
          </cell>
          <cell r="AN2025">
            <v>0</v>
          </cell>
          <cell r="AO2025">
            <v>0</v>
          </cell>
          <cell r="AP2025">
            <v>0</v>
          </cell>
          <cell r="AQ2025">
            <v>0.90164</v>
          </cell>
        </row>
        <row r="2026">
          <cell r="A2026">
            <v>1</v>
          </cell>
          <cell r="B2026" t="str">
            <v>COP</v>
          </cell>
          <cell r="C2026" t="str">
            <v>Convenidas</v>
          </cell>
          <cell r="D2026" t="str">
            <v>Variable</v>
          </cell>
          <cell r="E2026">
            <v>5</v>
          </cell>
          <cell r="F2026">
            <v>36068</v>
          </cell>
          <cell r="G2026" t="str">
            <v>Septiembre</v>
          </cell>
          <cell r="H2026">
            <v>1998</v>
          </cell>
          <cell r="I2026">
            <v>37894</v>
          </cell>
          <cell r="J2026">
            <v>2003</v>
          </cell>
          <cell r="K2026" t="str">
            <v>Septiembre</v>
          </cell>
          <cell r="P2026">
            <v>6.5</v>
          </cell>
          <cell r="Q2026">
            <v>18.22</v>
          </cell>
          <cell r="R2026">
            <v>16.86</v>
          </cell>
          <cell r="S2026" t="e">
            <v>#REF!</v>
          </cell>
          <cell r="T2026">
            <v>1.9</v>
          </cell>
          <cell r="U2026" t="e">
            <v>#REF!</v>
          </cell>
          <cell r="V2026">
            <v>1.9</v>
          </cell>
          <cell r="W2026" t="e">
            <v>#REF!</v>
          </cell>
          <cell r="X2026">
            <v>1.9</v>
          </cell>
          <cell r="Y2026">
            <v>0.34617999999999999</v>
          </cell>
          <cell r="Z2026">
            <v>2.2461799999999998</v>
          </cell>
          <cell r="AA2026">
            <v>32.033999999999999</v>
          </cell>
          <cell r="AB2026">
            <v>0.31</v>
          </cell>
          <cell r="AC2026">
            <v>0.30780000000000002</v>
          </cell>
          <cell r="AD2026">
            <v>0.31026999999999999</v>
          </cell>
          <cell r="AE2026">
            <v>0.25801999999999997</v>
          </cell>
          <cell r="AF2026">
            <v>0.23483999999999999</v>
          </cell>
          <cell r="AG2026">
            <v>0</v>
          </cell>
          <cell r="AH2026">
            <v>0</v>
          </cell>
          <cell r="AI2026">
            <v>0</v>
          </cell>
          <cell r="AJ2026">
            <v>0</v>
          </cell>
          <cell r="AK2026">
            <v>0</v>
          </cell>
          <cell r="AL2026">
            <v>0</v>
          </cell>
          <cell r="AM2026">
            <v>0</v>
          </cell>
          <cell r="AN2026">
            <v>0</v>
          </cell>
          <cell r="AO2026">
            <v>0</v>
          </cell>
          <cell r="AP2026">
            <v>0</v>
          </cell>
          <cell r="AQ2026">
            <v>1.4209299999999998</v>
          </cell>
        </row>
        <row r="2027">
          <cell r="A2027">
            <v>1</v>
          </cell>
          <cell r="B2027" t="str">
            <v>COP</v>
          </cell>
          <cell r="C2027" t="str">
            <v>Convenidas</v>
          </cell>
          <cell r="D2027" t="str">
            <v>Variable</v>
          </cell>
          <cell r="E2027">
            <v>5</v>
          </cell>
          <cell r="F2027">
            <v>36068</v>
          </cell>
          <cell r="G2027" t="str">
            <v>Septiembre</v>
          </cell>
          <cell r="H2027">
            <v>1998</v>
          </cell>
          <cell r="I2027">
            <v>37894</v>
          </cell>
          <cell r="J2027">
            <v>2003</v>
          </cell>
          <cell r="K2027" t="str">
            <v>Septiembre</v>
          </cell>
          <cell r="P2027">
            <v>6.5</v>
          </cell>
          <cell r="Q2027">
            <v>18.22</v>
          </cell>
          <cell r="R2027">
            <v>16.86</v>
          </cell>
          <cell r="S2027" t="e">
            <v>#REF!</v>
          </cell>
          <cell r="T2027">
            <v>10.6</v>
          </cell>
          <cell r="U2027" t="e">
            <v>#REF!</v>
          </cell>
          <cell r="V2027">
            <v>10.6</v>
          </cell>
          <cell r="W2027" t="e">
            <v>#REF!</v>
          </cell>
          <cell r="X2027">
            <v>10.6</v>
          </cell>
          <cell r="Y2027">
            <v>1.9313199999999999</v>
          </cell>
          <cell r="Z2027">
            <v>12.531319999999999</v>
          </cell>
          <cell r="AA2027">
            <v>178.71599999999998</v>
          </cell>
          <cell r="AB2027">
            <v>1.74</v>
          </cell>
          <cell r="AC2027">
            <v>1.7172000000000001</v>
          </cell>
          <cell r="AD2027">
            <v>1.73098</v>
          </cell>
          <cell r="AE2027">
            <v>1.4394800000000001</v>
          </cell>
          <cell r="AF2027">
            <v>1.31016</v>
          </cell>
          <cell r="AG2027">
            <v>0</v>
          </cell>
          <cell r="AH2027">
            <v>0</v>
          </cell>
          <cell r="AI2027">
            <v>0</v>
          </cell>
          <cell r="AJ2027">
            <v>0</v>
          </cell>
          <cell r="AK2027">
            <v>0</v>
          </cell>
          <cell r="AL2027">
            <v>0</v>
          </cell>
          <cell r="AM2027">
            <v>0</v>
          </cell>
          <cell r="AN2027">
            <v>0</v>
          </cell>
          <cell r="AO2027">
            <v>0</v>
          </cell>
          <cell r="AP2027">
            <v>0</v>
          </cell>
          <cell r="AQ2027">
            <v>7.9378200000000003</v>
          </cell>
        </row>
        <row r="2028">
          <cell r="A2028">
            <v>1</v>
          </cell>
          <cell r="B2028" t="str">
            <v>COP</v>
          </cell>
          <cell r="C2028" t="str">
            <v>Convenidas</v>
          </cell>
          <cell r="D2028" t="str">
            <v>Variable</v>
          </cell>
          <cell r="E2028">
            <v>5</v>
          </cell>
          <cell r="F2028">
            <v>36068</v>
          </cell>
          <cell r="G2028" t="str">
            <v>Septiembre</v>
          </cell>
          <cell r="H2028">
            <v>1998</v>
          </cell>
          <cell r="I2028">
            <v>37894</v>
          </cell>
          <cell r="J2028">
            <v>2003</v>
          </cell>
          <cell r="K2028" t="str">
            <v>Septiembre</v>
          </cell>
          <cell r="P2028">
            <v>6.5</v>
          </cell>
          <cell r="Q2028">
            <v>18.22</v>
          </cell>
          <cell r="R2028">
            <v>16.86</v>
          </cell>
          <cell r="S2028" t="e">
            <v>#REF!</v>
          </cell>
          <cell r="T2028">
            <v>0.9</v>
          </cell>
          <cell r="U2028" t="e">
            <v>#REF!</v>
          </cell>
          <cell r="V2028">
            <v>0.9</v>
          </cell>
          <cell r="W2028" t="e">
            <v>#REF!</v>
          </cell>
          <cell r="X2028">
            <v>0.9</v>
          </cell>
          <cell r="Y2028">
            <v>0.16398000000000001</v>
          </cell>
          <cell r="Z2028">
            <v>1.0639799999999999</v>
          </cell>
          <cell r="AA2028">
            <v>15.173999999999999</v>
          </cell>
          <cell r="AB2028">
            <v>0.15</v>
          </cell>
          <cell r="AC2028">
            <v>0.14580000000000001</v>
          </cell>
          <cell r="AD2028">
            <v>0.14697000000000002</v>
          </cell>
          <cell r="AE2028">
            <v>0.12222000000000001</v>
          </cell>
          <cell r="AF2028">
            <v>0.11124000000000001</v>
          </cell>
          <cell r="AG2028">
            <v>0</v>
          </cell>
          <cell r="AH2028">
            <v>0</v>
          </cell>
          <cell r="AI2028">
            <v>0</v>
          </cell>
          <cell r="AJ2028">
            <v>0</v>
          </cell>
          <cell r="AK2028">
            <v>0</v>
          </cell>
          <cell r="AL2028">
            <v>0</v>
          </cell>
          <cell r="AM2028">
            <v>0</v>
          </cell>
          <cell r="AN2028">
            <v>0</v>
          </cell>
          <cell r="AO2028">
            <v>0</v>
          </cell>
          <cell r="AP2028">
            <v>0</v>
          </cell>
          <cell r="AQ2028">
            <v>0.67623</v>
          </cell>
        </row>
        <row r="2029">
          <cell r="A2029">
            <v>1</v>
          </cell>
          <cell r="B2029" t="str">
            <v>COP</v>
          </cell>
          <cell r="C2029" t="str">
            <v>Convenidas</v>
          </cell>
          <cell r="D2029" t="str">
            <v>Variable</v>
          </cell>
          <cell r="E2029">
            <v>5</v>
          </cell>
          <cell r="F2029">
            <v>36068</v>
          </cell>
          <cell r="G2029" t="str">
            <v>Septiembre</v>
          </cell>
          <cell r="H2029">
            <v>1998</v>
          </cell>
          <cell r="I2029">
            <v>37894</v>
          </cell>
          <cell r="J2029">
            <v>2003</v>
          </cell>
          <cell r="K2029" t="str">
            <v>Septiembre</v>
          </cell>
          <cell r="P2029">
            <v>6.5</v>
          </cell>
          <cell r="Q2029">
            <v>18.22</v>
          </cell>
          <cell r="R2029">
            <v>16.86</v>
          </cell>
          <cell r="S2029" t="e">
            <v>#REF!</v>
          </cell>
          <cell r="T2029">
            <v>1.2</v>
          </cell>
          <cell r="U2029" t="e">
            <v>#REF!</v>
          </cell>
          <cell r="V2029">
            <v>1.2</v>
          </cell>
          <cell r="W2029" t="e">
            <v>#REF!</v>
          </cell>
          <cell r="X2029">
            <v>1.2</v>
          </cell>
          <cell r="Y2029">
            <v>0.21864</v>
          </cell>
          <cell r="Z2029">
            <v>1.4186399999999999</v>
          </cell>
          <cell r="AA2029">
            <v>20.231999999999999</v>
          </cell>
          <cell r="AB2029">
            <v>0.2</v>
          </cell>
          <cell r="AC2029">
            <v>0.19439999999999999</v>
          </cell>
          <cell r="AD2029">
            <v>0.19596</v>
          </cell>
          <cell r="AE2029">
            <v>0.16295999999999999</v>
          </cell>
          <cell r="AF2029">
            <v>0.14832000000000001</v>
          </cell>
          <cell r="AG2029">
            <v>0</v>
          </cell>
          <cell r="AH2029">
            <v>0</v>
          </cell>
          <cell r="AI2029">
            <v>0</v>
          </cell>
          <cell r="AJ2029">
            <v>0</v>
          </cell>
          <cell r="AK2029">
            <v>0</v>
          </cell>
          <cell r="AL2029">
            <v>0</v>
          </cell>
          <cell r="AM2029">
            <v>0</v>
          </cell>
          <cell r="AN2029">
            <v>0</v>
          </cell>
          <cell r="AO2029">
            <v>0</v>
          </cell>
          <cell r="AP2029">
            <v>0</v>
          </cell>
          <cell r="AQ2029">
            <v>0.90164</v>
          </cell>
        </row>
        <row r="2030">
          <cell r="A2030">
            <v>1</v>
          </cell>
          <cell r="B2030" t="str">
            <v>COP</v>
          </cell>
          <cell r="C2030" t="str">
            <v>Convenidas</v>
          </cell>
          <cell r="D2030" t="str">
            <v>Variable</v>
          </cell>
          <cell r="E2030">
            <v>5</v>
          </cell>
          <cell r="F2030">
            <v>36068</v>
          </cell>
          <cell r="G2030" t="str">
            <v>Septiembre</v>
          </cell>
          <cell r="H2030">
            <v>1998</v>
          </cell>
          <cell r="I2030">
            <v>37894</v>
          </cell>
          <cell r="J2030">
            <v>2003</v>
          </cell>
          <cell r="K2030" t="str">
            <v>Septiembre</v>
          </cell>
          <cell r="P2030">
            <v>6.5</v>
          </cell>
          <cell r="Q2030">
            <v>18.22</v>
          </cell>
          <cell r="R2030">
            <v>16.86</v>
          </cell>
          <cell r="S2030" t="e">
            <v>#REF!</v>
          </cell>
          <cell r="T2030">
            <v>5.9</v>
          </cell>
          <cell r="U2030" t="e">
            <v>#REF!</v>
          </cell>
          <cell r="V2030">
            <v>5.9</v>
          </cell>
          <cell r="W2030" t="e">
            <v>#REF!</v>
          </cell>
          <cell r="X2030">
            <v>5.9</v>
          </cell>
          <cell r="Y2030">
            <v>1.07498</v>
          </cell>
          <cell r="Z2030">
            <v>6.9749800000000004</v>
          </cell>
          <cell r="AA2030">
            <v>99.474000000000004</v>
          </cell>
          <cell r="AB2030">
            <v>0.97</v>
          </cell>
          <cell r="AC2030">
            <v>0.95580000000000009</v>
          </cell>
          <cell r="AD2030">
            <v>0.96347000000000005</v>
          </cell>
          <cell r="AE2030">
            <v>0.80122000000000004</v>
          </cell>
          <cell r="AF2030">
            <v>0.72924</v>
          </cell>
          <cell r="AG2030">
            <v>0</v>
          </cell>
          <cell r="AH2030">
            <v>0</v>
          </cell>
          <cell r="AI2030">
            <v>0</v>
          </cell>
          <cell r="AJ2030">
            <v>0</v>
          </cell>
          <cell r="AK2030">
            <v>0</v>
          </cell>
          <cell r="AL2030">
            <v>0</v>
          </cell>
          <cell r="AM2030">
            <v>0</v>
          </cell>
          <cell r="AN2030">
            <v>0</v>
          </cell>
          <cell r="AO2030">
            <v>0</v>
          </cell>
          <cell r="AP2030">
            <v>0</v>
          </cell>
          <cell r="AQ2030">
            <v>4.4197300000000004</v>
          </cell>
        </row>
        <row r="2031">
          <cell r="A2031">
            <v>1</v>
          </cell>
          <cell r="B2031" t="str">
            <v>COP</v>
          </cell>
          <cell r="C2031" t="str">
            <v>Convenidas</v>
          </cell>
          <cell r="D2031" t="str">
            <v>Variable</v>
          </cell>
          <cell r="E2031">
            <v>5</v>
          </cell>
          <cell r="F2031">
            <v>36068</v>
          </cell>
          <cell r="G2031" t="str">
            <v>Septiembre</v>
          </cell>
          <cell r="H2031">
            <v>1998</v>
          </cell>
          <cell r="I2031">
            <v>37894</v>
          </cell>
          <cell r="J2031">
            <v>2003</v>
          </cell>
          <cell r="K2031" t="str">
            <v>Septiembre</v>
          </cell>
          <cell r="P2031">
            <v>6.5</v>
          </cell>
          <cell r="Q2031">
            <v>18.22</v>
          </cell>
          <cell r="R2031">
            <v>16.86</v>
          </cell>
          <cell r="S2031" t="e">
            <v>#REF!</v>
          </cell>
          <cell r="T2031">
            <v>1.8</v>
          </cell>
          <cell r="U2031" t="e">
            <v>#REF!</v>
          </cell>
          <cell r="V2031">
            <v>1.8</v>
          </cell>
          <cell r="W2031" t="e">
            <v>#REF!</v>
          </cell>
          <cell r="X2031">
            <v>1.8</v>
          </cell>
          <cell r="Y2031">
            <v>0.32796000000000003</v>
          </cell>
          <cell r="Z2031">
            <v>2.1279599999999999</v>
          </cell>
          <cell r="AA2031">
            <v>30.347999999999999</v>
          </cell>
          <cell r="AB2031">
            <v>0.28999999999999998</v>
          </cell>
          <cell r="AC2031">
            <v>0.29160000000000003</v>
          </cell>
          <cell r="AD2031">
            <v>0.29394000000000003</v>
          </cell>
          <cell r="AE2031">
            <v>0.24444000000000002</v>
          </cell>
          <cell r="AF2031">
            <v>0.22248000000000001</v>
          </cell>
          <cell r="AG2031">
            <v>0</v>
          </cell>
          <cell r="AH2031">
            <v>0</v>
          </cell>
          <cell r="AI2031">
            <v>0</v>
          </cell>
          <cell r="AJ2031">
            <v>0</v>
          </cell>
          <cell r="AK2031">
            <v>0</v>
          </cell>
          <cell r="AL2031">
            <v>0</v>
          </cell>
          <cell r="AM2031">
            <v>0</v>
          </cell>
          <cell r="AN2031">
            <v>0</v>
          </cell>
          <cell r="AO2031">
            <v>0</v>
          </cell>
          <cell r="AP2031">
            <v>0</v>
          </cell>
          <cell r="AQ2031">
            <v>1.34246</v>
          </cell>
        </row>
        <row r="2032">
          <cell r="A2032">
            <v>1</v>
          </cell>
          <cell r="B2032" t="str">
            <v>COP</v>
          </cell>
          <cell r="C2032" t="str">
            <v>Convenidas</v>
          </cell>
          <cell r="D2032" t="str">
            <v>Variable</v>
          </cell>
          <cell r="E2032">
            <v>5</v>
          </cell>
          <cell r="F2032">
            <v>36068</v>
          </cell>
          <cell r="G2032" t="str">
            <v>Septiembre</v>
          </cell>
          <cell r="H2032">
            <v>1998</v>
          </cell>
          <cell r="I2032">
            <v>37894</v>
          </cell>
          <cell r="J2032">
            <v>2003</v>
          </cell>
          <cell r="K2032" t="str">
            <v>Septiembre</v>
          </cell>
          <cell r="P2032">
            <v>6.5</v>
          </cell>
          <cell r="Q2032">
            <v>18.22</v>
          </cell>
          <cell r="R2032">
            <v>16.86</v>
          </cell>
          <cell r="S2032" t="e">
            <v>#REF!</v>
          </cell>
          <cell r="T2032">
            <v>2.6</v>
          </cell>
          <cell r="U2032" t="e">
            <v>#REF!</v>
          </cell>
          <cell r="V2032">
            <v>2.6</v>
          </cell>
          <cell r="W2032" t="e">
            <v>#REF!</v>
          </cell>
          <cell r="X2032">
            <v>2.6</v>
          </cell>
          <cell r="Y2032">
            <v>0.47372000000000003</v>
          </cell>
          <cell r="Z2032">
            <v>3.0737200000000002</v>
          </cell>
          <cell r="AA2032">
            <v>43.835999999999999</v>
          </cell>
          <cell r="AB2032">
            <v>0.43</v>
          </cell>
          <cell r="AC2032">
            <v>0.42120000000000002</v>
          </cell>
          <cell r="AD2032">
            <v>0.42458000000000001</v>
          </cell>
          <cell r="AE2032">
            <v>0.35308</v>
          </cell>
          <cell r="AF2032">
            <v>0.32136000000000003</v>
          </cell>
          <cell r="AG2032">
            <v>0</v>
          </cell>
          <cell r="AH2032">
            <v>0</v>
          </cell>
          <cell r="AI2032">
            <v>0</v>
          </cell>
          <cell r="AJ2032">
            <v>0</v>
          </cell>
          <cell r="AK2032">
            <v>0</v>
          </cell>
          <cell r="AL2032">
            <v>0</v>
          </cell>
          <cell r="AM2032">
            <v>0</v>
          </cell>
          <cell r="AN2032">
            <v>0</v>
          </cell>
          <cell r="AO2032">
            <v>0</v>
          </cell>
          <cell r="AP2032">
            <v>0</v>
          </cell>
          <cell r="AQ2032">
            <v>1.9502200000000001</v>
          </cell>
        </row>
        <row r="2033">
          <cell r="A2033">
            <v>1</v>
          </cell>
          <cell r="B2033" t="str">
            <v>COP</v>
          </cell>
          <cell r="C2033" t="str">
            <v>Convenidas</v>
          </cell>
          <cell r="D2033" t="str">
            <v>Variable</v>
          </cell>
          <cell r="E2033">
            <v>5</v>
          </cell>
          <cell r="F2033">
            <v>36068</v>
          </cell>
          <cell r="G2033" t="str">
            <v>Septiembre</v>
          </cell>
          <cell r="H2033">
            <v>1998</v>
          </cell>
          <cell r="I2033">
            <v>37894</v>
          </cell>
          <cell r="J2033">
            <v>2003</v>
          </cell>
          <cell r="K2033" t="str">
            <v>Septiembre</v>
          </cell>
          <cell r="P2033">
            <v>6.5</v>
          </cell>
          <cell r="Q2033">
            <v>18.22</v>
          </cell>
          <cell r="R2033">
            <v>16.86</v>
          </cell>
          <cell r="S2033" t="e">
            <v>#REF!</v>
          </cell>
          <cell r="T2033">
            <v>1.3</v>
          </cell>
          <cell r="U2033" t="e">
            <v>#REF!</v>
          </cell>
          <cell r="V2033">
            <v>1.3</v>
          </cell>
          <cell r="W2033" t="e">
            <v>#REF!</v>
          </cell>
          <cell r="X2033">
            <v>1.3</v>
          </cell>
          <cell r="Y2033">
            <v>0.23686000000000001</v>
          </cell>
          <cell r="Z2033">
            <v>1.5368600000000001</v>
          </cell>
          <cell r="AA2033">
            <v>21.917999999999999</v>
          </cell>
          <cell r="AB2033">
            <v>0.21</v>
          </cell>
          <cell r="AC2033">
            <v>0.21060000000000001</v>
          </cell>
          <cell r="AD2033">
            <v>0.21229000000000001</v>
          </cell>
          <cell r="AE2033">
            <v>0.17654</v>
          </cell>
          <cell r="AF2033">
            <v>0.16068000000000002</v>
          </cell>
          <cell r="AG2033">
            <v>0</v>
          </cell>
          <cell r="AH2033">
            <v>0</v>
          </cell>
          <cell r="AI2033">
            <v>0</v>
          </cell>
          <cell r="AJ2033">
            <v>0</v>
          </cell>
          <cell r="AK2033">
            <v>0</v>
          </cell>
          <cell r="AL2033">
            <v>0</v>
          </cell>
          <cell r="AM2033">
            <v>0</v>
          </cell>
          <cell r="AN2033">
            <v>0</v>
          </cell>
          <cell r="AO2033">
            <v>0</v>
          </cell>
          <cell r="AP2033">
            <v>0</v>
          </cell>
          <cell r="AQ2033">
            <v>0.97011000000000003</v>
          </cell>
        </row>
        <row r="2034">
          <cell r="A2034">
            <v>1</v>
          </cell>
          <cell r="B2034" t="str">
            <v>COP</v>
          </cell>
          <cell r="C2034" t="str">
            <v>Convenidas</v>
          </cell>
          <cell r="D2034" t="str">
            <v>Variable</v>
          </cell>
          <cell r="E2034">
            <v>5</v>
          </cell>
          <cell r="F2034">
            <v>36068</v>
          </cell>
          <cell r="G2034" t="str">
            <v>Septiembre</v>
          </cell>
          <cell r="H2034">
            <v>1998</v>
          </cell>
          <cell r="I2034">
            <v>37894</v>
          </cell>
          <cell r="J2034">
            <v>2003</v>
          </cell>
          <cell r="K2034" t="str">
            <v>Septiembre</v>
          </cell>
          <cell r="P2034">
            <v>6.5</v>
          </cell>
          <cell r="Q2034">
            <v>18.22</v>
          </cell>
          <cell r="R2034">
            <v>16.86</v>
          </cell>
          <cell r="S2034" t="e">
            <v>#REF!</v>
          </cell>
          <cell r="T2034">
            <v>1.1000000000000001</v>
          </cell>
          <cell r="U2034" t="e">
            <v>#REF!</v>
          </cell>
          <cell r="V2034">
            <v>1.1000000000000001</v>
          </cell>
          <cell r="W2034" t="e">
            <v>#REF!</v>
          </cell>
          <cell r="X2034">
            <v>1.1000000000000001</v>
          </cell>
          <cell r="Y2034">
            <v>0.20042000000000001</v>
          </cell>
          <cell r="Z2034">
            <v>1.3004200000000001</v>
          </cell>
          <cell r="AA2034">
            <v>18.545999999999999</v>
          </cell>
          <cell r="AB2034">
            <v>0.18</v>
          </cell>
          <cell r="AC2034">
            <v>0.17820000000000003</v>
          </cell>
          <cell r="AD2034">
            <v>0.17963000000000001</v>
          </cell>
          <cell r="AE2034">
            <v>0.14938000000000001</v>
          </cell>
          <cell r="AF2034">
            <v>0.13596000000000003</v>
          </cell>
          <cell r="AG2034">
            <v>0</v>
          </cell>
          <cell r="AH2034">
            <v>0</v>
          </cell>
          <cell r="AI2034">
            <v>0</v>
          </cell>
          <cell r="AJ2034">
            <v>0</v>
          </cell>
          <cell r="AK2034">
            <v>0</v>
          </cell>
          <cell r="AL2034">
            <v>0</v>
          </cell>
          <cell r="AM2034">
            <v>0</v>
          </cell>
          <cell r="AN2034">
            <v>0</v>
          </cell>
          <cell r="AO2034">
            <v>0</v>
          </cell>
          <cell r="AP2034">
            <v>0</v>
          </cell>
          <cell r="AQ2034">
            <v>0.82317000000000018</v>
          </cell>
        </row>
        <row r="2035">
          <cell r="A2035">
            <v>1</v>
          </cell>
          <cell r="B2035" t="str">
            <v>COP</v>
          </cell>
          <cell r="C2035" t="str">
            <v>Convenidas</v>
          </cell>
          <cell r="D2035" t="str">
            <v>Variable</v>
          </cell>
          <cell r="E2035">
            <v>5</v>
          </cell>
          <cell r="F2035">
            <v>36068</v>
          </cell>
          <cell r="G2035" t="str">
            <v>Septiembre</v>
          </cell>
          <cell r="H2035">
            <v>1998</v>
          </cell>
          <cell r="I2035">
            <v>37894</v>
          </cell>
          <cell r="J2035">
            <v>2003</v>
          </cell>
          <cell r="K2035" t="str">
            <v>Septiembre</v>
          </cell>
          <cell r="P2035">
            <v>6.5</v>
          </cell>
          <cell r="Q2035">
            <v>18.22</v>
          </cell>
          <cell r="R2035">
            <v>16.86</v>
          </cell>
          <cell r="S2035" t="e">
            <v>#REF!</v>
          </cell>
          <cell r="T2035">
            <v>5.6</v>
          </cell>
          <cell r="U2035" t="e">
            <v>#REF!</v>
          </cell>
          <cell r="V2035">
            <v>5.6</v>
          </cell>
          <cell r="W2035" t="e">
            <v>#REF!</v>
          </cell>
          <cell r="X2035">
            <v>5.6</v>
          </cell>
          <cell r="Y2035">
            <v>1.0203199999999999</v>
          </cell>
          <cell r="Z2035">
            <v>6.6203199999999995</v>
          </cell>
          <cell r="AA2035">
            <v>94.415999999999997</v>
          </cell>
          <cell r="AB2035">
            <v>0.92</v>
          </cell>
          <cell r="AC2035">
            <v>0.90720000000000001</v>
          </cell>
          <cell r="AD2035">
            <v>0.91447999999999996</v>
          </cell>
          <cell r="AE2035">
            <v>0.76047999999999993</v>
          </cell>
          <cell r="AF2035">
            <v>0.69216</v>
          </cell>
          <cell r="AG2035">
            <v>0</v>
          </cell>
          <cell r="AH2035">
            <v>0</v>
          </cell>
          <cell r="AI2035">
            <v>0</v>
          </cell>
          <cell r="AJ2035">
            <v>0</v>
          </cell>
          <cell r="AK2035">
            <v>0</v>
          </cell>
          <cell r="AL2035">
            <v>0</v>
          </cell>
          <cell r="AM2035">
            <v>0</v>
          </cell>
          <cell r="AN2035">
            <v>0</v>
          </cell>
          <cell r="AO2035">
            <v>0</v>
          </cell>
          <cell r="AP2035">
            <v>0</v>
          </cell>
          <cell r="AQ2035">
            <v>4.1943199999999994</v>
          </cell>
        </row>
        <row r="2036">
          <cell r="A2036">
            <v>1</v>
          </cell>
          <cell r="B2036" t="str">
            <v>COP</v>
          </cell>
          <cell r="C2036" t="str">
            <v>Convenidas</v>
          </cell>
          <cell r="D2036" t="str">
            <v>Variable</v>
          </cell>
          <cell r="E2036">
            <v>5</v>
          </cell>
          <cell r="F2036">
            <v>36068</v>
          </cell>
          <cell r="G2036" t="str">
            <v>Septiembre</v>
          </cell>
          <cell r="H2036">
            <v>1998</v>
          </cell>
          <cell r="I2036">
            <v>37894</v>
          </cell>
          <cell r="J2036">
            <v>2003</v>
          </cell>
          <cell r="K2036" t="str">
            <v>Septiembre</v>
          </cell>
          <cell r="P2036">
            <v>6.5</v>
          </cell>
          <cell r="Q2036">
            <v>18.22</v>
          </cell>
          <cell r="R2036">
            <v>16.86</v>
          </cell>
          <cell r="S2036" t="e">
            <v>#REF!</v>
          </cell>
          <cell r="T2036">
            <v>1.2</v>
          </cell>
          <cell r="U2036" t="e">
            <v>#REF!</v>
          </cell>
          <cell r="V2036">
            <v>1.2</v>
          </cell>
          <cell r="W2036" t="e">
            <v>#REF!</v>
          </cell>
          <cell r="X2036">
            <v>1.2</v>
          </cell>
          <cell r="Y2036">
            <v>0.21864</v>
          </cell>
          <cell r="Z2036">
            <v>1.4186399999999999</v>
          </cell>
          <cell r="AA2036">
            <v>20.231999999999999</v>
          </cell>
          <cell r="AB2036">
            <v>0.2</v>
          </cell>
          <cell r="AC2036">
            <v>0.19439999999999999</v>
          </cell>
          <cell r="AD2036">
            <v>0.19596</v>
          </cell>
          <cell r="AE2036">
            <v>0.16295999999999999</v>
          </cell>
          <cell r="AF2036">
            <v>0.14832000000000001</v>
          </cell>
          <cell r="AG2036">
            <v>0</v>
          </cell>
          <cell r="AH2036">
            <v>0</v>
          </cell>
          <cell r="AI2036">
            <v>0</v>
          </cell>
          <cell r="AJ2036">
            <v>0</v>
          </cell>
          <cell r="AK2036">
            <v>0</v>
          </cell>
          <cell r="AL2036">
            <v>0</v>
          </cell>
          <cell r="AM2036">
            <v>0</v>
          </cell>
          <cell r="AN2036">
            <v>0</v>
          </cell>
          <cell r="AO2036">
            <v>0</v>
          </cell>
          <cell r="AP2036">
            <v>0</v>
          </cell>
          <cell r="AQ2036">
            <v>0.90164</v>
          </cell>
        </row>
        <row r="2037">
          <cell r="A2037">
            <v>1</v>
          </cell>
          <cell r="B2037" t="str">
            <v>COP</v>
          </cell>
          <cell r="C2037" t="str">
            <v>Convenidas</v>
          </cell>
          <cell r="D2037" t="str">
            <v>Variable</v>
          </cell>
          <cell r="E2037">
            <v>5</v>
          </cell>
          <cell r="F2037">
            <v>36068</v>
          </cell>
          <cell r="G2037" t="str">
            <v>Septiembre</v>
          </cell>
          <cell r="H2037">
            <v>1998</v>
          </cell>
          <cell r="I2037">
            <v>37894</v>
          </cell>
          <cell r="J2037">
            <v>2003</v>
          </cell>
          <cell r="K2037" t="str">
            <v>Septiembre</v>
          </cell>
          <cell r="P2037">
            <v>6.5</v>
          </cell>
          <cell r="Q2037">
            <v>18.22</v>
          </cell>
          <cell r="R2037">
            <v>16.86</v>
          </cell>
          <cell r="S2037" t="e">
            <v>#REF!</v>
          </cell>
          <cell r="T2037">
            <v>19.8</v>
          </cell>
          <cell r="U2037" t="e">
            <v>#REF!</v>
          </cell>
          <cell r="V2037">
            <v>19.8</v>
          </cell>
          <cell r="W2037" t="e">
            <v>#REF!</v>
          </cell>
          <cell r="X2037">
            <v>19.8</v>
          </cell>
          <cell r="Y2037">
            <v>3.6075600000000003</v>
          </cell>
          <cell r="Z2037">
            <v>23.40756</v>
          </cell>
          <cell r="AA2037">
            <v>333.82799999999997</v>
          </cell>
          <cell r="AB2037">
            <v>3.24</v>
          </cell>
          <cell r="AC2037">
            <v>3.2076000000000002</v>
          </cell>
          <cell r="AD2037">
            <v>3.2333400000000001</v>
          </cell>
          <cell r="AE2037">
            <v>2.6888400000000003</v>
          </cell>
          <cell r="AF2037">
            <v>2.4472800000000001</v>
          </cell>
          <cell r="AG2037">
            <v>0</v>
          </cell>
          <cell r="AH2037">
            <v>0</v>
          </cell>
          <cell r="AI2037">
            <v>0</v>
          </cell>
          <cell r="AJ2037">
            <v>0</v>
          </cell>
          <cell r="AK2037">
            <v>0</v>
          </cell>
          <cell r="AL2037">
            <v>0</v>
          </cell>
          <cell r="AM2037">
            <v>0</v>
          </cell>
          <cell r="AN2037">
            <v>0</v>
          </cell>
          <cell r="AO2037">
            <v>0</v>
          </cell>
          <cell r="AP2037">
            <v>0</v>
          </cell>
          <cell r="AQ2037">
            <v>14.817060000000001</v>
          </cell>
        </row>
        <row r="2038">
          <cell r="A2038">
            <v>1</v>
          </cell>
          <cell r="B2038" t="str">
            <v>COP</v>
          </cell>
          <cell r="C2038" t="str">
            <v>Convenidas</v>
          </cell>
          <cell r="D2038" t="str">
            <v>Variable</v>
          </cell>
          <cell r="E2038">
            <v>5</v>
          </cell>
          <cell r="F2038">
            <v>36068</v>
          </cell>
          <cell r="G2038" t="str">
            <v>Septiembre</v>
          </cell>
          <cell r="H2038">
            <v>1998</v>
          </cell>
          <cell r="I2038">
            <v>37894</v>
          </cell>
          <cell r="J2038">
            <v>2003</v>
          </cell>
          <cell r="K2038" t="str">
            <v>Septiembre</v>
          </cell>
          <cell r="P2038">
            <v>6.5</v>
          </cell>
          <cell r="Q2038">
            <v>18.22</v>
          </cell>
          <cell r="R2038">
            <v>16.86</v>
          </cell>
          <cell r="S2038" t="e">
            <v>#REF!</v>
          </cell>
          <cell r="T2038">
            <v>3.5</v>
          </cell>
          <cell r="U2038" t="e">
            <v>#REF!</v>
          </cell>
          <cell r="V2038">
            <v>3.5</v>
          </cell>
          <cell r="W2038" t="e">
            <v>#REF!</v>
          </cell>
          <cell r="X2038">
            <v>3.5</v>
          </cell>
          <cell r="Y2038">
            <v>0.63770000000000004</v>
          </cell>
          <cell r="Z2038">
            <v>4.1376999999999997</v>
          </cell>
          <cell r="AA2038">
            <v>59.01</v>
          </cell>
          <cell r="AB2038">
            <v>0.56999999999999995</v>
          </cell>
          <cell r="AC2038">
            <v>0.56700000000000006</v>
          </cell>
          <cell r="AD2038">
            <v>0.57155</v>
          </cell>
          <cell r="AE2038">
            <v>0.4753</v>
          </cell>
          <cell r="AF2038">
            <v>0.43259999999999998</v>
          </cell>
          <cell r="AG2038">
            <v>0</v>
          </cell>
          <cell r="AH2038">
            <v>0</v>
          </cell>
          <cell r="AI2038">
            <v>0</v>
          </cell>
          <cell r="AJ2038">
            <v>0</v>
          </cell>
          <cell r="AK2038">
            <v>0</v>
          </cell>
          <cell r="AL2038">
            <v>0</v>
          </cell>
          <cell r="AM2038">
            <v>0</v>
          </cell>
          <cell r="AN2038">
            <v>0</v>
          </cell>
          <cell r="AO2038">
            <v>0</v>
          </cell>
          <cell r="AP2038">
            <v>0</v>
          </cell>
          <cell r="AQ2038">
            <v>2.6164499999999999</v>
          </cell>
        </row>
        <row r="2039">
          <cell r="A2039">
            <v>1</v>
          </cell>
          <cell r="B2039" t="str">
            <v>COP</v>
          </cell>
          <cell r="C2039" t="str">
            <v>Convenidas</v>
          </cell>
          <cell r="D2039" t="str">
            <v>Variable</v>
          </cell>
          <cell r="E2039">
            <v>5</v>
          </cell>
          <cell r="F2039">
            <v>36068</v>
          </cell>
          <cell r="G2039" t="str">
            <v>Septiembre</v>
          </cell>
          <cell r="H2039">
            <v>1998</v>
          </cell>
          <cell r="I2039">
            <v>37894</v>
          </cell>
          <cell r="J2039">
            <v>2003</v>
          </cell>
          <cell r="K2039" t="str">
            <v>Septiembre</v>
          </cell>
          <cell r="P2039">
            <v>6.5</v>
          </cell>
          <cell r="Q2039">
            <v>18.22</v>
          </cell>
          <cell r="R2039">
            <v>16.86</v>
          </cell>
          <cell r="S2039" t="e">
            <v>#REF!</v>
          </cell>
          <cell r="T2039">
            <v>1.5</v>
          </cell>
          <cell r="U2039" t="e">
            <v>#REF!</v>
          </cell>
          <cell r="V2039">
            <v>1.5</v>
          </cell>
          <cell r="W2039" t="e">
            <v>#REF!</v>
          </cell>
          <cell r="X2039">
            <v>1.5</v>
          </cell>
          <cell r="Y2039">
            <v>0.27329999999999999</v>
          </cell>
          <cell r="Z2039">
            <v>1.7732999999999999</v>
          </cell>
          <cell r="AA2039">
            <v>25.29</v>
          </cell>
          <cell r="AB2039">
            <v>0.25</v>
          </cell>
          <cell r="AC2039">
            <v>0.24299999999999999</v>
          </cell>
          <cell r="AD2039">
            <v>0.24495</v>
          </cell>
          <cell r="AE2039">
            <v>0.20369999999999999</v>
          </cell>
          <cell r="AF2039">
            <v>0.18540000000000001</v>
          </cell>
          <cell r="AG2039">
            <v>0</v>
          </cell>
          <cell r="AH2039">
            <v>0</v>
          </cell>
          <cell r="AI2039">
            <v>0</v>
          </cell>
          <cell r="AJ2039">
            <v>0</v>
          </cell>
          <cell r="AK2039">
            <v>0</v>
          </cell>
          <cell r="AL2039">
            <v>0</v>
          </cell>
          <cell r="AM2039">
            <v>0</v>
          </cell>
          <cell r="AN2039">
            <v>0</v>
          </cell>
          <cell r="AO2039">
            <v>0</v>
          </cell>
          <cell r="AP2039">
            <v>0</v>
          </cell>
          <cell r="AQ2039">
            <v>1.1270500000000001</v>
          </cell>
        </row>
        <row r="2040">
          <cell r="A2040">
            <v>1</v>
          </cell>
          <cell r="B2040" t="str">
            <v>COP</v>
          </cell>
          <cell r="C2040" t="str">
            <v>Convenidas</v>
          </cell>
          <cell r="D2040" t="str">
            <v>Variable</v>
          </cell>
          <cell r="E2040">
            <v>5</v>
          </cell>
          <cell r="F2040">
            <v>36068</v>
          </cell>
          <cell r="G2040" t="str">
            <v>Septiembre</v>
          </cell>
          <cell r="H2040">
            <v>1998</v>
          </cell>
          <cell r="I2040">
            <v>37894</v>
          </cell>
          <cell r="J2040">
            <v>2003</v>
          </cell>
          <cell r="K2040" t="str">
            <v>Septiembre</v>
          </cell>
          <cell r="P2040">
            <v>6.5</v>
          </cell>
          <cell r="Q2040">
            <v>18.22</v>
          </cell>
          <cell r="R2040">
            <v>16.86</v>
          </cell>
          <cell r="S2040" t="e">
            <v>#REF!</v>
          </cell>
          <cell r="T2040">
            <v>3.1</v>
          </cell>
          <cell r="U2040" t="e">
            <v>#REF!</v>
          </cell>
          <cell r="V2040">
            <v>3.1</v>
          </cell>
          <cell r="W2040" t="e">
            <v>#REF!</v>
          </cell>
          <cell r="X2040">
            <v>3.1</v>
          </cell>
          <cell r="Y2040">
            <v>0.56481999999999999</v>
          </cell>
          <cell r="Z2040">
            <v>3.6648200000000002</v>
          </cell>
          <cell r="AA2040">
            <v>52.265999999999998</v>
          </cell>
          <cell r="AB2040">
            <v>0.51</v>
          </cell>
          <cell r="AC2040">
            <v>0.50219999999999998</v>
          </cell>
          <cell r="AD2040">
            <v>0.50623000000000007</v>
          </cell>
          <cell r="AE2040">
            <v>0.42098000000000002</v>
          </cell>
          <cell r="AF2040">
            <v>0.38316</v>
          </cell>
          <cell r="AG2040">
            <v>0</v>
          </cell>
          <cell r="AH2040">
            <v>0</v>
          </cell>
          <cell r="AI2040">
            <v>0</v>
          </cell>
          <cell r="AJ2040">
            <v>0</v>
          </cell>
          <cell r="AK2040">
            <v>0</v>
          </cell>
          <cell r="AL2040">
            <v>0</v>
          </cell>
          <cell r="AM2040">
            <v>0</v>
          </cell>
          <cell r="AN2040">
            <v>0</v>
          </cell>
          <cell r="AO2040">
            <v>0</v>
          </cell>
          <cell r="AP2040">
            <v>0</v>
          </cell>
          <cell r="AQ2040">
            <v>2.3225700000000002</v>
          </cell>
        </row>
        <row r="2041">
          <cell r="A2041">
            <v>1</v>
          </cell>
          <cell r="B2041" t="str">
            <v>COP</v>
          </cell>
          <cell r="C2041" t="str">
            <v>Convenidas</v>
          </cell>
          <cell r="D2041" t="str">
            <v>Variable</v>
          </cell>
          <cell r="E2041">
            <v>5</v>
          </cell>
          <cell r="F2041">
            <v>36068</v>
          </cell>
          <cell r="G2041" t="str">
            <v>Septiembre</v>
          </cell>
          <cell r="H2041">
            <v>1998</v>
          </cell>
          <cell r="I2041">
            <v>37894</v>
          </cell>
          <cell r="J2041">
            <v>2003</v>
          </cell>
          <cell r="K2041" t="str">
            <v>Septiembre</v>
          </cell>
          <cell r="P2041">
            <v>6.5</v>
          </cell>
          <cell r="Q2041">
            <v>18.22</v>
          </cell>
          <cell r="R2041">
            <v>16.86</v>
          </cell>
          <cell r="S2041" t="e">
            <v>#REF!</v>
          </cell>
          <cell r="T2041">
            <v>7.3</v>
          </cell>
          <cell r="U2041" t="e">
            <v>#REF!</v>
          </cell>
          <cell r="V2041">
            <v>7.3</v>
          </cell>
          <cell r="W2041" t="e">
            <v>#REF!</v>
          </cell>
          <cell r="X2041">
            <v>7.3</v>
          </cell>
          <cell r="Y2041">
            <v>1.33006</v>
          </cell>
          <cell r="Z2041">
            <v>8.6300600000000003</v>
          </cell>
          <cell r="AA2041">
            <v>123.07799999999999</v>
          </cell>
          <cell r="AB2041">
            <v>1.2</v>
          </cell>
          <cell r="AC2041">
            <v>1.1826000000000001</v>
          </cell>
          <cell r="AD2041">
            <v>1.1920899999999999</v>
          </cell>
          <cell r="AE2041">
            <v>0.99134</v>
          </cell>
          <cell r="AF2041">
            <v>0.90227999999999997</v>
          </cell>
          <cell r="AG2041">
            <v>0</v>
          </cell>
          <cell r="AH2041">
            <v>0</v>
          </cell>
          <cell r="AI2041">
            <v>0</v>
          </cell>
          <cell r="AJ2041">
            <v>0</v>
          </cell>
          <cell r="AK2041">
            <v>0</v>
          </cell>
          <cell r="AL2041">
            <v>0</v>
          </cell>
          <cell r="AM2041">
            <v>0</v>
          </cell>
          <cell r="AN2041">
            <v>0</v>
          </cell>
          <cell r="AO2041">
            <v>0</v>
          </cell>
          <cell r="AP2041">
            <v>0</v>
          </cell>
          <cell r="AQ2041">
            <v>5.4683099999999998</v>
          </cell>
        </row>
        <row r="2042">
          <cell r="A2042">
            <v>1</v>
          </cell>
          <cell r="B2042" t="str">
            <v>COP</v>
          </cell>
          <cell r="C2042" t="str">
            <v>Convenidas</v>
          </cell>
          <cell r="D2042" t="str">
            <v>Variable</v>
          </cell>
          <cell r="E2042">
            <v>5</v>
          </cell>
          <cell r="F2042">
            <v>36068</v>
          </cell>
          <cell r="G2042" t="str">
            <v>Septiembre</v>
          </cell>
          <cell r="H2042">
            <v>1998</v>
          </cell>
          <cell r="I2042">
            <v>37894</v>
          </cell>
          <cell r="J2042">
            <v>2003</v>
          </cell>
          <cell r="K2042" t="str">
            <v>Septiembre</v>
          </cell>
          <cell r="P2042">
            <v>6.5</v>
          </cell>
          <cell r="Q2042">
            <v>18.22</v>
          </cell>
          <cell r="R2042">
            <v>16.86</v>
          </cell>
          <cell r="S2042" t="e">
            <v>#REF!</v>
          </cell>
          <cell r="T2042">
            <v>6.3</v>
          </cell>
          <cell r="U2042" t="e">
            <v>#REF!</v>
          </cell>
          <cell r="V2042">
            <v>6.3</v>
          </cell>
          <cell r="W2042" t="e">
            <v>#REF!</v>
          </cell>
          <cell r="X2042">
            <v>6.3</v>
          </cell>
          <cell r="Y2042">
            <v>1.1478599999999999</v>
          </cell>
          <cell r="Z2042">
            <v>7.4478599999999995</v>
          </cell>
          <cell r="AA2042">
            <v>106.21799999999999</v>
          </cell>
          <cell r="AB2042">
            <v>1.03</v>
          </cell>
          <cell r="AC2042">
            <v>1.0206</v>
          </cell>
          <cell r="AD2042">
            <v>1.0287899999999999</v>
          </cell>
          <cell r="AE2042">
            <v>0.85553999999999997</v>
          </cell>
          <cell r="AF2042">
            <v>0.77868000000000004</v>
          </cell>
          <cell r="AG2042">
            <v>0</v>
          </cell>
          <cell r="AH2042">
            <v>0</v>
          </cell>
          <cell r="AI2042">
            <v>0</v>
          </cell>
          <cell r="AJ2042">
            <v>0</v>
          </cell>
          <cell r="AK2042">
            <v>0</v>
          </cell>
          <cell r="AL2042">
            <v>0</v>
          </cell>
          <cell r="AM2042">
            <v>0</v>
          </cell>
          <cell r="AN2042">
            <v>0</v>
          </cell>
          <cell r="AO2042">
            <v>0</v>
          </cell>
          <cell r="AP2042">
            <v>0</v>
          </cell>
          <cell r="AQ2042">
            <v>4.7136100000000001</v>
          </cell>
        </row>
        <row r="2043">
          <cell r="A2043">
            <v>1</v>
          </cell>
          <cell r="B2043" t="str">
            <v>COP</v>
          </cell>
          <cell r="C2043" t="str">
            <v>Convenidas</v>
          </cell>
          <cell r="D2043" t="str">
            <v>Variable</v>
          </cell>
          <cell r="E2043">
            <v>5</v>
          </cell>
          <cell r="F2043">
            <v>36068</v>
          </cell>
          <cell r="G2043" t="str">
            <v>Septiembre</v>
          </cell>
          <cell r="H2043">
            <v>1998</v>
          </cell>
          <cell r="I2043">
            <v>37894</v>
          </cell>
          <cell r="J2043">
            <v>2003</v>
          </cell>
          <cell r="K2043" t="str">
            <v>Septiembre</v>
          </cell>
          <cell r="P2043">
            <v>6.5</v>
          </cell>
          <cell r="Q2043">
            <v>18.22</v>
          </cell>
          <cell r="R2043">
            <v>16.86</v>
          </cell>
          <cell r="S2043" t="e">
            <v>#REF!</v>
          </cell>
          <cell r="T2043">
            <v>2.4</v>
          </cell>
          <cell r="U2043" t="e">
            <v>#REF!</v>
          </cell>
          <cell r="V2043">
            <v>2.4</v>
          </cell>
          <cell r="W2043" t="e">
            <v>#REF!</v>
          </cell>
          <cell r="X2043">
            <v>2.4</v>
          </cell>
          <cell r="Y2043">
            <v>0.43728</v>
          </cell>
          <cell r="Z2043">
            <v>2.8372799999999998</v>
          </cell>
          <cell r="AA2043">
            <v>40.463999999999999</v>
          </cell>
          <cell r="AB2043">
            <v>0.39</v>
          </cell>
          <cell r="AC2043">
            <v>0.38879999999999998</v>
          </cell>
          <cell r="AD2043">
            <v>0.39191999999999999</v>
          </cell>
          <cell r="AE2043">
            <v>0.32591999999999999</v>
          </cell>
          <cell r="AF2043">
            <v>0.29664000000000001</v>
          </cell>
          <cell r="AG2043">
            <v>0</v>
          </cell>
          <cell r="AH2043">
            <v>0</v>
          </cell>
          <cell r="AI2043">
            <v>0</v>
          </cell>
          <cell r="AJ2043">
            <v>0</v>
          </cell>
          <cell r="AK2043">
            <v>0</v>
          </cell>
          <cell r="AL2043">
            <v>0</v>
          </cell>
          <cell r="AM2043">
            <v>0</v>
          </cell>
          <cell r="AN2043">
            <v>0</v>
          </cell>
          <cell r="AO2043">
            <v>0</v>
          </cell>
          <cell r="AP2043">
            <v>0</v>
          </cell>
          <cell r="AQ2043">
            <v>1.79328</v>
          </cell>
        </row>
        <row r="2044">
          <cell r="A2044">
            <v>1</v>
          </cell>
          <cell r="B2044" t="str">
            <v>COP</v>
          </cell>
          <cell r="C2044" t="str">
            <v>Convenidas</v>
          </cell>
          <cell r="D2044" t="str">
            <v>Variable</v>
          </cell>
          <cell r="E2044">
            <v>5</v>
          </cell>
          <cell r="F2044">
            <v>36068</v>
          </cell>
          <cell r="G2044" t="str">
            <v>Septiembre</v>
          </cell>
          <cell r="H2044">
            <v>1998</v>
          </cell>
          <cell r="I2044">
            <v>37894</v>
          </cell>
          <cell r="J2044">
            <v>2003</v>
          </cell>
          <cell r="K2044" t="str">
            <v>Septiembre</v>
          </cell>
          <cell r="P2044">
            <v>6.5</v>
          </cell>
          <cell r="Q2044">
            <v>18.22</v>
          </cell>
          <cell r="R2044">
            <v>16.86</v>
          </cell>
          <cell r="S2044" t="e">
            <v>#REF!</v>
          </cell>
          <cell r="T2044">
            <v>2.2999999999999998</v>
          </cell>
          <cell r="U2044" t="e">
            <v>#REF!</v>
          </cell>
          <cell r="V2044">
            <v>2.2999999999999998</v>
          </cell>
          <cell r="W2044" t="e">
            <v>#REF!</v>
          </cell>
          <cell r="X2044">
            <v>2.2999999999999998</v>
          </cell>
          <cell r="Y2044">
            <v>0.41905999999999999</v>
          </cell>
          <cell r="Z2044">
            <v>2.7190599999999998</v>
          </cell>
          <cell r="AA2044">
            <v>38.777999999999999</v>
          </cell>
          <cell r="AB2044">
            <v>0.38</v>
          </cell>
          <cell r="AC2044">
            <v>0.37259999999999999</v>
          </cell>
          <cell r="AD2044">
            <v>0.37558999999999998</v>
          </cell>
          <cell r="AE2044">
            <v>0.31234000000000001</v>
          </cell>
          <cell r="AF2044">
            <v>0.28427999999999998</v>
          </cell>
          <cell r="AG2044">
            <v>0</v>
          </cell>
          <cell r="AH2044">
            <v>0</v>
          </cell>
          <cell r="AI2044">
            <v>0</v>
          </cell>
          <cell r="AJ2044">
            <v>0</v>
          </cell>
          <cell r="AK2044">
            <v>0</v>
          </cell>
          <cell r="AL2044">
            <v>0</v>
          </cell>
          <cell r="AM2044">
            <v>0</v>
          </cell>
          <cell r="AN2044">
            <v>0</v>
          </cell>
          <cell r="AO2044">
            <v>0</v>
          </cell>
          <cell r="AP2044">
            <v>0</v>
          </cell>
          <cell r="AQ2044">
            <v>1.7248100000000002</v>
          </cell>
        </row>
        <row r="2045">
          <cell r="A2045">
            <v>1</v>
          </cell>
          <cell r="B2045" t="str">
            <v>COP</v>
          </cell>
          <cell r="C2045" t="str">
            <v>Convenidas</v>
          </cell>
          <cell r="D2045" t="str">
            <v>Variable</v>
          </cell>
          <cell r="E2045">
            <v>5</v>
          </cell>
          <cell r="F2045">
            <v>36068</v>
          </cell>
          <cell r="G2045" t="str">
            <v>Septiembre</v>
          </cell>
          <cell r="H2045">
            <v>1998</v>
          </cell>
          <cell r="I2045">
            <v>37894</v>
          </cell>
          <cell r="J2045">
            <v>2003</v>
          </cell>
          <cell r="K2045" t="str">
            <v>Septiembre</v>
          </cell>
          <cell r="P2045">
            <v>6.5</v>
          </cell>
          <cell r="Q2045">
            <v>18.22</v>
          </cell>
          <cell r="R2045">
            <v>16.86</v>
          </cell>
          <cell r="S2045" t="e">
            <v>#REF!</v>
          </cell>
          <cell r="T2045">
            <v>1.3</v>
          </cell>
          <cell r="U2045" t="e">
            <v>#REF!</v>
          </cell>
          <cell r="V2045">
            <v>1.3</v>
          </cell>
          <cell r="W2045" t="e">
            <v>#REF!</v>
          </cell>
          <cell r="X2045">
            <v>1.3</v>
          </cell>
          <cell r="Y2045">
            <v>0.23686000000000001</v>
          </cell>
          <cell r="Z2045">
            <v>1.5368600000000001</v>
          </cell>
          <cell r="AA2045">
            <v>21.917999999999999</v>
          </cell>
          <cell r="AB2045">
            <v>0.21</v>
          </cell>
          <cell r="AC2045">
            <v>0.21060000000000001</v>
          </cell>
          <cell r="AD2045">
            <v>0.21229000000000001</v>
          </cell>
          <cell r="AE2045">
            <v>0.17654</v>
          </cell>
          <cell r="AF2045">
            <v>0.16068000000000002</v>
          </cell>
          <cell r="AG2045">
            <v>0</v>
          </cell>
          <cell r="AH2045">
            <v>0</v>
          </cell>
          <cell r="AI2045">
            <v>0</v>
          </cell>
          <cell r="AJ2045">
            <v>0</v>
          </cell>
          <cell r="AK2045">
            <v>0</v>
          </cell>
          <cell r="AL2045">
            <v>0</v>
          </cell>
          <cell r="AM2045">
            <v>0</v>
          </cell>
          <cell r="AN2045">
            <v>0</v>
          </cell>
          <cell r="AO2045">
            <v>0</v>
          </cell>
          <cell r="AP2045">
            <v>0</v>
          </cell>
          <cell r="AQ2045">
            <v>0.97011000000000003</v>
          </cell>
        </row>
        <row r="2046">
          <cell r="A2046">
            <v>1</v>
          </cell>
          <cell r="B2046" t="str">
            <v>COP</v>
          </cell>
          <cell r="C2046" t="str">
            <v>Convenidas</v>
          </cell>
          <cell r="D2046" t="str">
            <v>Variable</v>
          </cell>
          <cell r="E2046">
            <v>5</v>
          </cell>
          <cell r="F2046">
            <v>36068</v>
          </cell>
          <cell r="G2046" t="str">
            <v>Septiembre</v>
          </cell>
          <cell r="H2046">
            <v>1998</v>
          </cell>
          <cell r="I2046">
            <v>37894</v>
          </cell>
          <cell r="J2046">
            <v>2003</v>
          </cell>
          <cell r="K2046" t="str">
            <v>Septiembre</v>
          </cell>
          <cell r="P2046">
            <v>6.5</v>
          </cell>
          <cell r="Q2046">
            <v>18.22</v>
          </cell>
          <cell r="R2046">
            <v>16.86</v>
          </cell>
          <cell r="S2046" t="e">
            <v>#REF!</v>
          </cell>
          <cell r="T2046">
            <v>1.5</v>
          </cell>
          <cell r="U2046" t="e">
            <v>#REF!</v>
          </cell>
          <cell r="V2046">
            <v>1.5</v>
          </cell>
          <cell r="W2046" t="e">
            <v>#REF!</v>
          </cell>
          <cell r="X2046">
            <v>1.5</v>
          </cell>
          <cell r="Y2046">
            <v>0.27329999999999999</v>
          </cell>
          <cell r="Z2046">
            <v>1.7732999999999999</v>
          </cell>
          <cell r="AA2046">
            <v>25.29</v>
          </cell>
          <cell r="AB2046">
            <v>0.25</v>
          </cell>
          <cell r="AC2046">
            <v>0.24299999999999999</v>
          </cell>
          <cell r="AD2046">
            <v>0.24495</v>
          </cell>
          <cell r="AE2046">
            <v>0.20369999999999999</v>
          </cell>
          <cell r="AF2046">
            <v>0.18540000000000001</v>
          </cell>
          <cell r="AG2046">
            <v>0</v>
          </cell>
          <cell r="AH2046">
            <v>0</v>
          </cell>
          <cell r="AI2046">
            <v>0</v>
          </cell>
          <cell r="AJ2046">
            <v>0</v>
          </cell>
          <cell r="AK2046">
            <v>0</v>
          </cell>
          <cell r="AL2046">
            <v>0</v>
          </cell>
          <cell r="AM2046">
            <v>0</v>
          </cell>
          <cell r="AN2046">
            <v>0</v>
          </cell>
          <cell r="AO2046">
            <v>0</v>
          </cell>
          <cell r="AP2046">
            <v>0</v>
          </cell>
          <cell r="AQ2046">
            <v>1.1270500000000001</v>
          </cell>
        </row>
        <row r="2047">
          <cell r="A2047">
            <v>1</v>
          </cell>
          <cell r="B2047" t="str">
            <v>COP</v>
          </cell>
          <cell r="C2047" t="str">
            <v>Convenidas</v>
          </cell>
          <cell r="D2047" t="str">
            <v>Variable</v>
          </cell>
          <cell r="E2047">
            <v>5</v>
          </cell>
          <cell r="F2047">
            <v>36068</v>
          </cell>
          <cell r="G2047" t="str">
            <v>Septiembre</v>
          </cell>
          <cell r="H2047">
            <v>1998</v>
          </cell>
          <cell r="I2047">
            <v>37894</v>
          </cell>
          <cell r="J2047">
            <v>2003</v>
          </cell>
          <cell r="K2047" t="str">
            <v>Septiembre</v>
          </cell>
          <cell r="P2047">
            <v>6.5</v>
          </cell>
          <cell r="Q2047">
            <v>18.22</v>
          </cell>
          <cell r="R2047">
            <v>16.86</v>
          </cell>
          <cell r="S2047" t="e">
            <v>#REF!</v>
          </cell>
          <cell r="T2047">
            <v>3.3</v>
          </cell>
          <cell r="U2047" t="e">
            <v>#REF!</v>
          </cell>
          <cell r="V2047">
            <v>3.3</v>
          </cell>
          <cell r="W2047" t="e">
            <v>#REF!</v>
          </cell>
          <cell r="X2047">
            <v>3.3</v>
          </cell>
          <cell r="Y2047">
            <v>0.60126000000000002</v>
          </cell>
          <cell r="Z2047">
            <v>3.9012599999999997</v>
          </cell>
          <cell r="AA2047">
            <v>55.637999999999998</v>
          </cell>
          <cell r="AB2047">
            <v>0.54</v>
          </cell>
          <cell r="AC2047">
            <v>0.53459999999999996</v>
          </cell>
          <cell r="AD2047">
            <v>0.53888999999999998</v>
          </cell>
          <cell r="AE2047">
            <v>0.44813999999999998</v>
          </cell>
          <cell r="AF2047">
            <v>0.40787999999999996</v>
          </cell>
          <cell r="AG2047">
            <v>0</v>
          </cell>
          <cell r="AH2047">
            <v>0</v>
          </cell>
          <cell r="AI2047">
            <v>0</v>
          </cell>
          <cell r="AJ2047">
            <v>0</v>
          </cell>
          <cell r="AK2047">
            <v>0</v>
          </cell>
          <cell r="AL2047">
            <v>0</v>
          </cell>
          <cell r="AM2047">
            <v>0</v>
          </cell>
          <cell r="AN2047">
            <v>0</v>
          </cell>
          <cell r="AO2047">
            <v>0</v>
          </cell>
          <cell r="AP2047">
            <v>0</v>
          </cell>
          <cell r="AQ2047">
            <v>2.4695100000000001</v>
          </cell>
        </row>
        <row r="2048">
          <cell r="A2048">
            <v>1</v>
          </cell>
          <cell r="B2048" t="str">
            <v>COP</v>
          </cell>
          <cell r="C2048" t="str">
            <v>Convenidas</v>
          </cell>
          <cell r="D2048" t="str">
            <v>Variable</v>
          </cell>
          <cell r="E2048">
            <v>5</v>
          </cell>
          <cell r="F2048">
            <v>36068</v>
          </cell>
          <cell r="G2048" t="str">
            <v>Septiembre</v>
          </cell>
          <cell r="H2048">
            <v>1998</v>
          </cell>
          <cell r="I2048">
            <v>37894</v>
          </cell>
          <cell r="J2048">
            <v>2003</v>
          </cell>
          <cell r="K2048" t="str">
            <v>Septiembre</v>
          </cell>
          <cell r="P2048">
            <v>6.5</v>
          </cell>
          <cell r="Q2048">
            <v>18.22</v>
          </cell>
          <cell r="R2048">
            <v>16.86</v>
          </cell>
          <cell r="S2048" t="e">
            <v>#REF!</v>
          </cell>
          <cell r="T2048">
            <v>0.6</v>
          </cell>
          <cell r="U2048" t="e">
            <v>#REF!</v>
          </cell>
          <cell r="V2048">
            <v>0.6</v>
          </cell>
          <cell r="W2048" t="e">
            <v>#REF!</v>
          </cell>
          <cell r="X2048">
            <v>0.6</v>
          </cell>
          <cell r="Y2048">
            <v>0.10932</v>
          </cell>
          <cell r="Z2048">
            <v>0.70931999999999995</v>
          </cell>
          <cell r="AA2048">
            <v>10.116</v>
          </cell>
          <cell r="AB2048">
            <v>0.1</v>
          </cell>
          <cell r="AC2048">
            <v>9.7199999999999995E-2</v>
          </cell>
          <cell r="AD2048">
            <v>9.7979999999999998E-2</v>
          </cell>
          <cell r="AE2048">
            <v>8.1479999999999997E-2</v>
          </cell>
          <cell r="AF2048">
            <v>7.4160000000000004E-2</v>
          </cell>
          <cell r="AG2048">
            <v>0</v>
          </cell>
          <cell r="AH2048">
            <v>0</v>
          </cell>
          <cell r="AI2048">
            <v>0</v>
          </cell>
          <cell r="AJ2048">
            <v>0</v>
          </cell>
          <cell r="AK2048">
            <v>0</v>
          </cell>
          <cell r="AL2048">
            <v>0</v>
          </cell>
          <cell r="AM2048">
            <v>0</v>
          </cell>
          <cell r="AN2048">
            <v>0</v>
          </cell>
          <cell r="AO2048">
            <v>0</v>
          </cell>
          <cell r="AP2048">
            <v>0</v>
          </cell>
          <cell r="AQ2048">
            <v>0.45082</v>
          </cell>
        </row>
        <row r="2049">
          <cell r="A2049">
            <v>1</v>
          </cell>
          <cell r="B2049" t="str">
            <v>COP</v>
          </cell>
          <cell r="C2049" t="str">
            <v>Convenidas</v>
          </cell>
          <cell r="D2049" t="str">
            <v>Variable</v>
          </cell>
          <cell r="E2049">
            <v>5</v>
          </cell>
          <cell r="F2049">
            <v>36068</v>
          </cell>
          <cell r="G2049" t="str">
            <v>Septiembre</v>
          </cell>
          <cell r="H2049">
            <v>1998</v>
          </cell>
          <cell r="I2049">
            <v>37894</v>
          </cell>
          <cell r="J2049">
            <v>2003</v>
          </cell>
          <cell r="K2049" t="str">
            <v>Septiembre</v>
          </cell>
          <cell r="P2049">
            <v>6.5</v>
          </cell>
          <cell r="Q2049">
            <v>18.22</v>
          </cell>
          <cell r="R2049">
            <v>16.86</v>
          </cell>
          <cell r="S2049" t="e">
            <v>#REF!</v>
          </cell>
          <cell r="T2049">
            <v>4.8</v>
          </cell>
          <cell r="U2049" t="e">
            <v>#REF!</v>
          </cell>
          <cell r="V2049">
            <v>4.8</v>
          </cell>
          <cell r="W2049" t="e">
            <v>#REF!</v>
          </cell>
          <cell r="X2049">
            <v>4.8</v>
          </cell>
          <cell r="Y2049">
            <v>0.87456</v>
          </cell>
          <cell r="Z2049">
            <v>5.6745599999999996</v>
          </cell>
          <cell r="AA2049">
            <v>80.927999999999997</v>
          </cell>
          <cell r="AB2049">
            <v>0.79</v>
          </cell>
          <cell r="AC2049">
            <v>0.77759999999999996</v>
          </cell>
          <cell r="AD2049">
            <v>0.78383999999999998</v>
          </cell>
          <cell r="AE2049">
            <v>0.65183999999999997</v>
          </cell>
          <cell r="AF2049">
            <v>0.59328000000000003</v>
          </cell>
          <cell r="AG2049">
            <v>0</v>
          </cell>
          <cell r="AH2049">
            <v>0</v>
          </cell>
          <cell r="AI2049">
            <v>0</v>
          </cell>
          <cell r="AJ2049">
            <v>0</v>
          </cell>
          <cell r="AK2049">
            <v>0</v>
          </cell>
          <cell r="AL2049">
            <v>0</v>
          </cell>
          <cell r="AM2049">
            <v>0</v>
          </cell>
          <cell r="AN2049">
            <v>0</v>
          </cell>
          <cell r="AO2049">
            <v>0</v>
          </cell>
          <cell r="AP2049">
            <v>0</v>
          </cell>
          <cell r="AQ2049">
            <v>3.5965600000000002</v>
          </cell>
        </row>
        <row r="2050">
          <cell r="A2050">
            <v>1</v>
          </cell>
          <cell r="B2050" t="str">
            <v>COP</v>
          </cell>
          <cell r="C2050" t="str">
            <v>Convenidas</v>
          </cell>
          <cell r="D2050" t="str">
            <v>Variable</v>
          </cell>
          <cell r="E2050">
            <v>5</v>
          </cell>
          <cell r="F2050">
            <v>36068</v>
          </cell>
          <cell r="G2050" t="str">
            <v>Septiembre</v>
          </cell>
          <cell r="H2050">
            <v>1998</v>
          </cell>
          <cell r="I2050">
            <v>37894</v>
          </cell>
          <cell r="J2050">
            <v>2003</v>
          </cell>
          <cell r="K2050" t="str">
            <v>Septiembre</v>
          </cell>
          <cell r="P2050">
            <v>6.5</v>
          </cell>
          <cell r="Q2050">
            <v>18.22</v>
          </cell>
          <cell r="R2050">
            <v>16.86</v>
          </cell>
          <cell r="S2050" t="e">
            <v>#REF!</v>
          </cell>
          <cell r="T2050">
            <v>5.2</v>
          </cell>
          <cell r="U2050" t="e">
            <v>#REF!</v>
          </cell>
          <cell r="V2050">
            <v>5.2</v>
          </cell>
          <cell r="W2050" t="e">
            <v>#REF!</v>
          </cell>
          <cell r="X2050">
            <v>5.2</v>
          </cell>
          <cell r="Y2050">
            <v>0.94744000000000006</v>
          </cell>
          <cell r="Z2050">
            <v>6.1474400000000005</v>
          </cell>
          <cell r="AA2050">
            <v>87.671999999999997</v>
          </cell>
          <cell r="AB2050">
            <v>0.85</v>
          </cell>
          <cell r="AC2050">
            <v>0.84240000000000004</v>
          </cell>
          <cell r="AD2050">
            <v>0.84916000000000003</v>
          </cell>
          <cell r="AE2050">
            <v>0.70616000000000001</v>
          </cell>
          <cell r="AF2050">
            <v>0.64272000000000007</v>
          </cell>
          <cell r="AG2050">
            <v>0</v>
          </cell>
          <cell r="AH2050">
            <v>0</v>
          </cell>
          <cell r="AI2050">
            <v>0</v>
          </cell>
          <cell r="AJ2050">
            <v>0</v>
          </cell>
          <cell r="AK2050">
            <v>0</v>
          </cell>
          <cell r="AL2050">
            <v>0</v>
          </cell>
          <cell r="AM2050">
            <v>0</v>
          </cell>
          <cell r="AN2050">
            <v>0</v>
          </cell>
          <cell r="AO2050">
            <v>0</v>
          </cell>
          <cell r="AP2050">
            <v>0</v>
          </cell>
          <cell r="AQ2050">
            <v>3.8904400000000003</v>
          </cell>
        </row>
        <row r="2051">
          <cell r="A2051">
            <v>1</v>
          </cell>
          <cell r="B2051" t="str">
            <v>COP</v>
          </cell>
          <cell r="C2051" t="str">
            <v>Convenidas</v>
          </cell>
          <cell r="D2051" t="str">
            <v>Variable</v>
          </cell>
          <cell r="E2051">
            <v>5</v>
          </cell>
          <cell r="F2051">
            <v>36068</v>
          </cell>
          <cell r="G2051" t="str">
            <v>Septiembre</v>
          </cell>
          <cell r="H2051">
            <v>1998</v>
          </cell>
          <cell r="I2051">
            <v>37894</v>
          </cell>
          <cell r="J2051">
            <v>2003</v>
          </cell>
          <cell r="K2051" t="str">
            <v>Septiembre</v>
          </cell>
          <cell r="P2051">
            <v>6.5</v>
          </cell>
          <cell r="Q2051">
            <v>18.22</v>
          </cell>
          <cell r="R2051">
            <v>16.86</v>
          </cell>
          <cell r="S2051" t="e">
            <v>#REF!</v>
          </cell>
          <cell r="T2051">
            <v>0.5</v>
          </cell>
          <cell r="U2051" t="e">
            <v>#REF!</v>
          </cell>
          <cell r="V2051">
            <v>0.5</v>
          </cell>
          <cell r="W2051" t="e">
            <v>#REF!</v>
          </cell>
          <cell r="X2051">
            <v>0.5</v>
          </cell>
          <cell r="Y2051">
            <v>9.11E-2</v>
          </cell>
          <cell r="Z2051">
            <v>0.59109999999999996</v>
          </cell>
          <cell r="AA2051">
            <v>8.43</v>
          </cell>
          <cell r="AB2051">
            <v>0.08</v>
          </cell>
          <cell r="AC2051">
            <v>8.1000000000000003E-2</v>
          </cell>
          <cell r="AD2051">
            <v>8.165E-2</v>
          </cell>
          <cell r="AE2051">
            <v>6.7900000000000002E-2</v>
          </cell>
          <cell r="AF2051">
            <v>6.1800000000000001E-2</v>
          </cell>
          <cell r="AG2051">
            <v>0</v>
          </cell>
          <cell r="AH2051">
            <v>0</v>
          </cell>
          <cell r="AI2051">
            <v>0</v>
          </cell>
          <cell r="AJ2051">
            <v>0</v>
          </cell>
          <cell r="AK2051">
            <v>0</v>
          </cell>
          <cell r="AL2051">
            <v>0</v>
          </cell>
          <cell r="AM2051">
            <v>0</v>
          </cell>
          <cell r="AN2051">
            <v>0</v>
          </cell>
          <cell r="AO2051">
            <v>0</v>
          </cell>
          <cell r="AP2051">
            <v>0</v>
          </cell>
          <cell r="AQ2051">
            <v>0.37235000000000001</v>
          </cell>
        </row>
        <row r="2052">
          <cell r="A2052">
            <v>1</v>
          </cell>
          <cell r="B2052" t="str">
            <v>COP</v>
          </cell>
          <cell r="C2052" t="str">
            <v>Convenidas</v>
          </cell>
          <cell r="D2052" t="str">
            <v>Variable</v>
          </cell>
          <cell r="E2052">
            <v>5</v>
          </cell>
          <cell r="F2052">
            <v>36068</v>
          </cell>
          <cell r="G2052" t="str">
            <v>Septiembre</v>
          </cell>
          <cell r="H2052">
            <v>1998</v>
          </cell>
          <cell r="I2052">
            <v>37894</v>
          </cell>
          <cell r="J2052">
            <v>2003</v>
          </cell>
          <cell r="K2052" t="str">
            <v>Septiembre</v>
          </cell>
          <cell r="P2052">
            <v>6.5</v>
          </cell>
          <cell r="Q2052">
            <v>18.22</v>
          </cell>
          <cell r="R2052">
            <v>16.86</v>
          </cell>
          <cell r="S2052" t="e">
            <v>#REF!</v>
          </cell>
          <cell r="T2052">
            <v>3</v>
          </cell>
          <cell r="U2052" t="e">
            <v>#REF!</v>
          </cell>
          <cell r="V2052">
            <v>3</v>
          </cell>
          <cell r="W2052" t="e">
            <v>#REF!</v>
          </cell>
          <cell r="X2052">
            <v>3</v>
          </cell>
          <cell r="Y2052">
            <v>0.54659999999999997</v>
          </cell>
          <cell r="Z2052">
            <v>3.5465999999999998</v>
          </cell>
          <cell r="AA2052">
            <v>50.58</v>
          </cell>
          <cell r="AB2052">
            <v>0.49</v>
          </cell>
          <cell r="AC2052">
            <v>0.48599999999999999</v>
          </cell>
          <cell r="AD2052">
            <v>0.4899</v>
          </cell>
          <cell r="AE2052">
            <v>0.40739999999999998</v>
          </cell>
          <cell r="AF2052">
            <v>0.37080000000000002</v>
          </cell>
          <cell r="AG2052">
            <v>0</v>
          </cell>
          <cell r="AH2052">
            <v>0</v>
          </cell>
          <cell r="AI2052">
            <v>0</v>
          </cell>
          <cell r="AJ2052">
            <v>0</v>
          </cell>
          <cell r="AK2052">
            <v>0</v>
          </cell>
          <cell r="AL2052">
            <v>0</v>
          </cell>
          <cell r="AM2052">
            <v>0</v>
          </cell>
          <cell r="AN2052">
            <v>0</v>
          </cell>
          <cell r="AO2052">
            <v>0</v>
          </cell>
          <cell r="AP2052">
            <v>0</v>
          </cell>
          <cell r="AQ2052">
            <v>2.2441</v>
          </cell>
        </row>
        <row r="2053">
          <cell r="A2053">
            <v>1</v>
          </cell>
          <cell r="B2053" t="str">
            <v>COP</v>
          </cell>
          <cell r="C2053" t="str">
            <v>Convenidas</v>
          </cell>
          <cell r="D2053" t="str">
            <v>Variable</v>
          </cell>
          <cell r="E2053">
            <v>5</v>
          </cell>
          <cell r="F2053">
            <v>36068</v>
          </cell>
          <cell r="G2053" t="str">
            <v>Septiembre</v>
          </cell>
          <cell r="H2053">
            <v>1998</v>
          </cell>
          <cell r="I2053">
            <v>37894</v>
          </cell>
          <cell r="J2053">
            <v>2003</v>
          </cell>
          <cell r="K2053" t="str">
            <v>Septiembre</v>
          </cell>
          <cell r="P2053">
            <v>6.5</v>
          </cell>
          <cell r="Q2053">
            <v>18.22</v>
          </cell>
          <cell r="R2053">
            <v>16.86</v>
          </cell>
          <cell r="S2053" t="e">
            <v>#REF!</v>
          </cell>
          <cell r="T2053">
            <v>1.8</v>
          </cell>
          <cell r="U2053" t="e">
            <v>#REF!</v>
          </cell>
          <cell r="V2053">
            <v>1.8</v>
          </cell>
          <cell r="W2053" t="e">
            <v>#REF!</v>
          </cell>
          <cell r="X2053">
            <v>1.8</v>
          </cell>
          <cell r="Y2053">
            <v>0.32796000000000003</v>
          </cell>
          <cell r="Z2053">
            <v>2.1279599999999999</v>
          </cell>
          <cell r="AA2053">
            <v>30.347999999999999</v>
          </cell>
          <cell r="AB2053">
            <v>0.28999999999999998</v>
          </cell>
          <cell r="AC2053">
            <v>0.29160000000000003</v>
          </cell>
          <cell r="AD2053">
            <v>0.29394000000000003</v>
          </cell>
          <cell r="AE2053">
            <v>0.24444000000000002</v>
          </cell>
          <cell r="AF2053">
            <v>0.22248000000000001</v>
          </cell>
          <cell r="AG2053">
            <v>0</v>
          </cell>
          <cell r="AH2053">
            <v>0</v>
          </cell>
          <cell r="AI2053">
            <v>0</v>
          </cell>
          <cell r="AJ2053">
            <v>0</v>
          </cell>
          <cell r="AK2053">
            <v>0</v>
          </cell>
          <cell r="AL2053">
            <v>0</v>
          </cell>
          <cell r="AM2053">
            <v>0</v>
          </cell>
          <cell r="AN2053">
            <v>0</v>
          </cell>
          <cell r="AO2053">
            <v>0</v>
          </cell>
          <cell r="AP2053">
            <v>0</v>
          </cell>
          <cell r="AQ2053">
            <v>1.34246</v>
          </cell>
        </row>
        <row r="2054">
          <cell r="A2054">
            <v>1</v>
          </cell>
          <cell r="B2054" t="str">
            <v>COP</v>
          </cell>
          <cell r="C2054" t="str">
            <v>Convenidas</v>
          </cell>
          <cell r="D2054" t="str">
            <v>Variable</v>
          </cell>
          <cell r="E2054">
            <v>5</v>
          </cell>
          <cell r="F2054">
            <v>36068</v>
          </cell>
          <cell r="G2054" t="str">
            <v>Septiembre</v>
          </cell>
          <cell r="H2054">
            <v>1998</v>
          </cell>
          <cell r="I2054">
            <v>37894</v>
          </cell>
          <cell r="J2054">
            <v>2003</v>
          </cell>
          <cell r="K2054" t="str">
            <v>Septiembre</v>
          </cell>
          <cell r="P2054">
            <v>6.5</v>
          </cell>
          <cell r="Q2054">
            <v>18.22</v>
          </cell>
          <cell r="R2054">
            <v>16.86</v>
          </cell>
          <cell r="S2054" t="e">
            <v>#REF!</v>
          </cell>
          <cell r="T2054">
            <v>1.8</v>
          </cell>
          <cell r="U2054" t="e">
            <v>#REF!</v>
          </cell>
          <cell r="V2054">
            <v>1.8</v>
          </cell>
          <cell r="W2054" t="e">
            <v>#REF!</v>
          </cell>
          <cell r="X2054">
            <v>1.8</v>
          </cell>
          <cell r="Y2054">
            <v>0.32796000000000003</v>
          </cell>
          <cell r="Z2054">
            <v>2.1279599999999999</v>
          </cell>
          <cell r="AA2054">
            <v>30.347999999999999</v>
          </cell>
          <cell r="AB2054">
            <v>0.28999999999999998</v>
          </cell>
          <cell r="AC2054">
            <v>0.29160000000000003</v>
          </cell>
          <cell r="AD2054">
            <v>0.29394000000000003</v>
          </cell>
          <cell r="AE2054">
            <v>0.24444000000000002</v>
          </cell>
          <cell r="AF2054">
            <v>0.22248000000000001</v>
          </cell>
          <cell r="AG2054">
            <v>0</v>
          </cell>
          <cell r="AH2054">
            <v>0</v>
          </cell>
          <cell r="AI2054">
            <v>0</v>
          </cell>
          <cell r="AJ2054">
            <v>0</v>
          </cell>
          <cell r="AK2054">
            <v>0</v>
          </cell>
          <cell r="AL2054">
            <v>0</v>
          </cell>
          <cell r="AM2054">
            <v>0</v>
          </cell>
          <cell r="AN2054">
            <v>0</v>
          </cell>
          <cell r="AO2054">
            <v>0</v>
          </cell>
          <cell r="AP2054">
            <v>0</v>
          </cell>
          <cell r="AQ2054">
            <v>1.34246</v>
          </cell>
        </row>
        <row r="2055">
          <cell r="A2055">
            <v>1</v>
          </cell>
          <cell r="B2055" t="str">
            <v>COP</v>
          </cell>
          <cell r="C2055" t="str">
            <v>Convenidas</v>
          </cell>
          <cell r="D2055" t="str">
            <v>Variable</v>
          </cell>
          <cell r="E2055">
            <v>5</v>
          </cell>
          <cell r="F2055">
            <v>36068</v>
          </cell>
          <cell r="G2055" t="str">
            <v>Septiembre</v>
          </cell>
          <cell r="H2055">
            <v>1998</v>
          </cell>
          <cell r="I2055">
            <v>37894</v>
          </cell>
          <cell r="J2055">
            <v>2003</v>
          </cell>
          <cell r="K2055" t="str">
            <v>Septiembre</v>
          </cell>
          <cell r="P2055">
            <v>6.5</v>
          </cell>
          <cell r="Q2055">
            <v>18.22</v>
          </cell>
          <cell r="R2055">
            <v>16.86</v>
          </cell>
          <cell r="S2055" t="e">
            <v>#REF!</v>
          </cell>
          <cell r="T2055">
            <v>2.9</v>
          </cell>
          <cell r="U2055" t="e">
            <v>#REF!</v>
          </cell>
          <cell r="V2055">
            <v>2.9</v>
          </cell>
          <cell r="W2055" t="e">
            <v>#REF!</v>
          </cell>
          <cell r="X2055">
            <v>2.9</v>
          </cell>
          <cell r="Y2055">
            <v>0.52837999999999996</v>
          </cell>
          <cell r="Z2055">
            <v>3.4283799999999998</v>
          </cell>
          <cell r="AA2055">
            <v>48.893999999999998</v>
          </cell>
          <cell r="AB2055">
            <v>0.48</v>
          </cell>
          <cell r="AC2055">
            <v>0.4698</v>
          </cell>
          <cell r="AD2055">
            <v>0.47356999999999999</v>
          </cell>
          <cell r="AE2055">
            <v>0.39382</v>
          </cell>
          <cell r="AF2055">
            <v>0.35843999999999998</v>
          </cell>
          <cell r="AG2055">
            <v>0</v>
          </cell>
          <cell r="AH2055">
            <v>0</v>
          </cell>
          <cell r="AI2055">
            <v>0</v>
          </cell>
          <cell r="AJ2055">
            <v>0</v>
          </cell>
          <cell r="AK2055">
            <v>0</v>
          </cell>
          <cell r="AL2055">
            <v>0</v>
          </cell>
          <cell r="AM2055">
            <v>0</v>
          </cell>
          <cell r="AN2055">
            <v>0</v>
          </cell>
          <cell r="AO2055">
            <v>0</v>
          </cell>
          <cell r="AP2055">
            <v>0</v>
          </cell>
          <cell r="AQ2055">
            <v>2.17563</v>
          </cell>
        </row>
        <row r="2056">
          <cell r="A2056">
            <v>1</v>
          </cell>
          <cell r="B2056" t="str">
            <v>COP</v>
          </cell>
          <cell r="C2056" t="str">
            <v>Convenidas</v>
          </cell>
          <cell r="D2056" t="str">
            <v>Variable</v>
          </cell>
          <cell r="E2056">
            <v>5</v>
          </cell>
          <cell r="F2056">
            <v>36068</v>
          </cell>
          <cell r="G2056" t="str">
            <v>Septiembre</v>
          </cell>
          <cell r="H2056">
            <v>1998</v>
          </cell>
          <cell r="I2056">
            <v>37894</v>
          </cell>
          <cell r="J2056">
            <v>2003</v>
          </cell>
          <cell r="K2056" t="str">
            <v>Septiembre</v>
          </cell>
          <cell r="P2056">
            <v>6.5</v>
          </cell>
          <cell r="Q2056">
            <v>18.22</v>
          </cell>
          <cell r="R2056">
            <v>16.86</v>
          </cell>
          <cell r="S2056" t="e">
            <v>#REF!</v>
          </cell>
          <cell r="T2056">
            <v>4</v>
          </cell>
          <cell r="U2056" t="e">
            <v>#REF!</v>
          </cell>
          <cell r="V2056">
            <v>4</v>
          </cell>
          <cell r="W2056" t="e">
            <v>#REF!</v>
          </cell>
          <cell r="X2056">
            <v>4</v>
          </cell>
          <cell r="Y2056">
            <v>0.7288</v>
          </cell>
          <cell r="Z2056">
            <v>4.7287999999999997</v>
          </cell>
          <cell r="AA2056">
            <v>67.44</v>
          </cell>
          <cell r="AB2056">
            <v>0.66</v>
          </cell>
          <cell r="AC2056">
            <v>0.64800000000000002</v>
          </cell>
          <cell r="AD2056">
            <v>0.6532</v>
          </cell>
          <cell r="AE2056">
            <v>0.54320000000000002</v>
          </cell>
          <cell r="AF2056">
            <v>0.49440000000000001</v>
          </cell>
          <cell r="AG2056">
            <v>0</v>
          </cell>
          <cell r="AH2056">
            <v>0</v>
          </cell>
          <cell r="AI2056">
            <v>0</v>
          </cell>
          <cell r="AJ2056">
            <v>0</v>
          </cell>
          <cell r="AK2056">
            <v>0</v>
          </cell>
          <cell r="AL2056">
            <v>0</v>
          </cell>
          <cell r="AM2056">
            <v>0</v>
          </cell>
          <cell r="AN2056">
            <v>0</v>
          </cell>
          <cell r="AO2056">
            <v>0</v>
          </cell>
          <cell r="AP2056">
            <v>0</v>
          </cell>
          <cell r="AQ2056">
            <v>2.9988000000000001</v>
          </cell>
        </row>
        <row r="2057">
          <cell r="A2057">
            <v>1</v>
          </cell>
          <cell r="B2057" t="str">
            <v>COP</v>
          </cell>
          <cell r="C2057" t="str">
            <v>Convenidas</v>
          </cell>
          <cell r="D2057" t="str">
            <v>Variable</v>
          </cell>
          <cell r="E2057">
            <v>5</v>
          </cell>
          <cell r="F2057">
            <v>36068</v>
          </cell>
          <cell r="G2057" t="str">
            <v>Septiembre</v>
          </cell>
          <cell r="H2057">
            <v>1998</v>
          </cell>
          <cell r="I2057">
            <v>37894</v>
          </cell>
          <cell r="J2057">
            <v>2003</v>
          </cell>
          <cell r="K2057" t="str">
            <v>Septiembre</v>
          </cell>
          <cell r="P2057">
            <v>6.5</v>
          </cell>
          <cell r="Q2057">
            <v>18.22</v>
          </cell>
          <cell r="R2057">
            <v>16.86</v>
          </cell>
          <cell r="S2057" t="e">
            <v>#REF!</v>
          </cell>
          <cell r="T2057">
            <v>1.6</v>
          </cell>
          <cell r="U2057" t="e">
            <v>#REF!</v>
          </cell>
          <cell r="V2057">
            <v>1.6</v>
          </cell>
          <cell r="W2057" t="e">
            <v>#REF!</v>
          </cell>
          <cell r="X2057">
            <v>1.6</v>
          </cell>
          <cell r="Y2057">
            <v>0.29152</v>
          </cell>
          <cell r="Z2057">
            <v>1.8915200000000001</v>
          </cell>
          <cell r="AA2057">
            <v>26.975999999999999</v>
          </cell>
          <cell r="AB2057">
            <v>0.26</v>
          </cell>
          <cell r="AC2057">
            <v>0.25920000000000004</v>
          </cell>
          <cell r="AD2057">
            <v>0.26128000000000001</v>
          </cell>
          <cell r="AE2057">
            <v>0.21728000000000003</v>
          </cell>
          <cell r="AF2057">
            <v>0.19776000000000002</v>
          </cell>
          <cell r="AG2057">
            <v>0</v>
          </cell>
          <cell r="AH2057">
            <v>0</v>
          </cell>
          <cell r="AI2057">
            <v>0</v>
          </cell>
          <cell r="AJ2057">
            <v>0</v>
          </cell>
          <cell r="AK2057">
            <v>0</v>
          </cell>
          <cell r="AL2057">
            <v>0</v>
          </cell>
          <cell r="AM2057">
            <v>0</v>
          </cell>
          <cell r="AN2057">
            <v>0</v>
          </cell>
          <cell r="AO2057">
            <v>0</v>
          </cell>
          <cell r="AP2057">
            <v>0</v>
          </cell>
          <cell r="AQ2057">
            <v>1.1955200000000001</v>
          </cell>
        </row>
        <row r="2058">
          <cell r="A2058">
            <v>1</v>
          </cell>
          <cell r="B2058" t="str">
            <v>COP</v>
          </cell>
          <cell r="C2058" t="str">
            <v>Convenidas</v>
          </cell>
          <cell r="D2058" t="str">
            <v>Variable</v>
          </cell>
          <cell r="E2058">
            <v>5</v>
          </cell>
          <cell r="F2058">
            <v>36068</v>
          </cell>
          <cell r="G2058" t="str">
            <v>Septiembre</v>
          </cell>
          <cell r="H2058">
            <v>1998</v>
          </cell>
          <cell r="I2058">
            <v>37894</v>
          </cell>
          <cell r="J2058">
            <v>2003</v>
          </cell>
          <cell r="K2058" t="str">
            <v>Septiembre</v>
          </cell>
          <cell r="P2058">
            <v>6.5</v>
          </cell>
          <cell r="Q2058">
            <v>18.22</v>
          </cell>
          <cell r="R2058">
            <v>16.86</v>
          </cell>
          <cell r="S2058" t="e">
            <v>#REF!</v>
          </cell>
          <cell r="T2058">
            <v>0.8</v>
          </cell>
          <cell r="U2058" t="e">
            <v>#REF!</v>
          </cell>
          <cell r="V2058">
            <v>0.8</v>
          </cell>
          <cell r="W2058" t="e">
            <v>#REF!</v>
          </cell>
          <cell r="X2058">
            <v>0.8</v>
          </cell>
          <cell r="Y2058">
            <v>0.14576</v>
          </cell>
          <cell r="Z2058">
            <v>0.94576000000000005</v>
          </cell>
          <cell r="AA2058">
            <v>13.488</v>
          </cell>
          <cell r="AB2058">
            <v>0.13</v>
          </cell>
          <cell r="AC2058">
            <v>0.12960000000000002</v>
          </cell>
          <cell r="AD2058">
            <v>0.13064000000000001</v>
          </cell>
          <cell r="AE2058">
            <v>0.10864000000000001</v>
          </cell>
          <cell r="AF2058">
            <v>9.888000000000001E-2</v>
          </cell>
          <cell r="AG2058">
            <v>0</v>
          </cell>
          <cell r="AH2058">
            <v>0</v>
          </cell>
          <cell r="AI2058">
            <v>0</v>
          </cell>
          <cell r="AJ2058">
            <v>0</v>
          </cell>
          <cell r="AK2058">
            <v>0</v>
          </cell>
          <cell r="AL2058">
            <v>0</v>
          </cell>
          <cell r="AM2058">
            <v>0</v>
          </cell>
          <cell r="AN2058">
            <v>0</v>
          </cell>
          <cell r="AO2058">
            <v>0</v>
          </cell>
          <cell r="AP2058">
            <v>0</v>
          </cell>
          <cell r="AQ2058">
            <v>0.59776000000000007</v>
          </cell>
        </row>
        <row r="2059">
          <cell r="A2059">
            <v>1</v>
          </cell>
          <cell r="B2059" t="str">
            <v>COP</v>
          </cell>
          <cell r="C2059" t="str">
            <v>Convenidas</v>
          </cell>
          <cell r="D2059" t="str">
            <v>Variable</v>
          </cell>
          <cell r="E2059">
            <v>5</v>
          </cell>
          <cell r="F2059">
            <v>36068</v>
          </cell>
          <cell r="G2059" t="str">
            <v>Septiembre</v>
          </cell>
          <cell r="H2059">
            <v>1998</v>
          </cell>
          <cell r="I2059">
            <v>37894</v>
          </cell>
          <cell r="J2059">
            <v>2003</v>
          </cell>
          <cell r="K2059" t="str">
            <v>Septiembre</v>
          </cell>
          <cell r="P2059">
            <v>6.5</v>
          </cell>
          <cell r="Q2059">
            <v>18.22</v>
          </cell>
          <cell r="R2059">
            <v>16.86</v>
          </cell>
          <cell r="S2059" t="e">
            <v>#REF!</v>
          </cell>
          <cell r="T2059">
            <v>1.2</v>
          </cell>
          <cell r="U2059" t="e">
            <v>#REF!</v>
          </cell>
          <cell r="V2059">
            <v>1.2</v>
          </cell>
          <cell r="W2059" t="e">
            <v>#REF!</v>
          </cell>
          <cell r="X2059">
            <v>1.2</v>
          </cell>
          <cell r="Y2059">
            <v>0.21864</v>
          </cell>
          <cell r="Z2059">
            <v>1.4186399999999999</v>
          </cell>
          <cell r="AA2059">
            <v>20.231999999999999</v>
          </cell>
          <cell r="AB2059">
            <v>0.2</v>
          </cell>
          <cell r="AC2059">
            <v>0.19439999999999999</v>
          </cell>
          <cell r="AD2059">
            <v>0.19596</v>
          </cell>
          <cell r="AE2059">
            <v>0.16295999999999999</v>
          </cell>
          <cell r="AF2059">
            <v>0.14832000000000001</v>
          </cell>
          <cell r="AG2059">
            <v>0</v>
          </cell>
          <cell r="AH2059">
            <v>0</v>
          </cell>
          <cell r="AI2059">
            <v>0</v>
          </cell>
          <cell r="AJ2059">
            <v>0</v>
          </cell>
          <cell r="AK2059">
            <v>0</v>
          </cell>
          <cell r="AL2059">
            <v>0</v>
          </cell>
          <cell r="AM2059">
            <v>0</v>
          </cell>
          <cell r="AN2059">
            <v>0</v>
          </cell>
          <cell r="AO2059">
            <v>0</v>
          </cell>
          <cell r="AP2059">
            <v>0</v>
          </cell>
          <cell r="AQ2059">
            <v>0.90164</v>
          </cell>
        </row>
        <row r="2060">
          <cell r="A2060">
            <v>1</v>
          </cell>
          <cell r="B2060" t="str">
            <v>COP</v>
          </cell>
          <cell r="C2060" t="str">
            <v>Convenidas</v>
          </cell>
          <cell r="D2060" t="str">
            <v>Variable</v>
          </cell>
          <cell r="E2060">
            <v>5</v>
          </cell>
          <cell r="F2060">
            <v>36068</v>
          </cell>
          <cell r="G2060" t="str">
            <v>Septiembre</v>
          </cell>
          <cell r="H2060">
            <v>1998</v>
          </cell>
          <cell r="I2060">
            <v>37894</v>
          </cell>
          <cell r="J2060">
            <v>2003</v>
          </cell>
          <cell r="K2060" t="str">
            <v>Septiembre</v>
          </cell>
          <cell r="P2060">
            <v>6.5</v>
          </cell>
          <cell r="Q2060">
            <v>18.22</v>
          </cell>
          <cell r="R2060">
            <v>16.86</v>
          </cell>
          <cell r="S2060" t="e">
            <v>#REF!</v>
          </cell>
          <cell r="T2060">
            <v>4.5</v>
          </cell>
          <cell r="U2060" t="e">
            <v>#REF!</v>
          </cell>
          <cell r="V2060">
            <v>4.5</v>
          </cell>
          <cell r="W2060" t="e">
            <v>#REF!</v>
          </cell>
          <cell r="X2060">
            <v>4.5</v>
          </cell>
          <cell r="Y2060">
            <v>0.81989999999999996</v>
          </cell>
          <cell r="Z2060">
            <v>5.3198999999999996</v>
          </cell>
          <cell r="AA2060">
            <v>75.87</v>
          </cell>
          <cell r="AB2060">
            <v>0.74</v>
          </cell>
          <cell r="AC2060">
            <v>0.72899999999999998</v>
          </cell>
          <cell r="AD2060">
            <v>0.73485</v>
          </cell>
          <cell r="AE2060">
            <v>0.61109999999999998</v>
          </cell>
          <cell r="AF2060">
            <v>0.55620000000000003</v>
          </cell>
          <cell r="AG2060">
            <v>0</v>
          </cell>
          <cell r="AH2060">
            <v>0</v>
          </cell>
          <cell r="AI2060">
            <v>0</v>
          </cell>
          <cell r="AJ2060">
            <v>0</v>
          </cell>
          <cell r="AK2060">
            <v>0</v>
          </cell>
          <cell r="AL2060">
            <v>0</v>
          </cell>
          <cell r="AM2060">
            <v>0</v>
          </cell>
          <cell r="AN2060">
            <v>0</v>
          </cell>
          <cell r="AO2060">
            <v>0</v>
          </cell>
          <cell r="AP2060">
            <v>0</v>
          </cell>
          <cell r="AQ2060">
            <v>3.3711500000000001</v>
          </cell>
        </row>
        <row r="2061">
          <cell r="A2061">
            <v>1</v>
          </cell>
          <cell r="B2061" t="str">
            <v>COP</v>
          </cell>
          <cell r="C2061" t="str">
            <v>Convenidas</v>
          </cell>
          <cell r="D2061" t="str">
            <v>Variable</v>
          </cell>
          <cell r="E2061">
            <v>5</v>
          </cell>
          <cell r="F2061">
            <v>36068</v>
          </cell>
          <cell r="G2061" t="str">
            <v>Septiembre</v>
          </cell>
          <cell r="H2061">
            <v>1998</v>
          </cell>
          <cell r="I2061">
            <v>37894</v>
          </cell>
          <cell r="J2061">
            <v>2003</v>
          </cell>
          <cell r="K2061" t="str">
            <v>Septiembre</v>
          </cell>
          <cell r="P2061">
            <v>6.5</v>
          </cell>
          <cell r="Q2061">
            <v>18.22</v>
          </cell>
          <cell r="R2061">
            <v>16.86</v>
          </cell>
          <cell r="S2061" t="e">
            <v>#REF!</v>
          </cell>
          <cell r="T2061">
            <v>1.9</v>
          </cell>
          <cell r="U2061" t="e">
            <v>#REF!</v>
          </cell>
          <cell r="V2061">
            <v>1.9</v>
          </cell>
          <cell r="W2061" t="e">
            <v>#REF!</v>
          </cell>
          <cell r="X2061">
            <v>1.9</v>
          </cell>
          <cell r="Y2061">
            <v>0.34617999999999999</v>
          </cell>
          <cell r="Z2061">
            <v>2.2461799999999998</v>
          </cell>
          <cell r="AA2061">
            <v>32.033999999999999</v>
          </cell>
          <cell r="AB2061">
            <v>0.31</v>
          </cell>
          <cell r="AC2061">
            <v>0.30780000000000002</v>
          </cell>
          <cell r="AD2061">
            <v>0.31026999999999999</v>
          </cell>
          <cell r="AE2061">
            <v>0.25801999999999997</v>
          </cell>
          <cell r="AF2061">
            <v>0.23483999999999999</v>
          </cell>
          <cell r="AG2061">
            <v>0</v>
          </cell>
          <cell r="AH2061">
            <v>0</v>
          </cell>
          <cell r="AI2061">
            <v>0</v>
          </cell>
          <cell r="AJ2061">
            <v>0</v>
          </cell>
          <cell r="AK2061">
            <v>0</v>
          </cell>
          <cell r="AL2061">
            <v>0</v>
          </cell>
          <cell r="AM2061">
            <v>0</v>
          </cell>
          <cell r="AN2061">
            <v>0</v>
          </cell>
          <cell r="AO2061">
            <v>0</v>
          </cell>
          <cell r="AP2061">
            <v>0</v>
          </cell>
          <cell r="AQ2061">
            <v>1.4209299999999998</v>
          </cell>
        </row>
        <row r="2062">
          <cell r="A2062">
            <v>1</v>
          </cell>
          <cell r="B2062" t="str">
            <v>COP</v>
          </cell>
          <cell r="C2062" t="str">
            <v>Convenidas</v>
          </cell>
          <cell r="D2062" t="str">
            <v>Variable</v>
          </cell>
          <cell r="E2062">
            <v>5</v>
          </cell>
          <cell r="F2062">
            <v>36068</v>
          </cell>
          <cell r="G2062" t="str">
            <v>Septiembre</v>
          </cell>
          <cell r="H2062">
            <v>1998</v>
          </cell>
          <cell r="I2062">
            <v>37894</v>
          </cell>
          <cell r="J2062">
            <v>2003</v>
          </cell>
          <cell r="K2062" t="str">
            <v>Septiembre</v>
          </cell>
          <cell r="P2062">
            <v>6.5</v>
          </cell>
          <cell r="Q2062">
            <v>18.22</v>
          </cell>
          <cell r="R2062">
            <v>16.86</v>
          </cell>
          <cell r="S2062" t="e">
            <v>#REF!</v>
          </cell>
          <cell r="T2062">
            <v>3.4</v>
          </cell>
          <cell r="U2062" t="e">
            <v>#REF!</v>
          </cell>
          <cell r="V2062">
            <v>3.4</v>
          </cell>
          <cell r="W2062" t="e">
            <v>#REF!</v>
          </cell>
          <cell r="X2062">
            <v>3.4</v>
          </cell>
          <cell r="Y2062">
            <v>0.61948000000000003</v>
          </cell>
          <cell r="Z2062">
            <v>4.0194799999999997</v>
          </cell>
          <cell r="AA2062">
            <v>57.323999999999998</v>
          </cell>
          <cell r="AB2062">
            <v>0.56000000000000005</v>
          </cell>
          <cell r="AC2062">
            <v>0.55079999999999996</v>
          </cell>
          <cell r="AD2062">
            <v>0.55521999999999994</v>
          </cell>
          <cell r="AE2062">
            <v>0.46172000000000002</v>
          </cell>
          <cell r="AF2062">
            <v>0.42024</v>
          </cell>
          <cell r="AG2062">
            <v>0</v>
          </cell>
          <cell r="AH2062">
            <v>0</v>
          </cell>
          <cell r="AI2062">
            <v>0</v>
          </cell>
          <cell r="AJ2062">
            <v>0</v>
          </cell>
          <cell r="AK2062">
            <v>0</v>
          </cell>
          <cell r="AL2062">
            <v>0</v>
          </cell>
          <cell r="AM2062">
            <v>0</v>
          </cell>
          <cell r="AN2062">
            <v>0</v>
          </cell>
          <cell r="AO2062">
            <v>0</v>
          </cell>
          <cell r="AP2062">
            <v>0</v>
          </cell>
          <cell r="AQ2062">
            <v>2.5479800000000004</v>
          </cell>
        </row>
        <row r="2063">
          <cell r="A2063">
            <v>1</v>
          </cell>
          <cell r="B2063" t="str">
            <v>COP</v>
          </cell>
          <cell r="C2063" t="str">
            <v>Convenidas</v>
          </cell>
          <cell r="D2063" t="str">
            <v>Variable</v>
          </cell>
          <cell r="E2063">
            <v>5</v>
          </cell>
          <cell r="F2063">
            <v>36068</v>
          </cell>
          <cell r="G2063" t="str">
            <v>Septiembre</v>
          </cell>
          <cell r="H2063">
            <v>1998</v>
          </cell>
          <cell r="I2063">
            <v>37894</v>
          </cell>
          <cell r="J2063">
            <v>2003</v>
          </cell>
          <cell r="K2063" t="str">
            <v>Septiembre</v>
          </cell>
          <cell r="P2063">
            <v>6.5</v>
          </cell>
          <cell r="Q2063">
            <v>18.22</v>
          </cell>
          <cell r="R2063">
            <v>16.86</v>
          </cell>
          <cell r="S2063" t="e">
            <v>#REF!</v>
          </cell>
          <cell r="T2063">
            <v>7.2</v>
          </cell>
          <cell r="U2063" t="e">
            <v>#REF!</v>
          </cell>
          <cell r="V2063">
            <v>7.2</v>
          </cell>
          <cell r="W2063" t="e">
            <v>#REF!</v>
          </cell>
          <cell r="X2063">
            <v>7.2</v>
          </cell>
          <cell r="Y2063">
            <v>1.3118400000000001</v>
          </cell>
          <cell r="Z2063">
            <v>8.5118399999999994</v>
          </cell>
          <cell r="AA2063">
            <v>121.392</v>
          </cell>
          <cell r="AB2063">
            <v>1.18</v>
          </cell>
          <cell r="AC2063">
            <v>1.1664000000000001</v>
          </cell>
          <cell r="AD2063">
            <v>1.1757600000000001</v>
          </cell>
          <cell r="AE2063">
            <v>0.97776000000000007</v>
          </cell>
          <cell r="AF2063">
            <v>0.88992000000000004</v>
          </cell>
          <cell r="AG2063">
            <v>0</v>
          </cell>
          <cell r="AH2063">
            <v>0</v>
          </cell>
          <cell r="AI2063">
            <v>0</v>
          </cell>
          <cell r="AJ2063">
            <v>0</v>
          </cell>
          <cell r="AK2063">
            <v>0</v>
          </cell>
          <cell r="AL2063">
            <v>0</v>
          </cell>
          <cell r="AM2063">
            <v>0</v>
          </cell>
          <cell r="AN2063">
            <v>0</v>
          </cell>
          <cell r="AO2063">
            <v>0</v>
          </cell>
          <cell r="AP2063">
            <v>0</v>
          </cell>
          <cell r="AQ2063">
            <v>5.3898400000000004</v>
          </cell>
        </row>
        <row r="2064">
          <cell r="A2064">
            <v>1</v>
          </cell>
          <cell r="B2064" t="str">
            <v>COP</v>
          </cell>
          <cell r="C2064" t="str">
            <v>Convenidas</v>
          </cell>
          <cell r="D2064" t="str">
            <v>Variable</v>
          </cell>
          <cell r="E2064">
            <v>5</v>
          </cell>
          <cell r="F2064">
            <v>36068</v>
          </cell>
          <cell r="G2064" t="str">
            <v>Septiembre</v>
          </cell>
          <cell r="H2064">
            <v>1998</v>
          </cell>
          <cell r="I2064">
            <v>37894</v>
          </cell>
          <cell r="J2064">
            <v>2003</v>
          </cell>
          <cell r="K2064" t="str">
            <v>Septiembre</v>
          </cell>
          <cell r="P2064">
            <v>6.5</v>
          </cell>
          <cell r="Q2064">
            <v>18.22</v>
          </cell>
          <cell r="R2064">
            <v>16.86</v>
          </cell>
          <cell r="S2064" t="e">
            <v>#REF!</v>
          </cell>
          <cell r="T2064">
            <v>1.7</v>
          </cell>
          <cell r="U2064" t="e">
            <v>#REF!</v>
          </cell>
          <cell r="V2064">
            <v>1.7</v>
          </cell>
          <cell r="W2064" t="e">
            <v>#REF!</v>
          </cell>
          <cell r="X2064">
            <v>1.7</v>
          </cell>
          <cell r="Y2064">
            <v>0.30974000000000002</v>
          </cell>
          <cell r="Z2064">
            <v>2.0097399999999999</v>
          </cell>
          <cell r="AA2064">
            <v>28.661999999999999</v>
          </cell>
          <cell r="AB2064">
            <v>0.28000000000000003</v>
          </cell>
          <cell r="AC2064">
            <v>0.27539999999999998</v>
          </cell>
          <cell r="AD2064">
            <v>0.27760999999999997</v>
          </cell>
          <cell r="AE2064">
            <v>0.23086000000000001</v>
          </cell>
          <cell r="AF2064">
            <v>0.21012</v>
          </cell>
          <cell r="AG2064">
            <v>0</v>
          </cell>
          <cell r="AH2064">
            <v>0</v>
          </cell>
          <cell r="AI2064">
            <v>0</v>
          </cell>
          <cell r="AJ2064">
            <v>0</v>
          </cell>
          <cell r="AK2064">
            <v>0</v>
          </cell>
          <cell r="AL2064">
            <v>0</v>
          </cell>
          <cell r="AM2064">
            <v>0</v>
          </cell>
          <cell r="AN2064">
            <v>0</v>
          </cell>
          <cell r="AO2064">
            <v>0</v>
          </cell>
          <cell r="AP2064">
            <v>0</v>
          </cell>
          <cell r="AQ2064">
            <v>1.2739900000000002</v>
          </cell>
        </row>
        <row r="2065">
          <cell r="A2065">
            <v>1</v>
          </cell>
          <cell r="B2065" t="str">
            <v>COP</v>
          </cell>
          <cell r="C2065" t="str">
            <v>Convenidas</v>
          </cell>
          <cell r="D2065" t="str">
            <v>Variable</v>
          </cell>
          <cell r="E2065">
            <v>5</v>
          </cell>
          <cell r="F2065">
            <v>36068</v>
          </cell>
          <cell r="G2065" t="str">
            <v>Septiembre</v>
          </cell>
          <cell r="H2065">
            <v>1998</v>
          </cell>
          <cell r="I2065">
            <v>37894</v>
          </cell>
          <cell r="J2065">
            <v>2003</v>
          </cell>
          <cell r="K2065" t="str">
            <v>Septiembre</v>
          </cell>
          <cell r="P2065">
            <v>6.5</v>
          </cell>
          <cell r="Q2065">
            <v>18.22</v>
          </cell>
          <cell r="R2065">
            <v>16.86</v>
          </cell>
          <cell r="S2065" t="e">
            <v>#REF!</v>
          </cell>
          <cell r="T2065">
            <v>7.2999999999999995E-2</v>
          </cell>
          <cell r="U2065" t="e">
            <v>#REF!</v>
          </cell>
          <cell r="V2065">
            <v>7.2999999999999995E-2</v>
          </cell>
          <cell r="W2065" t="e">
            <v>#REF!</v>
          </cell>
          <cell r="X2065">
            <v>7.2999999999999995E-2</v>
          </cell>
          <cell r="Y2065">
            <v>1.3300599999999999E-2</v>
          </cell>
          <cell r="Z2065">
            <v>8.6300599999999991E-2</v>
          </cell>
          <cell r="AA2065">
            <v>1.23078</v>
          </cell>
          <cell r="AB2065">
            <v>0.01</v>
          </cell>
          <cell r="AC2065">
            <v>1.1826E-2</v>
          </cell>
          <cell r="AD2065">
            <v>1.19209E-2</v>
          </cell>
          <cell r="AE2065">
            <v>9.9133999999999993E-3</v>
          </cell>
          <cell r="AF2065">
            <v>9.0227999999999992E-3</v>
          </cell>
          <cell r="AG2065">
            <v>0</v>
          </cell>
          <cell r="AH2065">
            <v>0</v>
          </cell>
          <cell r="AI2065">
            <v>0</v>
          </cell>
          <cell r="AJ2065">
            <v>0</v>
          </cell>
          <cell r="AK2065">
            <v>0</v>
          </cell>
          <cell r="AL2065">
            <v>0</v>
          </cell>
          <cell r="AM2065">
            <v>0</v>
          </cell>
          <cell r="AN2065">
            <v>0</v>
          </cell>
          <cell r="AO2065">
            <v>0</v>
          </cell>
          <cell r="AP2065">
            <v>0</v>
          </cell>
          <cell r="AQ2065">
            <v>5.2683099999999997E-2</v>
          </cell>
        </row>
        <row r="2066">
          <cell r="A2066">
            <v>1</v>
          </cell>
          <cell r="B2066" t="str">
            <v>COP</v>
          </cell>
          <cell r="C2066" t="str">
            <v>Convenidas</v>
          </cell>
          <cell r="D2066" t="str">
            <v>Variable</v>
          </cell>
          <cell r="E2066">
            <v>5</v>
          </cell>
          <cell r="F2066">
            <v>36068</v>
          </cell>
          <cell r="G2066" t="str">
            <v>Septiembre</v>
          </cell>
          <cell r="H2066">
            <v>1998</v>
          </cell>
          <cell r="I2066">
            <v>37894</v>
          </cell>
          <cell r="J2066">
            <v>2003</v>
          </cell>
          <cell r="K2066" t="str">
            <v>Septiembre</v>
          </cell>
          <cell r="P2066">
            <v>6.5</v>
          </cell>
          <cell r="Q2066">
            <v>18.22</v>
          </cell>
          <cell r="R2066">
            <v>16.86</v>
          </cell>
          <cell r="S2066" t="e">
            <v>#REF!</v>
          </cell>
          <cell r="T2066">
            <v>0.7</v>
          </cell>
          <cell r="U2066" t="e">
            <v>#REF!</v>
          </cell>
          <cell r="V2066">
            <v>0.7</v>
          </cell>
          <cell r="W2066" t="e">
            <v>#REF!</v>
          </cell>
          <cell r="X2066">
            <v>0.7</v>
          </cell>
          <cell r="Y2066">
            <v>0.12753999999999999</v>
          </cell>
          <cell r="Z2066">
            <v>0.82753999999999994</v>
          </cell>
          <cell r="AA2066">
            <v>11.802</v>
          </cell>
          <cell r="AB2066">
            <v>0.11</v>
          </cell>
          <cell r="AC2066">
            <v>0.1134</v>
          </cell>
          <cell r="AD2066">
            <v>0.11430999999999999</v>
          </cell>
          <cell r="AE2066">
            <v>9.5059999999999992E-2</v>
          </cell>
          <cell r="AF2066">
            <v>8.652E-2</v>
          </cell>
          <cell r="AG2066">
            <v>0</v>
          </cell>
          <cell r="AH2066">
            <v>0</v>
          </cell>
          <cell r="AI2066">
            <v>0</v>
          </cell>
          <cell r="AJ2066">
            <v>0</v>
          </cell>
          <cell r="AK2066">
            <v>0</v>
          </cell>
          <cell r="AL2066">
            <v>0</v>
          </cell>
          <cell r="AM2066">
            <v>0</v>
          </cell>
          <cell r="AN2066">
            <v>0</v>
          </cell>
          <cell r="AO2066">
            <v>0</v>
          </cell>
          <cell r="AP2066">
            <v>0</v>
          </cell>
          <cell r="AQ2066">
            <v>0.51928999999999992</v>
          </cell>
        </row>
        <row r="2067">
          <cell r="A2067">
            <v>1</v>
          </cell>
          <cell r="B2067" t="str">
            <v>COP</v>
          </cell>
          <cell r="C2067" t="str">
            <v>Convenidas</v>
          </cell>
          <cell r="D2067" t="str">
            <v>Variable</v>
          </cell>
          <cell r="E2067">
            <v>5</v>
          </cell>
          <cell r="F2067">
            <v>36068</v>
          </cell>
          <cell r="G2067" t="str">
            <v>Septiembre</v>
          </cell>
          <cell r="H2067">
            <v>1998</v>
          </cell>
          <cell r="I2067">
            <v>37894</v>
          </cell>
          <cell r="J2067">
            <v>2003</v>
          </cell>
          <cell r="K2067" t="str">
            <v>Septiembre</v>
          </cell>
          <cell r="P2067">
            <v>6.5</v>
          </cell>
          <cell r="Q2067">
            <v>18.22</v>
          </cell>
          <cell r="R2067">
            <v>16.86</v>
          </cell>
          <cell r="S2067" t="e">
            <v>#REF!</v>
          </cell>
          <cell r="T2067">
            <v>1.8</v>
          </cell>
          <cell r="U2067" t="e">
            <v>#REF!</v>
          </cell>
          <cell r="V2067">
            <v>1.8</v>
          </cell>
          <cell r="W2067" t="e">
            <v>#REF!</v>
          </cell>
          <cell r="X2067">
            <v>1.8</v>
          </cell>
          <cell r="Y2067">
            <v>0.32796000000000003</v>
          </cell>
          <cell r="Z2067">
            <v>2.1279599999999999</v>
          </cell>
          <cell r="AA2067">
            <v>30.347999999999999</v>
          </cell>
          <cell r="AB2067">
            <v>0.28999999999999998</v>
          </cell>
          <cell r="AC2067">
            <v>0.29160000000000003</v>
          </cell>
          <cell r="AD2067">
            <v>0.29394000000000003</v>
          </cell>
          <cell r="AE2067">
            <v>0.24444000000000002</v>
          </cell>
          <cell r="AF2067">
            <v>0.22248000000000001</v>
          </cell>
          <cell r="AG2067">
            <v>0</v>
          </cell>
          <cell r="AH2067">
            <v>0</v>
          </cell>
          <cell r="AI2067">
            <v>0</v>
          </cell>
          <cell r="AJ2067">
            <v>0</v>
          </cell>
          <cell r="AK2067">
            <v>0</v>
          </cell>
          <cell r="AL2067">
            <v>0</v>
          </cell>
          <cell r="AM2067">
            <v>0</v>
          </cell>
          <cell r="AN2067">
            <v>0</v>
          </cell>
          <cell r="AO2067">
            <v>0</v>
          </cell>
          <cell r="AP2067">
            <v>0</v>
          </cell>
          <cell r="AQ2067">
            <v>1.34246</v>
          </cell>
        </row>
        <row r="2068">
          <cell r="A2068">
            <v>1</v>
          </cell>
          <cell r="B2068" t="str">
            <v>COP</v>
          </cell>
          <cell r="C2068" t="str">
            <v>Convenidas</v>
          </cell>
          <cell r="D2068" t="str">
            <v>Variable</v>
          </cell>
          <cell r="E2068">
            <v>5</v>
          </cell>
          <cell r="F2068">
            <v>36068</v>
          </cell>
          <cell r="G2068" t="str">
            <v>Septiembre</v>
          </cell>
          <cell r="H2068">
            <v>1998</v>
          </cell>
          <cell r="I2068">
            <v>37894</v>
          </cell>
          <cell r="J2068">
            <v>2003</v>
          </cell>
          <cell r="K2068" t="str">
            <v>Septiembre</v>
          </cell>
          <cell r="P2068">
            <v>6.5</v>
          </cell>
          <cell r="Q2068">
            <v>18.22</v>
          </cell>
          <cell r="R2068">
            <v>16.86</v>
          </cell>
          <cell r="S2068" t="e">
            <v>#REF!</v>
          </cell>
          <cell r="T2068">
            <v>5.2</v>
          </cell>
          <cell r="U2068" t="e">
            <v>#REF!</v>
          </cell>
          <cell r="V2068">
            <v>5.2</v>
          </cell>
          <cell r="W2068" t="e">
            <v>#REF!</v>
          </cell>
          <cell r="X2068">
            <v>5.2</v>
          </cell>
          <cell r="Y2068">
            <v>0.94744000000000006</v>
          </cell>
          <cell r="Z2068">
            <v>6.1474400000000005</v>
          </cell>
          <cell r="AA2068">
            <v>87.671999999999997</v>
          </cell>
          <cell r="AB2068">
            <v>0.85</v>
          </cell>
          <cell r="AC2068">
            <v>0.84240000000000004</v>
          </cell>
          <cell r="AD2068">
            <v>0.84916000000000003</v>
          </cell>
          <cell r="AE2068">
            <v>0.70616000000000001</v>
          </cell>
          <cell r="AF2068">
            <v>0.64272000000000007</v>
          </cell>
          <cell r="AG2068">
            <v>0</v>
          </cell>
          <cell r="AH2068">
            <v>0</v>
          </cell>
          <cell r="AI2068">
            <v>0</v>
          </cell>
          <cell r="AJ2068">
            <v>0</v>
          </cell>
          <cell r="AK2068">
            <v>0</v>
          </cell>
          <cell r="AL2068">
            <v>0</v>
          </cell>
          <cell r="AM2068">
            <v>0</v>
          </cell>
          <cell r="AN2068">
            <v>0</v>
          </cell>
          <cell r="AO2068">
            <v>0</v>
          </cell>
          <cell r="AP2068">
            <v>0</v>
          </cell>
          <cell r="AQ2068">
            <v>3.8904400000000003</v>
          </cell>
        </row>
        <row r="2069">
          <cell r="A2069">
            <v>1</v>
          </cell>
          <cell r="B2069" t="str">
            <v>COP</v>
          </cell>
          <cell r="C2069" t="str">
            <v>Convenidas</v>
          </cell>
          <cell r="D2069" t="str">
            <v>Variable</v>
          </cell>
          <cell r="E2069">
            <v>5</v>
          </cell>
          <cell r="F2069">
            <v>36068</v>
          </cell>
          <cell r="G2069" t="str">
            <v>Septiembre</v>
          </cell>
          <cell r="H2069">
            <v>1998</v>
          </cell>
          <cell r="I2069">
            <v>37894</v>
          </cell>
          <cell r="J2069">
            <v>2003</v>
          </cell>
          <cell r="K2069" t="str">
            <v>Septiembre</v>
          </cell>
          <cell r="P2069">
            <v>6.5</v>
          </cell>
          <cell r="Q2069">
            <v>18.22</v>
          </cell>
          <cell r="R2069">
            <v>16.86</v>
          </cell>
          <cell r="S2069" t="e">
            <v>#REF!</v>
          </cell>
          <cell r="T2069">
            <v>1.1000000000000001</v>
          </cell>
          <cell r="U2069" t="e">
            <v>#REF!</v>
          </cell>
          <cell r="V2069">
            <v>1.1000000000000001</v>
          </cell>
          <cell r="W2069" t="e">
            <v>#REF!</v>
          </cell>
          <cell r="X2069">
            <v>1.1000000000000001</v>
          </cell>
          <cell r="Y2069">
            <v>0.20042000000000001</v>
          </cell>
          <cell r="Z2069">
            <v>1.3004200000000001</v>
          </cell>
          <cell r="AA2069">
            <v>18.545999999999999</v>
          </cell>
          <cell r="AB2069">
            <v>0.18</v>
          </cell>
          <cell r="AC2069">
            <v>0.17820000000000003</v>
          </cell>
          <cell r="AD2069">
            <v>0.17963000000000001</v>
          </cell>
          <cell r="AE2069">
            <v>0.14938000000000001</v>
          </cell>
          <cell r="AF2069">
            <v>0.13596000000000003</v>
          </cell>
          <cell r="AG2069">
            <v>0</v>
          </cell>
          <cell r="AH2069">
            <v>0</v>
          </cell>
          <cell r="AI2069">
            <v>0</v>
          </cell>
          <cell r="AJ2069">
            <v>0</v>
          </cell>
          <cell r="AK2069">
            <v>0</v>
          </cell>
          <cell r="AL2069">
            <v>0</v>
          </cell>
          <cell r="AM2069">
            <v>0</v>
          </cell>
          <cell r="AN2069">
            <v>0</v>
          </cell>
          <cell r="AO2069">
            <v>0</v>
          </cell>
          <cell r="AP2069">
            <v>0</v>
          </cell>
          <cell r="AQ2069">
            <v>0.82317000000000018</v>
          </cell>
        </row>
        <row r="2070">
          <cell r="A2070">
            <v>1</v>
          </cell>
          <cell r="B2070" t="str">
            <v>COP</v>
          </cell>
          <cell r="C2070" t="str">
            <v>Convenidas</v>
          </cell>
          <cell r="D2070" t="str">
            <v>Variable</v>
          </cell>
          <cell r="E2070">
            <v>5</v>
          </cell>
          <cell r="F2070">
            <v>36068</v>
          </cell>
          <cell r="G2070" t="str">
            <v>Septiembre</v>
          </cell>
          <cell r="H2070">
            <v>1998</v>
          </cell>
          <cell r="I2070">
            <v>37894</v>
          </cell>
          <cell r="J2070">
            <v>2003</v>
          </cell>
          <cell r="K2070" t="str">
            <v>Septiembre</v>
          </cell>
          <cell r="P2070">
            <v>6.5</v>
          </cell>
          <cell r="Q2070">
            <v>18.22</v>
          </cell>
          <cell r="R2070">
            <v>16.86</v>
          </cell>
          <cell r="S2070" t="e">
            <v>#REF!</v>
          </cell>
          <cell r="T2070">
            <v>1.9</v>
          </cell>
          <cell r="U2070" t="e">
            <v>#REF!</v>
          </cell>
          <cell r="V2070">
            <v>1.9</v>
          </cell>
          <cell r="W2070" t="e">
            <v>#REF!</v>
          </cell>
          <cell r="X2070">
            <v>1.9</v>
          </cell>
          <cell r="Y2070">
            <v>0.34617999999999999</v>
          </cell>
          <cell r="Z2070">
            <v>2.2461799999999998</v>
          </cell>
          <cell r="AA2070">
            <v>32.033999999999999</v>
          </cell>
          <cell r="AB2070">
            <v>0.31</v>
          </cell>
          <cell r="AC2070">
            <v>0.30780000000000002</v>
          </cell>
          <cell r="AD2070">
            <v>0.31026999999999999</v>
          </cell>
          <cell r="AE2070">
            <v>0.25801999999999997</v>
          </cell>
          <cell r="AF2070">
            <v>0.23483999999999999</v>
          </cell>
          <cell r="AG2070">
            <v>0</v>
          </cell>
          <cell r="AH2070">
            <v>0</v>
          </cell>
          <cell r="AI2070">
            <v>0</v>
          </cell>
          <cell r="AJ2070">
            <v>0</v>
          </cell>
          <cell r="AK2070">
            <v>0</v>
          </cell>
          <cell r="AL2070">
            <v>0</v>
          </cell>
          <cell r="AM2070">
            <v>0</v>
          </cell>
          <cell r="AN2070">
            <v>0</v>
          </cell>
          <cell r="AO2070">
            <v>0</v>
          </cell>
          <cell r="AP2070">
            <v>0</v>
          </cell>
          <cell r="AQ2070">
            <v>1.4209299999999998</v>
          </cell>
        </row>
        <row r="2071">
          <cell r="A2071">
            <v>1</v>
          </cell>
          <cell r="B2071" t="str">
            <v>COP</v>
          </cell>
          <cell r="C2071" t="str">
            <v>Convenidas</v>
          </cell>
          <cell r="D2071" t="str">
            <v>Variable</v>
          </cell>
          <cell r="E2071">
            <v>5</v>
          </cell>
          <cell r="F2071">
            <v>36068</v>
          </cell>
          <cell r="G2071" t="str">
            <v>Septiembre</v>
          </cell>
          <cell r="H2071">
            <v>1998</v>
          </cell>
          <cell r="I2071">
            <v>37894</v>
          </cell>
          <cell r="J2071">
            <v>2003</v>
          </cell>
          <cell r="K2071" t="str">
            <v>Septiembre</v>
          </cell>
          <cell r="P2071">
            <v>6.5</v>
          </cell>
          <cell r="Q2071">
            <v>18.22</v>
          </cell>
          <cell r="R2071">
            <v>16.86</v>
          </cell>
          <cell r="S2071" t="e">
            <v>#REF!</v>
          </cell>
          <cell r="T2071">
            <v>4.0999999999999996</v>
          </cell>
          <cell r="U2071" t="e">
            <v>#REF!</v>
          </cell>
          <cell r="V2071">
            <v>4.0999999999999996</v>
          </cell>
          <cell r="W2071" t="e">
            <v>#REF!</v>
          </cell>
          <cell r="X2071">
            <v>4.0999999999999996</v>
          </cell>
          <cell r="Y2071">
            <v>0.74701999999999991</v>
          </cell>
          <cell r="Z2071">
            <v>4.8470199999999997</v>
          </cell>
          <cell r="AA2071">
            <v>69.125999999999991</v>
          </cell>
          <cell r="AB2071">
            <v>0.67</v>
          </cell>
          <cell r="AC2071">
            <v>0.66420000000000001</v>
          </cell>
          <cell r="AD2071">
            <v>0.66952999999999996</v>
          </cell>
          <cell r="AE2071">
            <v>0.55677999999999994</v>
          </cell>
          <cell r="AF2071">
            <v>0.50675999999999999</v>
          </cell>
          <cell r="AG2071">
            <v>0</v>
          </cell>
          <cell r="AH2071">
            <v>0</v>
          </cell>
          <cell r="AI2071">
            <v>0</v>
          </cell>
          <cell r="AJ2071">
            <v>0</v>
          </cell>
          <cell r="AK2071">
            <v>0</v>
          </cell>
          <cell r="AL2071">
            <v>0</v>
          </cell>
          <cell r="AM2071">
            <v>0</v>
          </cell>
          <cell r="AN2071">
            <v>0</v>
          </cell>
          <cell r="AO2071">
            <v>0</v>
          </cell>
          <cell r="AP2071">
            <v>0</v>
          </cell>
          <cell r="AQ2071">
            <v>3.0672699999999997</v>
          </cell>
        </row>
        <row r="2072">
          <cell r="A2072">
            <v>1</v>
          </cell>
          <cell r="B2072" t="str">
            <v>COP</v>
          </cell>
          <cell r="C2072" t="str">
            <v>Convenidas</v>
          </cell>
          <cell r="D2072" t="str">
            <v>Variable</v>
          </cell>
          <cell r="E2072">
            <v>5</v>
          </cell>
          <cell r="F2072">
            <v>36068</v>
          </cell>
          <cell r="G2072" t="str">
            <v>Septiembre</v>
          </cell>
          <cell r="H2072">
            <v>1998</v>
          </cell>
          <cell r="I2072">
            <v>37894</v>
          </cell>
          <cell r="J2072">
            <v>2003</v>
          </cell>
          <cell r="K2072" t="str">
            <v>Septiembre</v>
          </cell>
          <cell r="P2072">
            <v>6.5</v>
          </cell>
          <cell r="Q2072">
            <v>18.22</v>
          </cell>
          <cell r="R2072">
            <v>16.86</v>
          </cell>
          <cell r="S2072" t="e">
            <v>#REF!</v>
          </cell>
          <cell r="T2072">
            <v>2.7</v>
          </cell>
          <cell r="U2072" t="e">
            <v>#REF!</v>
          </cell>
          <cell r="V2072">
            <v>2.7</v>
          </cell>
          <cell r="W2072" t="e">
            <v>#REF!</v>
          </cell>
          <cell r="X2072">
            <v>2.7</v>
          </cell>
          <cell r="Y2072">
            <v>0.49194000000000004</v>
          </cell>
          <cell r="Z2072">
            <v>3.1919400000000002</v>
          </cell>
          <cell r="AA2072">
            <v>45.521999999999998</v>
          </cell>
          <cell r="AB2072">
            <v>0.44</v>
          </cell>
          <cell r="AC2072">
            <v>0.43740000000000007</v>
          </cell>
          <cell r="AD2072">
            <v>0.44091000000000002</v>
          </cell>
          <cell r="AE2072">
            <v>0.36666000000000004</v>
          </cell>
          <cell r="AF2072">
            <v>0.33372000000000002</v>
          </cell>
          <cell r="AG2072">
            <v>0</v>
          </cell>
          <cell r="AH2072">
            <v>0</v>
          </cell>
          <cell r="AI2072">
            <v>0</v>
          </cell>
          <cell r="AJ2072">
            <v>0</v>
          </cell>
          <cell r="AK2072">
            <v>0</v>
          </cell>
          <cell r="AL2072">
            <v>0</v>
          </cell>
          <cell r="AM2072">
            <v>0</v>
          </cell>
          <cell r="AN2072">
            <v>0</v>
          </cell>
          <cell r="AO2072">
            <v>0</v>
          </cell>
          <cell r="AP2072">
            <v>0</v>
          </cell>
          <cell r="AQ2072">
            <v>2.0186900000000003</v>
          </cell>
        </row>
        <row r="2073">
          <cell r="A2073">
            <v>1</v>
          </cell>
          <cell r="B2073" t="str">
            <v>COP</v>
          </cell>
          <cell r="C2073" t="str">
            <v>Convenidas</v>
          </cell>
          <cell r="D2073" t="str">
            <v>Variable</v>
          </cell>
          <cell r="E2073">
            <v>5</v>
          </cell>
          <cell r="F2073">
            <v>36068</v>
          </cell>
          <cell r="G2073" t="str">
            <v>Septiembre</v>
          </cell>
          <cell r="H2073">
            <v>1998</v>
          </cell>
          <cell r="I2073">
            <v>37894</v>
          </cell>
          <cell r="J2073">
            <v>2003</v>
          </cell>
          <cell r="K2073" t="str">
            <v>Septiembre</v>
          </cell>
          <cell r="P2073">
            <v>6.5</v>
          </cell>
          <cell r="Q2073">
            <v>18.22</v>
          </cell>
          <cell r="R2073">
            <v>16.86</v>
          </cell>
          <cell r="S2073" t="e">
            <v>#REF!</v>
          </cell>
          <cell r="T2073">
            <v>1507.3</v>
          </cell>
          <cell r="U2073" t="e">
            <v>#REF!</v>
          </cell>
          <cell r="V2073">
            <v>1507.3</v>
          </cell>
          <cell r="W2073" t="e">
            <v>#REF!</v>
          </cell>
          <cell r="X2073">
            <v>1507.3</v>
          </cell>
          <cell r="Y2073">
            <v>274.63006000000001</v>
          </cell>
          <cell r="Z2073">
            <v>1781.9300599999999</v>
          </cell>
          <cell r="AA2073">
            <v>25413.077999999998</v>
          </cell>
          <cell r="AB2073">
            <v>246.94</v>
          </cell>
          <cell r="AC2073">
            <v>244.18260000000001</v>
          </cell>
          <cell r="AD2073">
            <v>246.14209</v>
          </cell>
          <cell r="AE2073">
            <v>204.69134</v>
          </cell>
          <cell r="AF2073">
            <v>186.30228</v>
          </cell>
          <cell r="AG2073">
            <v>0</v>
          </cell>
          <cell r="AH2073">
            <v>0</v>
          </cell>
          <cell r="AI2073">
            <v>0</v>
          </cell>
          <cell r="AJ2073">
            <v>0</v>
          </cell>
          <cell r="AK2073">
            <v>0</v>
          </cell>
          <cell r="AL2073">
            <v>0</v>
          </cell>
          <cell r="AM2073">
            <v>0</v>
          </cell>
          <cell r="AN2073">
            <v>0</v>
          </cell>
          <cell r="AO2073">
            <v>0</v>
          </cell>
          <cell r="AP2073">
            <v>0</v>
          </cell>
          <cell r="AQ2073">
            <v>1128.2583099999999</v>
          </cell>
        </row>
        <row r="2074">
          <cell r="A2074">
            <v>1</v>
          </cell>
          <cell r="B2074" t="str">
            <v>COP</v>
          </cell>
          <cell r="C2074" t="str">
            <v>Convenidas</v>
          </cell>
          <cell r="D2074" t="str">
            <v>Variable</v>
          </cell>
          <cell r="E2074">
            <v>5</v>
          </cell>
          <cell r="F2074">
            <v>36068</v>
          </cell>
          <cell r="G2074" t="str">
            <v>Septiembre</v>
          </cell>
          <cell r="H2074">
            <v>1998</v>
          </cell>
          <cell r="I2074">
            <v>37894</v>
          </cell>
          <cell r="J2074">
            <v>2003</v>
          </cell>
          <cell r="K2074" t="str">
            <v>Septiembre</v>
          </cell>
          <cell r="P2074">
            <v>6.5</v>
          </cell>
          <cell r="Q2074">
            <v>18.22</v>
          </cell>
          <cell r="R2074">
            <v>16.86</v>
          </cell>
          <cell r="S2074" t="e">
            <v>#REF!</v>
          </cell>
          <cell r="T2074">
            <v>114</v>
          </cell>
          <cell r="U2074" t="e">
            <v>#REF!</v>
          </cell>
          <cell r="V2074">
            <v>114</v>
          </cell>
          <cell r="W2074" t="e">
            <v>#REF!</v>
          </cell>
          <cell r="X2074">
            <v>114</v>
          </cell>
          <cell r="Y2074">
            <v>20.770800000000001</v>
          </cell>
          <cell r="Z2074">
            <v>134.77080000000001</v>
          </cell>
          <cell r="AA2074">
            <v>1922.04</v>
          </cell>
          <cell r="AB2074">
            <v>18.68</v>
          </cell>
          <cell r="AC2074">
            <v>18.468</v>
          </cell>
          <cell r="AD2074">
            <v>18.616199999999999</v>
          </cell>
          <cell r="AE2074">
            <v>15.481200000000001</v>
          </cell>
          <cell r="AF2074">
            <v>14.090400000000001</v>
          </cell>
          <cell r="AG2074">
            <v>0</v>
          </cell>
          <cell r="AH2074">
            <v>0</v>
          </cell>
          <cell r="AI2074">
            <v>0</v>
          </cell>
          <cell r="AJ2074">
            <v>0</v>
          </cell>
          <cell r="AK2074">
            <v>0</v>
          </cell>
          <cell r="AL2074">
            <v>0</v>
          </cell>
          <cell r="AM2074">
            <v>0</v>
          </cell>
          <cell r="AN2074">
            <v>0</v>
          </cell>
          <cell r="AO2074">
            <v>0</v>
          </cell>
          <cell r="AP2074">
            <v>0</v>
          </cell>
          <cell r="AQ2074">
            <v>85.335799999999992</v>
          </cell>
        </row>
        <row r="2075">
          <cell r="A2075">
            <v>1</v>
          </cell>
          <cell r="B2075" t="str">
            <v>COP</v>
          </cell>
          <cell r="C2075" t="str">
            <v>Convenidas</v>
          </cell>
          <cell r="D2075" t="str">
            <v>Variable</v>
          </cell>
          <cell r="E2075">
            <v>5</v>
          </cell>
          <cell r="F2075">
            <v>36068</v>
          </cell>
          <cell r="G2075" t="str">
            <v>Septiembre</v>
          </cell>
          <cell r="H2075">
            <v>1998</v>
          </cell>
          <cell r="I2075">
            <v>37894</v>
          </cell>
          <cell r="J2075">
            <v>2003</v>
          </cell>
          <cell r="K2075" t="str">
            <v>Septiembre</v>
          </cell>
          <cell r="P2075">
            <v>6.5</v>
          </cell>
          <cell r="Q2075">
            <v>18.22</v>
          </cell>
          <cell r="R2075">
            <v>16.86</v>
          </cell>
          <cell r="S2075" t="e">
            <v>#REF!</v>
          </cell>
          <cell r="T2075">
            <v>240</v>
          </cell>
          <cell r="U2075" t="e">
            <v>#REF!</v>
          </cell>
          <cell r="V2075">
            <v>240</v>
          </cell>
          <cell r="W2075" t="e">
            <v>#REF!</v>
          </cell>
          <cell r="X2075">
            <v>240</v>
          </cell>
          <cell r="Y2075">
            <v>43.728000000000002</v>
          </cell>
          <cell r="Z2075">
            <v>283.72800000000001</v>
          </cell>
          <cell r="AA2075">
            <v>4046.3999999999996</v>
          </cell>
          <cell r="AB2075">
            <v>39.32</v>
          </cell>
          <cell r="AC2075">
            <v>38.880000000000003</v>
          </cell>
          <cell r="AD2075">
            <v>39.192</v>
          </cell>
          <cell r="AE2075">
            <v>32.591999999999999</v>
          </cell>
          <cell r="AF2075">
            <v>29.664000000000001</v>
          </cell>
          <cell r="AG2075">
            <v>0</v>
          </cell>
          <cell r="AH2075">
            <v>0</v>
          </cell>
          <cell r="AI2075">
            <v>0</v>
          </cell>
          <cell r="AJ2075">
            <v>0</v>
          </cell>
          <cell r="AK2075">
            <v>0</v>
          </cell>
          <cell r="AL2075">
            <v>0</v>
          </cell>
          <cell r="AM2075">
            <v>0</v>
          </cell>
          <cell r="AN2075">
            <v>0</v>
          </cell>
          <cell r="AO2075">
            <v>0</v>
          </cell>
          <cell r="AP2075">
            <v>0</v>
          </cell>
          <cell r="AQ2075">
            <v>179.64799999999997</v>
          </cell>
        </row>
        <row r="2076">
          <cell r="A2076">
            <v>1</v>
          </cell>
          <cell r="B2076" t="str">
            <v>COP</v>
          </cell>
          <cell r="C2076" t="str">
            <v>Convenidas</v>
          </cell>
          <cell r="D2076" t="str">
            <v>Variable</v>
          </cell>
          <cell r="E2076">
            <v>5</v>
          </cell>
          <cell r="F2076">
            <v>36068</v>
          </cell>
          <cell r="G2076" t="str">
            <v>Septiembre</v>
          </cell>
          <cell r="H2076">
            <v>1998</v>
          </cell>
          <cell r="I2076">
            <v>37894</v>
          </cell>
          <cell r="J2076">
            <v>2003</v>
          </cell>
          <cell r="K2076" t="str">
            <v>Septiembre</v>
          </cell>
          <cell r="P2076">
            <v>6.5</v>
          </cell>
          <cell r="Q2076">
            <v>18.22</v>
          </cell>
          <cell r="R2076">
            <v>16.86</v>
          </cell>
          <cell r="S2076" t="e">
            <v>#REF!</v>
          </cell>
          <cell r="T2076">
            <v>24.2</v>
          </cell>
          <cell r="U2076" t="e">
            <v>#REF!</v>
          </cell>
          <cell r="V2076">
            <v>24.2</v>
          </cell>
          <cell r="W2076" t="e">
            <v>#REF!</v>
          </cell>
          <cell r="X2076">
            <v>24.2</v>
          </cell>
          <cell r="Y2076">
            <v>4.4092399999999996</v>
          </cell>
          <cell r="Z2076">
            <v>28.60924</v>
          </cell>
          <cell r="AA2076">
            <v>408.012</v>
          </cell>
          <cell r="AB2076">
            <v>3.96</v>
          </cell>
          <cell r="AC2076">
            <v>3.9203999999999999</v>
          </cell>
          <cell r="AD2076">
            <v>3.9518599999999999</v>
          </cell>
          <cell r="AE2076">
            <v>3.2863600000000002</v>
          </cell>
          <cell r="AF2076">
            <v>2.99112</v>
          </cell>
          <cell r="AG2076">
            <v>0</v>
          </cell>
          <cell r="AH2076">
            <v>0</v>
          </cell>
          <cell r="AI2076">
            <v>0</v>
          </cell>
          <cell r="AJ2076">
            <v>0</v>
          </cell>
          <cell r="AK2076">
            <v>0</v>
          </cell>
          <cell r="AL2076">
            <v>0</v>
          </cell>
          <cell r="AM2076">
            <v>0</v>
          </cell>
          <cell r="AN2076">
            <v>0</v>
          </cell>
          <cell r="AO2076">
            <v>0</v>
          </cell>
          <cell r="AP2076">
            <v>0</v>
          </cell>
          <cell r="AQ2076">
            <v>18.109739999999999</v>
          </cell>
        </row>
        <row r="2077">
          <cell r="A2077">
            <v>1</v>
          </cell>
          <cell r="B2077" t="str">
            <v>COP</v>
          </cell>
          <cell r="C2077" t="str">
            <v>Convenidas</v>
          </cell>
          <cell r="D2077" t="str">
            <v>Variable</v>
          </cell>
          <cell r="E2077">
            <v>5</v>
          </cell>
          <cell r="F2077">
            <v>36068</v>
          </cell>
          <cell r="G2077" t="str">
            <v>Septiembre</v>
          </cell>
          <cell r="H2077">
            <v>1998</v>
          </cell>
          <cell r="I2077">
            <v>37894</v>
          </cell>
          <cell r="J2077">
            <v>2003</v>
          </cell>
          <cell r="K2077" t="str">
            <v>Septiembre</v>
          </cell>
          <cell r="P2077">
            <v>6.5</v>
          </cell>
          <cell r="Q2077">
            <v>18.22</v>
          </cell>
          <cell r="R2077">
            <v>16.86</v>
          </cell>
          <cell r="S2077" t="e">
            <v>#REF!</v>
          </cell>
          <cell r="T2077">
            <v>75.900000000000006</v>
          </cell>
          <cell r="U2077" t="e">
            <v>#REF!</v>
          </cell>
          <cell r="V2077">
            <v>75.900000000000006</v>
          </cell>
          <cell r="W2077" t="e">
            <v>#REF!</v>
          </cell>
          <cell r="X2077">
            <v>75.900000000000006</v>
          </cell>
          <cell r="Y2077">
            <v>13.828980000000001</v>
          </cell>
          <cell r="Z2077">
            <v>89.728980000000007</v>
          </cell>
          <cell r="AA2077">
            <v>1279.674</v>
          </cell>
          <cell r="AB2077">
            <v>12.43</v>
          </cell>
          <cell r="AC2077">
            <v>12.295800000000002</v>
          </cell>
          <cell r="AD2077">
            <v>12.39447</v>
          </cell>
          <cell r="AE2077">
            <v>10.307220000000001</v>
          </cell>
          <cell r="AF2077">
            <v>9.38124</v>
          </cell>
          <cell r="AG2077">
            <v>0</v>
          </cell>
          <cell r="AH2077">
            <v>0</v>
          </cell>
          <cell r="AI2077">
            <v>0</v>
          </cell>
          <cell r="AJ2077">
            <v>0</v>
          </cell>
          <cell r="AK2077">
            <v>0</v>
          </cell>
          <cell r="AL2077">
            <v>0</v>
          </cell>
          <cell r="AM2077">
            <v>0</v>
          </cell>
          <cell r="AN2077">
            <v>0</v>
          </cell>
          <cell r="AO2077">
            <v>0</v>
          </cell>
          <cell r="AP2077">
            <v>0</v>
          </cell>
          <cell r="AQ2077">
            <v>56.808729999999997</v>
          </cell>
        </row>
        <row r="2078">
          <cell r="A2078">
            <v>1</v>
          </cell>
          <cell r="B2078" t="str">
            <v>COP</v>
          </cell>
          <cell r="C2078" t="str">
            <v>Convenidas</v>
          </cell>
          <cell r="D2078" t="str">
            <v>Variable</v>
          </cell>
          <cell r="E2078">
            <v>5</v>
          </cell>
          <cell r="F2078">
            <v>36068</v>
          </cell>
          <cell r="G2078" t="str">
            <v>Septiembre</v>
          </cell>
          <cell r="H2078">
            <v>1998</v>
          </cell>
          <cell r="I2078">
            <v>37894</v>
          </cell>
          <cell r="J2078">
            <v>2003</v>
          </cell>
          <cell r="K2078" t="str">
            <v>Septiembre</v>
          </cell>
          <cell r="P2078">
            <v>6.5</v>
          </cell>
          <cell r="Q2078">
            <v>18.22</v>
          </cell>
          <cell r="R2078">
            <v>16.86</v>
          </cell>
          <cell r="S2078" t="e">
            <v>#REF!</v>
          </cell>
          <cell r="T2078">
            <v>6.9</v>
          </cell>
          <cell r="U2078" t="e">
            <v>#REF!</v>
          </cell>
          <cell r="V2078">
            <v>6.9</v>
          </cell>
          <cell r="W2078" t="e">
            <v>#REF!</v>
          </cell>
          <cell r="X2078">
            <v>6.9</v>
          </cell>
          <cell r="Y2078">
            <v>1.25718</v>
          </cell>
          <cell r="Z2078">
            <v>8.1571800000000003</v>
          </cell>
          <cell r="AA2078">
            <v>116.334</v>
          </cell>
          <cell r="AB2078">
            <v>1.1299999999999999</v>
          </cell>
          <cell r="AC2078">
            <v>1.1178000000000001</v>
          </cell>
          <cell r="AD2078">
            <v>1.12677</v>
          </cell>
          <cell r="AE2078">
            <v>0.93702000000000008</v>
          </cell>
          <cell r="AF2078">
            <v>0.85284000000000004</v>
          </cell>
          <cell r="AG2078">
            <v>0</v>
          </cell>
          <cell r="AH2078">
            <v>0</v>
          </cell>
          <cell r="AI2078">
            <v>0</v>
          </cell>
          <cell r="AJ2078">
            <v>0</v>
          </cell>
          <cell r="AK2078">
            <v>0</v>
          </cell>
          <cell r="AL2078">
            <v>0</v>
          </cell>
          <cell r="AM2078">
            <v>0</v>
          </cell>
          <cell r="AN2078">
            <v>0</v>
          </cell>
          <cell r="AO2078">
            <v>0</v>
          </cell>
          <cell r="AP2078">
            <v>0</v>
          </cell>
          <cell r="AQ2078">
            <v>5.1644299999999994</v>
          </cell>
        </row>
        <row r="2079">
          <cell r="A2079">
            <v>1</v>
          </cell>
          <cell r="B2079" t="str">
            <v>COP</v>
          </cell>
          <cell r="C2079" t="str">
            <v>Convenidas</v>
          </cell>
          <cell r="D2079" t="str">
            <v>Variable</v>
          </cell>
          <cell r="E2079">
            <v>5</v>
          </cell>
          <cell r="F2079">
            <v>36068</v>
          </cell>
          <cell r="G2079" t="str">
            <v>Septiembre</v>
          </cell>
          <cell r="H2079">
            <v>1998</v>
          </cell>
          <cell r="I2079">
            <v>37894</v>
          </cell>
          <cell r="J2079">
            <v>2003</v>
          </cell>
          <cell r="K2079" t="str">
            <v>Septiembre</v>
          </cell>
          <cell r="P2079">
            <v>6.5</v>
          </cell>
          <cell r="Q2079">
            <v>18.22</v>
          </cell>
          <cell r="R2079">
            <v>16.86</v>
          </cell>
          <cell r="S2079" t="e">
            <v>#REF!</v>
          </cell>
          <cell r="T2079">
            <v>5966.8</v>
          </cell>
          <cell r="U2079" t="e">
            <v>#REF!</v>
          </cell>
          <cell r="V2079">
            <v>5966.8</v>
          </cell>
          <cell r="W2079" t="e">
            <v>#REF!</v>
          </cell>
          <cell r="X2079">
            <v>5966.8</v>
          </cell>
          <cell r="Y2079">
            <v>1087.1509599999999</v>
          </cell>
          <cell r="Z2079">
            <v>7053.9509600000001</v>
          </cell>
          <cell r="AA2079">
            <v>100600.24800000001</v>
          </cell>
          <cell r="AB2079">
            <v>977.55</v>
          </cell>
          <cell r="AC2079">
            <v>966.62160000000006</v>
          </cell>
          <cell r="AD2079">
            <v>974.37844000000007</v>
          </cell>
          <cell r="AE2079">
            <v>810.29144000000008</v>
          </cell>
          <cell r="AF2079">
            <v>737.49648000000002</v>
          </cell>
          <cell r="AG2079">
            <v>0</v>
          </cell>
          <cell r="AH2079">
            <v>0</v>
          </cell>
          <cell r="AI2079">
            <v>0</v>
          </cell>
          <cell r="AJ2079">
            <v>0</v>
          </cell>
          <cell r="AK2079">
            <v>0</v>
          </cell>
          <cell r="AL2079">
            <v>0</v>
          </cell>
          <cell r="AM2079">
            <v>0</v>
          </cell>
          <cell r="AN2079">
            <v>0</v>
          </cell>
          <cell r="AO2079">
            <v>0</v>
          </cell>
          <cell r="AP2079">
            <v>0</v>
          </cell>
          <cell r="AQ2079">
            <v>4466.3379599999998</v>
          </cell>
        </row>
        <row r="2080">
          <cell r="A2080">
            <v>1</v>
          </cell>
          <cell r="B2080" t="str">
            <v>COP</v>
          </cell>
          <cell r="C2080" t="str">
            <v>Convenidas</v>
          </cell>
          <cell r="D2080" t="str">
            <v>Variable</v>
          </cell>
          <cell r="E2080">
            <v>5</v>
          </cell>
          <cell r="F2080">
            <v>36068</v>
          </cell>
          <cell r="G2080" t="str">
            <v>Septiembre</v>
          </cell>
          <cell r="H2080">
            <v>1998</v>
          </cell>
          <cell r="I2080">
            <v>37894</v>
          </cell>
          <cell r="J2080">
            <v>2003</v>
          </cell>
          <cell r="K2080" t="str">
            <v>Septiembre</v>
          </cell>
          <cell r="P2080">
            <v>6.5</v>
          </cell>
          <cell r="Q2080">
            <v>18.22</v>
          </cell>
          <cell r="R2080">
            <v>16.86</v>
          </cell>
          <cell r="S2080" t="e">
            <v>#REF!</v>
          </cell>
          <cell r="T2080">
            <v>876.2</v>
          </cell>
          <cell r="U2080" t="e">
            <v>#REF!</v>
          </cell>
          <cell r="V2080">
            <v>876.2</v>
          </cell>
          <cell r="W2080" t="e">
            <v>#REF!</v>
          </cell>
          <cell r="X2080">
            <v>876.2</v>
          </cell>
          <cell r="Y2080">
            <v>159.64364</v>
          </cell>
          <cell r="Z2080">
            <v>1035.8436400000001</v>
          </cell>
          <cell r="AA2080">
            <v>14772.732</v>
          </cell>
          <cell r="AB2080">
            <v>143.55000000000001</v>
          </cell>
          <cell r="AC2080">
            <v>141.9444</v>
          </cell>
          <cell r="AD2080">
            <v>143.08346</v>
          </cell>
          <cell r="AE2080">
            <v>118.98796000000002</v>
          </cell>
          <cell r="AF2080">
            <v>108.29832</v>
          </cell>
          <cell r="AG2080">
            <v>0</v>
          </cell>
          <cell r="AH2080">
            <v>0</v>
          </cell>
          <cell r="AI2080">
            <v>0</v>
          </cell>
          <cell r="AJ2080">
            <v>0</v>
          </cell>
          <cell r="AK2080">
            <v>0</v>
          </cell>
          <cell r="AL2080">
            <v>0</v>
          </cell>
          <cell r="AM2080">
            <v>0</v>
          </cell>
          <cell r="AN2080">
            <v>0</v>
          </cell>
          <cell r="AO2080">
            <v>0</v>
          </cell>
          <cell r="AP2080">
            <v>0</v>
          </cell>
          <cell r="AQ2080">
            <v>655.86414000000002</v>
          </cell>
        </row>
        <row r="2081">
          <cell r="A2081">
            <v>1</v>
          </cell>
          <cell r="B2081" t="str">
            <v>COP</v>
          </cell>
          <cell r="C2081" t="str">
            <v>Convenidas</v>
          </cell>
          <cell r="D2081" t="str">
            <v>Variable</v>
          </cell>
          <cell r="E2081">
            <v>5</v>
          </cell>
          <cell r="F2081">
            <v>36068</v>
          </cell>
          <cell r="G2081" t="str">
            <v>Septiembre</v>
          </cell>
          <cell r="H2081">
            <v>1998</v>
          </cell>
          <cell r="I2081">
            <v>37894</v>
          </cell>
          <cell r="J2081">
            <v>2003</v>
          </cell>
          <cell r="K2081" t="str">
            <v>Septiembre</v>
          </cell>
          <cell r="P2081">
            <v>6.5</v>
          </cell>
          <cell r="Q2081">
            <v>18.22</v>
          </cell>
          <cell r="R2081">
            <v>16.86</v>
          </cell>
          <cell r="S2081" t="e">
            <v>#REF!</v>
          </cell>
          <cell r="T2081">
            <v>1689.2</v>
          </cell>
          <cell r="U2081" t="e">
            <v>#REF!</v>
          </cell>
          <cell r="V2081">
            <v>1689.2</v>
          </cell>
          <cell r="W2081" t="e">
            <v>#REF!</v>
          </cell>
          <cell r="X2081">
            <v>1689.2</v>
          </cell>
          <cell r="Y2081">
            <v>307.77224000000001</v>
          </cell>
          <cell r="Z2081">
            <v>1996.9722400000001</v>
          </cell>
          <cell r="AA2081">
            <v>28479.912</v>
          </cell>
          <cell r="AB2081">
            <v>276.75</v>
          </cell>
          <cell r="AC2081">
            <v>273.65039999999999</v>
          </cell>
          <cell r="AD2081">
            <v>275.84636</v>
          </cell>
          <cell r="AE2081">
            <v>229.39336</v>
          </cell>
          <cell r="AF2081">
            <v>208.78512000000001</v>
          </cell>
          <cell r="AG2081">
            <v>0</v>
          </cell>
          <cell r="AH2081">
            <v>0</v>
          </cell>
          <cell r="AI2081">
            <v>0</v>
          </cell>
          <cell r="AJ2081">
            <v>0</v>
          </cell>
          <cell r="AK2081">
            <v>0</v>
          </cell>
          <cell r="AL2081">
            <v>0</v>
          </cell>
          <cell r="AM2081">
            <v>0</v>
          </cell>
          <cell r="AN2081">
            <v>0</v>
          </cell>
          <cell r="AO2081">
            <v>0</v>
          </cell>
          <cell r="AP2081">
            <v>0</v>
          </cell>
          <cell r="AQ2081">
            <v>1264.42524</v>
          </cell>
        </row>
        <row r="2082">
          <cell r="A2082">
            <v>1</v>
          </cell>
          <cell r="B2082" t="str">
            <v>COP</v>
          </cell>
          <cell r="C2082" t="str">
            <v>Convenidas</v>
          </cell>
          <cell r="D2082" t="str">
            <v>Variable</v>
          </cell>
          <cell r="E2082">
            <v>5</v>
          </cell>
          <cell r="F2082">
            <v>36068</v>
          </cell>
          <cell r="G2082" t="str">
            <v>Septiembre</v>
          </cell>
          <cell r="H2082">
            <v>1998</v>
          </cell>
          <cell r="I2082">
            <v>37894</v>
          </cell>
          <cell r="J2082">
            <v>2003</v>
          </cell>
          <cell r="K2082" t="str">
            <v>Septiembre</v>
          </cell>
          <cell r="P2082">
            <v>6.5</v>
          </cell>
          <cell r="Q2082">
            <v>18.22</v>
          </cell>
          <cell r="R2082">
            <v>16.86</v>
          </cell>
          <cell r="S2082" t="e">
            <v>#REF!</v>
          </cell>
          <cell r="T2082">
            <v>1.1000000000000001</v>
          </cell>
          <cell r="U2082" t="e">
            <v>#REF!</v>
          </cell>
          <cell r="V2082">
            <v>1.1000000000000001</v>
          </cell>
          <cell r="W2082" t="e">
            <v>#REF!</v>
          </cell>
          <cell r="X2082">
            <v>1.1000000000000001</v>
          </cell>
          <cell r="Y2082">
            <v>0.20042000000000001</v>
          </cell>
          <cell r="Z2082">
            <v>1.3004200000000001</v>
          </cell>
          <cell r="AA2082">
            <v>18.545999999999999</v>
          </cell>
          <cell r="AB2082">
            <v>0.18</v>
          </cell>
          <cell r="AC2082">
            <v>0.17820000000000003</v>
          </cell>
          <cell r="AD2082">
            <v>0.17963000000000001</v>
          </cell>
          <cell r="AE2082">
            <v>0.14938000000000001</v>
          </cell>
          <cell r="AF2082">
            <v>0.13596000000000003</v>
          </cell>
          <cell r="AG2082">
            <v>0</v>
          </cell>
          <cell r="AH2082">
            <v>0</v>
          </cell>
          <cell r="AI2082">
            <v>0</v>
          </cell>
          <cell r="AJ2082">
            <v>0</v>
          </cell>
          <cell r="AK2082">
            <v>0</v>
          </cell>
          <cell r="AL2082">
            <v>0</v>
          </cell>
          <cell r="AM2082">
            <v>0</v>
          </cell>
          <cell r="AN2082">
            <v>0</v>
          </cell>
          <cell r="AO2082">
            <v>0</v>
          </cell>
          <cell r="AP2082">
            <v>0</v>
          </cell>
          <cell r="AQ2082">
            <v>0.82317000000000018</v>
          </cell>
        </row>
        <row r="2083">
          <cell r="A2083">
            <v>1</v>
          </cell>
          <cell r="B2083" t="str">
            <v>COP</v>
          </cell>
          <cell r="C2083" t="str">
            <v>Convenidas</v>
          </cell>
          <cell r="D2083" t="str">
            <v>Variable</v>
          </cell>
          <cell r="E2083">
            <v>5</v>
          </cell>
          <cell r="F2083">
            <v>36068</v>
          </cell>
          <cell r="G2083" t="str">
            <v>Septiembre</v>
          </cell>
          <cell r="H2083">
            <v>1998</v>
          </cell>
          <cell r="I2083">
            <v>37894</v>
          </cell>
          <cell r="J2083">
            <v>2003</v>
          </cell>
          <cell r="K2083" t="str">
            <v>Septiembre</v>
          </cell>
          <cell r="P2083">
            <v>6.5</v>
          </cell>
          <cell r="Q2083">
            <v>18.22</v>
          </cell>
          <cell r="R2083">
            <v>16.86</v>
          </cell>
          <cell r="S2083" t="e">
            <v>#REF!</v>
          </cell>
          <cell r="T2083">
            <v>7.2</v>
          </cell>
          <cell r="U2083" t="e">
            <v>#REF!</v>
          </cell>
          <cell r="V2083">
            <v>7.2</v>
          </cell>
          <cell r="W2083" t="e">
            <v>#REF!</v>
          </cell>
          <cell r="X2083">
            <v>7.2</v>
          </cell>
          <cell r="Y2083">
            <v>1.3118400000000001</v>
          </cell>
          <cell r="Z2083">
            <v>8.5118399999999994</v>
          </cell>
          <cell r="AA2083">
            <v>121.392</v>
          </cell>
          <cell r="AB2083">
            <v>1.18</v>
          </cell>
          <cell r="AC2083">
            <v>1.1664000000000001</v>
          </cell>
          <cell r="AD2083">
            <v>1.1757600000000001</v>
          </cell>
          <cell r="AE2083">
            <v>0.97776000000000007</v>
          </cell>
          <cell r="AF2083">
            <v>0.88992000000000004</v>
          </cell>
          <cell r="AG2083">
            <v>0</v>
          </cell>
          <cell r="AH2083">
            <v>0</v>
          </cell>
          <cell r="AI2083">
            <v>0</v>
          </cell>
          <cell r="AJ2083">
            <v>0</v>
          </cell>
          <cell r="AK2083">
            <v>0</v>
          </cell>
          <cell r="AL2083">
            <v>0</v>
          </cell>
          <cell r="AM2083">
            <v>0</v>
          </cell>
          <cell r="AN2083">
            <v>0</v>
          </cell>
          <cell r="AO2083">
            <v>0</v>
          </cell>
          <cell r="AP2083">
            <v>0</v>
          </cell>
          <cell r="AQ2083">
            <v>5.3898400000000004</v>
          </cell>
        </row>
        <row r="2084">
          <cell r="A2084">
            <v>1</v>
          </cell>
          <cell r="B2084" t="str">
            <v>COP</v>
          </cell>
          <cell r="C2084" t="str">
            <v>Convenidas</v>
          </cell>
          <cell r="D2084" t="str">
            <v>Variable</v>
          </cell>
          <cell r="E2084">
            <v>5</v>
          </cell>
          <cell r="F2084">
            <v>36068</v>
          </cell>
          <cell r="G2084" t="str">
            <v>Septiembre</v>
          </cell>
          <cell r="H2084">
            <v>1998</v>
          </cell>
          <cell r="I2084">
            <v>37894</v>
          </cell>
          <cell r="J2084">
            <v>2003</v>
          </cell>
          <cell r="K2084" t="str">
            <v>Septiembre</v>
          </cell>
          <cell r="P2084">
            <v>6.5</v>
          </cell>
          <cell r="Q2084">
            <v>18.22</v>
          </cell>
          <cell r="R2084">
            <v>16.86</v>
          </cell>
          <cell r="S2084" t="e">
            <v>#REF!</v>
          </cell>
          <cell r="T2084">
            <v>2.5000000000000001E-2</v>
          </cell>
          <cell r="U2084" t="e">
            <v>#REF!</v>
          </cell>
          <cell r="V2084">
            <v>2.5000000000000001E-2</v>
          </cell>
          <cell r="W2084" t="e">
            <v>#REF!</v>
          </cell>
          <cell r="X2084">
            <v>2.5000000000000001E-2</v>
          </cell>
          <cell r="Y2084">
            <v>4.555E-3</v>
          </cell>
          <cell r="Z2084">
            <v>2.9555000000000001E-2</v>
          </cell>
          <cell r="AA2084">
            <v>0.42149999999999999</v>
          </cell>
          <cell r="AB2084">
            <v>0</v>
          </cell>
          <cell r="AC2084">
            <v>4.0500000000000006E-3</v>
          </cell>
          <cell r="AD2084">
            <v>4.0825000000000002E-3</v>
          </cell>
          <cell r="AE2084">
            <v>3.3950000000000004E-3</v>
          </cell>
          <cell r="AF2084">
            <v>3.0900000000000003E-3</v>
          </cell>
          <cell r="AG2084">
            <v>0</v>
          </cell>
          <cell r="AH2084">
            <v>0</v>
          </cell>
          <cell r="AI2084">
            <v>0</v>
          </cell>
          <cell r="AJ2084">
            <v>0</v>
          </cell>
          <cell r="AK2084">
            <v>0</v>
          </cell>
          <cell r="AL2084">
            <v>0</v>
          </cell>
          <cell r="AM2084">
            <v>0</v>
          </cell>
          <cell r="AN2084">
            <v>0</v>
          </cell>
          <cell r="AO2084">
            <v>0</v>
          </cell>
          <cell r="AP2084">
            <v>0</v>
          </cell>
          <cell r="AQ2084">
            <v>1.4617500000000002E-2</v>
          </cell>
        </row>
        <row r="2085">
          <cell r="A2085">
            <v>1</v>
          </cell>
          <cell r="B2085" t="str">
            <v>COP</v>
          </cell>
          <cell r="C2085" t="str">
            <v>Convenidas</v>
          </cell>
          <cell r="D2085" t="str">
            <v>Variable</v>
          </cell>
          <cell r="E2085">
            <v>5</v>
          </cell>
          <cell r="F2085">
            <v>36068</v>
          </cell>
          <cell r="G2085" t="str">
            <v>Septiembre</v>
          </cell>
          <cell r="H2085">
            <v>1998</v>
          </cell>
          <cell r="I2085">
            <v>37894</v>
          </cell>
          <cell r="J2085">
            <v>2003</v>
          </cell>
          <cell r="K2085" t="str">
            <v>Septiembre</v>
          </cell>
          <cell r="P2085">
            <v>6.5</v>
          </cell>
          <cell r="Q2085">
            <v>18.22</v>
          </cell>
          <cell r="R2085">
            <v>16.86</v>
          </cell>
          <cell r="S2085" t="e">
            <v>#REF!</v>
          </cell>
          <cell r="T2085">
            <v>2E-3</v>
          </cell>
          <cell r="U2085" t="e">
            <v>#REF!</v>
          </cell>
          <cell r="V2085">
            <v>2E-3</v>
          </cell>
          <cell r="W2085" t="e">
            <v>#REF!</v>
          </cell>
          <cell r="X2085">
            <v>2E-3</v>
          </cell>
          <cell r="Y2085">
            <v>3.6440000000000002E-4</v>
          </cell>
          <cell r="Z2085">
            <v>2.3644E-3</v>
          </cell>
          <cell r="AA2085">
            <v>3.372E-2</v>
          </cell>
          <cell r="AB2085">
            <v>0</v>
          </cell>
          <cell r="AC2085">
            <v>3.2400000000000001E-4</v>
          </cell>
          <cell r="AD2085">
            <v>3.2660000000000002E-4</v>
          </cell>
          <cell r="AE2085">
            <v>2.7159999999999999E-4</v>
          </cell>
          <cell r="AF2085">
            <v>2.4719999999999999E-4</v>
          </cell>
          <cell r="AG2085">
            <v>0</v>
          </cell>
          <cell r="AH2085">
            <v>0</v>
          </cell>
          <cell r="AI2085">
            <v>0</v>
          </cell>
          <cell r="AJ2085">
            <v>0</v>
          </cell>
          <cell r="AK2085">
            <v>0</v>
          </cell>
          <cell r="AL2085">
            <v>0</v>
          </cell>
          <cell r="AM2085">
            <v>0</v>
          </cell>
          <cell r="AN2085">
            <v>0</v>
          </cell>
          <cell r="AO2085">
            <v>0</v>
          </cell>
          <cell r="AP2085">
            <v>0</v>
          </cell>
          <cell r="AQ2085">
            <v>1.1694000000000001E-3</v>
          </cell>
        </row>
        <row r="2086">
          <cell r="A2086">
            <v>1</v>
          </cell>
          <cell r="B2086" t="str">
            <v>COP</v>
          </cell>
          <cell r="C2086" t="str">
            <v>Convenidas</v>
          </cell>
          <cell r="D2086" t="str">
            <v>Variable</v>
          </cell>
          <cell r="E2086">
            <v>5</v>
          </cell>
          <cell r="F2086">
            <v>36068</v>
          </cell>
          <cell r="G2086" t="str">
            <v>Septiembre</v>
          </cell>
          <cell r="H2086">
            <v>1998</v>
          </cell>
          <cell r="I2086">
            <v>37894</v>
          </cell>
          <cell r="J2086">
            <v>2003</v>
          </cell>
          <cell r="K2086" t="str">
            <v>Septiembre</v>
          </cell>
          <cell r="P2086">
            <v>6.5</v>
          </cell>
          <cell r="Q2086">
            <v>18.22</v>
          </cell>
          <cell r="R2086">
            <v>16.86</v>
          </cell>
          <cell r="S2086" t="e">
            <v>#REF!</v>
          </cell>
          <cell r="T2086">
            <v>30</v>
          </cell>
          <cell r="U2086" t="e">
            <v>#REF!</v>
          </cell>
          <cell r="V2086">
            <v>30</v>
          </cell>
          <cell r="W2086" t="e">
            <v>#REF!</v>
          </cell>
          <cell r="X2086">
            <v>30</v>
          </cell>
          <cell r="Y2086">
            <v>5.4660000000000002</v>
          </cell>
          <cell r="Z2086">
            <v>35.466000000000001</v>
          </cell>
          <cell r="AA2086">
            <v>505.79999999999995</v>
          </cell>
          <cell r="AB2086">
            <v>4.91</v>
          </cell>
          <cell r="AC2086">
            <v>4.8600000000000003</v>
          </cell>
          <cell r="AD2086">
            <v>4.899</v>
          </cell>
          <cell r="AE2086">
            <v>4.0739999999999998</v>
          </cell>
          <cell r="AF2086">
            <v>3.7080000000000002</v>
          </cell>
          <cell r="AG2086">
            <v>0</v>
          </cell>
          <cell r="AH2086">
            <v>0</v>
          </cell>
          <cell r="AI2086">
            <v>0</v>
          </cell>
          <cell r="AJ2086">
            <v>0</v>
          </cell>
          <cell r="AK2086">
            <v>0</v>
          </cell>
          <cell r="AL2086">
            <v>0</v>
          </cell>
          <cell r="AM2086">
            <v>0</v>
          </cell>
          <cell r="AN2086">
            <v>0</v>
          </cell>
          <cell r="AO2086">
            <v>0</v>
          </cell>
          <cell r="AP2086">
            <v>0</v>
          </cell>
          <cell r="AQ2086">
            <v>22.451000000000001</v>
          </cell>
        </row>
        <row r="2087">
          <cell r="A2087">
            <v>1</v>
          </cell>
          <cell r="B2087" t="str">
            <v>COP</v>
          </cell>
          <cell r="C2087" t="str">
            <v>Convenidas</v>
          </cell>
          <cell r="D2087" t="str">
            <v>Variable</v>
          </cell>
          <cell r="E2087">
            <v>5</v>
          </cell>
          <cell r="F2087">
            <v>36068</v>
          </cell>
          <cell r="G2087" t="str">
            <v>Septiembre</v>
          </cell>
          <cell r="H2087">
            <v>1998</v>
          </cell>
          <cell r="I2087">
            <v>37894</v>
          </cell>
          <cell r="J2087">
            <v>2003</v>
          </cell>
          <cell r="K2087" t="str">
            <v>Septiembre</v>
          </cell>
          <cell r="P2087">
            <v>6.5</v>
          </cell>
          <cell r="Q2087">
            <v>18.22</v>
          </cell>
          <cell r="R2087">
            <v>16.86</v>
          </cell>
          <cell r="S2087" t="e">
            <v>#REF!</v>
          </cell>
          <cell r="T2087">
            <v>6.8</v>
          </cell>
          <cell r="U2087" t="e">
            <v>#REF!</v>
          </cell>
          <cell r="V2087">
            <v>6.8</v>
          </cell>
          <cell r="W2087" t="e">
            <v>#REF!</v>
          </cell>
          <cell r="X2087">
            <v>6.8</v>
          </cell>
          <cell r="Y2087">
            <v>1.2389600000000001</v>
          </cell>
          <cell r="Z2087">
            <v>8.0389599999999994</v>
          </cell>
          <cell r="AA2087">
            <v>114.648</v>
          </cell>
          <cell r="AB2087">
            <v>1.1100000000000001</v>
          </cell>
          <cell r="AC2087">
            <v>1.1015999999999999</v>
          </cell>
          <cell r="AD2087">
            <v>1.1104399999999999</v>
          </cell>
          <cell r="AE2087">
            <v>0.92344000000000004</v>
          </cell>
          <cell r="AF2087">
            <v>0.84048</v>
          </cell>
          <cell r="AG2087">
            <v>0</v>
          </cell>
          <cell r="AH2087">
            <v>0</v>
          </cell>
          <cell r="AI2087">
            <v>0</v>
          </cell>
          <cell r="AJ2087">
            <v>0</v>
          </cell>
          <cell r="AK2087">
            <v>0</v>
          </cell>
          <cell r="AL2087">
            <v>0</v>
          </cell>
          <cell r="AM2087">
            <v>0</v>
          </cell>
          <cell r="AN2087">
            <v>0</v>
          </cell>
          <cell r="AO2087">
            <v>0</v>
          </cell>
          <cell r="AP2087">
            <v>0</v>
          </cell>
          <cell r="AQ2087">
            <v>5.08596</v>
          </cell>
        </row>
        <row r="2088">
          <cell r="A2088">
            <v>1</v>
          </cell>
          <cell r="B2088" t="str">
            <v>COP</v>
          </cell>
          <cell r="C2088" t="str">
            <v>Convenidas</v>
          </cell>
          <cell r="D2088" t="str">
            <v>Variable</v>
          </cell>
          <cell r="E2088">
            <v>5</v>
          </cell>
          <cell r="F2088">
            <v>36068</v>
          </cell>
          <cell r="G2088" t="str">
            <v>Septiembre</v>
          </cell>
          <cell r="H2088">
            <v>1998</v>
          </cell>
          <cell r="I2088">
            <v>37894</v>
          </cell>
          <cell r="J2088">
            <v>2003</v>
          </cell>
          <cell r="K2088" t="str">
            <v>Septiembre</v>
          </cell>
          <cell r="P2088">
            <v>6.5</v>
          </cell>
          <cell r="Q2088">
            <v>18.22</v>
          </cell>
          <cell r="R2088">
            <v>16.86</v>
          </cell>
          <cell r="S2088" t="e">
            <v>#REF!</v>
          </cell>
          <cell r="T2088">
            <v>36.200000000000003</v>
          </cell>
          <cell r="U2088" t="e">
            <v>#REF!</v>
          </cell>
          <cell r="V2088">
            <v>36.200000000000003</v>
          </cell>
          <cell r="W2088" t="e">
            <v>#REF!</v>
          </cell>
          <cell r="X2088">
            <v>36.200000000000003</v>
          </cell>
          <cell r="Y2088">
            <v>6.5956400000000004</v>
          </cell>
          <cell r="Z2088">
            <v>42.795640000000006</v>
          </cell>
          <cell r="AA2088">
            <v>610.33199999999999</v>
          </cell>
          <cell r="AB2088">
            <v>5.93</v>
          </cell>
          <cell r="AC2088">
            <v>5.8644000000000007</v>
          </cell>
          <cell r="AD2088">
            <v>5.9114600000000008</v>
          </cell>
          <cell r="AE2088">
            <v>4.9159600000000001</v>
          </cell>
          <cell r="AF2088">
            <v>4.4743200000000005</v>
          </cell>
          <cell r="AG2088">
            <v>0</v>
          </cell>
          <cell r="AH2088">
            <v>0</v>
          </cell>
          <cell r="AI2088">
            <v>0</v>
          </cell>
          <cell r="AJ2088">
            <v>0</v>
          </cell>
          <cell r="AK2088">
            <v>0</v>
          </cell>
          <cell r="AL2088">
            <v>0</v>
          </cell>
          <cell r="AM2088">
            <v>0</v>
          </cell>
          <cell r="AN2088">
            <v>0</v>
          </cell>
          <cell r="AO2088">
            <v>0</v>
          </cell>
          <cell r="AP2088">
            <v>0</v>
          </cell>
          <cell r="AQ2088">
            <v>27.096139999999998</v>
          </cell>
        </row>
        <row r="2089">
          <cell r="A2089">
            <v>1</v>
          </cell>
          <cell r="B2089" t="str">
            <v>COP</v>
          </cell>
          <cell r="C2089" t="str">
            <v>Convenidas</v>
          </cell>
          <cell r="D2089" t="str">
            <v>Variable</v>
          </cell>
          <cell r="E2089">
            <v>5</v>
          </cell>
          <cell r="F2089">
            <v>36068</v>
          </cell>
          <cell r="G2089" t="str">
            <v>Septiembre</v>
          </cell>
          <cell r="H2089">
            <v>1998</v>
          </cell>
          <cell r="I2089">
            <v>37894</v>
          </cell>
          <cell r="J2089">
            <v>2003</v>
          </cell>
          <cell r="K2089" t="str">
            <v>Septiembre</v>
          </cell>
          <cell r="P2089">
            <v>6.5</v>
          </cell>
          <cell r="Q2089">
            <v>18.22</v>
          </cell>
          <cell r="R2089">
            <v>16.86</v>
          </cell>
          <cell r="S2089" t="e">
            <v>#REF!</v>
          </cell>
          <cell r="T2089">
            <v>17</v>
          </cell>
          <cell r="U2089" t="e">
            <v>#REF!</v>
          </cell>
          <cell r="V2089">
            <v>17</v>
          </cell>
          <cell r="W2089" t="e">
            <v>#REF!</v>
          </cell>
          <cell r="X2089">
            <v>17</v>
          </cell>
          <cell r="Y2089">
            <v>3.0973999999999999</v>
          </cell>
          <cell r="Z2089">
            <v>20.0974</v>
          </cell>
          <cell r="AA2089">
            <v>286.62</v>
          </cell>
          <cell r="AB2089">
            <v>2.79</v>
          </cell>
          <cell r="AC2089">
            <v>2.754</v>
          </cell>
          <cell r="AD2089">
            <v>2.7761</v>
          </cell>
          <cell r="AE2089">
            <v>2.3086000000000002</v>
          </cell>
          <cell r="AF2089">
            <v>2.1012</v>
          </cell>
          <cell r="AG2089">
            <v>0</v>
          </cell>
          <cell r="AH2089">
            <v>0</v>
          </cell>
          <cell r="AI2089">
            <v>0</v>
          </cell>
          <cell r="AJ2089">
            <v>0</v>
          </cell>
          <cell r="AK2089">
            <v>0</v>
          </cell>
          <cell r="AL2089">
            <v>0</v>
          </cell>
          <cell r="AM2089">
            <v>0</v>
          </cell>
          <cell r="AN2089">
            <v>0</v>
          </cell>
          <cell r="AO2089">
            <v>0</v>
          </cell>
          <cell r="AP2089">
            <v>0</v>
          </cell>
          <cell r="AQ2089">
            <v>12.729900000000001</v>
          </cell>
        </row>
        <row r="2090">
          <cell r="A2090">
            <v>1</v>
          </cell>
          <cell r="B2090" t="str">
            <v>COP</v>
          </cell>
          <cell r="C2090" t="str">
            <v>Convenidas</v>
          </cell>
          <cell r="D2090" t="str">
            <v>Variable</v>
          </cell>
          <cell r="E2090">
            <v>5</v>
          </cell>
          <cell r="F2090">
            <v>36068</v>
          </cell>
          <cell r="G2090" t="str">
            <v>Septiembre</v>
          </cell>
          <cell r="H2090">
            <v>1998</v>
          </cell>
          <cell r="I2090">
            <v>37894</v>
          </cell>
          <cell r="J2090">
            <v>2003</v>
          </cell>
          <cell r="K2090" t="str">
            <v>Septiembre</v>
          </cell>
          <cell r="P2090">
            <v>6.5</v>
          </cell>
          <cell r="Q2090">
            <v>18.22</v>
          </cell>
          <cell r="R2090">
            <v>16.86</v>
          </cell>
          <cell r="S2090" t="e">
            <v>#REF!</v>
          </cell>
          <cell r="T2090">
            <v>6.5</v>
          </cell>
          <cell r="U2090" t="e">
            <v>#REF!</v>
          </cell>
          <cell r="V2090">
            <v>6.5</v>
          </cell>
          <cell r="W2090" t="e">
            <v>#REF!</v>
          </cell>
          <cell r="X2090">
            <v>6.5</v>
          </cell>
          <cell r="Y2090">
            <v>1.1842999999999999</v>
          </cell>
          <cell r="Z2090">
            <v>7.6843000000000004</v>
          </cell>
          <cell r="AA2090">
            <v>109.59</v>
          </cell>
          <cell r="AB2090">
            <v>1.06</v>
          </cell>
          <cell r="AC2090">
            <v>1.0529999999999999</v>
          </cell>
          <cell r="AD2090">
            <v>1.06145</v>
          </cell>
          <cell r="AE2090">
            <v>0.88270000000000004</v>
          </cell>
          <cell r="AF2090">
            <v>0.8034</v>
          </cell>
          <cell r="AG2090">
            <v>0</v>
          </cell>
          <cell r="AH2090">
            <v>0</v>
          </cell>
          <cell r="AI2090">
            <v>0</v>
          </cell>
          <cell r="AJ2090">
            <v>0</v>
          </cell>
          <cell r="AK2090">
            <v>0</v>
          </cell>
          <cell r="AL2090">
            <v>0</v>
          </cell>
          <cell r="AM2090">
            <v>0</v>
          </cell>
          <cell r="AN2090">
            <v>0</v>
          </cell>
          <cell r="AO2090">
            <v>0</v>
          </cell>
          <cell r="AP2090">
            <v>0</v>
          </cell>
          <cell r="AQ2090">
            <v>4.8605499999999999</v>
          </cell>
        </row>
        <row r="2091">
          <cell r="A2091">
            <v>1</v>
          </cell>
          <cell r="B2091" t="str">
            <v>COP</v>
          </cell>
          <cell r="C2091" t="str">
            <v>Convenidas</v>
          </cell>
          <cell r="D2091" t="str">
            <v>Variable</v>
          </cell>
          <cell r="E2091">
            <v>5</v>
          </cell>
          <cell r="F2091">
            <v>36068</v>
          </cell>
          <cell r="G2091" t="str">
            <v>Septiembre</v>
          </cell>
          <cell r="H2091">
            <v>1998</v>
          </cell>
          <cell r="I2091">
            <v>37894</v>
          </cell>
          <cell r="J2091">
            <v>2003</v>
          </cell>
          <cell r="K2091" t="str">
            <v>Septiembre</v>
          </cell>
          <cell r="P2091">
            <v>6.5</v>
          </cell>
          <cell r="Q2091">
            <v>18.22</v>
          </cell>
          <cell r="R2091">
            <v>16.86</v>
          </cell>
          <cell r="S2091" t="e">
            <v>#REF!</v>
          </cell>
          <cell r="T2091">
            <v>17.100000000000001</v>
          </cell>
          <cell r="U2091" t="e">
            <v>#REF!</v>
          </cell>
          <cell r="V2091">
            <v>17.100000000000001</v>
          </cell>
          <cell r="W2091" t="e">
            <v>#REF!</v>
          </cell>
          <cell r="X2091">
            <v>17.100000000000001</v>
          </cell>
          <cell r="Y2091">
            <v>3.1156200000000003</v>
          </cell>
          <cell r="Z2091">
            <v>20.215620000000001</v>
          </cell>
          <cell r="AA2091">
            <v>288.30600000000004</v>
          </cell>
          <cell r="AB2091">
            <v>2.8</v>
          </cell>
          <cell r="AC2091">
            <v>2.7702000000000004</v>
          </cell>
          <cell r="AD2091">
            <v>2.7924300000000004</v>
          </cell>
          <cell r="AE2091">
            <v>2.3221800000000004</v>
          </cell>
          <cell r="AF2091">
            <v>2.1135600000000001</v>
          </cell>
          <cell r="AG2091">
            <v>0</v>
          </cell>
          <cell r="AH2091">
            <v>0</v>
          </cell>
          <cell r="AI2091">
            <v>0</v>
          </cell>
          <cell r="AJ2091">
            <v>0</v>
          </cell>
          <cell r="AK2091">
            <v>0</v>
          </cell>
          <cell r="AL2091">
            <v>0</v>
          </cell>
          <cell r="AM2091">
            <v>0</v>
          </cell>
          <cell r="AN2091">
            <v>0</v>
          </cell>
          <cell r="AO2091">
            <v>0</v>
          </cell>
          <cell r="AP2091">
            <v>0</v>
          </cell>
          <cell r="AQ2091">
            <v>12.798369999999998</v>
          </cell>
        </row>
        <row r="2092">
          <cell r="A2092">
            <v>1</v>
          </cell>
          <cell r="B2092" t="str">
            <v>COP</v>
          </cell>
          <cell r="C2092" t="str">
            <v>Convenidas</v>
          </cell>
          <cell r="D2092" t="str">
            <v>Variable</v>
          </cell>
          <cell r="E2092">
            <v>5</v>
          </cell>
          <cell r="F2092">
            <v>36068</v>
          </cell>
          <cell r="G2092" t="str">
            <v>Septiembre</v>
          </cell>
          <cell r="H2092">
            <v>1998</v>
          </cell>
          <cell r="I2092">
            <v>37894</v>
          </cell>
          <cell r="J2092">
            <v>2003</v>
          </cell>
          <cell r="K2092" t="str">
            <v>Septiembre</v>
          </cell>
          <cell r="P2092">
            <v>6.5</v>
          </cell>
          <cell r="Q2092">
            <v>18.22</v>
          </cell>
          <cell r="R2092">
            <v>16.86</v>
          </cell>
          <cell r="S2092" t="e">
            <v>#REF!</v>
          </cell>
          <cell r="T2092">
            <v>23.9</v>
          </cell>
          <cell r="U2092" t="e">
            <v>#REF!</v>
          </cell>
          <cell r="V2092">
            <v>23.9</v>
          </cell>
          <cell r="W2092" t="e">
            <v>#REF!</v>
          </cell>
          <cell r="X2092">
            <v>23.9</v>
          </cell>
          <cell r="Y2092">
            <v>4.3545799999999995</v>
          </cell>
          <cell r="Z2092">
            <v>28.254579999999997</v>
          </cell>
          <cell r="AA2092">
            <v>402.95399999999995</v>
          </cell>
          <cell r="AB2092">
            <v>3.92</v>
          </cell>
          <cell r="AC2092">
            <v>3.8717999999999999</v>
          </cell>
          <cell r="AD2092">
            <v>3.9028699999999996</v>
          </cell>
          <cell r="AE2092">
            <v>3.2456199999999997</v>
          </cell>
          <cell r="AF2092">
            <v>2.95404</v>
          </cell>
          <cell r="AG2092">
            <v>0</v>
          </cell>
          <cell r="AH2092">
            <v>0</v>
          </cell>
          <cell r="AI2092">
            <v>0</v>
          </cell>
          <cell r="AJ2092">
            <v>0</v>
          </cell>
          <cell r="AK2092">
            <v>0</v>
          </cell>
          <cell r="AL2092">
            <v>0</v>
          </cell>
          <cell r="AM2092">
            <v>0</v>
          </cell>
          <cell r="AN2092">
            <v>0</v>
          </cell>
          <cell r="AO2092">
            <v>0</v>
          </cell>
          <cell r="AP2092">
            <v>0</v>
          </cell>
          <cell r="AQ2092">
            <v>17.89433</v>
          </cell>
        </row>
        <row r="2093">
          <cell r="A2093">
            <v>1</v>
          </cell>
          <cell r="B2093" t="str">
            <v>COP</v>
          </cell>
          <cell r="C2093" t="str">
            <v>Convenidas</v>
          </cell>
          <cell r="D2093" t="str">
            <v>Variable</v>
          </cell>
          <cell r="E2093">
            <v>5</v>
          </cell>
          <cell r="F2093">
            <v>36068</v>
          </cell>
          <cell r="G2093" t="str">
            <v>Septiembre</v>
          </cell>
          <cell r="H2093">
            <v>1998</v>
          </cell>
          <cell r="I2093">
            <v>37894</v>
          </cell>
          <cell r="J2093">
            <v>2003</v>
          </cell>
          <cell r="K2093" t="str">
            <v>Septiembre</v>
          </cell>
          <cell r="P2093">
            <v>6.5</v>
          </cell>
          <cell r="Q2093">
            <v>18.22</v>
          </cell>
          <cell r="R2093">
            <v>16.86</v>
          </cell>
          <cell r="S2093" t="e">
            <v>#REF!</v>
          </cell>
          <cell r="T2093">
            <v>1615.2</v>
          </cell>
          <cell r="U2093" t="e">
            <v>#REF!</v>
          </cell>
          <cell r="V2093">
            <v>1615.2</v>
          </cell>
          <cell r="W2093" t="e">
            <v>#REF!</v>
          </cell>
          <cell r="X2093">
            <v>1615.2</v>
          </cell>
          <cell r="Y2093">
            <v>294.28944000000001</v>
          </cell>
          <cell r="Z2093">
            <v>1909.4894400000001</v>
          </cell>
          <cell r="AA2093">
            <v>27232.272000000001</v>
          </cell>
          <cell r="AB2093">
            <v>264.62</v>
          </cell>
          <cell r="AC2093">
            <v>261.66239999999999</v>
          </cell>
          <cell r="AD2093">
            <v>263.76215999999999</v>
          </cell>
          <cell r="AE2093">
            <v>219.34416000000002</v>
          </cell>
          <cell r="AF2093">
            <v>199.63872000000001</v>
          </cell>
          <cell r="AG2093">
            <v>0</v>
          </cell>
          <cell r="AH2093">
            <v>0</v>
          </cell>
          <cell r="AI2093">
            <v>0</v>
          </cell>
          <cell r="AJ2093">
            <v>0</v>
          </cell>
          <cell r="AK2093">
            <v>0</v>
          </cell>
          <cell r="AL2093">
            <v>0</v>
          </cell>
          <cell r="AM2093">
            <v>0</v>
          </cell>
          <cell r="AN2093">
            <v>0</v>
          </cell>
          <cell r="AO2093">
            <v>0</v>
          </cell>
          <cell r="AP2093">
            <v>0</v>
          </cell>
          <cell r="AQ2093">
            <v>1209.0274400000001</v>
          </cell>
        </row>
        <row r="2094">
          <cell r="A2094">
            <v>1</v>
          </cell>
          <cell r="B2094" t="str">
            <v>COP</v>
          </cell>
          <cell r="C2094" t="str">
            <v>Convenidas</v>
          </cell>
          <cell r="D2094" t="str">
            <v>Variable</v>
          </cell>
          <cell r="E2094">
            <v>5</v>
          </cell>
          <cell r="F2094">
            <v>36068</v>
          </cell>
          <cell r="G2094" t="str">
            <v>Septiembre</v>
          </cell>
          <cell r="H2094">
            <v>1998</v>
          </cell>
          <cell r="I2094">
            <v>37894</v>
          </cell>
          <cell r="J2094">
            <v>2003</v>
          </cell>
          <cell r="K2094" t="str">
            <v>Septiembre</v>
          </cell>
          <cell r="P2094">
            <v>6.5</v>
          </cell>
          <cell r="Q2094">
            <v>18.22</v>
          </cell>
          <cell r="R2094">
            <v>16.86</v>
          </cell>
          <cell r="S2094" t="e">
            <v>#REF!</v>
          </cell>
          <cell r="T2094">
            <v>594.29999999999995</v>
          </cell>
          <cell r="U2094" t="e">
            <v>#REF!</v>
          </cell>
          <cell r="V2094">
            <v>594.29999999999995</v>
          </cell>
          <cell r="W2094" t="e">
            <v>#REF!</v>
          </cell>
          <cell r="X2094">
            <v>594.29999999999995</v>
          </cell>
          <cell r="Y2094">
            <v>108.28146</v>
          </cell>
          <cell r="Z2094">
            <v>702.58145999999999</v>
          </cell>
          <cell r="AA2094">
            <v>10019.897999999999</v>
          </cell>
          <cell r="AB2094">
            <v>97.37</v>
          </cell>
          <cell r="AC2094">
            <v>96.276600000000002</v>
          </cell>
          <cell r="AD2094">
            <v>97.049189999999996</v>
          </cell>
          <cell r="AE2094">
            <v>80.705939999999998</v>
          </cell>
          <cell r="AF2094">
            <v>73.455479999999994</v>
          </cell>
          <cell r="AG2094">
            <v>0</v>
          </cell>
          <cell r="AH2094">
            <v>0</v>
          </cell>
          <cell r="AI2094">
            <v>0</v>
          </cell>
          <cell r="AJ2094">
            <v>0</v>
          </cell>
          <cell r="AK2094">
            <v>0</v>
          </cell>
          <cell r="AL2094">
            <v>0</v>
          </cell>
          <cell r="AM2094">
            <v>0</v>
          </cell>
          <cell r="AN2094">
            <v>0</v>
          </cell>
          <cell r="AO2094">
            <v>0</v>
          </cell>
          <cell r="AP2094">
            <v>0</v>
          </cell>
          <cell r="AQ2094">
            <v>444.85721000000001</v>
          </cell>
        </row>
        <row r="2095">
          <cell r="A2095">
            <v>1</v>
          </cell>
          <cell r="B2095" t="str">
            <v>COP</v>
          </cell>
          <cell r="C2095" t="str">
            <v>Convenidas</v>
          </cell>
          <cell r="D2095" t="str">
            <v>Variable</v>
          </cell>
          <cell r="E2095">
            <v>5</v>
          </cell>
          <cell r="F2095">
            <v>36096</v>
          </cell>
          <cell r="G2095" t="str">
            <v>Octubre</v>
          </cell>
          <cell r="H2095">
            <v>1998</v>
          </cell>
          <cell r="I2095">
            <v>37922</v>
          </cell>
          <cell r="J2095">
            <v>2003</v>
          </cell>
          <cell r="K2095" t="str">
            <v>Octubre</v>
          </cell>
          <cell r="P2095">
            <v>6.5</v>
          </cell>
          <cell r="Q2095">
            <v>18.22</v>
          </cell>
          <cell r="R2095">
            <v>16.86</v>
          </cell>
          <cell r="S2095" t="e">
            <v>#REF!</v>
          </cell>
          <cell r="T2095">
            <v>3.7</v>
          </cell>
          <cell r="U2095" t="e">
            <v>#REF!</v>
          </cell>
          <cell r="V2095">
            <v>3.7</v>
          </cell>
          <cell r="W2095" t="e">
            <v>#REF!</v>
          </cell>
          <cell r="X2095">
            <v>3.7</v>
          </cell>
          <cell r="Y2095">
            <v>0.67414000000000007</v>
          </cell>
          <cell r="Z2095">
            <v>4.3741400000000006</v>
          </cell>
          <cell r="AA2095">
            <v>62.381999999999998</v>
          </cell>
          <cell r="AB2095">
            <v>0.61</v>
          </cell>
          <cell r="AC2095">
            <v>0.64083999999999997</v>
          </cell>
          <cell r="AD2095">
            <v>0.58867000000000003</v>
          </cell>
          <cell r="AE2095">
            <v>0.49506000000000006</v>
          </cell>
          <cell r="AF2095">
            <v>0.45732</v>
          </cell>
          <cell r="AG2095">
            <v>0</v>
          </cell>
          <cell r="AH2095">
            <v>0</v>
          </cell>
          <cell r="AI2095">
            <v>0</v>
          </cell>
          <cell r="AJ2095">
            <v>0</v>
          </cell>
          <cell r="AK2095">
            <v>0</v>
          </cell>
          <cell r="AL2095">
            <v>0</v>
          </cell>
          <cell r="AM2095">
            <v>0</v>
          </cell>
          <cell r="AN2095">
            <v>0</v>
          </cell>
          <cell r="AO2095">
            <v>0</v>
          </cell>
          <cell r="AP2095">
            <v>0</v>
          </cell>
          <cell r="AQ2095">
            <v>2.7918900000000004</v>
          </cell>
        </row>
        <row r="2096">
          <cell r="A2096">
            <v>1</v>
          </cell>
          <cell r="B2096" t="str">
            <v>COP</v>
          </cell>
          <cell r="C2096" t="str">
            <v>Convenidas</v>
          </cell>
          <cell r="D2096" t="str">
            <v>Variable</v>
          </cell>
          <cell r="E2096">
            <v>5</v>
          </cell>
          <cell r="F2096">
            <v>36096</v>
          </cell>
          <cell r="G2096" t="str">
            <v>Octubre</v>
          </cell>
          <cell r="H2096">
            <v>1998</v>
          </cell>
          <cell r="I2096">
            <v>37922</v>
          </cell>
          <cell r="J2096">
            <v>2003</v>
          </cell>
          <cell r="K2096" t="str">
            <v>Octubre</v>
          </cell>
          <cell r="P2096">
            <v>6.5</v>
          </cell>
          <cell r="Q2096">
            <v>18.22</v>
          </cell>
          <cell r="R2096">
            <v>16.86</v>
          </cell>
          <cell r="S2096" t="e">
            <v>#REF!</v>
          </cell>
          <cell r="T2096">
            <v>5.3</v>
          </cell>
          <cell r="U2096" t="e">
            <v>#REF!</v>
          </cell>
          <cell r="V2096">
            <v>5.3</v>
          </cell>
          <cell r="W2096" t="e">
            <v>#REF!</v>
          </cell>
          <cell r="X2096">
            <v>5.3</v>
          </cell>
          <cell r="Y2096">
            <v>0.96565999999999996</v>
          </cell>
          <cell r="Z2096">
            <v>6.2656599999999996</v>
          </cell>
          <cell r="AA2096">
            <v>89.35799999999999</v>
          </cell>
          <cell r="AB2096">
            <v>0.87</v>
          </cell>
          <cell r="AC2096">
            <v>0.91795999999999989</v>
          </cell>
          <cell r="AD2096">
            <v>0.84322999999999992</v>
          </cell>
          <cell r="AE2096">
            <v>0.70913999999999999</v>
          </cell>
          <cell r="AF2096">
            <v>0.65508</v>
          </cell>
          <cell r="AG2096">
            <v>0</v>
          </cell>
          <cell r="AH2096">
            <v>0</v>
          </cell>
          <cell r="AI2096">
            <v>0</v>
          </cell>
          <cell r="AJ2096">
            <v>0</v>
          </cell>
          <cell r="AK2096">
            <v>0</v>
          </cell>
          <cell r="AL2096">
            <v>0</v>
          </cell>
          <cell r="AM2096">
            <v>0</v>
          </cell>
          <cell r="AN2096">
            <v>0</v>
          </cell>
          <cell r="AO2096">
            <v>0</v>
          </cell>
          <cell r="AP2096">
            <v>0</v>
          </cell>
          <cell r="AQ2096">
            <v>3.9954100000000001</v>
          </cell>
        </row>
        <row r="2097">
          <cell r="A2097">
            <v>1</v>
          </cell>
          <cell r="B2097" t="str">
            <v>COP</v>
          </cell>
          <cell r="C2097" t="str">
            <v>Convenidas</v>
          </cell>
          <cell r="D2097" t="str">
            <v>Variable</v>
          </cell>
          <cell r="E2097">
            <v>5</v>
          </cell>
          <cell r="F2097">
            <v>36096</v>
          </cell>
          <cell r="G2097" t="str">
            <v>Octubre</v>
          </cell>
          <cell r="H2097">
            <v>1998</v>
          </cell>
          <cell r="I2097">
            <v>37922</v>
          </cell>
          <cell r="J2097">
            <v>2003</v>
          </cell>
          <cell r="K2097" t="str">
            <v>Octubre</v>
          </cell>
          <cell r="P2097">
            <v>6.5</v>
          </cell>
          <cell r="Q2097">
            <v>18.22</v>
          </cell>
          <cell r="R2097">
            <v>16.86</v>
          </cell>
          <cell r="S2097" t="e">
            <v>#REF!</v>
          </cell>
          <cell r="T2097">
            <v>0.8</v>
          </cell>
          <cell r="U2097" t="e">
            <v>#REF!</v>
          </cell>
          <cell r="V2097">
            <v>0.8</v>
          </cell>
          <cell r="W2097" t="e">
            <v>#REF!</v>
          </cell>
          <cell r="X2097">
            <v>0.8</v>
          </cell>
          <cell r="Y2097">
            <v>0.14576</v>
          </cell>
          <cell r="Z2097">
            <v>0.94576000000000005</v>
          </cell>
          <cell r="AA2097">
            <v>13.488</v>
          </cell>
          <cell r="AB2097">
            <v>0.13</v>
          </cell>
          <cell r="AC2097">
            <v>0.13855999999999999</v>
          </cell>
          <cell r="AD2097">
            <v>0.12728</v>
          </cell>
          <cell r="AE2097">
            <v>0.10704000000000001</v>
          </cell>
          <cell r="AF2097">
            <v>9.888000000000001E-2</v>
          </cell>
          <cell r="AG2097">
            <v>0</v>
          </cell>
          <cell r="AH2097">
            <v>0</v>
          </cell>
          <cell r="AI2097">
            <v>0</v>
          </cell>
          <cell r="AJ2097">
            <v>0</v>
          </cell>
          <cell r="AK2097">
            <v>0</v>
          </cell>
          <cell r="AL2097">
            <v>0</v>
          </cell>
          <cell r="AM2097">
            <v>0</v>
          </cell>
          <cell r="AN2097">
            <v>0</v>
          </cell>
          <cell r="AO2097">
            <v>0</v>
          </cell>
          <cell r="AP2097">
            <v>0</v>
          </cell>
          <cell r="AQ2097">
            <v>0.60175999999999996</v>
          </cell>
        </row>
        <row r="2098">
          <cell r="A2098">
            <v>1</v>
          </cell>
          <cell r="B2098" t="str">
            <v>COP</v>
          </cell>
          <cell r="C2098" t="str">
            <v>Convenidas</v>
          </cell>
          <cell r="D2098" t="str">
            <v>Variable</v>
          </cell>
          <cell r="E2098">
            <v>5</v>
          </cell>
          <cell r="F2098">
            <v>36096</v>
          </cell>
          <cell r="G2098" t="str">
            <v>Octubre</v>
          </cell>
          <cell r="H2098">
            <v>1998</v>
          </cell>
          <cell r="I2098">
            <v>37922</v>
          </cell>
          <cell r="J2098">
            <v>2003</v>
          </cell>
          <cell r="K2098" t="str">
            <v>Octubre</v>
          </cell>
          <cell r="P2098">
            <v>6.5</v>
          </cell>
          <cell r="Q2098">
            <v>18.22</v>
          </cell>
          <cell r="R2098">
            <v>16.86</v>
          </cell>
          <cell r="S2098" t="e">
            <v>#REF!</v>
          </cell>
          <cell r="T2098">
            <v>1.3</v>
          </cell>
          <cell r="U2098" t="e">
            <v>#REF!</v>
          </cell>
          <cell r="V2098">
            <v>1.3</v>
          </cell>
          <cell r="W2098" t="e">
            <v>#REF!</v>
          </cell>
          <cell r="X2098">
            <v>1.3</v>
          </cell>
          <cell r="Y2098">
            <v>0.23686000000000001</v>
          </cell>
          <cell r="Z2098">
            <v>1.5368600000000001</v>
          </cell>
          <cell r="AA2098">
            <v>21.917999999999999</v>
          </cell>
          <cell r="AB2098">
            <v>0.21</v>
          </cell>
          <cell r="AC2098">
            <v>0.22516</v>
          </cell>
          <cell r="AD2098">
            <v>0.20682999999999999</v>
          </cell>
          <cell r="AE2098">
            <v>0.17394000000000001</v>
          </cell>
          <cell r="AF2098">
            <v>0.16068000000000002</v>
          </cell>
          <cell r="AG2098">
            <v>0</v>
          </cell>
          <cell r="AH2098">
            <v>0</v>
          </cell>
          <cell r="AI2098">
            <v>0</v>
          </cell>
          <cell r="AJ2098">
            <v>0</v>
          </cell>
          <cell r="AK2098">
            <v>0</v>
          </cell>
          <cell r="AL2098">
            <v>0</v>
          </cell>
          <cell r="AM2098">
            <v>0</v>
          </cell>
          <cell r="AN2098">
            <v>0</v>
          </cell>
          <cell r="AO2098">
            <v>0</v>
          </cell>
          <cell r="AP2098">
            <v>0</v>
          </cell>
          <cell r="AQ2098">
            <v>0.97660999999999998</v>
          </cell>
        </row>
        <row r="2099">
          <cell r="A2099">
            <v>1</v>
          </cell>
          <cell r="B2099" t="str">
            <v>COP</v>
          </cell>
          <cell r="C2099" t="str">
            <v>Convenidas</v>
          </cell>
          <cell r="D2099" t="str">
            <v>Variable</v>
          </cell>
          <cell r="E2099">
            <v>5</v>
          </cell>
          <cell r="F2099">
            <v>36096</v>
          </cell>
          <cell r="G2099" t="str">
            <v>Octubre</v>
          </cell>
          <cell r="H2099">
            <v>1998</v>
          </cell>
          <cell r="I2099">
            <v>37922</v>
          </cell>
          <cell r="J2099">
            <v>2003</v>
          </cell>
          <cell r="K2099" t="str">
            <v>Octubre</v>
          </cell>
          <cell r="P2099">
            <v>6.5</v>
          </cell>
          <cell r="Q2099">
            <v>18.22</v>
          </cell>
          <cell r="R2099">
            <v>16.86</v>
          </cell>
          <cell r="S2099" t="e">
            <v>#REF!</v>
          </cell>
          <cell r="T2099">
            <v>1.1000000000000001</v>
          </cell>
          <cell r="U2099" t="e">
            <v>#REF!</v>
          </cell>
          <cell r="V2099">
            <v>1.1000000000000001</v>
          </cell>
          <cell r="W2099" t="e">
            <v>#REF!</v>
          </cell>
          <cell r="X2099">
            <v>1.1000000000000001</v>
          </cell>
          <cell r="Y2099">
            <v>0.20042000000000001</v>
          </cell>
          <cell r="Z2099">
            <v>1.3004200000000001</v>
          </cell>
          <cell r="AA2099">
            <v>18.545999999999999</v>
          </cell>
          <cell r="AB2099">
            <v>0.18</v>
          </cell>
          <cell r="AC2099">
            <v>0.19051999999999999</v>
          </cell>
          <cell r="AD2099">
            <v>0.17501</v>
          </cell>
          <cell r="AE2099">
            <v>0.14718000000000001</v>
          </cell>
          <cell r="AF2099">
            <v>0.13596000000000003</v>
          </cell>
          <cell r="AG2099">
            <v>0</v>
          </cell>
          <cell r="AH2099">
            <v>0</v>
          </cell>
          <cell r="AI2099">
            <v>0</v>
          </cell>
          <cell r="AJ2099">
            <v>0</v>
          </cell>
          <cell r="AK2099">
            <v>0</v>
          </cell>
          <cell r="AL2099">
            <v>0</v>
          </cell>
          <cell r="AM2099">
            <v>0</v>
          </cell>
          <cell r="AN2099">
            <v>0</v>
          </cell>
          <cell r="AO2099">
            <v>0</v>
          </cell>
          <cell r="AP2099">
            <v>0</v>
          </cell>
          <cell r="AQ2099">
            <v>0.82867000000000002</v>
          </cell>
        </row>
        <row r="2100">
          <cell r="A2100">
            <v>1</v>
          </cell>
          <cell r="B2100" t="str">
            <v>COP</v>
          </cell>
          <cell r="C2100" t="str">
            <v>Convenidas</v>
          </cell>
          <cell r="D2100" t="str">
            <v>Variable</v>
          </cell>
          <cell r="E2100">
            <v>5</v>
          </cell>
          <cell r="F2100">
            <v>36096</v>
          </cell>
          <cell r="G2100" t="str">
            <v>Octubre</v>
          </cell>
          <cell r="H2100">
            <v>1998</v>
          </cell>
          <cell r="I2100">
            <v>37922</v>
          </cell>
          <cell r="J2100">
            <v>2003</v>
          </cell>
          <cell r="K2100" t="str">
            <v>Octubre</v>
          </cell>
          <cell r="P2100">
            <v>6.5</v>
          </cell>
          <cell r="Q2100">
            <v>18.22</v>
          </cell>
          <cell r="R2100">
            <v>16.86</v>
          </cell>
          <cell r="S2100" t="e">
            <v>#REF!</v>
          </cell>
          <cell r="T2100">
            <v>0.9</v>
          </cell>
          <cell r="U2100" t="e">
            <v>#REF!</v>
          </cell>
          <cell r="V2100">
            <v>0.9</v>
          </cell>
          <cell r="W2100" t="e">
            <v>#REF!</v>
          </cell>
          <cell r="X2100">
            <v>0.9</v>
          </cell>
          <cell r="Y2100">
            <v>0.16398000000000001</v>
          </cell>
          <cell r="Z2100">
            <v>1.0639799999999999</v>
          </cell>
          <cell r="AA2100">
            <v>15.173999999999999</v>
          </cell>
          <cell r="AB2100">
            <v>0.15</v>
          </cell>
          <cell r="AC2100">
            <v>0.15587999999999999</v>
          </cell>
          <cell r="AD2100">
            <v>0.14318999999999998</v>
          </cell>
          <cell r="AE2100">
            <v>0.12042</v>
          </cell>
          <cell r="AF2100">
            <v>0.11124000000000001</v>
          </cell>
          <cell r="AG2100">
            <v>0</v>
          </cell>
          <cell r="AH2100">
            <v>0</v>
          </cell>
          <cell r="AI2100">
            <v>0</v>
          </cell>
          <cell r="AJ2100">
            <v>0</v>
          </cell>
          <cell r="AK2100">
            <v>0</v>
          </cell>
          <cell r="AL2100">
            <v>0</v>
          </cell>
          <cell r="AM2100">
            <v>0</v>
          </cell>
          <cell r="AN2100">
            <v>0</v>
          </cell>
          <cell r="AO2100">
            <v>0</v>
          </cell>
          <cell r="AP2100">
            <v>0</v>
          </cell>
          <cell r="AQ2100">
            <v>0.68072999999999995</v>
          </cell>
        </row>
        <row r="2101">
          <cell r="A2101">
            <v>1</v>
          </cell>
          <cell r="B2101" t="str">
            <v>COP</v>
          </cell>
          <cell r="C2101" t="str">
            <v>Convenidas</v>
          </cell>
          <cell r="D2101" t="str">
            <v>Variable</v>
          </cell>
          <cell r="E2101">
            <v>5</v>
          </cell>
          <cell r="F2101">
            <v>36096</v>
          </cell>
          <cell r="G2101" t="str">
            <v>Octubre</v>
          </cell>
          <cell r="H2101">
            <v>1998</v>
          </cell>
          <cell r="I2101">
            <v>37922</v>
          </cell>
          <cell r="J2101">
            <v>2003</v>
          </cell>
          <cell r="K2101" t="str">
            <v>Octubre</v>
          </cell>
          <cell r="P2101">
            <v>6.5</v>
          </cell>
          <cell r="Q2101">
            <v>18.22</v>
          </cell>
          <cell r="R2101">
            <v>16.86</v>
          </cell>
          <cell r="S2101" t="e">
            <v>#REF!</v>
          </cell>
          <cell r="T2101">
            <v>2.6</v>
          </cell>
          <cell r="U2101" t="e">
            <v>#REF!</v>
          </cell>
          <cell r="V2101">
            <v>2.6</v>
          </cell>
          <cell r="W2101" t="e">
            <v>#REF!</v>
          </cell>
          <cell r="X2101">
            <v>2.6</v>
          </cell>
          <cell r="Y2101">
            <v>0.47372000000000003</v>
          </cell>
          <cell r="Z2101">
            <v>3.0737200000000002</v>
          </cell>
          <cell r="AA2101">
            <v>43.835999999999999</v>
          </cell>
          <cell r="AB2101">
            <v>0.43</v>
          </cell>
          <cell r="AC2101">
            <v>0.45032</v>
          </cell>
          <cell r="AD2101">
            <v>0.41365999999999997</v>
          </cell>
          <cell r="AE2101">
            <v>0.34788000000000002</v>
          </cell>
          <cell r="AF2101">
            <v>0.32136000000000003</v>
          </cell>
          <cell r="AG2101">
            <v>0</v>
          </cell>
          <cell r="AH2101">
            <v>0</v>
          </cell>
          <cell r="AI2101">
            <v>0</v>
          </cell>
          <cell r="AJ2101">
            <v>0</v>
          </cell>
          <cell r="AK2101">
            <v>0</v>
          </cell>
          <cell r="AL2101">
            <v>0</v>
          </cell>
          <cell r="AM2101">
            <v>0</v>
          </cell>
          <cell r="AN2101">
            <v>0</v>
          </cell>
          <cell r="AO2101">
            <v>0</v>
          </cell>
          <cell r="AP2101">
            <v>0</v>
          </cell>
          <cell r="AQ2101">
            <v>1.96322</v>
          </cell>
        </row>
        <row r="2102">
          <cell r="A2102">
            <v>1</v>
          </cell>
          <cell r="B2102" t="str">
            <v>COP</v>
          </cell>
          <cell r="C2102" t="str">
            <v>Convenidas</v>
          </cell>
          <cell r="D2102" t="str">
            <v>Variable</v>
          </cell>
          <cell r="E2102">
            <v>5</v>
          </cell>
          <cell r="F2102">
            <v>36096</v>
          </cell>
          <cell r="G2102" t="str">
            <v>Octubre</v>
          </cell>
          <cell r="H2102">
            <v>1998</v>
          </cell>
          <cell r="I2102">
            <v>37922</v>
          </cell>
          <cell r="J2102">
            <v>2003</v>
          </cell>
          <cell r="K2102" t="str">
            <v>Octubre</v>
          </cell>
          <cell r="P2102">
            <v>6.5</v>
          </cell>
          <cell r="Q2102">
            <v>18.22</v>
          </cell>
          <cell r="R2102">
            <v>16.86</v>
          </cell>
          <cell r="S2102" t="e">
            <v>#REF!</v>
          </cell>
          <cell r="T2102">
            <v>11.9</v>
          </cell>
          <cell r="U2102" t="e">
            <v>#REF!</v>
          </cell>
          <cell r="V2102">
            <v>11.9</v>
          </cell>
          <cell r="W2102" t="e">
            <v>#REF!</v>
          </cell>
          <cell r="X2102">
            <v>11.9</v>
          </cell>
          <cell r="Y2102">
            <v>2.16818</v>
          </cell>
          <cell r="Z2102">
            <v>14.06818</v>
          </cell>
          <cell r="AA2102">
            <v>200.63399999999999</v>
          </cell>
          <cell r="AB2102">
            <v>1.96</v>
          </cell>
          <cell r="AC2102">
            <v>2.06108</v>
          </cell>
          <cell r="AD2102">
            <v>1.8932899999999999</v>
          </cell>
          <cell r="AE2102">
            <v>1.59222</v>
          </cell>
          <cell r="AF2102">
            <v>1.4708400000000001</v>
          </cell>
          <cell r="AG2102">
            <v>0</v>
          </cell>
          <cell r="AH2102">
            <v>0</v>
          </cell>
          <cell r="AI2102">
            <v>0</v>
          </cell>
          <cell r="AJ2102">
            <v>0</v>
          </cell>
          <cell r="AK2102">
            <v>0</v>
          </cell>
          <cell r="AL2102">
            <v>0</v>
          </cell>
          <cell r="AM2102">
            <v>0</v>
          </cell>
          <cell r="AN2102">
            <v>0</v>
          </cell>
          <cell r="AO2102">
            <v>0</v>
          </cell>
          <cell r="AP2102">
            <v>0</v>
          </cell>
          <cell r="AQ2102">
            <v>8.97743</v>
          </cell>
        </row>
        <row r="2103">
          <cell r="A2103">
            <v>1</v>
          </cell>
          <cell r="B2103" t="str">
            <v>COP</v>
          </cell>
          <cell r="C2103" t="str">
            <v>Convenidas</v>
          </cell>
          <cell r="D2103" t="str">
            <v>Variable</v>
          </cell>
          <cell r="E2103">
            <v>5</v>
          </cell>
          <cell r="F2103">
            <v>36096</v>
          </cell>
          <cell r="G2103" t="str">
            <v>Octubre</v>
          </cell>
          <cell r="H2103">
            <v>1998</v>
          </cell>
          <cell r="I2103">
            <v>37922</v>
          </cell>
          <cell r="J2103">
            <v>2003</v>
          </cell>
          <cell r="K2103" t="str">
            <v>Octubre</v>
          </cell>
          <cell r="P2103">
            <v>6.5</v>
          </cell>
          <cell r="Q2103">
            <v>18.22</v>
          </cell>
          <cell r="R2103">
            <v>16.86</v>
          </cell>
          <cell r="S2103" t="e">
            <v>#REF!</v>
          </cell>
          <cell r="T2103">
            <v>1.2</v>
          </cell>
          <cell r="U2103" t="e">
            <v>#REF!</v>
          </cell>
          <cell r="V2103">
            <v>1.2</v>
          </cell>
          <cell r="W2103" t="e">
            <v>#REF!</v>
          </cell>
          <cell r="X2103">
            <v>1.2</v>
          </cell>
          <cell r="Y2103">
            <v>0.21864</v>
          </cell>
          <cell r="Z2103">
            <v>1.4186399999999999</v>
          </cell>
          <cell r="AA2103">
            <v>20.231999999999999</v>
          </cell>
          <cell r="AB2103">
            <v>0.2</v>
          </cell>
          <cell r="AC2103">
            <v>0.20784</v>
          </cell>
          <cell r="AD2103">
            <v>0.19091999999999998</v>
          </cell>
          <cell r="AE2103">
            <v>0.16056000000000001</v>
          </cell>
          <cell r="AF2103">
            <v>0.14832000000000001</v>
          </cell>
          <cell r="AG2103">
            <v>0</v>
          </cell>
          <cell r="AH2103">
            <v>0</v>
          </cell>
          <cell r="AI2103">
            <v>0</v>
          </cell>
          <cell r="AJ2103">
            <v>0</v>
          </cell>
          <cell r="AK2103">
            <v>0</v>
          </cell>
          <cell r="AL2103">
            <v>0</v>
          </cell>
          <cell r="AM2103">
            <v>0</v>
          </cell>
          <cell r="AN2103">
            <v>0</v>
          </cell>
          <cell r="AO2103">
            <v>0</v>
          </cell>
          <cell r="AP2103">
            <v>0</v>
          </cell>
          <cell r="AQ2103">
            <v>0.90764</v>
          </cell>
        </row>
        <row r="2104">
          <cell r="A2104">
            <v>1</v>
          </cell>
          <cell r="B2104" t="str">
            <v>COP</v>
          </cell>
          <cell r="C2104" t="str">
            <v>Convenidas</v>
          </cell>
          <cell r="D2104" t="str">
            <v>Variable</v>
          </cell>
          <cell r="E2104">
            <v>5</v>
          </cell>
          <cell r="F2104">
            <v>36096</v>
          </cell>
          <cell r="G2104" t="str">
            <v>Octubre</v>
          </cell>
          <cell r="H2104">
            <v>1998</v>
          </cell>
          <cell r="I2104">
            <v>37922</v>
          </cell>
          <cell r="J2104">
            <v>2003</v>
          </cell>
          <cell r="K2104" t="str">
            <v>Octubre</v>
          </cell>
          <cell r="P2104">
            <v>6.5</v>
          </cell>
          <cell r="Q2104">
            <v>18.22</v>
          </cell>
          <cell r="R2104">
            <v>16.86</v>
          </cell>
          <cell r="S2104" t="e">
            <v>#REF!</v>
          </cell>
          <cell r="T2104">
            <v>2</v>
          </cell>
          <cell r="U2104" t="e">
            <v>#REF!</v>
          </cell>
          <cell r="V2104">
            <v>2</v>
          </cell>
          <cell r="W2104" t="e">
            <v>#REF!</v>
          </cell>
          <cell r="X2104">
            <v>2</v>
          </cell>
          <cell r="Y2104">
            <v>0.3644</v>
          </cell>
          <cell r="Z2104">
            <v>2.3643999999999998</v>
          </cell>
          <cell r="AA2104">
            <v>33.72</v>
          </cell>
          <cell r="AB2104">
            <v>0.33</v>
          </cell>
          <cell r="AC2104">
            <v>0.34639999999999999</v>
          </cell>
          <cell r="AD2104">
            <v>0.31819999999999998</v>
          </cell>
          <cell r="AE2104">
            <v>0.2676</v>
          </cell>
          <cell r="AF2104">
            <v>0.2472</v>
          </cell>
          <cell r="AG2104">
            <v>0</v>
          </cell>
          <cell r="AH2104">
            <v>0</v>
          </cell>
          <cell r="AI2104">
            <v>0</v>
          </cell>
          <cell r="AJ2104">
            <v>0</v>
          </cell>
          <cell r="AK2104">
            <v>0</v>
          </cell>
          <cell r="AL2104">
            <v>0</v>
          </cell>
          <cell r="AM2104">
            <v>0</v>
          </cell>
          <cell r="AN2104">
            <v>0</v>
          </cell>
          <cell r="AO2104">
            <v>0</v>
          </cell>
          <cell r="AP2104">
            <v>0</v>
          </cell>
          <cell r="AQ2104">
            <v>1.5094000000000001</v>
          </cell>
        </row>
        <row r="2105">
          <cell r="A2105">
            <v>1</v>
          </cell>
          <cell r="B2105" t="str">
            <v>COP</v>
          </cell>
          <cell r="C2105" t="str">
            <v>Convenidas</v>
          </cell>
          <cell r="D2105" t="str">
            <v>Variable</v>
          </cell>
          <cell r="E2105">
            <v>5</v>
          </cell>
          <cell r="F2105">
            <v>36096</v>
          </cell>
          <cell r="G2105" t="str">
            <v>Octubre</v>
          </cell>
          <cell r="H2105">
            <v>1998</v>
          </cell>
          <cell r="I2105">
            <v>37922</v>
          </cell>
          <cell r="J2105">
            <v>2003</v>
          </cell>
          <cell r="K2105" t="str">
            <v>Octubre</v>
          </cell>
          <cell r="P2105">
            <v>6.5</v>
          </cell>
          <cell r="Q2105">
            <v>18.22</v>
          </cell>
          <cell r="R2105">
            <v>16.86</v>
          </cell>
          <cell r="S2105" t="e">
            <v>#REF!</v>
          </cell>
          <cell r="T2105">
            <v>0.6</v>
          </cell>
          <cell r="U2105" t="e">
            <v>#REF!</v>
          </cell>
          <cell r="V2105">
            <v>0.6</v>
          </cell>
          <cell r="W2105" t="e">
            <v>#REF!</v>
          </cell>
          <cell r="X2105">
            <v>0.6</v>
          </cell>
          <cell r="Y2105">
            <v>0.10932</v>
          </cell>
          <cell r="Z2105">
            <v>0.70931999999999995</v>
          </cell>
          <cell r="AA2105">
            <v>10.116</v>
          </cell>
          <cell r="AB2105">
            <v>0.1</v>
          </cell>
          <cell r="AC2105">
            <v>0.10392</v>
          </cell>
          <cell r="AD2105">
            <v>9.5459999999999989E-2</v>
          </cell>
          <cell r="AE2105">
            <v>8.0280000000000004E-2</v>
          </cell>
          <cell r="AF2105">
            <v>7.4160000000000004E-2</v>
          </cell>
          <cell r="AG2105">
            <v>0</v>
          </cell>
          <cell r="AH2105">
            <v>0</v>
          </cell>
          <cell r="AI2105">
            <v>0</v>
          </cell>
          <cell r="AJ2105">
            <v>0</v>
          </cell>
          <cell r="AK2105">
            <v>0</v>
          </cell>
          <cell r="AL2105">
            <v>0</v>
          </cell>
          <cell r="AM2105">
            <v>0</v>
          </cell>
          <cell r="AN2105">
            <v>0</v>
          </cell>
          <cell r="AO2105">
            <v>0</v>
          </cell>
          <cell r="AP2105">
            <v>0</v>
          </cell>
          <cell r="AQ2105">
            <v>0.45382</v>
          </cell>
        </row>
        <row r="2106">
          <cell r="A2106">
            <v>1</v>
          </cell>
          <cell r="B2106" t="str">
            <v>COP</v>
          </cell>
          <cell r="C2106" t="str">
            <v>Convenidas</v>
          </cell>
          <cell r="D2106" t="str">
            <v>Variable</v>
          </cell>
          <cell r="E2106">
            <v>5</v>
          </cell>
          <cell r="F2106">
            <v>36096</v>
          </cell>
          <cell r="G2106" t="str">
            <v>Octubre</v>
          </cell>
          <cell r="H2106">
            <v>1998</v>
          </cell>
          <cell r="I2106">
            <v>37922</v>
          </cell>
          <cell r="J2106">
            <v>2003</v>
          </cell>
          <cell r="K2106" t="str">
            <v>Octubre</v>
          </cell>
          <cell r="P2106">
            <v>6.5</v>
          </cell>
          <cell r="Q2106">
            <v>18.22</v>
          </cell>
          <cell r="R2106">
            <v>16.86</v>
          </cell>
          <cell r="S2106" t="e">
            <v>#REF!</v>
          </cell>
          <cell r="T2106">
            <v>5.7</v>
          </cell>
          <cell r="U2106" t="e">
            <v>#REF!</v>
          </cell>
          <cell r="V2106">
            <v>5.7</v>
          </cell>
          <cell r="W2106" t="e">
            <v>#REF!</v>
          </cell>
          <cell r="X2106">
            <v>5.7</v>
          </cell>
          <cell r="Y2106">
            <v>1.03854</v>
          </cell>
          <cell r="Z2106">
            <v>6.7385400000000004</v>
          </cell>
          <cell r="AA2106">
            <v>96.102000000000004</v>
          </cell>
          <cell r="AB2106">
            <v>0.94</v>
          </cell>
          <cell r="AC2106">
            <v>0.98724000000000001</v>
          </cell>
          <cell r="AD2106">
            <v>0.90686999999999995</v>
          </cell>
          <cell r="AE2106">
            <v>0.76266</v>
          </cell>
          <cell r="AF2106">
            <v>0.70452000000000004</v>
          </cell>
          <cell r="AG2106">
            <v>0</v>
          </cell>
          <cell r="AH2106">
            <v>0</v>
          </cell>
          <cell r="AI2106">
            <v>0</v>
          </cell>
          <cell r="AJ2106">
            <v>0</v>
          </cell>
          <cell r="AK2106">
            <v>0</v>
          </cell>
          <cell r="AL2106">
            <v>0</v>
          </cell>
          <cell r="AM2106">
            <v>0</v>
          </cell>
          <cell r="AN2106">
            <v>0</v>
          </cell>
          <cell r="AO2106">
            <v>0</v>
          </cell>
          <cell r="AP2106">
            <v>0</v>
          </cell>
          <cell r="AQ2106">
            <v>4.3012899999999998</v>
          </cell>
        </row>
        <row r="2107">
          <cell r="A2107">
            <v>1</v>
          </cell>
          <cell r="B2107" t="str">
            <v>COP</v>
          </cell>
          <cell r="C2107" t="str">
            <v>Convenidas</v>
          </cell>
          <cell r="D2107" t="str">
            <v>Variable</v>
          </cell>
          <cell r="E2107">
            <v>5</v>
          </cell>
          <cell r="F2107">
            <v>36096</v>
          </cell>
          <cell r="G2107" t="str">
            <v>Octubre</v>
          </cell>
          <cell r="H2107">
            <v>1998</v>
          </cell>
          <cell r="I2107">
            <v>37922</v>
          </cell>
          <cell r="J2107">
            <v>2003</v>
          </cell>
          <cell r="K2107" t="str">
            <v>Octubre</v>
          </cell>
          <cell r="P2107">
            <v>6.5</v>
          </cell>
          <cell r="Q2107">
            <v>18.22</v>
          </cell>
          <cell r="R2107">
            <v>16.86</v>
          </cell>
          <cell r="S2107" t="e">
            <v>#REF!</v>
          </cell>
          <cell r="T2107">
            <v>0.5</v>
          </cell>
          <cell r="U2107" t="e">
            <v>#REF!</v>
          </cell>
          <cell r="V2107">
            <v>0.5</v>
          </cell>
          <cell r="W2107" t="e">
            <v>#REF!</v>
          </cell>
          <cell r="X2107">
            <v>0.5</v>
          </cell>
          <cell r="Y2107">
            <v>9.11E-2</v>
          </cell>
          <cell r="Z2107">
            <v>0.59109999999999996</v>
          </cell>
          <cell r="AA2107">
            <v>8.43</v>
          </cell>
          <cell r="AB2107">
            <v>0.08</v>
          </cell>
          <cell r="AC2107">
            <v>8.6599999999999996E-2</v>
          </cell>
          <cell r="AD2107">
            <v>7.9549999999999996E-2</v>
          </cell>
          <cell r="AE2107">
            <v>6.6900000000000001E-2</v>
          </cell>
          <cell r="AF2107">
            <v>6.1800000000000001E-2</v>
          </cell>
          <cell r="AG2107">
            <v>0</v>
          </cell>
          <cell r="AH2107">
            <v>0</v>
          </cell>
          <cell r="AI2107">
            <v>0</v>
          </cell>
          <cell r="AJ2107">
            <v>0</v>
          </cell>
          <cell r="AK2107">
            <v>0</v>
          </cell>
          <cell r="AL2107">
            <v>0</v>
          </cell>
          <cell r="AM2107">
            <v>0</v>
          </cell>
          <cell r="AN2107">
            <v>0</v>
          </cell>
          <cell r="AO2107">
            <v>0</v>
          </cell>
          <cell r="AP2107">
            <v>0</v>
          </cell>
          <cell r="AQ2107">
            <v>0.37485000000000002</v>
          </cell>
        </row>
        <row r="2108">
          <cell r="A2108">
            <v>1</v>
          </cell>
          <cell r="B2108" t="str">
            <v>COP</v>
          </cell>
          <cell r="C2108" t="str">
            <v>Convenidas</v>
          </cell>
          <cell r="D2108" t="str">
            <v>Variable</v>
          </cell>
          <cell r="E2108">
            <v>5</v>
          </cell>
          <cell r="F2108">
            <v>36096</v>
          </cell>
          <cell r="G2108" t="str">
            <v>Octubre</v>
          </cell>
          <cell r="H2108">
            <v>1998</v>
          </cell>
          <cell r="I2108">
            <v>37922</v>
          </cell>
          <cell r="J2108">
            <v>2003</v>
          </cell>
          <cell r="K2108" t="str">
            <v>Octubre</v>
          </cell>
          <cell r="P2108">
            <v>6.5</v>
          </cell>
          <cell r="Q2108">
            <v>18.22</v>
          </cell>
          <cell r="R2108">
            <v>16.86</v>
          </cell>
          <cell r="S2108" t="e">
            <v>#REF!</v>
          </cell>
          <cell r="T2108">
            <v>7.5</v>
          </cell>
          <cell r="U2108" t="e">
            <v>#REF!</v>
          </cell>
          <cell r="V2108">
            <v>7.5</v>
          </cell>
          <cell r="W2108" t="e">
            <v>#REF!</v>
          </cell>
          <cell r="X2108">
            <v>7.5</v>
          </cell>
          <cell r="Y2108">
            <v>1.3665</v>
          </cell>
          <cell r="Z2108">
            <v>8.8665000000000003</v>
          </cell>
          <cell r="AA2108">
            <v>126.44999999999999</v>
          </cell>
          <cell r="AB2108">
            <v>1.23</v>
          </cell>
          <cell r="AC2108">
            <v>1.2989999999999999</v>
          </cell>
          <cell r="AD2108">
            <v>1.1932499999999999</v>
          </cell>
          <cell r="AE2108">
            <v>1.0035000000000001</v>
          </cell>
          <cell r="AF2108">
            <v>0.92700000000000005</v>
          </cell>
          <cell r="AG2108">
            <v>0</v>
          </cell>
          <cell r="AH2108">
            <v>0</v>
          </cell>
          <cell r="AI2108">
            <v>0</v>
          </cell>
          <cell r="AJ2108">
            <v>0</v>
          </cell>
          <cell r="AK2108">
            <v>0</v>
          </cell>
          <cell r="AL2108">
            <v>0</v>
          </cell>
          <cell r="AM2108">
            <v>0</v>
          </cell>
          <cell r="AN2108">
            <v>0</v>
          </cell>
          <cell r="AO2108">
            <v>0</v>
          </cell>
          <cell r="AP2108">
            <v>0</v>
          </cell>
          <cell r="AQ2108">
            <v>5.6527499999999993</v>
          </cell>
        </row>
        <row r="2109">
          <cell r="A2109">
            <v>1</v>
          </cell>
          <cell r="B2109" t="str">
            <v>COP</v>
          </cell>
          <cell r="C2109" t="str">
            <v>Convenidas</v>
          </cell>
          <cell r="D2109" t="str">
            <v>Variable</v>
          </cell>
          <cell r="E2109">
            <v>5</v>
          </cell>
          <cell r="F2109">
            <v>36096</v>
          </cell>
          <cell r="G2109" t="str">
            <v>Octubre</v>
          </cell>
          <cell r="H2109">
            <v>1998</v>
          </cell>
          <cell r="I2109">
            <v>37922</v>
          </cell>
          <cell r="J2109">
            <v>2003</v>
          </cell>
          <cell r="K2109" t="str">
            <v>Octubre</v>
          </cell>
          <cell r="P2109">
            <v>6.5</v>
          </cell>
          <cell r="Q2109">
            <v>18.22</v>
          </cell>
          <cell r="R2109">
            <v>16.86</v>
          </cell>
          <cell r="S2109" t="e">
            <v>#REF!</v>
          </cell>
          <cell r="T2109">
            <v>1.2</v>
          </cell>
          <cell r="U2109" t="e">
            <v>#REF!</v>
          </cell>
          <cell r="V2109">
            <v>1.2</v>
          </cell>
          <cell r="W2109" t="e">
            <v>#REF!</v>
          </cell>
          <cell r="X2109">
            <v>1.2</v>
          </cell>
          <cell r="Y2109">
            <v>0.21864</v>
          </cell>
          <cell r="Z2109">
            <v>1.4186399999999999</v>
          </cell>
          <cell r="AA2109">
            <v>20.231999999999999</v>
          </cell>
          <cell r="AB2109">
            <v>0.2</v>
          </cell>
          <cell r="AC2109">
            <v>0.20784</v>
          </cell>
          <cell r="AD2109">
            <v>0.19091999999999998</v>
          </cell>
          <cell r="AE2109">
            <v>0.16056000000000001</v>
          </cell>
          <cell r="AF2109">
            <v>0.14832000000000001</v>
          </cell>
          <cell r="AG2109">
            <v>0</v>
          </cell>
          <cell r="AH2109">
            <v>0</v>
          </cell>
          <cell r="AI2109">
            <v>0</v>
          </cell>
          <cell r="AJ2109">
            <v>0</v>
          </cell>
          <cell r="AK2109">
            <v>0</v>
          </cell>
          <cell r="AL2109">
            <v>0</v>
          </cell>
          <cell r="AM2109">
            <v>0</v>
          </cell>
          <cell r="AN2109">
            <v>0</v>
          </cell>
          <cell r="AO2109">
            <v>0</v>
          </cell>
          <cell r="AP2109">
            <v>0</v>
          </cell>
          <cell r="AQ2109">
            <v>0.90764</v>
          </cell>
        </row>
        <row r="2110">
          <cell r="A2110">
            <v>1</v>
          </cell>
          <cell r="B2110" t="str">
            <v>COP</v>
          </cell>
          <cell r="C2110" t="str">
            <v>Convenidas</v>
          </cell>
          <cell r="D2110" t="str">
            <v>Variable</v>
          </cell>
          <cell r="E2110">
            <v>5</v>
          </cell>
          <cell r="F2110">
            <v>36096</v>
          </cell>
          <cell r="G2110" t="str">
            <v>Octubre</v>
          </cell>
          <cell r="H2110">
            <v>1998</v>
          </cell>
          <cell r="I2110">
            <v>37922</v>
          </cell>
          <cell r="J2110">
            <v>2003</v>
          </cell>
          <cell r="K2110" t="str">
            <v>Octubre</v>
          </cell>
          <cell r="P2110">
            <v>6.5</v>
          </cell>
          <cell r="Q2110">
            <v>18.22</v>
          </cell>
          <cell r="R2110">
            <v>16.86</v>
          </cell>
          <cell r="S2110" t="e">
            <v>#REF!</v>
          </cell>
          <cell r="T2110">
            <v>2.5</v>
          </cell>
          <cell r="U2110" t="e">
            <v>#REF!</v>
          </cell>
          <cell r="V2110">
            <v>2.5</v>
          </cell>
          <cell r="W2110" t="e">
            <v>#REF!</v>
          </cell>
          <cell r="X2110">
            <v>2.5</v>
          </cell>
          <cell r="Y2110">
            <v>0.45550000000000002</v>
          </cell>
          <cell r="Z2110">
            <v>2.9554999999999998</v>
          </cell>
          <cell r="AA2110">
            <v>42.15</v>
          </cell>
          <cell r="AB2110">
            <v>0.41</v>
          </cell>
          <cell r="AC2110">
            <v>0.433</v>
          </cell>
          <cell r="AD2110">
            <v>0.39774999999999999</v>
          </cell>
          <cell r="AE2110">
            <v>0.33450000000000002</v>
          </cell>
          <cell r="AF2110">
            <v>0.309</v>
          </cell>
          <cell r="AG2110">
            <v>0</v>
          </cell>
          <cell r="AH2110">
            <v>0</v>
          </cell>
          <cell r="AI2110">
            <v>0</v>
          </cell>
          <cell r="AJ2110">
            <v>0</v>
          </cell>
          <cell r="AK2110">
            <v>0</v>
          </cell>
          <cell r="AL2110">
            <v>0</v>
          </cell>
          <cell r="AM2110">
            <v>0</v>
          </cell>
          <cell r="AN2110">
            <v>0</v>
          </cell>
          <cell r="AO2110">
            <v>0</v>
          </cell>
          <cell r="AP2110">
            <v>0</v>
          </cell>
          <cell r="AQ2110">
            <v>1.88425</v>
          </cell>
        </row>
        <row r="2111">
          <cell r="A2111">
            <v>1</v>
          </cell>
          <cell r="B2111" t="str">
            <v>COP</v>
          </cell>
          <cell r="C2111" t="str">
            <v>Convenidas</v>
          </cell>
          <cell r="D2111" t="str">
            <v>Variable</v>
          </cell>
          <cell r="E2111">
            <v>5</v>
          </cell>
          <cell r="F2111">
            <v>36096</v>
          </cell>
          <cell r="G2111" t="str">
            <v>Octubre</v>
          </cell>
          <cell r="H2111">
            <v>1998</v>
          </cell>
          <cell r="I2111">
            <v>37922</v>
          </cell>
          <cell r="J2111">
            <v>2003</v>
          </cell>
          <cell r="K2111" t="str">
            <v>Octubre</v>
          </cell>
          <cell r="P2111">
            <v>6.5</v>
          </cell>
          <cell r="Q2111">
            <v>18.22</v>
          </cell>
          <cell r="R2111">
            <v>16.86</v>
          </cell>
          <cell r="S2111" t="e">
            <v>#REF!</v>
          </cell>
          <cell r="T2111">
            <v>10.5</v>
          </cell>
          <cell r="U2111" t="e">
            <v>#REF!</v>
          </cell>
          <cell r="V2111">
            <v>10.5</v>
          </cell>
          <cell r="W2111" t="e">
            <v>#REF!</v>
          </cell>
          <cell r="X2111">
            <v>10.5</v>
          </cell>
          <cell r="Y2111">
            <v>1.9131</v>
          </cell>
          <cell r="Z2111">
            <v>12.4131</v>
          </cell>
          <cell r="AA2111">
            <v>177.03</v>
          </cell>
          <cell r="AB2111">
            <v>1.73</v>
          </cell>
          <cell r="AC2111">
            <v>1.8186</v>
          </cell>
          <cell r="AD2111">
            <v>1.67055</v>
          </cell>
          <cell r="AE2111">
            <v>1.4049</v>
          </cell>
          <cell r="AF2111">
            <v>1.2978000000000001</v>
          </cell>
          <cell r="AG2111">
            <v>0</v>
          </cell>
          <cell r="AH2111">
            <v>0</v>
          </cell>
          <cell r="AI2111">
            <v>0</v>
          </cell>
          <cell r="AJ2111">
            <v>0</v>
          </cell>
          <cell r="AK2111">
            <v>0</v>
          </cell>
          <cell r="AL2111">
            <v>0</v>
          </cell>
          <cell r="AM2111">
            <v>0</v>
          </cell>
          <cell r="AN2111">
            <v>0</v>
          </cell>
          <cell r="AO2111">
            <v>0</v>
          </cell>
          <cell r="AP2111">
            <v>0</v>
          </cell>
          <cell r="AQ2111">
            <v>7.9218500000000009</v>
          </cell>
        </row>
        <row r="2112">
          <cell r="A2112">
            <v>1</v>
          </cell>
          <cell r="B2112" t="str">
            <v>COP</v>
          </cell>
          <cell r="C2112" t="str">
            <v>Convenidas</v>
          </cell>
          <cell r="D2112" t="str">
            <v>Variable</v>
          </cell>
          <cell r="E2112">
            <v>5</v>
          </cell>
          <cell r="F2112">
            <v>36096</v>
          </cell>
          <cell r="G2112" t="str">
            <v>Octubre</v>
          </cell>
          <cell r="H2112">
            <v>1998</v>
          </cell>
          <cell r="I2112">
            <v>37922</v>
          </cell>
          <cell r="J2112">
            <v>2003</v>
          </cell>
          <cell r="K2112" t="str">
            <v>Octubre</v>
          </cell>
          <cell r="P2112">
            <v>6.5</v>
          </cell>
          <cell r="Q2112">
            <v>18.22</v>
          </cell>
          <cell r="R2112">
            <v>16.86</v>
          </cell>
          <cell r="S2112" t="e">
            <v>#REF!</v>
          </cell>
          <cell r="T2112">
            <v>10.6</v>
          </cell>
          <cell r="U2112" t="e">
            <v>#REF!</v>
          </cell>
          <cell r="V2112">
            <v>10.6</v>
          </cell>
          <cell r="W2112" t="e">
            <v>#REF!</v>
          </cell>
          <cell r="X2112">
            <v>10.6</v>
          </cell>
          <cell r="Y2112">
            <v>1.9313199999999999</v>
          </cell>
          <cell r="Z2112">
            <v>12.531319999999999</v>
          </cell>
          <cell r="AA2112">
            <v>178.71599999999998</v>
          </cell>
          <cell r="AB2112">
            <v>1.74</v>
          </cell>
          <cell r="AC2112">
            <v>1.8359199999999998</v>
          </cell>
          <cell r="AD2112">
            <v>1.6864599999999998</v>
          </cell>
          <cell r="AE2112">
            <v>1.41828</v>
          </cell>
          <cell r="AF2112">
            <v>1.31016</v>
          </cell>
          <cell r="AG2112">
            <v>0</v>
          </cell>
          <cell r="AH2112">
            <v>0</v>
          </cell>
          <cell r="AI2112">
            <v>0</v>
          </cell>
          <cell r="AJ2112">
            <v>0</v>
          </cell>
          <cell r="AK2112">
            <v>0</v>
          </cell>
          <cell r="AL2112">
            <v>0</v>
          </cell>
          <cell r="AM2112">
            <v>0</v>
          </cell>
          <cell r="AN2112">
            <v>0</v>
          </cell>
          <cell r="AO2112">
            <v>0</v>
          </cell>
          <cell r="AP2112">
            <v>0</v>
          </cell>
          <cell r="AQ2112">
            <v>7.9908200000000003</v>
          </cell>
        </row>
        <row r="2113">
          <cell r="A2113">
            <v>1</v>
          </cell>
          <cell r="B2113" t="str">
            <v>COP</v>
          </cell>
          <cell r="C2113" t="str">
            <v>Convenidas</v>
          </cell>
          <cell r="D2113" t="str">
            <v>Variable</v>
          </cell>
          <cell r="E2113">
            <v>5</v>
          </cell>
          <cell r="F2113">
            <v>36096</v>
          </cell>
          <cell r="G2113" t="str">
            <v>Octubre</v>
          </cell>
          <cell r="H2113">
            <v>1998</v>
          </cell>
          <cell r="I2113">
            <v>37922</v>
          </cell>
          <cell r="J2113">
            <v>2003</v>
          </cell>
          <cell r="K2113" t="str">
            <v>Octubre</v>
          </cell>
          <cell r="P2113">
            <v>6.5</v>
          </cell>
          <cell r="Q2113">
            <v>18.22</v>
          </cell>
          <cell r="R2113">
            <v>16.86</v>
          </cell>
          <cell r="S2113" t="e">
            <v>#REF!</v>
          </cell>
          <cell r="T2113">
            <v>1.3</v>
          </cell>
          <cell r="U2113" t="e">
            <v>#REF!</v>
          </cell>
          <cell r="V2113">
            <v>1.3</v>
          </cell>
          <cell r="W2113" t="e">
            <v>#REF!</v>
          </cell>
          <cell r="X2113">
            <v>1.3</v>
          </cell>
          <cell r="Y2113">
            <v>0.23686000000000001</v>
          </cell>
          <cell r="Z2113">
            <v>1.5368600000000001</v>
          </cell>
          <cell r="AA2113">
            <v>21.917999999999999</v>
          </cell>
          <cell r="AB2113">
            <v>0.21</v>
          </cell>
          <cell r="AC2113">
            <v>0.22516</v>
          </cell>
          <cell r="AD2113">
            <v>0.20682999999999999</v>
          </cell>
          <cell r="AE2113">
            <v>0.17394000000000001</v>
          </cell>
          <cell r="AF2113">
            <v>0.16068000000000002</v>
          </cell>
          <cell r="AG2113">
            <v>0</v>
          </cell>
          <cell r="AH2113">
            <v>0</v>
          </cell>
          <cell r="AI2113">
            <v>0</v>
          </cell>
          <cell r="AJ2113">
            <v>0</v>
          </cell>
          <cell r="AK2113">
            <v>0</v>
          </cell>
          <cell r="AL2113">
            <v>0</v>
          </cell>
          <cell r="AM2113">
            <v>0</v>
          </cell>
          <cell r="AN2113">
            <v>0</v>
          </cell>
          <cell r="AO2113">
            <v>0</v>
          </cell>
          <cell r="AP2113">
            <v>0</v>
          </cell>
          <cell r="AQ2113">
            <v>0.97660999999999998</v>
          </cell>
        </row>
        <row r="2114">
          <cell r="A2114">
            <v>1</v>
          </cell>
          <cell r="B2114" t="str">
            <v>COP</v>
          </cell>
          <cell r="C2114" t="str">
            <v>Convenidas</v>
          </cell>
          <cell r="D2114" t="str">
            <v>Variable</v>
          </cell>
          <cell r="E2114">
            <v>5</v>
          </cell>
          <cell r="F2114">
            <v>36096</v>
          </cell>
          <cell r="G2114" t="str">
            <v>Octubre</v>
          </cell>
          <cell r="H2114">
            <v>1998</v>
          </cell>
          <cell r="I2114">
            <v>37922</v>
          </cell>
          <cell r="J2114">
            <v>2003</v>
          </cell>
          <cell r="K2114" t="str">
            <v>Octubre</v>
          </cell>
          <cell r="P2114">
            <v>6.5</v>
          </cell>
          <cell r="Q2114">
            <v>18.22</v>
          </cell>
          <cell r="R2114">
            <v>16.86</v>
          </cell>
          <cell r="S2114" t="e">
            <v>#REF!</v>
          </cell>
          <cell r="T2114">
            <v>1</v>
          </cell>
          <cell r="U2114" t="e">
            <v>#REF!</v>
          </cell>
          <cell r="V2114">
            <v>1</v>
          </cell>
          <cell r="W2114" t="e">
            <v>#REF!</v>
          </cell>
          <cell r="X2114">
            <v>1</v>
          </cell>
          <cell r="Y2114">
            <v>0.1822</v>
          </cell>
          <cell r="Z2114">
            <v>1.1821999999999999</v>
          </cell>
          <cell r="AA2114">
            <v>16.86</v>
          </cell>
          <cell r="AB2114">
            <v>0.16</v>
          </cell>
          <cell r="AC2114">
            <v>0.17319999999999999</v>
          </cell>
          <cell r="AD2114">
            <v>0.15909999999999999</v>
          </cell>
          <cell r="AE2114">
            <v>0.1338</v>
          </cell>
          <cell r="AF2114">
            <v>0.1236</v>
          </cell>
          <cell r="AG2114">
            <v>0</v>
          </cell>
          <cell r="AH2114">
            <v>0</v>
          </cell>
          <cell r="AI2114">
            <v>0</v>
          </cell>
          <cell r="AJ2114">
            <v>0</v>
          </cell>
          <cell r="AK2114">
            <v>0</v>
          </cell>
          <cell r="AL2114">
            <v>0</v>
          </cell>
          <cell r="AM2114">
            <v>0</v>
          </cell>
          <cell r="AN2114">
            <v>0</v>
          </cell>
          <cell r="AO2114">
            <v>0</v>
          </cell>
          <cell r="AP2114">
            <v>0</v>
          </cell>
          <cell r="AQ2114">
            <v>0.74970000000000003</v>
          </cell>
        </row>
        <row r="2115">
          <cell r="A2115">
            <v>1</v>
          </cell>
          <cell r="B2115" t="str">
            <v>COP</v>
          </cell>
          <cell r="C2115" t="str">
            <v>Convenidas</v>
          </cell>
          <cell r="D2115" t="str">
            <v>Variable</v>
          </cell>
          <cell r="E2115">
            <v>5</v>
          </cell>
          <cell r="F2115">
            <v>36096</v>
          </cell>
          <cell r="G2115" t="str">
            <v>Octubre</v>
          </cell>
          <cell r="H2115">
            <v>1998</v>
          </cell>
          <cell r="I2115">
            <v>37922</v>
          </cell>
          <cell r="J2115">
            <v>2003</v>
          </cell>
          <cell r="K2115" t="str">
            <v>Octubre</v>
          </cell>
          <cell r="P2115">
            <v>6.5</v>
          </cell>
          <cell r="Q2115">
            <v>18.22</v>
          </cell>
          <cell r="R2115">
            <v>16.86</v>
          </cell>
          <cell r="S2115" t="e">
            <v>#REF!</v>
          </cell>
          <cell r="T2115">
            <v>4.7</v>
          </cell>
          <cell r="U2115" t="e">
            <v>#REF!</v>
          </cell>
          <cell r="V2115">
            <v>4.7</v>
          </cell>
          <cell r="W2115" t="e">
            <v>#REF!</v>
          </cell>
          <cell r="X2115">
            <v>4.7</v>
          </cell>
          <cell r="Y2115">
            <v>0.85633999999999999</v>
          </cell>
          <cell r="Z2115">
            <v>5.5563400000000005</v>
          </cell>
          <cell r="AA2115">
            <v>79.242000000000004</v>
          </cell>
          <cell r="AB2115">
            <v>0.77</v>
          </cell>
          <cell r="AC2115">
            <v>0.81403999999999999</v>
          </cell>
          <cell r="AD2115">
            <v>0.74776999999999993</v>
          </cell>
          <cell r="AE2115">
            <v>0.62886000000000009</v>
          </cell>
          <cell r="AF2115">
            <v>0.58091999999999999</v>
          </cell>
          <cell r="AG2115">
            <v>0</v>
          </cell>
          <cell r="AH2115">
            <v>0</v>
          </cell>
          <cell r="AI2115">
            <v>0</v>
          </cell>
          <cell r="AJ2115">
            <v>0</v>
          </cell>
          <cell r="AK2115">
            <v>0</v>
          </cell>
          <cell r="AL2115">
            <v>0</v>
          </cell>
          <cell r="AM2115">
            <v>0</v>
          </cell>
          <cell r="AN2115">
            <v>0</v>
          </cell>
          <cell r="AO2115">
            <v>0</v>
          </cell>
          <cell r="AP2115">
            <v>0</v>
          </cell>
          <cell r="AQ2115">
            <v>3.5415899999999998</v>
          </cell>
        </row>
        <row r="2116">
          <cell r="A2116">
            <v>1</v>
          </cell>
          <cell r="B2116" t="str">
            <v>COP</v>
          </cell>
          <cell r="C2116" t="str">
            <v>Convenidas</v>
          </cell>
          <cell r="D2116" t="str">
            <v>Variable</v>
          </cell>
          <cell r="E2116">
            <v>5</v>
          </cell>
          <cell r="F2116">
            <v>36096</v>
          </cell>
          <cell r="G2116" t="str">
            <v>Octubre</v>
          </cell>
          <cell r="H2116">
            <v>1998</v>
          </cell>
          <cell r="I2116">
            <v>37922</v>
          </cell>
          <cell r="J2116">
            <v>2003</v>
          </cell>
          <cell r="K2116" t="str">
            <v>Octubre</v>
          </cell>
          <cell r="P2116">
            <v>6.5</v>
          </cell>
          <cell r="Q2116">
            <v>18.22</v>
          </cell>
          <cell r="R2116">
            <v>16.86</v>
          </cell>
          <cell r="S2116" t="e">
            <v>#REF!</v>
          </cell>
          <cell r="T2116">
            <v>2.7</v>
          </cell>
          <cell r="U2116" t="e">
            <v>#REF!</v>
          </cell>
          <cell r="V2116">
            <v>2.7</v>
          </cell>
          <cell r="W2116" t="e">
            <v>#REF!</v>
          </cell>
          <cell r="X2116">
            <v>2.7</v>
          </cell>
          <cell r="Y2116">
            <v>0.49194000000000004</v>
          </cell>
          <cell r="Z2116">
            <v>3.1919400000000002</v>
          </cell>
          <cell r="AA2116">
            <v>45.521999999999998</v>
          </cell>
          <cell r="AB2116">
            <v>0.44</v>
          </cell>
          <cell r="AC2116">
            <v>0.46764</v>
          </cell>
          <cell r="AD2116">
            <v>0.42957000000000001</v>
          </cell>
          <cell r="AE2116">
            <v>0.36126000000000003</v>
          </cell>
          <cell r="AF2116">
            <v>0.33372000000000002</v>
          </cell>
          <cell r="AG2116">
            <v>0</v>
          </cell>
          <cell r="AH2116">
            <v>0</v>
          </cell>
          <cell r="AI2116">
            <v>0</v>
          </cell>
          <cell r="AJ2116">
            <v>0</v>
          </cell>
          <cell r="AK2116">
            <v>0</v>
          </cell>
          <cell r="AL2116">
            <v>0</v>
          </cell>
          <cell r="AM2116">
            <v>0</v>
          </cell>
          <cell r="AN2116">
            <v>0</v>
          </cell>
          <cell r="AO2116">
            <v>0</v>
          </cell>
          <cell r="AP2116">
            <v>0</v>
          </cell>
          <cell r="AQ2116">
            <v>2.0321899999999999</v>
          </cell>
        </row>
        <row r="2117">
          <cell r="A2117">
            <v>1</v>
          </cell>
          <cell r="B2117" t="str">
            <v>COP</v>
          </cell>
          <cell r="C2117" t="str">
            <v>Convenidas</v>
          </cell>
          <cell r="D2117" t="str">
            <v>Variable</v>
          </cell>
          <cell r="E2117">
            <v>5</v>
          </cell>
          <cell r="F2117">
            <v>36096</v>
          </cell>
          <cell r="G2117" t="str">
            <v>Octubre</v>
          </cell>
          <cell r="H2117">
            <v>1998</v>
          </cell>
          <cell r="I2117">
            <v>37922</v>
          </cell>
          <cell r="J2117">
            <v>2003</v>
          </cell>
          <cell r="K2117" t="str">
            <v>Octubre</v>
          </cell>
          <cell r="P2117">
            <v>6.5</v>
          </cell>
          <cell r="Q2117">
            <v>18.22</v>
          </cell>
          <cell r="R2117">
            <v>16.86</v>
          </cell>
          <cell r="S2117" t="e">
            <v>#REF!</v>
          </cell>
          <cell r="T2117">
            <v>12.5</v>
          </cell>
          <cell r="U2117" t="e">
            <v>#REF!</v>
          </cell>
          <cell r="V2117">
            <v>12.5</v>
          </cell>
          <cell r="W2117" t="e">
            <v>#REF!</v>
          </cell>
          <cell r="X2117">
            <v>12.5</v>
          </cell>
          <cell r="Y2117">
            <v>2.2774999999999999</v>
          </cell>
          <cell r="Z2117">
            <v>14.7775</v>
          </cell>
          <cell r="AA2117">
            <v>210.75</v>
          </cell>
          <cell r="AB2117">
            <v>2.0499999999999998</v>
          </cell>
          <cell r="AC2117">
            <v>2.165</v>
          </cell>
          <cell r="AD2117">
            <v>1.9887499999999998</v>
          </cell>
          <cell r="AE2117">
            <v>1.6725000000000001</v>
          </cell>
          <cell r="AF2117">
            <v>1.5449999999999999</v>
          </cell>
          <cell r="AG2117">
            <v>0</v>
          </cell>
          <cell r="AH2117">
            <v>0</v>
          </cell>
          <cell r="AI2117">
            <v>0</v>
          </cell>
          <cell r="AJ2117">
            <v>0</v>
          </cell>
          <cell r="AK2117">
            <v>0</v>
          </cell>
          <cell r="AL2117">
            <v>0</v>
          </cell>
          <cell r="AM2117">
            <v>0</v>
          </cell>
          <cell r="AN2117">
            <v>0</v>
          </cell>
          <cell r="AO2117">
            <v>0</v>
          </cell>
          <cell r="AP2117">
            <v>0</v>
          </cell>
          <cell r="AQ2117">
            <v>9.4212500000000006</v>
          </cell>
        </row>
        <row r="2118">
          <cell r="A2118">
            <v>1</v>
          </cell>
          <cell r="B2118" t="str">
            <v>COP</v>
          </cell>
          <cell r="C2118" t="str">
            <v>Convenidas</v>
          </cell>
          <cell r="D2118" t="str">
            <v>Variable</v>
          </cell>
          <cell r="E2118">
            <v>5</v>
          </cell>
          <cell r="F2118">
            <v>36096</v>
          </cell>
          <cell r="G2118" t="str">
            <v>Octubre</v>
          </cell>
          <cell r="H2118">
            <v>1998</v>
          </cell>
          <cell r="I2118">
            <v>37922</v>
          </cell>
          <cell r="J2118">
            <v>2003</v>
          </cell>
          <cell r="K2118" t="str">
            <v>Octubre</v>
          </cell>
          <cell r="P2118">
            <v>6.5</v>
          </cell>
          <cell r="Q2118">
            <v>18.22</v>
          </cell>
          <cell r="R2118">
            <v>16.86</v>
          </cell>
          <cell r="S2118" t="e">
            <v>#REF!</v>
          </cell>
          <cell r="T2118">
            <v>4.0999999999999996</v>
          </cell>
          <cell r="U2118" t="e">
            <v>#REF!</v>
          </cell>
          <cell r="V2118">
            <v>4.0999999999999996</v>
          </cell>
          <cell r="W2118" t="e">
            <v>#REF!</v>
          </cell>
          <cell r="X2118">
            <v>4.0999999999999996</v>
          </cell>
          <cell r="Y2118">
            <v>0.74701999999999991</v>
          </cell>
          <cell r="Z2118">
            <v>4.8470199999999997</v>
          </cell>
          <cell r="AA2118">
            <v>69.125999999999991</v>
          </cell>
          <cell r="AB2118">
            <v>0.67</v>
          </cell>
          <cell r="AC2118">
            <v>0.71011999999999986</v>
          </cell>
          <cell r="AD2118">
            <v>0.65230999999999995</v>
          </cell>
          <cell r="AE2118">
            <v>0.54857999999999996</v>
          </cell>
          <cell r="AF2118">
            <v>0.50675999999999999</v>
          </cell>
          <cell r="AG2118">
            <v>0</v>
          </cell>
          <cell r="AH2118">
            <v>0</v>
          </cell>
          <cell r="AI2118">
            <v>0</v>
          </cell>
          <cell r="AJ2118">
            <v>0</v>
          </cell>
          <cell r="AK2118">
            <v>0</v>
          </cell>
          <cell r="AL2118">
            <v>0</v>
          </cell>
          <cell r="AM2118">
            <v>0</v>
          </cell>
          <cell r="AN2118">
            <v>0</v>
          </cell>
          <cell r="AO2118">
            <v>0</v>
          </cell>
          <cell r="AP2118">
            <v>0</v>
          </cell>
          <cell r="AQ2118">
            <v>3.0877699999999995</v>
          </cell>
        </row>
        <row r="2119">
          <cell r="A2119">
            <v>1</v>
          </cell>
          <cell r="B2119" t="str">
            <v>COP</v>
          </cell>
          <cell r="C2119" t="str">
            <v>Convenidas</v>
          </cell>
          <cell r="D2119" t="str">
            <v>Variable</v>
          </cell>
          <cell r="E2119">
            <v>5</v>
          </cell>
          <cell r="F2119">
            <v>36096</v>
          </cell>
          <cell r="G2119" t="str">
            <v>Octubre</v>
          </cell>
          <cell r="H2119">
            <v>1998</v>
          </cell>
          <cell r="I2119">
            <v>37922</v>
          </cell>
          <cell r="J2119">
            <v>2003</v>
          </cell>
          <cell r="K2119" t="str">
            <v>Octubre</v>
          </cell>
          <cell r="P2119">
            <v>6.5</v>
          </cell>
          <cell r="Q2119">
            <v>18.22</v>
          </cell>
          <cell r="R2119">
            <v>16.86</v>
          </cell>
          <cell r="S2119" t="e">
            <v>#REF!</v>
          </cell>
          <cell r="T2119">
            <v>3.2</v>
          </cell>
          <cell r="U2119" t="e">
            <v>#REF!</v>
          </cell>
          <cell r="V2119">
            <v>3.2</v>
          </cell>
          <cell r="W2119" t="e">
            <v>#REF!</v>
          </cell>
          <cell r="X2119">
            <v>3.2</v>
          </cell>
          <cell r="Y2119">
            <v>0.58304</v>
          </cell>
          <cell r="Z2119">
            <v>3.7830400000000002</v>
          </cell>
          <cell r="AA2119">
            <v>53.951999999999998</v>
          </cell>
          <cell r="AB2119">
            <v>0.53</v>
          </cell>
          <cell r="AC2119">
            <v>0.55423999999999995</v>
          </cell>
          <cell r="AD2119">
            <v>0.50912000000000002</v>
          </cell>
          <cell r="AE2119">
            <v>0.42816000000000004</v>
          </cell>
          <cell r="AF2119">
            <v>0.39552000000000004</v>
          </cell>
          <cell r="AG2119">
            <v>0</v>
          </cell>
          <cell r="AH2119">
            <v>0</v>
          </cell>
          <cell r="AI2119">
            <v>0</v>
          </cell>
          <cell r="AJ2119">
            <v>0</v>
          </cell>
          <cell r="AK2119">
            <v>0</v>
          </cell>
          <cell r="AL2119">
            <v>0</v>
          </cell>
          <cell r="AM2119">
            <v>0</v>
          </cell>
          <cell r="AN2119">
            <v>0</v>
          </cell>
          <cell r="AO2119">
            <v>0</v>
          </cell>
          <cell r="AP2119">
            <v>0</v>
          </cell>
          <cell r="AQ2119">
            <v>2.4170399999999996</v>
          </cell>
        </row>
        <row r="2120">
          <cell r="A2120">
            <v>1</v>
          </cell>
          <cell r="B2120" t="str">
            <v>COP</v>
          </cell>
          <cell r="C2120" t="str">
            <v>Convenidas</v>
          </cell>
          <cell r="D2120" t="str">
            <v>Variable</v>
          </cell>
          <cell r="E2120">
            <v>5</v>
          </cell>
          <cell r="F2120">
            <v>36096</v>
          </cell>
          <cell r="G2120" t="str">
            <v>Octubre</v>
          </cell>
          <cell r="H2120">
            <v>1998</v>
          </cell>
          <cell r="I2120">
            <v>37922</v>
          </cell>
          <cell r="J2120">
            <v>2003</v>
          </cell>
          <cell r="K2120" t="str">
            <v>Octubre</v>
          </cell>
          <cell r="P2120">
            <v>6.5</v>
          </cell>
          <cell r="Q2120">
            <v>18.22</v>
          </cell>
          <cell r="R2120">
            <v>16.86</v>
          </cell>
          <cell r="S2120" t="e">
            <v>#REF!</v>
          </cell>
          <cell r="T2120">
            <v>3.8</v>
          </cell>
          <cell r="U2120" t="e">
            <v>#REF!</v>
          </cell>
          <cell r="V2120">
            <v>3.8</v>
          </cell>
          <cell r="W2120" t="e">
            <v>#REF!</v>
          </cell>
          <cell r="X2120">
            <v>3.8</v>
          </cell>
          <cell r="Y2120">
            <v>0.69235999999999998</v>
          </cell>
          <cell r="Z2120">
            <v>4.4923599999999997</v>
          </cell>
          <cell r="AA2120">
            <v>64.067999999999998</v>
          </cell>
          <cell r="AB2120">
            <v>0.62</v>
          </cell>
          <cell r="AC2120">
            <v>0.65815999999999997</v>
          </cell>
          <cell r="AD2120">
            <v>0.6045799999999999</v>
          </cell>
          <cell r="AE2120">
            <v>0.50844</v>
          </cell>
          <cell r="AF2120">
            <v>0.46967999999999999</v>
          </cell>
          <cell r="AG2120">
            <v>0</v>
          </cell>
          <cell r="AH2120">
            <v>0</v>
          </cell>
          <cell r="AI2120">
            <v>0</v>
          </cell>
          <cell r="AJ2120">
            <v>0</v>
          </cell>
          <cell r="AK2120">
            <v>0</v>
          </cell>
          <cell r="AL2120">
            <v>0</v>
          </cell>
          <cell r="AM2120">
            <v>0</v>
          </cell>
          <cell r="AN2120">
            <v>0</v>
          </cell>
          <cell r="AO2120">
            <v>0</v>
          </cell>
          <cell r="AP2120">
            <v>0</v>
          </cell>
          <cell r="AQ2120">
            <v>2.8608599999999997</v>
          </cell>
        </row>
        <row r="2121">
          <cell r="A2121">
            <v>1</v>
          </cell>
          <cell r="B2121" t="str">
            <v>COP</v>
          </cell>
          <cell r="C2121" t="str">
            <v>Convenidas</v>
          </cell>
          <cell r="D2121" t="str">
            <v>Variable</v>
          </cell>
          <cell r="E2121">
            <v>5</v>
          </cell>
          <cell r="F2121">
            <v>36096</v>
          </cell>
          <cell r="G2121" t="str">
            <v>Octubre</v>
          </cell>
          <cell r="H2121">
            <v>1998</v>
          </cell>
          <cell r="I2121">
            <v>37922</v>
          </cell>
          <cell r="J2121">
            <v>2003</v>
          </cell>
          <cell r="K2121" t="str">
            <v>Octubre</v>
          </cell>
          <cell r="P2121">
            <v>6.5</v>
          </cell>
          <cell r="Q2121">
            <v>18.22</v>
          </cell>
          <cell r="R2121">
            <v>16.86</v>
          </cell>
          <cell r="S2121" t="e">
            <v>#REF!</v>
          </cell>
          <cell r="T2121">
            <v>3.2</v>
          </cell>
          <cell r="U2121" t="e">
            <v>#REF!</v>
          </cell>
          <cell r="V2121">
            <v>3.2</v>
          </cell>
          <cell r="W2121" t="e">
            <v>#REF!</v>
          </cell>
          <cell r="X2121">
            <v>3.2</v>
          </cell>
          <cell r="Y2121">
            <v>0.58304</v>
          </cell>
          <cell r="Z2121">
            <v>3.7830400000000002</v>
          </cell>
          <cell r="AA2121">
            <v>53.951999999999998</v>
          </cell>
          <cell r="AB2121">
            <v>0.53</v>
          </cell>
          <cell r="AC2121">
            <v>0.55423999999999995</v>
          </cell>
          <cell r="AD2121">
            <v>0.50912000000000002</v>
          </cell>
          <cell r="AE2121">
            <v>0.42816000000000004</v>
          </cell>
          <cell r="AF2121">
            <v>0.39552000000000004</v>
          </cell>
          <cell r="AG2121">
            <v>0</v>
          </cell>
          <cell r="AH2121">
            <v>0</v>
          </cell>
          <cell r="AI2121">
            <v>0</v>
          </cell>
          <cell r="AJ2121">
            <v>0</v>
          </cell>
          <cell r="AK2121">
            <v>0</v>
          </cell>
          <cell r="AL2121">
            <v>0</v>
          </cell>
          <cell r="AM2121">
            <v>0</v>
          </cell>
          <cell r="AN2121">
            <v>0</v>
          </cell>
          <cell r="AO2121">
            <v>0</v>
          </cell>
          <cell r="AP2121">
            <v>0</v>
          </cell>
          <cell r="AQ2121">
            <v>2.4170399999999996</v>
          </cell>
        </row>
        <row r="2122">
          <cell r="A2122">
            <v>1</v>
          </cell>
          <cell r="B2122" t="str">
            <v>COP</v>
          </cell>
          <cell r="C2122" t="str">
            <v>Convenidas</v>
          </cell>
          <cell r="D2122" t="str">
            <v>Variable</v>
          </cell>
          <cell r="E2122">
            <v>5</v>
          </cell>
          <cell r="F2122">
            <v>36096</v>
          </cell>
          <cell r="G2122" t="str">
            <v>Octubre</v>
          </cell>
          <cell r="H2122">
            <v>1998</v>
          </cell>
          <cell r="I2122">
            <v>37922</v>
          </cell>
          <cell r="J2122">
            <v>2003</v>
          </cell>
          <cell r="K2122" t="str">
            <v>Octubre</v>
          </cell>
          <cell r="P2122">
            <v>6.5</v>
          </cell>
          <cell r="Q2122">
            <v>18.22</v>
          </cell>
          <cell r="R2122">
            <v>16.86</v>
          </cell>
          <cell r="S2122" t="e">
            <v>#REF!</v>
          </cell>
          <cell r="T2122">
            <v>2.9</v>
          </cell>
          <cell r="U2122" t="e">
            <v>#REF!</v>
          </cell>
          <cell r="V2122">
            <v>2.9</v>
          </cell>
          <cell r="W2122" t="e">
            <v>#REF!</v>
          </cell>
          <cell r="X2122">
            <v>2.9</v>
          </cell>
          <cell r="Y2122">
            <v>0.52837999999999996</v>
          </cell>
          <cell r="Z2122">
            <v>3.4283799999999998</v>
          </cell>
          <cell r="AA2122">
            <v>48.893999999999998</v>
          </cell>
          <cell r="AB2122">
            <v>0.48</v>
          </cell>
          <cell r="AC2122">
            <v>0.50227999999999995</v>
          </cell>
          <cell r="AD2122">
            <v>0.46138999999999997</v>
          </cell>
          <cell r="AE2122">
            <v>0.38801999999999998</v>
          </cell>
          <cell r="AF2122">
            <v>0.35843999999999998</v>
          </cell>
          <cell r="AG2122">
            <v>0</v>
          </cell>
          <cell r="AH2122">
            <v>0</v>
          </cell>
          <cell r="AI2122">
            <v>0</v>
          </cell>
          <cell r="AJ2122">
            <v>0</v>
          </cell>
          <cell r="AK2122">
            <v>0</v>
          </cell>
          <cell r="AL2122">
            <v>0</v>
          </cell>
          <cell r="AM2122">
            <v>0</v>
          </cell>
          <cell r="AN2122">
            <v>0</v>
          </cell>
          <cell r="AO2122">
            <v>0</v>
          </cell>
          <cell r="AP2122">
            <v>0</v>
          </cell>
          <cell r="AQ2122">
            <v>2.1901299999999999</v>
          </cell>
        </row>
        <row r="2123">
          <cell r="A2123">
            <v>1</v>
          </cell>
          <cell r="B2123" t="str">
            <v>COP</v>
          </cell>
          <cell r="C2123" t="str">
            <v>Convenidas</v>
          </cell>
          <cell r="D2123" t="str">
            <v>Variable</v>
          </cell>
          <cell r="E2123">
            <v>5</v>
          </cell>
          <cell r="F2123">
            <v>36096</v>
          </cell>
          <cell r="G2123" t="str">
            <v>Octubre</v>
          </cell>
          <cell r="H2123">
            <v>1998</v>
          </cell>
          <cell r="I2123">
            <v>37922</v>
          </cell>
          <cell r="J2123">
            <v>2003</v>
          </cell>
          <cell r="K2123" t="str">
            <v>Octubre</v>
          </cell>
          <cell r="P2123">
            <v>6.5</v>
          </cell>
          <cell r="Q2123">
            <v>18.22</v>
          </cell>
          <cell r="R2123">
            <v>16.86</v>
          </cell>
          <cell r="S2123" t="e">
            <v>#REF!</v>
          </cell>
          <cell r="T2123">
            <v>19.7</v>
          </cell>
          <cell r="U2123" t="e">
            <v>#REF!</v>
          </cell>
          <cell r="V2123">
            <v>19.7</v>
          </cell>
          <cell r="W2123" t="e">
            <v>#REF!</v>
          </cell>
          <cell r="X2123">
            <v>19.7</v>
          </cell>
          <cell r="Y2123">
            <v>3.58934</v>
          </cell>
          <cell r="Z2123">
            <v>23.289339999999999</v>
          </cell>
          <cell r="AA2123">
            <v>332.142</v>
          </cell>
          <cell r="AB2123">
            <v>3.24</v>
          </cell>
          <cell r="AC2123">
            <v>3.4120399999999997</v>
          </cell>
          <cell r="AD2123">
            <v>3.1342699999999999</v>
          </cell>
          <cell r="AE2123">
            <v>2.6358600000000001</v>
          </cell>
          <cell r="AF2123">
            <v>2.43492</v>
          </cell>
          <cell r="AG2123">
            <v>0</v>
          </cell>
          <cell r="AH2123">
            <v>0</v>
          </cell>
          <cell r="AI2123">
            <v>0</v>
          </cell>
          <cell r="AJ2123">
            <v>0</v>
          </cell>
          <cell r="AK2123">
            <v>0</v>
          </cell>
          <cell r="AL2123">
            <v>0</v>
          </cell>
          <cell r="AM2123">
            <v>0</v>
          </cell>
          <cell r="AN2123">
            <v>0</v>
          </cell>
          <cell r="AO2123">
            <v>0</v>
          </cell>
          <cell r="AP2123">
            <v>0</v>
          </cell>
          <cell r="AQ2123">
            <v>14.857090000000001</v>
          </cell>
        </row>
        <row r="2124">
          <cell r="A2124">
            <v>1</v>
          </cell>
          <cell r="B2124" t="str">
            <v>COP</v>
          </cell>
          <cell r="C2124" t="str">
            <v>Convenidas</v>
          </cell>
          <cell r="D2124" t="str">
            <v>Variable</v>
          </cell>
          <cell r="E2124">
            <v>5</v>
          </cell>
          <cell r="F2124">
            <v>36096</v>
          </cell>
          <cell r="G2124" t="str">
            <v>Octubre</v>
          </cell>
          <cell r="H2124">
            <v>1998</v>
          </cell>
          <cell r="I2124">
            <v>37922</v>
          </cell>
          <cell r="J2124">
            <v>2003</v>
          </cell>
          <cell r="K2124" t="str">
            <v>Octubre</v>
          </cell>
          <cell r="P2124">
            <v>6.5</v>
          </cell>
          <cell r="Q2124">
            <v>18.22</v>
          </cell>
          <cell r="R2124">
            <v>16.86</v>
          </cell>
          <cell r="S2124" t="e">
            <v>#REF!</v>
          </cell>
          <cell r="T2124">
            <v>0.5</v>
          </cell>
          <cell r="U2124" t="e">
            <v>#REF!</v>
          </cell>
          <cell r="V2124">
            <v>0.5</v>
          </cell>
          <cell r="W2124" t="e">
            <v>#REF!</v>
          </cell>
          <cell r="X2124">
            <v>0.5</v>
          </cell>
          <cell r="Y2124">
            <v>9.11E-2</v>
          </cell>
          <cell r="Z2124">
            <v>0.59109999999999996</v>
          </cell>
          <cell r="AA2124">
            <v>8.43</v>
          </cell>
          <cell r="AB2124">
            <v>0.08</v>
          </cell>
          <cell r="AC2124">
            <v>8.6599999999999996E-2</v>
          </cell>
          <cell r="AD2124">
            <v>7.9549999999999996E-2</v>
          </cell>
          <cell r="AE2124">
            <v>6.6900000000000001E-2</v>
          </cell>
          <cell r="AF2124">
            <v>6.1800000000000001E-2</v>
          </cell>
          <cell r="AG2124">
            <v>0</v>
          </cell>
          <cell r="AH2124">
            <v>0</v>
          </cell>
          <cell r="AI2124">
            <v>0</v>
          </cell>
          <cell r="AJ2124">
            <v>0</v>
          </cell>
          <cell r="AK2124">
            <v>0</v>
          </cell>
          <cell r="AL2124">
            <v>0</v>
          </cell>
          <cell r="AM2124">
            <v>0</v>
          </cell>
          <cell r="AN2124">
            <v>0</v>
          </cell>
          <cell r="AO2124">
            <v>0</v>
          </cell>
          <cell r="AP2124">
            <v>0</v>
          </cell>
          <cell r="AQ2124">
            <v>0.37485000000000002</v>
          </cell>
        </row>
        <row r="2125">
          <cell r="A2125">
            <v>1</v>
          </cell>
          <cell r="B2125" t="str">
            <v>COP</v>
          </cell>
          <cell r="C2125" t="str">
            <v>Convenidas</v>
          </cell>
          <cell r="D2125" t="str">
            <v>Variable</v>
          </cell>
          <cell r="E2125">
            <v>5</v>
          </cell>
          <cell r="F2125">
            <v>36096</v>
          </cell>
          <cell r="G2125" t="str">
            <v>Octubre</v>
          </cell>
          <cell r="H2125">
            <v>1998</v>
          </cell>
          <cell r="I2125">
            <v>37922</v>
          </cell>
          <cell r="J2125">
            <v>2003</v>
          </cell>
          <cell r="K2125" t="str">
            <v>Octubre</v>
          </cell>
          <cell r="P2125">
            <v>6.5</v>
          </cell>
          <cell r="Q2125">
            <v>18.22</v>
          </cell>
          <cell r="R2125">
            <v>16.86</v>
          </cell>
          <cell r="S2125" t="e">
            <v>#REF!</v>
          </cell>
          <cell r="T2125">
            <v>1.4</v>
          </cell>
          <cell r="U2125" t="e">
            <v>#REF!</v>
          </cell>
          <cell r="V2125">
            <v>1.4</v>
          </cell>
          <cell r="W2125" t="e">
            <v>#REF!</v>
          </cell>
          <cell r="X2125">
            <v>1.4</v>
          </cell>
          <cell r="Y2125">
            <v>0.25507999999999997</v>
          </cell>
          <cell r="Z2125">
            <v>1.6550799999999999</v>
          </cell>
          <cell r="AA2125">
            <v>23.603999999999999</v>
          </cell>
          <cell r="AB2125">
            <v>0.23</v>
          </cell>
          <cell r="AC2125">
            <v>0.24247999999999997</v>
          </cell>
          <cell r="AD2125">
            <v>0.22273999999999997</v>
          </cell>
          <cell r="AE2125">
            <v>0.18731999999999999</v>
          </cell>
          <cell r="AF2125">
            <v>0.17304</v>
          </cell>
          <cell r="AG2125">
            <v>0</v>
          </cell>
          <cell r="AH2125">
            <v>0</v>
          </cell>
          <cell r="AI2125">
            <v>0</v>
          </cell>
          <cell r="AJ2125">
            <v>0</v>
          </cell>
          <cell r="AK2125">
            <v>0</v>
          </cell>
          <cell r="AL2125">
            <v>0</v>
          </cell>
          <cell r="AM2125">
            <v>0</v>
          </cell>
          <cell r="AN2125">
            <v>0</v>
          </cell>
          <cell r="AO2125">
            <v>0</v>
          </cell>
          <cell r="AP2125">
            <v>0</v>
          </cell>
          <cell r="AQ2125">
            <v>1.05558</v>
          </cell>
        </row>
        <row r="2126">
          <cell r="A2126">
            <v>1</v>
          </cell>
          <cell r="B2126" t="str">
            <v>COP</v>
          </cell>
          <cell r="C2126" t="str">
            <v>Convenidas</v>
          </cell>
          <cell r="D2126" t="str">
            <v>Variable</v>
          </cell>
          <cell r="E2126">
            <v>5</v>
          </cell>
          <cell r="F2126">
            <v>36096</v>
          </cell>
          <cell r="G2126" t="str">
            <v>Octubre</v>
          </cell>
          <cell r="H2126">
            <v>1998</v>
          </cell>
          <cell r="I2126">
            <v>37922</v>
          </cell>
          <cell r="J2126">
            <v>2003</v>
          </cell>
          <cell r="K2126" t="str">
            <v>Octubre</v>
          </cell>
          <cell r="P2126">
            <v>6.5</v>
          </cell>
          <cell r="Q2126">
            <v>18.22</v>
          </cell>
          <cell r="R2126">
            <v>16.86</v>
          </cell>
          <cell r="S2126" t="e">
            <v>#REF!</v>
          </cell>
          <cell r="T2126">
            <v>5.7</v>
          </cell>
          <cell r="U2126" t="e">
            <v>#REF!</v>
          </cell>
          <cell r="V2126">
            <v>5.7</v>
          </cell>
          <cell r="W2126" t="e">
            <v>#REF!</v>
          </cell>
          <cell r="X2126">
            <v>5.7</v>
          </cell>
          <cell r="Y2126">
            <v>1.03854</v>
          </cell>
          <cell r="Z2126">
            <v>6.7385400000000004</v>
          </cell>
          <cell r="AA2126">
            <v>96.102000000000004</v>
          </cell>
          <cell r="AB2126">
            <v>0.94</v>
          </cell>
          <cell r="AC2126">
            <v>0.98724000000000001</v>
          </cell>
          <cell r="AD2126">
            <v>0.90686999999999995</v>
          </cell>
          <cell r="AE2126">
            <v>0.76266</v>
          </cell>
          <cell r="AF2126">
            <v>0.70452000000000004</v>
          </cell>
          <cell r="AG2126">
            <v>0</v>
          </cell>
          <cell r="AH2126">
            <v>0</v>
          </cell>
          <cell r="AI2126">
            <v>0</v>
          </cell>
          <cell r="AJ2126">
            <v>0</v>
          </cell>
          <cell r="AK2126">
            <v>0</v>
          </cell>
          <cell r="AL2126">
            <v>0</v>
          </cell>
          <cell r="AM2126">
            <v>0</v>
          </cell>
          <cell r="AN2126">
            <v>0</v>
          </cell>
          <cell r="AO2126">
            <v>0</v>
          </cell>
          <cell r="AP2126">
            <v>0</v>
          </cell>
          <cell r="AQ2126">
            <v>4.3012899999999998</v>
          </cell>
        </row>
        <row r="2127">
          <cell r="A2127">
            <v>1</v>
          </cell>
          <cell r="B2127" t="str">
            <v>COP</v>
          </cell>
          <cell r="C2127" t="str">
            <v>Convenidas</v>
          </cell>
          <cell r="D2127" t="str">
            <v>Variable</v>
          </cell>
          <cell r="E2127">
            <v>5</v>
          </cell>
          <cell r="F2127">
            <v>36096</v>
          </cell>
          <cell r="G2127" t="str">
            <v>Octubre</v>
          </cell>
          <cell r="H2127">
            <v>1998</v>
          </cell>
          <cell r="I2127">
            <v>37922</v>
          </cell>
          <cell r="J2127">
            <v>2003</v>
          </cell>
          <cell r="K2127" t="str">
            <v>Octubre</v>
          </cell>
          <cell r="P2127">
            <v>6.5</v>
          </cell>
          <cell r="Q2127">
            <v>18.22</v>
          </cell>
          <cell r="R2127">
            <v>16.86</v>
          </cell>
          <cell r="S2127" t="e">
            <v>#REF!</v>
          </cell>
          <cell r="T2127">
            <v>2.4</v>
          </cell>
          <cell r="U2127" t="e">
            <v>#REF!</v>
          </cell>
          <cell r="V2127">
            <v>2.4</v>
          </cell>
          <cell r="W2127" t="e">
            <v>#REF!</v>
          </cell>
          <cell r="X2127">
            <v>2.4</v>
          </cell>
          <cell r="Y2127">
            <v>0.43728</v>
          </cell>
          <cell r="Z2127">
            <v>2.8372799999999998</v>
          </cell>
          <cell r="AA2127">
            <v>40.463999999999999</v>
          </cell>
          <cell r="AB2127">
            <v>0.39</v>
          </cell>
          <cell r="AC2127">
            <v>0.41567999999999999</v>
          </cell>
          <cell r="AD2127">
            <v>0.38183999999999996</v>
          </cell>
          <cell r="AE2127">
            <v>0.32112000000000002</v>
          </cell>
          <cell r="AF2127">
            <v>0.29664000000000001</v>
          </cell>
          <cell r="AG2127">
            <v>0</v>
          </cell>
          <cell r="AH2127">
            <v>0</v>
          </cell>
          <cell r="AI2127">
            <v>0</v>
          </cell>
          <cell r="AJ2127">
            <v>0</v>
          </cell>
          <cell r="AK2127">
            <v>0</v>
          </cell>
          <cell r="AL2127">
            <v>0</v>
          </cell>
          <cell r="AM2127">
            <v>0</v>
          </cell>
          <cell r="AN2127">
            <v>0</v>
          </cell>
          <cell r="AO2127">
            <v>0</v>
          </cell>
          <cell r="AP2127">
            <v>0</v>
          </cell>
          <cell r="AQ2127">
            <v>1.80528</v>
          </cell>
        </row>
        <row r="2128">
          <cell r="A2128">
            <v>1</v>
          </cell>
          <cell r="B2128" t="str">
            <v>COP</v>
          </cell>
          <cell r="C2128" t="str">
            <v>Convenidas</v>
          </cell>
          <cell r="D2128" t="str">
            <v>Variable</v>
          </cell>
          <cell r="E2128">
            <v>5</v>
          </cell>
          <cell r="F2128">
            <v>36096</v>
          </cell>
          <cell r="G2128" t="str">
            <v>Octubre</v>
          </cell>
          <cell r="H2128">
            <v>1998</v>
          </cell>
          <cell r="I2128">
            <v>37922</v>
          </cell>
          <cell r="J2128">
            <v>2003</v>
          </cell>
          <cell r="K2128" t="str">
            <v>Octubre</v>
          </cell>
          <cell r="P2128">
            <v>6.5</v>
          </cell>
          <cell r="Q2128">
            <v>18.22</v>
          </cell>
          <cell r="R2128">
            <v>16.86</v>
          </cell>
          <cell r="S2128" t="e">
            <v>#REF!</v>
          </cell>
          <cell r="T2128">
            <v>4.0999999999999996</v>
          </cell>
          <cell r="U2128" t="e">
            <v>#REF!</v>
          </cell>
          <cell r="V2128">
            <v>4.0999999999999996</v>
          </cell>
          <cell r="W2128" t="e">
            <v>#REF!</v>
          </cell>
          <cell r="X2128">
            <v>4.0999999999999996</v>
          </cell>
          <cell r="Y2128">
            <v>0.74701999999999991</v>
          </cell>
          <cell r="Z2128">
            <v>4.8470199999999997</v>
          </cell>
          <cell r="AA2128">
            <v>69.125999999999991</v>
          </cell>
          <cell r="AB2128">
            <v>0.67</v>
          </cell>
          <cell r="AC2128">
            <v>0.71011999999999986</v>
          </cell>
          <cell r="AD2128">
            <v>0.65230999999999995</v>
          </cell>
          <cell r="AE2128">
            <v>0.54857999999999996</v>
          </cell>
          <cell r="AF2128">
            <v>0.50675999999999999</v>
          </cell>
          <cell r="AG2128">
            <v>0</v>
          </cell>
          <cell r="AH2128">
            <v>0</v>
          </cell>
          <cell r="AI2128">
            <v>0</v>
          </cell>
          <cell r="AJ2128">
            <v>0</v>
          </cell>
          <cell r="AK2128">
            <v>0</v>
          </cell>
          <cell r="AL2128">
            <v>0</v>
          </cell>
          <cell r="AM2128">
            <v>0</v>
          </cell>
          <cell r="AN2128">
            <v>0</v>
          </cell>
          <cell r="AO2128">
            <v>0</v>
          </cell>
          <cell r="AP2128">
            <v>0</v>
          </cell>
          <cell r="AQ2128">
            <v>3.0877699999999995</v>
          </cell>
        </row>
        <row r="2129">
          <cell r="A2129">
            <v>1</v>
          </cell>
          <cell r="B2129" t="str">
            <v>COP</v>
          </cell>
          <cell r="C2129" t="str">
            <v>Convenidas</v>
          </cell>
          <cell r="D2129" t="str">
            <v>Variable</v>
          </cell>
          <cell r="E2129">
            <v>5</v>
          </cell>
          <cell r="F2129">
            <v>36096</v>
          </cell>
          <cell r="G2129" t="str">
            <v>Octubre</v>
          </cell>
          <cell r="H2129">
            <v>1998</v>
          </cell>
          <cell r="I2129">
            <v>37922</v>
          </cell>
          <cell r="J2129">
            <v>2003</v>
          </cell>
          <cell r="K2129" t="str">
            <v>Octubre</v>
          </cell>
          <cell r="P2129">
            <v>6.5</v>
          </cell>
          <cell r="Q2129">
            <v>18.22</v>
          </cell>
          <cell r="R2129">
            <v>16.86</v>
          </cell>
          <cell r="S2129" t="e">
            <v>#REF!</v>
          </cell>
          <cell r="T2129">
            <v>2.4</v>
          </cell>
          <cell r="U2129" t="e">
            <v>#REF!</v>
          </cell>
          <cell r="V2129">
            <v>2.4</v>
          </cell>
          <cell r="W2129" t="e">
            <v>#REF!</v>
          </cell>
          <cell r="X2129">
            <v>2.4</v>
          </cell>
          <cell r="Y2129">
            <v>0.43728</v>
          </cell>
          <cell r="Z2129">
            <v>2.8372799999999998</v>
          </cell>
          <cell r="AA2129">
            <v>40.463999999999999</v>
          </cell>
          <cell r="AB2129">
            <v>0.39</v>
          </cell>
          <cell r="AC2129">
            <v>0.41567999999999999</v>
          </cell>
          <cell r="AD2129">
            <v>0.38183999999999996</v>
          </cell>
          <cell r="AE2129">
            <v>0.32112000000000002</v>
          </cell>
          <cell r="AF2129">
            <v>0.29664000000000001</v>
          </cell>
          <cell r="AG2129">
            <v>0</v>
          </cell>
          <cell r="AH2129">
            <v>0</v>
          </cell>
          <cell r="AI2129">
            <v>0</v>
          </cell>
          <cell r="AJ2129">
            <v>0</v>
          </cell>
          <cell r="AK2129">
            <v>0</v>
          </cell>
          <cell r="AL2129">
            <v>0</v>
          </cell>
          <cell r="AM2129">
            <v>0</v>
          </cell>
          <cell r="AN2129">
            <v>0</v>
          </cell>
          <cell r="AO2129">
            <v>0</v>
          </cell>
          <cell r="AP2129">
            <v>0</v>
          </cell>
          <cell r="AQ2129">
            <v>1.80528</v>
          </cell>
        </row>
        <row r="2130">
          <cell r="A2130">
            <v>1</v>
          </cell>
          <cell r="B2130" t="str">
            <v>COP</v>
          </cell>
          <cell r="C2130" t="str">
            <v>Convenidas</v>
          </cell>
          <cell r="D2130" t="str">
            <v>Variable</v>
          </cell>
          <cell r="E2130">
            <v>5</v>
          </cell>
          <cell r="F2130">
            <v>36096</v>
          </cell>
          <cell r="G2130" t="str">
            <v>Octubre</v>
          </cell>
          <cell r="H2130">
            <v>1998</v>
          </cell>
          <cell r="I2130">
            <v>37922</v>
          </cell>
          <cell r="J2130">
            <v>2003</v>
          </cell>
          <cell r="K2130" t="str">
            <v>Octubre</v>
          </cell>
          <cell r="P2130">
            <v>6.5</v>
          </cell>
          <cell r="Q2130">
            <v>18.22</v>
          </cell>
          <cell r="R2130">
            <v>16.86</v>
          </cell>
          <cell r="S2130" t="e">
            <v>#REF!</v>
          </cell>
          <cell r="T2130">
            <v>2.2999999999999998</v>
          </cell>
          <cell r="U2130" t="e">
            <v>#REF!</v>
          </cell>
          <cell r="V2130">
            <v>2.2999999999999998</v>
          </cell>
          <cell r="W2130" t="e">
            <v>#REF!</v>
          </cell>
          <cell r="X2130">
            <v>2.2999999999999998</v>
          </cell>
          <cell r="Y2130">
            <v>0.41905999999999999</v>
          </cell>
          <cell r="Z2130">
            <v>2.7190599999999998</v>
          </cell>
          <cell r="AA2130">
            <v>38.777999999999999</v>
          </cell>
          <cell r="AB2130">
            <v>0.38</v>
          </cell>
          <cell r="AC2130">
            <v>0.39835999999999994</v>
          </cell>
          <cell r="AD2130">
            <v>0.36592999999999998</v>
          </cell>
          <cell r="AE2130">
            <v>0.30773999999999996</v>
          </cell>
          <cell r="AF2130">
            <v>0.28427999999999998</v>
          </cell>
          <cell r="AG2130">
            <v>0</v>
          </cell>
          <cell r="AH2130">
            <v>0</v>
          </cell>
          <cell r="AI2130">
            <v>0</v>
          </cell>
          <cell r="AJ2130">
            <v>0</v>
          </cell>
          <cell r="AK2130">
            <v>0</v>
          </cell>
          <cell r="AL2130">
            <v>0</v>
          </cell>
          <cell r="AM2130">
            <v>0</v>
          </cell>
          <cell r="AN2130">
            <v>0</v>
          </cell>
          <cell r="AO2130">
            <v>0</v>
          </cell>
          <cell r="AP2130">
            <v>0</v>
          </cell>
          <cell r="AQ2130">
            <v>1.7363099999999996</v>
          </cell>
        </row>
        <row r="2131">
          <cell r="A2131">
            <v>1</v>
          </cell>
          <cell r="B2131" t="str">
            <v>COP</v>
          </cell>
          <cell r="C2131" t="str">
            <v>Convenidas</v>
          </cell>
          <cell r="D2131" t="str">
            <v>Variable</v>
          </cell>
          <cell r="E2131">
            <v>5</v>
          </cell>
          <cell r="F2131">
            <v>36096</v>
          </cell>
          <cell r="G2131" t="str">
            <v>Octubre</v>
          </cell>
          <cell r="H2131">
            <v>1998</v>
          </cell>
          <cell r="I2131">
            <v>37922</v>
          </cell>
          <cell r="J2131">
            <v>2003</v>
          </cell>
          <cell r="K2131" t="str">
            <v>Octubre</v>
          </cell>
          <cell r="P2131">
            <v>6.5</v>
          </cell>
          <cell r="Q2131">
            <v>18.22</v>
          </cell>
          <cell r="R2131">
            <v>16.86</v>
          </cell>
          <cell r="S2131" t="e">
            <v>#REF!</v>
          </cell>
          <cell r="T2131">
            <v>0.6</v>
          </cell>
          <cell r="U2131" t="e">
            <v>#REF!</v>
          </cell>
          <cell r="V2131">
            <v>0.6</v>
          </cell>
          <cell r="W2131" t="e">
            <v>#REF!</v>
          </cell>
          <cell r="X2131">
            <v>0.6</v>
          </cell>
          <cell r="Y2131">
            <v>0.10932</v>
          </cell>
          <cell r="Z2131">
            <v>0.70931999999999995</v>
          </cell>
          <cell r="AA2131">
            <v>10.116</v>
          </cell>
          <cell r="AB2131">
            <v>0.1</v>
          </cell>
          <cell r="AC2131">
            <v>0.10392</v>
          </cell>
          <cell r="AD2131">
            <v>9.5459999999999989E-2</v>
          </cell>
          <cell r="AE2131">
            <v>8.0280000000000004E-2</v>
          </cell>
          <cell r="AF2131">
            <v>7.4160000000000004E-2</v>
          </cell>
          <cell r="AG2131">
            <v>0</v>
          </cell>
          <cell r="AH2131">
            <v>0</v>
          </cell>
          <cell r="AI2131">
            <v>0</v>
          </cell>
          <cell r="AJ2131">
            <v>0</v>
          </cell>
          <cell r="AK2131">
            <v>0</v>
          </cell>
          <cell r="AL2131">
            <v>0</v>
          </cell>
          <cell r="AM2131">
            <v>0</v>
          </cell>
          <cell r="AN2131">
            <v>0</v>
          </cell>
          <cell r="AO2131">
            <v>0</v>
          </cell>
          <cell r="AP2131">
            <v>0</v>
          </cell>
          <cell r="AQ2131">
            <v>0.45382</v>
          </cell>
        </row>
        <row r="2132">
          <cell r="A2132">
            <v>1</v>
          </cell>
          <cell r="B2132" t="str">
            <v>COP</v>
          </cell>
          <cell r="C2132" t="str">
            <v>Convenidas</v>
          </cell>
          <cell r="D2132" t="str">
            <v>Variable</v>
          </cell>
          <cell r="E2132">
            <v>5</v>
          </cell>
          <cell r="F2132">
            <v>36096</v>
          </cell>
          <cell r="G2132" t="str">
            <v>Octubre</v>
          </cell>
          <cell r="H2132">
            <v>1998</v>
          </cell>
          <cell r="I2132">
            <v>37922</v>
          </cell>
          <cell r="J2132">
            <v>2003</v>
          </cell>
          <cell r="K2132" t="str">
            <v>Octubre</v>
          </cell>
          <cell r="P2132">
            <v>6.5</v>
          </cell>
          <cell r="Q2132">
            <v>18.22</v>
          </cell>
          <cell r="R2132">
            <v>16.86</v>
          </cell>
          <cell r="S2132" t="e">
            <v>#REF!</v>
          </cell>
          <cell r="T2132">
            <v>0.8</v>
          </cell>
          <cell r="U2132" t="e">
            <v>#REF!</v>
          </cell>
          <cell r="V2132">
            <v>0.8</v>
          </cell>
          <cell r="W2132" t="e">
            <v>#REF!</v>
          </cell>
          <cell r="X2132">
            <v>0.8</v>
          </cell>
          <cell r="Y2132">
            <v>0.14576</v>
          </cell>
          <cell r="Z2132">
            <v>0.94576000000000005</v>
          </cell>
          <cell r="AA2132">
            <v>13.488</v>
          </cell>
          <cell r="AB2132">
            <v>0.13</v>
          </cell>
          <cell r="AC2132">
            <v>0.13855999999999999</v>
          </cell>
          <cell r="AD2132">
            <v>0.12728</v>
          </cell>
          <cell r="AE2132">
            <v>0.10704000000000001</v>
          </cell>
          <cell r="AF2132">
            <v>9.888000000000001E-2</v>
          </cell>
          <cell r="AG2132">
            <v>0</v>
          </cell>
          <cell r="AH2132">
            <v>0</v>
          </cell>
          <cell r="AI2132">
            <v>0</v>
          </cell>
          <cell r="AJ2132">
            <v>0</v>
          </cell>
          <cell r="AK2132">
            <v>0</v>
          </cell>
          <cell r="AL2132">
            <v>0</v>
          </cell>
          <cell r="AM2132">
            <v>0</v>
          </cell>
          <cell r="AN2132">
            <v>0</v>
          </cell>
          <cell r="AO2132">
            <v>0</v>
          </cell>
          <cell r="AP2132">
            <v>0</v>
          </cell>
          <cell r="AQ2132">
            <v>0.60175999999999996</v>
          </cell>
        </row>
        <row r="2133">
          <cell r="A2133">
            <v>1</v>
          </cell>
          <cell r="B2133" t="str">
            <v>COP</v>
          </cell>
          <cell r="C2133" t="str">
            <v>Convenidas</v>
          </cell>
          <cell r="D2133" t="str">
            <v>Variable</v>
          </cell>
          <cell r="E2133">
            <v>5</v>
          </cell>
          <cell r="F2133">
            <v>36096</v>
          </cell>
          <cell r="G2133" t="str">
            <v>Octubre</v>
          </cell>
          <cell r="H2133">
            <v>1998</v>
          </cell>
          <cell r="I2133">
            <v>37922</v>
          </cell>
          <cell r="J2133">
            <v>2003</v>
          </cell>
          <cell r="K2133" t="str">
            <v>Octubre</v>
          </cell>
          <cell r="P2133">
            <v>6.5</v>
          </cell>
          <cell r="Q2133">
            <v>18.22</v>
          </cell>
          <cell r="R2133">
            <v>16.86</v>
          </cell>
          <cell r="S2133" t="e">
            <v>#REF!</v>
          </cell>
          <cell r="T2133">
            <v>0.9</v>
          </cell>
          <cell r="U2133" t="e">
            <v>#REF!</v>
          </cell>
          <cell r="V2133">
            <v>0.9</v>
          </cell>
          <cell r="W2133" t="e">
            <v>#REF!</v>
          </cell>
          <cell r="X2133">
            <v>0.9</v>
          </cell>
          <cell r="Y2133">
            <v>0.16398000000000001</v>
          </cell>
          <cell r="Z2133">
            <v>1.0639799999999999</v>
          </cell>
          <cell r="AA2133">
            <v>15.173999999999999</v>
          </cell>
          <cell r="AB2133">
            <v>0.15</v>
          </cell>
          <cell r="AC2133">
            <v>0.15587999999999999</v>
          </cell>
          <cell r="AD2133">
            <v>0.14318999999999998</v>
          </cell>
          <cell r="AE2133">
            <v>0.12042</v>
          </cell>
          <cell r="AF2133">
            <v>0.11124000000000001</v>
          </cell>
          <cell r="AG2133">
            <v>0</v>
          </cell>
          <cell r="AH2133">
            <v>0</v>
          </cell>
          <cell r="AI2133">
            <v>0</v>
          </cell>
          <cell r="AJ2133">
            <v>0</v>
          </cell>
          <cell r="AK2133">
            <v>0</v>
          </cell>
          <cell r="AL2133">
            <v>0</v>
          </cell>
          <cell r="AM2133">
            <v>0</v>
          </cell>
          <cell r="AN2133">
            <v>0</v>
          </cell>
          <cell r="AO2133">
            <v>0</v>
          </cell>
          <cell r="AP2133">
            <v>0</v>
          </cell>
          <cell r="AQ2133">
            <v>0.68072999999999995</v>
          </cell>
        </row>
        <row r="2134">
          <cell r="A2134">
            <v>1</v>
          </cell>
          <cell r="B2134" t="str">
            <v>COP</v>
          </cell>
          <cell r="C2134" t="str">
            <v>Convenidas</v>
          </cell>
          <cell r="D2134" t="str">
            <v>Variable</v>
          </cell>
          <cell r="E2134">
            <v>5</v>
          </cell>
          <cell r="F2134">
            <v>36096</v>
          </cell>
          <cell r="G2134" t="str">
            <v>Octubre</v>
          </cell>
          <cell r="H2134">
            <v>1998</v>
          </cell>
          <cell r="I2134">
            <v>37922</v>
          </cell>
          <cell r="J2134">
            <v>2003</v>
          </cell>
          <cell r="K2134" t="str">
            <v>Octubre</v>
          </cell>
          <cell r="P2134">
            <v>6.5</v>
          </cell>
          <cell r="Q2134">
            <v>18.22</v>
          </cell>
          <cell r="R2134">
            <v>16.86</v>
          </cell>
          <cell r="S2134" t="e">
            <v>#REF!</v>
          </cell>
          <cell r="T2134">
            <v>10.8</v>
          </cell>
          <cell r="U2134" t="e">
            <v>#REF!</v>
          </cell>
          <cell r="V2134">
            <v>10.8</v>
          </cell>
          <cell r="W2134" t="e">
            <v>#REF!</v>
          </cell>
          <cell r="X2134">
            <v>10.8</v>
          </cell>
          <cell r="Y2134">
            <v>1.9677600000000002</v>
          </cell>
          <cell r="Z2134">
            <v>12.767760000000001</v>
          </cell>
          <cell r="AA2134">
            <v>182.08799999999999</v>
          </cell>
          <cell r="AB2134">
            <v>1.78</v>
          </cell>
          <cell r="AC2134">
            <v>1.87056</v>
          </cell>
          <cell r="AD2134">
            <v>1.71828</v>
          </cell>
          <cell r="AE2134">
            <v>1.4450400000000001</v>
          </cell>
          <cell r="AF2134">
            <v>1.3348800000000001</v>
          </cell>
          <cell r="AG2134">
            <v>0</v>
          </cell>
          <cell r="AH2134">
            <v>0</v>
          </cell>
          <cell r="AI2134">
            <v>0</v>
          </cell>
          <cell r="AJ2134">
            <v>0</v>
          </cell>
          <cell r="AK2134">
            <v>0</v>
          </cell>
          <cell r="AL2134">
            <v>0</v>
          </cell>
          <cell r="AM2134">
            <v>0</v>
          </cell>
          <cell r="AN2134">
            <v>0</v>
          </cell>
          <cell r="AO2134">
            <v>0</v>
          </cell>
          <cell r="AP2134">
            <v>0</v>
          </cell>
          <cell r="AQ2134">
            <v>8.1487600000000011</v>
          </cell>
        </row>
        <row r="2135">
          <cell r="A2135">
            <v>1</v>
          </cell>
          <cell r="B2135" t="str">
            <v>COP</v>
          </cell>
          <cell r="C2135" t="str">
            <v>Convenidas</v>
          </cell>
          <cell r="D2135" t="str">
            <v>Variable</v>
          </cell>
          <cell r="E2135">
            <v>5</v>
          </cell>
          <cell r="F2135">
            <v>36096</v>
          </cell>
          <cell r="G2135" t="str">
            <v>Octubre</v>
          </cell>
          <cell r="H2135">
            <v>1998</v>
          </cell>
          <cell r="I2135">
            <v>37922</v>
          </cell>
          <cell r="J2135">
            <v>2003</v>
          </cell>
          <cell r="K2135" t="str">
            <v>Octubre</v>
          </cell>
          <cell r="P2135">
            <v>6.5</v>
          </cell>
          <cell r="Q2135">
            <v>18.22</v>
          </cell>
          <cell r="R2135">
            <v>16.86</v>
          </cell>
          <cell r="S2135" t="e">
            <v>#REF!</v>
          </cell>
          <cell r="T2135">
            <v>4.2</v>
          </cell>
          <cell r="U2135" t="e">
            <v>#REF!</v>
          </cell>
          <cell r="V2135">
            <v>4.2</v>
          </cell>
          <cell r="W2135" t="e">
            <v>#REF!</v>
          </cell>
          <cell r="X2135">
            <v>4.2</v>
          </cell>
          <cell r="Y2135">
            <v>0.76524000000000003</v>
          </cell>
          <cell r="Z2135">
            <v>4.9652400000000005</v>
          </cell>
          <cell r="AA2135">
            <v>70.811999999999998</v>
          </cell>
          <cell r="AB2135">
            <v>0.69</v>
          </cell>
          <cell r="AC2135">
            <v>0.72743999999999998</v>
          </cell>
          <cell r="AD2135">
            <v>0.66822000000000004</v>
          </cell>
          <cell r="AE2135">
            <v>0.56196000000000002</v>
          </cell>
          <cell r="AF2135">
            <v>0.51912000000000003</v>
          </cell>
          <cell r="AG2135">
            <v>0</v>
          </cell>
          <cell r="AH2135">
            <v>0</v>
          </cell>
          <cell r="AI2135">
            <v>0</v>
          </cell>
          <cell r="AJ2135">
            <v>0</v>
          </cell>
          <cell r="AK2135">
            <v>0</v>
          </cell>
          <cell r="AL2135">
            <v>0</v>
          </cell>
          <cell r="AM2135">
            <v>0</v>
          </cell>
          <cell r="AN2135">
            <v>0</v>
          </cell>
          <cell r="AO2135">
            <v>0</v>
          </cell>
          <cell r="AP2135">
            <v>0</v>
          </cell>
          <cell r="AQ2135">
            <v>3.1667399999999999</v>
          </cell>
        </row>
        <row r="2136">
          <cell r="A2136">
            <v>1</v>
          </cell>
          <cell r="B2136" t="str">
            <v>COP</v>
          </cell>
          <cell r="C2136" t="str">
            <v>Convenidas</v>
          </cell>
          <cell r="D2136" t="str">
            <v>Variable</v>
          </cell>
          <cell r="E2136">
            <v>5</v>
          </cell>
          <cell r="F2136">
            <v>36096</v>
          </cell>
          <cell r="G2136" t="str">
            <v>Octubre</v>
          </cell>
          <cell r="H2136">
            <v>1998</v>
          </cell>
          <cell r="I2136">
            <v>37922</v>
          </cell>
          <cell r="J2136">
            <v>2003</v>
          </cell>
          <cell r="K2136" t="str">
            <v>Octubre</v>
          </cell>
          <cell r="P2136">
            <v>6.5</v>
          </cell>
          <cell r="Q2136">
            <v>18.22</v>
          </cell>
          <cell r="R2136">
            <v>16.86</v>
          </cell>
          <cell r="S2136" t="e">
            <v>#REF!</v>
          </cell>
          <cell r="T2136">
            <v>5.8</v>
          </cell>
          <cell r="U2136" t="e">
            <v>#REF!</v>
          </cell>
          <cell r="V2136">
            <v>5.8</v>
          </cell>
          <cell r="W2136" t="e">
            <v>#REF!</v>
          </cell>
          <cell r="X2136">
            <v>5.8</v>
          </cell>
          <cell r="Y2136">
            <v>1.0567599999999999</v>
          </cell>
          <cell r="Z2136">
            <v>6.8567599999999995</v>
          </cell>
          <cell r="AA2136">
            <v>97.787999999999997</v>
          </cell>
          <cell r="AB2136">
            <v>0.95</v>
          </cell>
          <cell r="AC2136">
            <v>1.0045599999999999</v>
          </cell>
          <cell r="AD2136">
            <v>0.92277999999999993</v>
          </cell>
          <cell r="AE2136">
            <v>0.77603999999999995</v>
          </cell>
          <cell r="AF2136">
            <v>0.71687999999999996</v>
          </cell>
          <cell r="AG2136">
            <v>0</v>
          </cell>
          <cell r="AH2136">
            <v>0</v>
          </cell>
          <cell r="AI2136">
            <v>0</v>
          </cell>
          <cell r="AJ2136">
            <v>0</v>
          </cell>
          <cell r="AK2136">
            <v>0</v>
          </cell>
          <cell r="AL2136">
            <v>0</v>
          </cell>
          <cell r="AM2136">
            <v>0</v>
          </cell>
          <cell r="AN2136">
            <v>0</v>
          </cell>
          <cell r="AO2136">
            <v>0</v>
          </cell>
          <cell r="AP2136">
            <v>0</v>
          </cell>
          <cell r="AQ2136">
            <v>4.37026</v>
          </cell>
        </row>
        <row r="2137">
          <cell r="A2137">
            <v>1</v>
          </cell>
          <cell r="B2137" t="str">
            <v>COP</v>
          </cell>
          <cell r="C2137" t="str">
            <v>Convenidas</v>
          </cell>
          <cell r="D2137" t="str">
            <v>Variable</v>
          </cell>
          <cell r="E2137">
            <v>5</v>
          </cell>
          <cell r="F2137">
            <v>36096</v>
          </cell>
          <cell r="G2137" t="str">
            <v>Octubre</v>
          </cell>
          <cell r="H2137">
            <v>1998</v>
          </cell>
          <cell r="I2137">
            <v>37922</v>
          </cell>
          <cell r="J2137">
            <v>2003</v>
          </cell>
          <cell r="K2137" t="str">
            <v>Octubre</v>
          </cell>
          <cell r="P2137">
            <v>6.5</v>
          </cell>
          <cell r="Q2137">
            <v>18.22</v>
          </cell>
          <cell r="R2137">
            <v>16.86</v>
          </cell>
          <cell r="S2137" t="e">
            <v>#REF!</v>
          </cell>
          <cell r="T2137">
            <v>1</v>
          </cell>
          <cell r="U2137" t="e">
            <v>#REF!</v>
          </cell>
          <cell r="V2137">
            <v>1</v>
          </cell>
          <cell r="W2137" t="e">
            <v>#REF!</v>
          </cell>
          <cell r="X2137">
            <v>1</v>
          </cell>
          <cell r="Y2137">
            <v>0.1822</v>
          </cell>
          <cell r="Z2137">
            <v>1.1821999999999999</v>
          </cell>
          <cell r="AA2137">
            <v>16.86</v>
          </cell>
          <cell r="AB2137">
            <v>0.16</v>
          </cell>
          <cell r="AC2137">
            <v>0.17319999999999999</v>
          </cell>
          <cell r="AD2137">
            <v>0.15909999999999999</v>
          </cell>
          <cell r="AE2137">
            <v>0.1338</v>
          </cell>
          <cell r="AF2137">
            <v>0.1236</v>
          </cell>
          <cell r="AG2137">
            <v>0</v>
          </cell>
          <cell r="AH2137">
            <v>0</v>
          </cell>
          <cell r="AI2137">
            <v>0</v>
          </cell>
          <cell r="AJ2137">
            <v>0</v>
          </cell>
          <cell r="AK2137">
            <v>0</v>
          </cell>
          <cell r="AL2137">
            <v>0</v>
          </cell>
          <cell r="AM2137">
            <v>0</v>
          </cell>
          <cell r="AN2137">
            <v>0</v>
          </cell>
          <cell r="AO2137">
            <v>0</v>
          </cell>
          <cell r="AP2137">
            <v>0</v>
          </cell>
          <cell r="AQ2137">
            <v>0.74970000000000003</v>
          </cell>
        </row>
        <row r="2138">
          <cell r="A2138">
            <v>1</v>
          </cell>
          <cell r="B2138" t="str">
            <v>COP</v>
          </cell>
          <cell r="C2138" t="str">
            <v>Convenidas</v>
          </cell>
          <cell r="D2138" t="str">
            <v>Variable</v>
          </cell>
          <cell r="E2138">
            <v>5</v>
          </cell>
          <cell r="F2138">
            <v>36096</v>
          </cell>
          <cell r="G2138" t="str">
            <v>Octubre</v>
          </cell>
          <cell r="H2138">
            <v>1998</v>
          </cell>
          <cell r="I2138">
            <v>37922</v>
          </cell>
          <cell r="J2138">
            <v>2003</v>
          </cell>
          <cell r="K2138" t="str">
            <v>Octubre</v>
          </cell>
          <cell r="P2138">
            <v>6.5</v>
          </cell>
          <cell r="Q2138">
            <v>18.22</v>
          </cell>
          <cell r="R2138">
            <v>16.86</v>
          </cell>
          <cell r="S2138" t="e">
            <v>#REF!</v>
          </cell>
          <cell r="T2138">
            <v>0.5</v>
          </cell>
          <cell r="U2138" t="e">
            <v>#REF!</v>
          </cell>
          <cell r="V2138">
            <v>0.5</v>
          </cell>
          <cell r="W2138" t="e">
            <v>#REF!</v>
          </cell>
          <cell r="X2138">
            <v>0.5</v>
          </cell>
          <cell r="Y2138">
            <v>9.11E-2</v>
          </cell>
          <cell r="Z2138">
            <v>0.59109999999999996</v>
          </cell>
          <cell r="AA2138">
            <v>8.43</v>
          </cell>
          <cell r="AB2138">
            <v>0.08</v>
          </cell>
          <cell r="AC2138">
            <v>8.6599999999999996E-2</v>
          </cell>
          <cell r="AD2138">
            <v>7.9549999999999996E-2</v>
          </cell>
          <cell r="AE2138">
            <v>6.6900000000000001E-2</v>
          </cell>
          <cell r="AF2138">
            <v>6.1800000000000001E-2</v>
          </cell>
          <cell r="AG2138">
            <v>0</v>
          </cell>
          <cell r="AH2138">
            <v>0</v>
          </cell>
          <cell r="AI2138">
            <v>0</v>
          </cell>
          <cell r="AJ2138">
            <v>0</v>
          </cell>
          <cell r="AK2138">
            <v>0</v>
          </cell>
          <cell r="AL2138">
            <v>0</v>
          </cell>
          <cell r="AM2138">
            <v>0</v>
          </cell>
          <cell r="AN2138">
            <v>0</v>
          </cell>
          <cell r="AO2138">
            <v>0</v>
          </cell>
          <cell r="AP2138">
            <v>0</v>
          </cell>
          <cell r="AQ2138">
            <v>0.37485000000000002</v>
          </cell>
        </row>
        <row r="2139">
          <cell r="A2139">
            <v>1</v>
          </cell>
          <cell r="B2139" t="str">
            <v>COP</v>
          </cell>
          <cell r="C2139" t="str">
            <v>Convenidas</v>
          </cell>
          <cell r="D2139" t="str">
            <v>Variable</v>
          </cell>
          <cell r="E2139">
            <v>5</v>
          </cell>
          <cell r="F2139">
            <v>36096</v>
          </cell>
          <cell r="G2139" t="str">
            <v>Octubre</v>
          </cell>
          <cell r="H2139">
            <v>1998</v>
          </cell>
          <cell r="I2139">
            <v>37922</v>
          </cell>
          <cell r="J2139">
            <v>2003</v>
          </cell>
          <cell r="K2139" t="str">
            <v>Octubre</v>
          </cell>
          <cell r="P2139">
            <v>6.5</v>
          </cell>
          <cell r="Q2139">
            <v>18.22</v>
          </cell>
          <cell r="R2139">
            <v>16.86</v>
          </cell>
          <cell r="S2139" t="e">
            <v>#REF!</v>
          </cell>
          <cell r="T2139">
            <v>1.1000000000000001</v>
          </cell>
          <cell r="U2139" t="e">
            <v>#REF!</v>
          </cell>
          <cell r="V2139">
            <v>1.1000000000000001</v>
          </cell>
          <cell r="W2139" t="e">
            <v>#REF!</v>
          </cell>
          <cell r="X2139">
            <v>1.1000000000000001</v>
          </cell>
          <cell r="Y2139">
            <v>0.20042000000000001</v>
          </cell>
          <cell r="Z2139">
            <v>1.3004200000000001</v>
          </cell>
          <cell r="AA2139">
            <v>18.545999999999999</v>
          </cell>
          <cell r="AB2139">
            <v>0.18</v>
          </cell>
          <cell r="AC2139">
            <v>0.19051999999999999</v>
          </cell>
          <cell r="AD2139">
            <v>0.17501</v>
          </cell>
          <cell r="AE2139">
            <v>0.14718000000000001</v>
          </cell>
          <cell r="AF2139">
            <v>0.13596000000000003</v>
          </cell>
          <cell r="AG2139">
            <v>0</v>
          </cell>
          <cell r="AH2139">
            <v>0</v>
          </cell>
          <cell r="AI2139">
            <v>0</v>
          </cell>
          <cell r="AJ2139">
            <v>0</v>
          </cell>
          <cell r="AK2139">
            <v>0</v>
          </cell>
          <cell r="AL2139">
            <v>0</v>
          </cell>
          <cell r="AM2139">
            <v>0</v>
          </cell>
          <cell r="AN2139">
            <v>0</v>
          </cell>
          <cell r="AO2139">
            <v>0</v>
          </cell>
          <cell r="AP2139">
            <v>0</v>
          </cell>
          <cell r="AQ2139">
            <v>0.82867000000000002</v>
          </cell>
        </row>
        <row r="2140">
          <cell r="A2140">
            <v>1</v>
          </cell>
          <cell r="B2140" t="str">
            <v>COP</v>
          </cell>
          <cell r="C2140" t="str">
            <v>Convenidas</v>
          </cell>
          <cell r="D2140" t="str">
            <v>Variable</v>
          </cell>
          <cell r="E2140">
            <v>5</v>
          </cell>
          <cell r="F2140">
            <v>36096</v>
          </cell>
          <cell r="G2140" t="str">
            <v>Octubre</v>
          </cell>
          <cell r="H2140">
            <v>1998</v>
          </cell>
          <cell r="I2140">
            <v>37922</v>
          </cell>
          <cell r="J2140">
            <v>2003</v>
          </cell>
          <cell r="K2140" t="str">
            <v>Octubre</v>
          </cell>
          <cell r="P2140">
            <v>6.5</v>
          </cell>
          <cell r="Q2140">
            <v>18.22</v>
          </cell>
          <cell r="R2140">
            <v>16.86</v>
          </cell>
          <cell r="S2140" t="e">
            <v>#REF!</v>
          </cell>
          <cell r="T2140">
            <v>5.3</v>
          </cell>
          <cell r="U2140" t="e">
            <v>#REF!</v>
          </cell>
          <cell r="V2140">
            <v>5.3</v>
          </cell>
          <cell r="W2140" t="e">
            <v>#REF!</v>
          </cell>
          <cell r="X2140">
            <v>5.3</v>
          </cell>
          <cell r="Y2140">
            <v>0.96565999999999996</v>
          </cell>
          <cell r="Z2140">
            <v>6.2656599999999996</v>
          </cell>
          <cell r="AA2140">
            <v>89.35799999999999</v>
          </cell>
          <cell r="AB2140">
            <v>0.87</v>
          </cell>
          <cell r="AC2140">
            <v>0.91795999999999989</v>
          </cell>
          <cell r="AD2140">
            <v>0.84322999999999992</v>
          </cell>
          <cell r="AE2140">
            <v>0.70913999999999999</v>
          </cell>
          <cell r="AF2140">
            <v>0.65508</v>
          </cell>
          <cell r="AG2140">
            <v>0</v>
          </cell>
          <cell r="AH2140">
            <v>0</v>
          </cell>
          <cell r="AI2140">
            <v>0</v>
          </cell>
          <cell r="AJ2140">
            <v>0</v>
          </cell>
          <cell r="AK2140">
            <v>0</v>
          </cell>
          <cell r="AL2140">
            <v>0</v>
          </cell>
          <cell r="AM2140">
            <v>0</v>
          </cell>
          <cell r="AN2140">
            <v>0</v>
          </cell>
          <cell r="AO2140">
            <v>0</v>
          </cell>
          <cell r="AP2140">
            <v>0</v>
          </cell>
          <cell r="AQ2140">
            <v>3.9954100000000001</v>
          </cell>
        </row>
        <row r="2141">
          <cell r="A2141">
            <v>1</v>
          </cell>
          <cell r="B2141" t="str">
            <v>COP</v>
          </cell>
          <cell r="C2141" t="str">
            <v>Convenidas</v>
          </cell>
          <cell r="D2141" t="str">
            <v>Variable</v>
          </cell>
          <cell r="E2141">
            <v>5</v>
          </cell>
          <cell r="F2141">
            <v>36096</v>
          </cell>
          <cell r="G2141" t="str">
            <v>Octubre</v>
          </cell>
          <cell r="H2141">
            <v>1998</v>
          </cell>
          <cell r="I2141">
            <v>37922</v>
          </cell>
          <cell r="J2141">
            <v>2003</v>
          </cell>
          <cell r="K2141" t="str">
            <v>Octubre</v>
          </cell>
          <cell r="P2141">
            <v>6.5</v>
          </cell>
          <cell r="Q2141">
            <v>18.22</v>
          </cell>
          <cell r="R2141">
            <v>16.86</v>
          </cell>
          <cell r="S2141" t="e">
            <v>#REF!</v>
          </cell>
          <cell r="T2141">
            <v>2.1</v>
          </cell>
          <cell r="U2141" t="e">
            <v>#REF!</v>
          </cell>
          <cell r="V2141">
            <v>2.1</v>
          </cell>
          <cell r="W2141" t="e">
            <v>#REF!</v>
          </cell>
          <cell r="X2141">
            <v>2.1</v>
          </cell>
          <cell r="Y2141">
            <v>0.38262000000000002</v>
          </cell>
          <cell r="Z2141">
            <v>2.4826200000000003</v>
          </cell>
          <cell r="AA2141">
            <v>35.405999999999999</v>
          </cell>
          <cell r="AB2141">
            <v>0.35</v>
          </cell>
          <cell r="AC2141">
            <v>0.36371999999999999</v>
          </cell>
          <cell r="AD2141">
            <v>0.33411000000000002</v>
          </cell>
          <cell r="AE2141">
            <v>0.28098000000000001</v>
          </cell>
          <cell r="AF2141">
            <v>0.25956000000000001</v>
          </cell>
          <cell r="AG2141">
            <v>0</v>
          </cell>
          <cell r="AH2141">
            <v>0</v>
          </cell>
          <cell r="AI2141">
            <v>0</v>
          </cell>
          <cell r="AJ2141">
            <v>0</v>
          </cell>
          <cell r="AK2141">
            <v>0</v>
          </cell>
          <cell r="AL2141">
            <v>0</v>
          </cell>
          <cell r="AM2141">
            <v>0</v>
          </cell>
          <cell r="AN2141">
            <v>0</v>
          </cell>
          <cell r="AO2141">
            <v>0</v>
          </cell>
          <cell r="AP2141">
            <v>0</v>
          </cell>
          <cell r="AQ2141">
            <v>1.5883699999999998</v>
          </cell>
        </row>
        <row r="2142">
          <cell r="A2142">
            <v>1</v>
          </cell>
          <cell r="B2142" t="str">
            <v>COP</v>
          </cell>
          <cell r="C2142" t="str">
            <v>Convenidas</v>
          </cell>
          <cell r="D2142" t="str">
            <v>Variable</v>
          </cell>
          <cell r="E2142">
            <v>5</v>
          </cell>
          <cell r="F2142">
            <v>36096</v>
          </cell>
          <cell r="G2142" t="str">
            <v>Octubre</v>
          </cell>
          <cell r="H2142">
            <v>1998</v>
          </cell>
          <cell r="I2142">
            <v>37922</v>
          </cell>
          <cell r="J2142">
            <v>2003</v>
          </cell>
          <cell r="K2142" t="str">
            <v>Octubre</v>
          </cell>
          <cell r="P2142">
            <v>6.5</v>
          </cell>
          <cell r="Q2142">
            <v>18.22</v>
          </cell>
          <cell r="R2142">
            <v>16.86</v>
          </cell>
          <cell r="S2142" t="e">
            <v>#REF!</v>
          </cell>
          <cell r="T2142">
            <v>2.6</v>
          </cell>
          <cell r="U2142" t="e">
            <v>#REF!</v>
          </cell>
          <cell r="V2142">
            <v>2.6</v>
          </cell>
          <cell r="W2142" t="e">
            <v>#REF!</v>
          </cell>
          <cell r="X2142">
            <v>2.6</v>
          </cell>
          <cell r="Y2142">
            <v>0.47372000000000003</v>
          </cell>
          <cell r="Z2142">
            <v>3.0737200000000002</v>
          </cell>
          <cell r="AA2142">
            <v>43.835999999999999</v>
          </cell>
          <cell r="AB2142">
            <v>0.43</v>
          </cell>
          <cell r="AC2142">
            <v>0.45032</v>
          </cell>
          <cell r="AD2142">
            <v>0.41365999999999997</v>
          </cell>
          <cell r="AE2142">
            <v>0.34788000000000002</v>
          </cell>
          <cell r="AF2142">
            <v>0.32136000000000003</v>
          </cell>
          <cell r="AG2142">
            <v>0</v>
          </cell>
          <cell r="AH2142">
            <v>0</v>
          </cell>
          <cell r="AI2142">
            <v>0</v>
          </cell>
          <cell r="AJ2142">
            <v>0</v>
          </cell>
          <cell r="AK2142">
            <v>0</v>
          </cell>
          <cell r="AL2142">
            <v>0</v>
          </cell>
          <cell r="AM2142">
            <v>0</v>
          </cell>
          <cell r="AN2142">
            <v>0</v>
          </cell>
          <cell r="AO2142">
            <v>0</v>
          </cell>
          <cell r="AP2142">
            <v>0</v>
          </cell>
          <cell r="AQ2142">
            <v>1.96322</v>
          </cell>
        </row>
        <row r="2143">
          <cell r="A2143">
            <v>1</v>
          </cell>
          <cell r="B2143" t="str">
            <v>COP</v>
          </cell>
          <cell r="C2143" t="str">
            <v>Convenidas</v>
          </cell>
          <cell r="D2143" t="str">
            <v>Variable</v>
          </cell>
          <cell r="E2143">
            <v>5</v>
          </cell>
          <cell r="F2143">
            <v>36096</v>
          </cell>
          <cell r="G2143" t="str">
            <v>Octubre</v>
          </cell>
          <cell r="H2143">
            <v>1998</v>
          </cell>
          <cell r="I2143">
            <v>37922</v>
          </cell>
          <cell r="J2143">
            <v>2003</v>
          </cell>
          <cell r="K2143" t="str">
            <v>Octubre</v>
          </cell>
          <cell r="P2143">
            <v>6.5</v>
          </cell>
          <cell r="Q2143">
            <v>18.22</v>
          </cell>
          <cell r="R2143">
            <v>16.86</v>
          </cell>
          <cell r="S2143" t="e">
            <v>#REF!</v>
          </cell>
          <cell r="T2143">
            <v>1.8</v>
          </cell>
          <cell r="U2143" t="e">
            <v>#REF!</v>
          </cell>
          <cell r="V2143">
            <v>1.8</v>
          </cell>
          <cell r="W2143" t="e">
            <v>#REF!</v>
          </cell>
          <cell r="X2143">
            <v>1.8</v>
          </cell>
          <cell r="Y2143">
            <v>0.32796000000000003</v>
          </cell>
          <cell r="Z2143">
            <v>2.1279599999999999</v>
          </cell>
          <cell r="AA2143">
            <v>30.347999999999999</v>
          </cell>
          <cell r="AB2143">
            <v>0.3</v>
          </cell>
          <cell r="AC2143">
            <v>0.31175999999999998</v>
          </cell>
          <cell r="AD2143">
            <v>0.28637999999999997</v>
          </cell>
          <cell r="AE2143">
            <v>0.24084</v>
          </cell>
          <cell r="AF2143">
            <v>0.22248000000000001</v>
          </cell>
          <cell r="AG2143">
            <v>0</v>
          </cell>
          <cell r="AH2143">
            <v>0</v>
          </cell>
          <cell r="AI2143">
            <v>0</v>
          </cell>
          <cell r="AJ2143">
            <v>0</v>
          </cell>
          <cell r="AK2143">
            <v>0</v>
          </cell>
          <cell r="AL2143">
            <v>0</v>
          </cell>
          <cell r="AM2143">
            <v>0</v>
          </cell>
          <cell r="AN2143">
            <v>0</v>
          </cell>
          <cell r="AO2143">
            <v>0</v>
          </cell>
          <cell r="AP2143">
            <v>0</v>
          </cell>
          <cell r="AQ2143">
            <v>1.3614599999999999</v>
          </cell>
        </row>
        <row r="2144">
          <cell r="A2144">
            <v>1</v>
          </cell>
          <cell r="B2144" t="str">
            <v>COP</v>
          </cell>
          <cell r="C2144" t="str">
            <v>Convenidas</v>
          </cell>
          <cell r="D2144" t="str">
            <v>Variable</v>
          </cell>
          <cell r="E2144">
            <v>5</v>
          </cell>
          <cell r="F2144">
            <v>36096</v>
          </cell>
          <cell r="G2144" t="str">
            <v>Octubre</v>
          </cell>
          <cell r="H2144">
            <v>1998</v>
          </cell>
          <cell r="I2144">
            <v>37922</v>
          </cell>
          <cell r="J2144">
            <v>2003</v>
          </cell>
          <cell r="K2144" t="str">
            <v>Octubre</v>
          </cell>
          <cell r="P2144">
            <v>6.5</v>
          </cell>
          <cell r="Q2144">
            <v>18.22</v>
          </cell>
          <cell r="R2144">
            <v>16.86</v>
          </cell>
          <cell r="S2144" t="e">
            <v>#REF!</v>
          </cell>
          <cell r="T2144">
            <v>8.9</v>
          </cell>
          <cell r="U2144" t="e">
            <v>#REF!</v>
          </cell>
          <cell r="V2144">
            <v>8.9</v>
          </cell>
          <cell r="W2144" t="e">
            <v>#REF!</v>
          </cell>
          <cell r="X2144">
            <v>8.9</v>
          </cell>
          <cell r="Y2144">
            <v>1.62158</v>
          </cell>
          <cell r="Z2144">
            <v>10.52158</v>
          </cell>
          <cell r="AA2144">
            <v>150.054</v>
          </cell>
          <cell r="AB2144">
            <v>1.46</v>
          </cell>
          <cell r="AC2144">
            <v>1.54148</v>
          </cell>
          <cell r="AD2144">
            <v>1.4159900000000001</v>
          </cell>
          <cell r="AE2144">
            <v>1.19082</v>
          </cell>
          <cell r="AF2144">
            <v>1.1000400000000001</v>
          </cell>
          <cell r="AG2144">
            <v>0</v>
          </cell>
          <cell r="AH2144">
            <v>0</v>
          </cell>
          <cell r="AI2144">
            <v>0</v>
          </cell>
          <cell r="AJ2144">
            <v>0</v>
          </cell>
          <cell r="AK2144">
            <v>0</v>
          </cell>
          <cell r="AL2144">
            <v>0</v>
          </cell>
          <cell r="AM2144">
            <v>0</v>
          </cell>
          <cell r="AN2144">
            <v>0</v>
          </cell>
          <cell r="AO2144">
            <v>0</v>
          </cell>
          <cell r="AP2144">
            <v>0</v>
          </cell>
          <cell r="AQ2144">
            <v>6.7083300000000001</v>
          </cell>
        </row>
        <row r="2145">
          <cell r="A2145">
            <v>1</v>
          </cell>
          <cell r="B2145" t="str">
            <v>COP</v>
          </cell>
          <cell r="C2145" t="str">
            <v>Convenidas</v>
          </cell>
          <cell r="D2145" t="str">
            <v>Variable</v>
          </cell>
          <cell r="E2145">
            <v>5</v>
          </cell>
          <cell r="F2145">
            <v>36096</v>
          </cell>
          <cell r="G2145" t="str">
            <v>Octubre</v>
          </cell>
          <cell r="H2145">
            <v>1998</v>
          </cell>
          <cell r="I2145">
            <v>37922</v>
          </cell>
          <cell r="J2145">
            <v>2003</v>
          </cell>
          <cell r="K2145" t="str">
            <v>Octubre</v>
          </cell>
          <cell r="P2145">
            <v>6.5</v>
          </cell>
          <cell r="Q2145">
            <v>18.22</v>
          </cell>
          <cell r="R2145">
            <v>16.86</v>
          </cell>
          <cell r="S2145" t="e">
            <v>#REF!</v>
          </cell>
          <cell r="T2145">
            <v>3.3</v>
          </cell>
          <cell r="U2145" t="e">
            <v>#REF!</v>
          </cell>
          <cell r="V2145">
            <v>3.3</v>
          </cell>
          <cell r="W2145" t="e">
            <v>#REF!</v>
          </cell>
          <cell r="X2145">
            <v>3.3</v>
          </cell>
          <cell r="Y2145">
            <v>0.60126000000000002</v>
          </cell>
          <cell r="Z2145">
            <v>3.9012599999999997</v>
          </cell>
          <cell r="AA2145">
            <v>55.637999999999998</v>
          </cell>
          <cell r="AB2145">
            <v>0.54</v>
          </cell>
          <cell r="AC2145">
            <v>0.57155999999999996</v>
          </cell>
          <cell r="AD2145">
            <v>0.52503</v>
          </cell>
          <cell r="AE2145">
            <v>0.44153999999999999</v>
          </cell>
          <cell r="AF2145">
            <v>0.40787999999999996</v>
          </cell>
          <cell r="AG2145">
            <v>0</v>
          </cell>
          <cell r="AH2145">
            <v>0</v>
          </cell>
          <cell r="AI2145">
            <v>0</v>
          </cell>
          <cell r="AJ2145">
            <v>0</v>
          </cell>
          <cell r="AK2145">
            <v>0</v>
          </cell>
          <cell r="AL2145">
            <v>0</v>
          </cell>
          <cell r="AM2145">
            <v>0</v>
          </cell>
          <cell r="AN2145">
            <v>0</v>
          </cell>
          <cell r="AO2145">
            <v>0</v>
          </cell>
          <cell r="AP2145">
            <v>0</v>
          </cell>
          <cell r="AQ2145">
            <v>2.4860099999999998</v>
          </cell>
        </row>
        <row r="2146">
          <cell r="A2146">
            <v>1</v>
          </cell>
          <cell r="B2146" t="str">
            <v>COP</v>
          </cell>
          <cell r="C2146" t="str">
            <v>Convenidas</v>
          </cell>
          <cell r="D2146" t="str">
            <v>Variable</v>
          </cell>
          <cell r="E2146">
            <v>5</v>
          </cell>
          <cell r="F2146">
            <v>36096</v>
          </cell>
          <cell r="G2146" t="str">
            <v>Octubre</v>
          </cell>
          <cell r="H2146">
            <v>1998</v>
          </cell>
          <cell r="I2146">
            <v>37922</v>
          </cell>
          <cell r="J2146">
            <v>2003</v>
          </cell>
          <cell r="K2146" t="str">
            <v>Octubre</v>
          </cell>
          <cell r="P2146">
            <v>6.5</v>
          </cell>
          <cell r="Q2146">
            <v>18.22</v>
          </cell>
          <cell r="R2146">
            <v>16.86</v>
          </cell>
          <cell r="S2146" t="e">
            <v>#REF!</v>
          </cell>
          <cell r="T2146">
            <v>0.8</v>
          </cell>
          <cell r="U2146" t="e">
            <v>#REF!</v>
          </cell>
          <cell r="V2146">
            <v>0.8</v>
          </cell>
          <cell r="W2146" t="e">
            <v>#REF!</v>
          </cell>
          <cell r="X2146">
            <v>0.8</v>
          </cell>
          <cell r="Y2146">
            <v>0.14576</v>
          </cell>
          <cell r="Z2146">
            <v>0.94576000000000005</v>
          </cell>
          <cell r="AA2146">
            <v>13.488</v>
          </cell>
          <cell r="AB2146">
            <v>0.13</v>
          </cell>
          <cell r="AC2146">
            <v>0.13855999999999999</v>
          </cell>
          <cell r="AD2146">
            <v>0.12728</v>
          </cell>
          <cell r="AE2146">
            <v>0.10704000000000001</v>
          </cell>
          <cell r="AF2146">
            <v>9.888000000000001E-2</v>
          </cell>
          <cell r="AG2146">
            <v>0</v>
          </cell>
          <cell r="AH2146">
            <v>0</v>
          </cell>
          <cell r="AI2146">
            <v>0</v>
          </cell>
          <cell r="AJ2146">
            <v>0</v>
          </cell>
          <cell r="AK2146">
            <v>0</v>
          </cell>
          <cell r="AL2146">
            <v>0</v>
          </cell>
          <cell r="AM2146">
            <v>0</v>
          </cell>
          <cell r="AN2146">
            <v>0</v>
          </cell>
          <cell r="AO2146">
            <v>0</v>
          </cell>
          <cell r="AP2146">
            <v>0</v>
          </cell>
          <cell r="AQ2146">
            <v>0.60175999999999996</v>
          </cell>
        </row>
        <row r="2147">
          <cell r="A2147">
            <v>1</v>
          </cell>
          <cell r="B2147" t="str">
            <v>COP</v>
          </cell>
          <cell r="C2147" t="str">
            <v>Convenidas</v>
          </cell>
          <cell r="D2147" t="str">
            <v>Variable</v>
          </cell>
          <cell r="E2147">
            <v>5</v>
          </cell>
          <cell r="F2147">
            <v>36096</v>
          </cell>
          <cell r="G2147" t="str">
            <v>Octubre</v>
          </cell>
          <cell r="H2147">
            <v>1998</v>
          </cell>
          <cell r="I2147">
            <v>37922</v>
          </cell>
          <cell r="J2147">
            <v>2003</v>
          </cell>
          <cell r="K2147" t="str">
            <v>Octubre</v>
          </cell>
          <cell r="P2147">
            <v>6.5</v>
          </cell>
          <cell r="Q2147">
            <v>18.22</v>
          </cell>
          <cell r="R2147">
            <v>16.86</v>
          </cell>
          <cell r="S2147" t="e">
            <v>#REF!</v>
          </cell>
          <cell r="T2147">
            <v>5.6</v>
          </cell>
          <cell r="U2147" t="e">
            <v>#REF!</v>
          </cell>
          <cell r="V2147">
            <v>5.6</v>
          </cell>
          <cell r="W2147" t="e">
            <v>#REF!</v>
          </cell>
          <cell r="X2147">
            <v>5.6</v>
          </cell>
          <cell r="Y2147">
            <v>1.0203199999999999</v>
          </cell>
          <cell r="Z2147">
            <v>6.6203199999999995</v>
          </cell>
          <cell r="AA2147">
            <v>94.415999999999997</v>
          </cell>
          <cell r="AB2147">
            <v>0.92</v>
          </cell>
          <cell r="AC2147">
            <v>0.96991999999999989</v>
          </cell>
          <cell r="AD2147">
            <v>0.89095999999999986</v>
          </cell>
          <cell r="AE2147">
            <v>0.74927999999999995</v>
          </cell>
          <cell r="AF2147">
            <v>0.69216</v>
          </cell>
          <cell r="AG2147">
            <v>0</v>
          </cell>
          <cell r="AH2147">
            <v>0</v>
          </cell>
          <cell r="AI2147">
            <v>0</v>
          </cell>
          <cell r="AJ2147">
            <v>0</v>
          </cell>
          <cell r="AK2147">
            <v>0</v>
          </cell>
          <cell r="AL2147">
            <v>0</v>
          </cell>
          <cell r="AM2147">
            <v>0</v>
          </cell>
          <cell r="AN2147">
            <v>0</v>
          </cell>
          <cell r="AO2147">
            <v>0</v>
          </cell>
          <cell r="AP2147">
            <v>0</v>
          </cell>
          <cell r="AQ2147">
            <v>4.2223199999999999</v>
          </cell>
        </row>
        <row r="2148">
          <cell r="A2148">
            <v>1</v>
          </cell>
          <cell r="B2148" t="str">
            <v>COP</v>
          </cell>
          <cell r="C2148" t="str">
            <v>Convenidas</v>
          </cell>
          <cell r="D2148" t="str">
            <v>Variable</v>
          </cell>
          <cell r="E2148">
            <v>5</v>
          </cell>
          <cell r="F2148">
            <v>36096</v>
          </cell>
          <cell r="G2148" t="str">
            <v>Octubre</v>
          </cell>
          <cell r="H2148">
            <v>1998</v>
          </cell>
          <cell r="I2148">
            <v>37922</v>
          </cell>
          <cell r="J2148">
            <v>2003</v>
          </cell>
          <cell r="K2148" t="str">
            <v>Octubre</v>
          </cell>
          <cell r="P2148">
            <v>6.5</v>
          </cell>
          <cell r="Q2148">
            <v>18.22</v>
          </cell>
          <cell r="R2148">
            <v>16.86</v>
          </cell>
          <cell r="S2148" t="e">
            <v>#REF!</v>
          </cell>
          <cell r="T2148">
            <v>0.9</v>
          </cell>
          <cell r="U2148" t="e">
            <v>#REF!</v>
          </cell>
          <cell r="V2148">
            <v>0.9</v>
          </cell>
          <cell r="W2148" t="e">
            <v>#REF!</v>
          </cell>
          <cell r="X2148">
            <v>0.9</v>
          </cell>
          <cell r="Y2148">
            <v>0.16398000000000001</v>
          </cell>
          <cell r="Z2148">
            <v>1.0639799999999999</v>
          </cell>
          <cell r="AA2148">
            <v>15.173999999999999</v>
          </cell>
          <cell r="AB2148">
            <v>0.15</v>
          </cell>
          <cell r="AC2148">
            <v>0.15587999999999999</v>
          </cell>
          <cell r="AD2148">
            <v>0.14318999999999998</v>
          </cell>
          <cell r="AE2148">
            <v>0.12042</v>
          </cell>
          <cell r="AF2148">
            <v>0.11124000000000001</v>
          </cell>
          <cell r="AG2148">
            <v>0</v>
          </cell>
          <cell r="AH2148">
            <v>0</v>
          </cell>
          <cell r="AI2148">
            <v>0</v>
          </cell>
          <cell r="AJ2148">
            <v>0</v>
          </cell>
          <cell r="AK2148">
            <v>0</v>
          </cell>
          <cell r="AL2148">
            <v>0</v>
          </cell>
          <cell r="AM2148">
            <v>0</v>
          </cell>
          <cell r="AN2148">
            <v>0</v>
          </cell>
          <cell r="AO2148">
            <v>0</v>
          </cell>
          <cell r="AP2148">
            <v>0</v>
          </cell>
          <cell r="AQ2148">
            <v>0.68072999999999995</v>
          </cell>
        </row>
        <row r="2149">
          <cell r="A2149">
            <v>1</v>
          </cell>
          <cell r="B2149" t="str">
            <v>COP</v>
          </cell>
          <cell r="C2149" t="str">
            <v>Convenidas</v>
          </cell>
          <cell r="D2149" t="str">
            <v>Variable</v>
          </cell>
          <cell r="E2149">
            <v>5</v>
          </cell>
          <cell r="F2149">
            <v>36096</v>
          </cell>
          <cell r="G2149" t="str">
            <v>Octubre</v>
          </cell>
          <cell r="H2149">
            <v>1998</v>
          </cell>
          <cell r="I2149">
            <v>37922</v>
          </cell>
          <cell r="J2149">
            <v>2003</v>
          </cell>
          <cell r="K2149" t="str">
            <v>Octubre</v>
          </cell>
          <cell r="P2149">
            <v>6.5</v>
          </cell>
          <cell r="Q2149">
            <v>18.22</v>
          </cell>
          <cell r="R2149">
            <v>16.86</v>
          </cell>
          <cell r="S2149" t="e">
            <v>#REF!</v>
          </cell>
          <cell r="T2149">
            <v>4.3</v>
          </cell>
          <cell r="U2149" t="e">
            <v>#REF!</v>
          </cell>
          <cell r="V2149">
            <v>4.3</v>
          </cell>
          <cell r="W2149" t="e">
            <v>#REF!</v>
          </cell>
          <cell r="X2149">
            <v>4.3</v>
          </cell>
          <cell r="Y2149">
            <v>0.78345999999999993</v>
          </cell>
          <cell r="Z2149">
            <v>5.0834599999999996</v>
          </cell>
          <cell r="AA2149">
            <v>72.49799999999999</v>
          </cell>
          <cell r="AB2149">
            <v>0.71</v>
          </cell>
          <cell r="AC2149">
            <v>0.74475999999999998</v>
          </cell>
          <cell r="AD2149">
            <v>0.6841299999999999</v>
          </cell>
          <cell r="AE2149">
            <v>0.57533999999999996</v>
          </cell>
          <cell r="AF2149">
            <v>0.53147999999999995</v>
          </cell>
          <cell r="AG2149">
            <v>0</v>
          </cell>
          <cell r="AH2149">
            <v>0</v>
          </cell>
          <cell r="AI2149">
            <v>0</v>
          </cell>
          <cell r="AJ2149">
            <v>0</v>
          </cell>
          <cell r="AK2149">
            <v>0</v>
          </cell>
          <cell r="AL2149">
            <v>0</v>
          </cell>
          <cell r="AM2149">
            <v>0</v>
          </cell>
          <cell r="AN2149">
            <v>0</v>
          </cell>
          <cell r="AO2149">
            <v>0</v>
          </cell>
          <cell r="AP2149">
            <v>0</v>
          </cell>
          <cell r="AQ2149">
            <v>3.2457099999999999</v>
          </cell>
        </row>
        <row r="2150">
          <cell r="A2150">
            <v>1</v>
          </cell>
          <cell r="B2150" t="str">
            <v>COP</v>
          </cell>
          <cell r="C2150" t="str">
            <v>Convenidas</v>
          </cell>
          <cell r="D2150" t="str">
            <v>Variable</v>
          </cell>
          <cell r="E2150">
            <v>5</v>
          </cell>
          <cell r="F2150">
            <v>36096</v>
          </cell>
          <cell r="G2150" t="str">
            <v>Octubre</v>
          </cell>
          <cell r="H2150">
            <v>1998</v>
          </cell>
          <cell r="I2150">
            <v>37922</v>
          </cell>
          <cell r="J2150">
            <v>2003</v>
          </cell>
          <cell r="K2150" t="str">
            <v>Octubre</v>
          </cell>
          <cell r="P2150">
            <v>6.5</v>
          </cell>
          <cell r="Q2150">
            <v>18.22</v>
          </cell>
          <cell r="R2150">
            <v>16.86</v>
          </cell>
          <cell r="S2150" t="e">
            <v>#REF!</v>
          </cell>
          <cell r="T2150">
            <v>0.9</v>
          </cell>
          <cell r="U2150" t="e">
            <v>#REF!</v>
          </cell>
          <cell r="V2150">
            <v>0.9</v>
          </cell>
          <cell r="W2150" t="e">
            <v>#REF!</v>
          </cell>
          <cell r="X2150">
            <v>0.9</v>
          </cell>
          <cell r="Y2150">
            <v>0.16398000000000001</v>
          </cell>
          <cell r="Z2150">
            <v>1.0639799999999999</v>
          </cell>
          <cell r="AA2150">
            <v>15.173999999999999</v>
          </cell>
          <cell r="AB2150">
            <v>0.15</v>
          </cell>
          <cell r="AC2150">
            <v>0.15587999999999999</v>
          </cell>
          <cell r="AD2150">
            <v>0.14318999999999998</v>
          </cell>
          <cell r="AE2150">
            <v>0.12042</v>
          </cell>
          <cell r="AF2150">
            <v>0.11124000000000001</v>
          </cell>
          <cell r="AG2150">
            <v>0</v>
          </cell>
          <cell r="AH2150">
            <v>0</v>
          </cell>
          <cell r="AI2150">
            <v>0</v>
          </cell>
          <cell r="AJ2150">
            <v>0</v>
          </cell>
          <cell r="AK2150">
            <v>0</v>
          </cell>
          <cell r="AL2150">
            <v>0</v>
          </cell>
          <cell r="AM2150">
            <v>0</v>
          </cell>
          <cell r="AN2150">
            <v>0</v>
          </cell>
          <cell r="AO2150">
            <v>0</v>
          </cell>
          <cell r="AP2150">
            <v>0</v>
          </cell>
          <cell r="AQ2150">
            <v>0.68072999999999995</v>
          </cell>
        </row>
        <row r="2151">
          <cell r="A2151">
            <v>1</v>
          </cell>
          <cell r="B2151" t="str">
            <v>COP</v>
          </cell>
          <cell r="C2151" t="str">
            <v>Convenidas</v>
          </cell>
          <cell r="D2151" t="str">
            <v>Variable</v>
          </cell>
          <cell r="E2151">
            <v>5</v>
          </cell>
          <cell r="F2151">
            <v>36096</v>
          </cell>
          <cell r="G2151" t="str">
            <v>Octubre</v>
          </cell>
          <cell r="H2151">
            <v>1998</v>
          </cell>
          <cell r="I2151">
            <v>37922</v>
          </cell>
          <cell r="J2151">
            <v>2003</v>
          </cell>
          <cell r="K2151" t="str">
            <v>Octubre</v>
          </cell>
          <cell r="P2151">
            <v>6.5</v>
          </cell>
          <cell r="Q2151">
            <v>18.22</v>
          </cell>
          <cell r="R2151">
            <v>16.86</v>
          </cell>
          <cell r="S2151" t="e">
            <v>#REF!</v>
          </cell>
          <cell r="T2151">
            <v>2.5</v>
          </cell>
          <cell r="U2151" t="e">
            <v>#REF!</v>
          </cell>
          <cell r="V2151">
            <v>2.5</v>
          </cell>
          <cell r="W2151" t="e">
            <v>#REF!</v>
          </cell>
          <cell r="X2151">
            <v>2.5</v>
          </cell>
          <cell r="Y2151">
            <v>0.45550000000000002</v>
          </cell>
          <cell r="Z2151">
            <v>2.9554999999999998</v>
          </cell>
          <cell r="AA2151">
            <v>42.15</v>
          </cell>
          <cell r="AB2151">
            <v>0.41</v>
          </cell>
          <cell r="AC2151">
            <v>0.433</v>
          </cell>
          <cell r="AD2151">
            <v>0.39774999999999999</v>
          </cell>
          <cell r="AE2151">
            <v>0.33450000000000002</v>
          </cell>
          <cell r="AF2151">
            <v>0.309</v>
          </cell>
          <cell r="AG2151">
            <v>0</v>
          </cell>
          <cell r="AH2151">
            <v>0</v>
          </cell>
          <cell r="AI2151">
            <v>0</v>
          </cell>
          <cell r="AJ2151">
            <v>0</v>
          </cell>
          <cell r="AK2151">
            <v>0</v>
          </cell>
          <cell r="AL2151">
            <v>0</v>
          </cell>
          <cell r="AM2151">
            <v>0</v>
          </cell>
          <cell r="AN2151">
            <v>0</v>
          </cell>
          <cell r="AO2151">
            <v>0</v>
          </cell>
          <cell r="AP2151">
            <v>0</v>
          </cell>
          <cell r="AQ2151">
            <v>1.88425</v>
          </cell>
        </row>
        <row r="2152">
          <cell r="A2152">
            <v>1</v>
          </cell>
          <cell r="B2152" t="str">
            <v>COP</v>
          </cell>
          <cell r="C2152" t="str">
            <v>Convenidas</v>
          </cell>
          <cell r="D2152" t="str">
            <v>Variable</v>
          </cell>
          <cell r="E2152">
            <v>5</v>
          </cell>
          <cell r="F2152">
            <v>36096</v>
          </cell>
          <cell r="G2152" t="str">
            <v>Octubre</v>
          </cell>
          <cell r="H2152">
            <v>1998</v>
          </cell>
          <cell r="I2152">
            <v>37922</v>
          </cell>
          <cell r="J2152">
            <v>2003</v>
          </cell>
          <cell r="K2152" t="str">
            <v>Octubre</v>
          </cell>
          <cell r="P2152">
            <v>6.5</v>
          </cell>
          <cell r="Q2152">
            <v>18.22</v>
          </cell>
          <cell r="R2152">
            <v>16.86</v>
          </cell>
          <cell r="S2152" t="e">
            <v>#REF!</v>
          </cell>
          <cell r="T2152">
            <v>0.7</v>
          </cell>
          <cell r="U2152" t="e">
            <v>#REF!</v>
          </cell>
          <cell r="V2152">
            <v>0.7</v>
          </cell>
          <cell r="W2152" t="e">
            <v>#REF!</v>
          </cell>
          <cell r="X2152">
            <v>0.7</v>
          </cell>
          <cell r="Y2152">
            <v>0.12753999999999999</v>
          </cell>
          <cell r="Z2152">
            <v>0.82753999999999994</v>
          </cell>
          <cell r="AA2152">
            <v>11.802</v>
          </cell>
          <cell r="AB2152">
            <v>0.12</v>
          </cell>
          <cell r="AC2152">
            <v>0.12123999999999999</v>
          </cell>
          <cell r="AD2152">
            <v>0.11136999999999998</v>
          </cell>
          <cell r="AE2152">
            <v>9.3659999999999993E-2</v>
          </cell>
          <cell r="AF2152">
            <v>8.652E-2</v>
          </cell>
          <cell r="AG2152">
            <v>0</v>
          </cell>
          <cell r="AH2152">
            <v>0</v>
          </cell>
          <cell r="AI2152">
            <v>0</v>
          </cell>
          <cell r="AJ2152">
            <v>0</v>
          </cell>
          <cell r="AK2152">
            <v>0</v>
          </cell>
          <cell r="AL2152">
            <v>0</v>
          </cell>
          <cell r="AM2152">
            <v>0</v>
          </cell>
          <cell r="AN2152">
            <v>0</v>
          </cell>
          <cell r="AO2152">
            <v>0</v>
          </cell>
          <cell r="AP2152">
            <v>0</v>
          </cell>
          <cell r="AQ2152">
            <v>0.53278999999999999</v>
          </cell>
        </row>
        <row r="2153">
          <cell r="A2153">
            <v>1</v>
          </cell>
          <cell r="B2153" t="str">
            <v>COP</v>
          </cell>
          <cell r="C2153" t="str">
            <v>Convenidas</v>
          </cell>
          <cell r="D2153" t="str">
            <v>Variable</v>
          </cell>
          <cell r="E2153">
            <v>5</v>
          </cell>
          <cell r="F2153">
            <v>36096</v>
          </cell>
          <cell r="G2153" t="str">
            <v>Octubre</v>
          </cell>
          <cell r="H2153">
            <v>1998</v>
          </cell>
          <cell r="I2153">
            <v>37922</v>
          </cell>
          <cell r="J2153">
            <v>2003</v>
          </cell>
          <cell r="K2153" t="str">
            <v>Octubre</v>
          </cell>
          <cell r="P2153">
            <v>6.5</v>
          </cell>
          <cell r="Q2153">
            <v>18.22</v>
          </cell>
          <cell r="R2153">
            <v>16.86</v>
          </cell>
          <cell r="S2153" t="e">
            <v>#REF!</v>
          </cell>
          <cell r="T2153">
            <v>1.9</v>
          </cell>
          <cell r="U2153" t="e">
            <v>#REF!</v>
          </cell>
          <cell r="V2153">
            <v>1.9</v>
          </cell>
          <cell r="W2153" t="e">
            <v>#REF!</v>
          </cell>
          <cell r="X2153">
            <v>1.9</v>
          </cell>
          <cell r="Y2153">
            <v>0.34617999999999999</v>
          </cell>
          <cell r="Z2153">
            <v>2.2461799999999998</v>
          </cell>
          <cell r="AA2153">
            <v>32.033999999999999</v>
          </cell>
          <cell r="AB2153">
            <v>0.31</v>
          </cell>
          <cell r="AC2153">
            <v>0.32907999999999998</v>
          </cell>
          <cell r="AD2153">
            <v>0.30228999999999995</v>
          </cell>
          <cell r="AE2153">
            <v>0.25422</v>
          </cell>
          <cell r="AF2153">
            <v>0.23483999999999999</v>
          </cell>
          <cell r="AG2153">
            <v>0</v>
          </cell>
          <cell r="AH2153">
            <v>0</v>
          </cell>
          <cell r="AI2153">
            <v>0</v>
          </cell>
          <cell r="AJ2153">
            <v>0</v>
          </cell>
          <cell r="AK2153">
            <v>0</v>
          </cell>
          <cell r="AL2153">
            <v>0</v>
          </cell>
          <cell r="AM2153">
            <v>0</v>
          </cell>
          <cell r="AN2153">
            <v>0</v>
          </cell>
          <cell r="AO2153">
            <v>0</v>
          </cell>
          <cell r="AP2153">
            <v>0</v>
          </cell>
          <cell r="AQ2153">
            <v>1.4304299999999999</v>
          </cell>
        </row>
        <row r="2154">
          <cell r="A2154">
            <v>1</v>
          </cell>
          <cell r="B2154" t="str">
            <v>COP</v>
          </cell>
          <cell r="C2154" t="str">
            <v>Convenidas</v>
          </cell>
          <cell r="D2154" t="str">
            <v>Variable</v>
          </cell>
          <cell r="E2154">
            <v>5</v>
          </cell>
          <cell r="F2154">
            <v>36096</v>
          </cell>
          <cell r="G2154" t="str">
            <v>Octubre</v>
          </cell>
          <cell r="H2154">
            <v>1998</v>
          </cell>
          <cell r="I2154">
            <v>37922</v>
          </cell>
          <cell r="J2154">
            <v>2003</v>
          </cell>
          <cell r="K2154" t="str">
            <v>Octubre</v>
          </cell>
          <cell r="P2154">
            <v>6.5</v>
          </cell>
          <cell r="Q2154">
            <v>18.22</v>
          </cell>
          <cell r="R2154">
            <v>16.86</v>
          </cell>
          <cell r="S2154" t="e">
            <v>#REF!</v>
          </cell>
          <cell r="T2154">
            <v>4.5</v>
          </cell>
          <cell r="U2154" t="e">
            <v>#REF!</v>
          </cell>
          <cell r="V2154">
            <v>4.5</v>
          </cell>
          <cell r="W2154" t="e">
            <v>#REF!</v>
          </cell>
          <cell r="X2154">
            <v>4.5</v>
          </cell>
          <cell r="Y2154">
            <v>0.81989999999999996</v>
          </cell>
          <cell r="Z2154">
            <v>5.3198999999999996</v>
          </cell>
          <cell r="AA2154">
            <v>75.87</v>
          </cell>
          <cell r="AB2154">
            <v>0.74</v>
          </cell>
          <cell r="AC2154">
            <v>0.77939999999999998</v>
          </cell>
          <cell r="AD2154">
            <v>0.71594999999999998</v>
          </cell>
          <cell r="AE2154">
            <v>0.60209999999999997</v>
          </cell>
          <cell r="AF2154">
            <v>0.55620000000000003</v>
          </cell>
          <cell r="AG2154">
            <v>0</v>
          </cell>
          <cell r="AH2154">
            <v>0</v>
          </cell>
          <cell r="AI2154">
            <v>0</v>
          </cell>
          <cell r="AJ2154">
            <v>0</v>
          </cell>
          <cell r="AK2154">
            <v>0</v>
          </cell>
          <cell r="AL2154">
            <v>0</v>
          </cell>
          <cell r="AM2154">
            <v>0</v>
          </cell>
          <cell r="AN2154">
            <v>0</v>
          </cell>
          <cell r="AO2154">
            <v>0</v>
          </cell>
          <cell r="AP2154">
            <v>0</v>
          </cell>
          <cell r="AQ2154">
            <v>3.3936500000000001</v>
          </cell>
        </row>
        <row r="2155">
          <cell r="A2155">
            <v>1</v>
          </cell>
          <cell r="B2155" t="str">
            <v>COP</v>
          </cell>
          <cell r="C2155" t="str">
            <v>Convenidas</v>
          </cell>
          <cell r="D2155" t="str">
            <v>Variable</v>
          </cell>
          <cell r="E2155">
            <v>5</v>
          </cell>
          <cell r="F2155">
            <v>36096</v>
          </cell>
          <cell r="G2155" t="str">
            <v>Octubre</v>
          </cell>
          <cell r="H2155">
            <v>1998</v>
          </cell>
          <cell r="I2155">
            <v>37922</v>
          </cell>
          <cell r="J2155">
            <v>2003</v>
          </cell>
          <cell r="K2155" t="str">
            <v>Octubre</v>
          </cell>
          <cell r="P2155">
            <v>6.5</v>
          </cell>
          <cell r="Q2155">
            <v>18.22</v>
          </cell>
          <cell r="R2155">
            <v>16.86</v>
          </cell>
          <cell r="S2155" t="e">
            <v>#REF!</v>
          </cell>
          <cell r="T2155">
            <v>2.4</v>
          </cell>
          <cell r="U2155" t="e">
            <v>#REF!</v>
          </cell>
          <cell r="V2155">
            <v>2.4</v>
          </cell>
          <cell r="W2155" t="e">
            <v>#REF!</v>
          </cell>
          <cell r="X2155">
            <v>2.4</v>
          </cell>
          <cell r="Y2155">
            <v>0.43728</v>
          </cell>
          <cell r="Z2155">
            <v>2.8372799999999998</v>
          </cell>
          <cell r="AA2155">
            <v>40.463999999999999</v>
          </cell>
          <cell r="AB2155">
            <v>0.39</v>
          </cell>
          <cell r="AC2155">
            <v>0.41567999999999999</v>
          </cell>
          <cell r="AD2155">
            <v>0.38183999999999996</v>
          </cell>
          <cell r="AE2155">
            <v>0.32112000000000002</v>
          </cell>
          <cell r="AF2155">
            <v>0.29664000000000001</v>
          </cell>
          <cell r="AG2155">
            <v>0</v>
          </cell>
          <cell r="AH2155">
            <v>0</v>
          </cell>
          <cell r="AI2155">
            <v>0</v>
          </cell>
          <cell r="AJ2155">
            <v>0</v>
          </cell>
          <cell r="AK2155">
            <v>0</v>
          </cell>
          <cell r="AL2155">
            <v>0</v>
          </cell>
          <cell r="AM2155">
            <v>0</v>
          </cell>
          <cell r="AN2155">
            <v>0</v>
          </cell>
          <cell r="AO2155">
            <v>0</v>
          </cell>
          <cell r="AP2155">
            <v>0</v>
          </cell>
          <cell r="AQ2155">
            <v>1.80528</v>
          </cell>
        </row>
        <row r="2156">
          <cell r="A2156">
            <v>1</v>
          </cell>
          <cell r="B2156" t="str">
            <v>COP</v>
          </cell>
          <cell r="C2156" t="str">
            <v>Convenidas</v>
          </cell>
          <cell r="D2156" t="str">
            <v>Variable</v>
          </cell>
          <cell r="E2156">
            <v>5</v>
          </cell>
          <cell r="F2156">
            <v>36096</v>
          </cell>
          <cell r="G2156" t="str">
            <v>Octubre</v>
          </cell>
          <cell r="H2156">
            <v>1998</v>
          </cell>
          <cell r="I2156">
            <v>37922</v>
          </cell>
          <cell r="J2156">
            <v>2003</v>
          </cell>
          <cell r="K2156" t="str">
            <v>Octubre</v>
          </cell>
          <cell r="P2156">
            <v>6.5</v>
          </cell>
          <cell r="Q2156">
            <v>18.22</v>
          </cell>
          <cell r="R2156">
            <v>16.86</v>
          </cell>
          <cell r="S2156" t="e">
            <v>#REF!</v>
          </cell>
          <cell r="T2156">
            <v>1.4</v>
          </cell>
          <cell r="U2156" t="e">
            <v>#REF!</v>
          </cell>
          <cell r="V2156">
            <v>1.4</v>
          </cell>
          <cell r="W2156" t="e">
            <v>#REF!</v>
          </cell>
          <cell r="X2156">
            <v>1.4</v>
          </cell>
          <cell r="Y2156">
            <v>0.25507999999999997</v>
          </cell>
          <cell r="Z2156">
            <v>1.6550799999999999</v>
          </cell>
          <cell r="AA2156">
            <v>23.603999999999999</v>
          </cell>
          <cell r="AB2156">
            <v>0.23</v>
          </cell>
          <cell r="AC2156">
            <v>0.24247999999999997</v>
          </cell>
          <cell r="AD2156">
            <v>0.22273999999999997</v>
          </cell>
          <cell r="AE2156">
            <v>0.18731999999999999</v>
          </cell>
          <cell r="AF2156">
            <v>0.17304</v>
          </cell>
          <cell r="AG2156">
            <v>0</v>
          </cell>
          <cell r="AH2156">
            <v>0</v>
          </cell>
          <cell r="AI2156">
            <v>0</v>
          </cell>
          <cell r="AJ2156">
            <v>0</v>
          </cell>
          <cell r="AK2156">
            <v>0</v>
          </cell>
          <cell r="AL2156">
            <v>0</v>
          </cell>
          <cell r="AM2156">
            <v>0</v>
          </cell>
          <cell r="AN2156">
            <v>0</v>
          </cell>
          <cell r="AO2156">
            <v>0</v>
          </cell>
          <cell r="AP2156">
            <v>0</v>
          </cell>
          <cell r="AQ2156">
            <v>1.05558</v>
          </cell>
        </row>
        <row r="2157">
          <cell r="A2157">
            <v>1</v>
          </cell>
          <cell r="B2157" t="str">
            <v>COP</v>
          </cell>
          <cell r="C2157" t="str">
            <v>Convenidas</v>
          </cell>
          <cell r="D2157" t="str">
            <v>Variable</v>
          </cell>
          <cell r="E2157">
            <v>5</v>
          </cell>
          <cell r="F2157">
            <v>36096</v>
          </cell>
          <cell r="G2157" t="str">
            <v>Octubre</v>
          </cell>
          <cell r="H2157">
            <v>1998</v>
          </cell>
          <cell r="I2157">
            <v>37922</v>
          </cell>
          <cell r="J2157">
            <v>2003</v>
          </cell>
          <cell r="K2157" t="str">
            <v>Octubre</v>
          </cell>
          <cell r="P2157">
            <v>6.5</v>
          </cell>
          <cell r="Q2157">
            <v>18.22</v>
          </cell>
          <cell r="R2157">
            <v>16.86</v>
          </cell>
          <cell r="S2157" t="e">
            <v>#REF!</v>
          </cell>
          <cell r="T2157">
            <v>1.8</v>
          </cell>
          <cell r="U2157" t="e">
            <v>#REF!</v>
          </cell>
          <cell r="V2157">
            <v>1.8</v>
          </cell>
          <cell r="W2157" t="e">
            <v>#REF!</v>
          </cell>
          <cell r="X2157">
            <v>1.8</v>
          </cell>
          <cell r="Y2157">
            <v>0.32796000000000003</v>
          </cell>
          <cell r="Z2157">
            <v>2.1279599999999999</v>
          </cell>
          <cell r="AA2157">
            <v>30.347999999999999</v>
          </cell>
          <cell r="AB2157">
            <v>0.3</v>
          </cell>
          <cell r="AC2157">
            <v>0.31175999999999998</v>
          </cell>
          <cell r="AD2157">
            <v>0.28637999999999997</v>
          </cell>
          <cell r="AE2157">
            <v>0.24084</v>
          </cell>
          <cell r="AF2157">
            <v>0.22248000000000001</v>
          </cell>
          <cell r="AG2157">
            <v>0</v>
          </cell>
          <cell r="AH2157">
            <v>0</v>
          </cell>
          <cell r="AI2157">
            <v>0</v>
          </cell>
          <cell r="AJ2157">
            <v>0</v>
          </cell>
          <cell r="AK2157">
            <v>0</v>
          </cell>
          <cell r="AL2157">
            <v>0</v>
          </cell>
          <cell r="AM2157">
            <v>0</v>
          </cell>
          <cell r="AN2157">
            <v>0</v>
          </cell>
          <cell r="AO2157">
            <v>0</v>
          </cell>
          <cell r="AP2157">
            <v>0</v>
          </cell>
          <cell r="AQ2157">
            <v>1.3614599999999999</v>
          </cell>
        </row>
        <row r="2158">
          <cell r="A2158">
            <v>1</v>
          </cell>
          <cell r="B2158" t="str">
            <v>COP</v>
          </cell>
          <cell r="C2158" t="str">
            <v>Convenidas</v>
          </cell>
          <cell r="D2158" t="str">
            <v>Variable</v>
          </cell>
          <cell r="E2158">
            <v>5</v>
          </cell>
          <cell r="F2158">
            <v>36096</v>
          </cell>
          <cell r="G2158" t="str">
            <v>Octubre</v>
          </cell>
          <cell r="H2158">
            <v>1998</v>
          </cell>
          <cell r="I2158">
            <v>37922</v>
          </cell>
          <cell r="J2158">
            <v>2003</v>
          </cell>
          <cell r="K2158" t="str">
            <v>Octubre</v>
          </cell>
          <cell r="P2158">
            <v>6.5</v>
          </cell>
          <cell r="Q2158">
            <v>18.22</v>
          </cell>
          <cell r="R2158">
            <v>16.86</v>
          </cell>
          <cell r="S2158" t="e">
            <v>#REF!</v>
          </cell>
          <cell r="T2158">
            <v>4.4000000000000004</v>
          </cell>
          <cell r="U2158" t="e">
            <v>#REF!</v>
          </cell>
          <cell r="V2158">
            <v>4.4000000000000004</v>
          </cell>
          <cell r="W2158" t="e">
            <v>#REF!</v>
          </cell>
          <cell r="X2158">
            <v>4.4000000000000004</v>
          </cell>
          <cell r="Y2158">
            <v>0.80168000000000006</v>
          </cell>
          <cell r="Z2158">
            <v>5.2016800000000005</v>
          </cell>
          <cell r="AA2158">
            <v>74.183999999999997</v>
          </cell>
          <cell r="AB2158">
            <v>0.72</v>
          </cell>
          <cell r="AC2158">
            <v>0.76207999999999998</v>
          </cell>
          <cell r="AD2158">
            <v>0.70004</v>
          </cell>
          <cell r="AE2158">
            <v>0.58872000000000002</v>
          </cell>
          <cell r="AF2158">
            <v>0.5438400000000001</v>
          </cell>
          <cell r="AG2158">
            <v>0</v>
          </cell>
          <cell r="AH2158">
            <v>0</v>
          </cell>
          <cell r="AI2158">
            <v>0</v>
          </cell>
          <cell r="AJ2158">
            <v>0</v>
          </cell>
          <cell r="AK2158">
            <v>0</v>
          </cell>
          <cell r="AL2158">
            <v>0</v>
          </cell>
          <cell r="AM2158">
            <v>0</v>
          </cell>
          <cell r="AN2158">
            <v>0</v>
          </cell>
          <cell r="AO2158">
            <v>0</v>
          </cell>
          <cell r="AP2158">
            <v>0</v>
          </cell>
          <cell r="AQ2158">
            <v>3.3146800000000001</v>
          </cell>
        </row>
        <row r="2159">
          <cell r="A2159">
            <v>1</v>
          </cell>
          <cell r="B2159" t="str">
            <v>COP</v>
          </cell>
          <cell r="C2159" t="str">
            <v>Convenidas</v>
          </cell>
          <cell r="D2159" t="str">
            <v>Variable</v>
          </cell>
          <cell r="E2159">
            <v>5</v>
          </cell>
          <cell r="F2159">
            <v>36096</v>
          </cell>
          <cell r="G2159" t="str">
            <v>Octubre</v>
          </cell>
          <cell r="H2159">
            <v>1998</v>
          </cell>
          <cell r="I2159">
            <v>37922</v>
          </cell>
          <cell r="J2159">
            <v>2003</v>
          </cell>
          <cell r="K2159" t="str">
            <v>Octubre</v>
          </cell>
          <cell r="P2159">
            <v>6.5</v>
          </cell>
          <cell r="Q2159">
            <v>18.22</v>
          </cell>
          <cell r="R2159">
            <v>16.86</v>
          </cell>
          <cell r="S2159" t="e">
            <v>#REF!</v>
          </cell>
          <cell r="T2159">
            <v>0.6</v>
          </cell>
          <cell r="U2159" t="e">
            <v>#REF!</v>
          </cell>
          <cell r="V2159">
            <v>0.6</v>
          </cell>
          <cell r="W2159" t="e">
            <v>#REF!</v>
          </cell>
          <cell r="X2159">
            <v>0.6</v>
          </cell>
          <cell r="Y2159">
            <v>0.10932</v>
          </cell>
          <cell r="Z2159">
            <v>0.70931999999999995</v>
          </cell>
          <cell r="AA2159">
            <v>10.116</v>
          </cell>
          <cell r="AB2159">
            <v>0.1</v>
          </cell>
          <cell r="AC2159">
            <v>0.10392</v>
          </cell>
          <cell r="AD2159">
            <v>9.5459999999999989E-2</v>
          </cell>
          <cell r="AE2159">
            <v>8.0280000000000004E-2</v>
          </cell>
          <cell r="AF2159">
            <v>7.4160000000000004E-2</v>
          </cell>
          <cell r="AG2159">
            <v>0</v>
          </cell>
          <cell r="AH2159">
            <v>0</v>
          </cell>
          <cell r="AI2159">
            <v>0</v>
          </cell>
          <cell r="AJ2159">
            <v>0</v>
          </cell>
          <cell r="AK2159">
            <v>0</v>
          </cell>
          <cell r="AL2159">
            <v>0</v>
          </cell>
          <cell r="AM2159">
            <v>0</v>
          </cell>
          <cell r="AN2159">
            <v>0</v>
          </cell>
          <cell r="AO2159">
            <v>0</v>
          </cell>
          <cell r="AP2159">
            <v>0</v>
          </cell>
          <cell r="AQ2159">
            <v>0.45382</v>
          </cell>
        </row>
        <row r="2160">
          <cell r="A2160">
            <v>1</v>
          </cell>
          <cell r="B2160" t="str">
            <v>COP</v>
          </cell>
          <cell r="C2160" t="str">
            <v>Convenidas</v>
          </cell>
          <cell r="D2160" t="str">
            <v>Variable</v>
          </cell>
          <cell r="E2160">
            <v>5</v>
          </cell>
          <cell r="F2160">
            <v>36096</v>
          </cell>
          <cell r="G2160" t="str">
            <v>Octubre</v>
          </cell>
          <cell r="H2160">
            <v>1998</v>
          </cell>
          <cell r="I2160">
            <v>37922</v>
          </cell>
          <cell r="J2160">
            <v>2003</v>
          </cell>
          <cell r="K2160" t="str">
            <v>Octubre</v>
          </cell>
          <cell r="P2160">
            <v>6.5</v>
          </cell>
          <cell r="Q2160">
            <v>18.22</v>
          </cell>
          <cell r="R2160">
            <v>16.86</v>
          </cell>
          <cell r="S2160" t="e">
            <v>#REF!</v>
          </cell>
          <cell r="T2160">
            <v>3.8</v>
          </cell>
          <cell r="U2160" t="e">
            <v>#REF!</v>
          </cell>
          <cell r="V2160">
            <v>3.8</v>
          </cell>
          <cell r="W2160" t="e">
            <v>#REF!</v>
          </cell>
          <cell r="X2160">
            <v>3.8</v>
          </cell>
          <cell r="Y2160">
            <v>0.69235999999999998</v>
          </cell>
          <cell r="Z2160">
            <v>4.4923599999999997</v>
          </cell>
          <cell r="AA2160">
            <v>64.067999999999998</v>
          </cell>
          <cell r="AB2160">
            <v>0.62</v>
          </cell>
          <cell r="AC2160">
            <v>0.65815999999999997</v>
          </cell>
          <cell r="AD2160">
            <v>0.6045799999999999</v>
          </cell>
          <cell r="AE2160">
            <v>0.50844</v>
          </cell>
          <cell r="AF2160">
            <v>0.46967999999999999</v>
          </cell>
          <cell r="AG2160">
            <v>0</v>
          </cell>
          <cell r="AH2160">
            <v>0</v>
          </cell>
          <cell r="AI2160">
            <v>0</v>
          </cell>
          <cell r="AJ2160">
            <v>0</v>
          </cell>
          <cell r="AK2160">
            <v>0</v>
          </cell>
          <cell r="AL2160">
            <v>0</v>
          </cell>
          <cell r="AM2160">
            <v>0</v>
          </cell>
          <cell r="AN2160">
            <v>0</v>
          </cell>
          <cell r="AO2160">
            <v>0</v>
          </cell>
          <cell r="AP2160">
            <v>0</v>
          </cell>
          <cell r="AQ2160">
            <v>2.8608599999999997</v>
          </cell>
        </row>
        <row r="2161">
          <cell r="A2161">
            <v>1</v>
          </cell>
          <cell r="B2161" t="str">
            <v>COP</v>
          </cell>
          <cell r="C2161" t="str">
            <v>Convenidas</v>
          </cell>
          <cell r="D2161" t="str">
            <v>Variable</v>
          </cell>
          <cell r="E2161">
            <v>5</v>
          </cell>
          <cell r="F2161">
            <v>36096</v>
          </cell>
          <cell r="G2161" t="str">
            <v>Octubre</v>
          </cell>
          <cell r="H2161">
            <v>1998</v>
          </cell>
          <cell r="I2161">
            <v>37922</v>
          </cell>
          <cell r="J2161">
            <v>2003</v>
          </cell>
          <cell r="K2161" t="str">
            <v>Octubre</v>
          </cell>
          <cell r="P2161">
            <v>6.5</v>
          </cell>
          <cell r="Q2161">
            <v>18.22</v>
          </cell>
          <cell r="R2161">
            <v>16.86</v>
          </cell>
          <cell r="S2161" t="e">
            <v>#REF!</v>
          </cell>
          <cell r="T2161">
            <v>3.3</v>
          </cell>
          <cell r="U2161" t="e">
            <v>#REF!</v>
          </cell>
          <cell r="V2161">
            <v>3.3</v>
          </cell>
          <cell r="W2161" t="e">
            <v>#REF!</v>
          </cell>
          <cell r="X2161">
            <v>3.3</v>
          </cell>
          <cell r="Y2161">
            <v>0.60126000000000002</v>
          </cell>
          <cell r="Z2161">
            <v>3.9012599999999997</v>
          </cell>
          <cell r="AA2161">
            <v>55.637999999999998</v>
          </cell>
          <cell r="AB2161">
            <v>0.54</v>
          </cell>
          <cell r="AC2161">
            <v>0.57155999999999996</v>
          </cell>
          <cell r="AD2161">
            <v>0.52503</v>
          </cell>
          <cell r="AE2161">
            <v>0.44153999999999999</v>
          </cell>
          <cell r="AF2161">
            <v>0.40787999999999996</v>
          </cell>
          <cell r="AG2161">
            <v>0</v>
          </cell>
          <cell r="AH2161">
            <v>0</v>
          </cell>
          <cell r="AI2161">
            <v>0</v>
          </cell>
          <cell r="AJ2161">
            <v>0</v>
          </cell>
          <cell r="AK2161">
            <v>0</v>
          </cell>
          <cell r="AL2161">
            <v>0</v>
          </cell>
          <cell r="AM2161">
            <v>0</v>
          </cell>
          <cell r="AN2161">
            <v>0</v>
          </cell>
          <cell r="AO2161">
            <v>0</v>
          </cell>
          <cell r="AP2161">
            <v>0</v>
          </cell>
          <cell r="AQ2161">
            <v>2.4860099999999998</v>
          </cell>
        </row>
        <row r="2162">
          <cell r="A2162">
            <v>1</v>
          </cell>
          <cell r="B2162" t="str">
            <v>COP</v>
          </cell>
          <cell r="C2162" t="str">
            <v>Convenidas</v>
          </cell>
          <cell r="D2162" t="str">
            <v>Variable</v>
          </cell>
          <cell r="E2162">
            <v>5</v>
          </cell>
          <cell r="F2162">
            <v>36096</v>
          </cell>
          <cell r="G2162" t="str">
            <v>Octubre</v>
          </cell>
          <cell r="H2162">
            <v>1998</v>
          </cell>
          <cell r="I2162">
            <v>37922</v>
          </cell>
          <cell r="J2162">
            <v>2003</v>
          </cell>
          <cell r="K2162" t="str">
            <v>Octubre</v>
          </cell>
          <cell r="P2162">
            <v>6.5</v>
          </cell>
          <cell r="Q2162">
            <v>18.22</v>
          </cell>
          <cell r="R2162">
            <v>16.86</v>
          </cell>
          <cell r="S2162" t="e">
            <v>#REF!</v>
          </cell>
          <cell r="T2162">
            <v>2.2999999999999998</v>
          </cell>
          <cell r="U2162" t="e">
            <v>#REF!</v>
          </cell>
          <cell r="V2162">
            <v>2.2999999999999998</v>
          </cell>
          <cell r="W2162" t="e">
            <v>#REF!</v>
          </cell>
          <cell r="X2162">
            <v>2.2999999999999998</v>
          </cell>
          <cell r="Y2162">
            <v>0.41905999999999999</v>
          </cell>
          <cell r="Z2162">
            <v>2.7190599999999998</v>
          </cell>
          <cell r="AA2162">
            <v>38.777999999999999</v>
          </cell>
          <cell r="AB2162">
            <v>0.38</v>
          </cell>
          <cell r="AC2162">
            <v>0.39835999999999994</v>
          </cell>
          <cell r="AD2162">
            <v>0.36592999999999998</v>
          </cell>
          <cell r="AE2162">
            <v>0.30773999999999996</v>
          </cell>
          <cell r="AF2162">
            <v>0.28427999999999998</v>
          </cell>
          <cell r="AG2162">
            <v>0</v>
          </cell>
          <cell r="AH2162">
            <v>0</v>
          </cell>
          <cell r="AI2162">
            <v>0</v>
          </cell>
          <cell r="AJ2162">
            <v>0</v>
          </cell>
          <cell r="AK2162">
            <v>0</v>
          </cell>
          <cell r="AL2162">
            <v>0</v>
          </cell>
          <cell r="AM2162">
            <v>0</v>
          </cell>
          <cell r="AN2162">
            <v>0</v>
          </cell>
          <cell r="AO2162">
            <v>0</v>
          </cell>
          <cell r="AP2162">
            <v>0</v>
          </cell>
          <cell r="AQ2162">
            <v>1.7363099999999996</v>
          </cell>
        </row>
        <row r="2163">
          <cell r="A2163">
            <v>1</v>
          </cell>
          <cell r="B2163" t="str">
            <v>COP</v>
          </cell>
          <cell r="C2163" t="str">
            <v>Convenidas</v>
          </cell>
          <cell r="D2163" t="str">
            <v>Variable</v>
          </cell>
          <cell r="E2163">
            <v>5</v>
          </cell>
          <cell r="F2163">
            <v>36096</v>
          </cell>
          <cell r="G2163" t="str">
            <v>Octubre</v>
          </cell>
          <cell r="H2163">
            <v>1998</v>
          </cell>
          <cell r="I2163">
            <v>37922</v>
          </cell>
          <cell r="J2163">
            <v>2003</v>
          </cell>
          <cell r="K2163" t="str">
            <v>Octubre</v>
          </cell>
          <cell r="P2163">
            <v>6.5</v>
          </cell>
          <cell r="Q2163">
            <v>18.22</v>
          </cell>
          <cell r="R2163">
            <v>16.86</v>
          </cell>
          <cell r="S2163" t="e">
            <v>#REF!</v>
          </cell>
          <cell r="T2163">
            <v>22.9</v>
          </cell>
          <cell r="U2163" t="e">
            <v>#REF!</v>
          </cell>
          <cell r="V2163">
            <v>22.9</v>
          </cell>
          <cell r="W2163" t="e">
            <v>#REF!</v>
          </cell>
          <cell r="X2163">
            <v>22.9</v>
          </cell>
          <cell r="Y2163">
            <v>4.1723799999999995</v>
          </cell>
          <cell r="Z2163">
            <v>27.072379999999999</v>
          </cell>
          <cell r="AA2163">
            <v>386.09399999999994</v>
          </cell>
          <cell r="AB2163">
            <v>3.76</v>
          </cell>
          <cell r="AC2163">
            <v>3.9662799999999998</v>
          </cell>
          <cell r="AD2163">
            <v>3.6433899999999997</v>
          </cell>
          <cell r="AE2163">
            <v>3.0640199999999997</v>
          </cell>
          <cell r="AF2163">
            <v>2.8304399999999998</v>
          </cell>
          <cell r="AG2163">
            <v>0</v>
          </cell>
          <cell r="AH2163">
            <v>0</v>
          </cell>
          <cell r="AI2163">
            <v>0</v>
          </cell>
          <cell r="AJ2163">
            <v>0</v>
          </cell>
          <cell r="AK2163">
            <v>0</v>
          </cell>
          <cell r="AL2163">
            <v>0</v>
          </cell>
          <cell r="AM2163">
            <v>0</v>
          </cell>
          <cell r="AN2163">
            <v>0</v>
          </cell>
          <cell r="AO2163">
            <v>0</v>
          </cell>
          <cell r="AP2163">
            <v>0</v>
          </cell>
          <cell r="AQ2163">
            <v>17.264129999999998</v>
          </cell>
        </row>
        <row r="2164">
          <cell r="A2164">
            <v>1</v>
          </cell>
          <cell r="B2164" t="str">
            <v>COP</v>
          </cell>
          <cell r="C2164" t="str">
            <v>Convenidas</v>
          </cell>
          <cell r="D2164" t="str">
            <v>Variable</v>
          </cell>
          <cell r="E2164">
            <v>5</v>
          </cell>
          <cell r="F2164">
            <v>36096</v>
          </cell>
          <cell r="G2164" t="str">
            <v>Octubre</v>
          </cell>
          <cell r="H2164">
            <v>1998</v>
          </cell>
          <cell r="I2164">
            <v>37922</v>
          </cell>
          <cell r="J2164">
            <v>2003</v>
          </cell>
          <cell r="K2164" t="str">
            <v>Octubre</v>
          </cell>
          <cell r="P2164">
            <v>6.5</v>
          </cell>
          <cell r="Q2164">
            <v>18.22</v>
          </cell>
          <cell r="R2164">
            <v>16.86</v>
          </cell>
          <cell r="S2164" t="e">
            <v>#REF!</v>
          </cell>
          <cell r="T2164">
            <v>6.3</v>
          </cell>
          <cell r="U2164" t="e">
            <v>#REF!</v>
          </cell>
          <cell r="V2164">
            <v>6.3</v>
          </cell>
          <cell r="W2164" t="e">
            <v>#REF!</v>
          </cell>
          <cell r="X2164">
            <v>6.3</v>
          </cell>
          <cell r="Y2164">
            <v>1.1478599999999999</v>
          </cell>
          <cell r="Z2164">
            <v>7.4478599999999995</v>
          </cell>
          <cell r="AA2164">
            <v>106.21799999999999</v>
          </cell>
          <cell r="AB2164">
            <v>1.04</v>
          </cell>
          <cell r="AC2164">
            <v>1.0911599999999999</v>
          </cell>
          <cell r="AD2164">
            <v>1.0023299999999999</v>
          </cell>
          <cell r="AE2164">
            <v>0.84294000000000002</v>
          </cell>
          <cell r="AF2164">
            <v>0.77868000000000004</v>
          </cell>
          <cell r="AG2164">
            <v>0</v>
          </cell>
          <cell r="AH2164">
            <v>0</v>
          </cell>
          <cell r="AI2164">
            <v>0</v>
          </cell>
          <cell r="AJ2164">
            <v>0</v>
          </cell>
          <cell r="AK2164">
            <v>0</v>
          </cell>
          <cell r="AL2164">
            <v>0</v>
          </cell>
          <cell r="AM2164">
            <v>0</v>
          </cell>
          <cell r="AN2164">
            <v>0</v>
          </cell>
          <cell r="AO2164">
            <v>0</v>
          </cell>
          <cell r="AP2164">
            <v>0</v>
          </cell>
          <cell r="AQ2164">
            <v>4.7551100000000002</v>
          </cell>
        </row>
        <row r="2165">
          <cell r="A2165">
            <v>1</v>
          </cell>
          <cell r="B2165" t="str">
            <v>COP</v>
          </cell>
          <cell r="C2165" t="str">
            <v>Convenidas</v>
          </cell>
          <cell r="D2165" t="str">
            <v>Variable</v>
          </cell>
          <cell r="E2165">
            <v>5</v>
          </cell>
          <cell r="F2165">
            <v>36096</v>
          </cell>
          <cell r="G2165" t="str">
            <v>Octubre</v>
          </cell>
          <cell r="H2165">
            <v>1998</v>
          </cell>
          <cell r="I2165">
            <v>37922</v>
          </cell>
          <cell r="J2165">
            <v>2003</v>
          </cell>
          <cell r="K2165" t="str">
            <v>Octubre</v>
          </cell>
          <cell r="P2165">
            <v>6.5</v>
          </cell>
          <cell r="Q2165">
            <v>18.22</v>
          </cell>
          <cell r="R2165">
            <v>16.86</v>
          </cell>
          <cell r="S2165" t="e">
            <v>#REF!</v>
          </cell>
          <cell r="T2165">
            <v>2</v>
          </cell>
          <cell r="U2165" t="e">
            <v>#REF!</v>
          </cell>
          <cell r="V2165">
            <v>2</v>
          </cell>
          <cell r="W2165" t="e">
            <v>#REF!</v>
          </cell>
          <cell r="X2165">
            <v>2</v>
          </cell>
          <cell r="Y2165">
            <v>0.3644</v>
          </cell>
          <cell r="Z2165">
            <v>2.3643999999999998</v>
          </cell>
          <cell r="AA2165">
            <v>33.72</v>
          </cell>
          <cell r="AB2165">
            <v>0.33</v>
          </cell>
          <cell r="AC2165">
            <v>0.34639999999999999</v>
          </cell>
          <cell r="AD2165">
            <v>0.31819999999999998</v>
          </cell>
          <cell r="AE2165">
            <v>0.2676</v>
          </cell>
          <cell r="AF2165">
            <v>0.2472</v>
          </cell>
          <cell r="AG2165">
            <v>0</v>
          </cell>
          <cell r="AH2165">
            <v>0</v>
          </cell>
          <cell r="AI2165">
            <v>0</v>
          </cell>
          <cell r="AJ2165">
            <v>0</v>
          </cell>
          <cell r="AK2165">
            <v>0</v>
          </cell>
          <cell r="AL2165">
            <v>0</v>
          </cell>
          <cell r="AM2165">
            <v>0</v>
          </cell>
          <cell r="AN2165">
            <v>0</v>
          </cell>
          <cell r="AO2165">
            <v>0</v>
          </cell>
          <cell r="AP2165">
            <v>0</v>
          </cell>
          <cell r="AQ2165">
            <v>1.5094000000000001</v>
          </cell>
        </row>
        <row r="2166">
          <cell r="A2166">
            <v>1</v>
          </cell>
          <cell r="B2166" t="str">
            <v>COP</v>
          </cell>
          <cell r="C2166" t="str">
            <v>Convenidas</v>
          </cell>
          <cell r="D2166" t="str">
            <v>Variable</v>
          </cell>
          <cell r="E2166">
            <v>5</v>
          </cell>
          <cell r="F2166">
            <v>36096</v>
          </cell>
          <cell r="G2166" t="str">
            <v>Octubre</v>
          </cell>
          <cell r="H2166">
            <v>1998</v>
          </cell>
          <cell r="I2166">
            <v>37922</v>
          </cell>
          <cell r="J2166">
            <v>2003</v>
          </cell>
          <cell r="K2166" t="str">
            <v>Octubre</v>
          </cell>
          <cell r="P2166">
            <v>6.5</v>
          </cell>
          <cell r="Q2166">
            <v>18.22</v>
          </cell>
          <cell r="R2166">
            <v>16.86</v>
          </cell>
          <cell r="S2166" t="e">
            <v>#REF!</v>
          </cell>
          <cell r="T2166">
            <v>1.6</v>
          </cell>
          <cell r="U2166" t="e">
            <v>#REF!</v>
          </cell>
          <cell r="V2166">
            <v>1.6</v>
          </cell>
          <cell r="W2166" t="e">
            <v>#REF!</v>
          </cell>
          <cell r="X2166">
            <v>1.6</v>
          </cell>
          <cell r="Y2166">
            <v>0.29152</v>
          </cell>
          <cell r="Z2166">
            <v>1.8915200000000001</v>
          </cell>
          <cell r="AA2166">
            <v>26.975999999999999</v>
          </cell>
          <cell r="AB2166">
            <v>0.26</v>
          </cell>
          <cell r="AC2166">
            <v>0.27711999999999998</v>
          </cell>
          <cell r="AD2166">
            <v>0.25456000000000001</v>
          </cell>
          <cell r="AE2166">
            <v>0.21408000000000002</v>
          </cell>
          <cell r="AF2166">
            <v>0.19776000000000002</v>
          </cell>
          <cell r="AG2166">
            <v>0</v>
          </cell>
          <cell r="AH2166">
            <v>0</v>
          </cell>
          <cell r="AI2166">
            <v>0</v>
          </cell>
          <cell r="AJ2166">
            <v>0</v>
          </cell>
          <cell r="AK2166">
            <v>0</v>
          </cell>
          <cell r="AL2166">
            <v>0</v>
          </cell>
          <cell r="AM2166">
            <v>0</v>
          </cell>
          <cell r="AN2166">
            <v>0</v>
          </cell>
          <cell r="AO2166">
            <v>0</v>
          </cell>
          <cell r="AP2166">
            <v>0</v>
          </cell>
          <cell r="AQ2166">
            <v>1.2035199999999999</v>
          </cell>
        </row>
        <row r="2167">
          <cell r="A2167">
            <v>1</v>
          </cell>
          <cell r="B2167" t="str">
            <v>COP</v>
          </cell>
          <cell r="C2167" t="str">
            <v>Convenidas</v>
          </cell>
          <cell r="D2167" t="str">
            <v>Variable</v>
          </cell>
          <cell r="E2167">
            <v>5</v>
          </cell>
          <cell r="F2167">
            <v>36096</v>
          </cell>
          <cell r="G2167" t="str">
            <v>Octubre</v>
          </cell>
          <cell r="H2167">
            <v>1998</v>
          </cell>
          <cell r="I2167">
            <v>37922</v>
          </cell>
          <cell r="J2167">
            <v>2003</v>
          </cell>
          <cell r="K2167" t="str">
            <v>Octubre</v>
          </cell>
          <cell r="P2167">
            <v>6.5</v>
          </cell>
          <cell r="Q2167">
            <v>18.22</v>
          </cell>
          <cell r="R2167">
            <v>16.86</v>
          </cell>
          <cell r="S2167" t="e">
            <v>#REF!</v>
          </cell>
          <cell r="T2167">
            <v>1</v>
          </cell>
          <cell r="U2167" t="e">
            <v>#REF!</v>
          </cell>
          <cell r="V2167">
            <v>1</v>
          </cell>
          <cell r="W2167" t="e">
            <v>#REF!</v>
          </cell>
          <cell r="X2167">
            <v>1</v>
          </cell>
          <cell r="Y2167">
            <v>0.1822</v>
          </cell>
          <cell r="Z2167">
            <v>1.1821999999999999</v>
          </cell>
          <cell r="AA2167">
            <v>16.86</v>
          </cell>
          <cell r="AB2167">
            <v>0.16</v>
          </cell>
          <cell r="AC2167">
            <v>0.17319999999999999</v>
          </cell>
          <cell r="AD2167">
            <v>0.15909999999999999</v>
          </cell>
          <cell r="AE2167">
            <v>0.1338</v>
          </cell>
          <cell r="AF2167">
            <v>0.1236</v>
          </cell>
          <cell r="AG2167">
            <v>0</v>
          </cell>
          <cell r="AH2167">
            <v>0</v>
          </cell>
          <cell r="AI2167">
            <v>0</v>
          </cell>
          <cell r="AJ2167">
            <v>0</v>
          </cell>
          <cell r="AK2167">
            <v>0</v>
          </cell>
          <cell r="AL2167">
            <v>0</v>
          </cell>
          <cell r="AM2167">
            <v>0</v>
          </cell>
          <cell r="AN2167">
            <v>0</v>
          </cell>
          <cell r="AO2167">
            <v>0</v>
          </cell>
          <cell r="AP2167">
            <v>0</v>
          </cell>
          <cell r="AQ2167">
            <v>0.74970000000000003</v>
          </cell>
        </row>
        <row r="2168">
          <cell r="A2168">
            <v>1</v>
          </cell>
          <cell r="B2168" t="str">
            <v>COP</v>
          </cell>
          <cell r="C2168" t="str">
            <v>Convenidas</v>
          </cell>
          <cell r="D2168" t="str">
            <v>Variable</v>
          </cell>
          <cell r="E2168">
            <v>5</v>
          </cell>
          <cell r="F2168">
            <v>36096</v>
          </cell>
          <cell r="G2168" t="str">
            <v>Octubre</v>
          </cell>
          <cell r="H2168">
            <v>1998</v>
          </cell>
          <cell r="I2168">
            <v>37922</v>
          </cell>
          <cell r="J2168">
            <v>2003</v>
          </cell>
          <cell r="K2168" t="str">
            <v>Octubre</v>
          </cell>
          <cell r="P2168">
            <v>6.5</v>
          </cell>
          <cell r="Q2168">
            <v>18.22</v>
          </cell>
          <cell r="R2168">
            <v>16.86</v>
          </cell>
          <cell r="S2168" t="e">
            <v>#REF!</v>
          </cell>
          <cell r="T2168">
            <v>0.7</v>
          </cell>
          <cell r="U2168" t="e">
            <v>#REF!</v>
          </cell>
          <cell r="V2168">
            <v>0.7</v>
          </cell>
          <cell r="W2168" t="e">
            <v>#REF!</v>
          </cell>
          <cell r="X2168">
            <v>0.7</v>
          </cell>
          <cell r="Y2168">
            <v>0.12753999999999999</v>
          </cell>
          <cell r="Z2168">
            <v>0.82753999999999994</v>
          </cell>
          <cell r="AA2168">
            <v>11.802</v>
          </cell>
          <cell r="AB2168">
            <v>0.12</v>
          </cell>
          <cell r="AC2168">
            <v>0.12123999999999999</v>
          </cell>
          <cell r="AD2168">
            <v>0.11136999999999998</v>
          </cell>
          <cell r="AE2168">
            <v>9.3659999999999993E-2</v>
          </cell>
          <cell r="AF2168">
            <v>8.652E-2</v>
          </cell>
          <cell r="AG2168">
            <v>0</v>
          </cell>
          <cell r="AH2168">
            <v>0</v>
          </cell>
          <cell r="AI2168">
            <v>0</v>
          </cell>
          <cell r="AJ2168">
            <v>0</v>
          </cell>
          <cell r="AK2168">
            <v>0</v>
          </cell>
          <cell r="AL2168">
            <v>0</v>
          </cell>
          <cell r="AM2168">
            <v>0</v>
          </cell>
          <cell r="AN2168">
            <v>0</v>
          </cell>
          <cell r="AO2168">
            <v>0</v>
          </cell>
          <cell r="AP2168">
            <v>0</v>
          </cell>
          <cell r="AQ2168">
            <v>0.53278999999999999</v>
          </cell>
        </row>
        <row r="2169">
          <cell r="A2169">
            <v>1</v>
          </cell>
          <cell r="B2169" t="str">
            <v>COP</v>
          </cell>
          <cell r="C2169" t="str">
            <v>Convenidas</v>
          </cell>
          <cell r="D2169" t="str">
            <v>Variable</v>
          </cell>
          <cell r="E2169">
            <v>5</v>
          </cell>
          <cell r="F2169">
            <v>36096</v>
          </cell>
          <cell r="G2169" t="str">
            <v>Octubre</v>
          </cell>
          <cell r="H2169">
            <v>1998</v>
          </cell>
          <cell r="I2169">
            <v>37922</v>
          </cell>
          <cell r="J2169">
            <v>2003</v>
          </cell>
          <cell r="K2169" t="str">
            <v>Octubre</v>
          </cell>
          <cell r="P2169">
            <v>6.5</v>
          </cell>
          <cell r="Q2169">
            <v>18.22</v>
          </cell>
          <cell r="R2169">
            <v>16.86</v>
          </cell>
          <cell r="S2169" t="e">
            <v>#REF!</v>
          </cell>
          <cell r="T2169">
            <v>3.2</v>
          </cell>
          <cell r="U2169" t="e">
            <v>#REF!</v>
          </cell>
          <cell r="V2169">
            <v>3.2</v>
          </cell>
          <cell r="W2169" t="e">
            <v>#REF!</v>
          </cell>
          <cell r="X2169">
            <v>3.2</v>
          </cell>
          <cell r="Y2169">
            <v>0.58304</v>
          </cell>
          <cell r="Z2169">
            <v>3.7830400000000002</v>
          </cell>
          <cell r="AA2169">
            <v>53.951999999999998</v>
          </cell>
          <cell r="AB2169">
            <v>0.53</v>
          </cell>
          <cell r="AC2169">
            <v>0.55423999999999995</v>
          </cell>
          <cell r="AD2169">
            <v>0.50912000000000002</v>
          </cell>
          <cell r="AE2169">
            <v>0.42816000000000004</v>
          </cell>
          <cell r="AF2169">
            <v>0.39552000000000004</v>
          </cell>
          <cell r="AG2169">
            <v>0</v>
          </cell>
          <cell r="AH2169">
            <v>0</v>
          </cell>
          <cell r="AI2169">
            <v>0</v>
          </cell>
          <cell r="AJ2169">
            <v>0</v>
          </cell>
          <cell r="AK2169">
            <v>0</v>
          </cell>
          <cell r="AL2169">
            <v>0</v>
          </cell>
          <cell r="AM2169">
            <v>0</v>
          </cell>
          <cell r="AN2169">
            <v>0</v>
          </cell>
          <cell r="AO2169">
            <v>0</v>
          </cell>
          <cell r="AP2169">
            <v>0</v>
          </cell>
          <cell r="AQ2169">
            <v>2.4170399999999996</v>
          </cell>
        </row>
        <row r="2170">
          <cell r="A2170">
            <v>1</v>
          </cell>
          <cell r="B2170" t="str">
            <v>COP</v>
          </cell>
          <cell r="C2170" t="str">
            <v>Convenidas</v>
          </cell>
          <cell r="D2170" t="str">
            <v>Variable</v>
          </cell>
          <cell r="E2170">
            <v>5</v>
          </cell>
          <cell r="F2170">
            <v>36096</v>
          </cell>
          <cell r="G2170" t="str">
            <v>Octubre</v>
          </cell>
          <cell r="H2170">
            <v>1998</v>
          </cell>
          <cell r="I2170">
            <v>37922</v>
          </cell>
          <cell r="J2170">
            <v>2003</v>
          </cell>
          <cell r="K2170" t="str">
            <v>Octubre</v>
          </cell>
          <cell r="P2170">
            <v>6.5</v>
          </cell>
          <cell r="Q2170">
            <v>18.22</v>
          </cell>
          <cell r="R2170">
            <v>16.86</v>
          </cell>
          <cell r="S2170" t="e">
            <v>#REF!</v>
          </cell>
          <cell r="T2170">
            <v>1.3</v>
          </cell>
          <cell r="U2170" t="e">
            <v>#REF!</v>
          </cell>
          <cell r="V2170">
            <v>1.3</v>
          </cell>
          <cell r="W2170" t="e">
            <v>#REF!</v>
          </cell>
          <cell r="X2170">
            <v>1.3</v>
          </cell>
          <cell r="Y2170">
            <v>0.23686000000000001</v>
          </cell>
          <cell r="Z2170">
            <v>1.5368600000000001</v>
          </cell>
          <cell r="AA2170">
            <v>21.917999999999999</v>
          </cell>
          <cell r="AB2170">
            <v>0.21</v>
          </cell>
          <cell r="AC2170">
            <v>0.22516</v>
          </cell>
          <cell r="AD2170">
            <v>0.20682999999999999</v>
          </cell>
          <cell r="AE2170">
            <v>0.17394000000000001</v>
          </cell>
          <cell r="AF2170">
            <v>0.16068000000000002</v>
          </cell>
          <cell r="AG2170">
            <v>0</v>
          </cell>
          <cell r="AH2170">
            <v>0</v>
          </cell>
          <cell r="AI2170">
            <v>0</v>
          </cell>
          <cell r="AJ2170">
            <v>0</v>
          </cell>
          <cell r="AK2170">
            <v>0</v>
          </cell>
          <cell r="AL2170">
            <v>0</v>
          </cell>
          <cell r="AM2170">
            <v>0</v>
          </cell>
          <cell r="AN2170">
            <v>0</v>
          </cell>
          <cell r="AO2170">
            <v>0</v>
          </cell>
          <cell r="AP2170">
            <v>0</v>
          </cell>
          <cell r="AQ2170">
            <v>0.97660999999999998</v>
          </cell>
        </row>
        <row r="2171">
          <cell r="A2171">
            <v>1</v>
          </cell>
          <cell r="B2171" t="str">
            <v>COP</v>
          </cell>
          <cell r="C2171" t="str">
            <v>Convenidas</v>
          </cell>
          <cell r="D2171" t="str">
            <v>Variable</v>
          </cell>
          <cell r="E2171">
            <v>5</v>
          </cell>
          <cell r="F2171">
            <v>36096</v>
          </cell>
          <cell r="G2171" t="str">
            <v>Octubre</v>
          </cell>
          <cell r="H2171">
            <v>1998</v>
          </cell>
          <cell r="I2171">
            <v>37922</v>
          </cell>
          <cell r="J2171">
            <v>2003</v>
          </cell>
          <cell r="K2171" t="str">
            <v>Octubre</v>
          </cell>
          <cell r="P2171">
            <v>6.5</v>
          </cell>
          <cell r="Q2171">
            <v>18.22</v>
          </cell>
          <cell r="R2171">
            <v>16.86</v>
          </cell>
          <cell r="S2171" t="e">
            <v>#REF!</v>
          </cell>
          <cell r="T2171">
            <v>10.9</v>
          </cell>
          <cell r="U2171" t="e">
            <v>#REF!</v>
          </cell>
          <cell r="V2171">
            <v>10.9</v>
          </cell>
          <cell r="W2171" t="e">
            <v>#REF!</v>
          </cell>
          <cell r="X2171">
            <v>10.9</v>
          </cell>
          <cell r="Y2171">
            <v>1.9859800000000001</v>
          </cell>
          <cell r="Z2171">
            <v>12.88598</v>
          </cell>
          <cell r="AA2171">
            <v>183.774</v>
          </cell>
          <cell r="AB2171">
            <v>1.79</v>
          </cell>
          <cell r="AC2171">
            <v>1.88788</v>
          </cell>
          <cell r="AD2171">
            <v>1.7341899999999999</v>
          </cell>
          <cell r="AE2171">
            <v>1.45842</v>
          </cell>
          <cell r="AF2171">
            <v>1.34724</v>
          </cell>
          <cell r="AG2171">
            <v>0</v>
          </cell>
          <cell r="AH2171">
            <v>0</v>
          </cell>
          <cell r="AI2171">
            <v>0</v>
          </cell>
          <cell r="AJ2171">
            <v>0</v>
          </cell>
          <cell r="AK2171">
            <v>0</v>
          </cell>
          <cell r="AL2171">
            <v>0</v>
          </cell>
          <cell r="AM2171">
            <v>0</v>
          </cell>
          <cell r="AN2171">
            <v>0</v>
          </cell>
          <cell r="AO2171">
            <v>0</v>
          </cell>
          <cell r="AP2171">
            <v>0</v>
          </cell>
          <cell r="AQ2171">
            <v>8.2177299999999995</v>
          </cell>
        </row>
        <row r="2172">
          <cell r="A2172">
            <v>1</v>
          </cell>
          <cell r="B2172" t="str">
            <v>COP</v>
          </cell>
          <cell r="C2172" t="str">
            <v>Convenidas</v>
          </cell>
          <cell r="D2172" t="str">
            <v>Variable</v>
          </cell>
          <cell r="E2172">
            <v>5</v>
          </cell>
          <cell r="F2172">
            <v>36096</v>
          </cell>
          <cell r="G2172" t="str">
            <v>Octubre</v>
          </cell>
          <cell r="H2172">
            <v>1998</v>
          </cell>
          <cell r="I2172">
            <v>37922</v>
          </cell>
          <cell r="J2172">
            <v>2003</v>
          </cell>
          <cell r="K2172" t="str">
            <v>Octubre</v>
          </cell>
          <cell r="P2172">
            <v>6.5</v>
          </cell>
          <cell r="Q2172">
            <v>18.22</v>
          </cell>
          <cell r="R2172">
            <v>16.86</v>
          </cell>
          <cell r="S2172" t="e">
            <v>#REF!</v>
          </cell>
          <cell r="T2172">
            <v>1.5</v>
          </cell>
          <cell r="U2172" t="e">
            <v>#REF!</v>
          </cell>
          <cell r="V2172">
            <v>1.5</v>
          </cell>
          <cell r="W2172" t="e">
            <v>#REF!</v>
          </cell>
          <cell r="X2172">
            <v>1.5</v>
          </cell>
          <cell r="Y2172">
            <v>0.27329999999999999</v>
          </cell>
          <cell r="Z2172">
            <v>1.7732999999999999</v>
          </cell>
          <cell r="AA2172">
            <v>25.29</v>
          </cell>
          <cell r="AB2172">
            <v>0.25</v>
          </cell>
          <cell r="AC2172">
            <v>0.25979999999999998</v>
          </cell>
          <cell r="AD2172">
            <v>0.23864999999999997</v>
          </cell>
          <cell r="AE2172">
            <v>0.20069999999999999</v>
          </cell>
          <cell r="AF2172">
            <v>0.18540000000000001</v>
          </cell>
          <cell r="AG2172">
            <v>0</v>
          </cell>
          <cell r="AH2172">
            <v>0</v>
          </cell>
          <cell r="AI2172">
            <v>0</v>
          </cell>
          <cell r="AJ2172">
            <v>0</v>
          </cell>
          <cell r="AK2172">
            <v>0</v>
          </cell>
          <cell r="AL2172">
            <v>0</v>
          </cell>
          <cell r="AM2172">
            <v>0</v>
          </cell>
          <cell r="AN2172">
            <v>0</v>
          </cell>
          <cell r="AO2172">
            <v>0</v>
          </cell>
          <cell r="AP2172">
            <v>0</v>
          </cell>
          <cell r="AQ2172">
            <v>1.1345499999999999</v>
          </cell>
        </row>
        <row r="2173">
          <cell r="A2173">
            <v>1</v>
          </cell>
          <cell r="B2173" t="str">
            <v>COP</v>
          </cell>
          <cell r="C2173" t="str">
            <v>Convenidas</v>
          </cell>
          <cell r="D2173" t="str">
            <v>Variable</v>
          </cell>
          <cell r="E2173">
            <v>5</v>
          </cell>
          <cell r="F2173">
            <v>36096</v>
          </cell>
          <cell r="G2173" t="str">
            <v>Octubre</v>
          </cell>
          <cell r="H2173">
            <v>1998</v>
          </cell>
          <cell r="I2173">
            <v>37922</v>
          </cell>
          <cell r="J2173">
            <v>2003</v>
          </cell>
          <cell r="K2173" t="str">
            <v>Octubre</v>
          </cell>
          <cell r="P2173">
            <v>6.5</v>
          </cell>
          <cell r="Q2173">
            <v>18.22</v>
          </cell>
          <cell r="R2173">
            <v>16.86</v>
          </cell>
          <cell r="S2173" t="e">
            <v>#REF!</v>
          </cell>
          <cell r="T2173">
            <v>0.6</v>
          </cell>
          <cell r="U2173" t="e">
            <v>#REF!</v>
          </cell>
          <cell r="V2173">
            <v>0.6</v>
          </cell>
          <cell r="W2173" t="e">
            <v>#REF!</v>
          </cell>
          <cell r="X2173">
            <v>0.6</v>
          </cell>
          <cell r="Y2173">
            <v>0.10932</v>
          </cell>
          <cell r="Z2173">
            <v>0.70931999999999995</v>
          </cell>
          <cell r="AA2173">
            <v>10.116</v>
          </cell>
          <cell r="AB2173">
            <v>0.1</v>
          </cell>
          <cell r="AC2173">
            <v>0.10392</v>
          </cell>
          <cell r="AD2173">
            <v>9.5459999999999989E-2</v>
          </cell>
          <cell r="AE2173">
            <v>8.0280000000000004E-2</v>
          </cell>
          <cell r="AF2173">
            <v>7.4160000000000004E-2</v>
          </cell>
          <cell r="AG2173">
            <v>0</v>
          </cell>
          <cell r="AH2173">
            <v>0</v>
          </cell>
          <cell r="AI2173">
            <v>0</v>
          </cell>
          <cell r="AJ2173">
            <v>0</v>
          </cell>
          <cell r="AK2173">
            <v>0</v>
          </cell>
          <cell r="AL2173">
            <v>0</v>
          </cell>
          <cell r="AM2173">
            <v>0</v>
          </cell>
          <cell r="AN2173">
            <v>0</v>
          </cell>
          <cell r="AO2173">
            <v>0</v>
          </cell>
          <cell r="AP2173">
            <v>0</v>
          </cell>
          <cell r="AQ2173">
            <v>0.45382</v>
          </cell>
        </row>
        <row r="2174">
          <cell r="A2174">
            <v>1</v>
          </cell>
          <cell r="B2174" t="str">
            <v>COP</v>
          </cell>
          <cell r="C2174" t="str">
            <v>Convenidas</v>
          </cell>
          <cell r="D2174" t="str">
            <v>Variable</v>
          </cell>
          <cell r="E2174">
            <v>5</v>
          </cell>
          <cell r="F2174">
            <v>36096</v>
          </cell>
          <cell r="G2174" t="str">
            <v>Octubre</v>
          </cell>
          <cell r="H2174">
            <v>1998</v>
          </cell>
          <cell r="I2174">
            <v>37922</v>
          </cell>
          <cell r="J2174">
            <v>2003</v>
          </cell>
          <cell r="K2174" t="str">
            <v>Octubre</v>
          </cell>
          <cell r="P2174">
            <v>6.5</v>
          </cell>
          <cell r="Q2174">
            <v>18.22</v>
          </cell>
          <cell r="R2174">
            <v>16.86</v>
          </cell>
          <cell r="S2174" t="e">
            <v>#REF!</v>
          </cell>
          <cell r="T2174">
            <v>0.9</v>
          </cell>
          <cell r="U2174" t="e">
            <v>#REF!</v>
          </cell>
          <cell r="V2174">
            <v>0.9</v>
          </cell>
          <cell r="W2174" t="e">
            <v>#REF!</v>
          </cell>
          <cell r="X2174">
            <v>0.9</v>
          </cell>
          <cell r="Y2174">
            <v>0.16398000000000001</v>
          </cell>
          <cell r="Z2174">
            <v>1.0639799999999999</v>
          </cell>
          <cell r="AA2174">
            <v>15.173999999999999</v>
          </cell>
          <cell r="AB2174">
            <v>0.15</v>
          </cell>
          <cell r="AC2174">
            <v>0.15587999999999999</v>
          </cell>
          <cell r="AD2174">
            <v>0.14318999999999998</v>
          </cell>
          <cell r="AE2174">
            <v>0.12042</v>
          </cell>
          <cell r="AF2174">
            <v>0.11124000000000001</v>
          </cell>
          <cell r="AG2174">
            <v>0</v>
          </cell>
          <cell r="AH2174">
            <v>0</v>
          </cell>
          <cell r="AI2174">
            <v>0</v>
          </cell>
          <cell r="AJ2174">
            <v>0</v>
          </cell>
          <cell r="AK2174">
            <v>0</v>
          </cell>
          <cell r="AL2174">
            <v>0</v>
          </cell>
          <cell r="AM2174">
            <v>0</v>
          </cell>
          <cell r="AN2174">
            <v>0</v>
          </cell>
          <cell r="AO2174">
            <v>0</v>
          </cell>
          <cell r="AP2174">
            <v>0</v>
          </cell>
          <cell r="AQ2174">
            <v>0.68072999999999995</v>
          </cell>
        </row>
        <row r="2175">
          <cell r="A2175">
            <v>1</v>
          </cell>
          <cell r="B2175" t="str">
            <v>COP</v>
          </cell>
          <cell r="C2175" t="str">
            <v>Convenidas</v>
          </cell>
          <cell r="D2175" t="str">
            <v>Variable</v>
          </cell>
          <cell r="E2175">
            <v>5</v>
          </cell>
          <cell r="F2175">
            <v>36096</v>
          </cell>
          <cell r="G2175" t="str">
            <v>Octubre</v>
          </cell>
          <cell r="H2175">
            <v>1998</v>
          </cell>
          <cell r="I2175">
            <v>37922</v>
          </cell>
          <cell r="J2175">
            <v>2003</v>
          </cell>
          <cell r="K2175" t="str">
            <v>Octubre</v>
          </cell>
          <cell r="P2175">
            <v>6.5</v>
          </cell>
          <cell r="Q2175">
            <v>18.22</v>
          </cell>
          <cell r="R2175">
            <v>16.86</v>
          </cell>
          <cell r="S2175" t="e">
            <v>#REF!</v>
          </cell>
          <cell r="T2175">
            <v>1.9</v>
          </cell>
          <cell r="U2175" t="e">
            <v>#REF!</v>
          </cell>
          <cell r="V2175">
            <v>1.9</v>
          </cell>
          <cell r="W2175" t="e">
            <v>#REF!</v>
          </cell>
          <cell r="X2175">
            <v>1.9</v>
          </cell>
          <cell r="Y2175">
            <v>0.34617999999999999</v>
          </cell>
          <cell r="Z2175">
            <v>2.2461799999999998</v>
          </cell>
          <cell r="AA2175">
            <v>32.033999999999999</v>
          </cell>
          <cell r="AB2175">
            <v>0.31</v>
          </cell>
          <cell r="AC2175">
            <v>0.32907999999999998</v>
          </cell>
          <cell r="AD2175">
            <v>0.30228999999999995</v>
          </cell>
          <cell r="AE2175">
            <v>0.25422</v>
          </cell>
          <cell r="AF2175">
            <v>0.23483999999999999</v>
          </cell>
          <cell r="AG2175">
            <v>0</v>
          </cell>
          <cell r="AH2175">
            <v>0</v>
          </cell>
          <cell r="AI2175">
            <v>0</v>
          </cell>
          <cell r="AJ2175">
            <v>0</v>
          </cell>
          <cell r="AK2175">
            <v>0</v>
          </cell>
          <cell r="AL2175">
            <v>0</v>
          </cell>
          <cell r="AM2175">
            <v>0</v>
          </cell>
          <cell r="AN2175">
            <v>0</v>
          </cell>
          <cell r="AO2175">
            <v>0</v>
          </cell>
          <cell r="AP2175">
            <v>0</v>
          </cell>
          <cell r="AQ2175">
            <v>1.4304299999999999</v>
          </cell>
        </row>
        <row r="2176">
          <cell r="A2176">
            <v>1</v>
          </cell>
          <cell r="B2176" t="str">
            <v>COP</v>
          </cell>
          <cell r="C2176" t="str">
            <v>Convenidas</v>
          </cell>
          <cell r="D2176" t="str">
            <v>Variable</v>
          </cell>
          <cell r="E2176">
            <v>5</v>
          </cell>
          <cell r="F2176">
            <v>36096</v>
          </cell>
          <cell r="G2176" t="str">
            <v>Octubre</v>
          </cell>
          <cell r="H2176">
            <v>1998</v>
          </cell>
          <cell r="I2176">
            <v>37922</v>
          </cell>
          <cell r="J2176">
            <v>2003</v>
          </cell>
          <cell r="K2176" t="str">
            <v>Octubre</v>
          </cell>
          <cell r="P2176">
            <v>6.5</v>
          </cell>
          <cell r="Q2176">
            <v>18.22</v>
          </cell>
          <cell r="R2176">
            <v>16.86</v>
          </cell>
          <cell r="S2176" t="e">
            <v>#REF!</v>
          </cell>
          <cell r="T2176">
            <v>10.4</v>
          </cell>
          <cell r="U2176" t="e">
            <v>#REF!</v>
          </cell>
          <cell r="V2176">
            <v>10.4</v>
          </cell>
          <cell r="W2176" t="e">
            <v>#REF!</v>
          </cell>
          <cell r="X2176">
            <v>10.4</v>
          </cell>
          <cell r="Y2176">
            <v>1.8948800000000001</v>
          </cell>
          <cell r="Z2176">
            <v>12.294880000000001</v>
          </cell>
          <cell r="AA2176">
            <v>175.34399999999999</v>
          </cell>
          <cell r="AB2176">
            <v>1.71</v>
          </cell>
          <cell r="AC2176">
            <v>1.80128</v>
          </cell>
          <cell r="AD2176">
            <v>1.6546399999999999</v>
          </cell>
          <cell r="AE2176">
            <v>1.3915200000000001</v>
          </cell>
          <cell r="AF2176">
            <v>1.2854400000000001</v>
          </cell>
          <cell r="AG2176">
            <v>0</v>
          </cell>
          <cell r="AH2176">
            <v>0</v>
          </cell>
          <cell r="AI2176">
            <v>0</v>
          </cell>
          <cell r="AJ2176">
            <v>0</v>
          </cell>
          <cell r="AK2176">
            <v>0</v>
          </cell>
          <cell r="AL2176">
            <v>0</v>
          </cell>
          <cell r="AM2176">
            <v>0</v>
          </cell>
          <cell r="AN2176">
            <v>0</v>
          </cell>
          <cell r="AO2176">
            <v>0</v>
          </cell>
          <cell r="AP2176">
            <v>0</v>
          </cell>
          <cell r="AQ2176">
            <v>7.8428800000000001</v>
          </cell>
        </row>
        <row r="2177">
          <cell r="A2177">
            <v>1</v>
          </cell>
          <cell r="B2177" t="str">
            <v>COP</v>
          </cell>
          <cell r="C2177" t="str">
            <v>Convenidas</v>
          </cell>
          <cell r="D2177" t="str">
            <v>Variable</v>
          </cell>
          <cell r="E2177">
            <v>5</v>
          </cell>
          <cell r="F2177">
            <v>36096</v>
          </cell>
          <cell r="G2177" t="str">
            <v>Octubre</v>
          </cell>
          <cell r="H2177">
            <v>1998</v>
          </cell>
          <cell r="I2177">
            <v>37922</v>
          </cell>
          <cell r="J2177">
            <v>2003</v>
          </cell>
          <cell r="K2177" t="str">
            <v>Octubre</v>
          </cell>
          <cell r="P2177">
            <v>6.5</v>
          </cell>
          <cell r="Q2177">
            <v>18.22</v>
          </cell>
          <cell r="R2177">
            <v>16.86</v>
          </cell>
          <cell r="S2177" t="e">
            <v>#REF!</v>
          </cell>
          <cell r="T2177">
            <v>4.5</v>
          </cell>
          <cell r="U2177" t="e">
            <v>#REF!</v>
          </cell>
          <cell r="V2177">
            <v>4.5</v>
          </cell>
          <cell r="W2177" t="e">
            <v>#REF!</v>
          </cell>
          <cell r="X2177">
            <v>4.5</v>
          </cell>
          <cell r="Y2177">
            <v>0.81989999999999996</v>
          </cell>
          <cell r="Z2177">
            <v>5.3198999999999996</v>
          </cell>
          <cell r="AA2177">
            <v>75.87</v>
          </cell>
          <cell r="AB2177">
            <v>0.74</v>
          </cell>
          <cell r="AC2177">
            <v>0.77939999999999998</v>
          </cell>
          <cell r="AD2177">
            <v>0.71594999999999998</v>
          </cell>
          <cell r="AE2177">
            <v>0.60209999999999997</v>
          </cell>
          <cell r="AF2177">
            <v>0.55620000000000003</v>
          </cell>
          <cell r="AG2177">
            <v>0</v>
          </cell>
          <cell r="AH2177">
            <v>0</v>
          </cell>
          <cell r="AI2177">
            <v>0</v>
          </cell>
          <cell r="AJ2177">
            <v>0</v>
          </cell>
          <cell r="AK2177">
            <v>0</v>
          </cell>
          <cell r="AL2177">
            <v>0</v>
          </cell>
          <cell r="AM2177">
            <v>0</v>
          </cell>
          <cell r="AN2177">
            <v>0</v>
          </cell>
          <cell r="AO2177">
            <v>0</v>
          </cell>
          <cell r="AP2177">
            <v>0</v>
          </cell>
          <cell r="AQ2177">
            <v>3.3936500000000001</v>
          </cell>
        </row>
        <row r="2178">
          <cell r="A2178">
            <v>1</v>
          </cell>
          <cell r="B2178" t="str">
            <v>COP</v>
          </cell>
          <cell r="C2178" t="str">
            <v>Convenidas</v>
          </cell>
          <cell r="D2178" t="str">
            <v>Variable</v>
          </cell>
          <cell r="E2178">
            <v>5</v>
          </cell>
          <cell r="F2178">
            <v>36096</v>
          </cell>
          <cell r="G2178" t="str">
            <v>Octubre</v>
          </cell>
          <cell r="H2178">
            <v>1998</v>
          </cell>
          <cell r="I2178">
            <v>37922</v>
          </cell>
          <cell r="J2178">
            <v>2003</v>
          </cell>
          <cell r="K2178" t="str">
            <v>Octubre</v>
          </cell>
          <cell r="P2178">
            <v>6.5</v>
          </cell>
          <cell r="Q2178">
            <v>18.22</v>
          </cell>
          <cell r="R2178">
            <v>16.86</v>
          </cell>
          <cell r="S2178" t="e">
            <v>#REF!</v>
          </cell>
          <cell r="T2178">
            <v>2.1</v>
          </cell>
          <cell r="U2178" t="e">
            <v>#REF!</v>
          </cell>
          <cell r="V2178">
            <v>2.1</v>
          </cell>
          <cell r="W2178" t="e">
            <v>#REF!</v>
          </cell>
          <cell r="X2178">
            <v>2.1</v>
          </cell>
          <cell r="Y2178">
            <v>0.38262000000000002</v>
          </cell>
          <cell r="Z2178">
            <v>2.4826200000000003</v>
          </cell>
          <cell r="AA2178">
            <v>35.405999999999999</v>
          </cell>
          <cell r="AB2178">
            <v>0.35</v>
          </cell>
          <cell r="AC2178">
            <v>0.36371999999999999</v>
          </cell>
          <cell r="AD2178">
            <v>0.33411000000000002</v>
          </cell>
          <cell r="AE2178">
            <v>0.28098000000000001</v>
          </cell>
          <cell r="AF2178">
            <v>0.25956000000000001</v>
          </cell>
          <cell r="AG2178">
            <v>0</v>
          </cell>
          <cell r="AH2178">
            <v>0</v>
          </cell>
          <cell r="AI2178">
            <v>0</v>
          </cell>
          <cell r="AJ2178">
            <v>0</v>
          </cell>
          <cell r="AK2178">
            <v>0</v>
          </cell>
          <cell r="AL2178">
            <v>0</v>
          </cell>
          <cell r="AM2178">
            <v>0</v>
          </cell>
          <cell r="AN2178">
            <v>0</v>
          </cell>
          <cell r="AO2178">
            <v>0</v>
          </cell>
          <cell r="AP2178">
            <v>0</v>
          </cell>
          <cell r="AQ2178">
            <v>1.5883699999999998</v>
          </cell>
        </row>
        <row r="2179">
          <cell r="A2179">
            <v>1</v>
          </cell>
          <cell r="B2179" t="str">
            <v>COP</v>
          </cell>
          <cell r="C2179" t="str">
            <v>Convenidas</v>
          </cell>
          <cell r="D2179" t="str">
            <v>Variable</v>
          </cell>
          <cell r="E2179">
            <v>5</v>
          </cell>
          <cell r="F2179">
            <v>36096</v>
          </cell>
          <cell r="G2179" t="str">
            <v>Octubre</v>
          </cell>
          <cell r="H2179">
            <v>1998</v>
          </cell>
          <cell r="I2179">
            <v>37922</v>
          </cell>
          <cell r="J2179">
            <v>2003</v>
          </cell>
          <cell r="K2179" t="str">
            <v>Octubre</v>
          </cell>
          <cell r="P2179">
            <v>6.5</v>
          </cell>
          <cell r="Q2179">
            <v>18.22</v>
          </cell>
          <cell r="R2179">
            <v>16.86</v>
          </cell>
          <cell r="S2179" t="e">
            <v>#REF!</v>
          </cell>
          <cell r="T2179">
            <v>1.2</v>
          </cell>
          <cell r="U2179" t="e">
            <v>#REF!</v>
          </cell>
          <cell r="V2179">
            <v>1.2</v>
          </cell>
          <cell r="W2179" t="e">
            <v>#REF!</v>
          </cell>
          <cell r="X2179">
            <v>1.2</v>
          </cell>
          <cell r="Y2179">
            <v>0.21864</v>
          </cell>
          <cell r="Z2179">
            <v>1.4186399999999999</v>
          </cell>
          <cell r="AA2179">
            <v>20.231999999999999</v>
          </cell>
          <cell r="AB2179">
            <v>0.2</v>
          </cell>
          <cell r="AC2179">
            <v>0.20784</v>
          </cell>
          <cell r="AD2179">
            <v>0.19091999999999998</v>
          </cell>
          <cell r="AE2179">
            <v>0.16056000000000001</v>
          </cell>
          <cell r="AF2179">
            <v>0.14832000000000001</v>
          </cell>
          <cell r="AG2179">
            <v>0</v>
          </cell>
          <cell r="AH2179">
            <v>0</v>
          </cell>
          <cell r="AI2179">
            <v>0</v>
          </cell>
          <cell r="AJ2179">
            <v>0</v>
          </cell>
          <cell r="AK2179">
            <v>0</v>
          </cell>
          <cell r="AL2179">
            <v>0</v>
          </cell>
          <cell r="AM2179">
            <v>0</v>
          </cell>
          <cell r="AN2179">
            <v>0</v>
          </cell>
          <cell r="AO2179">
            <v>0</v>
          </cell>
          <cell r="AP2179">
            <v>0</v>
          </cell>
          <cell r="AQ2179">
            <v>0.90764</v>
          </cell>
        </row>
        <row r="2180">
          <cell r="A2180">
            <v>1</v>
          </cell>
          <cell r="B2180" t="str">
            <v>COP</v>
          </cell>
          <cell r="C2180" t="str">
            <v>Convenidas</v>
          </cell>
          <cell r="D2180" t="str">
            <v>Variable</v>
          </cell>
          <cell r="E2180">
            <v>5</v>
          </cell>
          <cell r="F2180">
            <v>36096</v>
          </cell>
          <cell r="G2180" t="str">
            <v>Octubre</v>
          </cell>
          <cell r="H2180">
            <v>1998</v>
          </cell>
          <cell r="I2180">
            <v>37922</v>
          </cell>
          <cell r="J2180">
            <v>2003</v>
          </cell>
          <cell r="K2180" t="str">
            <v>Octubre</v>
          </cell>
          <cell r="P2180">
            <v>6.5</v>
          </cell>
          <cell r="Q2180">
            <v>18.22</v>
          </cell>
          <cell r="R2180">
            <v>16.86</v>
          </cell>
          <cell r="S2180" t="e">
            <v>#REF!</v>
          </cell>
          <cell r="T2180">
            <v>10.8</v>
          </cell>
          <cell r="U2180" t="e">
            <v>#REF!</v>
          </cell>
          <cell r="V2180">
            <v>10.8</v>
          </cell>
          <cell r="W2180" t="e">
            <v>#REF!</v>
          </cell>
          <cell r="X2180">
            <v>10.8</v>
          </cell>
          <cell r="Y2180">
            <v>1.9677600000000002</v>
          </cell>
          <cell r="Z2180">
            <v>12.767760000000001</v>
          </cell>
          <cell r="AA2180">
            <v>182.08799999999999</v>
          </cell>
          <cell r="AB2180">
            <v>1.78</v>
          </cell>
          <cell r="AC2180">
            <v>1.87056</v>
          </cell>
          <cell r="AD2180">
            <v>1.71828</v>
          </cell>
          <cell r="AE2180">
            <v>1.4450400000000001</v>
          </cell>
          <cell r="AF2180">
            <v>1.3348800000000001</v>
          </cell>
          <cell r="AG2180">
            <v>0</v>
          </cell>
          <cell r="AH2180">
            <v>0</v>
          </cell>
          <cell r="AI2180">
            <v>0</v>
          </cell>
          <cell r="AJ2180">
            <v>0</v>
          </cell>
          <cell r="AK2180">
            <v>0</v>
          </cell>
          <cell r="AL2180">
            <v>0</v>
          </cell>
          <cell r="AM2180">
            <v>0</v>
          </cell>
          <cell r="AN2180">
            <v>0</v>
          </cell>
          <cell r="AO2180">
            <v>0</v>
          </cell>
          <cell r="AP2180">
            <v>0</v>
          </cell>
          <cell r="AQ2180">
            <v>8.1487600000000011</v>
          </cell>
        </row>
        <row r="2181">
          <cell r="A2181">
            <v>1</v>
          </cell>
          <cell r="B2181" t="str">
            <v>COP</v>
          </cell>
          <cell r="C2181" t="str">
            <v>Convenidas</v>
          </cell>
          <cell r="D2181" t="str">
            <v>Variable</v>
          </cell>
          <cell r="E2181">
            <v>5</v>
          </cell>
          <cell r="F2181">
            <v>36096</v>
          </cell>
          <cell r="G2181" t="str">
            <v>Octubre</v>
          </cell>
          <cell r="H2181">
            <v>1998</v>
          </cell>
          <cell r="I2181">
            <v>37922</v>
          </cell>
          <cell r="J2181">
            <v>2003</v>
          </cell>
          <cell r="K2181" t="str">
            <v>Octubre</v>
          </cell>
          <cell r="P2181">
            <v>6.5</v>
          </cell>
          <cell r="Q2181">
            <v>18.22</v>
          </cell>
          <cell r="R2181">
            <v>16.86</v>
          </cell>
          <cell r="S2181" t="e">
            <v>#REF!</v>
          </cell>
          <cell r="T2181">
            <v>6.2</v>
          </cell>
          <cell r="U2181" t="e">
            <v>#REF!</v>
          </cell>
          <cell r="V2181">
            <v>6.2</v>
          </cell>
          <cell r="W2181" t="e">
            <v>#REF!</v>
          </cell>
          <cell r="X2181">
            <v>6.2</v>
          </cell>
          <cell r="Y2181">
            <v>1.12964</v>
          </cell>
          <cell r="Z2181">
            <v>7.3296400000000004</v>
          </cell>
          <cell r="AA2181">
            <v>104.532</v>
          </cell>
          <cell r="AB2181">
            <v>1.02</v>
          </cell>
          <cell r="AC2181">
            <v>1.0738399999999999</v>
          </cell>
          <cell r="AD2181">
            <v>0.98641999999999996</v>
          </cell>
          <cell r="AE2181">
            <v>0.82956000000000008</v>
          </cell>
          <cell r="AF2181">
            <v>0.76632</v>
          </cell>
          <cell r="AG2181">
            <v>0</v>
          </cell>
          <cell r="AH2181">
            <v>0</v>
          </cell>
          <cell r="AI2181">
            <v>0</v>
          </cell>
          <cell r="AJ2181">
            <v>0</v>
          </cell>
          <cell r="AK2181">
            <v>0</v>
          </cell>
          <cell r="AL2181">
            <v>0</v>
          </cell>
          <cell r="AM2181">
            <v>0</v>
          </cell>
          <cell r="AN2181">
            <v>0</v>
          </cell>
          <cell r="AO2181">
            <v>0</v>
          </cell>
          <cell r="AP2181">
            <v>0</v>
          </cell>
          <cell r="AQ2181">
            <v>4.6761400000000002</v>
          </cell>
        </row>
        <row r="2182">
          <cell r="A2182">
            <v>1</v>
          </cell>
          <cell r="B2182" t="str">
            <v>COP</v>
          </cell>
          <cell r="C2182" t="str">
            <v>Convenidas</v>
          </cell>
          <cell r="D2182" t="str">
            <v>Variable</v>
          </cell>
          <cell r="E2182">
            <v>5</v>
          </cell>
          <cell r="F2182">
            <v>36096</v>
          </cell>
          <cell r="G2182" t="str">
            <v>Octubre</v>
          </cell>
          <cell r="H2182">
            <v>1998</v>
          </cell>
          <cell r="I2182">
            <v>37922</v>
          </cell>
          <cell r="J2182">
            <v>2003</v>
          </cell>
          <cell r="K2182" t="str">
            <v>Octubre</v>
          </cell>
          <cell r="P2182">
            <v>6.5</v>
          </cell>
          <cell r="Q2182">
            <v>18.22</v>
          </cell>
          <cell r="R2182">
            <v>16.86</v>
          </cell>
          <cell r="S2182" t="e">
            <v>#REF!</v>
          </cell>
          <cell r="T2182">
            <v>3.5</v>
          </cell>
          <cell r="U2182" t="e">
            <v>#REF!</v>
          </cell>
          <cell r="V2182">
            <v>3.5</v>
          </cell>
          <cell r="W2182" t="e">
            <v>#REF!</v>
          </cell>
          <cell r="X2182">
            <v>3.5</v>
          </cell>
          <cell r="Y2182">
            <v>0.63770000000000004</v>
          </cell>
          <cell r="Z2182">
            <v>4.1376999999999997</v>
          </cell>
          <cell r="AA2182">
            <v>59.01</v>
          </cell>
          <cell r="AB2182">
            <v>0.57999999999999996</v>
          </cell>
          <cell r="AC2182">
            <v>0.60619999999999996</v>
          </cell>
          <cell r="AD2182">
            <v>0.55684999999999996</v>
          </cell>
          <cell r="AE2182">
            <v>0.46829999999999999</v>
          </cell>
          <cell r="AF2182">
            <v>0.43259999999999998</v>
          </cell>
          <cell r="AG2182">
            <v>0</v>
          </cell>
          <cell r="AH2182">
            <v>0</v>
          </cell>
          <cell r="AI2182">
            <v>0</v>
          </cell>
          <cell r="AJ2182">
            <v>0</v>
          </cell>
          <cell r="AK2182">
            <v>0</v>
          </cell>
          <cell r="AL2182">
            <v>0</v>
          </cell>
          <cell r="AM2182">
            <v>0</v>
          </cell>
          <cell r="AN2182">
            <v>0</v>
          </cell>
          <cell r="AO2182">
            <v>0</v>
          </cell>
          <cell r="AP2182">
            <v>0</v>
          </cell>
          <cell r="AQ2182">
            <v>2.6439499999999998</v>
          </cell>
        </row>
        <row r="2183">
          <cell r="A2183">
            <v>1</v>
          </cell>
          <cell r="B2183" t="str">
            <v>COP</v>
          </cell>
          <cell r="C2183" t="str">
            <v>Convenidas</v>
          </cell>
          <cell r="D2183" t="str">
            <v>Variable</v>
          </cell>
          <cell r="E2183">
            <v>5</v>
          </cell>
          <cell r="F2183">
            <v>36096</v>
          </cell>
          <cell r="G2183" t="str">
            <v>Octubre</v>
          </cell>
          <cell r="H2183">
            <v>1998</v>
          </cell>
          <cell r="I2183">
            <v>37922</v>
          </cell>
          <cell r="J2183">
            <v>2003</v>
          </cell>
          <cell r="K2183" t="str">
            <v>Octubre</v>
          </cell>
          <cell r="P2183">
            <v>6.5</v>
          </cell>
          <cell r="Q2183">
            <v>18.22</v>
          </cell>
          <cell r="R2183">
            <v>16.86</v>
          </cell>
          <cell r="S2183" t="e">
            <v>#REF!</v>
          </cell>
          <cell r="T2183">
            <v>3.4</v>
          </cell>
          <cell r="U2183" t="e">
            <v>#REF!</v>
          </cell>
          <cell r="V2183">
            <v>3.4</v>
          </cell>
          <cell r="W2183" t="e">
            <v>#REF!</v>
          </cell>
          <cell r="X2183">
            <v>3.4</v>
          </cell>
          <cell r="Y2183">
            <v>0.61948000000000003</v>
          </cell>
          <cell r="Z2183">
            <v>4.0194799999999997</v>
          </cell>
          <cell r="AA2183">
            <v>57.323999999999998</v>
          </cell>
          <cell r="AB2183">
            <v>0.56000000000000005</v>
          </cell>
          <cell r="AC2183">
            <v>0.58887999999999996</v>
          </cell>
          <cell r="AD2183">
            <v>0.54093999999999998</v>
          </cell>
          <cell r="AE2183">
            <v>0.45491999999999999</v>
          </cell>
          <cell r="AF2183">
            <v>0.42024</v>
          </cell>
          <cell r="AG2183">
            <v>0</v>
          </cell>
          <cell r="AH2183">
            <v>0</v>
          </cell>
          <cell r="AI2183">
            <v>0</v>
          </cell>
          <cell r="AJ2183">
            <v>0</v>
          </cell>
          <cell r="AK2183">
            <v>0</v>
          </cell>
          <cell r="AL2183">
            <v>0</v>
          </cell>
          <cell r="AM2183">
            <v>0</v>
          </cell>
          <cell r="AN2183">
            <v>0</v>
          </cell>
          <cell r="AO2183">
            <v>0</v>
          </cell>
          <cell r="AP2183">
            <v>0</v>
          </cell>
          <cell r="AQ2183">
            <v>2.5649800000000003</v>
          </cell>
        </row>
        <row r="2184">
          <cell r="A2184">
            <v>1</v>
          </cell>
          <cell r="B2184" t="str">
            <v>COP</v>
          </cell>
          <cell r="C2184" t="str">
            <v>Convenidas</v>
          </cell>
          <cell r="D2184" t="str">
            <v>Variable</v>
          </cell>
          <cell r="E2184">
            <v>5</v>
          </cell>
          <cell r="F2184">
            <v>36096</v>
          </cell>
          <cell r="G2184" t="str">
            <v>Octubre</v>
          </cell>
          <cell r="H2184">
            <v>1998</v>
          </cell>
          <cell r="I2184">
            <v>37922</v>
          </cell>
          <cell r="J2184">
            <v>2003</v>
          </cell>
          <cell r="K2184" t="str">
            <v>Octubre</v>
          </cell>
          <cell r="P2184">
            <v>6.5</v>
          </cell>
          <cell r="Q2184">
            <v>18.22</v>
          </cell>
          <cell r="R2184">
            <v>16.86</v>
          </cell>
          <cell r="S2184" t="e">
            <v>#REF!</v>
          </cell>
          <cell r="T2184">
            <v>21.2</v>
          </cell>
          <cell r="U2184" t="e">
            <v>#REF!</v>
          </cell>
          <cell r="V2184">
            <v>21.2</v>
          </cell>
          <cell r="W2184" t="e">
            <v>#REF!</v>
          </cell>
          <cell r="X2184">
            <v>21.2</v>
          </cell>
          <cell r="Y2184">
            <v>3.8626399999999999</v>
          </cell>
          <cell r="Z2184">
            <v>25.062639999999998</v>
          </cell>
          <cell r="AA2184">
            <v>357.43199999999996</v>
          </cell>
          <cell r="AB2184">
            <v>3.48</v>
          </cell>
          <cell r="AC2184">
            <v>3.6718399999999995</v>
          </cell>
          <cell r="AD2184">
            <v>3.3729199999999997</v>
          </cell>
          <cell r="AE2184">
            <v>2.83656</v>
          </cell>
          <cell r="AF2184">
            <v>2.62032</v>
          </cell>
          <cell r="AG2184">
            <v>0</v>
          </cell>
          <cell r="AH2184">
            <v>0</v>
          </cell>
          <cell r="AI2184">
            <v>0</v>
          </cell>
          <cell r="AJ2184">
            <v>0</v>
          </cell>
          <cell r="AK2184">
            <v>0</v>
          </cell>
          <cell r="AL2184">
            <v>0</v>
          </cell>
          <cell r="AM2184">
            <v>0</v>
          </cell>
          <cell r="AN2184">
            <v>0</v>
          </cell>
          <cell r="AO2184">
            <v>0</v>
          </cell>
          <cell r="AP2184">
            <v>0</v>
          </cell>
          <cell r="AQ2184">
            <v>15.981640000000001</v>
          </cell>
        </row>
        <row r="2185">
          <cell r="A2185">
            <v>1</v>
          </cell>
          <cell r="B2185" t="str">
            <v>COP</v>
          </cell>
          <cell r="C2185" t="str">
            <v>Convenidas</v>
          </cell>
          <cell r="D2185" t="str">
            <v>Variable</v>
          </cell>
          <cell r="E2185">
            <v>5</v>
          </cell>
          <cell r="F2185">
            <v>36096</v>
          </cell>
          <cell r="G2185" t="str">
            <v>Octubre</v>
          </cell>
          <cell r="H2185">
            <v>1998</v>
          </cell>
          <cell r="I2185">
            <v>37922</v>
          </cell>
          <cell r="J2185">
            <v>2003</v>
          </cell>
          <cell r="K2185" t="str">
            <v>Octubre</v>
          </cell>
          <cell r="P2185">
            <v>6.5</v>
          </cell>
          <cell r="Q2185">
            <v>18.22</v>
          </cell>
          <cell r="R2185">
            <v>16.86</v>
          </cell>
          <cell r="S2185" t="e">
            <v>#REF!</v>
          </cell>
          <cell r="T2185">
            <v>7.1</v>
          </cell>
          <cell r="U2185" t="e">
            <v>#REF!</v>
          </cell>
          <cell r="V2185">
            <v>7.1</v>
          </cell>
          <cell r="W2185" t="e">
            <v>#REF!</v>
          </cell>
          <cell r="X2185">
            <v>7.1</v>
          </cell>
          <cell r="Y2185">
            <v>1.29362</v>
          </cell>
          <cell r="Z2185">
            <v>8.3936200000000003</v>
          </cell>
          <cell r="AA2185">
            <v>119.70599999999999</v>
          </cell>
          <cell r="AB2185">
            <v>1.17</v>
          </cell>
          <cell r="AC2185">
            <v>1.2297199999999999</v>
          </cell>
          <cell r="AD2185">
            <v>1.1296099999999998</v>
          </cell>
          <cell r="AE2185">
            <v>0.94997999999999994</v>
          </cell>
          <cell r="AF2185">
            <v>0.87756000000000001</v>
          </cell>
          <cell r="AG2185">
            <v>0</v>
          </cell>
          <cell r="AH2185">
            <v>0</v>
          </cell>
          <cell r="AI2185">
            <v>0</v>
          </cell>
          <cell r="AJ2185">
            <v>0</v>
          </cell>
          <cell r="AK2185">
            <v>0</v>
          </cell>
          <cell r="AL2185">
            <v>0</v>
          </cell>
          <cell r="AM2185">
            <v>0</v>
          </cell>
          <cell r="AN2185">
            <v>0</v>
          </cell>
          <cell r="AO2185">
            <v>0</v>
          </cell>
          <cell r="AP2185">
            <v>0</v>
          </cell>
          <cell r="AQ2185">
            <v>5.3568699999999998</v>
          </cell>
        </row>
        <row r="2186">
          <cell r="A2186">
            <v>1</v>
          </cell>
          <cell r="B2186" t="str">
            <v>COP</v>
          </cell>
          <cell r="C2186" t="str">
            <v>Convenidas</v>
          </cell>
          <cell r="D2186" t="str">
            <v>Variable</v>
          </cell>
          <cell r="E2186">
            <v>5</v>
          </cell>
          <cell r="F2186">
            <v>36096</v>
          </cell>
          <cell r="G2186" t="str">
            <v>Octubre</v>
          </cell>
          <cell r="H2186">
            <v>1998</v>
          </cell>
          <cell r="I2186">
            <v>37922</v>
          </cell>
          <cell r="J2186">
            <v>2003</v>
          </cell>
          <cell r="K2186" t="str">
            <v>Octubre</v>
          </cell>
          <cell r="P2186">
            <v>6.5</v>
          </cell>
          <cell r="Q2186">
            <v>18.22</v>
          </cell>
          <cell r="R2186">
            <v>16.86</v>
          </cell>
          <cell r="S2186" t="e">
            <v>#REF!</v>
          </cell>
          <cell r="T2186">
            <v>567.29999999999995</v>
          </cell>
          <cell r="U2186" t="e">
            <v>#REF!</v>
          </cell>
          <cell r="V2186">
            <v>567.29999999999995</v>
          </cell>
          <cell r="W2186" t="e">
            <v>#REF!</v>
          </cell>
          <cell r="X2186">
            <v>567.29999999999995</v>
          </cell>
          <cell r="Y2186">
            <v>103.36205999999999</v>
          </cell>
          <cell r="Z2186">
            <v>670.66205999999988</v>
          </cell>
          <cell r="AA2186">
            <v>9564.6779999999981</v>
          </cell>
          <cell r="AB2186">
            <v>93.24</v>
          </cell>
          <cell r="AC2186">
            <v>98.256359999999987</v>
          </cell>
          <cell r="AD2186">
            <v>90.257429999999985</v>
          </cell>
          <cell r="AE2186">
            <v>75.90473999999999</v>
          </cell>
          <cell r="AF2186">
            <v>70.118279999999999</v>
          </cell>
          <cell r="AG2186">
            <v>0</v>
          </cell>
          <cell r="AH2186">
            <v>0</v>
          </cell>
          <cell r="AI2186">
            <v>0</v>
          </cell>
          <cell r="AJ2186">
            <v>0</v>
          </cell>
          <cell r="AK2186">
            <v>0</v>
          </cell>
          <cell r="AL2186">
            <v>0</v>
          </cell>
          <cell r="AM2186">
            <v>0</v>
          </cell>
          <cell r="AN2186">
            <v>0</v>
          </cell>
          <cell r="AO2186">
            <v>0</v>
          </cell>
          <cell r="AP2186">
            <v>0</v>
          </cell>
          <cell r="AQ2186">
            <v>427.77680999999995</v>
          </cell>
        </row>
        <row r="2187">
          <cell r="A2187">
            <v>1</v>
          </cell>
          <cell r="B2187" t="str">
            <v>COP</v>
          </cell>
          <cell r="C2187" t="str">
            <v>Convenidas</v>
          </cell>
          <cell r="D2187" t="str">
            <v>Variable</v>
          </cell>
          <cell r="E2187">
            <v>5</v>
          </cell>
          <cell r="F2187">
            <v>36096</v>
          </cell>
          <cell r="G2187" t="str">
            <v>Octubre</v>
          </cell>
          <cell r="H2187">
            <v>1998</v>
          </cell>
          <cell r="I2187">
            <v>37922</v>
          </cell>
          <cell r="J2187">
            <v>2003</v>
          </cell>
          <cell r="K2187" t="str">
            <v>Octubre</v>
          </cell>
          <cell r="P2187">
            <v>6.5</v>
          </cell>
          <cell r="Q2187">
            <v>18.22</v>
          </cell>
          <cell r="R2187">
            <v>16.86</v>
          </cell>
          <cell r="S2187" t="e">
            <v>#REF!</v>
          </cell>
          <cell r="T2187">
            <v>18.7</v>
          </cell>
          <cell r="U2187" t="e">
            <v>#REF!</v>
          </cell>
          <cell r="V2187">
            <v>18.7</v>
          </cell>
          <cell r="W2187" t="e">
            <v>#REF!</v>
          </cell>
          <cell r="X2187">
            <v>18.7</v>
          </cell>
          <cell r="Y2187">
            <v>3.4071400000000001</v>
          </cell>
          <cell r="Z2187">
            <v>22.107140000000001</v>
          </cell>
          <cell r="AA2187">
            <v>315.28199999999998</v>
          </cell>
          <cell r="AB2187">
            <v>3.07</v>
          </cell>
          <cell r="AC2187">
            <v>3.2388399999999997</v>
          </cell>
          <cell r="AD2187">
            <v>2.9751699999999999</v>
          </cell>
          <cell r="AE2187">
            <v>2.5020599999999997</v>
          </cell>
          <cell r="AF2187">
            <v>2.3113199999999998</v>
          </cell>
          <cell r="AG2187">
            <v>0</v>
          </cell>
          <cell r="AH2187">
            <v>0</v>
          </cell>
          <cell r="AI2187">
            <v>0</v>
          </cell>
          <cell r="AJ2187">
            <v>0</v>
          </cell>
          <cell r="AK2187">
            <v>0</v>
          </cell>
          <cell r="AL2187">
            <v>0</v>
          </cell>
          <cell r="AM2187">
            <v>0</v>
          </cell>
          <cell r="AN2187">
            <v>0</v>
          </cell>
          <cell r="AO2187">
            <v>0</v>
          </cell>
          <cell r="AP2187">
            <v>0</v>
          </cell>
          <cell r="AQ2187">
            <v>14.097390000000001</v>
          </cell>
        </row>
        <row r="2188">
          <cell r="A2188">
            <v>1</v>
          </cell>
          <cell r="B2188" t="str">
            <v>COP</v>
          </cell>
          <cell r="C2188" t="str">
            <v>Convenidas</v>
          </cell>
          <cell r="D2188" t="str">
            <v>Variable</v>
          </cell>
          <cell r="E2188">
            <v>5</v>
          </cell>
          <cell r="F2188">
            <v>36096</v>
          </cell>
          <cell r="G2188" t="str">
            <v>Octubre</v>
          </cell>
          <cell r="H2188">
            <v>1998</v>
          </cell>
          <cell r="I2188">
            <v>37922</v>
          </cell>
          <cell r="J2188">
            <v>2003</v>
          </cell>
          <cell r="K2188" t="str">
            <v>Octubre</v>
          </cell>
          <cell r="P2188">
            <v>6.5</v>
          </cell>
          <cell r="Q2188">
            <v>18.22</v>
          </cell>
          <cell r="R2188">
            <v>16.86</v>
          </cell>
          <cell r="S2188" t="e">
            <v>#REF!</v>
          </cell>
          <cell r="T2188">
            <v>3.5</v>
          </cell>
          <cell r="U2188" t="e">
            <v>#REF!</v>
          </cell>
          <cell r="V2188">
            <v>3.5</v>
          </cell>
          <cell r="W2188" t="e">
            <v>#REF!</v>
          </cell>
          <cell r="X2188">
            <v>3.5</v>
          </cell>
          <cell r="Y2188">
            <v>0.63770000000000004</v>
          </cell>
          <cell r="Z2188">
            <v>4.1376999999999997</v>
          </cell>
          <cell r="AA2188">
            <v>59.01</v>
          </cell>
          <cell r="AB2188">
            <v>0.57999999999999996</v>
          </cell>
          <cell r="AC2188">
            <v>0.60619999999999996</v>
          </cell>
          <cell r="AD2188">
            <v>0.55684999999999996</v>
          </cell>
          <cell r="AE2188">
            <v>0.46829999999999999</v>
          </cell>
          <cell r="AF2188">
            <v>0.43259999999999998</v>
          </cell>
          <cell r="AG2188">
            <v>0</v>
          </cell>
          <cell r="AH2188">
            <v>0</v>
          </cell>
          <cell r="AI2188">
            <v>0</v>
          </cell>
          <cell r="AJ2188">
            <v>0</v>
          </cell>
          <cell r="AK2188">
            <v>0</v>
          </cell>
          <cell r="AL2188">
            <v>0</v>
          </cell>
          <cell r="AM2188">
            <v>0</v>
          </cell>
          <cell r="AN2188">
            <v>0</v>
          </cell>
          <cell r="AO2188">
            <v>0</v>
          </cell>
          <cell r="AP2188">
            <v>0</v>
          </cell>
          <cell r="AQ2188">
            <v>2.6439499999999998</v>
          </cell>
        </row>
        <row r="2189">
          <cell r="A2189">
            <v>1</v>
          </cell>
          <cell r="B2189" t="str">
            <v>COP</v>
          </cell>
          <cell r="C2189" t="str">
            <v>Convenidas</v>
          </cell>
          <cell r="D2189" t="str">
            <v>Variable</v>
          </cell>
          <cell r="E2189">
            <v>5</v>
          </cell>
          <cell r="F2189">
            <v>36096</v>
          </cell>
          <cell r="G2189" t="str">
            <v>Octubre</v>
          </cell>
          <cell r="H2189">
            <v>1998</v>
          </cell>
          <cell r="I2189">
            <v>37922</v>
          </cell>
          <cell r="J2189">
            <v>2003</v>
          </cell>
          <cell r="K2189" t="str">
            <v>Octubre</v>
          </cell>
          <cell r="P2189">
            <v>6.5</v>
          </cell>
          <cell r="Q2189">
            <v>18.22</v>
          </cell>
          <cell r="R2189">
            <v>16.86</v>
          </cell>
          <cell r="S2189" t="e">
            <v>#REF!</v>
          </cell>
          <cell r="T2189">
            <v>3.3</v>
          </cell>
          <cell r="U2189" t="e">
            <v>#REF!</v>
          </cell>
          <cell r="V2189">
            <v>3.3</v>
          </cell>
          <cell r="W2189" t="e">
            <v>#REF!</v>
          </cell>
          <cell r="X2189">
            <v>3.3</v>
          </cell>
          <cell r="Y2189">
            <v>0.60126000000000002</v>
          </cell>
          <cell r="Z2189">
            <v>3.9012599999999997</v>
          </cell>
          <cell r="AA2189">
            <v>55.637999999999998</v>
          </cell>
          <cell r="AB2189">
            <v>0.54</v>
          </cell>
          <cell r="AC2189">
            <v>0.57155999999999996</v>
          </cell>
          <cell r="AD2189">
            <v>0.52503</v>
          </cell>
          <cell r="AE2189">
            <v>0.44153999999999999</v>
          </cell>
          <cell r="AF2189">
            <v>0.40787999999999996</v>
          </cell>
          <cell r="AG2189">
            <v>0</v>
          </cell>
          <cell r="AH2189">
            <v>0</v>
          </cell>
          <cell r="AI2189">
            <v>0</v>
          </cell>
          <cell r="AJ2189">
            <v>0</v>
          </cell>
          <cell r="AK2189">
            <v>0</v>
          </cell>
          <cell r="AL2189">
            <v>0</v>
          </cell>
          <cell r="AM2189">
            <v>0</v>
          </cell>
          <cell r="AN2189">
            <v>0</v>
          </cell>
          <cell r="AO2189">
            <v>0</v>
          </cell>
          <cell r="AP2189">
            <v>0</v>
          </cell>
          <cell r="AQ2189">
            <v>2.4860099999999998</v>
          </cell>
        </row>
        <row r="2190">
          <cell r="A2190">
            <v>1</v>
          </cell>
          <cell r="B2190" t="str">
            <v>COP</v>
          </cell>
          <cell r="C2190" t="str">
            <v>Convenidas</v>
          </cell>
          <cell r="D2190" t="str">
            <v>Variable</v>
          </cell>
          <cell r="E2190">
            <v>5</v>
          </cell>
          <cell r="F2190">
            <v>36096</v>
          </cell>
          <cell r="G2190" t="str">
            <v>Octubre</v>
          </cell>
          <cell r="H2190">
            <v>1998</v>
          </cell>
          <cell r="I2190">
            <v>37922</v>
          </cell>
          <cell r="J2190">
            <v>2003</v>
          </cell>
          <cell r="K2190" t="str">
            <v>Octubre</v>
          </cell>
          <cell r="P2190">
            <v>6.5</v>
          </cell>
          <cell r="Q2190">
            <v>18.22</v>
          </cell>
          <cell r="R2190">
            <v>16.86</v>
          </cell>
          <cell r="S2190" t="e">
            <v>#REF!</v>
          </cell>
          <cell r="T2190">
            <v>59.8</v>
          </cell>
          <cell r="U2190" t="e">
            <v>#REF!</v>
          </cell>
          <cell r="V2190">
            <v>59.8</v>
          </cell>
          <cell r="W2190" t="e">
            <v>#REF!</v>
          </cell>
          <cell r="X2190">
            <v>59.8</v>
          </cell>
          <cell r="Y2190">
            <v>10.89556</v>
          </cell>
          <cell r="Z2190">
            <v>70.69556</v>
          </cell>
          <cell r="AA2190">
            <v>1008.228</v>
          </cell>
          <cell r="AB2190">
            <v>9.83</v>
          </cell>
          <cell r="AC2190">
            <v>10.35736</v>
          </cell>
          <cell r="AD2190">
            <v>9.5141799999999996</v>
          </cell>
          <cell r="AE2190">
            <v>8.0012399999999992</v>
          </cell>
          <cell r="AF2190">
            <v>7.3912800000000001</v>
          </cell>
          <cell r="AG2190">
            <v>0</v>
          </cell>
          <cell r="AH2190">
            <v>0</v>
          </cell>
          <cell r="AI2190">
            <v>0</v>
          </cell>
          <cell r="AJ2190">
            <v>0</v>
          </cell>
          <cell r="AK2190">
            <v>0</v>
          </cell>
          <cell r="AL2190">
            <v>0</v>
          </cell>
          <cell r="AM2190">
            <v>0</v>
          </cell>
          <cell r="AN2190">
            <v>0</v>
          </cell>
          <cell r="AO2190">
            <v>0</v>
          </cell>
          <cell r="AP2190">
            <v>0</v>
          </cell>
          <cell r="AQ2190">
            <v>45.094059999999999</v>
          </cell>
        </row>
        <row r="2191">
          <cell r="A2191">
            <v>1</v>
          </cell>
          <cell r="B2191" t="str">
            <v>COP</v>
          </cell>
          <cell r="C2191" t="str">
            <v>Convenidas</v>
          </cell>
          <cell r="D2191" t="str">
            <v>Variable</v>
          </cell>
          <cell r="E2191">
            <v>5</v>
          </cell>
          <cell r="F2191">
            <v>36096</v>
          </cell>
          <cell r="G2191" t="str">
            <v>Octubre</v>
          </cell>
          <cell r="H2191">
            <v>1998</v>
          </cell>
          <cell r="I2191">
            <v>37922</v>
          </cell>
          <cell r="J2191">
            <v>2003</v>
          </cell>
          <cell r="K2191" t="str">
            <v>Octubre</v>
          </cell>
          <cell r="P2191">
            <v>6.5</v>
          </cell>
          <cell r="Q2191">
            <v>18.22</v>
          </cell>
          <cell r="R2191">
            <v>16.86</v>
          </cell>
          <cell r="S2191" t="e">
            <v>#REF!</v>
          </cell>
          <cell r="T2191">
            <v>845.2</v>
          </cell>
          <cell r="U2191" t="e">
            <v>#REF!</v>
          </cell>
          <cell r="V2191">
            <v>845.2</v>
          </cell>
          <cell r="W2191" t="e">
            <v>#REF!</v>
          </cell>
          <cell r="X2191">
            <v>845.2</v>
          </cell>
          <cell r="Y2191">
            <v>153.99544</v>
          </cell>
          <cell r="Z2191">
            <v>999.19544000000008</v>
          </cell>
          <cell r="AA2191">
            <v>14250.072</v>
          </cell>
          <cell r="AB2191">
            <v>138.91999999999999</v>
          </cell>
          <cell r="AC2191">
            <v>146.38864000000001</v>
          </cell>
          <cell r="AD2191">
            <v>134.47131999999999</v>
          </cell>
          <cell r="AE2191">
            <v>113.08776</v>
          </cell>
          <cell r="AF2191">
            <v>104.46672000000001</v>
          </cell>
          <cell r="AG2191">
            <v>0</v>
          </cell>
          <cell r="AH2191">
            <v>0</v>
          </cell>
          <cell r="AI2191">
            <v>0</v>
          </cell>
          <cell r="AJ2191">
            <v>0</v>
          </cell>
          <cell r="AK2191">
            <v>0</v>
          </cell>
          <cell r="AL2191">
            <v>0</v>
          </cell>
          <cell r="AM2191">
            <v>0</v>
          </cell>
          <cell r="AN2191">
            <v>0</v>
          </cell>
          <cell r="AO2191">
            <v>0</v>
          </cell>
          <cell r="AP2191">
            <v>0</v>
          </cell>
          <cell r="AQ2191">
            <v>637.33443999999997</v>
          </cell>
        </row>
        <row r="2192">
          <cell r="A2192">
            <v>1</v>
          </cell>
          <cell r="B2192" t="str">
            <v>COP</v>
          </cell>
          <cell r="C2192" t="str">
            <v>Convenidas</v>
          </cell>
          <cell r="D2192" t="str">
            <v>Variable</v>
          </cell>
          <cell r="E2192">
            <v>5</v>
          </cell>
          <cell r="F2192">
            <v>36096</v>
          </cell>
          <cell r="G2192" t="str">
            <v>Octubre</v>
          </cell>
          <cell r="H2192">
            <v>1998</v>
          </cell>
          <cell r="I2192">
            <v>37922</v>
          </cell>
          <cell r="J2192">
            <v>2003</v>
          </cell>
          <cell r="K2192" t="str">
            <v>Octubre</v>
          </cell>
          <cell r="P2192">
            <v>6.5</v>
          </cell>
          <cell r="Q2192">
            <v>18.22</v>
          </cell>
          <cell r="R2192">
            <v>16.86</v>
          </cell>
          <cell r="S2192" t="e">
            <v>#REF!</v>
          </cell>
          <cell r="T2192">
            <v>105.9</v>
          </cell>
          <cell r="U2192" t="e">
            <v>#REF!</v>
          </cell>
          <cell r="V2192">
            <v>105.9</v>
          </cell>
          <cell r="W2192" t="e">
            <v>#REF!</v>
          </cell>
          <cell r="X2192">
            <v>105.9</v>
          </cell>
          <cell r="Y2192">
            <v>19.294980000000002</v>
          </cell>
          <cell r="Z2192">
            <v>125.19498000000002</v>
          </cell>
          <cell r="AA2192">
            <v>1785.4739999999999</v>
          </cell>
          <cell r="AB2192">
            <v>17.41</v>
          </cell>
          <cell r="AC2192">
            <v>18.34188</v>
          </cell>
          <cell r="AD2192">
            <v>16.848690000000001</v>
          </cell>
          <cell r="AE2192">
            <v>14.169420000000001</v>
          </cell>
          <cell r="AF2192">
            <v>13.08924</v>
          </cell>
          <cell r="AG2192">
            <v>0</v>
          </cell>
          <cell r="AH2192">
            <v>0</v>
          </cell>
          <cell r="AI2192">
            <v>0</v>
          </cell>
          <cell r="AJ2192">
            <v>0</v>
          </cell>
          <cell r="AK2192">
            <v>0</v>
          </cell>
          <cell r="AL2192">
            <v>0</v>
          </cell>
          <cell r="AM2192">
            <v>0</v>
          </cell>
          <cell r="AN2192">
            <v>0</v>
          </cell>
          <cell r="AO2192">
            <v>0</v>
          </cell>
          <cell r="AP2192">
            <v>0</v>
          </cell>
          <cell r="AQ2192">
            <v>79.859230000000011</v>
          </cell>
        </row>
        <row r="2193">
          <cell r="A2193">
            <v>1</v>
          </cell>
          <cell r="B2193" t="str">
            <v>COP</v>
          </cell>
          <cell r="C2193" t="str">
            <v>Convenidas</v>
          </cell>
          <cell r="D2193" t="str">
            <v>Variable</v>
          </cell>
          <cell r="E2193">
            <v>5</v>
          </cell>
          <cell r="F2193">
            <v>36096</v>
          </cell>
          <cell r="G2193" t="str">
            <v>Octubre</v>
          </cell>
          <cell r="H2193">
            <v>1998</v>
          </cell>
          <cell r="I2193">
            <v>37922</v>
          </cell>
          <cell r="J2193">
            <v>2003</v>
          </cell>
          <cell r="K2193" t="str">
            <v>Octubre</v>
          </cell>
          <cell r="P2193">
            <v>6.5</v>
          </cell>
          <cell r="Q2193">
            <v>18.22</v>
          </cell>
          <cell r="R2193">
            <v>16.86</v>
          </cell>
          <cell r="S2193" t="e">
            <v>#REF!</v>
          </cell>
          <cell r="T2193">
            <v>98.6</v>
          </cell>
          <cell r="U2193" t="e">
            <v>#REF!</v>
          </cell>
          <cell r="V2193">
            <v>98.6</v>
          </cell>
          <cell r="W2193" t="e">
            <v>#REF!</v>
          </cell>
          <cell r="X2193">
            <v>98.6</v>
          </cell>
          <cell r="Y2193">
            <v>17.964919999999999</v>
          </cell>
          <cell r="Z2193">
            <v>116.56492</v>
          </cell>
          <cell r="AA2193">
            <v>1662.396</v>
          </cell>
          <cell r="AB2193">
            <v>16.21</v>
          </cell>
          <cell r="AC2193">
            <v>17.07752</v>
          </cell>
          <cell r="AD2193">
            <v>15.687259999999998</v>
          </cell>
          <cell r="AE2193">
            <v>13.192679999999999</v>
          </cell>
          <cell r="AF2193">
            <v>12.186959999999999</v>
          </cell>
          <cell r="AG2193">
            <v>0</v>
          </cell>
          <cell r="AH2193">
            <v>0</v>
          </cell>
          <cell r="AI2193">
            <v>0</v>
          </cell>
          <cell r="AJ2193">
            <v>0</v>
          </cell>
          <cell r="AK2193">
            <v>0</v>
          </cell>
          <cell r="AL2193">
            <v>0</v>
          </cell>
          <cell r="AM2193">
            <v>0</v>
          </cell>
          <cell r="AN2193">
            <v>0</v>
          </cell>
          <cell r="AO2193">
            <v>0</v>
          </cell>
          <cell r="AP2193">
            <v>0</v>
          </cell>
          <cell r="AQ2193">
            <v>74.35441999999999</v>
          </cell>
        </row>
        <row r="2194">
          <cell r="A2194">
            <v>1</v>
          </cell>
          <cell r="B2194" t="str">
            <v>COP</v>
          </cell>
          <cell r="C2194" t="str">
            <v>Convenidas</v>
          </cell>
          <cell r="D2194" t="str">
            <v>Variable</v>
          </cell>
          <cell r="E2194">
            <v>5</v>
          </cell>
          <cell r="F2194">
            <v>36096</v>
          </cell>
          <cell r="G2194" t="str">
            <v>Octubre</v>
          </cell>
          <cell r="H2194">
            <v>1998</v>
          </cell>
          <cell r="I2194">
            <v>37922</v>
          </cell>
          <cell r="J2194">
            <v>2003</v>
          </cell>
          <cell r="K2194" t="str">
            <v>Octubre</v>
          </cell>
          <cell r="P2194">
            <v>6.5</v>
          </cell>
          <cell r="Q2194">
            <v>18.22</v>
          </cell>
          <cell r="R2194">
            <v>16.86</v>
          </cell>
          <cell r="S2194" t="e">
            <v>#REF!</v>
          </cell>
          <cell r="T2194">
            <v>5.9</v>
          </cell>
          <cell r="U2194" t="e">
            <v>#REF!</v>
          </cell>
          <cell r="V2194">
            <v>5.9</v>
          </cell>
          <cell r="W2194" t="e">
            <v>#REF!</v>
          </cell>
          <cell r="X2194">
            <v>5.9</v>
          </cell>
          <cell r="Y2194">
            <v>1.07498</v>
          </cell>
          <cell r="Z2194">
            <v>6.9749800000000004</v>
          </cell>
          <cell r="AA2194">
            <v>99.474000000000004</v>
          </cell>
          <cell r="AB2194">
            <v>0.97</v>
          </cell>
          <cell r="AC2194">
            <v>1.0218800000000001</v>
          </cell>
          <cell r="AD2194">
            <v>0.93869000000000002</v>
          </cell>
          <cell r="AE2194">
            <v>0.78942000000000001</v>
          </cell>
          <cell r="AF2194">
            <v>0.72924</v>
          </cell>
          <cell r="AG2194">
            <v>0</v>
          </cell>
          <cell r="AH2194">
            <v>0</v>
          </cell>
          <cell r="AI2194">
            <v>0</v>
          </cell>
          <cell r="AJ2194">
            <v>0</v>
          </cell>
          <cell r="AK2194">
            <v>0</v>
          </cell>
          <cell r="AL2194">
            <v>0</v>
          </cell>
          <cell r="AM2194">
            <v>0</v>
          </cell>
          <cell r="AN2194">
            <v>0</v>
          </cell>
          <cell r="AO2194">
            <v>0</v>
          </cell>
          <cell r="AP2194">
            <v>0</v>
          </cell>
          <cell r="AQ2194">
            <v>4.44923</v>
          </cell>
        </row>
        <row r="2195">
          <cell r="A2195">
            <v>1</v>
          </cell>
          <cell r="B2195" t="str">
            <v>COP</v>
          </cell>
          <cell r="C2195" t="str">
            <v>Convenidas</v>
          </cell>
          <cell r="D2195" t="str">
            <v>Variable</v>
          </cell>
          <cell r="E2195">
            <v>5</v>
          </cell>
          <cell r="F2195">
            <v>36096</v>
          </cell>
          <cell r="G2195" t="str">
            <v>Octubre</v>
          </cell>
          <cell r="H2195">
            <v>1998</v>
          </cell>
          <cell r="I2195">
            <v>37922</v>
          </cell>
          <cell r="J2195">
            <v>2003</v>
          </cell>
          <cell r="K2195" t="str">
            <v>Octubre</v>
          </cell>
          <cell r="P2195">
            <v>6.5</v>
          </cell>
          <cell r="Q2195">
            <v>18.22</v>
          </cell>
          <cell r="R2195">
            <v>16.86</v>
          </cell>
          <cell r="S2195" t="e">
            <v>#REF!</v>
          </cell>
          <cell r="T2195">
            <v>9.1999999999999993</v>
          </cell>
          <cell r="U2195" t="e">
            <v>#REF!</v>
          </cell>
          <cell r="V2195">
            <v>9.1999999999999993</v>
          </cell>
          <cell r="W2195" t="e">
            <v>#REF!</v>
          </cell>
          <cell r="X2195">
            <v>9.1999999999999993</v>
          </cell>
          <cell r="Y2195">
            <v>1.67624</v>
          </cell>
          <cell r="Z2195">
            <v>10.876239999999999</v>
          </cell>
          <cell r="AA2195">
            <v>155.11199999999999</v>
          </cell>
          <cell r="AB2195">
            <v>1.51</v>
          </cell>
          <cell r="AC2195">
            <v>1.5934399999999997</v>
          </cell>
          <cell r="AD2195">
            <v>1.4637199999999999</v>
          </cell>
          <cell r="AE2195">
            <v>1.2309599999999998</v>
          </cell>
          <cell r="AF2195">
            <v>1.1371199999999999</v>
          </cell>
          <cell r="AG2195">
            <v>0</v>
          </cell>
          <cell r="AH2195">
            <v>0</v>
          </cell>
          <cell r="AI2195">
            <v>0</v>
          </cell>
          <cell r="AJ2195">
            <v>0</v>
          </cell>
          <cell r="AK2195">
            <v>0</v>
          </cell>
          <cell r="AL2195">
            <v>0</v>
          </cell>
          <cell r="AM2195">
            <v>0</v>
          </cell>
          <cell r="AN2195">
            <v>0</v>
          </cell>
          <cell r="AO2195">
            <v>0</v>
          </cell>
          <cell r="AP2195">
            <v>0</v>
          </cell>
          <cell r="AQ2195">
            <v>6.9352399999999985</v>
          </cell>
        </row>
        <row r="2196">
          <cell r="A2196">
            <v>1</v>
          </cell>
          <cell r="B2196" t="str">
            <v>COP</v>
          </cell>
          <cell r="C2196" t="str">
            <v>Convenidas</v>
          </cell>
          <cell r="D2196" t="str">
            <v>Variable</v>
          </cell>
          <cell r="E2196">
            <v>5</v>
          </cell>
          <cell r="F2196">
            <v>36096</v>
          </cell>
          <cell r="G2196" t="str">
            <v>Octubre</v>
          </cell>
          <cell r="H2196">
            <v>1998</v>
          </cell>
          <cell r="I2196">
            <v>37922</v>
          </cell>
          <cell r="J2196">
            <v>2003</v>
          </cell>
          <cell r="K2196" t="str">
            <v>Octubre</v>
          </cell>
          <cell r="P2196">
            <v>6.5</v>
          </cell>
          <cell r="Q2196">
            <v>18.22</v>
          </cell>
          <cell r="R2196">
            <v>16.86</v>
          </cell>
          <cell r="S2196" t="e">
            <v>#REF!</v>
          </cell>
          <cell r="T2196">
            <v>3.1</v>
          </cell>
          <cell r="U2196" t="e">
            <v>#REF!</v>
          </cell>
          <cell r="V2196">
            <v>3.1</v>
          </cell>
          <cell r="W2196" t="e">
            <v>#REF!</v>
          </cell>
          <cell r="X2196">
            <v>3.1</v>
          </cell>
          <cell r="Y2196">
            <v>0.56481999999999999</v>
          </cell>
          <cell r="Z2196">
            <v>3.6648200000000002</v>
          </cell>
          <cell r="AA2196">
            <v>52.265999999999998</v>
          </cell>
          <cell r="AB2196">
            <v>0.51</v>
          </cell>
          <cell r="AC2196">
            <v>0.53691999999999995</v>
          </cell>
          <cell r="AD2196">
            <v>0.49320999999999998</v>
          </cell>
          <cell r="AE2196">
            <v>0.41478000000000004</v>
          </cell>
          <cell r="AF2196">
            <v>0.38316</v>
          </cell>
          <cell r="AG2196">
            <v>0</v>
          </cell>
          <cell r="AH2196">
            <v>0</v>
          </cell>
          <cell r="AI2196">
            <v>0</v>
          </cell>
          <cell r="AJ2196">
            <v>0</v>
          </cell>
          <cell r="AK2196">
            <v>0</v>
          </cell>
          <cell r="AL2196">
            <v>0</v>
          </cell>
          <cell r="AM2196">
            <v>0</v>
          </cell>
          <cell r="AN2196">
            <v>0</v>
          </cell>
          <cell r="AO2196">
            <v>0</v>
          </cell>
          <cell r="AP2196">
            <v>0</v>
          </cell>
          <cell r="AQ2196">
            <v>2.3380700000000001</v>
          </cell>
        </row>
        <row r="2197">
          <cell r="A2197">
            <v>1</v>
          </cell>
          <cell r="B2197" t="str">
            <v>COP</v>
          </cell>
          <cell r="C2197" t="str">
            <v>Convenidas</v>
          </cell>
          <cell r="D2197" t="str">
            <v>Variable</v>
          </cell>
          <cell r="E2197">
            <v>5</v>
          </cell>
          <cell r="F2197">
            <v>36096</v>
          </cell>
          <cell r="G2197" t="str">
            <v>Octubre</v>
          </cell>
          <cell r="H2197">
            <v>1998</v>
          </cell>
          <cell r="I2197">
            <v>37922</v>
          </cell>
          <cell r="J2197">
            <v>2003</v>
          </cell>
          <cell r="K2197" t="str">
            <v>Octubre</v>
          </cell>
          <cell r="P2197">
            <v>6.5</v>
          </cell>
          <cell r="Q2197">
            <v>18.22</v>
          </cell>
          <cell r="R2197">
            <v>16.86</v>
          </cell>
          <cell r="S2197" t="e">
            <v>#REF!</v>
          </cell>
          <cell r="T2197">
            <v>2.7</v>
          </cell>
          <cell r="U2197" t="e">
            <v>#REF!</v>
          </cell>
          <cell r="V2197">
            <v>2.7</v>
          </cell>
          <cell r="W2197" t="e">
            <v>#REF!</v>
          </cell>
          <cell r="X2197">
            <v>2.7</v>
          </cell>
          <cell r="Y2197">
            <v>0.49194000000000004</v>
          </cell>
          <cell r="Z2197">
            <v>3.1919400000000002</v>
          </cell>
          <cell r="AA2197">
            <v>45.521999999999998</v>
          </cell>
          <cell r="AB2197">
            <v>0.44</v>
          </cell>
          <cell r="AC2197">
            <v>0.46764</v>
          </cell>
          <cell r="AD2197">
            <v>0.42957000000000001</v>
          </cell>
          <cell r="AE2197">
            <v>0.36126000000000003</v>
          </cell>
          <cell r="AF2197">
            <v>0.33372000000000002</v>
          </cell>
          <cell r="AG2197">
            <v>0</v>
          </cell>
          <cell r="AH2197">
            <v>0</v>
          </cell>
          <cell r="AI2197">
            <v>0</v>
          </cell>
          <cell r="AJ2197">
            <v>0</v>
          </cell>
          <cell r="AK2197">
            <v>0</v>
          </cell>
          <cell r="AL2197">
            <v>0</v>
          </cell>
          <cell r="AM2197">
            <v>0</v>
          </cell>
          <cell r="AN2197">
            <v>0</v>
          </cell>
          <cell r="AO2197">
            <v>0</v>
          </cell>
          <cell r="AP2197">
            <v>0</v>
          </cell>
          <cell r="AQ2197">
            <v>2.0321899999999999</v>
          </cell>
        </row>
        <row r="2198">
          <cell r="A2198">
            <v>1</v>
          </cell>
          <cell r="B2198" t="str">
            <v>COP</v>
          </cell>
          <cell r="C2198" t="str">
            <v>Convenidas</v>
          </cell>
          <cell r="D2198" t="str">
            <v>Variable</v>
          </cell>
          <cell r="E2198">
            <v>5</v>
          </cell>
          <cell r="F2198">
            <v>36096</v>
          </cell>
          <cell r="G2198" t="str">
            <v>Octubre</v>
          </cell>
          <cell r="H2198">
            <v>1998</v>
          </cell>
          <cell r="I2198">
            <v>37922</v>
          </cell>
          <cell r="J2198">
            <v>2003</v>
          </cell>
          <cell r="K2198" t="str">
            <v>Octubre</v>
          </cell>
          <cell r="P2198">
            <v>6.5</v>
          </cell>
          <cell r="Q2198">
            <v>18.22</v>
          </cell>
          <cell r="R2198">
            <v>16.86</v>
          </cell>
          <cell r="S2198" t="e">
            <v>#REF!</v>
          </cell>
          <cell r="T2198">
            <v>0.6</v>
          </cell>
          <cell r="U2198" t="e">
            <v>#REF!</v>
          </cell>
          <cell r="V2198">
            <v>0.6</v>
          </cell>
          <cell r="W2198" t="e">
            <v>#REF!</v>
          </cell>
          <cell r="X2198">
            <v>0.6</v>
          </cell>
          <cell r="Y2198">
            <v>0.10932</v>
          </cell>
          <cell r="Z2198">
            <v>0.70931999999999995</v>
          </cell>
          <cell r="AA2198">
            <v>10.116</v>
          </cell>
          <cell r="AB2198">
            <v>0.1</v>
          </cell>
          <cell r="AC2198">
            <v>0.10392</v>
          </cell>
          <cell r="AD2198">
            <v>9.5459999999999989E-2</v>
          </cell>
          <cell r="AE2198">
            <v>8.0280000000000004E-2</v>
          </cell>
          <cell r="AF2198">
            <v>7.4160000000000004E-2</v>
          </cell>
          <cell r="AG2198">
            <v>0</v>
          </cell>
          <cell r="AH2198">
            <v>0</v>
          </cell>
          <cell r="AI2198">
            <v>0</v>
          </cell>
          <cell r="AJ2198">
            <v>0</v>
          </cell>
          <cell r="AK2198">
            <v>0</v>
          </cell>
          <cell r="AL2198">
            <v>0</v>
          </cell>
          <cell r="AM2198">
            <v>0</v>
          </cell>
          <cell r="AN2198">
            <v>0</v>
          </cell>
          <cell r="AO2198">
            <v>0</v>
          </cell>
          <cell r="AP2198">
            <v>0</v>
          </cell>
          <cell r="AQ2198">
            <v>0.45382</v>
          </cell>
        </row>
        <row r="2199">
          <cell r="A2199">
            <v>1</v>
          </cell>
          <cell r="B2199" t="str">
            <v>COP</v>
          </cell>
          <cell r="C2199" t="str">
            <v>Convenidas</v>
          </cell>
          <cell r="D2199" t="str">
            <v>Variable</v>
          </cell>
          <cell r="E2199">
            <v>5</v>
          </cell>
          <cell r="F2199">
            <v>36096</v>
          </cell>
          <cell r="G2199" t="str">
            <v>Octubre</v>
          </cell>
          <cell r="H2199">
            <v>1998</v>
          </cell>
          <cell r="I2199">
            <v>37922</v>
          </cell>
          <cell r="J2199">
            <v>2003</v>
          </cell>
          <cell r="K2199" t="str">
            <v>Octubre</v>
          </cell>
          <cell r="P2199">
            <v>6.5</v>
          </cell>
          <cell r="Q2199">
            <v>18.22</v>
          </cell>
          <cell r="R2199">
            <v>16.86</v>
          </cell>
          <cell r="S2199" t="e">
            <v>#REF!</v>
          </cell>
          <cell r="T2199">
            <v>1.4</v>
          </cell>
          <cell r="U2199" t="e">
            <v>#REF!</v>
          </cell>
          <cell r="V2199">
            <v>1.4</v>
          </cell>
          <cell r="W2199" t="e">
            <v>#REF!</v>
          </cell>
          <cell r="X2199">
            <v>1.4</v>
          </cell>
          <cell r="Y2199">
            <v>0.25507999999999997</v>
          </cell>
          <cell r="Z2199">
            <v>1.6550799999999999</v>
          </cell>
          <cell r="AA2199">
            <v>23.603999999999999</v>
          </cell>
          <cell r="AB2199">
            <v>0.23</v>
          </cell>
          <cell r="AC2199">
            <v>0.24247999999999997</v>
          </cell>
          <cell r="AD2199">
            <v>0.22273999999999997</v>
          </cell>
          <cell r="AE2199">
            <v>0.18731999999999999</v>
          </cell>
          <cell r="AF2199">
            <v>0.17304</v>
          </cell>
          <cell r="AG2199">
            <v>0</v>
          </cell>
          <cell r="AH2199">
            <v>0</v>
          </cell>
          <cell r="AI2199">
            <v>0</v>
          </cell>
          <cell r="AJ2199">
            <v>0</v>
          </cell>
          <cell r="AK2199">
            <v>0</v>
          </cell>
          <cell r="AL2199">
            <v>0</v>
          </cell>
          <cell r="AM2199">
            <v>0</v>
          </cell>
          <cell r="AN2199">
            <v>0</v>
          </cell>
          <cell r="AO2199">
            <v>0</v>
          </cell>
          <cell r="AP2199">
            <v>0</v>
          </cell>
          <cell r="AQ2199">
            <v>1.05558</v>
          </cell>
        </row>
        <row r="2200">
          <cell r="A2200">
            <v>1</v>
          </cell>
          <cell r="B2200" t="str">
            <v>COP</v>
          </cell>
          <cell r="C2200" t="str">
            <v>Convenidas</v>
          </cell>
          <cell r="D2200" t="str">
            <v>Variable</v>
          </cell>
          <cell r="E2200">
            <v>5</v>
          </cell>
          <cell r="F2200">
            <v>36096</v>
          </cell>
          <cell r="G2200" t="str">
            <v>Octubre</v>
          </cell>
          <cell r="H2200">
            <v>1998</v>
          </cell>
          <cell r="I2200">
            <v>37922</v>
          </cell>
          <cell r="J2200">
            <v>2003</v>
          </cell>
          <cell r="K2200" t="str">
            <v>Octubre</v>
          </cell>
          <cell r="P2200">
            <v>6.5</v>
          </cell>
          <cell r="Q2200">
            <v>18.22</v>
          </cell>
          <cell r="R2200">
            <v>16.86</v>
          </cell>
          <cell r="S2200" t="e">
            <v>#REF!</v>
          </cell>
          <cell r="T2200">
            <v>0.7</v>
          </cell>
          <cell r="U2200" t="e">
            <v>#REF!</v>
          </cell>
          <cell r="V2200">
            <v>0.7</v>
          </cell>
          <cell r="W2200" t="e">
            <v>#REF!</v>
          </cell>
          <cell r="X2200">
            <v>0.7</v>
          </cell>
          <cell r="Y2200">
            <v>0.12753999999999999</v>
          </cell>
          <cell r="Z2200">
            <v>0.82753999999999994</v>
          </cell>
          <cell r="AA2200">
            <v>11.802</v>
          </cell>
          <cell r="AB2200">
            <v>0.12</v>
          </cell>
          <cell r="AC2200">
            <v>0.12123999999999999</v>
          </cell>
          <cell r="AD2200">
            <v>0.11136999999999998</v>
          </cell>
          <cell r="AE2200">
            <v>9.3659999999999993E-2</v>
          </cell>
          <cell r="AF2200">
            <v>8.652E-2</v>
          </cell>
          <cell r="AG2200">
            <v>0</v>
          </cell>
          <cell r="AH2200">
            <v>0</v>
          </cell>
          <cell r="AI2200">
            <v>0</v>
          </cell>
          <cell r="AJ2200">
            <v>0</v>
          </cell>
          <cell r="AK2200">
            <v>0</v>
          </cell>
          <cell r="AL2200">
            <v>0</v>
          </cell>
          <cell r="AM2200">
            <v>0</v>
          </cell>
          <cell r="AN2200">
            <v>0</v>
          </cell>
          <cell r="AO2200">
            <v>0</v>
          </cell>
          <cell r="AP2200">
            <v>0</v>
          </cell>
          <cell r="AQ2200">
            <v>0.53278999999999999</v>
          </cell>
        </row>
        <row r="2201">
          <cell r="A2201">
            <v>1</v>
          </cell>
          <cell r="B2201" t="str">
            <v>COP</v>
          </cell>
          <cell r="C2201" t="str">
            <v>Convenidas</v>
          </cell>
          <cell r="D2201" t="str">
            <v>Variable</v>
          </cell>
          <cell r="E2201">
            <v>5</v>
          </cell>
          <cell r="F2201">
            <v>36096</v>
          </cell>
          <cell r="G2201" t="str">
            <v>Octubre</v>
          </cell>
          <cell r="H2201">
            <v>1998</v>
          </cell>
          <cell r="I2201">
            <v>37922</v>
          </cell>
          <cell r="J2201">
            <v>2003</v>
          </cell>
          <cell r="K2201" t="str">
            <v>Octubre</v>
          </cell>
          <cell r="P2201">
            <v>6.5</v>
          </cell>
          <cell r="Q2201">
            <v>18.22</v>
          </cell>
          <cell r="R2201">
            <v>16.86</v>
          </cell>
          <cell r="S2201" t="e">
            <v>#REF!</v>
          </cell>
          <cell r="T2201">
            <v>10.199999999999999</v>
          </cell>
          <cell r="U2201" t="e">
            <v>#REF!</v>
          </cell>
          <cell r="V2201">
            <v>10.199999999999999</v>
          </cell>
          <cell r="W2201" t="e">
            <v>#REF!</v>
          </cell>
          <cell r="X2201">
            <v>10.199999999999999</v>
          </cell>
          <cell r="Y2201">
            <v>1.8584399999999999</v>
          </cell>
          <cell r="Z2201">
            <v>12.058439999999999</v>
          </cell>
          <cell r="AA2201">
            <v>171.97199999999998</v>
          </cell>
          <cell r="AB2201">
            <v>1.68</v>
          </cell>
          <cell r="AC2201">
            <v>1.7666399999999998</v>
          </cell>
          <cell r="AD2201">
            <v>1.6228199999999997</v>
          </cell>
          <cell r="AE2201">
            <v>1.36476</v>
          </cell>
          <cell r="AF2201">
            <v>1.2607199999999998</v>
          </cell>
          <cell r="AG2201">
            <v>0</v>
          </cell>
          <cell r="AH2201">
            <v>0</v>
          </cell>
          <cell r="AI2201">
            <v>0</v>
          </cell>
          <cell r="AJ2201">
            <v>0</v>
          </cell>
          <cell r="AK2201">
            <v>0</v>
          </cell>
          <cell r="AL2201">
            <v>0</v>
          </cell>
          <cell r="AM2201">
            <v>0</v>
          </cell>
          <cell r="AN2201">
            <v>0</v>
          </cell>
          <cell r="AO2201">
            <v>0</v>
          </cell>
          <cell r="AP2201">
            <v>0</v>
          </cell>
          <cell r="AQ2201">
            <v>7.6949399999999999</v>
          </cell>
        </row>
        <row r="2202">
          <cell r="A2202">
            <v>1</v>
          </cell>
          <cell r="B2202" t="str">
            <v>COP</v>
          </cell>
          <cell r="C2202" t="str">
            <v>Convenidas</v>
          </cell>
          <cell r="D2202" t="str">
            <v>Variable</v>
          </cell>
          <cell r="E2202">
            <v>5</v>
          </cell>
          <cell r="F2202">
            <v>36096</v>
          </cell>
          <cell r="G2202" t="str">
            <v>Octubre</v>
          </cell>
          <cell r="H2202">
            <v>1998</v>
          </cell>
          <cell r="I2202">
            <v>37922</v>
          </cell>
          <cell r="J2202">
            <v>2003</v>
          </cell>
          <cell r="K2202" t="str">
            <v>Octubre</v>
          </cell>
          <cell r="P2202">
            <v>6.5</v>
          </cell>
          <cell r="Q2202">
            <v>18.22</v>
          </cell>
          <cell r="R2202">
            <v>16.86</v>
          </cell>
          <cell r="S2202" t="e">
            <v>#REF!</v>
          </cell>
          <cell r="T2202">
            <v>8.4</v>
          </cell>
          <cell r="U2202" t="e">
            <v>#REF!</v>
          </cell>
          <cell r="V2202">
            <v>8.4</v>
          </cell>
          <cell r="W2202" t="e">
            <v>#REF!</v>
          </cell>
          <cell r="X2202">
            <v>8.4</v>
          </cell>
          <cell r="Y2202">
            <v>1.5304800000000001</v>
          </cell>
          <cell r="Z2202">
            <v>9.9304800000000011</v>
          </cell>
          <cell r="AA2202">
            <v>141.624</v>
          </cell>
          <cell r="AB2202">
            <v>1.38</v>
          </cell>
          <cell r="AC2202">
            <v>1.45488</v>
          </cell>
          <cell r="AD2202">
            <v>1.3364400000000001</v>
          </cell>
          <cell r="AE2202">
            <v>1.12392</v>
          </cell>
          <cell r="AF2202">
            <v>1.0382400000000001</v>
          </cell>
          <cell r="AG2202">
            <v>0</v>
          </cell>
          <cell r="AH2202">
            <v>0</v>
          </cell>
          <cell r="AI2202">
            <v>0</v>
          </cell>
          <cell r="AJ2202">
            <v>0</v>
          </cell>
          <cell r="AK2202">
            <v>0</v>
          </cell>
          <cell r="AL2202">
            <v>0</v>
          </cell>
          <cell r="AM2202">
            <v>0</v>
          </cell>
          <cell r="AN2202">
            <v>0</v>
          </cell>
          <cell r="AO2202">
            <v>0</v>
          </cell>
          <cell r="AP2202">
            <v>0</v>
          </cell>
          <cell r="AQ2202">
            <v>6.3334799999999998</v>
          </cell>
        </row>
        <row r="2203">
          <cell r="A2203">
            <v>1</v>
          </cell>
          <cell r="B2203" t="str">
            <v>COP</v>
          </cell>
          <cell r="C2203" t="str">
            <v>Convenidas</v>
          </cell>
          <cell r="D2203" t="str">
            <v>Variable</v>
          </cell>
          <cell r="E2203">
            <v>5</v>
          </cell>
          <cell r="F2203">
            <v>36124</v>
          </cell>
          <cell r="G2203" t="str">
            <v>Noviembre</v>
          </cell>
          <cell r="H2203">
            <v>1998</v>
          </cell>
          <cell r="I2203">
            <v>37950</v>
          </cell>
          <cell r="J2203">
            <v>2003</v>
          </cell>
          <cell r="K2203" t="str">
            <v>Noviembre</v>
          </cell>
          <cell r="P2203">
            <v>6.5</v>
          </cell>
          <cell r="Q2203">
            <v>18.22</v>
          </cell>
          <cell r="R2203">
            <v>16.86</v>
          </cell>
          <cell r="S2203" t="e">
            <v>#REF!</v>
          </cell>
          <cell r="T2203">
            <v>1.6</v>
          </cell>
          <cell r="U2203" t="e">
            <v>#REF!</v>
          </cell>
          <cell r="V2203">
            <v>1.6</v>
          </cell>
          <cell r="W2203" t="e">
            <v>#REF!</v>
          </cell>
          <cell r="X2203">
            <v>1.6</v>
          </cell>
          <cell r="Y2203">
            <v>0.29152</v>
          </cell>
          <cell r="Z2203">
            <v>1.8915200000000001</v>
          </cell>
          <cell r="AA2203">
            <v>26.975999999999999</v>
          </cell>
          <cell r="AB2203">
            <v>0.26</v>
          </cell>
          <cell r="AC2203">
            <v>0.27968000000000004</v>
          </cell>
          <cell r="AD2203">
            <v>0.24992000000000003</v>
          </cell>
          <cell r="AE2203">
            <v>0.20992000000000002</v>
          </cell>
          <cell r="AF2203">
            <v>0.19776000000000002</v>
          </cell>
          <cell r="AG2203">
            <v>0</v>
          </cell>
          <cell r="AH2203">
            <v>0</v>
          </cell>
          <cell r="AI2203">
            <v>0</v>
          </cell>
          <cell r="AJ2203">
            <v>0</v>
          </cell>
          <cell r="AK2203">
            <v>0</v>
          </cell>
          <cell r="AL2203">
            <v>0</v>
          </cell>
          <cell r="AM2203">
            <v>0</v>
          </cell>
          <cell r="AN2203">
            <v>0</v>
          </cell>
          <cell r="AO2203">
            <v>0</v>
          </cell>
          <cell r="AP2203">
            <v>0</v>
          </cell>
          <cell r="AQ2203">
            <v>1.1972800000000001</v>
          </cell>
        </row>
        <row r="2204">
          <cell r="A2204">
            <v>1</v>
          </cell>
          <cell r="B2204" t="str">
            <v>COP</v>
          </cell>
          <cell r="C2204" t="str">
            <v>Convenidas</v>
          </cell>
          <cell r="D2204" t="str">
            <v>Variable</v>
          </cell>
          <cell r="E2204">
            <v>5</v>
          </cell>
          <cell r="F2204">
            <v>36124</v>
          </cell>
          <cell r="G2204" t="str">
            <v>Noviembre</v>
          </cell>
          <cell r="H2204">
            <v>1998</v>
          </cell>
          <cell r="I2204">
            <v>37950</v>
          </cell>
          <cell r="J2204">
            <v>2003</v>
          </cell>
          <cell r="K2204" t="str">
            <v>Noviembre</v>
          </cell>
          <cell r="P2204">
            <v>6.5</v>
          </cell>
          <cell r="Q2204">
            <v>18.22</v>
          </cell>
          <cell r="R2204">
            <v>16.86</v>
          </cell>
          <cell r="S2204" t="e">
            <v>#REF!</v>
          </cell>
          <cell r="T2204">
            <v>1.3</v>
          </cell>
          <cell r="U2204" t="e">
            <v>#REF!</v>
          </cell>
          <cell r="V2204">
            <v>1.3</v>
          </cell>
          <cell r="W2204" t="e">
            <v>#REF!</v>
          </cell>
          <cell r="X2204">
            <v>1.3</v>
          </cell>
          <cell r="Y2204">
            <v>0.23686000000000001</v>
          </cell>
          <cell r="Z2204">
            <v>1.5368600000000001</v>
          </cell>
          <cell r="AA2204">
            <v>21.917999999999999</v>
          </cell>
          <cell r="AB2204">
            <v>0.21</v>
          </cell>
          <cell r="AC2204">
            <v>0.22724000000000003</v>
          </cell>
          <cell r="AD2204">
            <v>0.20306000000000002</v>
          </cell>
          <cell r="AE2204">
            <v>0.17056000000000002</v>
          </cell>
          <cell r="AF2204">
            <v>0.16068000000000002</v>
          </cell>
          <cell r="AG2204">
            <v>0</v>
          </cell>
          <cell r="AH2204">
            <v>0</v>
          </cell>
          <cell r="AI2204">
            <v>0</v>
          </cell>
          <cell r="AJ2204">
            <v>0</v>
          </cell>
          <cell r="AK2204">
            <v>0</v>
          </cell>
          <cell r="AL2204">
            <v>0</v>
          </cell>
          <cell r="AM2204">
            <v>0</v>
          </cell>
          <cell r="AN2204">
            <v>0</v>
          </cell>
          <cell r="AO2204">
            <v>0</v>
          </cell>
          <cell r="AP2204">
            <v>0</v>
          </cell>
          <cell r="AQ2204">
            <v>0.97154000000000018</v>
          </cell>
        </row>
        <row r="2205">
          <cell r="A2205">
            <v>1</v>
          </cell>
          <cell r="B2205" t="str">
            <v>COP</v>
          </cell>
          <cell r="C2205" t="str">
            <v>Convenidas</v>
          </cell>
          <cell r="D2205" t="str">
            <v>Variable</v>
          </cell>
          <cell r="E2205">
            <v>5</v>
          </cell>
          <cell r="F2205">
            <v>36124</v>
          </cell>
          <cell r="G2205" t="str">
            <v>Noviembre</v>
          </cell>
          <cell r="H2205">
            <v>1998</v>
          </cell>
          <cell r="I2205">
            <v>37950</v>
          </cell>
          <cell r="J2205">
            <v>2003</v>
          </cell>
          <cell r="K2205" t="str">
            <v>Noviembre</v>
          </cell>
          <cell r="P2205">
            <v>6.5</v>
          </cell>
          <cell r="Q2205">
            <v>18.22</v>
          </cell>
          <cell r="R2205">
            <v>16.86</v>
          </cell>
          <cell r="S2205" t="e">
            <v>#REF!</v>
          </cell>
          <cell r="T2205">
            <v>4.2</v>
          </cell>
          <cell r="U2205" t="e">
            <v>#REF!</v>
          </cell>
          <cell r="V2205">
            <v>4.2</v>
          </cell>
          <cell r="W2205" t="e">
            <v>#REF!</v>
          </cell>
          <cell r="X2205">
            <v>4.2</v>
          </cell>
          <cell r="Y2205">
            <v>0.76524000000000003</v>
          </cell>
          <cell r="Z2205">
            <v>4.9652400000000005</v>
          </cell>
          <cell r="AA2205">
            <v>70.811999999999998</v>
          </cell>
          <cell r="AB2205">
            <v>0.69</v>
          </cell>
          <cell r="AC2205">
            <v>0.73416000000000003</v>
          </cell>
          <cell r="AD2205">
            <v>0.65604000000000007</v>
          </cell>
          <cell r="AE2205">
            <v>0.55104000000000009</v>
          </cell>
          <cell r="AF2205">
            <v>0.51912000000000003</v>
          </cell>
          <cell r="AG2205">
            <v>0</v>
          </cell>
          <cell r="AH2205">
            <v>0</v>
          </cell>
          <cell r="AI2205">
            <v>0</v>
          </cell>
          <cell r="AJ2205">
            <v>0</v>
          </cell>
          <cell r="AK2205">
            <v>0</v>
          </cell>
          <cell r="AL2205">
            <v>0</v>
          </cell>
          <cell r="AM2205">
            <v>0</v>
          </cell>
          <cell r="AN2205">
            <v>0</v>
          </cell>
          <cell r="AO2205">
            <v>0</v>
          </cell>
          <cell r="AP2205">
            <v>0</v>
          </cell>
          <cell r="AQ2205">
            <v>3.15036</v>
          </cell>
        </row>
        <row r="2206">
          <cell r="A2206">
            <v>1</v>
          </cell>
          <cell r="B2206" t="str">
            <v>COP</v>
          </cell>
          <cell r="C2206" t="str">
            <v>Convenidas</v>
          </cell>
          <cell r="D2206" t="str">
            <v>Variable</v>
          </cell>
          <cell r="E2206">
            <v>5</v>
          </cell>
          <cell r="F2206">
            <v>36124</v>
          </cell>
          <cell r="G2206" t="str">
            <v>Noviembre</v>
          </cell>
          <cell r="H2206">
            <v>1998</v>
          </cell>
          <cell r="I2206">
            <v>37950</v>
          </cell>
          <cell r="J2206">
            <v>2003</v>
          </cell>
          <cell r="K2206" t="str">
            <v>Noviembre</v>
          </cell>
          <cell r="P2206">
            <v>6.5</v>
          </cell>
          <cell r="Q2206">
            <v>18.22</v>
          </cell>
          <cell r="R2206">
            <v>16.86</v>
          </cell>
          <cell r="S2206" t="e">
            <v>#REF!</v>
          </cell>
          <cell r="T2206">
            <v>3.2</v>
          </cell>
          <cell r="U2206" t="e">
            <v>#REF!</v>
          </cell>
          <cell r="V2206">
            <v>3.2</v>
          </cell>
          <cell r="W2206" t="e">
            <v>#REF!</v>
          </cell>
          <cell r="X2206">
            <v>3.2</v>
          </cell>
          <cell r="Y2206">
            <v>0.58304</v>
          </cell>
          <cell r="Z2206">
            <v>3.7830400000000002</v>
          </cell>
          <cell r="AA2206">
            <v>53.951999999999998</v>
          </cell>
          <cell r="AB2206">
            <v>0.53</v>
          </cell>
          <cell r="AC2206">
            <v>0.55936000000000008</v>
          </cell>
          <cell r="AD2206">
            <v>0.49984000000000006</v>
          </cell>
          <cell r="AE2206">
            <v>0.41984000000000005</v>
          </cell>
          <cell r="AF2206">
            <v>0.39552000000000004</v>
          </cell>
          <cell r="AG2206">
            <v>0</v>
          </cell>
          <cell r="AH2206">
            <v>0</v>
          </cell>
          <cell r="AI2206">
            <v>0</v>
          </cell>
          <cell r="AJ2206">
            <v>0</v>
          </cell>
          <cell r="AK2206">
            <v>0</v>
          </cell>
          <cell r="AL2206">
            <v>0</v>
          </cell>
          <cell r="AM2206">
            <v>0</v>
          </cell>
          <cell r="AN2206">
            <v>0</v>
          </cell>
          <cell r="AO2206">
            <v>0</v>
          </cell>
          <cell r="AP2206">
            <v>0</v>
          </cell>
          <cell r="AQ2206">
            <v>2.40456</v>
          </cell>
        </row>
        <row r="2207">
          <cell r="A2207">
            <v>1</v>
          </cell>
          <cell r="B2207" t="str">
            <v>COP</v>
          </cell>
          <cell r="C2207" t="str">
            <v>Convenidas</v>
          </cell>
          <cell r="D2207" t="str">
            <v>Variable</v>
          </cell>
          <cell r="E2207">
            <v>5</v>
          </cell>
          <cell r="F2207">
            <v>36124</v>
          </cell>
          <cell r="G2207" t="str">
            <v>Noviembre</v>
          </cell>
          <cell r="H2207">
            <v>1998</v>
          </cell>
          <cell r="I2207">
            <v>37950</v>
          </cell>
          <cell r="J2207">
            <v>2003</v>
          </cell>
          <cell r="K2207" t="str">
            <v>Noviembre</v>
          </cell>
          <cell r="P2207">
            <v>6.5</v>
          </cell>
          <cell r="Q2207">
            <v>18.22</v>
          </cell>
          <cell r="R2207">
            <v>16.86</v>
          </cell>
          <cell r="S2207" t="e">
            <v>#REF!</v>
          </cell>
          <cell r="T2207">
            <v>0.7</v>
          </cell>
          <cell r="U2207" t="e">
            <v>#REF!</v>
          </cell>
          <cell r="V2207">
            <v>0.7</v>
          </cell>
          <cell r="W2207" t="e">
            <v>#REF!</v>
          </cell>
          <cell r="X2207">
            <v>0.7</v>
          </cell>
          <cell r="Y2207">
            <v>0.12753999999999999</v>
          </cell>
          <cell r="Z2207">
            <v>0.82753999999999994</v>
          </cell>
          <cell r="AA2207">
            <v>11.802</v>
          </cell>
          <cell r="AB2207">
            <v>0.11</v>
          </cell>
          <cell r="AC2207">
            <v>0.12236</v>
          </cell>
          <cell r="AD2207">
            <v>0.10933999999999999</v>
          </cell>
          <cell r="AE2207">
            <v>9.1840000000000005E-2</v>
          </cell>
          <cell r="AF2207">
            <v>8.652E-2</v>
          </cell>
          <cell r="AG2207">
            <v>0</v>
          </cell>
          <cell r="AH2207">
            <v>0</v>
          </cell>
          <cell r="AI2207">
            <v>0</v>
          </cell>
          <cell r="AJ2207">
            <v>0</v>
          </cell>
          <cell r="AK2207">
            <v>0</v>
          </cell>
          <cell r="AL2207">
            <v>0</v>
          </cell>
          <cell r="AM2207">
            <v>0</v>
          </cell>
          <cell r="AN2207">
            <v>0</v>
          </cell>
          <cell r="AO2207">
            <v>0</v>
          </cell>
          <cell r="AP2207">
            <v>0</v>
          </cell>
          <cell r="AQ2207">
            <v>0.52006000000000008</v>
          </cell>
        </row>
        <row r="2208">
          <cell r="A2208">
            <v>1</v>
          </cell>
          <cell r="B2208" t="str">
            <v>COP</v>
          </cell>
          <cell r="C2208" t="str">
            <v>Convenidas</v>
          </cell>
          <cell r="D2208" t="str">
            <v>Variable</v>
          </cell>
          <cell r="E2208">
            <v>5</v>
          </cell>
          <cell r="F2208">
            <v>36124</v>
          </cell>
          <cell r="G2208" t="str">
            <v>Noviembre</v>
          </cell>
          <cell r="H2208">
            <v>1998</v>
          </cell>
          <cell r="I2208">
            <v>37950</v>
          </cell>
          <cell r="J2208">
            <v>2003</v>
          </cell>
          <cell r="K2208" t="str">
            <v>Noviembre</v>
          </cell>
          <cell r="P2208">
            <v>6.5</v>
          </cell>
          <cell r="Q2208">
            <v>18.22</v>
          </cell>
          <cell r="R2208">
            <v>16.86</v>
          </cell>
          <cell r="S2208" t="e">
            <v>#REF!</v>
          </cell>
          <cell r="T2208">
            <v>5</v>
          </cell>
          <cell r="U2208" t="e">
            <v>#REF!</v>
          </cell>
          <cell r="V2208">
            <v>5</v>
          </cell>
          <cell r="W2208" t="e">
            <v>#REF!</v>
          </cell>
          <cell r="X2208">
            <v>5</v>
          </cell>
          <cell r="Y2208">
            <v>0.91100000000000003</v>
          </cell>
          <cell r="Z2208">
            <v>5.9109999999999996</v>
          </cell>
          <cell r="AA2208">
            <v>84.3</v>
          </cell>
          <cell r="AB2208">
            <v>0.82</v>
          </cell>
          <cell r="AC2208">
            <v>0.87400000000000011</v>
          </cell>
          <cell r="AD2208">
            <v>0.78100000000000003</v>
          </cell>
          <cell r="AE2208">
            <v>0.65600000000000003</v>
          </cell>
          <cell r="AF2208">
            <v>0.61799999999999999</v>
          </cell>
          <cell r="AG2208">
            <v>0</v>
          </cell>
          <cell r="AH2208">
            <v>0</v>
          </cell>
          <cell r="AI2208">
            <v>0</v>
          </cell>
          <cell r="AJ2208">
            <v>0</v>
          </cell>
          <cell r="AK2208">
            <v>0</v>
          </cell>
          <cell r="AL2208">
            <v>0</v>
          </cell>
          <cell r="AM2208">
            <v>0</v>
          </cell>
          <cell r="AN2208">
            <v>0</v>
          </cell>
          <cell r="AO2208">
            <v>0</v>
          </cell>
          <cell r="AP2208">
            <v>0</v>
          </cell>
          <cell r="AQ2208">
            <v>3.7490000000000001</v>
          </cell>
        </row>
        <row r="2209">
          <cell r="A2209">
            <v>1</v>
          </cell>
          <cell r="B2209" t="str">
            <v>COP</v>
          </cell>
          <cell r="C2209" t="str">
            <v>Convenidas</v>
          </cell>
          <cell r="D2209" t="str">
            <v>Variable</v>
          </cell>
          <cell r="E2209">
            <v>5</v>
          </cell>
          <cell r="F2209">
            <v>36124</v>
          </cell>
          <cell r="G2209" t="str">
            <v>Noviembre</v>
          </cell>
          <cell r="H2209">
            <v>1998</v>
          </cell>
          <cell r="I2209">
            <v>37950</v>
          </cell>
          <cell r="J2209">
            <v>2003</v>
          </cell>
          <cell r="K2209" t="str">
            <v>Noviembre</v>
          </cell>
          <cell r="P2209">
            <v>6.5</v>
          </cell>
          <cell r="Q2209">
            <v>18.22</v>
          </cell>
          <cell r="R2209">
            <v>16.86</v>
          </cell>
          <cell r="S2209" t="e">
            <v>#REF!</v>
          </cell>
          <cell r="T2209">
            <v>1.3</v>
          </cell>
          <cell r="U2209" t="e">
            <v>#REF!</v>
          </cell>
          <cell r="V2209">
            <v>1.3</v>
          </cell>
          <cell r="W2209" t="e">
            <v>#REF!</v>
          </cell>
          <cell r="X2209">
            <v>1.3</v>
          </cell>
          <cell r="Y2209">
            <v>0.23686000000000001</v>
          </cell>
          <cell r="Z2209">
            <v>1.5368600000000001</v>
          </cell>
          <cell r="AA2209">
            <v>21.917999999999999</v>
          </cell>
          <cell r="AB2209">
            <v>0.21</v>
          </cell>
          <cell r="AC2209">
            <v>0.22724000000000003</v>
          </cell>
          <cell r="AD2209">
            <v>0.20306000000000002</v>
          </cell>
          <cell r="AE2209">
            <v>0.17056000000000002</v>
          </cell>
          <cell r="AF2209">
            <v>0.16068000000000002</v>
          </cell>
          <cell r="AG2209">
            <v>0</v>
          </cell>
          <cell r="AH2209">
            <v>0</v>
          </cell>
          <cell r="AI2209">
            <v>0</v>
          </cell>
          <cell r="AJ2209">
            <v>0</v>
          </cell>
          <cell r="AK2209">
            <v>0</v>
          </cell>
          <cell r="AL2209">
            <v>0</v>
          </cell>
          <cell r="AM2209">
            <v>0</v>
          </cell>
          <cell r="AN2209">
            <v>0</v>
          </cell>
          <cell r="AO2209">
            <v>0</v>
          </cell>
          <cell r="AP2209">
            <v>0</v>
          </cell>
          <cell r="AQ2209">
            <v>0.97154000000000018</v>
          </cell>
        </row>
        <row r="2210">
          <cell r="A2210">
            <v>1</v>
          </cell>
          <cell r="B2210" t="str">
            <v>COP</v>
          </cell>
          <cell r="C2210" t="str">
            <v>Convenidas</v>
          </cell>
          <cell r="D2210" t="str">
            <v>Variable</v>
          </cell>
          <cell r="E2210">
            <v>5</v>
          </cell>
          <cell r="F2210">
            <v>36124</v>
          </cell>
          <cell r="G2210" t="str">
            <v>Noviembre</v>
          </cell>
          <cell r="H2210">
            <v>1998</v>
          </cell>
          <cell r="I2210">
            <v>37950</v>
          </cell>
          <cell r="J2210">
            <v>2003</v>
          </cell>
          <cell r="K2210" t="str">
            <v>Noviembre</v>
          </cell>
          <cell r="P2210">
            <v>6.5</v>
          </cell>
          <cell r="Q2210">
            <v>18.22</v>
          </cell>
          <cell r="R2210">
            <v>16.86</v>
          </cell>
          <cell r="S2210" t="e">
            <v>#REF!</v>
          </cell>
          <cell r="T2210">
            <v>0.9</v>
          </cell>
          <cell r="U2210" t="e">
            <v>#REF!</v>
          </cell>
          <cell r="V2210">
            <v>0.9</v>
          </cell>
          <cell r="W2210" t="e">
            <v>#REF!</v>
          </cell>
          <cell r="X2210">
            <v>0.9</v>
          </cell>
          <cell r="Y2210">
            <v>0.16398000000000001</v>
          </cell>
          <cell r="Z2210">
            <v>1.0639799999999999</v>
          </cell>
          <cell r="AA2210">
            <v>15.173999999999999</v>
          </cell>
          <cell r="AB2210">
            <v>0.15</v>
          </cell>
          <cell r="AC2210">
            <v>0.15732000000000002</v>
          </cell>
          <cell r="AD2210">
            <v>0.14058000000000001</v>
          </cell>
          <cell r="AE2210">
            <v>0.11808000000000002</v>
          </cell>
          <cell r="AF2210">
            <v>0.11124000000000001</v>
          </cell>
          <cell r="AG2210">
            <v>0</v>
          </cell>
          <cell r="AH2210">
            <v>0</v>
          </cell>
          <cell r="AI2210">
            <v>0</v>
          </cell>
          <cell r="AJ2210">
            <v>0</v>
          </cell>
          <cell r="AK2210">
            <v>0</v>
          </cell>
          <cell r="AL2210">
            <v>0</v>
          </cell>
          <cell r="AM2210">
            <v>0</v>
          </cell>
          <cell r="AN2210">
            <v>0</v>
          </cell>
          <cell r="AO2210">
            <v>0</v>
          </cell>
          <cell r="AP2210">
            <v>0</v>
          </cell>
          <cell r="AQ2210">
            <v>0.67722000000000016</v>
          </cell>
        </row>
        <row r="2211">
          <cell r="A2211">
            <v>1</v>
          </cell>
          <cell r="B2211" t="str">
            <v>COP</v>
          </cell>
          <cell r="C2211" t="str">
            <v>Convenidas</v>
          </cell>
          <cell r="D2211" t="str">
            <v>Variable</v>
          </cell>
          <cell r="E2211">
            <v>5</v>
          </cell>
          <cell r="F2211">
            <v>36124</v>
          </cell>
          <cell r="G2211" t="str">
            <v>Noviembre</v>
          </cell>
          <cell r="H2211">
            <v>1998</v>
          </cell>
          <cell r="I2211">
            <v>37950</v>
          </cell>
          <cell r="J2211">
            <v>2003</v>
          </cell>
          <cell r="K2211" t="str">
            <v>Noviembre</v>
          </cell>
          <cell r="P2211">
            <v>6.5</v>
          </cell>
          <cell r="Q2211">
            <v>18.22</v>
          </cell>
          <cell r="R2211">
            <v>16.86</v>
          </cell>
          <cell r="S2211" t="e">
            <v>#REF!</v>
          </cell>
          <cell r="T2211">
            <v>14.6</v>
          </cell>
          <cell r="U2211" t="e">
            <v>#REF!</v>
          </cell>
          <cell r="V2211">
            <v>14.6</v>
          </cell>
          <cell r="W2211" t="e">
            <v>#REF!</v>
          </cell>
          <cell r="X2211">
            <v>14.6</v>
          </cell>
          <cell r="Y2211">
            <v>2.66012</v>
          </cell>
          <cell r="Z2211">
            <v>17.260120000000001</v>
          </cell>
          <cell r="AA2211">
            <v>246.15599999999998</v>
          </cell>
          <cell r="AB2211">
            <v>2.4</v>
          </cell>
          <cell r="AC2211">
            <v>2.5520800000000001</v>
          </cell>
          <cell r="AD2211">
            <v>2.2805200000000001</v>
          </cell>
          <cell r="AE2211">
            <v>1.9155200000000001</v>
          </cell>
          <cell r="AF2211">
            <v>1.8045599999999999</v>
          </cell>
          <cell r="AG2211">
            <v>0</v>
          </cell>
          <cell r="AH2211">
            <v>0</v>
          </cell>
          <cell r="AI2211">
            <v>0</v>
          </cell>
          <cell r="AJ2211">
            <v>0</v>
          </cell>
          <cell r="AK2211">
            <v>0</v>
          </cell>
          <cell r="AL2211">
            <v>0</v>
          </cell>
          <cell r="AM2211">
            <v>0</v>
          </cell>
          <cell r="AN2211">
            <v>0</v>
          </cell>
          <cell r="AO2211">
            <v>0</v>
          </cell>
          <cell r="AP2211">
            <v>0</v>
          </cell>
          <cell r="AQ2211">
            <v>10.952680000000001</v>
          </cell>
        </row>
        <row r="2212">
          <cell r="A2212">
            <v>1</v>
          </cell>
          <cell r="B2212" t="str">
            <v>COP</v>
          </cell>
          <cell r="C2212" t="str">
            <v>Convenidas</v>
          </cell>
          <cell r="D2212" t="str">
            <v>Variable</v>
          </cell>
          <cell r="E2212">
            <v>5</v>
          </cell>
          <cell r="F2212">
            <v>36124</v>
          </cell>
          <cell r="G2212" t="str">
            <v>Noviembre</v>
          </cell>
          <cell r="H2212">
            <v>1998</v>
          </cell>
          <cell r="I2212">
            <v>37950</v>
          </cell>
          <cell r="J2212">
            <v>2003</v>
          </cell>
          <cell r="K2212" t="str">
            <v>Noviembre</v>
          </cell>
          <cell r="P2212">
            <v>6.5</v>
          </cell>
          <cell r="Q2212">
            <v>18.22</v>
          </cell>
          <cell r="R2212">
            <v>16.86</v>
          </cell>
          <cell r="S2212" t="e">
            <v>#REF!</v>
          </cell>
          <cell r="T2212">
            <v>6.3</v>
          </cell>
          <cell r="U2212" t="e">
            <v>#REF!</v>
          </cell>
          <cell r="V2212">
            <v>6.3</v>
          </cell>
          <cell r="W2212" t="e">
            <v>#REF!</v>
          </cell>
          <cell r="X2212">
            <v>6.3</v>
          </cell>
          <cell r="Y2212">
            <v>1.1478599999999999</v>
          </cell>
          <cell r="Z2212">
            <v>7.4478599999999995</v>
          </cell>
          <cell r="AA2212">
            <v>106.21799999999999</v>
          </cell>
          <cell r="AB2212">
            <v>1.03</v>
          </cell>
          <cell r="AC2212">
            <v>1.10124</v>
          </cell>
          <cell r="AD2212">
            <v>0.98406000000000005</v>
          </cell>
          <cell r="AE2212">
            <v>0.82656000000000007</v>
          </cell>
          <cell r="AF2212">
            <v>0.77868000000000004</v>
          </cell>
          <cell r="AG2212">
            <v>0</v>
          </cell>
          <cell r="AH2212">
            <v>0</v>
          </cell>
          <cell r="AI2212">
            <v>0</v>
          </cell>
          <cell r="AJ2212">
            <v>0</v>
          </cell>
          <cell r="AK2212">
            <v>0</v>
          </cell>
          <cell r="AL2212">
            <v>0</v>
          </cell>
          <cell r="AM2212">
            <v>0</v>
          </cell>
          <cell r="AN2212">
            <v>0</v>
          </cell>
          <cell r="AO2212">
            <v>0</v>
          </cell>
          <cell r="AP2212">
            <v>0</v>
          </cell>
          <cell r="AQ2212">
            <v>4.7205399999999997</v>
          </cell>
        </row>
        <row r="2213">
          <cell r="A2213">
            <v>1</v>
          </cell>
          <cell r="B2213" t="str">
            <v>COP</v>
          </cell>
          <cell r="C2213" t="str">
            <v>Convenidas</v>
          </cell>
          <cell r="D2213" t="str">
            <v>Variable</v>
          </cell>
          <cell r="E2213">
            <v>5</v>
          </cell>
          <cell r="F2213">
            <v>36124</v>
          </cell>
          <cell r="G2213" t="str">
            <v>Noviembre</v>
          </cell>
          <cell r="H2213">
            <v>1998</v>
          </cell>
          <cell r="I2213">
            <v>37950</v>
          </cell>
          <cell r="J2213">
            <v>2003</v>
          </cell>
          <cell r="K2213" t="str">
            <v>Noviembre</v>
          </cell>
          <cell r="P2213">
            <v>6.5</v>
          </cell>
          <cell r="Q2213">
            <v>18.22</v>
          </cell>
          <cell r="R2213">
            <v>16.86</v>
          </cell>
          <cell r="S2213" t="e">
            <v>#REF!</v>
          </cell>
          <cell r="T2213">
            <v>2.9</v>
          </cell>
          <cell r="U2213" t="e">
            <v>#REF!</v>
          </cell>
          <cell r="V2213">
            <v>2.9</v>
          </cell>
          <cell r="W2213" t="e">
            <v>#REF!</v>
          </cell>
          <cell r="X2213">
            <v>2.9</v>
          </cell>
          <cell r="Y2213">
            <v>0.52837999999999996</v>
          </cell>
          <cell r="Z2213">
            <v>3.4283799999999998</v>
          </cell>
          <cell r="AA2213">
            <v>48.893999999999998</v>
          </cell>
          <cell r="AB2213">
            <v>0.48</v>
          </cell>
          <cell r="AC2213">
            <v>0.50692000000000004</v>
          </cell>
          <cell r="AD2213">
            <v>0.45297999999999999</v>
          </cell>
          <cell r="AE2213">
            <v>0.38048000000000004</v>
          </cell>
          <cell r="AF2213">
            <v>0.35843999999999998</v>
          </cell>
          <cell r="AG2213">
            <v>0</v>
          </cell>
          <cell r="AH2213">
            <v>0</v>
          </cell>
          <cell r="AI2213">
            <v>0</v>
          </cell>
          <cell r="AJ2213">
            <v>0</v>
          </cell>
          <cell r="AK2213">
            <v>0</v>
          </cell>
          <cell r="AL2213">
            <v>0</v>
          </cell>
          <cell r="AM2213">
            <v>0</v>
          </cell>
          <cell r="AN2213">
            <v>0</v>
          </cell>
          <cell r="AO2213">
            <v>0</v>
          </cell>
          <cell r="AP2213">
            <v>0</v>
          </cell>
          <cell r="AQ2213">
            <v>2.17882</v>
          </cell>
        </row>
        <row r="2214">
          <cell r="A2214">
            <v>1</v>
          </cell>
          <cell r="B2214" t="str">
            <v>COP</v>
          </cell>
          <cell r="C2214" t="str">
            <v>Convenidas</v>
          </cell>
          <cell r="D2214" t="str">
            <v>Variable</v>
          </cell>
          <cell r="E2214">
            <v>5</v>
          </cell>
          <cell r="F2214">
            <v>36124</v>
          </cell>
          <cell r="G2214" t="str">
            <v>Noviembre</v>
          </cell>
          <cell r="H2214">
            <v>1998</v>
          </cell>
          <cell r="I2214">
            <v>37950</v>
          </cell>
          <cell r="J2214">
            <v>2003</v>
          </cell>
          <cell r="K2214" t="str">
            <v>Noviembre</v>
          </cell>
          <cell r="P2214">
            <v>6.5</v>
          </cell>
          <cell r="Q2214">
            <v>18.22</v>
          </cell>
          <cell r="R2214">
            <v>16.86</v>
          </cell>
          <cell r="S2214" t="e">
            <v>#REF!</v>
          </cell>
          <cell r="T2214">
            <v>13.9</v>
          </cell>
          <cell r="U2214" t="e">
            <v>#REF!</v>
          </cell>
          <cell r="V2214">
            <v>13.9</v>
          </cell>
          <cell r="W2214" t="e">
            <v>#REF!</v>
          </cell>
          <cell r="X2214">
            <v>13.9</v>
          </cell>
          <cell r="Y2214">
            <v>2.5325800000000003</v>
          </cell>
          <cell r="Z2214">
            <v>16.432580000000002</v>
          </cell>
          <cell r="AA2214">
            <v>234.35399999999998</v>
          </cell>
          <cell r="AB2214">
            <v>2.2799999999999998</v>
          </cell>
          <cell r="AC2214">
            <v>2.4297200000000001</v>
          </cell>
          <cell r="AD2214">
            <v>2.1711800000000001</v>
          </cell>
          <cell r="AE2214">
            <v>1.8236800000000002</v>
          </cell>
          <cell r="AF2214">
            <v>1.71804</v>
          </cell>
          <cell r="AG2214">
            <v>0</v>
          </cell>
          <cell r="AH2214">
            <v>0</v>
          </cell>
          <cell r="AI2214">
            <v>0</v>
          </cell>
          <cell r="AJ2214">
            <v>0</v>
          </cell>
          <cell r="AK2214">
            <v>0</v>
          </cell>
          <cell r="AL2214">
            <v>0</v>
          </cell>
          <cell r="AM2214">
            <v>0</v>
          </cell>
          <cell r="AN2214">
            <v>0</v>
          </cell>
          <cell r="AO2214">
            <v>0</v>
          </cell>
          <cell r="AP2214">
            <v>0</v>
          </cell>
          <cell r="AQ2214">
            <v>10.42262</v>
          </cell>
        </row>
        <row r="2215">
          <cell r="A2215">
            <v>1</v>
          </cell>
          <cell r="B2215" t="str">
            <v>COP</v>
          </cell>
          <cell r="C2215" t="str">
            <v>Convenidas</v>
          </cell>
          <cell r="D2215" t="str">
            <v>Variable</v>
          </cell>
          <cell r="E2215">
            <v>5</v>
          </cell>
          <cell r="F2215">
            <v>36124</v>
          </cell>
          <cell r="G2215" t="str">
            <v>Noviembre</v>
          </cell>
          <cell r="H2215">
            <v>1998</v>
          </cell>
          <cell r="I2215">
            <v>37950</v>
          </cell>
          <cell r="J2215">
            <v>2003</v>
          </cell>
          <cell r="K2215" t="str">
            <v>Noviembre</v>
          </cell>
          <cell r="P2215">
            <v>6.5</v>
          </cell>
          <cell r="Q2215">
            <v>18.22</v>
          </cell>
          <cell r="R2215">
            <v>16.86</v>
          </cell>
          <cell r="S2215" t="e">
            <v>#REF!</v>
          </cell>
          <cell r="T2215">
            <v>25.2</v>
          </cell>
          <cell r="U2215" t="e">
            <v>#REF!</v>
          </cell>
          <cell r="V2215">
            <v>25.2</v>
          </cell>
          <cell r="W2215" t="e">
            <v>#REF!</v>
          </cell>
          <cell r="X2215">
            <v>25.2</v>
          </cell>
          <cell r="Y2215">
            <v>4.5914399999999995</v>
          </cell>
          <cell r="Z2215">
            <v>29.791439999999998</v>
          </cell>
          <cell r="AA2215">
            <v>424.87199999999996</v>
          </cell>
          <cell r="AB2215">
            <v>4.1399999999999997</v>
          </cell>
          <cell r="AC2215">
            <v>4.40496</v>
          </cell>
          <cell r="AD2215">
            <v>3.9362400000000002</v>
          </cell>
          <cell r="AE2215">
            <v>3.3062400000000003</v>
          </cell>
          <cell r="AF2215">
            <v>3.1147200000000002</v>
          </cell>
          <cell r="AG2215">
            <v>0</v>
          </cell>
          <cell r="AH2215">
            <v>0</v>
          </cell>
          <cell r="AI2215">
            <v>0</v>
          </cell>
          <cell r="AJ2215">
            <v>0</v>
          </cell>
          <cell r="AK2215">
            <v>0</v>
          </cell>
          <cell r="AL2215">
            <v>0</v>
          </cell>
          <cell r="AM2215">
            <v>0</v>
          </cell>
          <cell r="AN2215">
            <v>0</v>
          </cell>
          <cell r="AO2215">
            <v>0</v>
          </cell>
          <cell r="AP2215">
            <v>0</v>
          </cell>
          <cell r="AQ2215">
            <v>18.902160000000002</v>
          </cell>
        </row>
        <row r="2216">
          <cell r="A2216">
            <v>1</v>
          </cell>
          <cell r="B2216" t="str">
            <v>COP</v>
          </cell>
          <cell r="C2216" t="str">
            <v>Convenidas</v>
          </cell>
          <cell r="D2216" t="str">
            <v>Variable</v>
          </cell>
          <cell r="E2216">
            <v>5</v>
          </cell>
          <cell r="F2216">
            <v>36124</v>
          </cell>
          <cell r="G2216" t="str">
            <v>Noviembre</v>
          </cell>
          <cell r="H2216">
            <v>1998</v>
          </cell>
          <cell r="I2216">
            <v>37950</v>
          </cell>
          <cell r="J2216">
            <v>2003</v>
          </cell>
          <cell r="K2216" t="str">
            <v>Noviembre</v>
          </cell>
          <cell r="P2216">
            <v>6.5</v>
          </cell>
          <cell r="Q2216">
            <v>18.22</v>
          </cell>
          <cell r="R2216">
            <v>16.86</v>
          </cell>
          <cell r="S2216" t="e">
            <v>#REF!</v>
          </cell>
          <cell r="T2216">
            <v>2.1</v>
          </cell>
          <cell r="U2216" t="e">
            <v>#REF!</v>
          </cell>
          <cell r="V2216">
            <v>2.1</v>
          </cell>
          <cell r="W2216" t="e">
            <v>#REF!</v>
          </cell>
          <cell r="X2216">
            <v>2.1</v>
          </cell>
          <cell r="Y2216">
            <v>0.38262000000000002</v>
          </cell>
          <cell r="Z2216">
            <v>2.4826200000000003</v>
          </cell>
          <cell r="AA2216">
            <v>35.405999999999999</v>
          </cell>
          <cell r="AB2216">
            <v>0.34</v>
          </cell>
          <cell r="AC2216">
            <v>0.36708000000000002</v>
          </cell>
          <cell r="AD2216">
            <v>0.32802000000000003</v>
          </cell>
          <cell r="AE2216">
            <v>0.27552000000000004</v>
          </cell>
          <cell r="AF2216">
            <v>0.25956000000000001</v>
          </cell>
          <cell r="AG2216">
            <v>0</v>
          </cell>
          <cell r="AH2216">
            <v>0</v>
          </cell>
          <cell r="AI2216">
            <v>0</v>
          </cell>
          <cell r="AJ2216">
            <v>0</v>
          </cell>
          <cell r="AK2216">
            <v>0</v>
          </cell>
          <cell r="AL2216">
            <v>0</v>
          </cell>
          <cell r="AM2216">
            <v>0</v>
          </cell>
          <cell r="AN2216">
            <v>0</v>
          </cell>
          <cell r="AO2216">
            <v>0</v>
          </cell>
          <cell r="AP2216">
            <v>0</v>
          </cell>
          <cell r="AQ2216">
            <v>1.5701800000000001</v>
          </cell>
        </row>
        <row r="2217">
          <cell r="A2217">
            <v>1</v>
          </cell>
          <cell r="B2217" t="str">
            <v>COP</v>
          </cell>
          <cell r="C2217" t="str">
            <v>Convenidas</v>
          </cell>
          <cell r="D2217" t="str">
            <v>Variable</v>
          </cell>
          <cell r="E2217">
            <v>5</v>
          </cell>
          <cell r="F2217">
            <v>36124</v>
          </cell>
          <cell r="G2217" t="str">
            <v>Noviembre</v>
          </cell>
          <cell r="H2217">
            <v>1998</v>
          </cell>
          <cell r="I2217">
            <v>37950</v>
          </cell>
          <cell r="J2217">
            <v>2003</v>
          </cell>
          <cell r="K2217" t="str">
            <v>Noviembre</v>
          </cell>
          <cell r="P2217">
            <v>6.5</v>
          </cell>
          <cell r="Q2217">
            <v>18.22</v>
          </cell>
          <cell r="R2217">
            <v>16.86</v>
          </cell>
          <cell r="S2217" t="e">
            <v>#REF!</v>
          </cell>
          <cell r="T2217">
            <v>11.3</v>
          </cell>
          <cell r="U2217" t="e">
            <v>#REF!</v>
          </cell>
          <cell r="V2217">
            <v>11.3</v>
          </cell>
          <cell r="W2217" t="e">
            <v>#REF!</v>
          </cell>
          <cell r="X2217">
            <v>11.3</v>
          </cell>
          <cell r="Y2217">
            <v>2.0588600000000001</v>
          </cell>
          <cell r="Z2217">
            <v>13.35886</v>
          </cell>
          <cell r="AA2217">
            <v>190.518</v>
          </cell>
          <cell r="AB2217">
            <v>1.86</v>
          </cell>
          <cell r="AC2217">
            <v>1.9752400000000003</v>
          </cell>
          <cell r="AD2217">
            <v>1.7650600000000001</v>
          </cell>
          <cell r="AE2217">
            <v>1.4825600000000003</v>
          </cell>
          <cell r="AF2217">
            <v>1.3966800000000001</v>
          </cell>
          <cell r="AG2217">
            <v>0</v>
          </cell>
          <cell r="AH2217">
            <v>0</v>
          </cell>
          <cell r="AI2217">
            <v>0</v>
          </cell>
          <cell r="AJ2217">
            <v>0</v>
          </cell>
          <cell r="AK2217">
            <v>0</v>
          </cell>
          <cell r="AL2217">
            <v>0</v>
          </cell>
          <cell r="AM2217">
            <v>0</v>
          </cell>
          <cell r="AN2217">
            <v>0</v>
          </cell>
          <cell r="AO2217">
            <v>0</v>
          </cell>
          <cell r="AP2217">
            <v>0</v>
          </cell>
          <cell r="AQ2217">
            <v>8.4795400000000019</v>
          </cell>
        </row>
        <row r="2218">
          <cell r="A2218">
            <v>1</v>
          </cell>
          <cell r="B2218" t="str">
            <v>COP</v>
          </cell>
          <cell r="C2218" t="str">
            <v>Convenidas</v>
          </cell>
          <cell r="D2218" t="str">
            <v>Variable</v>
          </cell>
          <cell r="E2218">
            <v>5</v>
          </cell>
          <cell r="F2218">
            <v>36124</v>
          </cell>
          <cell r="G2218" t="str">
            <v>Noviembre</v>
          </cell>
          <cell r="H2218">
            <v>1998</v>
          </cell>
          <cell r="I2218">
            <v>37950</v>
          </cell>
          <cell r="J2218">
            <v>2003</v>
          </cell>
          <cell r="K2218" t="str">
            <v>Noviembre</v>
          </cell>
          <cell r="P2218">
            <v>6.5</v>
          </cell>
          <cell r="Q2218">
            <v>18.22</v>
          </cell>
          <cell r="R2218">
            <v>16.86</v>
          </cell>
          <cell r="S2218" t="e">
            <v>#REF!</v>
          </cell>
          <cell r="T2218">
            <v>5.4</v>
          </cell>
          <cell r="U2218" t="e">
            <v>#REF!</v>
          </cell>
          <cell r="V2218">
            <v>5.4</v>
          </cell>
          <cell r="W2218" t="e">
            <v>#REF!</v>
          </cell>
          <cell r="X2218">
            <v>5.4</v>
          </cell>
          <cell r="Y2218">
            <v>0.98388000000000009</v>
          </cell>
          <cell r="Z2218">
            <v>6.3838800000000004</v>
          </cell>
          <cell r="AA2218">
            <v>91.043999999999997</v>
          </cell>
          <cell r="AB2218">
            <v>0.89</v>
          </cell>
          <cell r="AC2218">
            <v>0.94392000000000009</v>
          </cell>
          <cell r="AD2218">
            <v>0.84348000000000012</v>
          </cell>
          <cell r="AE2218">
            <v>0.70848000000000011</v>
          </cell>
          <cell r="AF2218">
            <v>0.66744000000000003</v>
          </cell>
          <cell r="AG2218">
            <v>0</v>
          </cell>
          <cell r="AH2218">
            <v>0</v>
          </cell>
          <cell r="AI2218">
            <v>0</v>
          </cell>
          <cell r="AJ2218">
            <v>0</v>
          </cell>
          <cell r="AK2218">
            <v>0</v>
          </cell>
          <cell r="AL2218">
            <v>0</v>
          </cell>
          <cell r="AM2218">
            <v>0</v>
          </cell>
          <cell r="AN2218">
            <v>0</v>
          </cell>
          <cell r="AO2218">
            <v>0</v>
          </cell>
          <cell r="AP2218">
            <v>0</v>
          </cell>
          <cell r="AQ2218">
            <v>4.0533200000000003</v>
          </cell>
        </row>
        <row r="2219">
          <cell r="A2219">
            <v>1</v>
          </cell>
          <cell r="B2219" t="str">
            <v>COP</v>
          </cell>
          <cell r="C2219" t="str">
            <v>Convenidas</v>
          </cell>
          <cell r="D2219" t="str">
            <v>Variable</v>
          </cell>
          <cell r="E2219">
            <v>5</v>
          </cell>
          <cell r="F2219">
            <v>36124</v>
          </cell>
          <cell r="G2219" t="str">
            <v>Noviembre</v>
          </cell>
          <cell r="H2219">
            <v>1998</v>
          </cell>
          <cell r="I2219">
            <v>37950</v>
          </cell>
          <cell r="J2219">
            <v>2003</v>
          </cell>
          <cell r="K2219" t="str">
            <v>Noviembre</v>
          </cell>
          <cell r="P2219">
            <v>6.5</v>
          </cell>
          <cell r="Q2219">
            <v>18.22</v>
          </cell>
          <cell r="R2219">
            <v>16.86</v>
          </cell>
          <cell r="S2219" t="e">
            <v>#REF!</v>
          </cell>
          <cell r="T2219">
            <v>23.7</v>
          </cell>
          <cell r="U2219" t="e">
            <v>#REF!</v>
          </cell>
          <cell r="V2219">
            <v>23.7</v>
          </cell>
          <cell r="W2219" t="e">
            <v>#REF!</v>
          </cell>
          <cell r="X2219">
            <v>23.7</v>
          </cell>
          <cell r="Y2219">
            <v>4.3181399999999996</v>
          </cell>
          <cell r="Z2219">
            <v>28.018139999999999</v>
          </cell>
          <cell r="AA2219">
            <v>399.58199999999999</v>
          </cell>
          <cell r="AB2219">
            <v>3.89</v>
          </cell>
          <cell r="AC2219">
            <v>4.14276</v>
          </cell>
          <cell r="AD2219">
            <v>3.70194</v>
          </cell>
          <cell r="AE2219">
            <v>3.1094400000000002</v>
          </cell>
          <cell r="AF2219">
            <v>2.9293200000000001</v>
          </cell>
          <cell r="AG2219">
            <v>0</v>
          </cell>
          <cell r="AH2219">
            <v>0</v>
          </cell>
          <cell r="AI2219">
            <v>0</v>
          </cell>
          <cell r="AJ2219">
            <v>0</v>
          </cell>
          <cell r="AK2219">
            <v>0</v>
          </cell>
          <cell r="AL2219">
            <v>0</v>
          </cell>
          <cell r="AM2219">
            <v>0</v>
          </cell>
          <cell r="AN2219">
            <v>0</v>
          </cell>
          <cell r="AO2219">
            <v>0</v>
          </cell>
          <cell r="AP2219">
            <v>0</v>
          </cell>
          <cell r="AQ2219">
            <v>17.77346</v>
          </cell>
        </row>
        <row r="2220">
          <cell r="A2220">
            <v>1</v>
          </cell>
          <cell r="B2220" t="str">
            <v>COP</v>
          </cell>
          <cell r="C2220" t="str">
            <v>Convenidas</v>
          </cell>
          <cell r="D2220" t="str">
            <v>Variable</v>
          </cell>
          <cell r="E2220">
            <v>5</v>
          </cell>
          <cell r="F2220">
            <v>36124</v>
          </cell>
          <cell r="G2220" t="str">
            <v>Noviembre</v>
          </cell>
          <cell r="H2220">
            <v>1998</v>
          </cell>
          <cell r="I2220">
            <v>37950</v>
          </cell>
          <cell r="J2220">
            <v>2003</v>
          </cell>
          <cell r="K2220" t="str">
            <v>Noviembre</v>
          </cell>
          <cell r="P2220">
            <v>6.5</v>
          </cell>
          <cell r="Q2220">
            <v>18.22</v>
          </cell>
          <cell r="R2220">
            <v>16.86</v>
          </cell>
          <cell r="S2220" t="e">
            <v>#REF!</v>
          </cell>
          <cell r="T2220">
            <v>4.7</v>
          </cell>
          <cell r="U2220" t="e">
            <v>#REF!</v>
          </cell>
          <cell r="V2220">
            <v>4.7</v>
          </cell>
          <cell r="W2220" t="e">
            <v>#REF!</v>
          </cell>
          <cell r="X2220">
            <v>4.7</v>
          </cell>
          <cell r="Y2220">
            <v>0.85633999999999999</v>
          </cell>
          <cell r="Z2220">
            <v>5.5563400000000005</v>
          </cell>
          <cell r="AA2220">
            <v>79.242000000000004</v>
          </cell>
          <cell r="AB2220">
            <v>0.77</v>
          </cell>
          <cell r="AC2220">
            <v>0.82156000000000007</v>
          </cell>
          <cell r="AD2220">
            <v>0.73414000000000001</v>
          </cell>
          <cell r="AE2220">
            <v>0.61664000000000008</v>
          </cell>
          <cell r="AF2220">
            <v>0.58091999999999999</v>
          </cell>
          <cell r="AG2220">
            <v>0</v>
          </cell>
          <cell r="AH2220">
            <v>0</v>
          </cell>
          <cell r="AI2220">
            <v>0</v>
          </cell>
          <cell r="AJ2220">
            <v>0</v>
          </cell>
          <cell r="AK2220">
            <v>0</v>
          </cell>
          <cell r="AL2220">
            <v>0</v>
          </cell>
          <cell r="AM2220">
            <v>0</v>
          </cell>
          <cell r="AN2220">
            <v>0</v>
          </cell>
          <cell r="AO2220">
            <v>0</v>
          </cell>
          <cell r="AP2220">
            <v>0</v>
          </cell>
          <cell r="AQ2220">
            <v>3.5232600000000005</v>
          </cell>
        </row>
        <row r="2221">
          <cell r="A2221">
            <v>1</v>
          </cell>
          <cell r="B2221" t="str">
            <v>COP</v>
          </cell>
          <cell r="C2221" t="str">
            <v>Convenidas</v>
          </cell>
          <cell r="D2221" t="str">
            <v>Variable</v>
          </cell>
          <cell r="E2221">
            <v>5</v>
          </cell>
          <cell r="F2221">
            <v>36124</v>
          </cell>
          <cell r="G2221" t="str">
            <v>Noviembre</v>
          </cell>
          <cell r="H2221">
            <v>1998</v>
          </cell>
          <cell r="I2221">
            <v>37950</v>
          </cell>
          <cell r="J2221">
            <v>2003</v>
          </cell>
          <cell r="K2221" t="str">
            <v>Noviembre</v>
          </cell>
          <cell r="P2221">
            <v>6.5</v>
          </cell>
          <cell r="Q2221">
            <v>18.22</v>
          </cell>
          <cell r="R2221">
            <v>16.86</v>
          </cell>
          <cell r="S2221" t="e">
            <v>#REF!</v>
          </cell>
          <cell r="T2221">
            <v>5.3</v>
          </cell>
          <cell r="U2221" t="e">
            <v>#REF!</v>
          </cell>
          <cell r="V2221">
            <v>5.3</v>
          </cell>
          <cell r="W2221" t="e">
            <v>#REF!</v>
          </cell>
          <cell r="X2221">
            <v>5.3</v>
          </cell>
          <cell r="Y2221">
            <v>0.96565999999999996</v>
          </cell>
          <cell r="Z2221">
            <v>6.2656599999999996</v>
          </cell>
          <cell r="AA2221">
            <v>89.35799999999999</v>
          </cell>
          <cell r="AB2221">
            <v>0.87</v>
          </cell>
          <cell r="AC2221">
            <v>0.92644000000000004</v>
          </cell>
          <cell r="AD2221">
            <v>0.82786000000000004</v>
          </cell>
          <cell r="AE2221">
            <v>0.69536000000000009</v>
          </cell>
          <cell r="AF2221">
            <v>0.65508</v>
          </cell>
          <cell r="AG2221">
            <v>0</v>
          </cell>
          <cell r="AH2221">
            <v>0</v>
          </cell>
          <cell r="AI2221">
            <v>0</v>
          </cell>
          <cell r="AJ2221">
            <v>0</v>
          </cell>
          <cell r="AK2221">
            <v>0</v>
          </cell>
          <cell r="AL2221">
            <v>0</v>
          </cell>
          <cell r="AM2221">
            <v>0</v>
          </cell>
          <cell r="AN2221">
            <v>0</v>
          </cell>
          <cell r="AO2221">
            <v>0</v>
          </cell>
          <cell r="AP2221">
            <v>0</v>
          </cell>
          <cell r="AQ2221">
            <v>3.9747399999999997</v>
          </cell>
        </row>
        <row r="2222">
          <cell r="A2222">
            <v>1</v>
          </cell>
          <cell r="B2222" t="str">
            <v>COP</v>
          </cell>
          <cell r="C2222" t="str">
            <v>Convenidas</v>
          </cell>
          <cell r="D2222" t="str">
            <v>Variable</v>
          </cell>
          <cell r="E2222">
            <v>5</v>
          </cell>
          <cell r="F2222">
            <v>36124</v>
          </cell>
          <cell r="G2222" t="str">
            <v>Noviembre</v>
          </cell>
          <cell r="H2222">
            <v>1998</v>
          </cell>
          <cell r="I2222">
            <v>37950</v>
          </cell>
          <cell r="J2222">
            <v>2003</v>
          </cell>
          <cell r="K2222" t="str">
            <v>Noviembre</v>
          </cell>
          <cell r="P2222">
            <v>6.5</v>
          </cell>
          <cell r="Q2222">
            <v>18.22</v>
          </cell>
          <cell r="R2222">
            <v>16.86</v>
          </cell>
          <cell r="S2222" t="e">
            <v>#REF!</v>
          </cell>
          <cell r="T2222">
            <v>4.5</v>
          </cell>
          <cell r="U2222" t="e">
            <v>#REF!</v>
          </cell>
          <cell r="V2222">
            <v>4.5</v>
          </cell>
          <cell r="W2222" t="e">
            <v>#REF!</v>
          </cell>
          <cell r="X2222">
            <v>4.5</v>
          </cell>
          <cell r="Y2222">
            <v>0.81989999999999996</v>
          </cell>
          <cell r="Z2222">
            <v>5.3198999999999996</v>
          </cell>
          <cell r="AA2222">
            <v>75.87</v>
          </cell>
          <cell r="AB2222">
            <v>0.74</v>
          </cell>
          <cell r="AC2222">
            <v>0.78660000000000008</v>
          </cell>
          <cell r="AD2222">
            <v>0.70290000000000008</v>
          </cell>
          <cell r="AE2222">
            <v>0.59040000000000004</v>
          </cell>
          <cell r="AF2222">
            <v>0.55620000000000003</v>
          </cell>
          <cell r="AG2222">
            <v>0</v>
          </cell>
          <cell r="AH2222">
            <v>0</v>
          </cell>
          <cell r="AI2222">
            <v>0</v>
          </cell>
          <cell r="AJ2222">
            <v>0</v>
          </cell>
          <cell r="AK2222">
            <v>0</v>
          </cell>
          <cell r="AL2222">
            <v>0</v>
          </cell>
          <cell r="AM2222">
            <v>0</v>
          </cell>
          <cell r="AN2222">
            <v>0</v>
          </cell>
          <cell r="AO2222">
            <v>0</v>
          </cell>
          <cell r="AP2222">
            <v>0</v>
          </cell>
          <cell r="AQ2222">
            <v>3.3761000000000005</v>
          </cell>
        </row>
        <row r="2223">
          <cell r="A2223">
            <v>1</v>
          </cell>
          <cell r="B2223" t="str">
            <v>COP</v>
          </cell>
          <cell r="C2223" t="str">
            <v>Convenidas</v>
          </cell>
          <cell r="D2223" t="str">
            <v>Variable</v>
          </cell>
          <cell r="E2223">
            <v>5</v>
          </cell>
          <cell r="F2223">
            <v>36124</v>
          </cell>
          <cell r="G2223" t="str">
            <v>Noviembre</v>
          </cell>
          <cell r="H2223">
            <v>1998</v>
          </cell>
          <cell r="I2223">
            <v>37950</v>
          </cell>
          <cell r="J2223">
            <v>2003</v>
          </cell>
          <cell r="K2223" t="str">
            <v>Noviembre</v>
          </cell>
          <cell r="P2223">
            <v>6.5</v>
          </cell>
          <cell r="Q2223">
            <v>18.22</v>
          </cell>
          <cell r="R2223">
            <v>16.86</v>
          </cell>
          <cell r="S2223" t="e">
            <v>#REF!</v>
          </cell>
          <cell r="T2223">
            <v>14.4</v>
          </cell>
          <cell r="U2223" t="e">
            <v>#REF!</v>
          </cell>
          <cell r="V2223">
            <v>14.4</v>
          </cell>
          <cell r="W2223" t="e">
            <v>#REF!</v>
          </cell>
          <cell r="X2223">
            <v>14.4</v>
          </cell>
          <cell r="Y2223">
            <v>2.6236800000000002</v>
          </cell>
          <cell r="Z2223">
            <v>17.023679999999999</v>
          </cell>
          <cell r="AA2223">
            <v>242.78399999999999</v>
          </cell>
          <cell r="AB2223">
            <v>2.37</v>
          </cell>
          <cell r="AC2223">
            <v>2.5171200000000002</v>
          </cell>
          <cell r="AD2223">
            <v>2.2492800000000002</v>
          </cell>
          <cell r="AE2223">
            <v>1.8892800000000003</v>
          </cell>
          <cell r="AF2223">
            <v>1.7798400000000001</v>
          </cell>
          <cell r="AG2223">
            <v>0</v>
          </cell>
          <cell r="AH2223">
            <v>0</v>
          </cell>
          <cell r="AI2223">
            <v>0</v>
          </cell>
          <cell r="AJ2223">
            <v>0</v>
          </cell>
          <cell r="AK2223">
            <v>0</v>
          </cell>
          <cell r="AL2223">
            <v>0</v>
          </cell>
          <cell r="AM2223">
            <v>0</v>
          </cell>
          <cell r="AN2223">
            <v>0</v>
          </cell>
          <cell r="AO2223">
            <v>0</v>
          </cell>
          <cell r="AP2223">
            <v>0</v>
          </cell>
          <cell r="AQ2223">
            <v>10.805520000000001</v>
          </cell>
        </row>
        <row r="2224">
          <cell r="A2224">
            <v>1</v>
          </cell>
          <cell r="B2224" t="str">
            <v>COP</v>
          </cell>
          <cell r="C2224" t="str">
            <v>Convenidas</v>
          </cell>
          <cell r="D2224" t="str">
            <v>Variable</v>
          </cell>
          <cell r="E2224">
            <v>5</v>
          </cell>
          <cell r="F2224">
            <v>36124</v>
          </cell>
          <cell r="G2224" t="str">
            <v>Noviembre</v>
          </cell>
          <cell r="H2224">
            <v>1998</v>
          </cell>
          <cell r="I2224">
            <v>37950</v>
          </cell>
          <cell r="J2224">
            <v>2003</v>
          </cell>
          <cell r="K2224" t="str">
            <v>Noviembre</v>
          </cell>
          <cell r="P2224">
            <v>6.5</v>
          </cell>
          <cell r="Q2224">
            <v>18.22</v>
          </cell>
          <cell r="R2224">
            <v>16.86</v>
          </cell>
          <cell r="S2224" t="e">
            <v>#REF!</v>
          </cell>
          <cell r="T2224">
            <v>5.4</v>
          </cell>
          <cell r="U2224" t="e">
            <v>#REF!</v>
          </cell>
          <cell r="V2224">
            <v>5.4</v>
          </cell>
          <cell r="W2224" t="e">
            <v>#REF!</v>
          </cell>
          <cell r="X2224">
            <v>5.4</v>
          </cell>
          <cell r="Y2224">
            <v>0.98388000000000009</v>
          </cell>
          <cell r="Z2224">
            <v>6.3838800000000004</v>
          </cell>
          <cell r="AA2224">
            <v>91.043999999999997</v>
          </cell>
          <cell r="AB2224">
            <v>0.89</v>
          </cell>
          <cell r="AC2224">
            <v>0.94392000000000009</v>
          </cell>
          <cell r="AD2224">
            <v>0.84348000000000012</v>
          </cell>
          <cell r="AE2224">
            <v>0.70848000000000011</v>
          </cell>
          <cell r="AF2224">
            <v>0.66744000000000003</v>
          </cell>
          <cell r="AG2224">
            <v>0</v>
          </cell>
          <cell r="AH2224">
            <v>0</v>
          </cell>
          <cell r="AI2224">
            <v>0</v>
          </cell>
          <cell r="AJ2224">
            <v>0</v>
          </cell>
          <cell r="AK2224">
            <v>0</v>
          </cell>
          <cell r="AL2224">
            <v>0</v>
          </cell>
          <cell r="AM2224">
            <v>0</v>
          </cell>
          <cell r="AN2224">
            <v>0</v>
          </cell>
          <cell r="AO2224">
            <v>0</v>
          </cell>
          <cell r="AP2224">
            <v>0</v>
          </cell>
          <cell r="AQ2224">
            <v>4.0533200000000003</v>
          </cell>
        </row>
        <row r="2225">
          <cell r="A2225">
            <v>1</v>
          </cell>
          <cell r="B2225" t="str">
            <v>COP</v>
          </cell>
          <cell r="C2225" t="str">
            <v>Convenidas</v>
          </cell>
          <cell r="D2225" t="str">
            <v>Variable</v>
          </cell>
          <cell r="E2225">
            <v>5</v>
          </cell>
          <cell r="F2225">
            <v>36124</v>
          </cell>
          <cell r="G2225" t="str">
            <v>Noviembre</v>
          </cell>
          <cell r="H2225">
            <v>1998</v>
          </cell>
          <cell r="I2225">
            <v>37950</v>
          </cell>
          <cell r="J2225">
            <v>2003</v>
          </cell>
          <cell r="K2225" t="str">
            <v>Noviembre</v>
          </cell>
          <cell r="P2225">
            <v>6.5</v>
          </cell>
          <cell r="Q2225">
            <v>18.22</v>
          </cell>
          <cell r="R2225">
            <v>16.86</v>
          </cell>
          <cell r="S2225" t="e">
            <v>#REF!</v>
          </cell>
          <cell r="T2225">
            <v>0.7</v>
          </cell>
          <cell r="U2225" t="e">
            <v>#REF!</v>
          </cell>
          <cell r="V2225">
            <v>0.7</v>
          </cell>
          <cell r="W2225" t="e">
            <v>#REF!</v>
          </cell>
          <cell r="X2225">
            <v>0.7</v>
          </cell>
          <cell r="Y2225">
            <v>0.12753999999999999</v>
          </cell>
          <cell r="Z2225">
            <v>0.82753999999999994</v>
          </cell>
          <cell r="AA2225">
            <v>11.802</v>
          </cell>
          <cell r="AB2225">
            <v>0.11</v>
          </cell>
          <cell r="AC2225">
            <v>0.12236</v>
          </cell>
          <cell r="AD2225">
            <v>0.10933999999999999</v>
          </cell>
          <cell r="AE2225">
            <v>9.1840000000000005E-2</v>
          </cell>
          <cell r="AF2225">
            <v>8.652E-2</v>
          </cell>
          <cell r="AG2225">
            <v>0</v>
          </cell>
          <cell r="AH2225">
            <v>0</v>
          </cell>
          <cell r="AI2225">
            <v>0</v>
          </cell>
          <cell r="AJ2225">
            <v>0</v>
          </cell>
          <cell r="AK2225">
            <v>0</v>
          </cell>
          <cell r="AL2225">
            <v>0</v>
          </cell>
          <cell r="AM2225">
            <v>0</v>
          </cell>
          <cell r="AN2225">
            <v>0</v>
          </cell>
          <cell r="AO2225">
            <v>0</v>
          </cell>
          <cell r="AP2225">
            <v>0</v>
          </cell>
          <cell r="AQ2225">
            <v>0.52006000000000008</v>
          </cell>
        </row>
        <row r="2226">
          <cell r="A2226">
            <v>1</v>
          </cell>
          <cell r="B2226" t="str">
            <v>COP</v>
          </cell>
          <cell r="C2226" t="str">
            <v>Convenidas</v>
          </cell>
          <cell r="D2226" t="str">
            <v>Variable</v>
          </cell>
          <cell r="E2226">
            <v>5</v>
          </cell>
          <cell r="F2226">
            <v>36124</v>
          </cell>
          <cell r="G2226" t="str">
            <v>Noviembre</v>
          </cell>
          <cell r="H2226">
            <v>1998</v>
          </cell>
          <cell r="I2226">
            <v>37950</v>
          </cell>
          <cell r="J2226">
            <v>2003</v>
          </cell>
          <cell r="K2226" t="str">
            <v>Noviembre</v>
          </cell>
          <cell r="P2226">
            <v>6.5</v>
          </cell>
          <cell r="Q2226">
            <v>18.22</v>
          </cell>
          <cell r="R2226">
            <v>16.86</v>
          </cell>
          <cell r="S2226" t="e">
            <v>#REF!</v>
          </cell>
          <cell r="T2226">
            <v>1.8</v>
          </cell>
          <cell r="U2226" t="e">
            <v>#REF!</v>
          </cell>
          <cell r="V2226">
            <v>1.8</v>
          </cell>
          <cell r="W2226" t="e">
            <v>#REF!</v>
          </cell>
          <cell r="X2226">
            <v>1.8</v>
          </cell>
          <cell r="Y2226">
            <v>0.32796000000000003</v>
          </cell>
          <cell r="Z2226">
            <v>2.1279599999999999</v>
          </cell>
          <cell r="AA2226">
            <v>30.347999999999999</v>
          </cell>
          <cell r="AB2226">
            <v>0.3</v>
          </cell>
          <cell r="AC2226">
            <v>0.31464000000000003</v>
          </cell>
          <cell r="AD2226">
            <v>0.28116000000000002</v>
          </cell>
          <cell r="AE2226">
            <v>0.23616000000000004</v>
          </cell>
          <cell r="AF2226">
            <v>0.22248000000000001</v>
          </cell>
          <cell r="AG2226">
            <v>0</v>
          </cell>
          <cell r="AH2226">
            <v>0</v>
          </cell>
          <cell r="AI2226">
            <v>0</v>
          </cell>
          <cell r="AJ2226">
            <v>0</v>
          </cell>
          <cell r="AK2226">
            <v>0</v>
          </cell>
          <cell r="AL2226">
            <v>0</v>
          </cell>
          <cell r="AM2226">
            <v>0</v>
          </cell>
          <cell r="AN2226">
            <v>0</v>
          </cell>
          <cell r="AO2226">
            <v>0</v>
          </cell>
          <cell r="AP2226">
            <v>0</v>
          </cell>
          <cell r="AQ2226">
            <v>1.3544400000000003</v>
          </cell>
        </row>
        <row r="2227">
          <cell r="A2227">
            <v>1</v>
          </cell>
          <cell r="B2227" t="str">
            <v>COP</v>
          </cell>
          <cell r="C2227" t="str">
            <v>Convenidas</v>
          </cell>
          <cell r="D2227" t="str">
            <v>Variable</v>
          </cell>
          <cell r="E2227">
            <v>5</v>
          </cell>
          <cell r="F2227">
            <v>36124</v>
          </cell>
          <cell r="G2227" t="str">
            <v>Noviembre</v>
          </cell>
          <cell r="H2227">
            <v>1998</v>
          </cell>
          <cell r="I2227">
            <v>37950</v>
          </cell>
          <cell r="J2227">
            <v>2003</v>
          </cell>
          <cell r="K2227" t="str">
            <v>Noviembre</v>
          </cell>
          <cell r="P2227">
            <v>6.5</v>
          </cell>
          <cell r="Q2227">
            <v>18.22</v>
          </cell>
          <cell r="R2227">
            <v>16.86</v>
          </cell>
          <cell r="S2227" t="e">
            <v>#REF!</v>
          </cell>
          <cell r="T2227">
            <v>2.4</v>
          </cell>
          <cell r="U2227" t="e">
            <v>#REF!</v>
          </cell>
          <cell r="V2227">
            <v>2.4</v>
          </cell>
          <cell r="W2227" t="e">
            <v>#REF!</v>
          </cell>
          <cell r="X2227">
            <v>2.4</v>
          </cell>
          <cell r="Y2227">
            <v>0.43728</v>
          </cell>
          <cell r="Z2227">
            <v>2.8372799999999998</v>
          </cell>
          <cell r="AA2227">
            <v>40.463999999999999</v>
          </cell>
          <cell r="AB2227">
            <v>0.39</v>
          </cell>
          <cell r="AC2227">
            <v>0.41952</v>
          </cell>
          <cell r="AD2227">
            <v>0.37487999999999999</v>
          </cell>
          <cell r="AE2227">
            <v>0.31487999999999999</v>
          </cell>
          <cell r="AF2227">
            <v>0.29664000000000001</v>
          </cell>
          <cell r="AG2227">
            <v>0</v>
          </cell>
          <cell r="AH2227">
            <v>0</v>
          </cell>
          <cell r="AI2227">
            <v>0</v>
          </cell>
          <cell r="AJ2227">
            <v>0</v>
          </cell>
          <cell r="AK2227">
            <v>0</v>
          </cell>
          <cell r="AL2227">
            <v>0</v>
          </cell>
          <cell r="AM2227">
            <v>0</v>
          </cell>
          <cell r="AN2227">
            <v>0</v>
          </cell>
          <cell r="AO2227">
            <v>0</v>
          </cell>
          <cell r="AP2227">
            <v>0</v>
          </cell>
          <cell r="AQ2227">
            <v>1.7959200000000002</v>
          </cell>
        </row>
        <row r="2228">
          <cell r="A2228">
            <v>1</v>
          </cell>
          <cell r="B2228" t="str">
            <v>COP</v>
          </cell>
          <cell r="C2228" t="str">
            <v>Convenidas</v>
          </cell>
          <cell r="D2228" t="str">
            <v>Variable</v>
          </cell>
          <cell r="E2228">
            <v>5</v>
          </cell>
          <cell r="F2228">
            <v>36124</v>
          </cell>
          <cell r="G2228" t="str">
            <v>Noviembre</v>
          </cell>
          <cell r="H2228">
            <v>1998</v>
          </cell>
          <cell r="I2228">
            <v>37950</v>
          </cell>
          <cell r="J2228">
            <v>2003</v>
          </cell>
          <cell r="K2228" t="str">
            <v>Noviembre</v>
          </cell>
          <cell r="P2228">
            <v>6.5</v>
          </cell>
          <cell r="Q2228">
            <v>18.22</v>
          </cell>
          <cell r="R2228">
            <v>16.86</v>
          </cell>
          <cell r="S2228" t="e">
            <v>#REF!</v>
          </cell>
          <cell r="T2228">
            <v>4.5</v>
          </cell>
          <cell r="U2228" t="e">
            <v>#REF!</v>
          </cell>
          <cell r="V2228">
            <v>4.5</v>
          </cell>
          <cell r="W2228" t="e">
            <v>#REF!</v>
          </cell>
          <cell r="X2228">
            <v>4.5</v>
          </cell>
          <cell r="Y2228">
            <v>0.81989999999999996</v>
          </cell>
          <cell r="Z2228">
            <v>5.3198999999999996</v>
          </cell>
          <cell r="AA2228">
            <v>75.87</v>
          </cell>
          <cell r="AB2228">
            <v>0.74</v>
          </cell>
          <cell r="AC2228">
            <v>0.78660000000000008</v>
          </cell>
          <cell r="AD2228">
            <v>0.70290000000000008</v>
          </cell>
          <cell r="AE2228">
            <v>0.59040000000000004</v>
          </cell>
          <cell r="AF2228">
            <v>0.55620000000000003</v>
          </cell>
          <cell r="AG2228">
            <v>0</v>
          </cell>
          <cell r="AH2228">
            <v>0</v>
          </cell>
          <cell r="AI2228">
            <v>0</v>
          </cell>
          <cell r="AJ2228">
            <v>0</v>
          </cell>
          <cell r="AK2228">
            <v>0</v>
          </cell>
          <cell r="AL2228">
            <v>0</v>
          </cell>
          <cell r="AM2228">
            <v>0</v>
          </cell>
          <cell r="AN2228">
            <v>0</v>
          </cell>
          <cell r="AO2228">
            <v>0</v>
          </cell>
          <cell r="AP2228">
            <v>0</v>
          </cell>
          <cell r="AQ2228">
            <v>3.3761000000000005</v>
          </cell>
        </row>
        <row r="2229">
          <cell r="A2229">
            <v>1</v>
          </cell>
          <cell r="B2229" t="str">
            <v>COP</v>
          </cell>
          <cell r="C2229" t="str">
            <v>Convenidas</v>
          </cell>
          <cell r="D2229" t="str">
            <v>Variable</v>
          </cell>
          <cell r="E2229">
            <v>5</v>
          </cell>
          <cell r="F2229">
            <v>36124</v>
          </cell>
          <cell r="G2229" t="str">
            <v>Noviembre</v>
          </cell>
          <cell r="H2229">
            <v>1998</v>
          </cell>
          <cell r="I2229">
            <v>37950</v>
          </cell>
          <cell r="J2229">
            <v>2003</v>
          </cell>
          <cell r="K2229" t="str">
            <v>Noviembre</v>
          </cell>
          <cell r="P2229">
            <v>6.5</v>
          </cell>
          <cell r="Q2229">
            <v>18.22</v>
          </cell>
          <cell r="R2229">
            <v>16.86</v>
          </cell>
          <cell r="S2229" t="e">
            <v>#REF!</v>
          </cell>
          <cell r="T2229">
            <v>2.7</v>
          </cell>
          <cell r="U2229" t="e">
            <v>#REF!</v>
          </cell>
          <cell r="V2229">
            <v>2.7</v>
          </cell>
          <cell r="W2229" t="e">
            <v>#REF!</v>
          </cell>
          <cell r="X2229">
            <v>2.7</v>
          </cell>
          <cell r="Y2229">
            <v>0.49194000000000004</v>
          </cell>
          <cell r="Z2229">
            <v>3.1919400000000002</v>
          </cell>
          <cell r="AA2229">
            <v>45.521999999999998</v>
          </cell>
          <cell r="AB2229">
            <v>0.44</v>
          </cell>
          <cell r="AC2229">
            <v>0.47196000000000005</v>
          </cell>
          <cell r="AD2229">
            <v>0.42174000000000006</v>
          </cell>
          <cell r="AE2229">
            <v>0.35424000000000005</v>
          </cell>
          <cell r="AF2229">
            <v>0.33372000000000002</v>
          </cell>
          <cell r="AG2229">
            <v>0</v>
          </cell>
          <cell r="AH2229">
            <v>0</v>
          </cell>
          <cell r="AI2229">
            <v>0</v>
          </cell>
          <cell r="AJ2229">
            <v>0</v>
          </cell>
          <cell r="AK2229">
            <v>0</v>
          </cell>
          <cell r="AL2229">
            <v>0</v>
          </cell>
          <cell r="AM2229">
            <v>0</v>
          </cell>
          <cell r="AN2229">
            <v>0</v>
          </cell>
          <cell r="AO2229">
            <v>0</v>
          </cell>
          <cell r="AP2229">
            <v>0</v>
          </cell>
          <cell r="AQ2229">
            <v>2.0216600000000002</v>
          </cell>
        </row>
        <row r="2230">
          <cell r="A2230">
            <v>1</v>
          </cell>
          <cell r="B2230" t="str">
            <v>COP</v>
          </cell>
          <cell r="C2230" t="str">
            <v>Convenidas</v>
          </cell>
          <cell r="D2230" t="str">
            <v>Variable</v>
          </cell>
          <cell r="E2230">
            <v>5</v>
          </cell>
          <cell r="F2230">
            <v>36124</v>
          </cell>
          <cell r="G2230" t="str">
            <v>Noviembre</v>
          </cell>
          <cell r="H2230">
            <v>1998</v>
          </cell>
          <cell r="I2230">
            <v>37950</v>
          </cell>
          <cell r="J2230">
            <v>2003</v>
          </cell>
          <cell r="K2230" t="str">
            <v>Noviembre</v>
          </cell>
          <cell r="P2230">
            <v>6.5</v>
          </cell>
          <cell r="Q2230">
            <v>18.22</v>
          </cell>
          <cell r="R2230">
            <v>16.86</v>
          </cell>
          <cell r="S2230" t="e">
            <v>#REF!</v>
          </cell>
          <cell r="T2230">
            <v>4.2</v>
          </cell>
          <cell r="U2230" t="e">
            <v>#REF!</v>
          </cell>
          <cell r="V2230">
            <v>4.2</v>
          </cell>
          <cell r="W2230" t="e">
            <v>#REF!</v>
          </cell>
          <cell r="X2230">
            <v>4.2</v>
          </cell>
          <cell r="Y2230">
            <v>0.76524000000000003</v>
          </cell>
          <cell r="Z2230">
            <v>4.9652400000000005</v>
          </cell>
          <cell r="AA2230">
            <v>70.811999999999998</v>
          </cell>
          <cell r="AB2230">
            <v>0.69</v>
          </cell>
          <cell r="AC2230">
            <v>0.73416000000000003</v>
          </cell>
          <cell r="AD2230">
            <v>0.65604000000000007</v>
          </cell>
          <cell r="AE2230">
            <v>0.55104000000000009</v>
          </cell>
          <cell r="AF2230">
            <v>0.51912000000000003</v>
          </cell>
          <cell r="AG2230">
            <v>0</v>
          </cell>
          <cell r="AH2230">
            <v>0</v>
          </cell>
          <cell r="AI2230">
            <v>0</v>
          </cell>
          <cell r="AJ2230">
            <v>0</v>
          </cell>
          <cell r="AK2230">
            <v>0</v>
          </cell>
          <cell r="AL2230">
            <v>0</v>
          </cell>
          <cell r="AM2230">
            <v>0</v>
          </cell>
          <cell r="AN2230">
            <v>0</v>
          </cell>
          <cell r="AO2230">
            <v>0</v>
          </cell>
          <cell r="AP2230">
            <v>0</v>
          </cell>
          <cell r="AQ2230">
            <v>3.15036</v>
          </cell>
        </row>
        <row r="2231">
          <cell r="A2231">
            <v>1</v>
          </cell>
          <cell r="B2231" t="str">
            <v>COP</v>
          </cell>
          <cell r="C2231" t="str">
            <v>Convenidas</v>
          </cell>
          <cell r="D2231" t="str">
            <v>Variable</v>
          </cell>
          <cell r="E2231">
            <v>5</v>
          </cell>
          <cell r="F2231">
            <v>36124</v>
          </cell>
          <cell r="G2231" t="str">
            <v>Noviembre</v>
          </cell>
          <cell r="H2231">
            <v>1998</v>
          </cell>
          <cell r="I2231">
            <v>37950</v>
          </cell>
          <cell r="J2231">
            <v>2003</v>
          </cell>
          <cell r="K2231" t="str">
            <v>Noviembre</v>
          </cell>
          <cell r="P2231">
            <v>6.5</v>
          </cell>
          <cell r="Q2231">
            <v>18.22</v>
          </cell>
          <cell r="R2231">
            <v>16.86</v>
          </cell>
          <cell r="S2231" t="e">
            <v>#REF!</v>
          </cell>
          <cell r="T2231">
            <v>0.7</v>
          </cell>
          <cell r="U2231" t="e">
            <v>#REF!</v>
          </cell>
          <cell r="V2231">
            <v>0.7</v>
          </cell>
          <cell r="W2231" t="e">
            <v>#REF!</v>
          </cell>
          <cell r="X2231">
            <v>0.7</v>
          </cell>
          <cell r="Y2231">
            <v>0.12753999999999999</v>
          </cell>
          <cell r="Z2231">
            <v>0.82753999999999994</v>
          </cell>
          <cell r="AA2231">
            <v>11.802</v>
          </cell>
          <cell r="AB2231">
            <v>0.11</v>
          </cell>
          <cell r="AC2231">
            <v>0.12236</v>
          </cell>
          <cell r="AD2231">
            <v>0.10933999999999999</v>
          </cell>
          <cell r="AE2231">
            <v>9.1840000000000005E-2</v>
          </cell>
          <cell r="AF2231">
            <v>8.652E-2</v>
          </cell>
          <cell r="AG2231">
            <v>0</v>
          </cell>
          <cell r="AH2231">
            <v>0</v>
          </cell>
          <cell r="AI2231">
            <v>0</v>
          </cell>
          <cell r="AJ2231">
            <v>0</v>
          </cell>
          <cell r="AK2231">
            <v>0</v>
          </cell>
          <cell r="AL2231">
            <v>0</v>
          </cell>
          <cell r="AM2231">
            <v>0</v>
          </cell>
          <cell r="AN2231">
            <v>0</v>
          </cell>
          <cell r="AO2231">
            <v>0</v>
          </cell>
          <cell r="AP2231">
            <v>0</v>
          </cell>
          <cell r="AQ2231">
            <v>0.52006000000000008</v>
          </cell>
        </row>
        <row r="2232">
          <cell r="A2232">
            <v>1</v>
          </cell>
          <cell r="B2232" t="str">
            <v>COP</v>
          </cell>
          <cell r="C2232" t="str">
            <v>Convenidas</v>
          </cell>
          <cell r="D2232" t="str">
            <v>Variable</v>
          </cell>
          <cell r="E2232">
            <v>5</v>
          </cell>
          <cell r="F2232">
            <v>36124</v>
          </cell>
          <cell r="G2232" t="str">
            <v>Noviembre</v>
          </cell>
          <cell r="H2232">
            <v>1998</v>
          </cell>
          <cell r="I2232">
            <v>37950</v>
          </cell>
          <cell r="J2232">
            <v>2003</v>
          </cell>
          <cell r="K2232" t="str">
            <v>Noviembre</v>
          </cell>
          <cell r="P2232">
            <v>6.5</v>
          </cell>
          <cell r="Q2232">
            <v>18.22</v>
          </cell>
          <cell r="R2232">
            <v>16.86</v>
          </cell>
          <cell r="S2232" t="e">
            <v>#REF!</v>
          </cell>
          <cell r="T2232">
            <v>1.8</v>
          </cell>
          <cell r="U2232" t="e">
            <v>#REF!</v>
          </cell>
          <cell r="V2232">
            <v>1.8</v>
          </cell>
          <cell r="W2232" t="e">
            <v>#REF!</v>
          </cell>
          <cell r="X2232">
            <v>1.8</v>
          </cell>
          <cell r="Y2232">
            <v>0.32796000000000003</v>
          </cell>
          <cell r="Z2232">
            <v>2.1279599999999999</v>
          </cell>
          <cell r="AA2232">
            <v>30.347999999999999</v>
          </cell>
          <cell r="AB2232">
            <v>0.3</v>
          </cell>
          <cell r="AC2232">
            <v>0.31464000000000003</v>
          </cell>
          <cell r="AD2232">
            <v>0.28116000000000002</v>
          </cell>
          <cell r="AE2232">
            <v>0.23616000000000004</v>
          </cell>
          <cell r="AF2232">
            <v>0.22248000000000001</v>
          </cell>
          <cell r="AG2232">
            <v>0</v>
          </cell>
          <cell r="AH2232">
            <v>0</v>
          </cell>
          <cell r="AI2232">
            <v>0</v>
          </cell>
          <cell r="AJ2232">
            <v>0</v>
          </cell>
          <cell r="AK2232">
            <v>0</v>
          </cell>
          <cell r="AL2232">
            <v>0</v>
          </cell>
          <cell r="AM2232">
            <v>0</v>
          </cell>
          <cell r="AN2232">
            <v>0</v>
          </cell>
          <cell r="AO2232">
            <v>0</v>
          </cell>
          <cell r="AP2232">
            <v>0</v>
          </cell>
          <cell r="AQ2232">
            <v>1.3544400000000003</v>
          </cell>
        </row>
        <row r="2233">
          <cell r="A2233">
            <v>1</v>
          </cell>
          <cell r="B2233" t="str">
            <v>COP</v>
          </cell>
          <cell r="C2233" t="str">
            <v>Convenidas</v>
          </cell>
          <cell r="D2233" t="str">
            <v>Variable</v>
          </cell>
          <cell r="E2233">
            <v>5</v>
          </cell>
          <cell r="F2233">
            <v>36124</v>
          </cell>
          <cell r="G2233" t="str">
            <v>Noviembre</v>
          </cell>
          <cell r="H2233">
            <v>1998</v>
          </cell>
          <cell r="I2233">
            <v>37950</v>
          </cell>
          <cell r="J2233">
            <v>2003</v>
          </cell>
          <cell r="K2233" t="str">
            <v>Noviembre</v>
          </cell>
          <cell r="P2233">
            <v>6.5</v>
          </cell>
          <cell r="Q2233">
            <v>18.22</v>
          </cell>
          <cell r="R2233">
            <v>16.86</v>
          </cell>
          <cell r="S2233" t="e">
            <v>#REF!</v>
          </cell>
          <cell r="T2233">
            <v>6</v>
          </cell>
          <cell r="U2233" t="e">
            <v>#REF!</v>
          </cell>
          <cell r="V2233">
            <v>6</v>
          </cell>
          <cell r="W2233" t="e">
            <v>#REF!</v>
          </cell>
          <cell r="X2233">
            <v>6</v>
          </cell>
          <cell r="Y2233">
            <v>1.0931999999999999</v>
          </cell>
          <cell r="Z2233">
            <v>7.0931999999999995</v>
          </cell>
          <cell r="AA2233">
            <v>101.16</v>
          </cell>
          <cell r="AB2233">
            <v>0.99</v>
          </cell>
          <cell r="AC2233">
            <v>1.0488</v>
          </cell>
          <cell r="AD2233">
            <v>0.93720000000000003</v>
          </cell>
          <cell r="AE2233">
            <v>0.78720000000000012</v>
          </cell>
          <cell r="AF2233">
            <v>0.74160000000000004</v>
          </cell>
          <cell r="AG2233">
            <v>0</v>
          </cell>
          <cell r="AH2233">
            <v>0</v>
          </cell>
          <cell r="AI2233">
            <v>0</v>
          </cell>
          <cell r="AJ2233">
            <v>0</v>
          </cell>
          <cell r="AK2233">
            <v>0</v>
          </cell>
          <cell r="AL2233">
            <v>0</v>
          </cell>
          <cell r="AM2233">
            <v>0</v>
          </cell>
          <cell r="AN2233">
            <v>0</v>
          </cell>
          <cell r="AO2233">
            <v>0</v>
          </cell>
          <cell r="AP2233">
            <v>0</v>
          </cell>
          <cell r="AQ2233">
            <v>4.5048000000000004</v>
          </cell>
        </row>
        <row r="2234">
          <cell r="A2234">
            <v>1</v>
          </cell>
          <cell r="B2234" t="str">
            <v>COP</v>
          </cell>
          <cell r="C2234" t="str">
            <v>Convenidas</v>
          </cell>
          <cell r="D2234" t="str">
            <v>Variable</v>
          </cell>
          <cell r="E2234">
            <v>5</v>
          </cell>
          <cell r="F2234">
            <v>36124</v>
          </cell>
          <cell r="G2234" t="str">
            <v>Noviembre</v>
          </cell>
          <cell r="H2234">
            <v>1998</v>
          </cell>
          <cell r="I2234">
            <v>37950</v>
          </cell>
          <cell r="J2234">
            <v>2003</v>
          </cell>
          <cell r="K2234" t="str">
            <v>Noviembre</v>
          </cell>
          <cell r="P2234">
            <v>6.5</v>
          </cell>
          <cell r="Q2234">
            <v>18.22</v>
          </cell>
          <cell r="R2234">
            <v>16.86</v>
          </cell>
          <cell r="S2234" t="e">
            <v>#REF!</v>
          </cell>
          <cell r="T2234">
            <v>2.9</v>
          </cell>
          <cell r="U2234" t="e">
            <v>#REF!</v>
          </cell>
          <cell r="V2234">
            <v>2.9</v>
          </cell>
          <cell r="W2234" t="e">
            <v>#REF!</v>
          </cell>
          <cell r="X2234">
            <v>2.9</v>
          </cell>
          <cell r="Y2234">
            <v>0.52837999999999996</v>
          </cell>
          <cell r="Z2234">
            <v>3.4283799999999998</v>
          </cell>
          <cell r="AA2234">
            <v>48.893999999999998</v>
          </cell>
          <cell r="AB2234">
            <v>0.48</v>
          </cell>
          <cell r="AC2234">
            <v>0.50692000000000004</v>
          </cell>
          <cell r="AD2234">
            <v>0.45297999999999999</v>
          </cell>
          <cell r="AE2234">
            <v>0.38048000000000004</v>
          </cell>
          <cell r="AF2234">
            <v>0.35843999999999998</v>
          </cell>
          <cell r="AG2234">
            <v>0</v>
          </cell>
          <cell r="AH2234">
            <v>0</v>
          </cell>
          <cell r="AI2234">
            <v>0</v>
          </cell>
          <cell r="AJ2234">
            <v>0</v>
          </cell>
          <cell r="AK2234">
            <v>0</v>
          </cell>
          <cell r="AL2234">
            <v>0</v>
          </cell>
          <cell r="AM2234">
            <v>0</v>
          </cell>
          <cell r="AN2234">
            <v>0</v>
          </cell>
          <cell r="AO2234">
            <v>0</v>
          </cell>
          <cell r="AP2234">
            <v>0</v>
          </cell>
          <cell r="AQ2234">
            <v>2.17882</v>
          </cell>
        </row>
        <row r="2235">
          <cell r="A2235">
            <v>1</v>
          </cell>
          <cell r="B2235" t="str">
            <v>COP</v>
          </cell>
          <cell r="C2235" t="str">
            <v>Convenidas</v>
          </cell>
          <cell r="D2235" t="str">
            <v>Variable</v>
          </cell>
          <cell r="E2235">
            <v>5</v>
          </cell>
          <cell r="F2235">
            <v>36124</v>
          </cell>
          <cell r="G2235" t="str">
            <v>Noviembre</v>
          </cell>
          <cell r="H2235">
            <v>1998</v>
          </cell>
          <cell r="I2235">
            <v>37950</v>
          </cell>
          <cell r="J2235">
            <v>2003</v>
          </cell>
          <cell r="K2235" t="str">
            <v>Noviembre</v>
          </cell>
          <cell r="P2235">
            <v>6.5</v>
          </cell>
          <cell r="Q2235">
            <v>18.22</v>
          </cell>
          <cell r="R2235">
            <v>16.86</v>
          </cell>
          <cell r="S2235" t="e">
            <v>#REF!</v>
          </cell>
          <cell r="T2235">
            <v>2.2000000000000002</v>
          </cell>
          <cell r="U2235" t="e">
            <v>#REF!</v>
          </cell>
          <cell r="V2235">
            <v>2.2000000000000002</v>
          </cell>
          <cell r="W2235" t="e">
            <v>#REF!</v>
          </cell>
          <cell r="X2235">
            <v>2.2000000000000002</v>
          </cell>
          <cell r="Y2235">
            <v>0.40084000000000003</v>
          </cell>
          <cell r="Z2235">
            <v>2.6008400000000003</v>
          </cell>
          <cell r="AA2235">
            <v>37.091999999999999</v>
          </cell>
          <cell r="AB2235">
            <v>0.36</v>
          </cell>
          <cell r="AC2235">
            <v>0.38456000000000007</v>
          </cell>
          <cell r="AD2235">
            <v>0.34364000000000006</v>
          </cell>
          <cell r="AE2235">
            <v>0.28864000000000006</v>
          </cell>
          <cell r="AF2235">
            <v>0.27192000000000005</v>
          </cell>
          <cell r="AG2235">
            <v>0</v>
          </cell>
          <cell r="AH2235">
            <v>0</v>
          </cell>
          <cell r="AI2235">
            <v>0</v>
          </cell>
          <cell r="AJ2235">
            <v>0</v>
          </cell>
          <cell r="AK2235">
            <v>0</v>
          </cell>
          <cell r="AL2235">
            <v>0</v>
          </cell>
          <cell r="AM2235">
            <v>0</v>
          </cell>
          <cell r="AN2235">
            <v>0</v>
          </cell>
          <cell r="AO2235">
            <v>0</v>
          </cell>
          <cell r="AP2235">
            <v>0</v>
          </cell>
          <cell r="AQ2235">
            <v>1.6487600000000002</v>
          </cell>
        </row>
        <row r="2236">
          <cell r="A2236">
            <v>1</v>
          </cell>
          <cell r="B2236" t="str">
            <v>COP</v>
          </cell>
          <cell r="C2236" t="str">
            <v>Convenidas</v>
          </cell>
          <cell r="D2236" t="str">
            <v>Variable</v>
          </cell>
          <cell r="E2236">
            <v>5</v>
          </cell>
          <cell r="F2236">
            <v>36124</v>
          </cell>
          <cell r="G2236" t="str">
            <v>Noviembre</v>
          </cell>
          <cell r="H2236">
            <v>1998</v>
          </cell>
          <cell r="I2236">
            <v>37950</v>
          </cell>
          <cell r="J2236">
            <v>2003</v>
          </cell>
          <cell r="K2236" t="str">
            <v>Noviembre</v>
          </cell>
          <cell r="P2236">
            <v>6.5</v>
          </cell>
          <cell r="Q2236">
            <v>18.22</v>
          </cell>
          <cell r="R2236">
            <v>16.86</v>
          </cell>
          <cell r="S2236" t="e">
            <v>#REF!</v>
          </cell>
          <cell r="T2236">
            <v>2.9</v>
          </cell>
          <cell r="U2236" t="e">
            <v>#REF!</v>
          </cell>
          <cell r="V2236">
            <v>2.9</v>
          </cell>
          <cell r="W2236" t="e">
            <v>#REF!</v>
          </cell>
          <cell r="X2236">
            <v>2.9</v>
          </cell>
          <cell r="Y2236">
            <v>0.52837999999999996</v>
          </cell>
          <cell r="Z2236">
            <v>3.4283799999999998</v>
          </cell>
          <cell r="AA2236">
            <v>48.893999999999998</v>
          </cell>
          <cell r="AB2236">
            <v>0.48</v>
          </cell>
          <cell r="AC2236">
            <v>0.50692000000000004</v>
          </cell>
          <cell r="AD2236">
            <v>0.45297999999999999</v>
          </cell>
          <cell r="AE2236">
            <v>0.38048000000000004</v>
          </cell>
          <cell r="AF2236">
            <v>0.35843999999999998</v>
          </cell>
          <cell r="AG2236">
            <v>0</v>
          </cell>
          <cell r="AH2236">
            <v>0</v>
          </cell>
          <cell r="AI2236">
            <v>0</v>
          </cell>
          <cell r="AJ2236">
            <v>0</v>
          </cell>
          <cell r="AK2236">
            <v>0</v>
          </cell>
          <cell r="AL2236">
            <v>0</v>
          </cell>
          <cell r="AM2236">
            <v>0</v>
          </cell>
          <cell r="AN2236">
            <v>0</v>
          </cell>
          <cell r="AO2236">
            <v>0</v>
          </cell>
          <cell r="AP2236">
            <v>0</v>
          </cell>
          <cell r="AQ2236">
            <v>2.17882</v>
          </cell>
        </row>
        <row r="2237">
          <cell r="A2237">
            <v>1</v>
          </cell>
          <cell r="B2237" t="str">
            <v>COP</v>
          </cell>
          <cell r="C2237" t="str">
            <v>Convenidas</v>
          </cell>
          <cell r="D2237" t="str">
            <v>Variable</v>
          </cell>
          <cell r="E2237">
            <v>5</v>
          </cell>
          <cell r="F2237">
            <v>36124</v>
          </cell>
          <cell r="G2237" t="str">
            <v>Noviembre</v>
          </cell>
          <cell r="H2237">
            <v>1998</v>
          </cell>
          <cell r="I2237">
            <v>37950</v>
          </cell>
          <cell r="J2237">
            <v>2003</v>
          </cell>
          <cell r="K2237" t="str">
            <v>Noviembre</v>
          </cell>
          <cell r="P2237">
            <v>6.5</v>
          </cell>
          <cell r="Q2237">
            <v>18.22</v>
          </cell>
          <cell r="R2237">
            <v>16.86</v>
          </cell>
          <cell r="S2237" t="e">
            <v>#REF!</v>
          </cell>
          <cell r="T2237">
            <v>3.3</v>
          </cell>
          <cell r="U2237" t="e">
            <v>#REF!</v>
          </cell>
          <cell r="V2237">
            <v>3.3</v>
          </cell>
          <cell r="W2237" t="e">
            <v>#REF!</v>
          </cell>
          <cell r="X2237">
            <v>3.3</v>
          </cell>
          <cell r="Y2237">
            <v>0.60126000000000002</v>
          </cell>
          <cell r="Z2237">
            <v>3.9012599999999997</v>
          </cell>
          <cell r="AA2237">
            <v>55.637999999999998</v>
          </cell>
          <cell r="AB2237">
            <v>0.54</v>
          </cell>
          <cell r="AC2237">
            <v>0.57684000000000002</v>
          </cell>
          <cell r="AD2237">
            <v>0.51546000000000003</v>
          </cell>
          <cell r="AE2237">
            <v>0.43296000000000001</v>
          </cell>
          <cell r="AF2237">
            <v>0.40787999999999996</v>
          </cell>
          <cell r="AG2237">
            <v>0</v>
          </cell>
          <cell r="AH2237">
            <v>0</v>
          </cell>
          <cell r="AI2237">
            <v>0</v>
          </cell>
          <cell r="AJ2237">
            <v>0</v>
          </cell>
          <cell r="AK2237">
            <v>0</v>
          </cell>
          <cell r="AL2237">
            <v>0</v>
          </cell>
          <cell r="AM2237">
            <v>0</v>
          </cell>
          <cell r="AN2237">
            <v>0</v>
          </cell>
          <cell r="AO2237">
            <v>0</v>
          </cell>
          <cell r="AP2237">
            <v>0</v>
          </cell>
          <cell r="AQ2237">
            <v>2.4731400000000003</v>
          </cell>
        </row>
        <row r="2238">
          <cell r="A2238">
            <v>1</v>
          </cell>
          <cell r="B2238" t="str">
            <v>COP</v>
          </cell>
          <cell r="C2238" t="str">
            <v>Convenidas</v>
          </cell>
          <cell r="D2238" t="str">
            <v>Variable</v>
          </cell>
          <cell r="E2238">
            <v>5</v>
          </cell>
          <cell r="F2238">
            <v>36124</v>
          </cell>
          <cell r="G2238" t="str">
            <v>Noviembre</v>
          </cell>
          <cell r="H2238">
            <v>1998</v>
          </cell>
          <cell r="I2238">
            <v>37950</v>
          </cell>
          <cell r="J2238">
            <v>2003</v>
          </cell>
          <cell r="K2238" t="str">
            <v>Noviembre</v>
          </cell>
          <cell r="P2238">
            <v>6.5</v>
          </cell>
          <cell r="Q2238">
            <v>18.22</v>
          </cell>
          <cell r="R2238">
            <v>16.86</v>
          </cell>
          <cell r="S2238" t="e">
            <v>#REF!</v>
          </cell>
          <cell r="T2238">
            <v>2.5</v>
          </cell>
          <cell r="U2238" t="e">
            <v>#REF!</v>
          </cell>
          <cell r="V2238">
            <v>2.5</v>
          </cell>
          <cell r="W2238" t="e">
            <v>#REF!</v>
          </cell>
          <cell r="X2238">
            <v>2.5</v>
          </cell>
          <cell r="Y2238">
            <v>0.45550000000000002</v>
          </cell>
          <cell r="Z2238">
            <v>2.9554999999999998</v>
          </cell>
          <cell r="AA2238">
            <v>42.15</v>
          </cell>
          <cell r="AB2238">
            <v>0.41</v>
          </cell>
          <cell r="AC2238">
            <v>0.43700000000000006</v>
          </cell>
          <cell r="AD2238">
            <v>0.39050000000000001</v>
          </cell>
          <cell r="AE2238">
            <v>0.32800000000000001</v>
          </cell>
          <cell r="AF2238">
            <v>0.309</v>
          </cell>
          <cell r="AG2238">
            <v>0</v>
          </cell>
          <cell r="AH2238">
            <v>0</v>
          </cell>
          <cell r="AI2238">
            <v>0</v>
          </cell>
          <cell r="AJ2238">
            <v>0</v>
          </cell>
          <cell r="AK2238">
            <v>0</v>
          </cell>
          <cell r="AL2238">
            <v>0</v>
          </cell>
          <cell r="AM2238">
            <v>0</v>
          </cell>
          <cell r="AN2238">
            <v>0</v>
          </cell>
          <cell r="AO2238">
            <v>0</v>
          </cell>
          <cell r="AP2238">
            <v>0</v>
          </cell>
          <cell r="AQ2238">
            <v>1.8745000000000001</v>
          </cell>
        </row>
        <row r="2239">
          <cell r="A2239">
            <v>1</v>
          </cell>
          <cell r="B2239" t="str">
            <v>COP</v>
          </cell>
          <cell r="C2239" t="str">
            <v>Convenidas</v>
          </cell>
          <cell r="D2239" t="str">
            <v>Variable</v>
          </cell>
          <cell r="E2239">
            <v>5</v>
          </cell>
          <cell r="F2239">
            <v>36124</v>
          </cell>
          <cell r="G2239" t="str">
            <v>Noviembre</v>
          </cell>
          <cell r="H2239">
            <v>1998</v>
          </cell>
          <cell r="I2239">
            <v>37950</v>
          </cell>
          <cell r="J2239">
            <v>2003</v>
          </cell>
          <cell r="K2239" t="str">
            <v>Noviembre</v>
          </cell>
          <cell r="P2239">
            <v>6.5</v>
          </cell>
          <cell r="Q2239">
            <v>18.22</v>
          </cell>
          <cell r="R2239">
            <v>16.86</v>
          </cell>
          <cell r="S2239" t="e">
            <v>#REF!</v>
          </cell>
          <cell r="T2239">
            <v>0.5</v>
          </cell>
          <cell r="U2239" t="e">
            <v>#REF!</v>
          </cell>
          <cell r="V2239">
            <v>0.5</v>
          </cell>
          <cell r="W2239" t="e">
            <v>#REF!</v>
          </cell>
          <cell r="X2239">
            <v>0.5</v>
          </cell>
          <cell r="Y2239">
            <v>9.11E-2</v>
          </cell>
          <cell r="Z2239">
            <v>0.59109999999999996</v>
          </cell>
          <cell r="AA2239">
            <v>8.43</v>
          </cell>
          <cell r="AB2239">
            <v>0.08</v>
          </cell>
          <cell r="AC2239">
            <v>8.7400000000000005E-2</v>
          </cell>
          <cell r="AD2239">
            <v>7.8100000000000003E-2</v>
          </cell>
          <cell r="AE2239">
            <v>6.5600000000000006E-2</v>
          </cell>
          <cell r="AF2239">
            <v>6.1800000000000001E-2</v>
          </cell>
          <cell r="AG2239">
            <v>0</v>
          </cell>
          <cell r="AH2239">
            <v>0</v>
          </cell>
          <cell r="AI2239">
            <v>0</v>
          </cell>
          <cell r="AJ2239">
            <v>0</v>
          </cell>
          <cell r="AK2239">
            <v>0</v>
          </cell>
          <cell r="AL2239">
            <v>0</v>
          </cell>
          <cell r="AM2239">
            <v>0</v>
          </cell>
          <cell r="AN2239">
            <v>0</v>
          </cell>
          <cell r="AO2239">
            <v>0</v>
          </cell>
          <cell r="AP2239">
            <v>0</v>
          </cell>
          <cell r="AQ2239">
            <v>0.37290000000000001</v>
          </cell>
        </row>
        <row r="2240">
          <cell r="A2240">
            <v>1</v>
          </cell>
          <cell r="B2240" t="str">
            <v>COP</v>
          </cell>
          <cell r="C2240" t="str">
            <v>Convenidas</v>
          </cell>
          <cell r="D2240" t="str">
            <v>Variable</v>
          </cell>
          <cell r="E2240">
            <v>5</v>
          </cell>
          <cell r="F2240">
            <v>36124</v>
          </cell>
          <cell r="G2240" t="str">
            <v>Noviembre</v>
          </cell>
          <cell r="H2240">
            <v>1998</v>
          </cell>
          <cell r="I2240">
            <v>37950</v>
          </cell>
          <cell r="J2240">
            <v>2003</v>
          </cell>
          <cell r="K2240" t="str">
            <v>Noviembre</v>
          </cell>
          <cell r="P2240">
            <v>6.5</v>
          </cell>
          <cell r="Q2240">
            <v>18.22</v>
          </cell>
          <cell r="R2240">
            <v>16.86</v>
          </cell>
          <cell r="S2240" t="e">
            <v>#REF!</v>
          </cell>
          <cell r="T2240">
            <v>2.5</v>
          </cell>
          <cell r="U2240" t="e">
            <v>#REF!</v>
          </cell>
          <cell r="V2240">
            <v>2.5</v>
          </cell>
          <cell r="W2240" t="e">
            <v>#REF!</v>
          </cell>
          <cell r="X2240">
            <v>2.5</v>
          </cell>
          <cell r="Y2240">
            <v>0.45550000000000002</v>
          </cell>
          <cell r="Z2240">
            <v>2.9554999999999998</v>
          </cell>
          <cell r="AA2240">
            <v>42.15</v>
          </cell>
          <cell r="AB2240">
            <v>0.41</v>
          </cell>
          <cell r="AC2240">
            <v>0.43700000000000006</v>
          </cell>
          <cell r="AD2240">
            <v>0.39050000000000001</v>
          </cell>
          <cell r="AE2240">
            <v>0.32800000000000001</v>
          </cell>
          <cell r="AF2240">
            <v>0.309</v>
          </cell>
          <cell r="AG2240">
            <v>0</v>
          </cell>
          <cell r="AH2240">
            <v>0</v>
          </cell>
          <cell r="AI2240">
            <v>0</v>
          </cell>
          <cell r="AJ2240">
            <v>0</v>
          </cell>
          <cell r="AK2240">
            <v>0</v>
          </cell>
          <cell r="AL2240">
            <v>0</v>
          </cell>
          <cell r="AM2240">
            <v>0</v>
          </cell>
          <cell r="AN2240">
            <v>0</v>
          </cell>
          <cell r="AO2240">
            <v>0</v>
          </cell>
          <cell r="AP2240">
            <v>0</v>
          </cell>
          <cell r="AQ2240">
            <v>1.8745000000000001</v>
          </cell>
        </row>
        <row r="2241">
          <cell r="A2241">
            <v>1</v>
          </cell>
          <cell r="B2241" t="str">
            <v>COP</v>
          </cell>
          <cell r="C2241" t="str">
            <v>Convenidas</v>
          </cell>
          <cell r="D2241" t="str">
            <v>Variable</v>
          </cell>
          <cell r="E2241">
            <v>5</v>
          </cell>
          <cell r="F2241">
            <v>36124</v>
          </cell>
          <cell r="G2241" t="str">
            <v>Noviembre</v>
          </cell>
          <cell r="H2241">
            <v>1998</v>
          </cell>
          <cell r="I2241">
            <v>37950</v>
          </cell>
          <cell r="J2241">
            <v>2003</v>
          </cell>
          <cell r="K2241" t="str">
            <v>Noviembre</v>
          </cell>
          <cell r="P2241">
            <v>6.5</v>
          </cell>
          <cell r="Q2241">
            <v>18.22</v>
          </cell>
          <cell r="R2241">
            <v>16.86</v>
          </cell>
          <cell r="S2241" t="e">
            <v>#REF!</v>
          </cell>
          <cell r="T2241">
            <v>3.1</v>
          </cell>
          <cell r="U2241" t="e">
            <v>#REF!</v>
          </cell>
          <cell r="V2241">
            <v>3.1</v>
          </cell>
          <cell r="W2241" t="e">
            <v>#REF!</v>
          </cell>
          <cell r="X2241">
            <v>3.1</v>
          </cell>
          <cell r="Y2241">
            <v>0.56481999999999999</v>
          </cell>
          <cell r="Z2241">
            <v>3.6648200000000002</v>
          </cell>
          <cell r="AA2241">
            <v>52.265999999999998</v>
          </cell>
          <cell r="AB2241">
            <v>0.51</v>
          </cell>
          <cell r="AC2241">
            <v>0.54188000000000003</v>
          </cell>
          <cell r="AD2241">
            <v>0.48422000000000004</v>
          </cell>
          <cell r="AE2241">
            <v>0.40672000000000003</v>
          </cell>
          <cell r="AF2241">
            <v>0.38316</v>
          </cell>
          <cell r="AG2241">
            <v>0</v>
          </cell>
          <cell r="AH2241">
            <v>0</v>
          </cell>
          <cell r="AI2241">
            <v>0</v>
          </cell>
          <cell r="AJ2241">
            <v>0</v>
          </cell>
          <cell r="AK2241">
            <v>0</v>
          </cell>
          <cell r="AL2241">
            <v>0</v>
          </cell>
          <cell r="AM2241">
            <v>0</v>
          </cell>
          <cell r="AN2241">
            <v>0</v>
          </cell>
          <cell r="AO2241">
            <v>0</v>
          </cell>
          <cell r="AP2241">
            <v>0</v>
          </cell>
          <cell r="AQ2241">
            <v>2.3259800000000004</v>
          </cell>
        </row>
        <row r="2242">
          <cell r="A2242">
            <v>1</v>
          </cell>
          <cell r="B2242" t="str">
            <v>COP</v>
          </cell>
          <cell r="C2242" t="str">
            <v>Convenidas</v>
          </cell>
          <cell r="D2242" t="str">
            <v>Variable</v>
          </cell>
          <cell r="E2242">
            <v>5</v>
          </cell>
          <cell r="F2242">
            <v>36124</v>
          </cell>
          <cell r="G2242" t="str">
            <v>Noviembre</v>
          </cell>
          <cell r="H2242">
            <v>1998</v>
          </cell>
          <cell r="I2242">
            <v>37950</v>
          </cell>
          <cell r="J2242">
            <v>2003</v>
          </cell>
          <cell r="K2242" t="str">
            <v>Noviembre</v>
          </cell>
          <cell r="P2242">
            <v>6.5</v>
          </cell>
          <cell r="Q2242">
            <v>18.22</v>
          </cell>
          <cell r="R2242">
            <v>16.86</v>
          </cell>
          <cell r="S2242" t="e">
            <v>#REF!</v>
          </cell>
          <cell r="T2242">
            <v>5</v>
          </cell>
          <cell r="U2242" t="e">
            <v>#REF!</v>
          </cell>
          <cell r="V2242">
            <v>5</v>
          </cell>
          <cell r="W2242" t="e">
            <v>#REF!</v>
          </cell>
          <cell r="X2242">
            <v>5</v>
          </cell>
          <cell r="Y2242">
            <v>0.91100000000000003</v>
          </cell>
          <cell r="Z2242">
            <v>5.9109999999999996</v>
          </cell>
          <cell r="AA2242">
            <v>84.3</v>
          </cell>
          <cell r="AB2242">
            <v>0.82</v>
          </cell>
          <cell r="AC2242">
            <v>0.87400000000000011</v>
          </cell>
          <cell r="AD2242">
            <v>0.78100000000000003</v>
          </cell>
          <cell r="AE2242">
            <v>0.65600000000000003</v>
          </cell>
          <cell r="AF2242">
            <v>0.61799999999999999</v>
          </cell>
          <cell r="AG2242">
            <v>0</v>
          </cell>
          <cell r="AH2242">
            <v>0</v>
          </cell>
          <cell r="AI2242">
            <v>0</v>
          </cell>
          <cell r="AJ2242">
            <v>0</v>
          </cell>
          <cell r="AK2242">
            <v>0</v>
          </cell>
          <cell r="AL2242">
            <v>0</v>
          </cell>
          <cell r="AM2242">
            <v>0</v>
          </cell>
          <cell r="AN2242">
            <v>0</v>
          </cell>
          <cell r="AO2242">
            <v>0</v>
          </cell>
          <cell r="AP2242">
            <v>0</v>
          </cell>
          <cell r="AQ2242">
            <v>3.7490000000000001</v>
          </cell>
        </row>
        <row r="2243">
          <cell r="A2243">
            <v>1</v>
          </cell>
          <cell r="B2243" t="str">
            <v>COP</v>
          </cell>
          <cell r="C2243" t="str">
            <v>Convenidas</v>
          </cell>
          <cell r="D2243" t="str">
            <v>Variable</v>
          </cell>
          <cell r="E2243">
            <v>5</v>
          </cell>
          <cell r="F2243">
            <v>36124</v>
          </cell>
          <cell r="G2243" t="str">
            <v>Noviembre</v>
          </cell>
          <cell r="H2243">
            <v>1998</v>
          </cell>
          <cell r="I2243">
            <v>37950</v>
          </cell>
          <cell r="J2243">
            <v>2003</v>
          </cell>
          <cell r="K2243" t="str">
            <v>Noviembre</v>
          </cell>
          <cell r="P2243">
            <v>6.5</v>
          </cell>
          <cell r="Q2243">
            <v>18.22</v>
          </cell>
          <cell r="R2243">
            <v>16.86</v>
          </cell>
          <cell r="S2243" t="e">
            <v>#REF!</v>
          </cell>
          <cell r="T2243">
            <v>2.2000000000000002</v>
          </cell>
          <cell r="U2243" t="e">
            <v>#REF!</v>
          </cell>
          <cell r="V2243">
            <v>2.2000000000000002</v>
          </cell>
          <cell r="W2243" t="e">
            <v>#REF!</v>
          </cell>
          <cell r="X2243">
            <v>2.2000000000000002</v>
          </cell>
          <cell r="Y2243">
            <v>0.40084000000000003</v>
          </cell>
          <cell r="Z2243">
            <v>2.6008400000000003</v>
          </cell>
          <cell r="AA2243">
            <v>37.091999999999999</v>
          </cell>
          <cell r="AB2243">
            <v>0.36</v>
          </cell>
          <cell r="AC2243">
            <v>0.38456000000000007</v>
          </cell>
          <cell r="AD2243">
            <v>0.34364000000000006</v>
          </cell>
          <cell r="AE2243">
            <v>0.28864000000000006</v>
          </cell>
          <cell r="AF2243">
            <v>0.27192000000000005</v>
          </cell>
          <cell r="AG2243">
            <v>0</v>
          </cell>
          <cell r="AH2243">
            <v>0</v>
          </cell>
          <cell r="AI2243">
            <v>0</v>
          </cell>
          <cell r="AJ2243">
            <v>0</v>
          </cell>
          <cell r="AK2243">
            <v>0</v>
          </cell>
          <cell r="AL2243">
            <v>0</v>
          </cell>
          <cell r="AM2243">
            <v>0</v>
          </cell>
          <cell r="AN2243">
            <v>0</v>
          </cell>
          <cell r="AO2243">
            <v>0</v>
          </cell>
          <cell r="AP2243">
            <v>0</v>
          </cell>
          <cell r="AQ2243">
            <v>1.6487600000000002</v>
          </cell>
        </row>
        <row r="2244">
          <cell r="A2244">
            <v>1</v>
          </cell>
          <cell r="B2244" t="str">
            <v>COP</v>
          </cell>
          <cell r="C2244" t="str">
            <v>Convenidas</v>
          </cell>
          <cell r="D2244" t="str">
            <v>Variable</v>
          </cell>
          <cell r="E2244">
            <v>5</v>
          </cell>
          <cell r="F2244">
            <v>36124</v>
          </cell>
          <cell r="G2244" t="str">
            <v>Noviembre</v>
          </cell>
          <cell r="H2244">
            <v>1998</v>
          </cell>
          <cell r="I2244">
            <v>37950</v>
          </cell>
          <cell r="J2244">
            <v>2003</v>
          </cell>
          <cell r="K2244" t="str">
            <v>Noviembre</v>
          </cell>
          <cell r="P2244">
            <v>6.5</v>
          </cell>
          <cell r="Q2244">
            <v>18.22</v>
          </cell>
          <cell r="R2244">
            <v>16.86</v>
          </cell>
          <cell r="S2244" t="e">
            <v>#REF!</v>
          </cell>
          <cell r="T2244">
            <v>1.1000000000000001</v>
          </cell>
          <cell r="U2244" t="e">
            <v>#REF!</v>
          </cell>
          <cell r="V2244">
            <v>1.1000000000000001</v>
          </cell>
          <cell r="W2244" t="e">
            <v>#REF!</v>
          </cell>
          <cell r="X2244">
            <v>1.1000000000000001</v>
          </cell>
          <cell r="Y2244">
            <v>0.20042000000000001</v>
          </cell>
          <cell r="Z2244">
            <v>1.3004200000000001</v>
          </cell>
          <cell r="AA2244">
            <v>18.545999999999999</v>
          </cell>
          <cell r="AB2244">
            <v>0.18</v>
          </cell>
          <cell r="AC2244">
            <v>0.19228000000000003</v>
          </cell>
          <cell r="AD2244">
            <v>0.17182000000000003</v>
          </cell>
          <cell r="AE2244">
            <v>0.14432000000000003</v>
          </cell>
          <cell r="AF2244">
            <v>0.13596000000000003</v>
          </cell>
          <cell r="AG2244">
            <v>0</v>
          </cell>
          <cell r="AH2244">
            <v>0</v>
          </cell>
          <cell r="AI2244">
            <v>0</v>
          </cell>
          <cell r="AJ2244">
            <v>0</v>
          </cell>
          <cell r="AK2244">
            <v>0</v>
          </cell>
          <cell r="AL2244">
            <v>0</v>
          </cell>
          <cell r="AM2244">
            <v>0</v>
          </cell>
          <cell r="AN2244">
            <v>0</v>
          </cell>
          <cell r="AO2244">
            <v>0</v>
          </cell>
          <cell r="AP2244">
            <v>0</v>
          </cell>
          <cell r="AQ2244">
            <v>0.82438000000000011</v>
          </cell>
        </row>
        <row r="2245">
          <cell r="A2245">
            <v>1</v>
          </cell>
          <cell r="B2245" t="str">
            <v>COP</v>
          </cell>
          <cell r="C2245" t="str">
            <v>Convenidas</v>
          </cell>
          <cell r="D2245" t="str">
            <v>Variable</v>
          </cell>
          <cell r="E2245">
            <v>5</v>
          </cell>
          <cell r="F2245">
            <v>36124</v>
          </cell>
          <cell r="G2245" t="str">
            <v>Noviembre</v>
          </cell>
          <cell r="H2245">
            <v>1998</v>
          </cell>
          <cell r="I2245">
            <v>37950</v>
          </cell>
          <cell r="J2245">
            <v>2003</v>
          </cell>
          <cell r="K2245" t="str">
            <v>Noviembre</v>
          </cell>
          <cell r="P2245">
            <v>6.5</v>
          </cell>
          <cell r="Q2245">
            <v>18.22</v>
          </cell>
          <cell r="R2245">
            <v>16.86</v>
          </cell>
          <cell r="S2245" t="e">
            <v>#REF!</v>
          </cell>
          <cell r="T2245">
            <v>5.5</v>
          </cell>
          <cell r="U2245" t="e">
            <v>#REF!</v>
          </cell>
          <cell r="V2245">
            <v>5.5</v>
          </cell>
          <cell r="W2245" t="e">
            <v>#REF!</v>
          </cell>
          <cell r="X2245">
            <v>5.5</v>
          </cell>
          <cell r="Y2245">
            <v>1.0021</v>
          </cell>
          <cell r="Z2245">
            <v>6.5021000000000004</v>
          </cell>
          <cell r="AA2245">
            <v>92.72999999999999</v>
          </cell>
          <cell r="AB2245">
            <v>0.9</v>
          </cell>
          <cell r="AC2245">
            <v>0.96140000000000003</v>
          </cell>
          <cell r="AD2245">
            <v>0.85909999999999997</v>
          </cell>
          <cell r="AE2245">
            <v>0.72160000000000002</v>
          </cell>
          <cell r="AF2245">
            <v>0.67979999999999996</v>
          </cell>
          <cell r="AG2245">
            <v>0</v>
          </cell>
          <cell r="AH2245">
            <v>0</v>
          </cell>
          <cell r="AI2245">
            <v>0</v>
          </cell>
          <cell r="AJ2245">
            <v>0</v>
          </cell>
          <cell r="AK2245">
            <v>0</v>
          </cell>
          <cell r="AL2245">
            <v>0</v>
          </cell>
          <cell r="AM2245">
            <v>0</v>
          </cell>
          <cell r="AN2245">
            <v>0</v>
          </cell>
          <cell r="AO2245">
            <v>0</v>
          </cell>
          <cell r="AP2245">
            <v>0</v>
          </cell>
          <cell r="AQ2245">
            <v>4.1219000000000001</v>
          </cell>
        </row>
        <row r="2246">
          <cell r="A2246">
            <v>1</v>
          </cell>
          <cell r="B2246" t="str">
            <v>COP</v>
          </cell>
          <cell r="C2246" t="str">
            <v>Convenidas</v>
          </cell>
          <cell r="D2246" t="str">
            <v>Variable</v>
          </cell>
          <cell r="E2246">
            <v>5</v>
          </cell>
          <cell r="F2246">
            <v>36124</v>
          </cell>
          <cell r="G2246" t="str">
            <v>Noviembre</v>
          </cell>
          <cell r="H2246">
            <v>1998</v>
          </cell>
          <cell r="I2246">
            <v>37950</v>
          </cell>
          <cell r="J2246">
            <v>2003</v>
          </cell>
          <cell r="K2246" t="str">
            <v>Noviembre</v>
          </cell>
          <cell r="P2246">
            <v>6.5</v>
          </cell>
          <cell r="Q2246">
            <v>18.22</v>
          </cell>
          <cell r="R2246">
            <v>16.86</v>
          </cell>
          <cell r="S2246" t="e">
            <v>#REF!</v>
          </cell>
          <cell r="T2246">
            <v>3.2</v>
          </cell>
          <cell r="U2246" t="e">
            <v>#REF!</v>
          </cell>
          <cell r="V2246">
            <v>3.2</v>
          </cell>
          <cell r="W2246" t="e">
            <v>#REF!</v>
          </cell>
          <cell r="X2246">
            <v>3.2</v>
          </cell>
          <cell r="Y2246">
            <v>0.58304</v>
          </cell>
          <cell r="Z2246">
            <v>3.7830400000000002</v>
          </cell>
          <cell r="AA2246">
            <v>53.951999999999998</v>
          </cell>
          <cell r="AB2246">
            <v>0.53</v>
          </cell>
          <cell r="AC2246">
            <v>0.55936000000000008</v>
          </cell>
          <cell r="AD2246">
            <v>0.49984000000000006</v>
          </cell>
          <cell r="AE2246">
            <v>0.41984000000000005</v>
          </cell>
          <cell r="AF2246">
            <v>0.39552000000000004</v>
          </cell>
          <cell r="AG2246">
            <v>0</v>
          </cell>
          <cell r="AH2246">
            <v>0</v>
          </cell>
          <cell r="AI2246">
            <v>0</v>
          </cell>
          <cell r="AJ2246">
            <v>0</v>
          </cell>
          <cell r="AK2246">
            <v>0</v>
          </cell>
          <cell r="AL2246">
            <v>0</v>
          </cell>
          <cell r="AM2246">
            <v>0</v>
          </cell>
          <cell r="AN2246">
            <v>0</v>
          </cell>
          <cell r="AO2246">
            <v>0</v>
          </cell>
          <cell r="AP2246">
            <v>0</v>
          </cell>
          <cell r="AQ2246">
            <v>2.40456</v>
          </cell>
        </row>
        <row r="2247">
          <cell r="A2247">
            <v>1</v>
          </cell>
          <cell r="B2247" t="str">
            <v>COP</v>
          </cell>
          <cell r="C2247" t="str">
            <v>Convenidas</v>
          </cell>
          <cell r="D2247" t="str">
            <v>Variable</v>
          </cell>
          <cell r="E2247">
            <v>5</v>
          </cell>
          <cell r="F2247">
            <v>36124</v>
          </cell>
          <cell r="G2247" t="str">
            <v>Noviembre</v>
          </cell>
          <cell r="H2247">
            <v>1998</v>
          </cell>
          <cell r="I2247">
            <v>37950</v>
          </cell>
          <cell r="J2247">
            <v>2003</v>
          </cell>
          <cell r="K2247" t="str">
            <v>Noviembre</v>
          </cell>
          <cell r="P2247">
            <v>6.5</v>
          </cell>
          <cell r="Q2247">
            <v>18.22</v>
          </cell>
          <cell r="R2247">
            <v>16.86</v>
          </cell>
          <cell r="S2247" t="e">
            <v>#REF!</v>
          </cell>
          <cell r="T2247">
            <v>0.5</v>
          </cell>
          <cell r="U2247" t="e">
            <v>#REF!</v>
          </cell>
          <cell r="V2247">
            <v>0.5</v>
          </cell>
          <cell r="W2247" t="e">
            <v>#REF!</v>
          </cell>
          <cell r="X2247">
            <v>0.5</v>
          </cell>
          <cell r="Y2247">
            <v>9.11E-2</v>
          </cell>
          <cell r="Z2247">
            <v>0.59109999999999996</v>
          </cell>
          <cell r="AA2247">
            <v>8.43</v>
          </cell>
          <cell r="AB2247">
            <v>0.08</v>
          </cell>
          <cell r="AC2247">
            <v>8.7400000000000005E-2</v>
          </cell>
          <cell r="AD2247">
            <v>7.8100000000000003E-2</v>
          </cell>
          <cell r="AE2247">
            <v>6.5600000000000006E-2</v>
          </cell>
          <cell r="AF2247">
            <v>6.1800000000000001E-2</v>
          </cell>
          <cell r="AG2247">
            <v>0</v>
          </cell>
          <cell r="AH2247">
            <v>0</v>
          </cell>
          <cell r="AI2247">
            <v>0</v>
          </cell>
          <cell r="AJ2247">
            <v>0</v>
          </cell>
          <cell r="AK2247">
            <v>0</v>
          </cell>
          <cell r="AL2247">
            <v>0</v>
          </cell>
          <cell r="AM2247">
            <v>0</v>
          </cell>
          <cell r="AN2247">
            <v>0</v>
          </cell>
          <cell r="AO2247">
            <v>0</v>
          </cell>
          <cell r="AP2247">
            <v>0</v>
          </cell>
          <cell r="AQ2247">
            <v>0.37290000000000001</v>
          </cell>
        </row>
        <row r="2248">
          <cell r="A2248">
            <v>1</v>
          </cell>
          <cell r="B2248" t="str">
            <v>COP</v>
          </cell>
          <cell r="C2248" t="str">
            <v>Convenidas</v>
          </cell>
          <cell r="D2248" t="str">
            <v>Variable</v>
          </cell>
          <cell r="E2248">
            <v>5</v>
          </cell>
          <cell r="F2248">
            <v>36124</v>
          </cell>
          <cell r="G2248" t="str">
            <v>Noviembre</v>
          </cell>
          <cell r="H2248">
            <v>1998</v>
          </cell>
          <cell r="I2248">
            <v>37950</v>
          </cell>
          <cell r="J2248">
            <v>2003</v>
          </cell>
          <cell r="K2248" t="str">
            <v>Noviembre</v>
          </cell>
          <cell r="P2248">
            <v>6.5</v>
          </cell>
          <cell r="Q2248">
            <v>18.22</v>
          </cell>
          <cell r="R2248">
            <v>16.86</v>
          </cell>
          <cell r="S2248" t="e">
            <v>#REF!</v>
          </cell>
          <cell r="T2248">
            <v>18.7</v>
          </cell>
          <cell r="U2248" t="e">
            <v>#REF!</v>
          </cell>
          <cell r="V2248">
            <v>18.7</v>
          </cell>
          <cell r="W2248" t="e">
            <v>#REF!</v>
          </cell>
          <cell r="X2248">
            <v>18.7</v>
          </cell>
          <cell r="Y2248">
            <v>3.4071400000000001</v>
          </cell>
          <cell r="Z2248">
            <v>22.107140000000001</v>
          </cell>
          <cell r="AA2248">
            <v>315.28199999999998</v>
          </cell>
          <cell r="AB2248">
            <v>3.07</v>
          </cell>
          <cell r="AC2248">
            <v>3.2687599999999999</v>
          </cell>
          <cell r="AD2248">
            <v>2.9209399999999999</v>
          </cell>
          <cell r="AE2248">
            <v>2.4534400000000001</v>
          </cell>
          <cell r="AF2248">
            <v>2.3113199999999998</v>
          </cell>
          <cell r="AG2248">
            <v>0</v>
          </cell>
          <cell r="AH2248">
            <v>0</v>
          </cell>
          <cell r="AI2248">
            <v>0</v>
          </cell>
          <cell r="AJ2248">
            <v>0</v>
          </cell>
          <cell r="AK2248">
            <v>0</v>
          </cell>
          <cell r="AL2248">
            <v>0</v>
          </cell>
          <cell r="AM2248">
            <v>0</v>
          </cell>
          <cell r="AN2248">
            <v>0</v>
          </cell>
          <cell r="AO2248">
            <v>0</v>
          </cell>
          <cell r="AP2248">
            <v>0</v>
          </cell>
          <cell r="AQ2248">
            <v>14.024459999999999</v>
          </cell>
        </row>
        <row r="2249">
          <cell r="A2249">
            <v>1</v>
          </cell>
          <cell r="B2249" t="str">
            <v>COP</v>
          </cell>
          <cell r="C2249" t="str">
            <v>Convenidas</v>
          </cell>
          <cell r="D2249" t="str">
            <v>Variable</v>
          </cell>
          <cell r="E2249">
            <v>5</v>
          </cell>
          <cell r="F2249">
            <v>36124</v>
          </cell>
          <cell r="G2249" t="str">
            <v>Noviembre</v>
          </cell>
          <cell r="H2249">
            <v>1998</v>
          </cell>
          <cell r="I2249">
            <v>37950</v>
          </cell>
          <cell r="J2249">
            <v>2003</v>
          </cell>
          <cell r="K2249" t="str">
            <v>Noviembre</v>
          </cell>
          <cell r="P2249">
            <v>6.5</v>
          </cell>
          <cell r="Q2249">
            <v>18.22</v>
          </cell>
          <cell r="R2249">
            <v>16.86</v>
          </cell>
          <cell r="S2249" t="e">
            <v>#REF!</v>
          </cell>
          <cell r="T2249">
            <v>8.8000000000000007</v>
          </cell>
          <cell r="U2249" t="e">
            <v>#REF!</v>
          </cell>
          <cell r="V2249">
            <v>8.8000000000000007</v>
          </cell>
          <cell r="W2249" t="e">
            <v>#REF!</v>
          </cell>
          <cell r="X2249">
            <v>8.8000000000000007</v>
          </cell>
          <cell r="Y2249">
            <v>1.6033600000000001</v>
          </cell>
          <cell r="Z2249">
            <v>10.403360000000001</v>
          </cell>
          <cell r="AA2249">
            <v>148.36799999999999</v>
          </cell>
          <cell r="AB2249">
            <v>1.45</v>
          </cell>
          <cell r="AC2249">
            <v>1.5382400000000003</v>
          </cell>
          <cell r="AD2249">
            <v>1.3745600000000002</v>
          </cell>
          <cell r="AE2249">
            <v>1.1545600000000003</v>
          </cell>
          <cell r="AF2249">
            <v>1.0876800000000002</v>
          </cell>
          <cell r="AG2249">
            <v>0</v>
          </cell>
          <cell r="AH2249">
            <v>0</v>
          </cell>
          <cell r="AI2249">
            <v>0</v>
          </cell>
          <cell r="AJ2249">
            <v>0</v>
          </cell>
          <cell r="AK2249">
            <v>0</v>
          </cell>
          <cell r="AL2249">
            <v>0</v>
          </cell>
          <cell r="AM2249">
            <v>0</v>
          </cell>
          <cell r="AN2249">
            <v>0</v>
          </cell>
          <cell r="AO2249">
            <v>0</v>
          </cell>
          <cell r="AP2249">
            <v>0</v>
          </cell>
          <cell r="AQ2249">
            <v>6.6050400000000007</v>
          </cell>
        </row>
        <row r="2250">
          <cell r="A2250">
            <v>1</v>
          </cell>
          <cell r="B2250" t="str">
            <v>COP</v>
          </cell>
          <cell r="C2250" t="str">
            <v>Convenidas</v>
          </cell>
          <cell r="D2250" t="str">
            <v>Variable</v>
          </cell>
          <cell r="E2250">
            <v>5</v>
          </cell>
          <cell r="F2250">
            <v>36124</v>
          </cell>
          <cell r="G2250" t="str">
            <v>Noviembre</v>
          </cell>
          <cell r="H2250">
            <v>1998</v>
          </cell>
          <cell r="I2250">
            <v>37950</v>
          </cell>
          <cell r="J2250">
            <v>2003</v>
          </cell>
          <cell r="K2250" t="str">
            <v>Noviembre</v>
          </cell>
          <cell r="P2250">
            <v>6.5</v>
          </cell>
          <cell r="Q2250">
            <v>18.22</v>
          </cell>
          <cell r="R2250">
            <v>16.86</v>
          </cell>
          <cell r="S2250" t="e">
            <v>#REF!</v>
          </cell>
          <cell r="T2250">
            <v>1</v>
          </cell>
          <cell r="U2250" t="e">
            <v>#REF!</v>
          </cell>
          <cell r="V2250">
            <v>1</v>
          </cell>
          <cell r="W2250" t="e">
            <v>#REF!</v>
          </cell>
          <cell r="X2250">
            <v>1</v>
          </cell>
          <cell r="Y2250">
            <v>0.1822</v>
          </cell>
          <cell r="Z2250">
            <v>1.1821999999999999</v>
          </cell>
          <cell r="AA2250">
            <v>16.86</v>
          </cell>
          <cell r="AB2250">
            <v>0.16</v>
          </cell>
          <cell r="AC2250">
            <v>0.17480000000000001</v>
          </cell>
          <cell r="AD2250">
            <v>0.15620000000000001</v>
          </cell>
          <cell r="AE2250">
            <v>0.13120000000000001</v>
          </cell>
          <cell r="AF2250">
            <v>0.1236</v>
          </cell>
          <cell r="AG2250">
            <v>0</v>
          </cell>
          <cell r="AH2250">
            <v>0</v>
          </cell>
          <cell r="AI2250">
            <v>0</v>
          </cell>
          <cell r="AJ2250">
            <v>0</v>
          </cell>
          <cell r="AK2250">
            <v>0</v>
          </cell>
          <cell r="AL2250">
            <v>0</v>
          </cell>
          <cell r="AM2250">
            <v>0</v>
          </cell>
          <cell r="AN2250">
            <v>0</v>
          </cell>
          <cell r="AO2250">
            <v>0</v>
          </cell>
          <cell r="AP2250">
            <v>0</v>
          </cell>
          <cell r="AQ2250">
            <v>0.74580000000000002</v>
          </cell>
        </row>
        <row r="2251">
          <cell r="A2251">
            <v>1</v>
          </cell>
          <cell r="B2251" t="str">
            <v>COP</v>
          </cell>
          <cell r="C2251" t="str">
            <v>Convenidas</v>
          </cell>
          <cell r="D2251" t="str">
            <v>Variable</v>
          </cell>
          <cell r="E2251">
            <v>5</v>
          </cell>
          <cell r="F2251">
            <v>36124</v>
          </cell>
          <cell r="G2251" t="str">
            <v>Noviembre</v>
          </cell>
          <cell r="H2251">
            <v>1998</v>
          </cell>
          <cell r="I2251">
            <v>37950</v>
          </cell>
          <cell r="J2251">
            <v>2003</v>
          </cell>
          <cell r="K2251" t="str">
            <v>Noviembre</v>
          </cell>
          <cell r="P2251">
            <v>6.5</v>
          </cell>
          <cell r="Q2251">
            <v>18.22</v>
          </cell>
          <cell r="R2251">
            <v>16.86</v>
          </cell>
          <cell r="S2251" t="e">
            <v>#REF!</v>
          </cell>
          <cell r="T2251">
            <v>2.1</v>
          </cell>
          <cell r="U2251" t="e">
            <v>#REF!</v>
          </cell>
          <cell r="V2251">
            <v>2.1</v>
          </cell>
          <cell r="W2251" t="e">
            <v>#REF!</v>
          </cell>
          <cell r="X2251">
            <v>2.1</v>
          </cell>
          <cell r="Y2251">
            <v>0.38262000000000002</v>
          </cell>
          <cell r="Z2251">
            <v>2.4826200000000003</v>
          </cell>
          <cell r="AA2251">
            <v>35.405999999999999</v>
          </cell>
          <cell r="AB2251">
            <v>0.34</v>
          </cell>
          <cell r="AC2251">
            <v>0.36708000000000002</v>
          </cell>
          <cell r="AD2251">
            <v>0.32802000000000003</v>
          </cell>
          <cell r="AE2251">
            <v>0.27552000000000004</v>
          </cell>
          <cell r="AF2251">
            <v>0.25956000000000001</v>
          </cell>
          <cell r="AG2251">
            <v>0</v>
          </cell>
          <cell r="AH2251">
            <v>0</v>
          </cell>
          <cell r="AI2251">
            <v>0</v>
          </cell>
          <cell r="AJ2251">
            <v>0</v>
          </cell>
          <cell r="AK2251">
            <v>0</v>
          </cell>
          <cell r="AL2251">
            <v>0</v>
          </cell>
          <cell r="AM2251">
            <v>0</v>
          </cell>
          <cell r="AN2251">
            <v>0</v>
          </cell>
          <cell r="AO2251">
            <v>0</v>
          </cell>
          <cell r="AP2251">
            <v>0</v>
          </cell>
          <cell r="AQ2251">
            <v>1.5701800000000001</v>
          </cell>
        </row>
        <row r="2252">
          <cell r="A2252">
            <v>1</v>
          </cell>
          <cell r="B2252" t="str">
            <v>COP</v>
          </cell>
          <cell r="C2252" t="str">
            <v>Convenidas</v>
          </cell>
          <cell r="D2252" t="str">
            <v>Variable</v>
          </cell>
          <cell r="E2252">
            <v>5</v>
          </cell>
          <cell r="F2252">
            <v>36124</v>
          </cell>
          <cell r="G2252" t="str">
            <v>Noviembre</v>
          </cell>
          <cell r="H2252">
            <v>1998</v>
          </cell>
          <cell r="I2252">
            <v>37950</v>
          </cell>
          <cell r="J2252">
            <v>2003</v>
          </cell>
          <cell r="K2252" t="str">
            <v>Noviembre</v>
          </cell>
          <cell r="P2252">
            <v>6.5</v>
          </cell>
          <cell r="Q2252">
            <v>18.22</v>
          </cell>
          <cell r="R2252">
            <v>16.86</v>
          </cell>
          <cell r="S2252" t="e">
            <v>#REF!</v>
          </cell>
          <cell r="T2252">
            <v>0.9</v>
          </cell>
          <cell r="U2252" t="e">
            <v>#REF!</v>
          </cell>
          <cell r="V2252">
            <v>0.9</v>
          </cell>
          <cell r="W2252" t="e">
            <v>#REF!</v>
          </cell>
          <cell r="X2252">
            <v>0.9</v>
          </cell>
          <cell r="Y2252">
            <v>0.16398000000000001</v>
          </cell>
          <cell r="Z2252">
            <v>1.0639799999999999</v>
          </cell>
          <cell r="AA2252">
            <v>15.173999999999999</v>
          </cell>
          <cell r="AB2252">
            <v>0.15</v>
          </cell>
          <cell r="AC2252">
            <v>0.15732000000000002</v>
          </cell>
          <cell r="AD2252">
            <v>0.14058000000000001</v>
          </cell>
          <cell r="AE2252">
            <v>0.11808000000000002</v>
          </cell>
          <cell r="AF2252">
            <v>0.11124000000000001</v>
          </cell>
          <cell r="AG2252">
            <v>0</v>
          </cell>
          <cell r="AH2252">
            <v>0</v>
          </cell>
          <cell r="AI2252">
            <v>0</v>
          </cell>
          <cell r="AJ2252">
            <v>0</v>
          </cell>
          <cell r="AK2252">
            <v>0</v>
          </cell>
          <cell r="AL2252">
            <v>0</v>
          </cell>
          <cell r="AM2252">
            <v>0</v>
          </cell>
          <cell r="AN2252">
            <v>0</v>
          </cell>
          <cell r="AO2252">
            <v>0</v>
          </cell>
          <cell r="AP2252">
            <v>0</v>
          </cell>
          <cell r="AQ2252">
            <v>0.67722000000000016</v>
          </cell>
        </row>
        <row r="2253">
          <cell r="A2253">
            <v>1</v>
          </cell>
          <cell r="B2253" t="str">
            <v>COP</v>
          </cell>
          <cell r="C2253" t="str">
            <v>Convenidas</v>
          </cell>
          <cell r="D2253" t="str">
            <v>Variable</v>
          </cell>
          <cell r="E2253">
            <v>5</v>
          </cell>
          <cell r="F2253">
            <v>36124</v>
          </cell>
          <cell r="G2253" t="str">
            <v>Noviembre</v>
          </cell>
          <cell r="H2253">
            <v>1998</v>
          </cell>
          <cell r="I2253">
            <v>37950</v>
          </cell>
          <cell r="J2253">
            <v>2003</v>
          </cell>
          <cell r="K2253" t="str">
            <v>Noviembre</v>
          </cell>
          <cell r="P2253">
            <v>6.5</v>
          </cell>
          <cell r="Q2253">
            <v>18.22</v>
          </cell>
          <cell r="R2253">
            <v>16.86</v>
          </cell>
          <cell r="S2253" t="e">
            <v>#REF!</v>
          </cell>
          <cell r="T2253">
            <v>5.8</v>
          </cell>
          <cell r="U2253" t="e">
            <v>#REF!</v>
          </cell>
          <cell r="V2253">
            <v>5.8</v>
          </cell>
          <cell r="W2253" t="e">
            <v>#REF!</v>
          </cell>
          <cell r="X2253">
            <v>5.8</v>
          </cell>
          <cell r="Y2253">
            <v>1.0567599999999999</v>
          </cell>
          <cell r="Z2253">
            <v>6.8567599999999995</v>
          </cell>
          <cell r="AA2253">
            <v>97.787999999999997</v>
          </cell>
          <cell r="AB2253">
            <v>0.95</v>
          </cell>
          <cell r="AC2253">
            <v>1.0138400000000001</v>
          </cell>
          <cell r="AD2253">
            <v>0.90595999999999999</v>
          </cell>
          <cell r="AE2253">
            <v>0.76096000000000008</v>
          </cell>
          <cell r="AF2253">
            <v>0.71687999999999996</v>
          </cell>
          <cell r="AG2253">
            <v>0</v>
          </cell>
          <cell r="AH2253">
            <v>0</v>
          </cell>
          <cell r="AI2253">
            <v>0</v>
          </cell>
          <cell r="AJ2253">
            <v>0</v>
          </cell>
          <cell r="AK2253">
            <v>0</v>
          </cell>
          <cell r="AL2253">
            <v>0</v>
          </cell>
          <cell r="AM2253">
            <v>0</v>
          </cell>
          <cell r="AN2253">
            <v>0</v>
          </cell>
          <cell r="AO2253">
            <v>0</v>
          </cell>
          <cell r="AP2253">
            <v>0</v>
          </cell>
          <cell r="AQ2253">
            <v>4.3476400000000002</v>
          </cell>
        </row>
        <row r="2254">
          <cell r="A2254">
            <v>1</v>
          </cell>
          <cell r="B2254" t="str">
            <v>COP</v>
          </cell>
          <cell r="C2254" t="str">
            <v>Convenidas</v>
          </cell>
          <cell r="D2254" t="str">
            <v>Variable</v>
          </cell>
          <cell r="E2254">
            <v>5</v>
          </cell>
          <cell r="F2254">
            <v>36124</v>
          </cell>
          <cell r="G2254" t="str">
            <v>Noviembre</v>
          </cell>
          <cell r="H2254">
            <v>1998</v>
          </cell>
          <cell r="I2254">
            <v>37950</v>
          </cell>
          <cell r="J2254">
            <v>2003</v>
          </cell>
          <cell r="K2254" t="str">
            <v>Noviembre</v>
          </cell>
          <cell r="P2254">
            <v>6.5</v>
          </cell>
          <cell r="Q2254">
            <v>18.22</v>
          </cell>
          <cell r="R2254">
            <v>16.86</v>
          </cell>
          <cell r="S2254" t="e">
            <v>#REF!</v>
          </cell>
          <cell r="T2254">
            <v>8.8000000000000007</v>
          </cell>
          <cell r="U2254" t="e">
            <v>#REF!</v>
          </cell>
          <cell r="V2254">
            <v>8.8000000000000007</v>
          </cell>
          <cell r="W2254" t="e">
            <v>#REF!</v>
          </cell>
          <cell r="X2254">
            <v>8.8000000000000007</v>
          </cell>
          <cell r="Y2254">
            <v>1.6033600000000001</v>
          </cell>
          <cell r="Z2254">
            <v>10.403360000000001</v>
          </cell>
          <cell r="AA2254">
            <v>148.36799999999999</v>
          </cell>
          <cell r="AB2254">
            <v>1.45</v>
          </cell>
          <cell r="AC2254">
            <v>1.5382400000000003</v>
          </cell>
          <cell r="AD2254">
            <v>1.3745600000000002</v>
          </cell>
          <cell r="AE2254">
            <v>1.1545600000000003</v>
          </cell>
          <cell r="AF2254">
            <v>1.0876800000000002</v>
          </cell>
          <cell r="AG2254">
            <v>0</v>
          </cell>
          <cell r="AH2254">
            <v>0</v>
          </cell>
          <cell r="AI2254">
            <v>0</v>
          </cell>
          <cell r="AJ2254">
            <v>0</v>
          </cell>
          <cell r="AK2254">
            <v>0</v>
          </cell>
          <cell r="AL2254">
            <v>0</v>
          </cell>
          <cell r="AM2254">
            <v>0</v>
          </cell>
          <cell r="AN2254">
            <v>0</v>
          </cell>
          <cell r="AO2254">
            <v>0</v>
          </cell>
          <cell r="AP2254">
            <v>0</v>
          </cell>
          <cell r="AQ2254">
            <v>6.6050400000000007</v>
          </cell>
        </row>
        <row r="2255">
          <cell r="A2255">
            <v>1</v>
          </cell>
          <cell r="B2255" t="str">
            <v>COP</v>
          </cell>
          <cell r="C2255" t="str">
            <v>Convenidas</v>
          </cell>
          <cell r="D2255" t="str">
            <v>Variable</v>
          </cell>
          <cell r="E2255">
            <v>5</v>
          </cell>
          <cell r="F2255">
            <v>36124</v>
          </cell>
          <cell r="G2255" t="str">
            <v>Noviembre</v>
          </cell>
          <cell r="H2255">
            <v>1998</v>
          </cell>
          <cell r="I2255">
            <v>37950</v>
          </cell>
          <cell r="J2255">
            <v>2003</v>
          </cell>
          <cell r="K2255" t="str">
            <v>Noviembre</v>
          </cell>
          <cell r="P2255">
            <v>6.5</v>
          </cell>
          <cell r="Q2255">
            <v>18.22</v>
          </cell>
          <cell r="R2255">
            <v>16.86</v>
          </cell>
          <cell r="S2255" t="e">
            <v>#REF!</v>
          </cell>
          <cell r="T2255">
            <v>0.9</v>
          </cell>
          <cell r="U2255" t="e">
            <v>#REF!</v>
          </cell>
          <cell r="V2255">
            <v>0.9</v>
          </cell>
          <cell r="W2255" t="e">
            <v>#REF!</v>
          </cell>
          <cell r="X2255">
            <v>0.9</v>
          </cell>
          <cell r="Y2255">
            <v>0.16398000000000001</v>
          </cell>
          <cell r="Z2255">
            <v>1.0639799999999999</v>
          </cell>
          <cell r="AA2255">
            <v>15.173999999999999</v>
          </cell>
          <cell r="AB2255">
            <v>0.15</v>
          </cell>
          <cell r="AC2255">
            <v>0.15732000000000002</v>
          </cell>
          <cell r="AD2255">
            <v>0.14058000000000001</v>
          </cell>
          <cell r="AE2255">
            <v>0.11808000000000002</v>
          </cell>
          <cell r="AF2255">
            <v>0.11124000000000001</v>
          </cell>
          <cell r="AG2255">
            <v>0</v>
          </cell>
          <cell r="AH2255">
            <v>0</v>
          </cell>
          <cell r="AI2255">
            <v>0</v>
          </cell>
          <cell r="AJ2255">
            <v>0</v>
          </cell>
          <cell r="AK2255">
            <v>0</v>
          </cell>
          <cell r="AL2255">
            <v>0</v>
          </cell>
          <cell r="AM2255">
            <v>0</v>
          </cell>
          <cell r="AN2255">
            <v>0</v>
          </cell>
          <cell r="AO2255">
            <v>0</v>
          </cell>
          <cell r="AP2255">
            <v>0</v>
          </cell>
          <cell r="AQ2255">
            <v>0.67722000000000016</v>
          </cell>
        </row>
        <row r="2256">
          <cell r="A2256">
            <v>1</v>
          </cell>
          <cell r="B2256" t="str">
            <v>COP</v>
          </cell>
          <cell r="C2256" t="str">
            <v>Convenidas</v>
          </cell>
          <cell r="D2256" t="str">
            <v>Variable</v>
          </cell>
          <cell r="E2256">
            <v>5</v>
          </cell>
          <cell r="F2256">
            <v>36124</v>
          </cell>
          <cell r="G2256" t="str">
            <v>Noviembre</v>
          </cell>
          <cell r="H2256">
            <v>1998</v>
          </cell>
          <cell r="I2256">
            <v>37950</v>
          </cell>
          <cell r="J2256">
            <v>2003</v>
          </cell>
          <cell r="K2256" t="str">
            <v>Noviembre</v>
          </cell>
          <cell r="P2256">
            <v>6.5</v>
          </cell>
          <cell r="Q2256">
            <v>18.22</v>
          </cell>
          <cell r="R2256">
            <v>16.86</v>
          </cell>
          <cell r="S2256" t="e">
            <v>#REF!</v>
          </cell>
          <cell r="T2256">
            <v>2.2999999999999998</v>
          </cell>
          <cell r="U2256" t="e">
            <v>#REF!</v>
          </cell>
          <cell r="V2256">
            <v>2.2999999999999998</v>
          </cell>
          <cell r="W2256" t="e">
            <v>#REF!</v>
          </cell>
          <cell r="X2256">
            <v>2.2999999999999998</v>
          </cell>
          <cell r="Y2256">
            <v>0.41905999999999999</v>
          </cell>
          <cell r="Z2256">
            <v>2.7190599999999998</v>
          </cell>
          <cell r="AA2256">
            <v>38.777999999999999</v>
          </cell>
          <cell r="AB2256">
            <v>0.38</v>
          </cell>
          <cell r="AC2256">
            <v>0.40204000000000001</v>
          </cell>
          <cell r="AD2256">
            <v>0.35925999999999997</v>
          </cell>
          <cell r="AE2256">
            <v>0.30176000000000003</v>
          </cell>
          <cell r="AF2256">
            <v>0.28427999999999998</v>
          </cell>
          <cell r="AG2256">
            <v>0</v>
          </cell>
          <cell r="AH2256">
            <v>0</v>
          </cell>
          <cell r="AI2256">
            <v>0</v>
          </cell>
          <cell r="AJ2256">
            <v>0</v>
          </cell>
          <cell r="AK2256">
            <v>0</v>
          </cell>
          <cell r="AL2256">
            <v>0</v>
          </cell>
          <cell r="AM2256">
            <v>0</v>
          </cell>
          <cell r="AN2256">
            <v>0</v>
          </cell>
          <cell r="AO2256">
            <v>0</v>
          </cell>
          <cell r="AP2256">
            <v>0</v>
          </cell>
          <cell r="AQ2256">
            <v>1.7273399999999999</v>
          </cell>
        </row>
        <row r="2257">
          <cell r="A2257">
            <v>1</v>
          </cell>
          <cell r="B2257" t="str">
            <v>COP</v>
          </cell>
          <cell r="C2257" t="str">
            <v>Convenidas</v>
          </cell>
          <cell r="D2257" t="str">
            <v>Variable</v>
          </cell>
          <cell r="E2257">
            <v>5</v>
          </cell>
          <cell r="F2257">
            <v>36124</v>
          </cell>
          <cell r="G2257" t="str">
            <v>Noviembre</v>
          </cell>
          <cell r="H2257">
            <v>1998</v>
          </cell>
          <cell r="I2257">
            <v>37950</v>
          </cell>
          <cell r="J2257">
            <v>2003</v>
          </cell>
          <cell r="K2257" t="str">
            <v>Noviembre</v>
          </cell>
          <cell r="P2257">
            <v>6.5</v>
          </cell>
          <cell r="Q2257">
            <v>18.22</v>
          </cell>
          <cell r="R2257">
            <v>16.86</v>
          </cell>
          <cell r="S2257" t="e">
            <v>#REF!</v>
          </cell>
          <cell r="T2257">
            <v>1.1000000000000001</v>
          </cell>
          <cell r="U2257" t="e">
            <v>#REF!</v>
          </cell>
          <cell r="V2257">
            <v>1.1000000000000001</v>
          </cell>
          <cell r="W2257" t="e">
            <v>#REF!</v>
          </cell>
          <cell r="X2257">
            <v>1.1000000000000001</v>
          </cell>
          <cell r="Y2257">
            <v>0.20042000000000001</v>
          </cell>
          <cell r="Z2257">
            <v>1.3004200000000001</v>
          </cell>
          <cell r="AA2257">
            <v>18.545999999999999</v>
          </cell>
          <cell r="AB2257">
            <v>0.18</v>
          </cell>
          <cell r="AC2257">
            <v>0.19228000000000003</v>
          </cell>
          <cell r="AD2257">
            <v>0.17182000000000003</v>
          </cell>
          <cell r="AE2257">
            <v>0.14432000000000003</v>
          </cell>
          <cell r="AF2257">
            <v>0.13596000000000003</v>
          </cell>
          <cell r="AG2257">
            <v>0</v>
          </cell>
          <cell r="AH2257">
            <v>0</v>
          </cell>
          <cell r="AI2257">
            <v>0</v>
          </cell>
          <cell r="AJ2257">
            <v>0</v>
          </cell>
          <cell r="AK2257">
            <v>0</v>
          </cell>
          <cell r="AL2257">
            <v>0</v>
          </cell>
          <cell r="AM2257">
            <v>0</v>
          </cell>
          <cell r="AN2257">
            <v>0</v>
          </cell>
          <cell r="AO2257">
            <v>0</v>
          </cell>
          <cell r="AP2257">
            <v>0</v>
          </cell>
          <cell r="AQ2257">
            <v>0.82438000000000011</v>
          </cell>
        </row>
        <row r="2258">
          <cell r="A2258">
            <v>1</v>
          </cell>
          <cell r="B2258" t="str">
            <v>COP</v>
          </cell>
          <cell r="C2258" t="str">
            <v>Convenidas</v>
          </cell>
          <cell r="D2258" t="str">
            <v>Variable</v>
          </cell>
          <cell r="E2258">
            <v>5</v>
          </cell>
          <cell r="F2258">
            <v>36124</v>
          </cell>
          <cell r="G2258" t="str">
            <v>Noviembre</v>
          </cell>
          <cell r="H2258">
            <v>1998</v>
          </cell>
          <cell r="I2258">
            <v>37950</v>
          </cell>
          <cell r="J2258">
            <v>2003</v>
          </cell>
          <cell r="K2258" t="str">
            <v>Noviembre</v>
          </cell>
          <cell r="P2258">
            <v>6.5</v>
          </cell>
          <cell r="Q2258">
            <v>18.22</v>
          </cell>
          <cell r="R2258">
            <v>16.86</v>
          </cell>
          <cell r="S2258" t="e">
            <v>#REF!</v>
          </cell>
          <cell r="T2258">
            <v>0.9</v>
          </cell>
          <cell r="U2258" t="e">
            <v>#REF!</v>
          </cell>
          <cell r="V2258">
            <v>0.9</v>
          </cell>
          <cell r="W2258" t="e">
            <v>#REF!</v>
          </cell>
          <cell r="X2258">
            <v>0.9</v>
          </cell>
          <cell r="Y2258">
            <v>0.16398000000000001</v>
          </cell>
          <cell r="Z2258">
            <v>1.0639799999999999</v>
          </cell>
          <cell r="AA2258">
            <v>15.173999999999999</v>
          </cell>
          <cell r="AB2258">
            <v>0.15</v>
          </cell>
          <cell r="AC2258">
            <v>0.15732000000000002</v>
          </cell>
          <cell r="AD2258">
            <v>0.14058000000000001</v>
          </cell>
          <cell r="AE2258">
            <v>0.11808000000000002</v>
          </cell>
          <cell r="AF2258">
            <v>0.11124000000000001</v>
          </cell>
          <cell r="AG2258">
            <v>0</v>
          </cell>
          <cell r="AH2258">
            <v>0</v>
          </cell>
          <cell r="AI2258">
            <v>0</v>
          </cell>
          <cell r="AJ2258">
            <v>0</v>
          </cell>
          <cell r="AK2258">
            <v>0</v>
          </cell>
          <cell r="AL2258">
            <v>0</v>
          </cell>
          <cell r="AM2258">
            <v>0</v>
          </cell>
          <cell r="AN2258">
            <v>0</v>
          </cell>
          <cell r="AO2258">
            <v>0</v>
          </cell>
          <cell r="AP2258">
            <v>0</v>
          </cell>
          <cell r="AQ2258">
            <v>0.67722000000000016</v>
          </cell>
        </row>
        <row r="2259">
          <cell r="A2259">
            <v>1</v>
          </cell>
          <cell r="B2259" t="str">
            <v>COP</v>
          </cell>
          <cell r="C2259" t="str">
            <v>Convenidas</v>
          </cell>
          <cell r="D2259" t="str">
            <v>Variable</v>
          </cell>
          <cell r="E2259">
            <v>5</v>
          </cell>
          <cell r="F2259">
            <v>36124</v>
          </cell>
          <cell r="G2259" t="str">
            <v>Noviembre</v>
          </cell>
          <cell r="H2259">
            <v>1998</v>
          </cell>
          <cell r="I2259">
            <v>37950</v>
          </cell>
          <cell r="J2259">
            <v>2003</v>
          </cell>
          <cell r="K2259" t="str">
            <v>Noviembre</v>
          </cell>
          <cell r="P2259">
            <v>6.5</v>
          </cell>
          <cell r="Q2259">
            <v>18.22</v>
          </cell>
          <cell r="R2259">
            <v>16.86</v>
          </cell>
          <cell r="S2259" t="e">
            <v>#REF!</v>
          </cell>
          <cell r="T2259">
            <v>1.1000000000000001</v>
          </cell>
          <cell r="U2259" t="e">
            <v>#REF!</v>
          </cell>
          <cell r="V2259">
            <v>1.1000000000000001</v>
          </cell>
          <cell r="W2259" t="e">
            <v>#REF!</v>
          </cell>
          <cell r="X2259">
            <v>1.1000000000000001</v>
          </cell>
          <cell r="Y2259">
            <v>0.20042000000000001</v>
          </cell>
          <cell r="Z2259">
            <v>1.3004200000000001</v>
          </cell>
          <cell r="AA2259">
            <v>18.545999999999999</v>
          </cell>
          <cell r="AB2259">
            <v>0.18</v>
          </cell>
          <cell r="AC2259">
            <v>0.19228000000000003</v>
          </cell>
          <cell r="AD2259">
            <v>0.17182000000000003</v>
          </cell>
          <cell r="AE2259">
            <v>0.14432000000000003</v>
          </cell>
          <cell r="AF2259">
            <v>0.13596000000000003</v>
          </cell>
          <cell r="AG2259">
            <v>0</v>
          </cell>
          <cell r="AH2259">
            <v>0</v>
          </cell>
          <cell r="AI2259">
            <v>0</v>
          </cell>
          <cell r="AJ2259">
            <v>0</v>
          </cell>
          <cell r="AK2259">
            <v>0</v>
          </cell>
          <cell r="AL2259">
            <v>0</v>
          </cell>
          <cell r="AM2259">
            <v>0</v>
          </cell>
          <cell r="AN2259">
            <v>0</v>
          </cell>
          <cell r="AO2259">
            <v>0</v>
          </cell>
          <cell r="AP2259">
            <v>0</v>
          </cell>
          <cell r="AQ2259">
            <v>0.82438000000000011</v>
          </cell>
        </row>
        <row r="2260">
          <cell r="A2260">
            <v>1</v>
          </cell>
          <cell r="B2260" t="str">
            <v>COP</v>
          </cell>
          <cell r="C2260" t="str">
            <v>Convenidas</v>
          </cell>
          <cell r="D2260" t="str">
            <v>Variable</v>
          </cell>
          <cell r="E2260">
            <v>5</v>
          </cell>
          <cell r="F2260">
            <v>36124</v>
          </cell>
          <cell r="G2260" t="str">
            <v>Noviembre</v>
          </cell>
          <cell r="H2260">
            <v>1998</v>
          </cell>
          <cell r="I2260">
            <v>37950</v>
          </cell>
          <cell r="J2260">
            <v>2003</v>
          </cell>
          <cell r="K2260" t="str">
            <v>Noviembre</v>
          </cell>
          <cell r="P2260">
            <v>6.5</v>
          </cell>
          <cell r="Q2260">
            <v>18.22</v>
          </cell>
          <cell r="R2260">
            <v>16.86</v>
          </cell>
          <cell r="S2260" t="e">
            <v>#REF!</v>
          </cell>
          <cell r="T2260">
            <v>1</v>
          </cell>
          <cell r="U2260" t="e">
            <v>#REF!</v>
          </cell>
          <cell r="V2260">
            <v>1</v>
          </cell>
          <cell r="W2260" t="e">
            <v>#REF!</v>
          </cell>
          <cell r="X2260">
            <v>1</v>
          </cell>
          <cell r="Y2260">
            <v>0.1822</v>
          </cell>
          <cell r="Z2260">
            <v>1.1821999999999999</v>
          </cell>
          <cell r="AA2260">
            <v>16.86</v>
          </cell>
          <cell r="AB2260">
            <v>0.16</v>
          </cell>
          <cell r="AC2260">
            <v>0.17480000000000001</v>
          </cell>
          <cell r="AD2260">
            <v>0.15620000000000001</v>
          </cell>
          <cell r="AE2260">
            <v>0.13120000000000001</v>
          </cell>
          <cell r="AF2260">
            <v>0.1236</v>
          </cell>
          <cell r="AG2260">
            <v>0</v>
          </cell>
          <cell r="AH2260">
            <v>0</v>
          </cell>
          <cell r="AI2260">
            <v>0</v>
          </cell>
          <cell r="AJ2260">
            <v>0</v>
          </cell>
          <cell r="AK2260">
            <v>0</v>
          </cell>
          <cell r="AL2260">
            <v>0</v>
          </cell>
          <cell r="AM2260">
            <v>0</v>
          </cell>
          <cell r="AN2260">
            <v>0</v>
          </cell>
          <cell r="AO2260">
            <v>0</v>
          </cell>
          <cell r="AP2260">
            <v>0</v>
          </cell>
          <cell r="AQ2260">
            <v>0.74580000000000002</v>
          </cell>
        </row>
        <row r="2261">
          <cell r="A2261">
            <v>1</v>
          </cell>
          <cell r="B2261" t="str">
            <v>COP</v>
          </cell>
          <cell r="C2261" t="str">
            <v>Convenidas</v>
          </cell>
          <cell r="D2261" t="str">
            <v>Variable</v>
          </cell>
          <cell r="E2261">
            <v>5</v>
          </cell>
          <cell r="F2261">
            <v>36124</v>
          </cell>
          <cell r="G2261" t="str">
            <v>Noviembre</v>
          </cell>
          <cell r="H2261">
            <v>1998</v>
          </cell>
          <cell r="I2261">
            <v>37950</v>
          </cell>
          <cell r="J2261">
            <v>2003</v>
          </cell>
          <cell r="K2261" t="str">
            <v>Noviembre</v>
          </cell>
          <cell r="P2261">
            <v>6.5</v>
          </cell>
          <cell r="Q2261">
            <v>18.22</v>
          </cell>
          <cell r="R2261">
            <v>16.86</v>
          </cell>
          <cell r="S2261" t="e">
            <v>#REF!</v>
          </cell>
          <cell r="T2261">
            <v>1.6</v>
          </cell>
          <cell r="U2261" t="e">
            <v>#REF!</v>
          </cell>
          <cell r="V2261">
            <v>1.6</v>
          </cell>
          <cell r="W2261" t="e">
            <v>#REF!</v>
          </cell>
          <cell r="X2261">
            <v>1.6</v>
          </cell>
          <cell r="Y2261">
            <v>0.29152</v>
          </cell>
          <cell r="Z2261">
            <v>1.8915200000000001</v>
          </cell>
          <cell r="AA2261">
            <v>26.975999999999999</v>
          </cell>
          <cell r="AB2261">
            <v>0.26</v>
          </cell>
          <cell r="AC2261">
            <v>0.27968000000000004</v>
          </cell>
          <cell r="AD2261">
            <v>0.24992000000000003</v>
          </cell>
          <cell r="AE2261">
            <v>0.20992000000000002</v>
          </cell>
          <cell r="AF2261">
            <v>0.19776000000000002</v>
          </cell>
          <cell r="AG2261">
            <v>0</v>
          </cell>
          <cell r="AH2261">
            <v>0</v>
          </cell>
          <cell r="AI2261">
            <v>0</v>
          </cell>
          <cell r="AJ2261">
            <v>0</v>
          </cell>
          <cell r="AK2261">
            <v>0</v>
          </cell>
          <cell r="AL2261">
            <v>0</v>
          </cell>
          <cell r="AM2261">
            <v>0</v>
          </cell>
          <cell r="AN2261">
            <v>0</v>
          </cell>
          <cell r="AO2261">
            <v>0</v>
          </cell>
          <cell r="AP2261">
            <v>0</v>
          </cell>
          <cell r="AQ2261">
            <v>1.1972800000000001</v>
          </cell>
        </row>
        <row r="2262">
          <cell r="A2262">
            <v>1</v>
          </cell>
          <cell r="B2262" t="str">
            <v>COP</v>
          </cell>
          <cell r="C2262" t="str">
            <v>Convenidas</v>
          </cell>
          <cell r="D2262" t="str">
            <v>Variable</v>
          </cell>
          <cell r="E2262">
            <v>5</v>
          </cell>
          <cell r="F2262">
            <v>36124</v>
          </cell>
          <cell r="G2262" t="str">
            <v>Noviembre</v>
          </cell>
          <cell r="H2262">
            <v>1998</v>
          </cell>
          <cell r="I2262">
            <v>37950</v>
          </cell>
          <cell r="J2262">
            <v>2003</v>
          </cell>
          <cell r="K2262" t="str">
            <v>Noviembre</v>
          </cell>
          <cell r="P2262">
            <v>6.5</v>
          </cell>
          <cell r="Q2262">
            <v>18.22</v>
          </cell>
          <cell r="R2262">
            <v>16.86</v>
          </cell>
          <cell r="S2262" t="e">
            <v>#REF!</v>
          </cell>
          <cell r="T2262">
            <v>0.6</v>
          </cell>
          <cell r="U2262" t="e">
            <v>#REF!</v>
          </cell>
          <cell r="V2262">
            <v>0.6</v>
          </cell>
          <cell r="W2262" t="e">
            <v>#REF!</v>
          </cell>
          <cell r="X2262">
            <v>0.6</v>
          </cell>
          <cell r="Y2262">
            <v>0.10932</v>
          </cell>
          <cell r="Z2262">
            <v>0.70931999999999995</v>
          </cell>
          <cell r="AA2262">
            <v>10.116</v>
          </cell>
          <cell r="AB2262">
            <v>0.1</v>
          </cell>
          <cell r="AC2262">
            <v>0.10488</v>
          </cell>
          <cell r="AD2262">
            <v>9.3719999999999998E-2</v>
          </cell>
          <cell r="AE2262">
            <v>7.8719999999999998E-2</v>
          </cell>
          <cell r="AF2262">
            <v>7.4160000000000004E-2</v>
          </cell>
          <cell r="AG2262">
            <v>0</v>
          </cell>
          <cell r="AH2262">
            <v>0</v>
          </cell>
          <cell r="AI2262">
            <v>0</v>
          </cell>
          <cell r="AJ2262">
            <v>0</v>
          </cell>
          <cell r="AK2262">
            <v>0</v>
          </cell>
          <cell r="AL2262">
            <v>0</v>
          </cell>
          <cell r="AM2262">
            <v>0</v>
          </cell>
          <cell r="AN2262">
            <v>0</v>
          </cell>
          <cell r="AO2262">
            <v>0</v>
          </cell>
          <cell r="AP2262">
            <v>0</v>
          </cell>
          <cell r="AQ2262">
            <v>0.45147999999999999</v>
          </cell>
        </row>
        <row r="2263">
          <cell r="A2263">
            <v>1</v>
          </cell>
          <cell r="B2263" t="str">
            <v>COP</v>
          </cell>
          <cell r="C2263" t="str">
            <v>Convenidas</v>
          </cell>
          <cell r="D2263" t="str">
            <v>Variable</v>
          </cell>
          <cell r="E2263">
            <v>5</v>
          </cell>
          <cell r="F2263">
            <v>36124</v>
          </cell>
          <cell r="G2263" t="str">
            <v>Noviembre</v>
          </cell>
          <cell r="H2263">
            <v>1998</v>
          </cell>
          <cell r="I2263">
            <v>37950</v>
          </cell>
          <cell r="J2263">
            <v>2003</v>
          </cell>
          <cell r="K2263" t="str">
            <v>Noviembre</v>
          </cell>
          <cell r="P2263">
            <v>6.5</v>
          </cell>
          <cell r="Q2263">
            <v>18.22</v>
          </cell>
          <cell r="R2263">
            <v>16.86</v>
          </cell>
          <cell r="S2263" t="e">
            <v>#REF!</v>
          </cell>
          <cell r="T2263">
            <v>1.5</v>
          </cell>
          <cell r="U2263" t="e">
            <v>#REF!</v>
          </cell>
          <cell r="V2263">
            <v>1.5</v>
          </cell>
          <cell r="W2263" t="e">
            <v>#REF!</v>
          </cell>
          <cell r="X2263">
            <v>1.5</v>
          </cell>
          <cell r="Y2263">
            <v>0.27329999999999999</v>
          </cell>
          <cell r="Z2263">
            <v>1.7732999999999999</v>
          </cell>
          <cell r="AA2263">
            <v>25.29</v>
          </cell>
          <cell r="AB2263">
            <v>0.25</v>
          </cell>
          <cell r="AC2263">
            <v>0.26219999999999999</v>
          </cell>
          <cell r="AD2263">
            <v>0.23430000000000001</v>
          </cell>
          <cell r="AE2263">
            <v>0.19680000000000003</v>
          </cell>
          <cell r="AF2263">
            <v>0.18540000000000001</v>
          </cell>
          <cell r="AG2263">
            <v>0</v>
          </cell>
          <cell r="AH2263">
            <v>0</v>
          </cell>
          <cell r="AI2263">
            <v>0</v>
          </cell>
          <cell r="AJ2263">
            <v>0</v>
          </cell>
          <cell r="AK2263">
            <v>0</v>
          </cell>
          <cell r="AL2263">
            <v>0</v>
          </cell>
          <cell r="AM2263">
            <v>0</v>
          </cell>
          <cell r="AN2263">
            <v>0</v>
          </cell>
          <cell r="AO2263">
            <v>0</v>
          </cell>
          <cell r="AP2263">
            <v>0</v>
          </cell>
          <cell r="AQ2263">
            <v>1.1287</v>
          </cell>
        </row>
        <row r="2264">
          <cell r="A2264">
            <v>1</v>
          </cell>
          <cell r="B2264" t="str">
            <v>COP</v>
          </cell>
          <cell r="C2264" t="str">
            <v>Convenidas</v>
          </cell>
          <cell r="D2264" t="str">
            <v>Variable</v>
          </cell>
          <cell r="E2264">
            <v>5</v>
          </cell>
          <cell r="F2264">
            <v>36124</v>
          </cell>
          <cell r="G2264" t="str">
            <v>Noviembre</v>
          </cell>
          <cell r="H2264">
            <v>1998</v>
          </cell>
          <cell r="I2264">
            <v>37950</v>
          </cell>
          <cell r="J2264">
            <v>2003</v>
          </cell>
          <cell r="K2264" t="str">
            <v>Noviembre</v>
          </cell>
          <cell r="P2264">
            <v>6.5</v>
          </cell>
          <cell r="Q2264">
            <v>18.22</v>
          </cell>
          <cell r="R2264">
            <v>16.86</v>
          </cell>
          <cell r="S2264" t="e">
            <v>#REF!</v>
          </cell>
          <cell r="T2264">
            <v>1.8</v>
          </cell>
          <cell r="U2264" t="e">
            <v>#REF!</v>
          </cell>
          <cell r="V2264">
            <v>1.8</v>
          </cell>
          <cell r="W2264" t="e">
            <v>#REF!</v>
          </cell>
          <cell r="X2264">
            <v>1.8</v>
          </cell>
          <cell r="Y2264">
            <v>0.32796000000000003</v>
          </cell>
          <cell r="Z2264">
            <v>2.1279599999999999</v>
          </cell>
          <cell r="AA2264">
            <v>30.347999999999999</v>
          </cell>
          <cell r="AB2264">
            <v>0.3</v>
          </cell>
          <cell r="AC2264">
            <v>0.31464000000000003</v>
          </cell>
          <cell r="AD2264">
            <v>0.28116000000000002</v>
          </cell>
          <cell r="AE2264">
            <v>0.23616000000000004</v>
          </cell>
          <cell r="AF2264">
            <v>0.22248000000000001</v>
          </cell>
          <cell r="AG2264">
            <v>0</v>
          </cell>
          <cell r="AH2264">
            <v>0</v>
          </cell>
          <cell r="AI2264">
            <v>0</v>
          </cell>
          <cell r="AJ2264">
            <v>0</v>
          </cell>
          <cell r="AK2264">
            <v>0</v>
          </cell>
          <cell r="AL2264">
            <v>0</v>
          </cell>
          <cell r="AM2264">
            <v>0</v>
          </cell>
          <cell r="AN2264">
            <v>0</v>
          </cell>
          <cell r="AO2264">
            <v>0</v>
          </cell>
          <cell r="AP2264">
            <v>0</v>
          </cell>
          <cell r="AQ2264">
            <v>1.3544400000000003</v>
          </cell>
        </row>
        <row r="2265">
          <cell r="A2265">
            <v>1</v>
          </cell>
          <cell r="B2265" t="str">
            <v>COP</v>
          </cell>
          <cell r="C2265" t="str">
            <v>Convenidas</v>
          </cell>
          <cell r="D2265" t="str">
            <v>Variable</v>
          </cell>
          <cell r="E2265">
            <v>5</v>
          </cell>
          <cell r="F2265">
            <v>36124</v>
          </cell>
          <cell r="G2265" t="str">
            <v>Noviembre</v>
          </cell>
          <cell r="H2265">
            <v>1998</v>
          </cell>
          <cell r="I2265">
            <v>37950</v>
          </cell>
          <cell r="J2265">
            <v>2003</v>
          </cell>
          <cell r="K2265" t="str">
            <v>Noviembre</v>
          </cell>
          <cell r="P2265">
            <v>6.5</v>
          </cell>
          <cell r="Q2265">
            <v>18.22</v>
          </cell>
          <cell r="R2265">
            <v>16.86</v>
          </cell>
          <cell r="S2265" t="e">
            <v>#REF!</v>
          </cell>
          <cell r="T2265">
            <v>1.4</v>
          </cell>
          <cell r="U2265" t="e">
            <v>#REF!</v>
          </cell>
          <cell r="V2265">
            <v>1.4</v>
          </cell>
          <cell r="W2265" t="e">
            <v>#REF!</v>
          </cell>
          <cell r="X2265">
            <v>1.4</v>
          </cell>
          <cell r="Y2265">
            <v>0.25507999999999997</v>
          </cell>
          <cell r="Z2265">
            <v>1.6550799999999999</v>
          </cell>
          <cell r="AA2265">
            <v>23.603999999999999</v>
          </cell>
          <cell r="AB2265">
            <v>0.23</v>
          </cell>
          <cell r="AC2265">
            <v>0.24471999999999999</v>
          </cell>
          <cell r="AD2265">
            <v>0.21867999999999999</v>
          </cell>
          <cell r="AE2265">
            <v>0.18368000000000001</v>
          </cell>
          <cell r="AF2265">
            <v>0.17304</v>
          </cell>
          <cell r="AG2265">
            <v>0</v>
          </cell>
          <cell r="AH2265">
            <v>0</v>
          </cell>
          <cell r="AI2265">
            <v>0</v>
          </cell>
          <cell r="AJ2265">
            <v>0</v>
          </cell>
          <cell r="AK2265">
            <v>0</v>
          </cell>
          <cell r="AL2265">
            <v>0</v>
          </cell>
          <cell r="AM2265">
            <v>0</v>
          </cell>
          <cell r="AN2265">
            <v>0</v>
          </cell>
          <cell r="AO2265">
            <v>0</v>
          </cell>
          <cell r="AP2265">
            <v>0</v>
          </cell>
          <cell r="AQ2265">
            <v>1.0501200000000002</v>
          </cell>
        </row>
        <row r="2266">
          <cell r="A2266">
            <v>1</v>
          </cell>
          <cell r="B2266" t="str">
            <v>COP</v>
          </cell>
          <cell r="C2266" t="str">
            <v>Convenidas</v>
          </cell>
          <cell r="D2266" t="str">
            <v>Variable</v>
          </cell>
          <cell r="E2266">
            <v>5</v>
          </cell>
          <cell r="F2266">
            <v>36124</v>
          </cell>
          <cell r="G2266" t="str">
            <v>Noviembre</v>
          </cell>
          <cell r="H2266">
            <v>1998</v>
          </cell>
          <cell r="I2266">
            <v>37950</v>
          </cell>
          <cell r="J2266">
            <v>2003</v>
          </cell>
          <cell r="K2266" t="str">
            <v>Noviembre</v>
          </cell>
          <cell r="P2266">
            <v>6.5</v>
          </cell>
          <cell r="Q2266">
            <v>18.22</v>
          </cell>
          <cell r="R2266">
            <v>16.86</v>
          </cell>
          <cell r="S2266" t="e">
            <v>#REF!</v>
          </cell>
          <cell r="T2266">
            <v>0.5</v>
          </cell>
          <cell r="U2266" t="e">
            <v>#REF!</v>
          </cell>
          <cell r="V2266">
            <v>0.5</v>
          </cell>
          <cell r="W2266" t="e">
            <v>#REF!</v>
          </cell>
          <cell r="X2266">
            <v>0.5</v>
          </cell>
          <cell r="Y2266">
            <v>9.11E-2</v>
          </cell>
          <cell r="Z2266">
            <v>0.59109999999999996</v>
          </cell>
          <cell r="AA2266">
            <v>8.43</v>
          </cell>
          <cell r="AB2266">
            <v>0.08</v>
          </cell>
          <cell r="AC2266">
            <v>8.7400000000000005E-2</v>
          </cell>
          <cell r="AD2266">
            <v>7.8100000000000003E-2</v>
          </cell>
          <cell r="AE2266">
            <v>6.5600000000000006E-2</v>
          </cell>
          <cell r="AF2266">
            <v>6.1800000000000001E-2</v>
          </cell>
          <cell r="AG2266">
            <v>0</v>
          </cell>
          <cell r="AH2266">
            <v>0</v>
          </cell>
          <cell r="AI2266">
            <v>0</v>
          </cell>
          <cell r="AJ2266">
            <v>0</v>
          </cell>
          <cell r="AK2266">
            <v>0</v>
          </cell>
          <cell r="AL2266">
            <v>0</v>
          </cell>
          <cell r="AM2266">
            <v>0</v>
          </cell>
          <cell r="AN2266">
            <v>0</v>
          </cell>
          <cell r="AO2266">
            <v>0</v>
          </cell>
          <cell r="AP2266">
            <v>0</v>
          </cell>
          <cell r="AQ2266">
            <v>0.37290000000000001</v>
          </cell>
        </row>
        <row r="2267">
          <cell r="A2267">
            <v>1</v>
          </cell>
          <cell r="B2267" t="str">
            <v>COP</v>
          </cell>
          <cell r="C2267" t="str">
            <v>Convenidas</v>
          </cell>
          <cell r="D2267" t="str">
            <v>Variable</v>
          </cell>
          <cell r="E2267">
            <v>5</v>
          </cell>
          <cell r="F2267">
            <v>36124</v>
          </cell>
          <cell r="G2267" t="str">
            <v>Noviembre</v>
          </cell>
          <cell r="H2267">
            <v>1998</v>
          </cell>
          <cell r="I2267">
            <v>37950</v>
          </cell>
          <cell r="J2267">
            <v>2003</v>
          </cell>
          <cell r="K2267" t="str">
            <v>Noviembre</v>
          </cell>
          <cell r="P2267">
            <v>6.5</v>
          </cell>
          <cell r="Q2267">
            <v>18.22</v>
          </cell>
          <cell r="R2267">
            <v>16.86</v>
          </cell>
          <cell r="S2267" t="e">
            <v>#REF!</v>
          </cell>
          <cell r="T2267">
            <v>6.8</v>
          </cell>
          <cell r="U2267" t="e">
            <v>#REF!</v>
          </cell>
          <cell r="V2267">
            <v>6.8</v>
          </cell>
          <cell r="W2267" t="e">
            <v>#REF!</v>
          </cell>
          <cell r="X2267">
            <v>6.8</v>
          </cell>
          <cell r="Y2267">
            <v>1.2389600000000001</v>
          </cell>
          <cell r="Z2267">
            <v>8.0389599999999994</v>
          </cell>
          <cell r="AA2267">
            <v>114.648</v>
          </cell>
          <cell r="AB2267">
            <v>1.1200000000000001</v>
          </cell>
          <cell r="AC2267">
            <v>1.1886400000000001</v>
          </cell>
          <cell r="AD2267">
            <v>1.06216</v>
          </cell>
          <cell r="AE2267">
            <v>0.89216000000000006</v>
          </cell>
          <cell r="AF2267">
            <v>0.84048</v>
          </cell>
          <cell r="AG2267">
            <v>0</v>
          </cell>
          <cell r="AH2267">
            <v>0</v>
          </cell>
          <cell r="AI2267">
            <v>0</v>
          </cell>
          <cell r="AJ2267">
            <v>0</v>
          </cell>
          <cell r="AK2267">
            <v>0</v>
          </cell>
          <cell r="AL2267">
            <v>0</v>
          </cell>
          <cell r="AM2267">
            <v>0</v>
          </cell>
          <cell r="AN2267">
            <v>0</v>
          </cell>
          <cell r="AO2267">
            <v>0</v>
          </cell>
          <cell r="AP2267">
            <v>0</v>
          </cell>
          <cell r="AQ2267">
            <v>5.1034400000000009</v>
          </cell>
        </row>
        <row r="2268">
          <cell r="A2268">
            <v>1</v>
          </cell>
          <cell r="B2268" t="str">
            <v>COP</v>
          </cell>
          <cell r="C2268" t="str">
            <v>Convenidas</v>
          </cell>
          <cell r="D2268" t="str">
            <v>Variable</v>
          </cell>
          <cell r="E2268">
            <v>5</v>
          </cell>
          <cell r="F2268">
            <v>36124</v>
          </cell>
          <cell r="G2268" t="str">
            <v>Noviembre</v>
          </cell>
          <cell r="H2268">
            <v>1998</v>
          </cell>
          <cell r="I2268">
            <v>37950</v>
          </cell>
          <cell r="J2268">
            <v>2003</v>
          </cell>
          <cell r="K2268" t="str">
            <v>Noviembre</v>
          </cell>
          <cell r="P2268">
            <v>6.5</v>
          </cell>
          <cell r="Q2268">
            <v>18.22</v>
          </cell>
          <cell r="R2268">
            <v>16.86</v>
          </cell>
          <cell r="S2268" t="e">
            <v>#REF!</v>
          </cell>
          <cell r="T2268">
            <v>2.5</v>
          </cell>
          <cell r="U2268" t="e">
            <v>#REF!</v>
          </cell>
          <cell r="V2268">
            <v>2.5</v>
          </cell>
          <cell r="W2268" t="e">
            <v>#REF!</v>
          </cell>
          <cell r="X2268">
            <v>2.5</v>
          </cell>
          <cell r="Y2268">
            <v>0.45550000000000002</v>
          </cell>
          <cell r="Z2268">
            <v>2.9554999999999998</v>
          </cell>
          <cell r="AA2268">
            <v>42.15</v>
          </cell>
          <cell r="AB2268">
            <v>0.41</v>
          </cell>
          <cell r="AC2268">
            <v>0.43700000000000006</v>
          </cell>
          <cell r="AD2268">
            <v>0.39050000000000001</v>
          </cell>
          <cell r="AE2268">
            <v>0.32800000000000001</v>
          </cell>
          <cell r="AF2268">
            <v>0.309</v>
          </cell>
          <cell r="AG2268">
            <v>0</v>
          </cell>
          <cell r="AH2268">
            <v>0</v>
          </cell>
          <cell r="AI2268">
            <v>0</v>
          </cell>
          <cell r="AJ2268">
            <v>0</v>
          </cell>
          <cell r="AK2268">
            <v>0</v>
          </cell>
          <cell r="AL2268">
            <v>0</v>
          </cell>
          <cell r="AM2268">
            <v>0</v>
          </cell>
          <cell r="AN2268">
            <v>0</v>
          </cell>
          <cell r="AO2268">
            <v>0</v>
          </cell>
          <cell r="AP2268">
            <v>0</v>
          </cell>
          <cell r="AQ2268">
            <v>1.8745000000000001</v>
          </cell>
        </row>
        <row r="2269">
          <cell r="A2269">
            <v>1</v>
          </cell>
          <cell r="B2269" t="str">
            <v>COP</v>
          </cell>
          <cell r="C2269" t="str">
            <v>Convenidas</v>
          </cell>
          <cell r="D2269" t="str">
            <v>Variable</v>
          </cell>
          <cell r="E2269">
            <v>5</v>
          </cell>
          <cell r="F2269">
            <v>36124</v>
          </cell>
          <cell r="G2269" t="str">
            <v>Noviembre</v>
          </cell>
          <cell r="H2269">
            <v>1998</v>
          </cell>
          <cell r="I2269">
            <v>37950</v>
          </cell>
          <cell r="J2269">
            <v>2003</v>
          </cell>
          <cell r="K2269" t="str">
            <v>Noviembre</v>
          </cell>
          <cell r="P2269">
            <v>6.5</v>
          </cell>
          <cell r="Q2269">
            <v>18.22</v>
          </cell>
          <cell r="R2269">
            <v>16.86</v>
          </cell>
          <cell r="S2269" t="e">
            <v>#REF!</v>
          </cell>
          <cell r="T2269">
            <v>16</v>
          </cell>
          <cell r="U2269" t="e">
            <v>#REF!</v>
          </cell>
          <cell r="V2269">
            <v>16</v>
          </cell>
          <cell r="W2269" t="e">
            <v>#REF!</v>
          </cell>
          <cell r="X2269">
            <v>16</v>
          </cell>
          <cell r="Y2269">
            <v>2.9152</v>
          </cell>
          <cell r="Z2269">
            <v>18.915199999999999</v>
          </cell>
          <cell r="AA2269">
            <v>269.76</v>
          </cell>
          <cell r="AB2269">
            <v>2.63</v>
          </cell>
          <cell r="AC2269">
            <v>2.7968000000000002</v>
          </cell>
          <cell r="AD2269">
            <v>2.4992000000000001</v>
          </cell>
          <cell r="AE2269">
            <v>2.0992000000000002</v>
          </cell>
          <cell r="AF2269">
            <v>1.9776</v>
          </cell>
          <cell r="AG2269">
            <v>0</v>
          </cell>
          <cell r="AH2269">
            <v>0</v>
          </cell>
          <cell r="AI2269">
            <v>0</v>
          </cell>
          <cell r="AJ2269">
            <v>0</v>
          </cell>
          <cell r="AK2269">
            <v>0</v>
          </cell>
          <cell r="AL2269">
            <v>0</v>
          </cell>
          <cell r="AM2269">
            <v>0</v>
          </cell>
          <cell r="AN2269">
            <v>0</v>
          </cell>
          <cell r="AO2269">
            <v>0</v>
          </cell>
          <cell r="AP2269">
            <v>0</v>
          </cell>
          <cell r="AQ2269">
            <v>12.002800000000001</v>
          </cell>
        </row>
        <row r="2270">
          <cell r="A2270">
            <v>1</v>
          </cell>
          <cell r="B2270" t="str">
            <v>COP</v>
          </cell>
          <cell r="C2270" t="str">
            <v>Convenidas</v>
          </cell>
          <cell r="D2270" t="str">
            <v>Variable</v>
          </cell>
          <cell r="E2270">
            <v>5</v>
          </cell>
          <cell r="F2270">
            <v>36124</v>
          </cell>
          <cell r="G2270" t="str">
            <v>Noviembre</v>
          </cell>
          <cell r="H2270">
            <v>1998</v>
          </cell>
          <cell r="I2270">
            <v>37950</v>
          </cell>
          <cell r="J2270">
            <v>2003</v>
          </cell>
          <cell r="K2270" t="str">
            <v>Noviembre</v>
          </cell>
          <cell r="P2270">
            <v>6.5</v>
          </cell>
          <cell r="Q2270">
            <v>18.22</v>
          </cell>
          <cell r="R2270">
            <v>16.86</v>
          </cell>
          <cell r="S2270" t="e">
            <v>#REF!</v>
          </cell>
          <cell r="T2270">
            <v>0.8</v>
          </cell>
          <cell r="U2270" t="e">
            <v>#REF!</v>
          </cell>
          <cell r="V2270">
            <v>0.8</v>
          </cell>
          <cell r="W2270" t="e">
            <v>#REF!</v>
          </cell>
          <cell r="X2270">
            <v>0.8</v>
          </cell>
          <cell r="Y2270">
            <v>0.14576</v>
          </cell>
          <cell r="Z2270">
            <v>0.94576000000000005</v>
          </cell>
          <cell r="AA2270">
            <v>13.488</v>
          </cell>
          <cell r="AB2270">
            <v>0.13</v>
          </cell>
          <cell r="AC2270">
            <v>0.13984000000000002</v>
          </cell>
          <cell r="AD2270">
            <v>0.12496000000000002</v>
          </cell>
          <cell r="AE2270">
            <v>0.10496000000000001</v>
          </cell>
          <cell r="AF2270">
            <v>9.888000000000001E-2</v>
          </cell>
          <cell r="AG2270">
            <v>0</v>
          </cell>
          <cell r="AH2270">
            <v>0</v>
          </cell>
          <cell r="AI2270">
            <v>0</v>
          </cell>
          <cell r="AJ2270">
            <v>0</v>
          </cell>
          <cell r="AK2270">
            <v>0</v>
          </cell>
          <cell r="AL2270">
            <v>0</v>
          </cell>
          <cell r="AM2270">
            <v>0</v>
          </cell>
          <cell r="AN2270">
            <v>0</v>
          </cell>
          <cell r="AO2270">
            <v>0</v>
          </cell>
          <cell r="AP2270">
            <v>0</v>
          </cell>
          <cell r="AQ2270">
            <v>0.59864000000000006</v>
          </cell>
        </row>
        <row r="2271">
          <cell r="A2271">
            <v>1</v>
          </cell>
          <cell r="B2271" t="str">
            <v>COP</v>
          </cell>
          <cell r="C2271" t="str">
            <v>Convenidas</v>
          </cell>
          <cell r="D2271" t="str">
            <v>Variable</v>
          </cell>
          <cell r="E2271">
            <v>5</v>
          </cell>
          <cell r="F2271">
            <v>36124</v>
          </cell>
          <cell r="G2271" t="str">
            <v>Noviembre</v>
          </cell>
          <cell r="H2271">
            <v>1998</v>
          </cell>
          <cell r="I2271">
            <v>37950</v>
          </cell>
          <cell r="J2271">
            <v>2003</v>
          </cell>
          <cell r="K2271" t="str">
            <v>Noviembre</v>
          </cell>
          <cell r="P2271">
            <v>6.5</v>
          </cell>
          <cell r="Q2271">
            <v>18.22</v>
          </cell>
          <cell r="R2271">
            <v>16.86</v>
          </cell>
          <cell r="S2271" t="e">
            <v>#REF!</v>
          </cell>
          <cell r="T2271">
            <v>0.7</v>
          </cell>
          <cell r="U2271" t="e">
            <v>#REF!</v>
          </cell>
          <cell r="V2271">
            <v>0.7</v>
          </cell>
          <cell r="W2271" t="e">
            <v>#REF!</v>
          </cell>
          <cell r="X2271">
            <v>0.7</v>
          </cell>
          <cell r="Y2271">
            <v>0.12753999999999999</v>
          </cell>
          <cell r="Z2271">
            <v>0.82753999999999994</v>
          </cell>
          <cell r="AA2271">
            <v>11.802</v>
          </cell>
          <cell r="AB2271">
            <v>0.11</v>
          </cell>
          <cell r="AC2271">
            <v>0.12236</v>
          </cell>
          <cell r="AD2271">
            <v>0.10933999999999999</v>
          </cell>
          <cell r="AE2271">
            <v>9.1840000000000005E-2</v>
          </cell>
          <cell r="AF2271">
            <v>8.652E-2</v>
          </cell>
          <cell r="AG2271">
            <v>0</v>
          </cell>
          <cell r="AH2271">
            <v>0</v>
          </cell>
          <cell r="AI2271">
            <v>0</v>
          </cell>
          <cell r="AJ2271">
            <v>0</v>
          </cell>
          <cell r="AK2271">
            <v>0</v>
          </cell>
          <cell r="AL2271">
            <v>0</v>
          </cell>
          <cell r="AM2271">
            <v>0</v>
          </cell>
          <cell r="AN2271">
            <v>0</v>
          </cell>
          <cell r="AO2271">
            <v>0</v>
          </cell>
          <cell r="AP2271">
            <v>0</v>
          </cell>
          <cell r="AQ2271">
            <v>0.52006000000000008</v>
          </cell>
        </row>
        <row r="2272">
          <cell r="A2272">
            <v>1</v>
          </cell>
          <cell r="B2272" t="str">
            <v>COP</v>
          </cell>
          <cell r="C2272" t="str">
            <v>Convenidas</v>
          </cell>
          <cell r="D2272" t="str">
            <v>Variable</v>
          </cell>
          <cell r="E2272">
            <v>5</v>
          </cell>
          <cell r="F2272">
            <v>36124</v>
          </cell>
          <cell r="G2272" t="str">
            <v>Noviembre</v>
          </cell>
          <cell r="H2272">
            <v>1998</v>
          </cell>
          <cell r="I2272">
            <v>37950</v>
          </cell>
          <cell r="J2272">
            <v>2003</v>
          </cell>
          <cell r="K2272" t="str">
            <v>Noviembre</v>
          </cell>
          <cell r="P2272">
            <v>6.5</v>
          </cell>
          <cell r="Q2272">
            <v>18.22</v>
          </cell>
          <cell r="R2272">
            <v>16.86</v>
          </cell>
          <cell r="S2272" t="e">
            <v>#REF!</v>
          </cell>
          <cell r="T2272">
            <v>1.5</v>
          </cell>
          <cell r="U2272" t="e">
            <v>#REF!</v>
          </cell>
          <cell r="V2272">
            <v>1.5</v>
          </cell>
          <cell r="W2272" t="e">
            <v>#REF!</v>
          </cell>
          <cell r="X2272">
            <v>1.5</v>
          </cell>
          <cell r="Y2272">
            <v>0.27329999999999999</v>
          </cell>
          <cell r="Z2272">
            <v>1.7732999999999999</v>
          </cell>
          <cell r="AA2272">
            <v>25.29</v>
          </cell>
          <cell r="AB2272">
            <v>0.25</v>
          </cell>
          <cell r="AC2272">
            <v>0.26219999999999999</v>
          </cell>
          <cell r="AD2272">
            <v>0.23430000000000001</v>
          </cell>
          <cell r="AE2272">
            <v>0.19680000000000003</v>
          </cell>
          <cell r="AF2272">
            <v>0.18540000000000001</v>
          </cell>
          <cell r="AG2272">
            <v>0</v>
          </cell>
          <cell r="AH2272">
            <v>0</v>
          </cell>
          <cell r="AI2272">
            <v>0</v>
          </cell>
          <cell r="AJ2272">
            <v>0</v>
          </cell>
          <cell r="AK2272">
            <v>0</v>
          </cell>
          <cell r="AL2272">
            <v>0</v>
          </cell>
          <cell r="AM2272">
            <v>0</v>
          </cell>
          <cell r="AN2272">
            <v>0</v>
          </cell>
          <cell r="AO2272">
            <v>0</v>
          </cell>
          <cell r="AP2272">
            <v>0</v>
          </cell>
          <cell r="AQ2272">
            <v>1.1287</v>
          </cell>
        </row>
        <row r="2273">
          <cell r="A2273">
            <v>1</v>
          </cell>
          <cell r="B2273" t="str">
            <v>COP</v>
          </cell>
          <cell r="C2273" t="str">
            <v>Convenidas</v>
          </cell>
          <cell r="D2273" t="str">
            <v>Variable</v>
          </cell>
          <cell r="E2273">
            <v>5</v>
          </cell>
          <cell r="F2273">
            <v>36124</v>
          </cell>
          <cell r="G2273" t="str">
            <v>Noviembre</v>
          </cell>
          <cell r="H2273">
            <v>1998</v>
          </cell>
          <cell r="I2273">
            <v>37950</v>
          </cell>
          <cell r="J2273">
            <v>2003</v>
          </cell>
          <cell r="K2273" t="str">
            <v>Noviembre</v>
          </cell>
          <cell r="P2273">
            <v>6.5</v>
          </cell>
          <cell r="Q2273">
            <v>18.22</v>
          </cell>
          <cell r="R2273">
            <v>16.86</v>
          </cell>
          <cell r="S2273" t="e">
            <v>#REF!</v>
          </cell>
          <cell r="T2273">
            <v>0.9</v>
          </cell>
          <cell r="U2273" t="e">
            <v>#REF!</v>
          </cell>
          <cell r="V2273">
            <v>0.9</v>
          </cell>
          <cell r="W2273" t="e">
            <v>#REF!</v>
          </cell>
          <cell r="X2273">
            <v>0.9</v>
          </cell>
          <cell r="Y2273">
            <v>0.16398000000000001</v>
          </cell>
          <cell r="Z2273">
            <v>1.0639799999999999</v>
          </cell>
          <cell r="AA2273">
            <v>15.173999999999999</v>
          </cell>
          <cell r="AB2273">
            <v>0.15</v>
          </cell>
          <cell r="AC2273">
            <v>0.15732000000000002</v>
          </cell>
          <cell r="AD2273">
            <v>0.14058000000000001</v>
          </cell>
          <cell r="AE2273">
            <v>0.11808000000000002</v>
          </cell>
          <cell r="AF2273">
            <v>0.11124000000000001</v>
          </cell>
          <cell r="AG2273">
            <v>0</v>
          </cell>
          <cell r="AH2273">
            <v>0</v>
          </cell>
          <cell r="AI2273">
            <v>0</v>
          </cell>
          <cell r="AJ2273">
            <v>0</v>
          </cell>
          <cell r="AK2273">
            <v>0</v>
          </cell>
          <cell r="AL2273">
            <v>0</v>
          </cell>
          <cell r="AM2273">
            <v>0</v>
          </cell>
          <cell r="AN2273">
            <v>0</v>
          </cell>
          <cell r="AO2273">
            <v>0</v>
          </cell>
          <cell r="AP2273">
            <v>0</v>
          </cell>
          <cell r="AQ2273">
            <v>0.67722000000000016</v>
          </cell>
        </row>
        <row r="2274">
          <cell r="A2274">
            <v>1</v>
          </cell>
          <cell r="B2274" t="str">
            <v>COP</v>
          </cell>
          <cell r="C2274" t="str">
            <v>Convenidas</v>
          </cell>
          <cell r="D2274" t="str">
            <v>Variable</v>
          </cell>
          <cell r="E2274">
            <v>5</v>
          </cell>
          <cell r="F2274">
            <v>36124</v>
          </cell>
          <cell r="G2274" t="str">
            <v>Noviembre</v>
          </cell>
          <cell r="H2274">
            <v>1998</v>
          </cell>
          <cell r="I2274">
            <v>37950</v>
          </cell>
          <cell r="J2274">
            <v>2003</v>
          </cell>
          <cell r="K2274" t="str">
            <v>Noviembre</v>
          </cell>
          <cell r="P2274">
            <v>6.5</v>
          </cell>
          <cell r="Q2274">
            <v>18.22</v>
          </cell>
          <cell r="R2274">
            <v>16.86</v>
          </cell>
          <cell r="S2274" t="e">
            <v>#REF!</v>
          </cell>
          <cell r="T2274">
            <v>2.9</v>
          </cell>
          <cell r="U2274" t="e">
            <v>#REF!</v>
          </cell>
          <cell r="V2274">
            <v>2.9</v>
          </cell>
          <cell r="W2274" t="e">
            <v>#REF!</v>
          </cell>
          <cell r="X2274">
            <v>2.9</v>
          </cell>
          <cell r="Y2274">
            <v>0.52837999999999996</v>
          </cell>
          <cell r="Z2274">
            <v>3.4283799999999998</v>
          </cell>
          <cell r="AA2274">
            <v>48.893999999999998</v>
          </cell>
          <cell r="AB2274">
            <v>0.48</v>
          </cell>
          <cell r="AC2274">
            <v>0.50692000000000004</v>
          </cell>
          <cell r="AD2274">
            <v>0.45297999999999999</v>
          </cell>
          <cell r="AE2274">
            <v>0.38048000000000004</v>
          </cell>
          <cell r="AF2274">
            <v>0.35843999999999998</v>
          </cell>
          <cell r="AG2274">
            <v>0</v>
          </cell>
          <cell r="AH2274">
            <v>0</v>
          </cell>
          <cell r="AI2274">
            <v>0</v>
          </cell>
          <cell r="AJ2274">
            <v>0</v>
          </cell>
          <cell r="AK2274">
            <v>0</v>
          </cell>
          <cell r="AL2274">
            <v>0</v>
          </cell>
          <cell r="AM2274">
            <v>0</v>
          </cell>
          <cell r="AN2274">
            <v>0</v>
          </cell>
          <cell r="AO2274">
            <v>0</v>
          </cell>
          <cell r="AP2274">
            <v>0</v>
          </cell>
          <cell r="AQ2274">
            <v>2.17882</v>
          </cell>
        </row>
        <row r="2275">
          <cell r="A2275">
            <v>1</v>
          </cell>
          <cell r="B2275" t="str">
            <v>COP</v>
          </cell>
          <cell r="C2275" t="str">
            <v>Convenidas</v>
          </cell>
          <cell r="D2275" t="str">
            <v>Variable</v>
          </cell>
          <cell r="E2275">
            <v>5</v>
          </cell>
          <cell r="F2275">
            <v>36124</v>
          </cell>
          <cell r="G2275" t="str">
            <v>Noviembre</v>
          </cell>
          <cell r="H2275">
            <v>1998</v>
          </cell>
          <cell r="I2275">
            <v>37950</v>
          </cell>
          <cell r="J2275">
            <v>2003</v>
          </cell>
          <cell r="K2275" t="str">
            <v>Noviembre</v>
          </cell>
          <cell r="P2275">
            <v>6.5</v>
          </cell>
          <cell r="Q2275">
            <v>18.22</v>
          </cell>
          <cell r="R2275">
            <v>16.86</v>
          </cell>
          <cell r="S2275" t="e">
            <v>#REF!</v>
          </cell>
          <cell r="T2275">
            <v>0.6</v>
          </cell>
          <cell r="U2275" t="e">
            <v>#REF!</v>
          </cell>
          <cell r="V2275">
            <v>0.6</v>
          </cell>
          <cell r="W2275" t="e">
            <v>#REF!</v>
          </cell>
          <cell r="X2275">
            <v>0.6</v>
          </cell>
          <cell r="Y2275">
            <v>0.10932</v>
          </cell>
          <cell r="Z2275">
            <v>0.70931999999999995</v>
          </cell>
          <cell r="AA2275">
            <v>10.116</v>
          </cell>
          <cell r="AB2275">
            <v>0.1</v>
          </cell>
          <cell r="AC2275">
            <v>0.10488</v>
          </cell>
          <cell r="AD2275">
            <v>9.3719999999999998E-2</v>
          </cell>
          <cell r="AE2275">
            <v>7.8719999999999998E-2</v>
          </cell>
          <cell r="AF2275">
            <v>7.4160000000000004E-2</v>
          </cell>
          <cell r="AG2275">
            <v>0</v>
          </cell>
          <cell r="AH2275">
            <v>0</v>
          </cell>
          <cell r="AI2275">
            <v>0</v>
          </cell>
          <cell r="AJ2275">
            <v>0</v>
          </cell>
          <cell r="AK2275">
            <v>0</v>
          </cell>
          <cell r="AL2275">
            <v>0</v>
          </cell>
          <cell r="AM2275">
            <v>0</v>
          </cell>
          <cell r="AN2275">
            <v>0</v>
          </cell>
          <cell r="AO2275">
            <v>0</v>
          </cell>
          <cell r="AP2275">
            <v>0</v>
          </cell>
          <cell r="AQ2275">
            <v>0.45147999999999999</v>
          </cell>
        </row>
        <row r="2276">
          <cell r="A2276">
            <v>1</v>
          </cell>
          <cell r="B2276" t="str">
            <v>COP</v>
          </cell>
          <cell r="C2276" t="str">
            <v>Convenidas</v>
          </cell>
          <cell r="D2276" t="str">
            <v>Variable</v>
          </cell>
          <cell r="E2276">
            <v>5</v>
          </cell>
          <cell r="F2276">
            <v>36124</v>
          </cell>
          <cell r="G2276" t="str">
            <v>Noviembre</v>
          </cell>
          <cell r="H2276">
            <v>1998</v>
          </cell>
          <cell r="I2276">
            <v>37950</v>
          </cell>
          <cell r="J2276">
            <v>2003</v>
          </cell>
          <cell r="K2276" t="str">
            <v>Noviembre</v>
          </cell>
          <cell r="P2276">
            <v>6.5</v>
          </cell>
          <cell r="Q2276">
            <v>18.22</v>
          </cell>
          <cell r="R2276">
            <v>16.86</v>
          </cell>
          <cell r="S2276" t="e">
            <v>#REF!</v>
          </cell>
          <cell r="T2276">
            <v>5.2</v>
          </cell>
          <cell r="U2276" t="e">
            <v>#REF!</v>
          </cell>
          <cell r="V2276">
            <v>5.2</v>
          </cell>
          <cell r="W2276" t="e">
            <v>#REF!</v>
          </cell>
          <cell r="X2276">
            <v>5.2</v>
          </cell>
          <cell r="Y2276">
            <v>0.94744000000000006</v>
          </cell>
          <cell r="Z2276">
            <v>6.1474400000000005</v>
          </cell>
          <cell r="AA2276">
            <v>87.671999999999997</v>
          </cell>
          <cell r="AB2276">
            <v>0.85</v>
          </cell>
          <cell r="AC2276">
            <v>0.9089600000000001</v>
          </cell>
          <cell r="AD2276">
            <v>0.81224000000000007</v>
          </cell>
          <cell r="AE2276">
            <v>0.68224000000000007</v>
          </cell>
          <cell r="AF2276">
            <v>0.64272000000000007</v>
          </cell>
          <cell r="AG2276">
            <v>0</v>
          </cell>
          <cell r="AH2276">
            <v>0</v>
          </cell>
          <cell r="AI2276">
            <v>0</v>
          </cell>
          <cell r="AJ2276">
            <v>0</v>
          </cell>
          <cell r="AK2276">
            <v>0</v>
          </cell>
          <cell r="AL2276">
            <v>0</v>
          </cell>
          <cell r="AM2276">
            <v>0</v>
          </cell>
          <cell r="AN2276">
            <v>0</v>
          </cell>
          <cell r="AO2276">
            <v>0</v>
          </cell>
          <cell r="AP2276">
            <v>0</v>
          </cell>
          <cell r="AQ2276">
            <v>3.8961600000000005</v>
          </cell>
        </row>
        <row r="2277">
          <cell r="A2277">
            <v>1</v>
          </cell>
          <cell r="B2277" t="str">
            <v>COP</v>
          </cell>
          <cell r="C2277" t="str">
            <v>Convenidas</v>
          </cell>
          <cell r="D2277" t="str">
            <v>Variable</v>
          </cell>
          <cell r="E2277">
            <v>5</v>
          </cell>
          <cell r="F2277">
            <v>36124</v>
          </cell>
          <cell r="G2277" t="str">
            <v>Noviembre</v>
          </cell>
          <cell r="H2277">
            <v>1998</v>
          </cell>
          <cell r="I2277">
            <v>37950</v>
          </cell>
          <cell r="J2277">
            <v>2003</v>
          </cell>
          <cell r="K2277" t="str">
            <v>Noviembre</v>
          </cell>
          <cell r="P2277">
            <v>6.5</v>
          </cell>
          <cell r="Q2277">
            <v>18.22</v>
          </cell>
          <cell r="R2277">
            <v>16.86</v>
          </cell>
          <cell r="S2277" t="e">
            <v>#REF!</v>
          </cell>
          <cell r="T2277">
            <v>2.1</v>
          </cell>
          <cell r="U2277" t="e">
            <v>#REF!</v>
          </cell>
          <cell r="V2277">
            <v>2.1</v>
          </cell>
          <cell r="W2277" t="e">
            <v>#REF!</v>
          </cell>
          <cell r="X2277">
            <v>2.1</v>
          </cell>
          <cell r="Y2277">
            <v>0.38262000000000002</v>
          </cell>
          <cell r="Z2277">
            <v>2.4826200000000003</v>
          </cell>
          <cell r="AA2277">
            <v>35.405999999999999</v>
          </cell>
          <cell r="AB2277">
            <v>0.34</v>
          </cell>
          <cell r="AC2277">
            <v>0.36708000000000002</v>
          </cell>
          <cell r="AD2277">
            <v>0.32802000000000003</v>
          </cell>
          <cell r="AE2277">
            <v>0.27552000000000004</v>
          </cell>
          <cell r="AF2277">
            <v>0.25956000000000001</v>
          </cell>
          <cell r="AG2277">
            <v>0</v>
          </cell>
          <cell r="AH2277">
            <v>0</v>
          </cell>
          <cell r="AI2277">
            <v>0</v>
          </cell>
          <cell r="AJ2277">
            <v>0</v>
          </cell>
          <cell r="AK2277">
            <v>0</v>
          </cell>
          <cell r="AL2277">
            <v>0</v>
          </cell>
          <cell r="AM2277">
            <v>0</v>
          </cell>
          <cell r="AN2277">
            <v>0</v>
          </cell>
          <cell r="AO2277">
            <v>0</v>
          </cell>
          <cell r="AP2277">
            <v>0</v>
          </cell>
          <cell r="AQ2277">
            <v>1.5701800000000001</v>
          </cell>
        </row>
        <row r="2278">
          <cell r="A2278">
            <v>1</v>
          </cell>
          <cell r="B2278" t="str">
            <v>COP</v>
          </cell>
          <cell r="C2278" t="str">
            <v>Convenidas</v>
          </cell>
          <cell r="D2278" t="str">
            <v>Variable</v>
          </cell>
          <cell r="E2278">
            <v>5</v>
          </cell>
          <cell r="F2278">
            <v>36124</v>
          </cell>
          <cell r="G2278" t="str">
            <v>Noviembre</v>
          </cell>
          <cell r="H2278">
            <v>1998</v>
          </cell>
          <cell r="I2278">
            <v>37950</v>
          </cell>
          <cell r="J2278">
            <v>2003</v>
          </cell>
          <cell r="K2278" t="str">
            <v>Noviembre</v>
          </cell>
          <cell r="P2278">
            <v>6.5</v>
          </cell>
          <cell r="Q2278">
            <v>18.22</v>
          </cell>
          <cell r="R2278">
            <v>16.86</v>
          </cell>
          <cell r="S2278" t="e">
            <v>#REF!</v>
          </cell>
          <cell r="T2278">
            <v>1.5</v>
          </cell>
          <cell r="U2278" t="e">
            <v>#REF!</v>
          </cell>
          <cell r="V2278">
            <v>1.5</v>
          </cell>
          <cell r="W2278" t="e">
            <v>#REF!</v>
          </cell>
          <cell r="X2278">
            <v>1.5</v>
          </cell>
          <cell r="Y2278">
            <v>0.27329999999999999</v>
          </cell>
          <cell r="Z2278">
            <v>1.7732999999999999</v>
          </cell>
          <cell r="AA2278">
            <v>25.29</v>
          </cell>
          <cell r="AB2278">
            <v>0.25</v>
          </cell>
          <cell r="AC2278">
            <v>0.26219999999999999</v>
          </cell>
          <cell r="AD2278">
            <v>0.23430000000000001</v>
          </cell>
          <cell r="AE2278">
            <v>0.19680000000000003</v>
          </cell>
          <cell r="AF2278">
            <v>0.18540000000000001</v>
          </cell>
          <cell r="AG2278">
            <v>0</v>
          </cell>
          <cell r="AH2278">
            <v>0</v>
          </cell>
          <cell r="AI2278">
            <v>0</v>
          </cell>
          <cell r="AJ2278">
            <v>0</v>
          </cell>
          <cell r="AK2278">
            <v>0</v>
          </cell>
          <cell r="AL2278">
            <v>0</v>
          </cell>
          <cell r="AM2278">
            <v>0</v>
          </cell>
          <cell r="AN2278">
            <v>0</v>
          </cell>
          <cell r="AO2278">
            <v>0</v>
          </cell>
          <cell r="AP2278">
            <v>0</v>
          </cell>
          <cell r="AQ2278">
            <v>1.1287</v>
          </cell>
        </row>
        <row r="2279">
          <cell r="A2279">
            <v>1</v>
          </cell>
          <cell r="B2279" t="str">
            <v>COP</v>
          </cell>
          <cell r="C2279" t="str">
            <v>Convenidas</v>
          </cell>
          <cell r="D2279" t="str">
            <v>Variable</v>
          </cell>
          <cell r="E2279">
            <v>5</v>
          </cell>
          <cell r="F2279">
            <v>36124</v>
          </cell>
          <cell r="G2279" t="str">
            <v>Noviembre</v>
          </cell>
          <cell r="H2279">
            <v>1998</v>
          </cell>
          <cell r="I2279">
            <v>37950</v>
          </cell>
          <cell r="J2279">
            <v>2003</v>
          </cell>
          <cell r="K2279" t="str">
            <v>Noviembre</v>
          </cell>
          <cell r="P2279">
            <v>6.5</v>
          </cell>
          <cell r="Q2279">
            <v>18.22</v>
          </cell>
          <cell r="R2279">
            <v>16.86</v>
          </cell>
          <cell r="S2279" t="e">
            <v>#REF!</v>
          </cell>
          <cell r="T2279">
            <v>7.6</v>
          </cell>
          <cell r="U2279" t="e">
            <v>#REF!</v>
          </cell>
          <cell r="V2279">
            <v>7.6</v>
          </cell>
          <cell r="W2279" t="e">
            <v>#REF!</v>
          </cell>
          <cell r="X2279">
            <v>7.6</v>
          </cell>
          <cell r="Y2279">
            <v>1.38472</v>
          </cell>
          <cell r="Z2279">
            <v>8.9847199999999994</v>
          </cell>
          <cell r="AA2279">
            <v>128.136</v>
          </cell>
          <cell r="AB2279">
            <v>1.25</v>
          </cell>
          <cell r="AC2279">
            <v>1.3284800000000001</v>
          </cell>
          <cell r="AD2279">
            <v>1.18712</v>
          </cell>
          <cell r="AE2279">
            <v>0.99712000000000001</v>
          </cell>
          <cell r="AF2279">
            <v>0.93935999999999997</v>
          </cell>
          <cell r="AG2279">
            <v>0</v>
          </cell>
          <cell r="AH2279">
            <v>0</v>
          </cell>
          <cell r="AI2279">
            <v>0</v>
          </cell>
          <cell r="AJ2279">
            <v>0</v>
          </cell>
          <cell r="AK2279">
            <v>0</v>
          </cell>
          <cell r="AL2279">
            <v>0</v>
          </cell>
          <cell r="AM2279">
            <v>0</v>
          </cell>
          <cell r="AN2279">
            <v>0</v>
          </cell>
          <cell r="AO2279">
            <v>0</v>
          </cell>
          <cell r="AP2279">
            <v>0</v>
          </cell>
          <cell r="AQ2279">
            <v>5.7020799999999996</v>
          </cell>
        </row>
        <row r="2280">
          <cell r="A2280">
            <v>1</v>
          </cell>
          <cell r="B2280" t="str">
            <v>COP</v>
          </cell>
          <cell r="C2280" t="str">
            <v>Convenidas</v>
          </cell>
          <cell r="D2280" t="str">
            <v>Variable</v>
          </cell>
          <cell r="E2280">
            <v>5</v>
          </cell>
          <cell r="F2280">
            <v>36124</v>
          </cell>
          <cell r="G2280" t="str">
            <v>Noviembre</v>
          </cell>
          <cell r="H2280">
            <v>1998</v>
          </cell>
          <cell r="I2280">
            <v>37950</v>
          </cell>
          <cell r="J2280">
            <v>2003</v>
          </cell>
          <cell r="K2280" t="str">
            <v>Noviembre</v>
          </cell>
          <cell r="P2280">
            <v>6.5</v>
          </cell>
          <cell r="Q2280">
            <v>18.22</v>
          </cell>
          <cell r="R2280">
            <v>16.86</v>
          </cell>
          <cell r="S2280" t="e">
            <v>#REF!</v>
          </cell>
          <cell r="T2280">
            <v>3.4</v>
          </cell>
          <cell r="U2280" t="e">
            <v>#REF!</v>
          </cell>
          <cell r="V2280">
            <v>3.4</v>
          </cell>
          <cell r="W2280" t="e">
            <v>#REF!</v>
          </cell>
          <cell r="X2280">
            <v>3.4</v>
          </cell>
          <cell r="Y2280">
            <v>0.61948000000000003</v>
          </cell>
          <cell r="Z2280">
            <v>4.0194799999999997</v>
          </cell>
          <cell r="AA2280">
            <v>57.323999999999998</v>
          </cell>
          <cell r="AB2280">
            <v>0.56000000000000005</v>
          </cell>
          <cell r="AC2280">
            <v>0.59432000000000007</v>
          </cell>
          <cell r="AD2280">
            <v>0.53108</v>
          </cell>
          <cell r="AE2280">
            <v>0.44608000000000003</v>
          </cell>
          <cell r="AF2280">
            <v>0.42024</v>
          </cell>
          <cell r="AG2280">
            <v>0</v>
          </cell>
          <cell r="AH2280">
            <v>0</v>
          </cell>
          <cell r="AI2280">
            <v>0</v>
          </cell>
          <cell r="AJ2280">
            <v>0</v>
          </cell>
          <cell r="AK2280">
            <v>0</v>
          </cell>
          <cell r="AL2280">
            <v>0</v>
          </cell>
          <cell r="AM2280">
            <v>0</v>
          </cell>
          <cell r="AN2280">
            <v>0</v>
          </cell>
          <cell r="AO2280">
            <v>0</v>
          </cell>
          <cell r="AP2280">
            <v>0</v>
          </cell>
          <cell r="AQ2280">
            <v>2.5517200000000004</v>
          </cell>
        </row>
        <row r="2281">
          <cell r="A2281">
            <v>1</v>
          </cell>
          <cell r="B2281" t="str">
            <v>COP</v>
          </cell>
          <cell r="C2281" t="str">
            <v>Convenidas</v>
          </cell>
          <cell r="D2281" t="str">
            <v>Variable</v>
          </cell>
          <cell r="E2281">
            <v>5</v>
          </cell>
          <cell r="F2281">
            <v>36124</v>
          </cell>
          <cell r="G2281" t="str">
            <v>Noviembre</v>
          </cell>
          <cell r="H2281">
            <v>1998</v>
          </cell>
          <cell r="I2281">
            <v>37950</v>
          </cell>
          <cell r="J2281">
            <v>2003</v>
          </cell>
          <cell r="K2281" t="str">
            <v>Noviembre</v>
          </cell>
          <cell r="P2281">
            <v>6.5</v>
          </cell>
          <cell r="Q2281">
            <v>18.22</v>
          </cell>
          <cell r="R2281">
            <v>16.86</v>
          </cell>
          <cell r="S2281" t="e">
            <v>#REF!</v>
          </cell>
          <cell r="T2281">
            <v>5.9</v>
          </cell>
          <cell r="U2281" t="e">
            <v>#REF!</v>
          </cell>
          <cell r="V2281">
            <v>5.9</v>
          </cell>
          <cell r="W2281" t="e">
            <v>#REF!</v>
          </cell>
          <cell r="X2281">
            <v>5.9</v>
          </cell>
          <cell r="Y2281">
            <v>1.07498</v>
          </cell>
          <cell r="Z2281">
            <v>6.9749800000000004</v>
          </cell>
          <cell r="AA2281">
            <v>99.474000000000004</v>
          </cell>
          <cell r="AB2281">
            <v>0.97</v>
          </cell>
          <cell r="AC2281">
            <v>1.0313200000000002</v>
          </cell>
          <cell r="AD2281">
            <v>0.92158000000000007</v>
          </cell>
          <cell r="AE2281">
            <v>0.7740800000000001</v>
          </cell>
          <cell r="AF2281">
            <v>0.72924</v>
          </cell>
          <cell r="AG2281">
            <v>0</v>
          </cell>
          <cell r="AH2281">
            <v>0</v>
          </cell>
          <cell r="AI2281">
            <v>0</v>
          </cell>
          <cell r="AJ2281">
            <v>0</v>
          </cell>
          <cell r="AK2281">
            <v>0</v>
          </cell>
          <cell r="AL2281">
            <v>0</v>
          </cell>
          <cell r="AM2281">
            <v>0</v>
          </cell>
          <cell r="AN2281">
            <v>0</v>
          </cell>
          <cell r="AO2281">
            <v>0</v>
          </cell>
          <cell r="AP2281">
            <v>0</v>
          </cell>
          <cell r="AQ2281">
            <v>4.4262200000000007</v>
          </cell>
        </row>
        <row r="2282">
          <cell r="A2282">
            <v>1</v>
          </cell>
          <cell r="B2282" t="str">
            <v>COP</v>
          </cell>
          <cell r="C2282" t="str">
            <v>Convenidas</v>
          </cell>
          <cell r="D2282" t="str">
            <v>Variable</v>
          </cell>
          <cell r="E2282">
            <v>5</v>
          </cell>
          <cell r="F2282">
            <v>36124</v>
          </cell>
          <cell r="G2282" t="str">
            <v>Noviembre</v>
          </cell>
          <cell r="H2282">
            <v>1998</v>
          </cell>
          <cell r="I2282">
            <v>37950</v>
          </cell>
          <cell r="J2282">
            <v>2003</v>
          </cell>
          <cell r="K2282" t="str">
            <v>Noviembre</v>
          </cell>
          <cell r="P2282">
            <v>6.5</v>
          </cell>
          <cell r="Q2282">
            <v>18.22</v>
          </cell>
          <cell r="R2282">
            <v>16.86</v>
          </cell>
          <cell r="S2282" t="e">
            <v>#REF!</v>
          </cell>
          <cell r="T2282">
            <v>0.6</v>
          </cell>
          <cell r="U2282" t="e">
            <v>#REF!</v>
          </cell>
          <cell r="V2282">
            <v>0.6</v>
          </cell>
          <cell r="W2282" t="e">
            <v>#REF!</v>
          </cell>
          <cell r="X2282">
            <v>0.6</v>
          </cell>
          <cell r="Y2282">
            <v>0.10932</v>
          </cell>
          <cell r="Z2282">
            <v>0.70931999999999995</v>
          </cell>
          <cell r="AA2282">
            <v>10.116</v>
          </cell>
          <cell r="AB2282">
            <v>0.1</v>
          </cell>
          <cell r="AC2282">
            <v>0.10488</v>
          </cell>
          <cell r="AD2282">
            <v>9.3719999999999998E-2</v>
          </cell>
          <cell r="AE2282">
            <v>7.8719999999999998E-2</v>
          </cell>
          <cell r="AF2282">
            <v>7.4160000000000004E-2</v>
          </cell>
          <cell r="AG2282">
            <v>0</v>
          </cell>
          <cell r="AH2282">
            <v>0</v>
          </cell>
          <cell r="AI2282">
            <v>0</v>
          </cell>
          <cell r="AJ2282">
            <v>0</v>
          </cell>
          <cell r="AK2282">
            <v>0</v>
          </cell>
          <cell r="AL2282">
            <v>0</v>
          </cell>
          <cell r="AM2282">
            <v>0</v>
          </cell>
          <cell r="AN2282">
            <v>0</v>
          </cell>
          <cell r="AO2282">
            <v>0</v>
          </cell>
          <cell r="AP2282">
            <v>0</v>
          </cell>
          <cell r="AQ2282">
            <v>0.45147999999999999</v>
          </cell>
        </row>
        <row r="2283">
          <cell r="A2283">
            <v>1</v>
          </cell>
          <cell r="B2283" t="str">
            <v>COP</v>
          </cell>
          <cell r="C2283" t="str">
            <v>Convenidas</v>
          </cell>
          <cell r="D2283" t="str">
            <v>Variable</v>
          </cell>
          <cell r="E2283">
            <v>5</v>
          </cell>
          <cell r="F2283">
            <v>36124</v>
          </cell>
          <cell r="G2283" t="str">
            <v>Noviembre</v>
          </cell>
          <cell r="H2283">
            <v>1998</v>
          </cell>
          <cell r="I2283">
            <v>37950</v>
          </cell>
          <cell r="J2283">
            <v>2003</v>
          </cell>
          <cell r="K2283" t="str">
            <v>Noviembre</v>
          </cell>
          <cell r="P2283">
            <v>6.5</v>
          </cell>
          <cell r="Q2283">
            <v>18.22</v>
          </cell>
          <cell r="R2283">
            <v>16.86</v>
          </cell>
          <cell r="S2283" t="e">
            <v>#REF!</v>
          </cell>
          <cell r="T2283">
            <v>0.5</v>
          </cell>
          <cell r="U2283" t="e">
            <v>#REF!</v>
          </cell>
          <cell r="V2283">
            <v>0.5</v>
          </cell>
          <cell r="W2283" t="e">
            <v>#REF!</v>
          </cell>
          <cell r="X2283">
            <v>0.5</v>
          </cell>
          <cell r="Y2283">
            <v>9.11E-2</v>
          </cell>
          <cell r="Z2283">
            <v>0.59109999999999996</v>
          </cell>
          <cell r="AA2283">
            <v>8.43</v>
          </cell>
          <cell r="AB2283">
            <v>0.08</v>
          </cell>
          <cell r="AC2283">
            <v>8.7400000000000005E-2</v>
          </cell>
          <cell r="AD2283">
            <v>7.8100000000000003E-2</v>
          </cell>
          <cell r="AE2283">
            <v>6.5600000000000006E-2</v>
          </cell>
          <cell r="AF2283">
            <v>6.1800000000000001E-2</v>
          </cell>
          <cell r="AG2283">
            <v>0</v>
          </cell>
          <cell r="AH2283">
            <v>0</v>
          </cell>
          <cell r="AI2283">
            <v>0</v>
          </cell>
          <cell r="AJ2283">
            <v>0</v>
          </cell>
          <cell r="AK2283">
            <v>0</v>
          </cell>
          <cell r="AL2283">
            <v>0</v>
          </cell>
          <cell r="AM2283">
            <v>0</v>
          </cell>
          <cell r="AN2283">
            <v>0</v>
          </cell>
          <cell r="AO2283">
            <v>0</v>
          </cell>
          <cell r="AP2283">
            <v>0</v>
          </cell>
          <cell r="AQ2283">
            <v>0.37290000000000001</v>
          </cell>
        </row>
        <row r="2284">
          <cell r="A2284">
            <v>1</v>
          </cell>
          <cell r="B2284" t="str">
            <v>COP</v>
          </cell>
          <cell r="C2284" t="str">
            <v>Convenidas</v>
          </cell>
          <cell r="D2284" t="str">
            <v>Variable</v>
          </cell>
          <cell r="E2284">
            <v>5</v>
          </cell>
          <cell r="F2284">
            <v>36124</v>
          </cell>
          <cell r="G2284" t="str">
            <v>Noviembre</v>
          </cell>
          <cell r="H2284">
            <v>1998</v>
          </cell>
          <cell r="I2284">
            <v>37950</v>
          </cell>
          <cell r="J2284">
            <v>2003</v>
          </cell>
          <cell r="K2284" t="str">
            <v>Noviembre</v>
          </cell>
          <cell r="P2284">
            <v>6.5</v>
          </cell>
          <cell r="Q2284">
            <v>18.22</v>
          </cell>
          <cell r="R2284">
            <v>16.86</v>
          </cell>
          <cell r="S2284" t="e">
            <v>#REF!</v>
          </cell>
          <cell r="T2284">
            <v>0.9</v>
          </cell>
          <cell r="U2284" t="e">
            <v>#REF!</v>
          </cell>
          <cell r="V2284">
            <v>0.9</v>
          </cell>
          <cell r="W2284" t="e">
            <v>#REF!</v>
          </cell>
          <cell r="X2284">
            <v>0.9</v>
          </cell>
          <cell r="Y2284">
            <v>0.16398000000000001</v>
          </cell>
          <cell r="Z2284">
            <v>1.0639799999999999</v>
          </cell>
          <cell r="AA2284">
            <v>15.173999999999999</v>
          </cell>
          <cell r="AB2284">
            <v>0.15</v>
          </cell>
          <cell r="AC2284">
            <v>0.15732000000000002</v>
          </cell>
          <cell r="AD2284">
            <v>0.14058000000000001</v>
          </cell>
          <cell r="AE2284">
            <v>0.11808000000000002</v>
          </cell>
          <cell r="AF2284">
            <v>0.11124000000000001</v>
          </cell>
          <cell r="AG2284">
            <v>0</v>
          </cell>
          <cell r="AH2284">
            <v>0</v>
          </cell>
          <cell r="AI2284">
            <v>0</v>
          </cell>
          <cell r="AJ2284">
            <v>0</v>
          </cell>
          <cell r="AK2284">
            <v>0</v>
          </cell>
          <cell r="AL2284">
            <v>0</v>
          </cell>
          <cell r="AM2284">
            <v>0</v>
          </cell>
          <cell r="AN2284">
            <v>0</v>
          </cell>
          <cell r="AO2284">
            <v>0</v>
          </cell>
          <cell r="AP2284">
            <v>0</v>
          </cell>
          <cell r="AQ2284">
            <v>0.67722000000000016</v>
          </cell>
        </row>
        <row r="2285">
          <cell r="A2285">
            <v>1</v>
          </cell>
          <cell r="B2285" t="str">
            <v>COP</v>
          </cell>
          <cell r="C2285" t="str">
            <v>Convenidas</v>
          </cell>
          <cell r="D2285" t="str">
            <v>Variable</v>
          </cell>
          <cell r="E2285">
            <v>5</v>
          </cell>
          <cell r="F2285">
            <v>36124</v>
          </cell>
          <cell r="G2285" t="str">
            <v>Noviembre</v>
          </cell>
          <cell r="H2285">
            <v>1998</v>
          </cell>
          <cell r="I2285">
            <v>37950</v>
          </cell>
          <cell r="J2285">
            <v>2003</v>
          </cell>
          <cell r="K2285" t="str">
            <v>Noviembre</v>
          </cell>
          <cell r="P2285">
            <v>6.5</v>
          </cell>
          <cell r="Q2285">
            <v>18.22</v>
          </cell>
          <cell r="R2285">
            <v>16.86</v>
          </cell>
          <cell r="S2285" t="e">
            <v>#REF!</v>
          </cell>
          <cell r="T2285">
            <v>1.9</v>
          </cell>
          <cell r="U2285" t="e">
            <v>#REF!</v>
          </cell>
          <cell r="V2285">
            <v>1.9</v>
          </cell>
          <cell r="W2285" t="e">
            <v>#REF!</v>
          </cell>
          <cell r="X2285">
            <v>1.9</v>
          </cell>
          <cell r="Y2285">
            <v>0.34617999999999999</v>
          </cell>
          <cell r="Z2285">
            <v>2.2461799999999998</v>
          </cell>
          <cell r="AA2285">
            <v>32.033999999999999</v>
          </cell>
          <cell r="AB2285">
            <v>0.31</v>
          </cell>
          <cell r="AC2285">
            <v>0.33212000000000003</v>
          </cell>
          <cell r="AD2285">
            <v>0.29677999999999999</v>
          </cell>
          <cell r="AE2285">
            <v>0.24928</v>
          </cell>
          <cell r="AF2285">
            <v>0.23483999999999999</v>
          </cell>
          <cell r="AG2285">
            <v>0</v>
          </cell>
          <cell r="AH2285">
            <v>0</v>
          </cell>
          <cell r="AI2285">
            <v>0</v>
          </cell>
          <cell r="AJ2285">
            <v>0</v>
          </cell>
          <cell r="AK2285">
            <v>0</v>
          </cell>
          <cell r="AL2285">
            <v>0</v>
          </cell>
          <cell r="AM2285">
            <v>0</v>
          </cell>
          <cell r="AN2285">
            <v>0</v>
          </cell>
          <cell r="AO2285">
            <v>0</v>
          </cell>
          <cell r="AP2285">
            <v>0</v>
          </cell>
          <cell r="AQ2285">
            <v>1.42302</v>
          </cell>
        </row>
        <row r="2286">
          <cell r="A2286">
            <v>1</v>
          </cell>
          <cell r="B2286" t="str">
            <v>COP</v>
          </cell>
          <cell r="C2286" t="str">
            <v>Convenidas</v>
          </cell>
          <cell r="D2286" t="str">
            <v>Variable</v>
          </cell>
          <cell r="E2286">
            <v>5</v>
          </cell>
          <cell r="F2286">
            <v>36124</v>
          </cell>
          <cell r="G2286" t="str">
            <v>Noviembre</v>
          </cell>
          <cell r="H2286">
            <v>1998</v>
          </cell>
          <cell r="I2286">
            <v>37950</v>
          </cell>
          <cell r="J2286">
            <v>2003</v>
          </cell>
          <cell r="K2286" t="str">
            <v>Noviembre</v>
          </cell>
          <cell r="P2286">
            <v>6.5</v>
          </cell>
          <cell r="Q2286">
            <v>18.22</v>
          </cell>
          <cell r="R2286">
            <v>16.86</v>
          </cell>
          <cell r="S2286" t="e">
            <v>#REF!</v>
          </cell>
          <cell r="T2286">
            <v>8.6</v>
          </cell>
          <cell r="U2286" t="e">
            <v>#REF!</v>
          </cell>
          <cell r="V2286">
            <v>8.6</v>
          </cell>
          <cell r="W2286" t="e">
            <v>#REF!</v>
          </cell>
          <cell r="X2286">
            <v>8.6</v>
          </cell>
          <cell r="Y2286">
            <v>1.5669199999999999</v>
          </cell>
          <cell r="Z2286">
            <v>10.166919999999999</v>
          </cell>
          <cell r="AA2286">
            <v>144.99599999999998</v>
          </cell>
          <cell r="AB2286">
            <v>1.41</v>
          </cell>
          <cell r="AC2286">
            <v>1.5032799999999999</v>
          </cell>
          <cell r="AD2286">
            <v>1.3433200000000001</v>
          </cell>
          <cell r="AE2286">
            <v>1.12832</v>
          </cell>
          <cell r="AF2286">
            <v>1.0629599999999999</v>
          </cell>
          <cell r="AG2286">
            <v>0</v>
          </cell>
          <cell r="AH2286">
            <v>0</v>
          </cell>
          <cell r="AI2286">
            <v>0</v>
          </cell>
          <cell r="AJ2286">
            <v>0</v>
          </cell>
          <cell r="AK2286">
            <v>0</v>
          </cell>
          <cell r="AL2286">
            <v>0</v>
          </cell>
          <cell r="AM2286">
            <v>0</v>
          </cell>
          <cell r="AN2286">
            <v>0</v>
          </cell>
          <cell r="AO2286">
            <v>0</v>
          </cell>
          <cell r="AP2286">
            <v>0</v>
          </cell>
          <cell r="AQ2286">
            <v>6.4478799999999996</v>
          </cell>
        </row>
        <row r="2287">
          <cell r="A2287">
            <v>1</v>
          </cell>
          <cell r="B2287" t="str">
            <v>COP</v>
          </cell>
          <cell r="C2287" t="str">
            <v>Convenidas</v>
          </cell>
          <cell r="D2287" t="str">
            <v>Variable</v>
          </cell>
          <cell r="E2287">
            <v>5</v>
          </cell>
          <cell r="F2287">
            <v>36124</v>
          </cell>
          <cell r="G2287" t="str">
            <v>Noviembre</v>
          </cell>
          <cell r="H2287">
            <v>1998</v>
          </cell>
          <cell r="I2287">
            <v>37950</v>
          </cell>
          <cell r="J2287">
            <v>2003</v>
          </cell>
          <cell r="K2287" t="str">
            <v>Noviembre</v>
          </cell>
          <cell r="P2287">
            <v>6.5</v>
          </cell>
          <cell r="Q2287">
            <v>18.22</v>
          </cell>
          <cell r="R2287">
            <v>16.86</v>
          </cell>
          <cell r="S2287" t="e">
            <v>#REF!</v>
          </cell>
          <cell r="T2287">
            <v>2.8</v>
          </cell>
          <cell r="U2287" t="e">
            <v>#REF!</v>
          </cell>
          <cell r="V2287">
            <v>2.8</v>
          </cell>
          <cell r="W2287" t="e">
            <v>#REF!</v>
          </cell>
          <cell r="X2287">
            <v>2.8</v>
          </cell>
          <cell r="Y2287">
            <v>0.51015999999999995</v>
          </cell>
          <cell r="Z2287">
            <v>3.3101599999999998</v>
          </cell>
          <cell r="AA2287">
            <v>47.207999999999998</v>
          </cell>
          <cell r="AB2287">
            <v>0.46</v>
          </cell>
          <cell r="AC2287">
            <v>0.48943999999999999</v>
          </cell>
          <cell r="AD2287">
            <v>0.43735999999999997</v>
          </cell>
          <cell r="AE2287">
            <v>0.36736000000000002</v>
          </cell>
          <cell r="AF2287">
            <v>0.34608</v>
          </cell>
          <cell r="AG2287">
            <v>0</v>
          </cell>
          <cell r="AH2287">
            <v>0</v>
          </cell>
          <cell r="AI2287">
            <v>0</v>
          </cell>
          <cell r="AJ2287">
            <v>0</v>
          </cell>
          <cell r="AK2287">
            <v>0</v>
          </cell>
          <cell r="AL2287">
            <v>0</v>
          </cell>
          <cell r="AM2287">
            <v>0</v>
          </cell>
          <cell r="AN2287">
            <v>0</v>
          </cell>
          <cell r="AO2287">
            <v>0</v>
          </cell>
          <cell r="AP2287">
            <v>0</v>
          </cell>
          <cell r="AQ2287">
            <v>2.1002400000000003</v>
          </cell>
        </row>
        <row r="2288">
          <cell r="A2288">
            <v>1</v>
          </cell>
          <cell r="B2288" t="str">
            <v>COP</v>
          </cell>
          <cell r="C2288" t="str">
            <v>Convenidas</v>
          </cell>
          <cell r="D2288" t="str">
            <v>Variable</v>
          </cell>
          <cell r="E2288">
            <v>5</v>
          </cell>
          <cell r="F2288">
            <v>36124</v>
          </cell>
          <cell r="G2288" t="str">
            <v>Noviembre</v>
          </cell>
          <cell r="H2288">
            <v>1998</v>
          </cell>
          <cell r="I2288">
            <v>37950</v>
          </cell>
          <cell r="J2288">
            <v>2003</v>
          </cell>
          <cell r="K2288" t="str">
            <v>Noviembre</v>
          </cell>
          <cell r="P2288">
            <v>6.5</v>
          </cell>
          <cell r="Q2288">
            <v>18.22</v>
          </cell>
          <cell r="R2288">
            <v>16.86</v>
          </cell>
          <cell r="S2288" t="e">
            <v>#REF!</v>
          </cell>
          <cell r="T2288">
            <v>1.9</v>
          </cell>
          <cell r="U2288" t="e">
            <v>#REF!</v>
          </cell>
          <cell r="V2288">
            <v>1.9</v>
          </cell>
          <cell r="W2288" t="e">
            <v>#REF!</v>
          </cell>
          <cell r="X2288">
            <v>1.9</v>
          </cell>
          <cell r="Y2288">
            <v>0.34617999999999999</v>
          </cell>
          <cell r="Z2288">
            <v>2.2461799999999998</v>
          </cell>
          <cell r="AA2288">
            <v>32.033999999999999</v>
          </cell>
          <cell r="AB2288">
            <v>0.31</v>
          </cell>
          <cell r="AC2288">
            <v>0.33212000000000003</v>
          </cell>
          <cell r="AD2288">
            <v>0.29677999999999999</v>
          </cell>
          <cell r="AE2288">
            <v>0.24928</v>
          </cell>
          <cell r="AF2288">
            <v>0.23483999999999999</v>
          </cell>
          <cell r="AG2288">
            <v>0</v>
          </cell>
          <cell r="AH2288">
            <v>0</v>
          </cell>
          <cell r="AI2288">
            <v>0</v>
          </cell>
          <cell r="AJ2288">
            <v>0</v>
          </cell>
          <cell r="AK2288">
            <v>0</v>
          </cell>
          <cell r="AL2288">
            <v>0</v>
          </cell>
          <cell r="AM2288">
            <v>0</v>
          </cell>
          <cell r="AN2288">
            <v>0</v>
          </cell>
          <cell r="AO2288">
            <v>0</v>
          </cell>
          <cell r="AP2288">
            <v>0</v>
          </cell>
          <cell r="AQ2288">
            <v>1.42302</v>
          </cell>
        </row>
        <row r="2289">
          <cell r="A2289">
            <v>1</v>
          </cell>
          <cell r="B2289" t="str">
            <v>COP</v>
          </cell>
          <cell r="C2289" t="str">
            <v>Convenidas</v>
          </cell>
          <cell r="D2289" t="str">
            <v>Variable</v>
          </cell>
          <cell r="E2289">
            <v>5</v>
          </cell>
          <cell r="F2289">
            <v>36124</v>
          </cell>
          <cell r="G2289" t="str">
            <v>Noviembre</v>
          </cell>
          <cell r="H2289">
            <v>1998</v>
          </cell>
          <cell r="I2289">
            <v>37950</v>
          </cell>
          <cell r="J2289">
            <v>2003</v>
          </cell>
          <cell r="K2289" t="str">
            <v>Noviembre</v>
          </cell>
          <cell r="P2289">
            <v>6.5</v>
          </cell>
          <cell r="Q2289">
            <v>18.22</v>
          </cell>
          <cell r="R2289">
            <v>16.86</v>
          </cell>
          <cell r="S2289" t="e">
            <v>#REF!</v>
          </cell>
          <cell r="T2289">
            <v>2.4</v>
          </cell>
          <cell r="U2289" t="e">
            <v>#REF!</v>
          </cell>
          <cell r="V2289">
            <v>2.4</v>
          </cell>
          <cell r="W2289" t="e">
            <v>#REF!</v>
          </cell>
          <cell r="X2289">
            <v>2.4</v>
          </cell>
          <cell r="Y2289">
            <v>0.43728</v>
          </cell>
          <cell r="Z2289">
            <v>2.8372799999999998</v>
          </cell>
          <cell r="AA2289">
            <v>40.463999999999999</v>
          </cell>
          <cell r="AB2289">
            <v>0.39</v>
          </cell>
          <cell r="AC2289">
            <v>0.41952</v>
          </cell>
          <cell r="AD2289">
            <v>0.37487999999999999</v>
          </cell>
          <cell r="AE2289">
            <v>0.31487999999999999</v>
          </cell>
          <cell r="AF2289">
            <v>0.29664000000000001</v>
          </cell>
          <cell r="AG2289">
            <v>0</v>
          </cell>
          <cell r="AH2289">
            <v>0</v>
          </cell>
          <cell r="AI2289">
            <v>0</v>
          </cell>
          <cell r="AJ2289">
            <v>0</v>
          </cell>
          <cell r="AK2289">
            <v>0</v>
          </cell>
          <cell r="AL2289">
            <v>0</v>
          </cell>
          <cell r="AM2289">
            <v>0</v>
          </cell>
          <cell r="AN2289">
            <v>0</v>
          </cell>
          <cell r="AO2289">
            <v>0</v>
          </cell>
          <cell r="AP2289">
            <v>0</v>
          </cell>
          <cell r="AQ2289">
            <v>1.7959200000000002</v>
          </cell>
        </row>
        <row r="2290">
          <cell r="A2290">
            <v>1</v>
          </cell>
          <cell r="B2290" t="str">
            <v>COP</v>
          </cell>
          <cell r="C2290" t="str">
            <v>Convenidas</v>
          </cell>
          <cell r="D2290" t="str">
            <v>Variable</v>
          </cell>
          <cell r="E2290">
            <v>5</v>
          </cell>
          <cell r="F2290">
            <v>36124</v>
          </cell>
          <cell r="G2290" t="str">
            <v>Noviembre</v>
          </cell>
          <cell r="H2290">
            <v>1998</v>
          </cell>
          <cell r="I2290">
            <v>37950</v>
          </cell>
          <cell r="J2290">
            <v>2003</v>
          </cell>
          <cell r="K2290" t="str">
            <v>Noviembre</v>
          </cell>
          <cell r="P2290">
            <v>6.5</v>
          </cell>
          <cell r="Q2290">
            <v>18.22</v>
          </cell>
          <cell r="R2290">
            <v>16.86</v>
          </cell>
          <cell r="S2290" t="e">
            <v>#REF!</v>
          </cell>
          <cell r="T2290">
            <v>1.2</v>
          </cell>
          <cell r="U2290" t="e">
            <v>#REF!</v>
          </cell>
          <cell r="V2290">
            <v>1.2</v>
          </cell>
          <cell r="W2290" t="e">
            <v>#REF!</v>
          </cell>
          <cell r="X2290">
            <v>1.2</v>
          </cell>
          <cell r="Y2290">
            <v>0.21864</v>
          </cell>
          <cell r="Z2290">
            <v>1.4186399999999999</v>
          </cell>
          <cell r="AA2290">
            <v>20.231999999999999</v>
          </cell>
          <cell r="AB2290">
            <v>0.2</v>
          </cell>
          <cell r="AC2290">
            <v>0.20976</v>
          </cell>
          <cell r="AD2290">
            <v>0.18744</v>
          </cell>
          <cell r="AE2290">
            <v>0.15744</v>
          </cell>
          <cell r="AF2290">
            <v>0.14832000000000001</v>
          </cell>
          <cell r="AG2290">
            <v>0</v>
          </cell>
          <cell r="AH2290">
            <v>0</v>
          </cell>
          <cell r="AI2290">
            <v>0</v>
          </cell>
          <cell r="AJ2290">
            <v>0</v>
          </cell>
          <cell r="AK2290">
            <v>0</v>
          </cell>
          <cell r="AL2290">
            <v>0</v>
          </cell>
          <cell r="AM2290">
            <v>0</v>
          </cell>
          <cell r="AN2290">
            <v>0</v>
          </cell>
          <cell r="AO2290">
            <v>0</v>
          </cell>
          <cell r="AP2290">
            <v>0</v>
          </cell>
          <cell r="AQ2290">
            <v>0.90295999999999998</v>
          </cell>
        </row>
        <row r="2291">
          <cell r="A2291">
            <v>1</v>
          </cell>
          <cell r="B2291" t="str">
            <v>COP</v>
          </cell>
          <cell r="C2291" t="str">
            <v>Convenidas</v>
          </cell>
          <cell r="D2291" t="str">
            <v>Variable</v>
          </cell>
          <cell r="E2291">
            <v>5</v>
          </cell>
          <cell r="F2291">
            <v>36124</v>
          </cell>
          <cell r="G2291" t="str">
            <v>Noviembre</v>
          </cell>
          <cell r="H2291">
            <v>1998</v>
          </cell>
          <cell r="I2291">
            <v>37950</v>
          </cell>
          <cell r="J2291">
            <v>2003</v>
          </cell>
          <cell r="K2291" t="str">
            <v>Noviembre</v>
          </cell>
          <cell r="P2291">
            <v>6.5</v>
          </cell>
          <cell r="Q2291">
            <v>18.22</v>
          </cell>
          <cell r="R2291">
            <v>16.86</v>
          </cell>
          <cell r="S2291" t="e">
            <v>#REF!</v>
          </cell>
          <cell r="T2291">
            <v>0.7</v>
          </cell>
          <cell r="U2291" t="e">
            <v>#REF!</v>
          </cell>
          <cell r="V2291">
            <v>0.7</v>
          </cell>
          <cell r="W2291" t="e">
            <v>#REF!</v>
          </cell>
          <cell r="X2291">
            <v>0.7</v>
          </cell>
          <cell r="Y2291">
            <v>0.12753999999999999</v>
          </cell>
          <cell r="Z2291">
            <v>0.82753999999999994</v>
          </cell>
          <cell r="AA2291">
            <v>11.802</v>
          </cell>
          <cell r="AB2291">
            <v>0.11</v>
          </cell>
          <cell r="AC2291">
            <v>0.12236</v>
          </cell>
          <cell r="AD2291">
            <v>0.10933999999999999</v>
          </cell>
          <cell r="AE2291">
            <v>9.1840000000000005E-2</v>
          </cell>
          <cell r="AF2291">
            <v>8.652E-2</v>
          </cell>
          <cell r="AG2291">
            <v>0</v>
          </cell>
          <cell r="AH2291">
            <v>0</v>
          </cell>
          <cell r="AI2291">
            <v>0</v>
          </cell>
          <cell r="AJ2291">
            <v>0</v>
          </cell>
          <cell r="AK2291">
            <v>0</v>
          </cell>
          <cell r="AL2291">
            <v>0</v>
          </cell>
          <cell r="AM2291">
            <v>0</v>
          </cell>
          <cell r="AN2291">
            <v>0</v>
          </cell>
          <cell r="AO2291">
            <v>0</v>
          </cell>
          <cell r="AP2291">
            <v>0</v>
          </cell>
          <cell r="AQ2291">
            <v>0.52006000000000008</v>
          </cell>
        </row>
        <row r="2292">
          <cell r="A2292">
            <v>1</v>
          </cell>
          <cell r="B2292" t="str">
            <v>COP</v>
          </cell>
          <cell r="C2292" t="str">
            <v>Convenidas</v>
          </cell>
          <cell r="D2292" t="str">
            <v>Variable</v>
          </cell>
          <cell r="E2292">
            <v>5</v>
          </cell>
          <cell r="F2292">
            <v>36124</v>
          </cell>
          <cell r="G2292" t="str">
            <v>Noviembre</v>
          </cell>
          <cell r="H2292">
            <v>1998</v>
          </cell>
          <cell r="I2292">
            <v>37950</v>
          </cell>
          <cell r="J2292">
            <v>2003</v>
          </cell>
          <cell r="K2292" t="str">
            <v>Noviembre</v>
          </cell>
          <cell r="P2292">
            <v>6.5</v>
          </cell>
          <cell r="Q2292">
            <v>18.22</v>
          </cell>
          <cell r="R2292">
            <v>16.86</v>
          </cell>
          <cell r="S2292" t="e">
            <v>#REF!</v>
          </cell>
          <cell r="T2292">
            <v>1.3</v>
          </cell>
          <cell r="U2292" t="e">
            <v>#REF!</v>
          </cell>
          <cell r="V2292">
            <v>1.3</v>
          </cell>
          <cell r="W2292" t="e">
            <v>#REF!</v>
          </cell>
          <cell r="X2292">
            <v>1.3</v>
          </cell>
          <cell r="Y2292">
            <v>0.23686000000000001</v>
          </cell>
          <cell r="Z2292">
            <v>1.5368600000000001</v>
          </cell>
          <cell r="AA2292">
            <v>21.917999999999999</v>
          </cell>
          <cell r="AB2292">
            <v>0.21</v>
          </cell>
          <cell r="AC2292">
            <v>0.22724000000000003</v>
          </cell>
          <cell r="AD2292">
            <v>0.20306000000000002</v>
          </cell>
          <cell r="AE2292">
            <v>0.17056000000000002</v>
          </cell>
          <cell r="AF2292">
            <v>0.16068000000000002</v>
          </cell>
          <cell r="AG2292">
            <v>0</v>
          </cell>
          <cell r="AH2292">
            <v>0</v>
          </cell>
          <cell r="AI2292">
            <v>0</v>
          </cell>
          <cell r="AJ2292">
            <v>0</v>
          </cell>
          <cell r="AK2292">
            <v>0</v>
          </cell>
          <cell r="AL2292">
            <v>0</v>
          </cell>
          <cell r="AM2292">
            <v>0</v>
          </cell>
          <cell r="AN2292">
            <v>0</v>
          </cell>
          <cell r="AO2292">
            <v>0</v>
          </cell>
          <cell r="AP2292">
            <v>0</v>
          </cell>
          <cell r="AQ2292">
            <v>0.97154000000000018</v>
          </cell>
        </row>
        <row r="2293">
          <cell r="A2293">
            <v>1</v>
          </cell>
          <cell r="B2293" t="str">
            <v>COP</v>
          </cell>
          <cell r="C2293" t="str">
            <v>Convenidas</v>
          </cell>
          <cell r="D2293" t="str">
            <v>Variable</v>
          </cell>
          <cell r="E2293">
            <v>5</v>
          </cell>
          <cell r="F2293">
            <v>36124</v>
          </cell>
          <cell r="G2293" t="str">
            <v>Noviembre</v>
          </cell>
          <cell r="H2293">
            <v>1998</v>
          </cell>
          <cell r="I2293">
            <v>37950</v>
          </cell>
          <cell r="J2293">
            <v>2003</v>
          </cell>
          <cell r="K2293" t="str">
            <v>Noviembre</v>
          </cell>
          <cell r="P2293">
            <v>6.5</v>
          </cell>
          <cell r="Q2293">
            <v>18.22</v>
          </cell>
          <cell r="R2293">
            <v>16.86</v>
          </cell>
          <cell r="S2293" t="e">
            <v>#REF!</v>
          </cell>
          <cell r="T2293">
            <v>0.6</v>
          </cell>
          <cell r="U2293" t="e">
            <v>#REF!</v>
          </cell>
          <cell r="V2293">
            <v>0.6</v>
          </cell>
          <cell r="W2293" t="e">
            <v>#REF!</v>
          </cell>
          <cell r="X2293">
            <v>0.6</v>
          </cell>
          <cell r="Y2293">
            <v>0.10932</v>
          </cell>
          <cell r="Z2293">
            <v>0.70931999999999995</v>
          </cell>
          <cell r="AA2293">
            <v>10.116</v>
          </cell>
          <cell r="AB2293">
            <v>0.1</v>
          </cell>
          <cell r="AC2293">
            <v>0.10488</v>
          </cell>
          <cell r="AD2293">
            <v>9.3719999999999998E-2</v>
          </cell>
          <cell r="AE2293">
            <v>7.8719999999999998E-2</v>
          </cell>
          <cell r="AF2293">
            <v>7.4160000000000004E-2</v>
          </cell>
          <cell r="AG2293">
            <v>0</v>
          </cell>
          <cell r="AH2293">
            <v>0</v>
          </cell>
          <cell r="AI2293">
            <v>0</v>
          </cell>
          <cell r="AJ2293">
            <v>0</v>
          </cell>
          <cell r="AK2293">
            <v>0</v>
          </cell>
          <cell r="AL2293">
            <v>0</v>
          </cell>
          <cell r="AM2293">
            <v>0</v>
          </cell>
          <cell r="AN2293">
            <v>0</v>
          </cell>
          <cell r="AO2293">
            <v>0</v>
          </cell>
          <cell r="AP2293">
            <v>0</v>
          </cell>
          <cell r="AQ2293">
            <v>0.45147999999999999</v>
          </cell>
        </row>
        <row r="2294">
          <cell r="A2294">
            <v>1</v>
          </cell>
          <cell r="B2294" t="str">
            <v>COP</v>
          </cell>
          <cell r="C2294" t="str">
            <v>Convenidas</v>
          </cell>
          <cell r="D2294" t="str">
            <v>Variable</v>
          </cell>
          <cell r="E2294">
            <v>5</v>
          </cell>
          <cell r="F2294">
            <v>36124</v>
          </cell>
          <cell r="G2294" t="str">
            <v>Noviembre</v>
          </cell>
          <cell r="H2294">
            <v>1998</v>
          </cell>
          <cell r="I2294">
            <v>37950</v>
          </cell>
          <cell r="J2294">
            <v>2003</v>
          </cell>
          <cell r="K2294" t="str">
            <v>Noviembre</v>
          </cell>
          <cell r="P2294">
            <v>6.5</v>
          </cell>
          <cell r="Q2294">
            <v>18.22</v>
          </cell>
          <cell r="R2294">
            <v>16.86</v>
          </cell>
          <cell r="S2294" t="e">
            <v>#REF!</v>
          </cell>
          <cell r="T2294">
            <v>4.2</v>
          </cell>
          <cell r="U2294" t="e">
            <v>#REF!</v>
          </cell>
          <cell r="V2294">
            <v>4.2</v>
          </cell>
          <cell r="W2294" t="e">
            <v>#REF!</v>
          </cell>
          <cell r="X2294">
            <v>4.2</v>
          </cell>
          <cell r="Y2294">
            <v>0.76524000000000003</v>
          </cell>
          <cell r="Z2294">
            <v>4.9652400000000005</v>
          </cell>
          <cell r="AA2294">
            <v>70.811999999999998</v>
          </cell>
          <cell r="AB2294">
            <v>0.69</v>
          </cell>
          <cell r="AC2294">
            <v>0.73416000000000003</v>
          </cell>
          <cell r="AD2294">
            <v>0.65604000000000007</v>
          </cell>
          <cell r="AE2294">
            <v>0.55104000000000009</v>
          </cell>
          <cell r="AF2294">
            <v>0.51912000000000003</v>
          </cell>
          <cell r="AG2294">
            <v>0</v>
          </cell>
          <cell r="AH2294">
            <v>0</v>
          </cell>
          <cell r="AI2294">
            <v>0</v>
          </cell>
          <cell r="AJ2294">
            <v>0</v>
          </cell>
          <cell r="AK2294">
            <v>0</v>
          </cell>
          <cell r="AL2294">
            <v>0</v>
          </cell>
          <cell r="AM2294">
            <v>0</v>
          </cell>
          <cell r="AN2294">
            <v>0</v>
          </cell>
          <cell r="AO2294">
            <v>0</v>
          </cell>
          <cell r="AP2294">
            <v>0</v>
          </cell>
          <cell r="AQ2294">
            <v>3.15036</v>
          </cell>
        </row>
        <row r="2295">
          <cell r="A2295">
            <v>1</v>
          </cell>
          <cell r="B2295" t="str">
            <v>COP</v>
          </cell>
          <cell r="C2295" t="str">
            <v>Convenidas</v>
          </cell>
          <cell r="D2295" t="str">
            <v>Variable</v>
          </cell>
          <cell r="E2295">
            <v>5</v>
          </cell>
          <cell r="F2295">
            <v>36124</v>
          </cell>
          <cell r="G2295" t="str">
            <v>Noviembre</v>
          </cell>
          <cell r="H2295">
            <v>1998</v>
          </cell>
          <cell r="I2295">
            <v>37950</v>
          </cell>
          <cell r="J2295">
            <v>2003</v>
          </cell>
          <cell r="K2295" t="str">
            <v>Noviembre</v>
          </cell>
          <cell r="P2295">
            <v>6.5</v>
          </cell>
          <cell r="Q2295">
            <v>18.22</v>
          </cell>
          <cell r="R2295">
            <v>16.86</v>
          </cell>
          <cell r="S2295" t="e">
            <v>#REF!</v>
          </cell>
          <cell r="T2295">
            <v>1</v>
          </cell>
          <cell r="U2295" t="e">
            <v>#REF!</v>
          </cell>
          <cell r="V2295">
            <v>1</v>
          </cell>
          <cell r="W2295" t="e">
            <v>#REF!</v>
          </cell>
          <cell r="X2295">
            <v>1</v>
          </cell>
          <cell r="Y2295">
            <v>0.1822</v>
          </cell>
          <cell r="Z2295">
            <v>1.1821999999999999</v>
          </cell>
          <cell r="AA2295">
            <v>16.86</v>
          </cell>
          <cell r="AB2295">
            <v>0.16</v>
          </cell>
          <cell r="AC2295">
            <v>0.17480000000000001</v>
          </cell>
          <cell r="AD2295">
            <v>0.15620000000000001</v>
          </cell>
          <cell r="AE2295">
            <v>0.13120000000000001</v>
          </cell>
          <cell r="AF2295">
            <v>0.1236</v>
          </cell>
          <cell r="AG2295">
            <v>0</v>
          </cell>
          <cell r="AH2295">
            <v>0</v>
          </cell>
          <cell r="AI2295">
            <v>0</v>
          </cell>
          <cell r="AJ2295">
            <v>0</v>
          </cell>
          <cell r="AK2295">
            <v>0</v>
          </cell>
          <cell r="AL2295">
            <v>0</v>
          </cell>
          <cell r="AM2295">
            <v>0</v>
          </cell>
          <cell r="AN2295">
            <v>0</v>
          </cell>
          <cell r="AO2295">
            <v>0</v>
          </cell>
          <cell r="AP2295">
            <v>0</v>
          </cell>
          <cell r="AQ2295">
            <v>0.74580000000000002</v>
          </cell>
        </row>
        <row r="2296">
          <cell r="A2296">
            <v>1</v>
          </cell>
          <cell r="B2296" t="str">
            <v>COP</v>
          </cell>
          <cell r="C2296" t="str">
            <v>Convenidas</v>
          </cell>
          <cell r="D2296" t="str">
            <v>Variable</v>
          </cell>
          <cell r="E2296">
            <v>5</v>
          </cell>
          <cell r="F2296">
            <v>36124</v>
          </cell>
          <cell r="G2296" t="str">
            <v>Noviembre</v>
          </cell>
          <cell r="H2296">
            <v>1998</v>
          </cell>
          <cell r="I2296">
            <v>37950</v>
          </cell>
          <cell r="J2296">
            <v>2003</v>
          </cell>
          <cell r="K2296" t="str">
            <v>Noviembre</v>
          </cell>
          <cell r="P2296">
            <v>6.5</v>
          </cell>
          <cell r="Q2296">
            <v>18.22</v>
          </cell>
          <cell r="R2296">
            <v>16.86</v>
          </cell>
          <cell r="S2296" t="e">
            <v>#REF!</v>
          </cell>
          <cell r="T2296">
            <v>0.6</v>
          </cell>
          <cell r="U2296" t="e">
            <v>#REF!</v>
          </cell>
          <cell r="V2296">
            <v>0.6</v>
          </cell>
          <cell r="W2296" t="e">
            <v>#REF!</v>
          </cell>
          <cell r="X2296">
            <v>0.6</v>
          </cell>
          <cell r="Y2296">
            <v>0.10932</v>
          </cell>
          <cell r="Z2296">
            <v>0.70931999999999995</v>
          </cell>
          <cell r="AA2296">
            <v>10.116</v>
          </cell>
          <cell r="AB2296">
            <v>0.1</v>
          </cell>
          <cell r="AC2296">
            <v>0.10488</v>
          </cell>
          <cell r="AD2296">
            <v>9.3719999999999998E-2</v>
          </cell>
          <cell r="AE2296">
            <v>7.8719999999999998E-2</v>
          </cell>
          <cell r="AF2296">
            <v>7.4160000000000004E-2</v>
          </cell>
          <cell r="AG2296">
            <v>0</v>
          </cell>
          <cell r="AH2296">
            <v>0</v>
          </cell>
          <cell r="AI2296">
            <v>0</v>
          </cell>
          <cell r="AJ2296">
            <v>0</v>
          </cell>
          <cell r="AK2296">
            <v>0</v>
          </cell>
          <cell r="AL2296">
            <v>0</v>
          </cell>
          <cell r="AM2296">
            <v>0</v>
          </cell>
          <cell r="AN2296">
            <v>0</v>
          </cell>
          <cell r="AO2296">
            <v>0</v>
          </cell>
          <cell r="AP2296">
            <v>0</v>
          </cell>
          <cell r="AQ2296">
            <v>0.45147999999999999</v>
          </cell>
        </row>
        <row r="2297">
          <cell r="A2297">
            <v>1</v>
          </cell>
          <cell r="B2297" t="str">
            <v>COP</v>
          </cell>
          <cell r="C2297" t="str">
            <v>Convenidas</v>
          </cell>
          <cell r="D2297" t="str">
            <v>Variable</v>
          </cell>
          <cell r="E2297">
            <v>5</v>
          </cell>
          <cell r="F2297">
            <v>36124</v>
          </cell>
          <cell r="G2297" t="str">
            <v>Noviembre</v>
          </cell>
          <cell r="H2297">
            <v>1998</v>
          </cell>
          <cell r="I2297">
            <v>37950</v>
          </cell>
          <cell r="J2297">
            <v>2003</v>
          </cell>
          <cell r="K2297" t="str">
            <v>Noviembre</v>
          </cell>
          <cell r="P2297">
            <v>6.5</v>
          </cell>
          <cell r="Q2297">
            <v>18.22</v>
          </cell>
          <cell r="R2297">
            <v>16.86</v>
          </cell>
          <cell r="S2297" t="e">
            <v>#REF!</v>
          </cell>
          <cell r="T2297">
            <v>0.6</v>
          </cell>
          <cell r="U2297" t="e">
            <v>#REF!</v>
          </cell>
          <cell r="V2297">
            <v>0.6</v>
          </cell>
          <cell r="W2297" t="e">
            <v>#REF!</v>
          </cell>
          <cell r="X2297">
            <v>0.6</v>
          </cell>
          <cell r="Y2297">
            <v>0.10932</v>
          </cell>
          <cell r="Z2297">
            <v>0.70931999999999995</v>
          </cell>
          <cell r="AA2297">
            <v>10.116</v>
          </cell>
          <cell r="AB2297">
            <v>0.1</v>
          </cell>
          <cell r="AC2297">
            <v>0.10488</v>
          </cell>
          <cell r="AD2297">
            <v>9.3719999999999998E-2</v>
          </cell>
          <cell r="AE2297">
            <v>7.8719999999999998E-2</v>
          </cell>
          <cell r="AF2297">
            <v>7.4160000000000004E-2</v>
          </cell>
          <cell r="AG2297">
            <v>0</v>
          </cell>
          <cell r="AH2297">
            <v>0</v>
          </cell>
          <cell r="AI2297">
            <v>0</v>
          </cell>
          <cell r="AJ2297">
            <v>0</v>
          </cell>
          <cell r="AK2297">
            <v>0</v>
          </cell>
          <cell r="AL2297">
            <v>0</v>
          </cell>
          <cell r="AM2297">
            <v>0</v>
          </cell>
          <cell r="AN2297">
            <v>0</v>
          </cell>
          <cell r="AO2297">
            <v>0</v>
          </cell>
          <cell r="AP2297">
            <v>0</v>
          </cell>
          <cell r="AQ2297">
            <v>0.45147999999999999</v>
          </cell>
        </row>
        <row r="2298">
          <cell r="A2298">
            <v>1</v>
          </cell>
          <cell r="B2298" t="str">
            <v>COP</v>
          </cell>
          <cell r="C2298" t="str">
            <v>Convenidas</v>
          </cell>
          <cell r="D2298" t="str">
            <v>Variable</v>
          </cell>
          <cell r="E2298">
            <v>5</v>
          </cell>
          <cell r="F2298">
            <v>36124</v>
          </cell>
          <cell r="G2298" t="str">
            <v>Noviembre</v>
          </cell>
          <cell r="H2298">
            <v>1998</v>
          </cell>
          <cell r="I2298">
            <v>37950</v>
          </cell>
          <cell r="J2298">
            <v>2003</v>
          </cell>
          <cell r="K2298" t="str">
            <v>Noviembre</v>
          </cell>
          <cell r="P2298">
            <v>6.5</v>
          </cell>
          <cell r="Q2298">
            <v>18.22</v>
          </cell>
          <cell r="R2298">
            <v>16.86</v>
          </cell>
          <cell r="S2298" t="e">
            <v>#REF!</v>
          </cell>
          <cell r="T2298">
            <v>1.9</v>
          </cell>
          <cell r="U2298" t="e">
            <v>#REF!</v>
          </cell>
          <cell r="V2298">
            <v>1.9</v>
          </cell>
          <cell r="W2298" t="e">
            <v>#REF!</v>
          </cell>
          <cell r="X2298">
            <v>1.9</v>
          </cell>
          <cell r="Y2298">
            <v>0.34617999999999999</v>
          </cell>
          <cell r="Z2298">
            <v>2.2461799999999998</v>
          </cell>
          <cell r="AA2298">
            <v>32.033999999999999</v>
          </cell>
          <cell r="AB2298">
            <v>0.31</v>
          </cell>
          <cell r="AC2298">
            <v>0.33212000000000003</v>
          </cell>
          <cell r="AD2298">
            <v>0.29677999999999999</v>
          </cell>
          <cell r="AE2298">
            <v>0.24928</v>
          </cell>
          <cell r="AF2298">
            <v>0.23483999999999999</v>
          </cell>
          <cell r="AG2298">
            <v>0</v>
          </cell>
          <cell r="AH2298">
            <v>0</v>
          </cell>
          <cell r="AI2298">
            <v>0</v>
          </cell>
          <cell r="AJ2298">
            <v>0</v>
          </cell>
          <cell r="AK2298">
            <v>0</v>
          </cell>
          <cell r="AL2298">
            <v>0</v>
          </cell>
          <cell r="AM2298">
            <v>0</v>
          </cell>
          <cell r="AN2298">
            <v>0</v>
          </cell>
          <cell r="AO2298">
            <v>0</v>
          </cell>
          <cell r="AP2298">
            <v>0</v>
          </cell>
          <cell r="AQ2298">
            <v>1.42302</v>
          </cell>
        </row>
        <row r="2299">
          <cell r="A2299">
            <v>1</v>
          </cell>
          <cell r="B2299" t="str">
            <v>COP</v>
          </cell>
          <cell r="C2299" t="str">
            <v>Convenidas</v>
          </cell>
          <cell r="D2299" t="str">
            <v>Variable</v>
          </cell>
          <cell r="E2299">
            <v>5</v>
          </cell>
          <cell r="F2299">
            <v>36124</v>
          </cell>
          <cell r="G2299" t="str">
            <v>Noviembre</v>
          </cell>
          <cell r="H2299">
            <v>1998</v>
          </cell>
          <cell r="I2299">
            <v>37950</v>
          </cell>
          <cell r="J2299">
            <v>2003</v>
          </cell>
          <cell r="K2299" t="str">
            <v>Noviembre</v>
          </cell>
          <cell r="P2299">
            <v>6.5</v>
          </cell>
          <cell r="Q2299">
            <v>18.22</v>
          </cell>
          <cell r="R2299">
            <v>16.86</v>
          </cell>
          <cell r="S2299" t="e">
            <v>#REF!</v>
          </cell>
          <cell r="T2299">
            <v>2.1</v>
          </cell>
          <cell r="U2299" t="e">
            <v>#REF!</v>
          </cell>
          <cell r="V2299">
            <v>2.1</v>
          </cell>
          <cell r="W2299" t="e">
            <v>#REF!</v>
          </cell>
          <cell r="X2299">
            <v>2.1</v>
          </cell>
          <cell r="Y2299">
            <v>0.38262000000000002</v>
          </cell>
          <cell r="Z2299">
            <v>2.4826200000000003</v>
          </cell>
          <cell r="AA2299">
            <v>35.405999999999999</v>
          </cell>
          <cell r="AB2299">
            <v>0.34</v>
          </cell>
          <cell r="AC2299">
            <v>0.36708000000000002</v>
          </cell>
          <cell r="AD2299">
            <v>0.32802000000000003</v>
          </cell>
          <cell r="AE2299">
            <v>0.27552000000000004</v>
          </cell>
          <cell r="AF2299">
            <v>0.25956000000000001</v>
          </cell>
          <cell r="AG2299">
            <v>0</v>
          </cell>
          <cell r="AH2299">
            <v>0</v>
          </cell>
          <cell r="AI2299">
            <v>0</v>
          </cell>
          <cell r="AJ2299">
            <v>0</v>
          </cell>
          <cell r="AK2299">
            <v>0</v>
          </cell>
          <cell r="AL2299">
            <v>0</v>
          </cell>
          <cell r="AM2299">
            <v>0</v>
          </cell>
          <cell r="AN2299">
            <v>0</v>
          </cell>
          <cell r="AO2299">
            <v>0</v>
          </cell>
          <cell r="AP2299">
            <v>0</v>
          </cell>
          <cell r="AQ2299">
            <v>1.5701800000000001</v>
          </cell>
        </row>
        <row r="2300">
          <cell r="A2300">
            <v>1</v>
          </cell>
          <cell r="B2300" t="str">
            <v>COP</v>
          </cell>
          <cell r="C2300" t="str">
            <v>Convenidas</v>
          </cell>
          <cell r="D2300" t="str">
            <v>Variable</v>
          </cell>
          <cell r="E2300">
            <v>5</v>
          </cell>
          <cell r="F2300">
            <v>36124</v>
          </cell>
          <cell r="G2300" t="str">
            <v>Noviembre</v>
          </cell>
          <cell r="H2300">
            <v>1998</v>
          </cell>
          <cell r="I2300">
            <v>37950</v>
          </cell>
          <cell r="J2300">
            <v>2003</v>
          </cell>
          <cell r="K2300" t="str">
            <v>Noviembre</v>
          </cell>
          <cell r="P2300">
            <v>6.5</v>
          </cell>
          <cell r="Q2300">
            <v>18.22</v>
          </cell>
          <cell r="R2300">
            <v>16.86</v>
          </cell>
          <cell r="S2300" t="e">
            <v>#REF!</v>
          </cell>
          <cell r="T2300">
            <v>2</v>
          </cell>
          <cell r="U2300" t="e">
            <v>#REF!</v>
          </cell>
          <cell r="V2300">
            <v>2</v>
          </cell>
          <cell r="W2300" t="e">
            <v>#REF!</v>
          </cell>
          <cell r="X2300">
            <v>2</v>
          </cell>
          <cell r="Y2300">
            <v>0.3644</v>
          </cell>
          <cell r="Z2300">
            <v>2.3643999999999998</v>
          </cell>
          <cell r="AA2300">
            <v>33.72</v>
          </cell>
          <cell r="AB2300">
            <v>0.33</v>
          </cell>
          <cell r="AC2300">
            <v>0.34960000000000002</v>
          </cell>
          <cell r="AD2300">
            <v>0.31240000000000001</v>
          </cell>
          <cell r="AE2300">
            <v>0.26240000000000002</v>
          </cell>
          <cell r="AF2300">
            <v>0.2472</v>
          </cell>
          <cell r="AG2300">
            <v>0</v>
          </cell>
          <cell r="AH2300">
            <v>0</v>
          </cell>
          <cell r="AI2300">
            <v>0</v>
          </cell>
          <cell r="AJ2300">
            <v>0</v>
          </cell>
          <cell r="AK2300">
            <v>0</v>
          </cell>
          <cell r="AL2300">
            <v>0</v>
          </cell>
          <cell r="AM2300">
            <v>0</v>
          </cell>
          <cell r="AN2300">
            <v>0</v>
          </cell>
          <cell r="AO2300">
            <v>0</v>
          </cell>
          <cell r="AP2300">
            <v>0</v>
          </cell>
          <cell r="AQ2300">
            <v>1.5016</v>
          </cell>
        </row>
        <row r="2301">
          <cell r="A2301">
            <v>1</v>
          </cell>
          <cell r="B2301" t="str">
            <v>COP</v>
          </cell>
          <cell r="C2301" t="str">
            <v>Convenidas</v>
          </cell>
          <cell r="D2301" t="str">
            <v>Variable</v>
          </cell>
          <cell r="E2301">
            <v>5</v>
          </cell>
          <cell r="F2301">
            <v>36124</v>
          </cell>
          <cell r="G2301" t="str">
            <v>Noviembre</v>
          </cell>
          <cell r="H2301">
            <v>1998</v>
          </cell>
          <cell r="I2301">
            <v>37950</v>
          </cell>
          <cell r="J2301">
            <v>2003</v>
          </cell>
          <cell r="K2301" t="str">
            <v>Noviembre</v>
          </cell>
          <cell r="P2301">
            <v>6.5</v>
          </cell>
          <cell r="Q2301">
            <v>18.22</v>
          </cell>
          <cell r="R2301">
            <v>16.86</v>
          </cell>
          <cell r="S2301" t="e">
            <v>#REF!</v>
          </cell>
          <cell r="T2301">
            <v>1.5</v>
          </cell>
          <cell r="U2301" t="e">
            <v>#REF!</v>
          </cell>
          <cell r="V2301">
            <v>1.5</v>
          </cell>
          <cell r="W2301" t="e">
            <v>#REF!</v>
          </cell>
          <cell r="X2301">
            <v>1.5</v>
          </cell>
          <cell r="Y2301">
            <v>0.27329999999999999</v>
          </cell>
          <cell r="Z2301">
            <v>1.7732999999999999</v>
          </cell>
          <cell r="AA2301">
            <v>25.29</v>
          </cell>
          <cell r="AB2301">
            <v>0.25</v>
          </cell>
          <cell r="AC2301">
            <v>0.26219999999999999</v>
          </cell>
          <cell r="AD2301">
            <v>0.23430000000000001</v>
          </cell>
          <cell r="AE2301">
            <v>0.19680000000000003</v>
          </cell>
          <cell r="AF2301">
            <v>0.18540000000000001</v>
          </cell>
          <cell r="AG2301">
            <v>0</v>
          </cell>
          <cell r="AH2301">
            <v>0</v>
          </cell>
          <cell r="AI2301">
            <v>0</v>
          </cell>
          <cell r="AJ2301">
            <v>0</v>
          </cell>
          <cell r="AK2301">
            <v>0</v>
          </cell>
          <cell r="AL2301">
            <v>0</v>
          </cell>
          <cell r="AM2301">
            <v>0</v>
          </cell>
          <cell r="AN2301">
            <v>0</v>
          </cell>
          <cell r="AO2301">
            <v>0</v>
          </cell>
          <cell r="AP2301">
            <v>0</v>
          </cell>
          <cell r="AQ2301">
            <v>1.1287</v>
          </cell>
        </row>
        <row r="2302">
          <cell r="A2302">
            <v>1</v>
          </cell>
          <cell r="B2302" t="str">
            <v>COP</v>
          </cell>
          <cell r="C2302" t="str">
            <v>Convenidas</v>
          </cell>
          <cell r="D2302" t="str">
            <v>Variable</v>
          </cell>
          <cell r="E2302">
            <v>5</v>
          </cell>
          <cell r="F2302">
            <v>36124</v>
          </cell>
          <cell r="G2302" t="str">
            <v>Noviembre</v>
          </cell>
          <cell r="H2302">
            <v>1998</v>
          </cell>
          <cell r="I2302">
            <v>37950</v>
          </cell>
          <cell r="J2302">
            <v>2003</v>
          </cell>
          <cell r="K2302" t="str">
            <v>Noviembre</v>
          </cell>
          <cell r="P2302">
            <v>6.5</v>
          </cell>
          <cell r="Q2302">
            <v>18.22</v>
          </cell>
          <cell r="R2302">
            <v>16.86</v>
          </cell>
          <cell r="S2302" t="e">
            <v>#REF!</v>
          </cell>
          <cell r="T2302">
            <v>0.6</v>
          </cell>
          <cell r="U2302" t="e">
            <v>#REF!</v>
          </cell>
          <cell r="V2302">
            <v>0.6</v>
          </cell>
          <cell r="W2302" t="e">
            <v>#REF!</v>
          </cell>
          <cell r="X2302">
            <v>0.6</v>
          </cell>
          <cell r="Y2302">
            <v>0.10932</v>
          </cell>
          <cell r="Z2302">
            <v>0.70931999999999995</v>
          </cell>
          <cell r="AA2302">
            <v>10.116</v>
          </cell>
          <cell r="AB2302">
            <v>0.1</v>
          </cell>
          <cell r="AC2302">
            <v>0.10488</v>
          </cell>
          <cell r="AD2302">
            <v>9.3719999999999998E-2</v>
          </cell>
          <cell r="AE2302">
            <v>7.8719999999999998E-2</v>
          </cell>
          <cell r="AF2302">
            <v>7.4160000000000004E-2</v>
          </cell>
          <cell r="AG2302">
            <v>0</v>
          </cell>
          <cell r="AH2302">
            <v>0</v>
          </cell>
          <cell r="AI2302">
            <v>0</v>
          </cell>
          <cell r="AJ2302">
            <v>0</v>
          </cell>
          <cell r="AK2302">
            <v>0</v>
          </cell>
          <cell r="AL2302">
            <v>0</v>
          </cell>
          <cell r="AM2302">
            <v>0</v>
          </cell>
          <cell r="AN2302">
            <v>0</v>
          </cell>
          <cell r="AO2302">
            <v>0</v>
          </cell>
          <cell r="AP2302">
            <v>0</v>
          </cell>
          <cell r="AQ2302">
            <v>0.45147999999999999</v>
          </cell>
        </row>
        <row r="2303">
          <cell r="A2303">
            <v>1</v>
          </cell>
          <cell r="B2303" t="str">
            <v>COP</v>
          </cell>
          <cell r="C2303" t="str">
            <v>Convenidas</v>
          </cell>
          <cell r="D2303" t="str">
            <v>Variable</v>
          </cell>
          <cell r="E2303">
            <v>5</v>
          </cell>
          <cell r="F2303">
            <v>36124</v>
          </cell>
          <cell r="G2303" t="str">
            <v>Noviembre</v>
          </cell>
          <cell r="H2303">
            <v>1998</v>
          </cell>
          <cell r="I2303">
            <v>37950</v>
          </cell>
          <cell r="J2303">
            <v>2003</v>
          </cell>
          <cell r="K2303" t="str">
            <v>Noviembre</v>
          </cell>
          <cell r="P2303">
            <v>6.5</v>
          </cell>
          <cell r="Q2303">
            <v>18.22</v>
          </cell>
          <cell r="R2303">
            <v>16.86</v>
          </cell>
          <cell r="S2303" t="e">
            <v>#REF!</v>
          </cell>
          <cell r="T2303">
            <v>3</v>
          </cell>
          <cell r="U2303" t="e">
            <v>#REF!</v>
          </cell>
          <cell r="V2303">
            <v>3</v>
          </cell>
          <cell r="W2303" t="e">
            <v>#REF!</v>
          </cell>
          <cell r="X2303">
            <v>3</v>
          </cell>
          <cell r="Y2303">
            <v>0.54659999999999997</v>
          </cell>
          <cell r="Z2303">
            <v>3.5465999999999998</v>
          </cell>
          <cell r="AA2303">
            <v>50.58</v>
          </cell>
          <cell r="AB2303">
            <v>0.49</v>
          </cell>
          <cell r="AC2303">
            <v>0.52439999999999998</v>
          </cell>
          <cell r="AD2303">
            <v>0.46860000000000002</v>
          </cell>
          <cell r="AE2303">
            <v>0.39360000000000006</v>
          </cell>
          <cell r="AF2303">
            <v>0.37080000000000002</v>
          </cell>
          <cell r="AG2303">
            <v>0</v>
          </cell>
          <cell r="AH2303">
            <v>0</v>
          </cell>
          <cell r="AI2303">
            <v>0</v>
          </cell>
          <cell r="AJ2303">
            <v>0</v>
          </cell>
          <cell r="AK2303">
            <v>0</v>
          </cell>
          <cell r="AL2303">
            <v>0</v>
          </cell>
          <cell r="AM2303">
            <v>0</v>
          </cell>
          <cell r="AN2303">
            <v>0</v>
          </cell>
          <cell r="AO2303">
            <v>0</v>
          </cell>
          <cell r="AP2303">
            <v>0</v>
          </cell>
          <cell r="AQ2303">
            <v>2.2474000000000003</v>
          </cell>
        </row>
        <row r="2304">
          <cell r="A2304">
            <v>1</v>
          </cell>
          <cell r="B2304" t="str">
            <v>COP</v>
          </cell>
          <cell r="C2304" t="str">
            <v>Convenidas</v>
          </cell>
          <cell r="D2304" t="str">
            <v>Variable</v>
          </cell>
          <cell r="E2304">
            <v>5</v>
          </cell>
          <cell r="F2304">
            <v>36124</v>
          </cell>
          <cell r="G2304" t="str">
            <v>Noviembre</v>
          </cell>
          <cell r="H2304">
            <v>1998</v>
          </cell>
          <cell r="I2304">
            <v>37950</v>
          </cell>
          <cell r="J2304">
            <v>2003</v>
          </cell>
          <cell r="K2304" t="str">
            <v>Noviembre</v>
          </cell>
          <cell r="P2304">
            <v>6.5</v>
          </cell>
          <cell r="Q2304">
            <v>18.22</v>
          </cell>
          <cell r="R2304">
            <v>16.86</v>
          </cell>
          <cell r="S2304" t="e">
            <v>#REF!</v>
          </cell>
          <cell r="T2304">
            <v>1</v>
          </cell>
          <cell r="U2304" t="e">
            <v>#REF!</v>
          </cell>
          <cell r="V2304">
            <v>1</v>
          </cell>
          <cell r="W2304" t="e">
            <v>#REF!</v>
          </cell>
          <cell r="X2304">
            <v>1</v>
          </cell>
          <cell r="Y2304">
            <v>0.1822</v>
          </cell>
          <cell r="Z2304">
            <v>1.1821999999999999</v>
          </cell>
          <cell r="AA2304">
            <v>16.86</v>
          </cell>
          <cell r="AB2304">
            <v>0.16</v>
          </cell>
          <cell r="AC2304">
            <v>0.17480000000000001</v>
          </cell>
          <cell r="AD2304">
            <v>0.15620000000000001</v>
          </cell>
          <cell r="AE2304">
            <v>0.13120000000000001</v>
          </cell>
          <cell r="AF2304">
            <v>0.1236</v>
          </cell>
          <cell r="AG2304">
            <v>0</v>
          </cell>
          <cell r="AH2304">
            <v>0</v>
          </cell>
          <cell r="AI2304">
            <v>0</v>
          </cell>
          <cell r="AJ2304">
            <v>0</v>
          </cell>
          <cell r="AK2304">
            <v>0</v>
          </cell>
          <cell r="AL2304">
            <v>0</v>
          </cell>
          <cell r="AM2304">
            <v>0</v>
          </cell>
          <cell r="AN2304">
            <v>0</v>
          </cell>
          <cell r="AO2304">
            <v>0</v>
          </cell>
          <cell r="AP2304">
            <v>0</v>
          </cell>
          <cell r="AQ2304">
            <v>0.74580000000000002</v>
          </cell>
        </row>
        <row r="2305">
          <cell r="A2305">
            <v>1</v>
          </cell>
          <cell r="B2305" t="str">
            <v>COP</v>
          </cell>
          <cell r="C2305" t="str">
            <v>Convenidas</v>
          </cell>
          <cell r="D2305" t="str">
            <v>Variable</v>
          </cell>
          <cell r="E2305">
            <v>5</v>
          </cell>
          <cell r="F2305">
            <v>36124</v>
          </cell>
          <cell r="G2305" t="str">
            <v>Noviembre</v>
          </cell>
          <cell r="H2305">
            <v>1998</v>
          </cell>
          <cell r="I2305">
            <v>37950</v>
          </cell>
          <cell r="J2305">
            <v>2003</v>
          </cell>
          <cell r="K2305" t="str">
            <v>Noviembre</v>
          </cell>
          <cell r="P2305">
            <v>6.5</v>
          </cell>
          <cell r="Q2305">
            <v>18.22</v>
          </cell>
          <cell r="R2305">
            <v>16.86</v>
          </cell>
          <cell r="S2305" t="e">
            <v>#REF!</v>
          </cell>
          <cell r="T2305">
            <v>1.6</v>
          </cell>
          <cell r="U2305" t="e">
            <v>#REF!</v>
          </cell>
          <cell r="V2305">
            <v>1.6</v>
          </cell>
          <cell r="W2305" t="e">
            <v>#REF!</v>
          </cell>
          <cell r="X2305">
            <v>1.6</v>
          </cell>
          <cell r="Y2305">
            <v>0.29152</v>
          </cell>
          <cell r="Z2305">
            <v>1.8915200000000001</v>
          </cell>
          <cell r="AA2305">
            <v>26.975999999999999</v>
          </cell>
          <cell r="AB2305">
            <v>0.26</v>
          </cell>
          <cell r="AC2305">
            <v>0.27968000000000004</v>
          </cell>
          <cell r="AD2305">
            <v>0.24992000000000003</v>
          </cell>
          <cell r="AE2305">
            <v>0.20992000000000002</v>
          </cell>
          <cell r="AF2305">
            <v>0.19776000000000002</v>
          </cell>
          <cell r="AG2305">
            <v>0</v>
          </cell>
          <cell r="AH2305">
            <v>0</v>
          </cell>
          <cell r="AI2305">
            <v>0</v>
          </cell>
          <cell r="AJ2305">
            <v>0</v>
          </cell>
          <cell r="AK2305">
            <v>0</v>
          </cell>
          <cell r="AL2305">
            <v>0</v>
          </cell>
          <cell r="AM2305">
            <v>0</v>
          </cell>
          <cell r="AN2305">
            <v>0</v>
          </cell>
          <cell r="AO2305">
            <v>0</v>
          </cell>
          <cell r="AP2305">
            <v>0</v>
          </cell>
          <cell r="AQ2305">
            <v>1.1972800000000001</v>
          </cell>
        </row>
        <row r="2306">
          <cell r="A2306">
            <v>1</v>
          </cell>
          <cell r="B2306" t="str">
            <v>COP</v>
          </cell>
          <cell r="C2306" t="str">
            <v>Convenidas</v>
          </cell>
          <cell r="D2306" t="str">
            <v>Variable</v>
          </cell>
          <cell r="E2306">
            <v>5</v>
          </cell>
          <cell r="F2306">
            <v>36124</v>
          </cell>
          <cell r="G2306" t="str">
            <v>Noviembre</v>
          </cell>
          <cell r="H2306">
            <v>1998</v>
          </cell>
          <cell r="I2306">
            <v>37950</v>
          </cell>
          <cell r="J2306">
            <v>2003</v>
          </cell>
          <cell r="K2306" t="str">
            <v>Noviembre</v>
          </cell>
          <cell r="P2306">
            <v>6.5</v>
          </cell>
          <cell r="Q2306">
            <v>18.22</v>
          </cell>
          <cell r="R2306">
            <v>16.86</v>
          </cell>
          <cell r="S2306" t="e">
            <v>#REF!</v>
          </cell>
          <cell r="T2306">
            <v>1.2</v>
          </cell>
          <cell r="U2306" t="e">
            <v>#REF!</v>
          </cell>
          <cell r="V2306">
            <v>1.2</v>
          </cell>
          <cell r="W2306" t="e">
            <v>#REF!</v>
          </cell>
          <cell r="X2306">
            <v>1.2</v>
          </cell>
          <cell r="Y2306">
            <v>0.21864</v>
          </cell>
          <cell r="Z2306">
            <v>1.4186399999999999</v>
          </cell>
          <cell r="AA2306">
            <v>20.231999999999999</v>
          </cell>
          <cell r="AB2306">
            <v>0.2</v>
          </cell>
          <cell r="AC2306">
            <v>0.20976</v>
          </cell>
          <cell r="AD2306">
            <v>0.18744</v>
          </cell>
          <cell r="AE2306">
            <v>0.15744</v>
          </cell>
          <cell r="AF2306">
            <v>0.14832000000000001</v>
          </cell>
          <cell r="AG2306">
            <v>0</v>
          </cell>
          <cell r="AH2306">
            <v>0</v>
          </cell>
          <cell r="AI2306">
            <v>0</v>
          </cell>
          <cell r="AJ2306">
            <v>0</v>
          </cell>
          <cell r="AK2306">
            <v>0</v>
          </cell>
          <cell r="AL2306">
            <v>0</v>
          </cell>
          <cell r="AM2306">
            <v>0</v>
          </cell>
          <cell r="AN2306">
            <v>0</v>
          </cell>
          <cell r="AO2306">
            <v>0</v>
          </cell>
          <cell r="AP2306">
            <v>0</v>
          </cell>
          <cell r="AQ2306">
            <v>0.90295999999999998</v>
          </cell>
        </row>
        <row r="2307">
          <cell r="A2307">
            <v>1</v>
          </cell>
          <cell r="B2307" t="str">
            <v>COP</v>
          </cell>
          <cell r="C2307" t="str">
            <v>Convenidas</v>
          </cell>
          <cell r="D2307" t="str">
            <v>Variable</v>
          </cell>
          <cell r="E2307">
            <v>5</v>
          </cell>
          <cell r="F2307">
            <v>36124</v>
          </cell>
          <cell r="G2307" t="str">
            <v>Noviembre</v>
          </cell>
          <cell r="H2307">
            <v>1998</v>
          </cell>
          <cell r="I2307">
            <v>37950</v>
          </cell>
          <cell r="J2307">
            <v>2003</v>
          </cell>
          <cell r="K2307" t="str">
            <v>Noviembre</v>
          </cell>
          <cell r="P2307">
            <v>6.5</v>
          </cell>
          <cell r="Q2307">
            <v>18.22</v>
          </cell>
          <cell r="R2307">
            <v>16.86</v>
          </cell>
          <cell r="S2307" t="e">
            <v>#REF!</v>
          </cell>
          <cell r="T2307">
            <v>3.3</v>
          </cell>
          <cell r="U2307" t="e">
            <v>#REF!</v>
          </cell>
          <cell r="V2307">
            <v>3.3</v>
          </cell>
          <cell r="W2307" t="e">
            <v>#REF!</v>
          </cell>
          <cell r="X2307">
            <v>3.3</v>
          </cell>
          <cell r="Y2307">
            <v>0.60126000000000002</v>
          </cell>
          <cell r="Z2307">
            <v>3.9012599999999997</v>
          </cell>
          <cell r="AA2307">
            <v>55.637999999999998</v>
          </cell>
          <cell r="AB2307">
            <v>0.54</v>
          </cell>
          <cell r="AC2307">
            <v>0.57684000000000002</v>
          </cell>
          <cell r="AD2307">
            <v>0.51546000000000003</v>
          </cell>
          <cell r="AE2307">
            <v>0.43296000000000001</v>
          </cell>
          <cell r="AF2307">
            <v>0.40787999999999996</v>
          </cell>
          <cell r="AG2307">
            <v>0</v>
          </cell>
          <cell r="AH2307">
            <v>0</v>
          </cell>
          <cell r="AI2307">
            <v>0</v>
          </cell>
          <cell r="AJ2307">
            <v>0</v>
          </cell>
          <cell r="AK2307">
            <v>0</v>
          </cell>
          <cell r="AL2307">
            <v>0</v>
          </cell>
          <cell r="AM2307">
            <v>0</v>
          </cell>
          <cell r="AN2307">
            <v>0</v>
          </cell>
          <cell r="AO2307">
            <v>0</v>
          </cell>
          <cell r="AP2307">
            <v>0</v>
          </cell>
          <cell r="AQ2307">
            <v>2.4731400000000003</v>
          </cell>
        </row>
        <row r="2308">
          <cell r="A2308">
            <v>1</v>
          </cell>
          <cell r="B2308" t="str">
            <v>COP</v>
          </cell>
          <cell r="C2308" t="str">
            <v>Convenidas</v>
          </cell>
          <cell r="D2308" t="str">
            <v>Variable</v>
          </cell>
          <cell r="E2308">
            <v>5</v>
          </cell>
          <cell r="F2308">
            <v>36124</v>
          </cell>
          <cell r="G2308" t="str">
            <v>Noviembre</v>
          </cell>
          <cell r="H2308">
            <v>1998</v>
          </cell>
          <cell r="I2308">
            <v>37950</v>
          </cell>
          <cell r="J2308">
            <v>2003</v>
          </cell>
          <cell r="K2308" t="str">
            <v>Noviembre</v>
          </cell>
          <cell r="P2308">
            <v>6.5</v>
          </cell>
          <cell r="Q2308">
            <v>18.22</v>
          </cell>
          <cell r="R2308">
            <v>16.86</v>
          </cell>
          <cell r="S2308" t="e">
            <v>#REF!</v>
          </cell>
          <cell r="T2308">
            <v>3.7</v>
          </cell>
          <cell r="U2308" t="e">
            <v>#REF!</v>
          </cell>
          <cell r="V2308">
            <v>3.7</v>
          </cell>
          <cell r="W2308" t="e">
            <v>#REF!</v>
          </cell>
          <cell r="X2308">
            <v>3.7</v>
          </cell>
          <cell r="Y2308">
            <v>0.67414000000000007</v>
          </cell>
          <cell r="Z2308">
            <v>4.3741400000000006</v>
          </cell>
          <cell r="AA2308">
            <v>62.381999999999998</v>
          </cell>
          <cell r="AB2308">
            <v>0.61</v>
          </cell>
          <cell r="AC2308">
            <v>0.64676000000000011</v>
          </cell>
          <cell r="AD2308">
            <v>0.57794000000000001</v>
          </cell>
          <cell r="AE2308">
            <v>0.48544000000000004</v>
          </cell>
          <cell r="AF2308">
            <v>0.45732</v>
          </cell>
          <cell r="AG2308">
            <v>0</v>
          </cell>
          <cell r="AH2308">
            <v>0</v>
          </cell>
          <cell r="AI2308">
            <v>0</v>
          </cell>
          <cell r="AJ2308">
            <v>0</v>
          </cell>
          <cell r="AK2308">
            <v>0</v>
          </cell>
          <cell r="AL2308">
            <v>0</v>
          </cell>
          <cell r="AM2308">
            <v>0</v>
          </cell>
          <cell r="AN2308">
            <v>0</v>
          </cell>
          <cell r="AO2308">
            <v>0</v>
          </cell>
          <cell r="AP2308">
            <v>0</v>
          </cell>
          <cell r="AQ2308">
            <v>2.7774600000000005</v>
          </cell>
        </row>
        <row r="2309">
          <cell r="A2309">
            <v>1</v>
          </cell>
          <cell r="B2309" t="str">
            <v>COP</v>
          </cell>
          <cell r="C2309" t="str">
            <v>Convenidas</v>
          </cell>
          <cell r="D2309" t="str">
            <v>Variable</v>
          </cell>
          <cell r="E2309">
            <v>5</v>
          </cell>
          <cell r="F2309">
            <v>36124</v>
          </cell>
          <cell r="G2309" t="str">
            <v>Noviembre</v>
          </cell>
          <cell r="H2309">
            <v>1998</v>
          </cell>
          <cell r="I2309">
            <v>37950</v>
          </cell>
          <cell r="J2309">
            <v>2003</v>
          </cell>
          <cell r="K2309" t="str">
            <v>Noviembre</v>
          </cell>
          <cell r="P2309">
            <v>6.5</v>
          </cell>
          <cell r="Q2309">
            <v>18.22</v>
          </cell>
          <cell r="R2309">
            <v>16.86</v>
          </cell>
          <cell r="S2309" t="e">
            <v>#REF!</v>
          </cell>
          <cell r="T2309">
            <v>2.6</v>
          </cell>
          <cell r="U2309" t="e">
            <v>#REF!</v>
          </cell>
          <cell r="V2309">
            <v>2.6</v>
          </cell>
          <cell r="W2309" t="e">
            <v>#REF!</v>
          </cell>
          <cell r="X2309">
            <v>2.6</v>
          </cell>
          <cell r="Y2309">
            <v>0.47372000000000003</v>
          </cell>
          <cell r="Z2309">
            <v>3.0737200000000002</v>
          </cell>
          <cell r="AA2309">
            <v>43.835999999999999</v>
          </cell>
          <cell r="AB2309">
            <v>0.43</v>
          </cell>
          <cell r="AC2309">
            <v>0.45448000000000005</v>
          </cell>
          <cell r="AD2309">
            <v>0.40612000000000004</v>
          </cell>
          <cell r="AE2309">
            <v>0.34112000000000003</v>
          </cell>
          <cell r="AF2309">
            <v>0.32136000000000003</v>
          </cell>
          <cell r="AG2309">
            <v>0</v>
          </cell>
          <cell r="AH2309">
            <v>0</v>
          </cell>
          <cell r="AI2309">
            <v>0</v>
          </cell>
          <cell r="AJ2309">
            <v>0</v>
          </cell>
          <cell r="AK2309">
            <v>0</v>
          </cell>
          <cell r="AL2309">
            <v>0</v>
          </cell>
          <cell r="AM2309">
            <v>0</v>
          </cell>
          <cell r="AN2309">
            <v>0</v>
          </cell>
          <cell r="AO2309">
            <v>0</v>
          </cell>
          <cell r="AP2309">
            <v>0</v>
          </cell>
          <cell r="AQ2309">
            <v>1.9530800000000001</v>
          </cell>
        </row>
        <row r="2310">
          <cell r="A2310">
            <v>1</v>
          </cell>
          <cell r="B2310" t="str">
            <v>COP</v>
          </cell>
          <cell r="C2310" t="str">
            <v>Convenidas</v>
          </cell>
          <cell r="D2310" t="str">
            <v>Variable</v>
          </cell>
          <cell r="E2310">
            <v>5</v>
          </cell>
          <cell r="F2310">
            <v>36124</v>
          </cell>
          <cell r="G2310" t="str">
            <v>Noviembre</v>
          </cell>
          <cell r="H2310">
            <v>1998</v>
          </cell>
          <cell r="I2310">
            <v>37950</v>
          </cell>
          <cell r="J2310">
            <v>2003</v>
          </cell>
          <cell r="K2310" t="str">
            <v>Noviembre</v>
          </cell>
          <cell r="P2310">
            <v>6.5</v>
          </cell>
          <cell r="Q2310">
            <v>18.22</v>
          </cell>
          <cell r="R2310">
            <v>16.86</v>
          </cell>
          <cell r="S2310" t="e">
            <v>#REF!</v>
          </cell>
          <cell r="T2310">
            <v>2</v>
          </cell>
          <cell r="U2310" t="e">
            <v>#REF!</v>
          </cell>
          <cell r="V2310">
            <v>2</v>
          </cell>
          <cell r="W2310" t="e">
            <v>#REF!</v>
          </cell>
          <cell r="X2310">
            <v>2</v>
          </cell>
          <cell r="Y2310">
            <v>0.3644</v>
          </cell>
          <cell r="Z2310">
            <v>2.3643999999999998</v>
          </cell>
          <cell r="AA2310">
            <v>33.72</v>
          </cell>
          <cell r="AB2310">
            <v>0.33</v>
          </cell>
          <cell r="AC2310">
            <v>0.34960000000000002</v>
          </cell>
          <cell r="AD2310">
            <v>0.31240000000000001</v>
          </cell>
          <cell r="AE2310">
            <v>0.26240000000000002</v>
          </cell>
          <cell r="AF2310">
            <v>0.2472</v>
          </cell>
          <cell r="AG2310">
            <v>0</v>
          </cell>
          <cell r="AH2310">
            <v>0</v>
          </cell>
          <cell r="AI2310">
            <v>0</v>
          </cell>
          <cell r="AJ2310">
            <v>0</v>
          </cell>
          <cell r="AK2310">
            <v>0</v>
          </cell>
          <cell r="AL2310">
            <v>0</v>
          </cell>
          <cell r="AM2310">
            <v>0</v>
          </cell>
          <cell r="AN2310">
            <v>0</v>
          </cell>
          <cell r="AO2310">
            <v>0</v>
          </cell>
          <cell r="AP2310">
            <v>0</v>
          </cell>
          <cell r="AQ2310">
            <v>1.5016</v>
          </cell>
        </row>
        <row r="2311">
          <cell r="A2311">
            <v>1</v>
          </cell>
          <cell r="B2311" t="str">
            <v>COP</v>
          </cell>
          <cell r="C2311" t="str">
            <v>Convenidas</v>
          </cell>
          <cell r="D2311" t="str">
            <v>Variable</v>
          </cell>
          <cell r="E2311">
            <v>5</v>
          </cell>
          <cell r="F2311">
            <v>36124</v>
          </cell>
          <cell r="G2311" t="str">
            <v>Noviembre</v>
          </cell>
          <cell r="H2311">
            <v>1998</v>
          </cell>
          <cell r="I2311">
            <v>37950</v>
          </cell>
          <cell r="J2311">
            <v>2003</v>
          </cell>
          <cell r="K2311" t="str">
            <v>Noviembre</v>
          </cell>
          <cell r="P2311">
            <v>6.5</v>
          </cell>
          <cell r="Q2311">
            <v>18.22</v>
          </cell>
          <cell r="R2311">
            <v>16.86</v>
          </cell>
          <cell r="S2311" t="e">
            <v>#REF!</v>
          </cell>
          <cell r="T2311">
            <v>1</v>
          </cell>
          <cell r="U2311" t="e">
            <v>#REF!</v>
          </cell>
          <cell r="V2311">
            <v>1</v>
          </cell>
          <cell r="W2311" t="e">
            <v>#REF!</v>
          </cell>
          <cell r="X2311">
            <v>1</v>
          </cell>
          <cell r="Y2311">
            <v>0.1822</v>
          </cell>
          <cell r="Z2311">
            <v>1.1821999999999999</v>
          </cell>
          <cell r="AA2311">
            <v>16.86</v>
          </cell>
          <cell r="AB2311">
            <v>0.16</v>
          </cell>
          <cell r="AC2311">
            <v>0.17480000000000001</v>
          </cell>
          <cell r="AD2311">
            <v>0.15620000000000001</v>
          </cell>
          <cell r="AE2311">
            <v>0.13120000000000001</v>
          </cell>
          <cell r="AF2311">
            <v>0.1236</v>
          </cell>
          <cell r="AG2311">
            <v>0</v>
          </cell>
          <cell r="AH2311">
            <v>0</v>
          </cell>
          <cell r="AI2311">
            <v>0</v>
          </cell>
          <cell r="AJ2311">
            <v>0</v>
          </cell>
          <cell r="AK2311">
            <v>0</v>
          </cell>
          <cell r="AL2311">
            <v>0</v>
          </cell>
          <cell r="AM2311">
            <v>0</v>
          </cell>
          <cell r="AN2311">
            <v>0</v>
          </cell>
          <cell r="AO2311">
            <v>0</v>
          </cell>
          <cell r="AP2311">
            <v>0</v>
          </cell>
          <cell r="AQ2311">
            <v>0.74580000000000002</v>
          </cell>
        </row>
        <row r="2312">
          <cell r="A2312">
            <v>1</v>
          </cell>
          <cell r="B2312" t="str">
            <v>COP</v>
          </cell>
          <cell r="C2312" t="str">
            <v>Convenidas</v>
          </cell>
          <cell r="D2312" t="str">
            <v>Variable</v>
          </cell>
          <cell r="E2312">
            <v>5</v>
          </cell>
          <cell r="F2312">
            <v>36124</v>
          </cell>
          <cell r="G2312" t="str">
            <v>Noviembre</v>
          </cell>
          <cell r="H2312">
            <v>1998</v>
          </cell>
          <cell r="I2312">
            <v>37950</v>
          </cell>
          <cell r="J2312">
            <v>2003</v>
          </cell>
          <cell r="K2312" t="str">
            <v>Noviembre</v>
          </cell>
          <cell r="P2312">
            <v>6.5</v>
          </cell>
          <cell r="Q2312">
            <v>18.22</v>
          </cell>
          <cell r="R2312">
            <v>16.86</v>
          </cell>
          <cell r="S2312" t="e">
            <v>#REF!</v>
          </cell>
          <cell r="T2312">
            <v>4.4000000000000004</v>
          </cell>
          <cell r="U2312" t="e">
            <v>#REF!</v>
          </cell>
          <cell r="V2312">
            <v>4.4000000000000004</v>
          </cell>
          <cell r="W2312" t="e">
            <v>#REF!</v>
          </cell>
          <cell r="X2312">
            <v>4.4000000000000004</v>
          </cell>
          <cell r="Y2312">
            <v>0.80168000000000006</v>
          </cell>
          <cell r="Z2312">
            <v>5.2016800000000005</v>
          </cell>
          <cell r="AA2312">
            <v>74.183999999999997</v>
          </cell>
          <cell r="AB2312">
            <v>0.72</v>
          </cell>
          <cell r="AC2312">
            <v>0.76912000000000014</v>
          </cell>
          <cell r="AD2312">
            <v>0.68728000000000011</v>
          </cell>
          <cell r="AE2312">
            <v>0.57728000000000013</v>
          </cell>
          <cell r="AF2312">
            <v>0.5438400000000001</v>
          </cell>
          <cell r="AG2312">
            <v>0</v>
          </cell>
          <cell r="AH2312">
            <v>0</v>
          </cell>
          <cell r="AI2312">
            <v>0</v>
          </cell>
          <cell r="AJ2312">
            <v>0</v>
          </cell>
          <cell r="AK2312">
            <v>0</v>
          </cell>
          <cell r="AL2312">
            <v>0</v>
          </cell>
          <cell r="AM2312">
            <v>0</v>
          </cell>
          <cell r="AN2312">
            <v>0</v>
          </cell>
          <cell r="AO2312">
            <v>0</v>
          </cell>
          <cell r="AP2312">
            <v>0</v>
          </cell>
          <cell r="AQ2312">
            <v>3.2975200000000005</v>
          </cell>
        </row>
        <row r="2313">
          <cell r="A2313">
            <v>1</v>
          </cell>
          <cell r="B2313" t="str">
            <v>COP</v>
          </cell>
          <cell r="C2313" t="str">
            <v>Convenidas</v>
          </cell>
          <cell r="D2313" t="str">
            <v>Variable</v>
          </cell>
          <cell r="E2313">
            <v>5</v>
          </cell>
          <cell r="F2313">
            <v>36124</v>
          </cell>
          <cell r="G2313" t="str">
            <v>Noviembre</v>
          </cell>
          <cell r="H2313">
            <v>1998</v>
          </cell>
          <cell r="I2313">
            <v>37950</v>
          </cell>
          <cell r="J2313">
            <v>2003</v>
          </cell>
          <cell r="K2313" t="str">
            <v>Noviembre</v>
          </cell>
          <cell r="P2313">
            <v>6.5</v>
          </cell>
          <cell r="Q2313">
            <v>18.22</v>
          </cell>
          <cell r="R2313">
            <v>16.86</v>
          </cell>
          <cell r="S2313" t="e">
            <v>#REF!</v>
          </cell>
          <cell r="T2313">
            <v>6.6</v>
          </cell>
          <cell r="U2313" t="e">
            <v>#REF!</v>
          </cell>
          <cell r="V2313">
            <v>6.6</v>
          </cell>
          <cell r="W2313" t="e">
            <v>#REF!</v>
          </cell>
          <cell r="X2313">
            <v>6.6</v>
          </cell>
          <cell r="Y2313">
            <v>1.20252</v>
          </cell>
          <cell r="Z2313">
            <v>7.8025199999999995</v>
          </cell>
          <cell r="AA2313">
            <v>111.276</v>
          </cell>
          <cell r="AB2313">
            <v>1.08</v>
          </cell>
          <cell r="AC2313">
            <v>1.15368</v>
          </cell>
          <cell r="AD2313">
            <v>1.0309200000000001</v>
          </cell>
          <cell r="AE2313">
            <v>0.86592000000000002</v>
          </cell>
          <cell r="AF2313">
            <v>0.81575999999999993</v>
          </cell>
          <cell r="AG2313">
            <v>0</v>
          </cell>
          <cell r="AH2313">
            <v>0</v>
          </cell>
          <cell r="AI2313">
            <v>0</v>
          </cell>
          <cell r="AJ2313">
            <v>0</v>
          </cell>
          <cell r="AK2313">
            <v>0</v>
          </cell>
          <cell r="AL2313">
            <v>0</v>
          </cell>
          <cell r="AM2313">
            <v>0</v>
          </cell>
          <cell r="AN2313">
            <v>0</v>
          </cell>
          <cell r="AO2313">
            <v>0</v>
          </cell>
          <cell r="AP2313">
            <v>0</v>
          </cell>
          <cell r="AQ2313">
            <v>4.9462800000000007</v>
          </cell>
        </row>
        <row r="2314">
          <cell r="A2314">
            <v>1</v>
          </cell>
          <cell r="B2314" t="str">
            <v>COP</v>
          </cell>
          <cell r="C2314" t="str">
            <v>Convenidas</v>
          </cell>
          <cell r="D2314" t="str">
            <v>Variable</v>
          </cell>
          <cell r="E2314">
            <v>5</v>
          </cell>
          <cell r="F2314">
            <v>36124</v>
          </cell>
          <cell r="G2314" t="str">
            <v>Noviembre</v>
          </cell>
          <cell r="H2314">
            <v>1998</v>
          </cell>
          <cell r="I2314">
            <v>37950</v>
          </cell>
          <cell r="J2314">
            <v>2003</v>
          </cell>
          <cell r="K2314" t="str">
            <v>Noviembre</v>
          </cell>
          <cell r="P2314">
            <v>6.5</v>
          </cell>
          <cell r="Q2314">
            <v>18.22</v>
          </cell>
          <cell r="R2314">
            <v>16.86</v>
          </cell>
          <cell r="S2314" t="e">
            <v>#REF!</v>
          </cell>
          <cell r="T2314">
            <v>6.8</v>
          </cell>
          <cell r="U2314" t="e">
            <v>#REF!</v>
          </cell>
          <cell r="V2314">
            <v>6.8</v>
          </cell>
          <cell r="W2314" t="e">
            <v>#REF!</v>
          </cell>
          <cell r="X2314">
            <v>6.8</v>
          </cell>
          <cell r="Y2314">
            <v>1.2389600000000001</v>
          </cell>
          <cell r="Z2314">
            <v>8.0389599999999994</v>
          </cell>
          <cell r="AA2314">
            <v>114.648</v>
          </cell>
          <cell r="AB2314">
            <v>1.1200000000000001</v>
          </cell>
          <cell r="AC2314">
            <v>1.1886400000000001</v>
          </cell>
          <cell r="AD2314">
            <v>1.06216</v>
          </cell>
          <cell r="AE2314">
            <v>0.89216000000000006</v>
          </cell>
          <cell r="AF2314">
            <v>0.84048</v>
          </cell>
          <cell r="AG2314">
            <v>0</v>
          </cell>
          <cell r="AH2314">
            <v>0</v>
          </cell>
          <cell r="AI2314">
            <v>0</v>
          </cell>
          <cell r="AJ2314">
            <v>0</v>
          </cell>
          <cell r="AK2314">
            <v>0</v>
          </cell>
          <cell r="AL2314">
            <v>0</v>
          </cell>
          <cell r="AM2314">
            <v>0</v>
          </cell>
          <cell r="AN2314">
            <v>0</v>
          </cell>
          <cell r="AO2314">
            <v>0</v>
          </cell>
          <cell r="AP2314">
            <v>0</v>
          </cell>
          <cell r="AQ2314">
            <v>5.1034400000000009</v>
          </cell>
        </row>
        <row r="2315">
          <cell r="A2315">
            <v>1</v>
          </cell>
          <cell r="B2315" t="str">
            <v>COP</v>
          </cell>
          <cell r="C2315" t="str">
            <v>Convenidas</v>
          </cell>
          <cell r="D2315" t="str">
            <v>Variable</v>
          </cell>
          <cell r="E2315">
            <v>5</v>
          </cell>
          <cell r="F2315">
            <v>36124</v>
          </cell>
          <cell r="G2315" t="str">
            <v>Noviembre</v>
          </cell>
          <cell r="H2315">
            <v>1998</v>
          </cell>
          <cell r="I2315">
            <v>37950</v>
          </cell>
          <cell r="J2315">
            <v>2003</v>
          </cell>
          <cell r="K2315" t="str">
            <v>Noviembre</v>
          </cell>
          <cell r="P2315">
            <v>6.5</v>
          </cell>
          <cell r="Q2315">
            <v>18.22</v>
          </cell>
          <cell r="R2315">
            <v>16.86</v>
          </cell>
          <cell r="S2315" t="e">
            <v>#REF!</v>
          </cell>
          <cell r="T2315">
            <v>1.5</v>
          </cell>
          <cell r="U2315" t="e">
            <v>#REF!</v>
          </cell>
          <cell r="V2315">
            <v>1.5</v>
          </cell>
          <cell r="W2315" t="e">
            <v>#REF!</v>
          </cell>
          <cell r="X2315">
            <v>1.5</v>
          </cell>
          <cell r="Y2315">
            <v>0.27329999999999999</v>
          </cell>
          <cell r="Z2315">
            <v>1.7732999999999999</v>
          </cell>
          <cell r="AA2315">
            <v>25.29</v>
          </cell>
          <cell r="AB2315">
            <v>0.25</v>
          </cell>
          <cell r="AC2315">
            <v>0.26219999999999999</v>
          </cell>
          <cell r="AD2315">
            <v>0.23430000000000001</v>
          </cell>
          <cell r="AE2315">
            <v>0.19680000000000003</v>
          </cell>
          <cell r="AF2315">
            <v>0.18540000000000001</v>
          </cell>
          <cell r="AG2315">
            <v>0</v>
          </cell>
          <cell r="AH2315">
            <v>0</v>
          </cell>
          <cell r="AI2315">
            <v>0</v>
          </cell>
          <cell r="AJ2315">
            <v>0</v>
          </cell>
          <cell r="AK2315">
            <v>0</v>
          </cell>
          <cell r="AL2315">
            <v>0</v>
          </cell>
          <cell r="AM2315">
            <v>0</v>
          </cell>
          <cell r="AN2315">
            <v>0</v>
          </cell>
          <cell r="AO2315">
            <v>0</v>
          </cell>
          <cell r="AP2315">
            <v>0</v>
          </cell>
          <cell r="AQ2315">
            <v>1.1287</v>
          </cell>
        </row>
        <row r="2316">
          <cell r="A2316">
            <v>1</v>
          </cell>
          <cell r="B2316" t="str">
            <v>COP</v>
          </cell>
          <cell r="C2316" t="str">
            <v>Convenidas</v>
          </cell>
          <cell r="D2316" t="str">
            <v>Variable</v>
          </cell>
          <cell r="E2316">
            <v>5</v>
          </cell>
          <cell r="F2316">
            <v>36124</v>
          </cell>
          <cell r="G2316" t="str">
            <v>Noviembre</v>
          </cell>
          <cell r="H2316">
            <v>1998</v>
          </cell>
          <cell r="I2316">
            <v>37950</v>
          </cell>
          <cell r="J2316">
            <v>2003</v>
          </cell>
          <cell r="K2316" t="str">
            <v>Noviembre</v>
          </cell>
          <cell r="P2316">
            <v>6.5</v>
          </cell>
          <cell r="Q2316">
            <v>18.22</v>
          </cell>
          <cell r="R2316">
            <v>16.86</v>
          </cell>
          <cell r="S2316" t="e">
            <v>#REF!</v>
          </cell>
          <cell r="T2316">
            <v>19.3</v>
          </cell>
          <cell r="U2316" t="e">
            <v>#REF!</v>
          </cell>
          <cell r="V2316">
            <v>19.3</v>
          </cell>
          <cell r="W2316" t="e">
            <v>#REF!</v>
          </cell>
          <cell r="X2316">
            <v>19.3</v>
          </cell>
          <cell r="Y2316">
            <v>3.5164600000000004</v>
          </cell>
          <cell r="Z2316">
            <v>22.816459999999999</v>
          </cell>
          <cell r="AA2316">
            <v>325.39800000000002</v>
          </cell>
          <cell r="AB2316">
            <v>3.17</v>
          </cell>
          <cell r="AC2316">
            <v>3.3736400000000004</v>
          </cell>
          <cell r="AD2316">
            <v>3.0146600000000001</v>
          </cell>
          <cell r="AE2316">
            <v>2.5321600000000002</v>
          </cell>
          <cell r="AF2316">
            <v>2.3854800000000003</v>
          </cell>
          <cell r="AG2316">
            <v>0</v>
          </cell>
          <cell r="AH2316">
            <v>0</v>
          </cell>
          <cell r="AI2316">
            <v>0</v>
          </cell>
          <cell r="AJ2316">
            <v>0</v>
          </cell>
          <cell r="AK2316">
            <v>0</v>
          </cell>
          <cell r="AL2316">
            <v>0</v>
          </cell>
          <cell r="AM2316">
            <v>0</v>
          </cell>
          <cell r="AN2316">
            <v>0</v>
          </cell>
          <cell r="AO2316">
            <v>0</v>
          </cell>
          <cell r="AP2316">
            <v>0</v>
          </cell>
          <cell r="AQ2316">
            <v>14.475940000000001</v>
          </cell>
        </row>
        <row r="2317">
          <cell r="A2317">
            <v>1</v>
          </cell>
          <cell r="B2317" t="str">
            <v>COP</v>
          </cell>
          <cell r="C2317" t="str">
            <v>Convenidas</v>
          </cell>
          <cell r="D2317" t="str">
            <v>Variable</v>
          </cell>
          <cell r="E2317">
            <v>5</v>
          </cell>
          <cell r="F2317">
            <v>36124</v>
          </cell>
          <cell r="G2317" t="str">
            <v>Noviembre</v>
          </cell>
          <cell r="H2317">
            <v>1998</v>
          </cell>
          <cell r="I2317">
            <v>37950</v>
          </cell>
          <cell r="J2317">
            <v>2003</v>
          </cell>
          <cell r="K2317" t="str">
            <v>Noviembre</v>
          </cell>
          <cell r="P2317">
            <v>6.5</v>
          </cell>
          <cell r="Q2317">
            <v>18.22</v>
          </cell>
          <cell r="R2317">
            <v>16.86</v>
          </cell>
          <cell r="S2317" t="e">
            <v>#REF!</v>
          </cell>
          <cell r="T2317">
            <v>16.7</v>
          </cell>
          <cell r="U2317" t="e">
            <v>#REF!</v>
          </cell>
          <cell r="V2317">
            <v>16.7</v>
          </cell>
          <cell r="W2317" t="e">
            <v>#REF!</v>
          </cell>
          <cell r="X2317">
            <v>16.7</v>
          </cell>
          <cell r="Y2317">
            <v>3.0427399999999998</v>
          </cell>
          <cell r="Z2317">
            <v>19.742739999999998</v>
          </cell>
          <cell r="AA2317">
            <v>281.56199999999995</v>
          </cell>
          <cell r="AB2317">
            <v>2.74</v>
          </cell>
          <cell r="AC2317">
            <v>2.9191600000000002</v>
          </cell>
          <cell r="AD2317">
            <v>2.6085400000000001</v>
          </cell>
          <cell r="AE2317">
            <v>2.1910400000000001</v>
          </cell>
          <cell r="AF2317">
            <v>2.06412</v>
          </cell>
          <cell r="AG2317">
            <v>0</v>
          </cell>
          <cell r="AH2317">
            <v>0</v>
          </cell>
          <cell r="AI2317">
            <v>0</v>
          </cell>
          <cell r="AJ2317">
            <v>0</v>
          </cell>
          <cell r="AK2317">
            <v>0</v>
          </cell>
          <cell r="AL2317">
            <v>0</v>
          </cell>
          <cell r="AM2317">
            <v>0</v>
          </cell>
          <cell r="AN2317">
            <v>0</v>
          </cell>
          <cell r="AO2317">
            <v>0</v>
          </cell>
          <cell r="AP2317">
            <v>0</v>
          </cell>
          <cell r="AQ2317">
            <v>12.522859999999998</v>
          </cell>
        </row>
        <row r="2318">
          <cell r="A2318">
            <v>1</v>
          </cell>
          <cell r="B2318" t="str">
            <v>COP</v>
          </cell>
          <cell r="C2318" t="str">
            <v>Convenidas</v>
          </cell>
          <cell r="D2318" t="str">
            <v>Variable</v>
          </cell>
          <cell r="E2318">
            <v>5</v>
          </cell>
          <cell r="F2318">
            <v>36124</v>
          </cell>
          <cell r="G2318" t="str">
            <v>Noviembre</v>
          </cell>
          <cell r="H2318">
            <v>1998</v>
          </cell>
          <cell r="I2318">
            <v>37950</v>
          </cell>
          <cell r="J2318">
            <v>2003</v>
          </cell>
          <cell r="K2318" t="str">
            <v>Noviembre</v>
          </cell>
          <cell r="P2318">
            <v>6.5</v>
          </cell>
          <cell r="Q2318">
            <v>18.22</v>
          </cell>
          <cell r="R2318">
            <v>16.86</v>
          </cell>
          <cell r="S2318" t="e">
            <v>#REF!</v>
          </cell>
          <cell r="T2318">
            <v>6.9</v>
          </cell>
          <cell r="U2318" t="e">
            <v>#REF!</v>
          </cell>
          <cell r="V2318">
            <v>6.9</v>
          </cell>
          <cell r="W2318" t="e">
            <v>#REF!</v>
          </cell>
          <cell r="X2318">
            <v>6.9</v>
          </cell>
          <cell r="Y2318">
            <v>1.25718</v>
          </cell>
          <cell r="Z2318">
            <v>8.1571800000000003</v>
          </cell>
          <cell r="AA2318">
            <v>116.334</v>
          </cell>
          <cell r="AB2318">
            <v>1.1299999999999999</v>
          </cell>
          <cell r="AC2318">
            <v>1.2061200000000001</v>
          </cell>
          <cell r="AD2318">
            <v>1.0777800000000002</v>
          </cell>
          <cell r="AE2318">
            <v>0.90528000000000008</v>
          </cell>
          <cell r="AF2318">
            <v>0.85284000000000004</v>
          </cell>
          <cell r="AG2318">
            <v>0</v>
          </cell>
          <cell r="AH2318">
            <v>0</v>
          </cell>
          <cell r="AI2318">
            <v>0</v>
          </cell>
          <cell r="AJ2318">
            <v>0</v>
          </cell>
          <cell r="AK2318">
            <v>0</v>
          </cell>
          <cell r="AL2318">
            <v>0</v>
          </cell>
          <cell r="AM2318">
            <v>0</v>
          </cell>
          <cell r="AN2318">
            <v>0</v>
          </cell>
          <cell r="AO2318">
            <v>0</v>
          </cell>
          <cell r="AP2318">
            <v>0</v>
          </cell>
          <cell r="AQ2318">
            <v>5.1720199999999998</v>
          </cell>
        </row>
        <row r="2319">
          <cell r="A2319">
            <v>1</v>
          </cell>
          <cell r="B2319" t="str">
            <v>COP</v>
          </cell>
          <cell r="C2319" t="str">
            <v>Convenidas</v>
          </cell>
          <cell r="D2319" t="str">
            <v>Variable</v>
          </cell>
          <cell r="E2319">
            <v>5</v>
          </cell>
          <cell r="F2319">
            <v>36124</v>
          </cell>
          <cell r="G2319" t="str">
            <v>Noviembre</v>
          </cell>
          <cell r="H2319">
            <v>1998</v>
          </cell>
          <cell r="I2319">
            <v>37950</v>
          </cell>
          <cell r="J2319">
            <v>2003</v>
          </cell>
          <cell r="K2319" t="str">
            <v>Noviembre</v>
          </cell>
          <cell r="P2319">
            <v>6.5</v>
          </cell>
          <cell r="Q2319">
            <v>18.22</v>
          </cell>
          <cell r="R2319">
            <v>16.86</v>
          </cell>
          <cell r="S2319" t="e">
            <v>#REF!</v>
          </cell>
          <cell r="T2319">
            <v>39.799999999999997</v>
          </cell>
          <cell r="U2319" t="e">
            <v>#REF!</v>
          </cell>
          <cell r="V2319">
            <v>39.799999999999997</v>
          </cell>
          <cell r="W2319" t="e">
            <v>#REF!</v>
          </cell>
          <cell r="X2319">
            <v>39.799999999999997</v>
          </cell>
          <cell r="Y2319">
            <v>7.2515599999999996</v>
          </cell>
          <cell r="Z2319">
            <v>47.051559999999995</v>
          </cell>
          <cell r="AA2319">
            <v>671.02799999999991</v>
          </cell>
          <cell r="AB2319">
            <v>6.54</v>
          </cell>
          <cell r="AC2319">
            <v>6.9570400000000001</v>
          </cell>
          <cell r="AD2319">
            <v>6.2167599999999998</v>
          </cell>
          <cell r="AE2319">
            <v>5.2217599999999997</v>
          </cell>
          <cell r="AF2319">
            <v>4.9192799999999997</v>
          </cell>
          <cell r="AG2319">
            <v>0</v>
          </cell>
          <cell r="AH2319">
            <v>0</v>
          </cell>
          <cell r="AI2319">
            <v>0</v>
          </cell>
          <cell r="AJ2319">
            <v>0</v>
          </cell>
          <cell r="AK2319">
            <v>0</v>
          </cell>
          <cell r="AL2319">
            <v>0</v>
          </cell>
          <cell r="AM2319">
            <v>0</v>
          </cell>
          <cell r="AN2319">
            <v>0</v>
          </cell>
          <cell r="AO2319">
            <v>0</v>
          </cell>
          <cell r="AP2319">
            <v>0</v>
          </cell>
          <cell r="AQ2319">
            <v>29.854839999999999</v>
          </cell>
        </row>
        <row r="2320">
          <cell r="A2320">
            <v>1</v>
          </cell>
          <cell r="B2320" t="str">
            <v>COP</v>
          </cell>
          <cell r="C2320" t="str">
            <v>Convenidas</v>
          </cell>
          <cell r="D2320" t="str">
            <v>Variable</v>
          </cell>
          <cell r="E2320">
            <v>5</v>
          </cell>
          <cell r="F2320">
            <v>36124</v>
          </cell>
          <cell r="G2320" t="str">
            <v>Noviembre</v>
          </cell>
          <cell r="H2320">
            <v>1998</v>
          </cell>
          <cell r="I2320">
            <v>37950</v>
          </cell>
          <cell r="J2320">
            <v>2003</v>
          </cell>
          <cell r="K2320" t="str">
            <v>Noviembre</v>
          </cell>
          <cell r="P2320">
            <v>6.5</v>
          </cell>
          <cell r="Q2320">
            <v>18.22</v>
          </cell>
          <cell r="R2320">
            <v>16.86</v>
          </cell>
          <cell r="S2320" t="e">
            <v>#REF!</v>
          </cell>
          <cell r="T2320">
            <v>2</v>
          </cell>
          <cell r="U2320" t="e">
            <v>#REF!</v>
          </cell>
          <cell r="V2320">
            <v>2</v>
          </cell>
          <cell r="W2320" t="e">
            <v>#REF!</v>
          </cell>
          <cell r="X2320">
            <v>2</v>
          </cell>
          <cell r="Y2320">
            <v>0.3644</v>
          </cell>
          <cell r="Z2320">
            <v>2.3643999999999998</v>
          </cell>
          <cell r="AA2320">
            <v>33.72</v>
          </cell>
          <cell r="AB2320">
            <v>0.33</v>
          </cell>
          <cell r="AC2320">
            <v>0.34960000000000002</v>
          </cell>
          <cell r="AD2320">
            <v>0.31240000000000001</v>
          </cell>
          <cell r="AE2320">
            <v>0.26240000000000002</v>
          </cell>
          <cell r="AF2320">
            <v>0.2472</v>
          </cell>
          <cell r="AG2320">
            <v>0</v>
          </cell>
          <cell r="AH2320">
            <v>0</v>
          </cell>
          <cell r="AI2320">
            <v>0</v>
          </cell>
          <cell r="AJ2320">
            <v>0</v>
          </cell>
          <cell r="AK2320">
            <v>0</v>
          </cell>
          <cell r="AL2320">
            <v>0</v>
          </cell>
          <cell r="AM2320">
            <v>0</v>
          </cell>
          <cell r="AN2320">
            <v>0</v>
          </cell>
          <cell r="AO2320">
            <v>0</v>
          </cell>
          <cell r="AP2320">
            <v>0</v>
          </cell>
          <cell r="AQ2320">
            <v>1.5016</v>
          </cell>
        </row>
        <row r="2321">
          <cell r="A2321">
            <v>1</v>
          </cell>
          <cell r="B2321" t="str">
            <v>COP</v>
          </cell>
          <cell r="C2321" t="str">
            <v>Convenidas</v>
          </cell>
          <cell r="D2321" t="str">
            <v>Variable</v>
          </cell>
          <cell r="E2321">
            <v>5</v>
          </cell>
          <cell r="F2321">
            <v>36124</v>
          </cell>
          <cell r="G2321" t="str">
            <v>Noviembre</v>
          </cell>
          <cell r="H2321">
            <v>1998</v>
          </cell>
          <cell r="I2321">
            <v>37950</v>
          </cell>
          <cell r="J2321">
            <v>2003</v>
          </cell>
          <cell r="K2321" t="str">
            <v>Noviembre</v>
          </cell>
          <cell r="P2321">
            <v>6.5</v>
          </cell>
          <cell r="Q2321">
            <v>18.22</v>
          </cell>
          <cell r="R2321">
            <v>16.86</v>
          </cell>
          <cell r="S2321" t="e">
            <v>#REF!</v>
          </cell>
          <cell r="T2321">
            <v>4.8</v>
          </cell>
          <cell r="U2321" t="e">
            <v>#REF!</v>
          </cell>
          <cell r="V2321">
            <v>4.8</v>
          </cell>
          <cell r="W2321" t="e">
            <v>#REF!</v>
          </cell>
          <cell r="X2321">
            <v>4.8</v>
          </cell>
          <cell r="Y2321">
            <v>0.87456</v>
          </cell>
          <cell r="Z2321">
            <v>5.6745599999999996</v>
          </cell>
          <cell r="AA2321">
            <v>80.927999999999997</v>
          </cell>
          <cell r="AB2321">
            <v>0.79</v>
          </cell>
          <cell r="AC2321">
            <v>0.83904000000000001</v>
          </cell>
          <cell r="AD2321">
            <v>0.74975999999999998</v>
          </cell>
          <cell r="AE2321">
            <v>0.62975999999999999</v>
          </cell>
          <cell r="AF2321">
            <v>0.59328000000000003</v>
          </cell>
          <cell r="AG2321">
            <v>0</v>
          </cell>
          <cell r="AH2321">
            <v>0</v>
          </cell>
          <cell r="AI2321">
            <v>0</v>
          </cell>
          <cell r="AJ2321">
            <v>0</v>
          </cell>
          <cell r="AK2321">
            <v>0</v>
          </cell>
          <cell r="AL2321">
            <v>0</v>
          </cell>
          <cell r="AM2321">
            <v>0</v>
          </cell>
          <cell r="AN2321">
            <v>0</v>
          </cell>
          <cell r="AO2321">
            <v>0</v>
          </cell>
          <cell r="AP2321">
            <v>0</v>
          </cell>
          <cell r="AQ2321">
            <v>3.6018400000000002</v>
          </cell>
        </row>
        <row r="2322">
          <cell r="A2322">
            <v>1</v>
          </cell>
          <cell r="B2322" t="str">
            <v>COP</v>
          </cell>
          <cell r="C2322" t="str">
            <v>Convenidas</v>
          </cell>
          <cell r="D2322" t="str">
            <v>Variable</v>
          </cell>
          <cell r="E2322">
            <v>5</v>
          </cell>
          <cell r="F2322">
            <v>36124</v>
          </cell>
          <cell r="G2322" t="str">
            <v>Noviembre</v>
          </cell>
          <cell r="H2322">
            <v>1998</v>
          </cell>
          <cell r="I2322">
            <v>37950</v>
          </cell>
          <cell r="J2322">
            <v>2003</v>
          </cell>
          <cell r="K2322" t="str">
            <v>Noviembre</v>
          </cell>
          <cell r="P2322">
            <v>6.5</v>
          </cell>
          <cell r="Q2322">
            <v>18.22</v>
          </cell>
          <cell r="R2322">
            <v>16.86</v>
          </cell>
          <cell r="S2322" t="e">
            <v>#REF!</v>
          </cell>
          <cell r="T2322">
            <v>10.199999999999999</v>
          </cell>
          <cell r="U2322" t="e">
            <v>#REF!</v>
          </cell>
          <cell r="V2322">
            <v>10.199999999999999</v>
          </cell>
          <cell r="W2322" t="e">
            <v>#REF!</v>
          </cell>
          <cell r="X2322">
            <v>10.199999999999999</v>
          </cell>
          <cell r="Y2322">
            <v>1.8584399999999999</v>
          </cell>
          <cell r="Z2322">
            <v>12.058439999999999</v>
          </cell>
          <cell r="AA2322">
            <v>171.97199999999998</v>
          </cell>
          <cell r="AB2322">
            <v>1.68</v>
          </cell>
          <cell r="AC2322">
            <v>1.7829599999999999</v>
          </cell>
          <cell r="AD2322">
            <v>1.59324</v>
          </cell>
          <cell r="AE2322">
            <v>1.3382400000000001</v>
          </cell>
          <cell r="AF2322">
            <v>1.2607199999999998</v>
          </cell>
          <cell r="AG2322">
            <v>0</v>
          </cell>
          <cell r="AH2322">
            <v>0</v>
          </cell>
          <cell r="AI2322">
            <v>0</v>
          </cell>
          <cell r="AJ2322">
            <v>0</v>
          </cell>
          <cell r="AK2322">
            <v>0</v>
          </cell>
          <cell r="AL2322">
            <v>0</v>
          </cell>
          <cell r="AM2322">
            <v>0</v>
          </cell>
          <cell r="AN2322">
            <v>0</v>
          </cell>
          <cell r="AO2322">
            <v>0</v>
          </cell>
          <cell r="AP2322">
            <v>0</v>
          </cell>
          <cell r="AQ2322">
            <v>7.6551599999999995</v>
          </cell>
        </row>
        <row r="2323">
          <cell r="A2323">
            <v>1</v>
          </cell>
          <cell r="B2323" t="str">
            <v>COP</v>
          </cell>
          <cell r="C2323" t="str">
            <v>Convenidas</v>
          </cell>
          <cell r="D2323" t="str">
            <v>Variable</v>
          </cell>
          <cell r="E2323">
            <v>5</v>
          </cell>
          <cell r="F2323">
            <v>36124</v>
          </cell>
          <cell r="G2323" t="str">
            <v>Noviembre</v>
          </cell>
          <cell r="H2323">
            <v>1998</v>
          </cell>
          <cell r="I2323">
            <v>37950</v>
          </cell>
          <cell r="J2323">
            <v>2003</v>
          </cell>
          <cell r="K2323" t="str">
            <v>Noviembre</v>
          </cell>
          <cell r="P2323">
            <v>6.5</v>
          </cell>
          <cell r="Q2323">
            <v>18.22</v>
          </cell>
          <cell r="R2323">
            <v>16.86</v>
          </cell>
          <cell r="S2323" t="e">
            <v>#REF!</v>
          </cell>
          <cell r="T2323">
            <v>12.6</v>
          </cell>
          <cell r="U2323" t="e">
            <v>#REF!</v>
          </cell>
          <cell r="V2323">
            <v>12.6</v>
          </cell>
          <cell r="W2323" t="e">
            <v>#REF!</v>
          </cell>
          <cell r="X2323">
            <v>12.6</v>
          </cell>
          <cell r="Y2323">
            <v>2.2957199999999998</v>
          </cell>
          <cell r="Z2323">
            <v>14.895719999999999</v>
          </cell>
          <cell r="AA2323">
            <v>212.43599999999998</v>
          </cell>
          <cell r="AB2323">
            <v>2.0699999999999998</v>
          </cell>
          <cell r="AC2323">
            <v>2.20248</v>
          </cell>
          <cell r="AD2323">
            <v>1.9681200000000001</v>
          </cell>
          <cell r="AE2323">
            <v>1.6531200000000001</v>
          </cell>
          <cell r="AF2323">
            <v>1.5573600000000001</v>
          </cell>
          <cell r="AG2323">
            <v>0</v>
          </cell>
          <cell r="AH2323">
            <v>0</v>
          </cell>
          <cell r="AI2323">
            <v>0</v>
          </cell>
          <cell r="AJ2323">
            <v>0</v>
          </cell>
          <cell r="AK2323">
            <v>0</v>
          </cell>
          <cell r="AL2323">
            <v>0</v>
          </cell>
          <cell r="AM2323">
            <v>0</v>
          </cell>
          <cell r="AN2323">
            <v>0</v>
          </cell>
          <cell r="AO2323">
            <v>0</v>
          </cell>
          <cell r="AP2323">
            <v>0</v>
          </cell>
          <cell r="AQ2323">
            <v>9.451080000000001</v>
          </cell>
        </row>
        <row r="2324">
          <cell r="A2324">
            <v>1</v>
          </cell>
          <cell r="B2324" t="str">
            <v>COP</v>
          </cell>
          <cell r="C2324" t="str">
            <v>Convenidas</v>
          </cell>
          <cell r="D2324" t="str">
            <v>Variable</v>
          </cell>
          <cell r="E2324">
            <v>5</v>
          </cell>
          <cell r="F2324">
            <v>36124</v>
          </cell>
          <cell r="G2324" t="str">
            <v>Noviembre</v>
          </cell>
          <cell r="H2324">
            <v>1998</v>
          </cell>
          <cell r="I2324">
            <v>37950</v>
          </cell>
          <cell r="J2324">
            <v>2003</v>
          </cell>
          <cell r="K2324" t="str">
            <v>Noviembre</v>
          </cell>
          <cell r="P2324">
            <v>6.5</v>
          </cell>
          <cell r="Q2324">
            <v>18.22</v>
          </cell>
          <cell r="R2324">
            <v>16.86</v>
          </cell>
          <cell r="S2324" t="e">
            <v>#REF!</v>
          </cell>
          <cell r="T2324">
            <v>2.8</v>
          </cell>
          <cell r="U2324" t="e">
            <v>#REF!</v>
          </cell>
          <cell r="V2324">
            <v>2.8</v>
          </cell>
          <cell r="W2324" t="e">
            <v>#REF!</v>
          </cell>
          <cell r="X2324">
            <v>2.8</v>
          </cell>
          <cell r="Y2324">
            <v>0.51015999999999995</v>
          </cell>
          <cell r="Z2324">
            <v>3.3101599999999998</v>
          </cell>
          <cell r="AA2324">
            <v>47.207999999999998</v>
          </cell>
          <cell r="AB2324">
            <v>0.46</v>
          </cell>
          <cell r="AC2324">
            <v>0.48943999999999999</v>
          </cell>
          <cell r="AD2324">
            <v>0.43735999999999997</v>
          </cell>
          <cell r="AE2324">
            <v>0.36736000000000002</v>
          </cell>
          <cell r="AF2324">
            <v>0.34608</v>
          </cell>
          <cell r="AG2324">
            <v>0</v>
          </cell>
          <cell r="AH2324">
            <v>0</v>
          </cell>
          <cell r="AI2324">
            <v>0</v>
          </cell>
          <cell r="AJ2324">
            <v>0</v>
          </cell>
          <cell r="AK2324">
            <v>0</v>
          </cell>
          <cell r="AL2324">
            <v>0</v>
          </cell>
          <cell r="AM2324">
            <v>0</v>
          </cell>
          <cell r="AN2324">
            <v>0</v>
          </cell>
          <cell r="AO2324">
            <v>0</v>
          </cell>
          <cell r="AP2324">
            <v>0</v>
          </cell>
          <cell r="AQ2324">
            <v>2.1002400000000003</v>
          </cell>
        </row>
        <row r="2325">
          <cell r="A2325">
            <v>1</v>
          </cell>
          <cell r="B2325" t="str">
            <v>COP</v>
          </cell>
          <cell r="C2325" t="str">
            <v>Convenidas</v>
          </cell>
          <cell r="D2325" t="str">
            <v>Variable</v>
          </cell>
          <cell r="E2325">
            <v>5</v>
          </cell>
          <cell r="F2325">
            <v>36124</v>
          </cell>
          <cell r="G2325" t="str">
            <v>Noviembre</v>
          </cell>
          <cell r="H2325">
            <v>1998</v>
          </cell>
          <cell r="I2325">
            <v>37950</v>
          </cell>
          <cell r="J2325">
            <v>2003</v>
          </cell>
          <cell r="K2325" t="str">
            <v>Noviembre</v>
          </cell>
          <cell r="P2325">
            <v>6.5</v>
          </cell>
          <cell r="Q2325">
            <v>18.22</v>
          </cell>
          <cell r="R2325">
            <v>16.86</v>
          </cell>
          <cell r="S2325" t="e">
            <v>#REF!</v>
          </cell>
          <cell r="T2325">
            <v>0.5</v>
          </cell>
          <cell r="U2325" t="e">
            <v>#REF!</v>
          </cell>
          <cell r="V2325">
            <v>0.5</v>
          </cell>
          <cell r="W2325" t="e">
            <v>#REF!</v>
          </cell>
          <cell r="X2325">
            <v>0.5</v>
          </cell>
          <cell r="Y2325">
            <v>9.11E-2</v>
          </cell>
          <cell r="Z2325">
            <v>0.59109999999999996</v>
          </cell>
          <cell r="AA2325">
            <v>8.43</v>
          </cell>
          <cell r="AB2325">
            <v>0.08</v>
          </cell>
          <cell r="AC2325">
            <v>8.7400000000000005E-2</v>
          </cell>
          <cell r="AD2325">
            <v>7.8100000000000003E-2</v>
          </cell>
          <cell r="AE2325">
            <v>6.5600000000000006E-2</v>
          </cell>
          <cell r="AF2325">
            <v>6.1800000000000001E-2</v>
          </cell>
          <cell r="AG2325">
            <v>0</v>
          </cell>
          <cell r="AH2325">
            <v>0</v>
          </cell>
          <cell r="AI2325">
            <v>0</v>
          </cell>
          <cell r="AJ2325">
            <v>0</v>
          </cell>
          <cell r="AK2325">
            <v>0</v>
          </cell>
          <cell r="AL2325">
            <v>0</v>
          </cell>
          <cell r="AM2325">
            <v>0</v>
          </cell>
          <cell r="AN2325">
            <v>0</v>
          </cell>
          <cell r="AO2325">
            <v>0</v>
          </cell>
          <cell r="AP2325">
            <v>0</v>
          </cell>
          <cell r="AQ2325">
            <v>0.37290000000000001</v>
          </cell>
        </row>
        <row r="2326">
          <cell r="A2326">
            <v>1</v>
          </cell>
          <cell r="B2326" t="str">
            <v>COP</v>
          </cell>
          <cell r="C2326" t="str">
            <v>Convenidas</v>
          </cell>
          <cell r="D2326" t="str">
            <v>Variable</v>
          </cell>
          <cell r="E2326">
            <v>5</v>
          </cell>
          <cell r="F2326">
            <v>36124</v>
          </cell>
          <cell r="G2326" t="str">
            <v>Noviembre</v>
          </cell>
          <cell r="H2326">
            <v>1998</v>
          </cell>
          <cell r="I2326">
            <v>37950</v>
          </cell>
          <cell r="J2326">
            <v>2003</v>
          </cell>
          <cell r="K2326" t="str">
            <v>Noviembre</v>
          </cell>
          <cell r="P2326">
            <v>6.5</v>
          </cell>
          <cell r="Q2326">
            <v>18.22</v>
          </cell>
          <cell r="R2326">
            <v>16.86</v>
          </cell>
          <cell r="S2326" t="e">
            <v>#REF!</v>
          </cell>
          <cell r="T2326">
            <v>17.100000000000001</v>
          </cell>
          <cell r="U2326" t="e">
            <v>#REF!</v>
          </cell>
          <cell r="V2326">
            <v>17.100000000000001</v>
          </cell>
          <cell r="W2326" t="e">
            <v>#REF!</v>
          </cell>
          <cell r="X2326">
            <v>17.100000000000001</v>
          </cell>
          <cell r="Y2326">
            <v>3.1156200000000003</v>
          </cell>
          <cell r="Z2326">
            <v>20.215620000000001</v>
          </cell>
          <cell r="AA2326">
            <v>288.30600000000004</v>
          </cell>
          <cell r="AB2326">
            <v>2.81</v>
          </cell>
          <cell r="AC2326">
            <v>2.9890800000000004</v>
          </cell>
          <cell r="AD2326">
            <v>2.6710200000000004</v>
          </cell>
          <cell r="AE2326">
            <v>2.2435200000000002</v>
          </cell>
          <cell r="AF2326">
            <v>2.1135600000000001</v>
          </cell>
          <cell r="AG2326">
            <v>0</v>
          </cell>
          <cell r="AH2326">
            <v>0</v>
          </cell>
          <cell r="AI2326">
            <v>0</v>
          </cell>
          <cell r="AJ2326">
            <v>0</v>
          </cell>
          <cell r="AK2326">
            <v>0</v>
          </cell>
          <cell r="AL2326">
            <v>0</v>
          </cell>
          <cell r="AM2326">
            <v>0</v>
          </cell>
          <cell r="AN2326">
            <v>0</v>
          </cell>
          <cell r="AO2326">
            <v>0</v>
          </cell>
          <cell r="AP2326">
            <v>0</v>
          </cell>
          <cell r="AQ2326">
            <v>12.82718</v>
          </cell>
        </row>
        <row r="2327">
          <cell r="A2327">
            <v>1</v>
          </cell>
          <cell r="B2327" t="str">
            <v>COP</v>
          </cell>
          <cell r="C2327" t="str">
            <v>Convenidas</v>
          </cell>
          <cell r="D2327" t="str">
            <v>Variable</v>
          </cell>
          <cell r="E2327">
            <v>5</v>
          </cell>
          <cell r="F2327">
            <v>36124</v>
          </cell>
          <cell r="G2327" t="str">
            <v>Noviembre</v>
          </cell>
          <cell r="H2327">
            <v>1998</v>
          </cell>
          <cell r="I2327">
            <v>37950</v>
          </cell>
          <cell r="J2327">
            <v>2003</v>
          </cell>
          <cell r="K2327" t="str">
            <v>Noviembre</v>
          </cell>
          <cell r="P2327">
            <v>6.5</v>
          </cell>
          <cell r="Q2327">
            <v>18.22</v>
          </cell>
          <cell r="R2327">
            <v>16.86</v>
          </cell>
          <cell r="S2327" t="e">
            <v>#REF!</v>
          </cell>
          <cell r="T2327">
            <v>6.2</v>
          </cell>
          <cell r="U2327" t="e">
            <v>#REF!</v>
          </cell>
          <cell r="V2327">
            <v>6.2</v>
          </cell>
          <cell r="W2327" t="e">
            <v>#REF!</v>
          </cell>
          <cell r="X2327">
            <v>6.2</v>
          </cell>
          <cell r="Y2327">
            <v>1.12964</v>
          </cell>
          <cell r="Z2327">
            <v>7.3296400000000004</v>
          </cell>
          <cell r="AA2327">
            <v>104.532</v>
          </cell>
          <cell r="AB2327">
            <v>1.02</v>
          </cell>
          <cell r="AC2327">
            <v>1.0837600000000001</v>
          </cell>
          <cell r="AD2327">
            <v>0.96844000000000008</v>
          </cell>
          <cell r="AE2327">
            <v>0.81344000000000005</v>
          </cell>
          <cell r="AF2327">
            <v>0.76632</v>
          </cell>
          <cell r="AG2327">
            <v>0</v>
          </cell>
          <cell r="AH2327">
            <v>0</v>
          </cell>
          <cell r="AI2327">
            <v>0</v>
          </cell>
          <cell r="AJ2327">
            <v>0</v>
          </cell>
          <cell r="AK2327">
            <v>0</v>
          </cell>
          <cell r="AL2327">
            <v>0</v>
          </cell>
          <cell r="AM2327">
            <v>0</v>
          </cell>
          <cell r="AN2327">
            <v>0</v>
          </cell>
          <cell r="AO2327">
            <v>0</v>
          </cell>
          <cell r="AP2327">
            <v>0</v>
          </cell>
          <cell r="AQ2327">
            <v>4.6519600000000008</v>
          </cell>
        </row>
        <row r="2328">
          <cell r="A2328">
            <v>1</v>
          </cell>
          <cell r="B2328" t="str">
            <v>COP</v>
          </cell>
          <cell r="C2328" t="str">
            <v>Convenidas</v>
          </cell>
          <cell r="D2328" t="str">
            <v>Variable</v>
          </cell>
          <cell r="E2328">
            <v>5</v>
          </cell>
          <cell r="F2328">
            <v>36124</v>
          </cell>
          <cell r="G2328" t="str">
            <v>Noviembre</v>
          </cell>
          <cell r="H2328">
            <v>1998</v>
          </cell>
          <cell r="I2328">
            <v>37950</v>
          </cell>
          <cell r="J2328">
            <v>2003</v>
          </cell>
          <cell r="K2328" t="str">
            <v>Noviembre</v>
          </cell>
          <cell r="P2328">
            <v>6.5</v>
          </cell>
          <cell r="Q2328">
            <v>18.22</v>
          </cell>
          <cell r="R2328">
            <v>16.86</v>
          </cell>
          <cell r="S2328" t="e">
            <v>#REF!</v>
          </cell>
          <cell r="T2328">
            <v>5.3</v>
          </cell>
          <cell r="U2328" t="e">
            <v>#REF!</v>
          </cell>
          <cell r="V2328">
            <v>5.3</v>
          </cell>
          <cell r="W2328" t="e">
            <v>#REF!</v>
          </cell>
          <cell r="X2328">
            <v>5.3</v>
          </cell>
          <cell r="Y2328">
            <v>0.96565999999999996</v>
          </cell>
          <cell r="Z2328">
            <v>6.2656599999999996</v>
          </cell>
          <cell r="AA2328">
            <v>89.35799999999999</v>
          </cell>
          <cell r="AB2328">
            <v>0.87</v>
          </cell>
          <cell r="AC2328">
            <v>0.92644000000000004</v>
          </cell>
          <cell r="AD2328">
            <v>0.82786000000000004</v>
          </cell>
          <cell r="AE2328">
            <v>0.69536000000000009</v>
          </cell>
          <cell r="AF2328">
            <v>0.65508</v>
          </cell>
          <cell r="AG2328">
            <v>0</v>
          </cell>
          <cell r="AH2328">
            <v>0</v>
          </cell>
          <cell r="AI2328">
            <v>0</v>
          </cell>
          <cell r="AJ2328">
            <v>0</v>
          </cell>
          <cell r="AK2328">
            <v>0</v>
          </cell>
          <cell r="AL2328">
            <v>0</v>
          </cell>
          <cell r="AM2328">
            <v>0</v>
          </cell>
          <cell r="AN2328">
            <v>0</v>
          </cell>
          <cell r="AO2328">
            <v>0</v>
          </cell>
          <cell r="AP2328">
            <v>0</v>
          </cell>
          <cell r="AQ2328">
            <v>3.9747399999999997</v>
          </cell>
        </row>
        <row r="2329">
          <cell r="A2329">
            <v>1</v>
          </cell>
          <cell r="B2329" t="str">
            <v>COP</v>
          </cell>
          <cell r="C2329" t="str">
            <v>Convenidas</v>
          </cell>
          <cell r="D2329" t="str">
            <v>Variable</v>
          </cell>
          <cell r="E2329">
            <v>5</v>
          </cell>
          <cell r="F2329">
            <v>36124</v>
          </cell>
          <cell r="G2329" t="str">
            <v>Noviembre</v>
          </cell>
          <cell r="H2329">
            <v>1998</v>
          </cell>
          <cell r="I2329">
            <v>37950</v>
          </cell>
          <cell r="J2329">
            <v>2003</v>
          </cell>
          <cell r="K2329" t="str">
            <v>Noviembre</v>
          </cell>
          <cell r="P2329">
            <v>6.5</v>
          </cell>
          <cell r="Q2329">
            <v>18.22</v>
          </cell>
          <cell r="R2329">
            <v>16.86</v>
          </cell>
          <cell r="S2329" t="e">
            <v>#REF!</v>
          </cell>
          <cell r="T2329">
            <v>92.6</v>
          </cell>
          <cell r="U2329" t="e">
            <v>#REF!</v>
          </cell>
          <cell r="V2329">
            <v>92.6</v>
          </cell>
          <cell r="W2329" t="e">
            <v>#REF!</v>
          </cell>
          <cell r="X2329">
            <v>92.6</v>
          </cell>
          <cell r="Y2329">
            <v>16.87172</v>
          </cell>
          <cell r="Z2329">
            <v>109.47171999999999</v>
          </cell>
          <cell r="AA2329">
            <v>1561.2359999999999</v>
          </cell>
          <cell r="AB2329">
            <v>15.21</v>
          </cell>
          <cell r="AC2329">
            <v>16.18648</v>
          </cell>
          <cell r="AD2329">
            <v>14.464119999999999</v>
          </cell>
          <cell r="AE2329">
            <v>12.14912</v>
          </cell>
          <cell r="AF2329">
            <v>11.445359999999999</v>
          </cell>
          <cell r="AG2329">
            <v>0</v>
          </cell>
          <cell r="AH2329">
            <v>0</v>
          </cell>
          <cell r="AI2329">
            <v>0</v>
          </cell>
          <cell r="AJ2329">
            <v>0</v>
          </cell>
          <cell r="AK2329">
            <v>0</v>
          </cell>
          <cell r="AL2329">
            <v>0</v>
          </cell>
          <cell r="AM2329">
            <v>0</v>
          </cell>
          <cell r="AN2329">
            <v>0</v>
          </cell>
          <cell r="AO2329">
            <v>0</v>
          </cell>
          <cell r="AP2329">
            <v>0</v>
          </cell>
          <cell r="AQ2329">
            <v>69.455079999999995</v>
          </cell>
        </row>
        <row r="2330">
          <cell r="A2330">
            <v>1</v>
          </cell>
          <cell r="B2330" t="str">
            <v>COP</v>
          </cell>
          <cell r="C2330" t="str">
            <v>Convenidas</v>
          </cell>
          <cell r="D2330" t="str">
            <v>Variable</v>
          </cell>
          <cell r="E2330">
            <v>5</v>
          </cell>
          <cell r="F2330">
            <v>36124</v>
          </cell>
          <cell r="G2330" t="str">
            <v>Noviembre</v>
          </cell>
          <cell r="H2330">
            <v>1998</v>
          </cell>
          <cell r="I2330">
            <v>37950</v>
          </cell>
          <cell r="J2330">
            <v>2003</v>
          </cell>
          <cell r="K2330" t="str">
            <v>Noviembre</v>
          </cell>
          <cell r="P2330">
            <v>6.5</v>
          </cell>
          <cell r="Q2330">
            <v>18.22</v>
          </cell>
          <cell r="R2330">
            <v>16.86</v>
          </cell>
          <cell r="S2330" t="e">
            <v>#REF!</v>
          </cell>
          <cell r="T2330">
            <v>1.1000000000000001</v>
          </cell>
          <cell r="U2330" t="e">
            <v>#REF!</v>
          </cell>
          <cell r="V2330">
            <v>1.1000000000000001</v>
          </cell>
          <cell r="W2330" t="e">
            <v>#REF!</v>
          </cell>
          <cell r="X2330">
            <v>1.1000000000000001</v>
          </cell>
          <cell r="Y2330">
            <v>0.20042000000000001</v>
          </cell>
          <cell r="Z2330">
            <v>1.3004200000000001</v>
          </cell>
          <cell r="AA2330">
            <v>18.545999999999999</v>
          </cell>
          <cell r="AB2330">
            <v>0.18</v>
          </cell>
          <cell r="AC2330">
            <v>0.19228000000000003</v>
          </cell>
          <cell r="AD2330">
            <v>0.17182000000000003</v>
          </cell>
          <cell r="AE2330">
            <v>0.14432000000000003</v>
          </cell>
          <cell r="AF2330">
            <v>0.13596000000000003</v>
          </cell>
          <cell r="AG2330">
            <v>0</v>
          </cell>
          <cell r="AH2330">
            <v>0</v>
          </cell>
          <cell r="AI2330">
            <v>0</v>
          </cell>
          <cell r="AJ2330">
            <v>0</v>
          </cell>
          <cell r="AK2330">
            <v>0</v>
          </cell>
          <cell r="AL2330">
            <v>0</v>
          </cell>
          <cell r="AM2330">
            <v>0</v>
          </cell>
          <cell r="AN2330">
            <v>0</v>
          </cell>
          <cell r="AO2330">
            <v>0</v>
          </cell>
          <cell r="AP2330">
            <v>0</v>
          </cell>
          <cell r="AQ2330">
            <v>0.82438000000000011</v>
          </cell>
        </row>
        <row r="2331">
          <cell r="A2331">
            <v>1</v>
          </cell>
          <cell r="B2331" t="str">
            <v>COP</v>
          </cell>
          <cell r="C2331" t="str">
            <v>Convenidas</v>
          </cell>
          <cell r="D2331" t="str">
            <v>Variable</v>
          </cell>
          <cell r="E2331">
            <v>5</v>
          </cell>
          <cell r="F2331">
            <v>36124</v>
          </cell>
          <cell r="G2331" t="str">
            <v>Noviembre</v>
          </cell>
          <cell r="H2331">
            <v>1998</v>
          </cell>
          <cell r="I2331">
            <v>37950</v>
          </cell>
          <cell r="J2331">
            <v>2003</v>
          </cell>
          <cell r="K2331" t="str">
            <v>Noviembre</v>
          </cell>
          <cell r="P2331">
            <v>6.5</v>
          </cell>
          <cell r="Q2331">
            <v>18.22</v>
          </cell>
          <cell r="R2331">
            <v>16.86</v>
          </cell>
          <cell r="S2331" t="e">
            <v>#REF!</v>
          </cell>
          <cell r="T2331">
            <v>35.200000000000003</v>
          </cell>
          <cell r="U2331" t="e">
            <v>#REF!</v>
          </cell>
          <cell r="V2331">
            <v>35.200000000000003</v>
          </cell>
          <cell r="W2331" t="e">
            <v>#REF!</v>
          </cell>
          <cell r="X2331">
            <v>35.200000000000003</v>
          </cell>
          <cell r="Y2331">
            <v>6.4134400000000005</v>
          </cell>
          <cell r="Z2331">
            <v>41.613440000000004</v>
          </cell>
          <cell r="AA2331">
            <v>593.47199999999998</v>
          </cell>
          <cell r="AB2331">
            <v>5.78</v>
          </cell>
          <cell r="AC2331">
            <v>6.1529600000000011</v>
          </cell>
          <cell r="AD2331">
            <v>5.4982400000000009</v>
          </cell>
          <cell r="AE2331">
            <v>4.618240000000001</v>
          </cell>
          <cell r="AF2331">
            <v>4.3507200000000008</v>
          </cell>
          <cell r="AG2331">
            <v>0</v>
          </cell>
          <cell r="AH2331">
            <v>0</v>
          </cell>
          <cell r="AI2331">
            <v>0</v>
          </cell>
          <cell r="AJ2331">
            <v>0</v>
          </cell>
          <cell r="AK2331">
            <v>0</v>
          </cell>
          <cell r="AL2331">
            <v>0</v>
          </cell>
          <cell r="AM2331">
            <v>0</v>
          </cell>
          <cell r="AN2331">
            <v>0</v>
          </cell>
          <cell r="AO2331">
            <v>0</v>
          </cell>
          <cell r="AP2331">
            <v>0</v>
          </cell>
          <cell r="AQ2331">
            <v>26.400160000000007</v>
          </cell>
        </row>
        <row r="2332">
          <cell r="A2332">
            <v>1</v>
          </cell>
          <cell r="B2332" t="str">
            <v>COP</v>
          </cell>
          <cell r="C2332" t="str">
            <v>Convenidas</v>
          </cell>
          <cell r="D2332" t="str">
            <v>Variable</v>
          </cell>
          <cell r="E2332">
            <v>5</v>
          </cell>
          <cell r="F2332">
            <v>36124</v>
          </cell>
          <cell r="G2332" t="str">
            <v>Noviembre</v>
          </cell>
          <cell r="H2332">
            <v>1998</v>
          </cell>
          <cell r="I2332">
            <v>37950</v>
          </cell>
          <cell r="J2332">
            <v>2003</v>
          </cell>
          <cell r="K2332" t="str">
            <v>Noviembre</v>
          </cell>
          <cell r="P2332">
            <v>6.5</v>
          </cell>
          <cell r="Q2332">
            <v>18.22</v>
          </cell>
          <cell r="R2332">
            <v>16.86</v>
          </cell>
          <cell r="S2332" t="e">
            <v>#REF!</v>
          </cell>
          <cell r="T2332">
            <v>4.0999999999999996</v>
          </cell>
          <cell r="U2332" t="e">
            <v>#REF!</v>
          </cell>
          <cell r="V2332">
            <v>4.0999999999999996</v>
          </cell>
          <cell r="W2332" t="e">
            <v>#REF!</v>
          </cell>
          <cell r="X2332">
            <v>4.0999999999999996</v>
          </cell>
          <cell r="Y2332">
            <v>0.74701999999999991</v>
          </cell>
          <cell r="Z2332">
            <v>4.8470199999999997</v>
          </cell>
          <cell r="AA2332">
            <v>69.125999999999991</v>
          </cell>
          <cell r="AB2332">
            <v>0.67</v>
          </cell>
          <cell r="AC2332">
            <v>0.71667999999999998</v>
          </cell>
          <cell r="AD2332">
            <v>0.64041999999999999</v>
          </cell>
          <cell r="AE2332">
            <v>0.53791999999999995</v>
          </cell>
          <cell r="AF2332">
            <v>0.50675999999999999</v>
          </cell>
          <cell r="AG2332">
            <v>0</v>
          </cell>
          <cell r="AH2332">
            <v>0</v>
          </cell>
          <cell r="AI2332">
            <v>0</v>
          </cell>
          <cell r="AJ2332">
            <v>0</v>
          </cell>
          <cell r="AK2332">
            <v>0</v>
          </cell>
          <cell r="AL2332">
            <v>0</v>
          </cell>
          <cell r="AM2332">
            <v>0</v>
          </cell>
          <cell r="AN2332">
            <v>0</v>
          </cell>
          <cell r="AO2332">
            <v>0</v>
          </cell>
          <cell r="AP2332">
            <v>0</v>
          </cell>
          <cell r="AQ2332">
            <v>3.0717799999999995</v>
          </cell>
        </row>
        <row r="2333">
          <cell r="A2333">
            <v>1</v>
          </cell>
          <cell r="B2333" t="str">
            <v>COP</v>
          </cell>
          <cell r="C2333" t="str">
            <v>Convenidas</v>
          </cell>
          <cell r="D2333" t="str">
            <v>Variable</v>
          </cell>
          <cell r="E2333">
            <v>5</v>
          </cell>
          <cell r="F2333">
            <v>36124</v>
          </cell>
          <cell r="G2333" t="str">
            <v>Noviembre</v>
          </cell>
          <cell r="H2333">
            <v>1998</v>
          </cell>
          <cell r="I2333">
            <v>37950</v>
          </cell>
          <cell r="J2333">
            <v>2003</v>
          </cell>
          <cell r="K2333" t="str">
            <v>Noviembre</v>
          </cell>
          <cell r="P2333">
            <v>6.5</v>
          </cell>
          <cell r="Q2333">
            <v>18.22</v>
          </cell>
          <cell r="R2333">
            <v>16.86</v>
          </cell>
          <cell r="S2333" t="e">
            <v>#REF!</v>
          </cell>
          <cell r="T2333">
            <v>7.4</v>
          </cell>
          <cell r="U2333" t="e">
            <v>#REF!</v>
          </cell>
          <cell r="V2333">
            <v>7.4</v>
          </cell>
          <cell r="W2333" t="e">
            <v>#REF!</v>
          </cell>
          <cell r="X2333">
            <v>7.4</v>
          </cell>
          <cell r="Y2333">
            <v>1.3482800000000001</v>
          </cell>
          <cell r="Z2333">
            <v>8.7482800000000012</v>
          </cell>
          <cell r="AA2333">
            <v>124.764</v>
          </cell>
          <cell r="AB2333">
            <v>1.22</v>
          </cell>
          <cell r="AC2333">
            <v>1.2935200000000002</v>
          </cell>
          <cell r="AD2333">
            <v>1.15588</v>
          </cell>
          <cell r="AE2333">
            <v>0.97088000000000008</v>
          </cell>
          <cell r="AF2333">
            <v>0.91464000000000001</v>
          </cell>
          <cell r="AG2333">
            <v>0</v>
          </cell>
          <cell r="AH2333">
            <v>0</v>
          </cell>
          <cell r="AI2333">
            <v>0</v>
          </cell>
          <cell r="AJ2333">
            <v>0</v>
          </cell>
          <cell r="AK2333">
            <v>0</v>
          </cell>
          <cell r="AL2333">
            <v>0</v>
          </cell>
          <cell r="AM2333">
            <v>0</v>
          </cell>
          <cell r="AN2333">
            <v>0</v>
          </cell>
          <cell r="AO2333">
            <v>0</v>
          </cell>
          <cell r="AP2333">
            <v>0</v>
          </cell>
          <cell r="AQ2333">
            <v>5.554920000000001</v>
          </cell>
        </row>
        <row r="2334">
          <cell r="A2334">
            <v>1</v>
          </cell>
          <cell r="B2334" t="str">
            <v>COP</v>
          </cell>
          <cell r="C2334" t="str">
            <v>Convenidas</v>
          </cell>
          <cell r="D2334" t="str">
            <v>Variable</v>
          </cell>
          <cell r="E2334">
            <v>5</v>
          </cell>
          <cell r="F2334">
            <v>36124</v>
          </cell>
          <cell r="G2334" t="str">
            <v>Noviembre</v>
          </cell>
          <cell r="H2334">
            <v>1998</v>
          </cell>
          <cell r="I2334">
            <v>37950</v>
          </cell>
          <cell r="J2334">
            <v>2003</v>
          </cell>
          <cell r="K2334" t="str">
            <v>Noviembre</v>
          </cell>
          <cell r="P2334">
            <v>6.5</v>
          </cell>
          <cell r="Q2334">
            <v>18.22</v>
          </cell>
          <cell r="R2334">
            <v>16.86</v>
          </cell>
          <cell r="S2334" t="e">
            <v>#REF!</v>
          </cell>
          <cell r="T2334">
            <v>89.9</v>
          </cell>
          <cell r="U2334" t="e">
            <v>#REF!</v>
          </cell>
          <cell r="V2334">
            <v>89.9</v>
          </cell>
          <cell r="W2334" t="e">
            <v>#REF!</v>
          </cell>
          <cell r="X2334">
            <v>89.9</v>
          </cell>
          <cell r="Y2334">
            <v>16.37978</v>
          </cell>
          <cell r="Z2334">
            <v>106.27978</v>
          </cell>
          <cell r="AA2334">
            <v>1515.7139999999999</v>
          </cell>
          <cell r="AB2334">
            <v>14.77</v>
          </cell>
          <cell r="AC2334">
            <v>15.714520000000002</v>
          </cell>
          <cell r="AD2334">
            <v>14.042380000000001</v>
          </cell>
          <cell r="AE2334">
            <v>11.794880000000001</v>
          </cell>
          <cell r="AF2334">
            <v>11.111640000000001</v>
          </cell>
          <cell r="AG2334">
            <v>0</v>
          </cell>
          <cell r="AH2334">
            <v>0</v>
          </cell>
          <cell r="AI2334">
            <v>0</v>
          </cell>
          <cell r="AJ2334">
            <v>0</v>
          </cell>
          <cell r="AK2334">
            <v>0</v>
          </cell>
          <cell r="AL2334">
            <v>0</v>
          </cell>
          <cell r="AM2334">
            <v>0</v>
          </cell>
          <cell r="AN2334">
            <v>0</v>
          </cell>
          <cell r="AO2334">
            <v>0</v>
          </cell>
          <cell r="AP2334">
            <v>0</v>
          </cell>
          <cell r="AQ2334">
            <v>67.433420000000012</v>
          </cell>
        </row>
        <row r="2335">
          <cell r="A2335">
            <v>1</v>
          </cell>
          <cell r="B2335" t="str">
            <v>COP</v>
          </cell>
          <cell r="C2335" t="str">
            <v>Convenidas</v>
          </cell>
          <cell r="D2335" t="str">
            <v>Variable</v>
          </cell>
          <cell r="E2335">
            <v>5</v>
          </cell>
          <cell r="F2335">
            <v>36124</v>
          </cell>
          <cell r="G2335" t="str">
            <v>Noviembre</v>
          </cell>
          <cell r="H2335">
            <v>1998</v>
          </cell>
          <cell r="I2335">
            <v>37950</v>
          </cell>
          <cell r="J2335">
            <v>2003</v>
          </cell>
          <cell r="K2335" t="str">
            <v>Noviembre</v>
          </cell>
          <cell r="P2335">
            <v>6.5</v>
          </cell>
          <cell r="Q2335">
            <v>18.22</v>
          </cell>
          <cell r="R2335">
            <v>16.86</v>
          </cell>
          <cell r="S2335" t="e">
            <v>#REF!</v>
          </cell>
          <cell r="T2335">
            <v>6.2</v>
          </cell>
          <cell r="U2335" t="e">
            <v>#REF!</v>
          </cell>
          <cell r="V2335">
            <v>6.2</v>
          </cell>
          <cell r="W2335" t="e">
            <v>#REF!</v>
          </cell>
          <cell r="X2335">
            <v>6.2</v>
          </cell>
          <cell r="Y2335">
            <v>1.12964</v>
          </cell>
          <cell r="Z2335">
            <v>7.3296400000000004</v>
          </cell>
          <cell r="AA2335">
            <v>104.532</v>
          </cell>
          <cell r="AB2335">
            <v>1.02</v>
          </cell>
          <cell r="AC2335">
            <v>1.0837600000000001</v>
          </cell>
          <cell r="AD2335">
            <v>0.96844000000000008</v>
          </cell>
          <cell r="AE2335">
            <v>0.81344000000000005</v>
          </cell>
          <cell r="AF2335">
            <v>0.76632</v>
          </cell>
          <cell r="AG2335">
            <v>0</v>
          </cell>
          <cell r="AH2335">
            <v>0</v>
          </cell>
          <cell r="AI2335">
            <v>0</v>
          </cell>
          <cell r="AJ2335">
            <v>0</v>
          </cell>
          <cell r="AK2335">
            <v>0</v>
          </cell>
          <cell r="AL2335">
            <v>0</v>
          </cell>
          <cell r="AM2335">
            <v>0</v>
          </cell>
          <cell r="AN2335">
            <v>0</v>
          </cell>
          <cell r="AO2335">
            <v>0</v>
          </cell>
          <cell r="AP2335">
            <v>0</v>
          </cell>
          <cell r="AQ2335">
            <v>4.6519600000000008</v>
          </cell>
        </row>
        <row r="2336">
          <cell r="A2336">
            <v>1</v>
          </cell>
          <cell r="B2336" t="str">
            <v>COP</v>
          </cell>
          <cell r="C2336" t="str">
            <v>Convenidas</v>
          </cell>
          <cell r="D2336" t="str">
            <v>Variable</v>
          </cell>
          <cell r="E2336">
            <v>5</v>
          </cell>
          <cell r="F2336">
            <v>36124</v>
          </cell>
          <cell r="G2336" t="str">
            <v>Noviembre</v>
          </cell>
          <cell r="H2336">
            <v>1998</v>
          </cell>
          <cell r="I2336">
            <v>37950</v>
          </cell>
          <cell r="J2336">
            <v>2003</v>
          </cell>
          <cell r="K2336" t="str">
            <v>Noviembre</v>
          </cell>
          <cell r="P2336">
            <v>6.5</v>
          </cell>
          <cell r="Q2336">
            <v>18.22</v>
          </cell>
          <cell r="R2336">
            <v>16.86</v>
          </cell>
          <cell r="S2336" t="e">
            <v>#REF!</v>
          </cell>
          <cell r="T2336">
            <v>1.4</v>
          </cell>
          <cell r="U2336" t="e">
            <v>#REF!</v>
          </cell>
          <cell r="V2336">
            <v>1.4</v>
          </cell>
          <cell r="W2336" t="e">
            <v>#REF!</v>
          </cell>
          <cell r="X2336">
            <v>1.4</v>
          </cell>
          <cell r="Y2336">
            <v>0.25507999999999997</v>
          </cell>
          <cell r="Z2336">
            <v>1.6550799999999999</v>
          </cell>
          <cell r="AA2336">
            <v>23.603999999999999</v>
          </cell>
          <cell r="AB2336">
            <v>0.23</v>
          </cell>
          <cell r="AC2336">
            <v>0.24471999999999999</v>
          </cell>
          <cell r="AD2336">
            <v>0.21867999999999999</v>
          </cell>
          <cell r="AE2336">
            <v>0.18368000000000001</v>
          </cell>
          <cell r="AF2336">
            <v>0.17304</v>
          </cell>
          <cell r="AG2336">
            <v>0</v>
          </cell>
          <cell r="AH2336">
            <v>0</v>
          </cell>
          <cell r="AI2336">
            <v>0</v>
          </cell>
          <cell r="AJ2336">
            <v>0</v>
          </cell>
          <cell r="AK2336">
            <v>0</v>
          </cell>
          <cell r="AL2336">
            <v>0</v>
          </cell>
          <cell r="AM2336">
            <v>0</v>
          </cell>
          <cell r="AN2336">
            <v>0</v>
          </cell>
          <cell r="AO2336">
            <v>0</v>
          </cell>
          <cell r="AP2336">
            <v>0</v>
          </cell>
          <cell r="AQ2336">
            <v>1.0501200000000002</v>
          </cell>
        </row>
        <row r="2337">
          <cell r="A2337">
            <v>1</v>
          </cell>
          <cell r="B2337" t="str">
            <v>COP</v>
          </cell>
          <cell r="C2337" t="str">
            <v>Convenidas</v>
          </cell>
          <cell r="D2337" t="str">
            <v>Variable</v>
          </cell>
          <cell r="E2337">
            <v>5</v>
          </cell>
          <cell r="F2337">
            <v>36124</v>
          </cell>
          <cell r="G2337" t="str">
            <v>Noviembre</v>
          </cell>
          <cell r="H2337">
            <v>1998</v>
          </cell>
          <cell r="I2337">
            <v>37950</v>
          </cell>
          <cell r="J2337">
            <v>2003</v>
          </cell>
          <cell r="K2337" t="str">
            <v>Noviembre</v>
          </cell>
          <cell r="P2337">
            <v>6.5</v>
          </cell>
          <cell r="Q2337">
            <v>18.22</v>
          </cell>
          <cell r="R2337">
            <v>16.86</v>
          </cell>
          <cell r="S2337" t="e">
            <v>#REF!</v>
          </cell>
          <cell r="T2337">
            <v>45.4</v>
          </cell>
          <cell r="U2337" t="e">
            <v>#REF!</v>
          </cell>
          <cell r="V2337">
            <v>45.4</v>
          </cell>
          <cell r="W2337" t="e">
            <v>#REF!</v>
          </cell>
          <cell r="X2337">
            <v>45.4</v>
          </cell>
          <cell r="Y2337">
            <v>8.2718799999999995</v>
          </cell>
          <cell r="Z2337">
            <v>53.671880000000002</v>
          </cell>
          <cell r="AA2337">
            <v>765.44399999999996</v>
          </cell>
          <cell r="AB2337">
            <v>7.46</v>
          </cell>
          <cell r="AC2337">
            <v>7.9359200000000003</v>
          </cell>
          <cell r="AD2337">
            <v>7.0914799999999998</v>
          </cell>
          <cell r="AE2337">
            <v>5.95648</v>
          </cell>
          <cell r="AF2337">
            <v>5.61144</v>
          </cell>
          <cell r="AG2337">
            <v>0</v>
          </cell>
          <cell r="AH2337">
            <v>0</v>
          </cell>
          <cell r="AI2337">
            <v>0</v>
          </cell>
          <cell r="AJ2337">
            <v>0</v>
          </cell>
          <cell r="AK2337">
            <v>0</v>
          </cell>
          <cell r="AL2337">
            <v>0</v>
          </cell>
          <cell r="AM2337">
            <v>0</v>
          </cell>
          <cell r="AN2337">
            <v>0</v>
          </cell>
          <cell r="AO2337">
            <v>0</v>
          </cell>
          <cell r="AP2337">
            <v>0</v>
          </cell>
          <cell r="AQ2337">
            <v>34.055320000000002</v>
          </cell>
        </row>
        <row r="2338">
          <cell r="A2338">
            <v>1</v>
          </cell>
          <cell r="B2338" t="str">
            <v>COP</v>
          </cell>
          <cell r="C2338" t="str">
            <v>Convenidas</v>
          </cell>
          <cell r="D2338" t="str">
            <v>Variable</v>
          </cell>
          <cell r="E2338">
            <v>5</v>
          </cell>
          <cell r="F2338">
            <v>36124</v>
          </cell>
          <cell r="G2338" t="str">
            <v>Noviembre</v>
          </cell>
          <cell r="H2338">
            <v>1998</v>
          </cell>
          <cell r="I2338">
            <v>37950</v>
          </cell>
          <cell r="J2338">
            <v>2003</v>
          </cell>
          <cell r="K2338" t="str">
            <v>Noviembre</v>
          </cell>
          <cell r="P2338">
            <v>6.5</v>
          </cell>
          <cell r="Q2338">
            <v>18.22</v>
          </cell>
          <cell r="R2338">
            <v>16.86</v>
          </cell>
          <cell r="S2338" t="e">
            <v>#REF!</v>
          </cell>
          <cell r="T2338">
            <v>5.5</v>
          </cell>
          <cell r="U2338" t="e">
            <v>#REF!</v>
          </cell>
          <cell r="V2338">
            <v>5.5</v>
          </cell>
          <cell r="W2338" t="e">
            <v>#REF!</v>
          </cell>
          <cell r="X2338">
            <v>5.5</v>
          </cell>
          <cell r="Y2338">
            <v>1.0021</v>
          </cell>
          <cell r="Z2338">
            <v>6.5021000000000004</v>
          </cell>
          <cell r="AA2338">
            <v>92.72999999999999</v>
          </cell>
          <cell r="AB2338">
            <v>0.9</v>
          </cell>
          <cell r="AC2338">
            <v>0.96140000000000003</v>
          </cell>
          <cell r="AD2338">
            <v>0.85909999999999997</v>
          </cell>
          <cell r="AE2338">
            <v>0.72160000000000002</v>
          </cell>
          <cell r="AF2338">
            <v>0.67979999999999996</v>
          </cell>
          <cell r="AG2338">
            <v>0</v>
          </cell>
          <cell r="AH2338">
            <v>0</v>
          </cell>
          <cell r="AI2338">
            <v>0</v>
          </cell>
          <cell r="AJ2338">
            <v>0</v>
          </cell>
          <cell r="AK2338">
            <v>0</v>
          </cell>
          <cell r="AL2338">
            <v>0</v>
          </cell>
          <cell r="AM2338">
            <v>0</v>
          </cell>
          <cell r="AN2338">
            <v>0</v>
          </cell>
          <cell r="AO2338">
            <v>0</v>
          </cell>
          <cell r="AP2338">
            <v>0</v>
          </cell>
          <cell r="AQ2338">
            <v>4.1219000000000001</v>
          </cell>
        </row>
        <row r="2339">
          <cell r="A2339">
            <v>1</v>
          </cell>
          <cell r="B2339" t="str">
            <v>COP</v>
          </cell>
          <cell r="C2339" t="str">
            <v>Convenidas</v>
          </cell>
          <cell r="D2339" t="str">
            <v>Variable</v>
          </cell>
          <cell r="E2339">
            <v>5</v>
          </cell>
          <cell r="F2339">
            <v>36124</v>
          </cell>
          <cell r="G2339" t="str">
            <v>Noviembre</v>
          </cell>
          <cell r="H2339">
            <v>1998</v>
          </cell>
          <cell r="I2339">
            <v>37950</v>
          </cell>
          <cell r="J2339">
            <v>2003</v>
          </cell>
          <cell r="K2339" t="str">
            <v>Noviembre</v>
          </cell>
          <cell r="P2339">
            <v>6.5</v>
          </cell>
          <cell r="Q2339">
            <v>18.22</v>
          </cell>
          <cell r="R2339">
            <v>16.86</v>
          </cell>
          <cell r="S2339" t="e">
            <v>#REF!</v>
          </cell>
          <cell r="T2339">
            <v>25.5</v>
          </cell>
          <cell r="U2339" t="e">
            <v>#REF!</v>
          </cell>
          <cell r="V2339">
            <v>25.5</v>
          </cell>
          <cell r="W2339" t="e">
            <v>#REF!</v>
          </cell>
          <cell r="X2339">
            <v>25.5</v>
          </cell>
          <cell r="Y2339">
            <v>4.6460999999999997</v>
          </cell>
          <cell r="Z2339">
            <v>30.146100000000001</v>
          </cell>
          <cell r="AA2339">
            <v>429.93</v>
          </cell>
          <cell r="AB2339">
            <v>4.1900000000000004</v>
          </cell>
          <cell r="AC2339">
            <v>4.4574000000000007</v>
          </cell>
          <cell r="AD2339">
            <v>3.9831000000000003</v>
          </cell>
          <cell r="AE2339">
            <v>3.3456000000000001</v>
          </cell>
          <cell r="AF2339">
            <v>3.1518000000000002</v>
          </cell>
          <cell r="AG2339">
            <v>0</v>
          </cell>
          <cell r="AH2339">
            <v>0</v>
          </cell>
          <cell r="AI2339">
            <v>0</v>
          </cell>
          <cell r="AJ2339">
            <v>0</v>
          </cell>
          <cell r="AK2339">
            <v>0</v>
          </cell>
          <cell r="AL2339">
            <v>0</v>
          </cell>
          <cell r="AM2339">
            <v>0</v>
          </cell>
          <cell r="AN2339">
            <v>0</v>
          </cell>
          <cell r="AO2339">
            <v>0</v>
          </cell>
          <cell r="AP2339">
            <v>0</v>
          </cell>
          <cell r="AQ2339">
            <v>19.127900000000004</v>
          </cell>
        </row>
        <row r="2340">
          <cell r="A2340">
            <v>1</v>
          </cell>
          <cell r="B2340" t="str">
            <v>COP</v>
          </cell>
          <cell r="C2340" t="str">
            <v>Convenidas</v>
          </cell>
          <cell r="D2340" t="str">
            <v>Variable</v>
          </cell>
          <cell r="E2340">
            <v>5</v>
          </cell>
          <cell r="F2340">
            <v>36124</v>
          </cell>
          <cell r="G2340" t="str">
            <v>Noviembre</v>
          </cell>
          <cell r="H2340">
            <v>1998</v>
          </cell>
          <cell r="I2340">
            <v>37950</v>
          </cell>
          <cell r="J2340">
            <v>2003</v>
          </cell>
          <cell r="K2340" t="str">
            <v>Noviembre</v>
          </cell>
          <cell r="P2340">
            <v>6.5</v>
          </cell>
          <cell r="Q2340">
            <v>18.22</v>
          </cell>
          <cell r="R2340">
            <v>16.86</v>
          </cell>
          <cell r="S2340" t="e">
            <v>#REF!</v>
          </cell>
          <cell r="T2340">
            <v>139.69999999999999</v>
          </cell>
          <cell r="U2340" t="e">
            <v>#REF!</v>
          </cell>
          <cell r="V2340">
            <v>139.69999999999999</v>
          </cell>
          <cell r="W2340" t="e">
            <v>#REF!</v>
          </cell>
          <cell r="X2340">
            <v>139.69999999999999</v>
          </cell>
          <cell r="Y2340">
            <v>25.453339999999997</v>
          </cell>
          <cell r="Z2340">
            <v>165.15333999999999</v>
          </cell>
          <cell r="AA2340">
            <v>2355.3419999999996</v>
          </cell>
          <cell r="AB2340">
            <v>22.95</v>
          </cell>
          <cell r="AC2340">
            <v>24.419560000000001</v>
          </cell>
          <cell r="AD2340">
            <v>21.82114</v>
          </cell>
          <cell r="AE2340">
            <v>18.32864</v>
          </cell>
          <cell r="AF2340">
            <v>17.266919999999999</v>
          </cell>
          <cell r="AG2340">
            <v>0</v>
          </cell>
          <cell r="AH2340">
            <v>0</v>
          </cell>
          <cell r="AI2340">
            <v>0</v>
          </cell>
          <cell r="AJ2340">
            <v>0</v>
          </cell>
          <cell r="AK2340">
            <v>0</v>
          </cell>
          <cell r="AL2340">
            <v>0</v>
          </cell>
          <cell r="AM2340">
            <v>0</v>
          </cell>
          <cell r="AN2340">
            <v>0</v>
          </cell>
          <cell r="AO2340">
            <v>0</v>
          </cell>
          <cell r="AP2340">
            <v>0</v>
          </cell>
          <cell r="AQ2340">
            <v>104.78626</v>
          </cell>
        </row>
        <row r="2341">
          <cell r="A2341">
            <v>1</v>
          </cell>
          <cell r="B2341" t="str">
            <v>COP</v>
          </cell>
          <cell r="C2341" t="str">
            <v>Convenidas</v>
          </cell>
          <cell r="D2341" t="str">
            <v>Variable</v>
          </cell>
          <cell r="E2341">
            <v>5</v>
          </cell>
          <cell r="F2341">
            <v>36124</v>
          </cell>
          <cell r="G2341" t="str">
            <v>Noviembre</v>
          </cell>
          <cell r="H2341">
            <v>1998</v>
          </cell>
          <cell r="I2341">
            <v>37950</v>
          </cell>
          <cell r="J2341">
            <v>2003</v>
          </cell>
          <cell r="K2341" t="str">
            <v>Noviembre</v>
          </cell>
          <cell r="P2341">
            <v>6.5</v>
          </cell>
          <cell r="Q2341">
            <v>18.22</v>
          </cell>
          <cell r="R2341">
            <v>16.86</v>
          </cell>
          <cell r="S2341" t="e">
            <v>#REF!</v>
          </cell>
          <cell r="T2341">
            <v>2.2999999999999998</v>
          </cell>
          <cell r="U2341" t="e">
            <v>#REF!</v>
          </cell>
          <cell r="V2341">
            <v>2.2999999999999998</v>
          </cell>
          <cell r="W2341" t="e">
            <v>#REF!</v>
          </cell>
          <cell r="X2341">
            <v>2.2999999999999998</v>
          </cell>
          <cell r="Y2341">
            <v>0.41905999999999999</v>
          </cell>
          <cell r="Z2341">
            <v>2.7190599999999998</v>
          </cell>
          <cell r="AA2341">
            <v>38.777999999999999</v>
          </cell>
          <cell r="AB2341">
            <v>0.38</v>
          </cell>
          <cell r="AC2341">
            <v>0.40204000000000001</v>
          </cell>
          <cell r="AD2341">
            <v>0.35925999999999997</v>
          </cell>
          <cell r="AE2341">
            <v>0.30176000000000003</v>
          </cell>
          <cell r="AF2341">
            <v>0.28427999999999998</v>
          </cell>
          <cell r="AG2341">
            <v>0</v>
          </cell>
          <cell r="AH2341">
            <v>0</v>
          </cell>
          <cell r="AI2341">
            <v>0</v>
          </cell>
          <cell r="AJ2341">
            <v>0</v>
          </cell>
          <cell r="AK2341">
            <v>0</v>
          </cell>
          <cell r="AL2341">
            <v>0</v>
          </cell>
          <cell r="AM2341">
            <v>0</v>
          </cell>
          <cell r="AN2341">
            <v>0</v>
          </cell>
          <cell r="AO2341">
            <v>0</v>
          </cell>
          <cell r="AP2341">
            <v>0</v>
          </cell>
          <cell r="AQ2341">
            <v>1.7273399999999999</v>
          </cell>
        </row>
        <row r="2342">
          <cell r="A2342">
            <v>1</v>
          </cell>
          <cell r="B2342" t="str">
            <v>COP</v>
          </cell>
          <cell r="C2342" t="str">
            <v>Convenidas</v>
          </cell>
          <cell r="D2342" t="str">
            <v>Variable</v>
          </cell>
          <cell r="E2342">
            <v>5</v>
          </cell>
          <cell r="F2342">
            <v>36124</v>
          </cell>
          <cell r="G2342" t="str">
            <v>Noviembre</v>
          </cell>
          <cell r="H2342">
            <v>1998</v>
          </cell>
          <cell r="I2342">
            <v>37950</v>
          </cell>
          <cell r="J2342">
            <v>2003</v>
          </cell>
          <cell r="K2342" t="str">
            <v>Noviembre</v>
          </cell>
          <cell r="P2342">
            <v>6.5</v>
          </cell>
          <cell r="Q2342">
            <v>18.22</v>
          </cell>
          <cell r="R2342">
            <v>16.86</v>
          </cell>
          <cell r="S2342" t="e">
            <v>#REF!</v>
          </cell>
          <cell r="T2342">
            <v>2.1</v>
          </cell>
          <cell r="U2342" t="e">
            <v>#REF!</v>
          </cell>
          <cell r="V2342">
            <v>2.1</v>
          </cell>
          <cell r="W2342" t="e">
            <v>#REF!</v>
          </cell>
          <cell r="X2342">
            <v>2.1</v>
          </cell>
          <cell r="Y2342">
            <v>0.38262000000000002</v>
          </cell>
          <cell r="Z2342">
            <v>2.4826200000000003</v>
          </cell>
          <cell r="AA2342">
            <v>35.405999999999999</v>
          </cell>
          <cell r="AB2342">
            <v>0.34</v>
          </cell>
          <cell r="AC2342">
            <v>0.36708000000000002</v>
          </cell>
          <cell r="AD2342">
            <v>0.32802000000000003</v>
          </cell>
          <cell r="AE2342">
            <v>0.27552000000000004</v>
          </cell>
          <cell r="AF2342">
            <v>0.25956000000000001</v>
          </cell>
          <cell r="AG2342">
            <v>0</v>
          </cell>
          <cell r="AH2342">
            <v>0</v>
          </cell>
          <cell r="AI2342">
            <v>0</v>
          </cell>
          <cell r="AJ2342">
            <v>0</v>
          </cell>
          <cell r="AK2342">
            <v>0</v>
          </cell>
          <cell r="AL2342">
            <v>0</v>
          </cell>
          <cell r="AM2342">
            <v>0</v>
          </cell>
          <cell r="AN2342">
            <v>0</v>
          </cell>
          <cell r="AO2342">
            <v>0</v>
          </cell>
          <cell r="AP2342">
            <v>0</v>
          </cell>
          <cell r="AQ2342">
            <v>1.5701800000000001</v>
          </cell>
        </row>
        <row r="2343">
          <cell r="A2343">
            <v>1</v>
          </cell>
          <cell r="B2343" t="str">
            <v>COP</v>
          </cell>
          <cell r="C2343" t="str">
            <v>Convenidas</v>
          </cell>
          <cell r="D2343" t="str">
            <v>Variable</v>
          </cell>
          <cell r="E2343">
            <v>5</v>
          </cell>
          <cell r="F2343">
            <v>36124</v>
          </cell>
          <cell r="G2343" t="str">
            <v>Noviembre</v>
          </cell>
          <cell r="H2343">
            <v>1998</v>
          </cell>
          <cell r="I2343">
            <v>37950</v>
          </cell>
          <cell r="J2343">
            <v>2003</v>
          </cell>
          <cell r="K2343" t="str">
            <v>Noviembre</v>
          </cell>
          <cell r="P2343">
            <v>6.5</v>
          </cell>
          <cell r="Q2343">
            <v>18.22</v>
          </cell>
          <cell r="R2343">
            <v>16.86</v>
          </cell>
          <cell r="S2343" t="e">
            <v>#REF!</v>
          </cell>
          <cell r="T2343">
            <v>3.8</v>
          </cell>
          <cell r="U2343" t="e">
            <v>#REF!</v>
          </cell>
          <cell r="V2343">
            <v>3.8</v>
          </cell>
          <cell r="W2343" t="e">
            <v>#REF!</v>
          </cell>
          <cell r="X2343">
            <v>3.8</v>
          </cell>
          <cell r="Y2343">
            <v>0.69235999999999998</v>
          </cell>
          <cell r="Z2343">
            <v>4.4923599999999997</v>
          </cell>
          <cell r="AA2343">
            <v>64.067999999999998</v>
          </cell>
          <cell r="AB2343">
            <v>0.62</v>
          </cell>
          <cell r="AC2343">
            <v>0.66424000000000005</v>
          </cell>
          <cell r="AD2343">
            <v>0.59355999999999998</v>
          </cell>
          <cell r="AE2343">
            <v>0.49856</v>
          </cell>
          <cell r="AF2343">
            <v>0.46967999999999999</v>
          </cell>
          <cell r="AG2343">
            <v>0</v>
          </cell>
          <cell r="AH2343">
            <v>0</v>
          </cell>
          <cell r="AI2343">
            <v>0</v>
          </cell>
          <cell r="AJ2343">
            <v>0</v>
          </cell>
          <cell r="AK2343">
            <v>0</v>
          </cell>
          <cell r="AL2343">
            <v>0</v>
          </cell>
          <cell r="AM2343">
            <v>0</v>
          </cell>
          <cell r="AN2343">
            <v>0</v>
          </cell>
          <cell r="AO2343">
            <v>0</v>
          </cell>
          <cell r="AP2343">
            <v>0</v>
          </cell>
          <cell r="AQ2343">
            <v>2.8460399999999999</v>
          </cell>
        </row>
        <row r="2344">
          <cell r="A2344">
            <v>1</v>
          </cell>
          <cell r="B2344" t="str">
            <v>COP</v>
          </cell>
          <cell r="C2344" t="str">
            <v>Convenidas</v>
          </cell>
          <cell r="D2344" t="str">
            <v>Variable</v>
          </cell>
          <cell r="E2344">
            <v>5</v>
          </cell>
          <cell r="F2344">
            <v>36124</v>
          </cell>
          <cell r="G2344" t="str">
            <v>Noviembre</v>
          </cell>
          <cell r="H2344">
            <v>1998</v>
          </cell>
          <cell r="I2344">
            <v>37950</v>
          </cell>
          <cell r="J2344">
            <v>2003</v>
          </cell>
          <cell r="K2344" t="str">
            <v>Noviembre</v>
          </cell>
          <cell r="P2344">
            <v>6.5</v>
          </cell>
          <cell r="Q2344">
            <v>18.22</v>
          </cell>
          <cell r="R2344">
            <v>16.86</v>
          </cell>
          <cell r="S2344" t="e">
            <v>#REF!</v>
          </cell>
          <cell r="T2344">
            <v>540.79999999999995</v>
          </cell>
          <cell r="U2344" t="e">
            <v>#REF!</v>
          </cell>
          <cell r="V2344">
            <v>540.79999999999995</v>
          </cell>
          <cell r="W2344" t="e">
            <v>#REF!</v>
          </cell>
          <cell r="X2344">
            <v>540.79999999999995</v>
          </cell>
          <cell r="Y2344">
            <v>98.533759999999987</v>
          </cell>
          <cell r="Z2344">
            <v>639.33375999999998</v>
          </cell>
          <cell r="AA2344">
            <v>9117.887999999999</v>
          </cell>
          <cell r="AB2344">
            <v>88.83</v>
          </cell>
          <cell r="AC2344">
            <v>94.531840000000003</v>
          </cell>
          <cell r="AD2344">
            <v>84.47296</v>
          </cell>
          <cell r="AE2344">
            <v>70.952960000000004</v>
          </cell>
          <cell r="AF2344">
            <v>66.842879999999994</v>
          </cell>
          <cell r="AG2344">
            <v>0</v>
          </cell>
          <cell r="AH2344">
            <v>0</v>
          </cell>
          <cell r="AI2344">
            <v>0</v>
          </cell>
          <cell r="AJ2344">
            <v>0</v>
          </cell>
          <cell r="AK2344">
            <v>0</v>
          </cell>
          <cell r="AL2344">
            <v>0</v>
          </cell>
          <cell r="AM2344">
            <v>0</v>
          </cell>
          <cell r="AN2344">
            <v>0</v>
          </cell>
          <cell r="AO2344">
            <v>0</v>
          </cell>
          <cell r="AP2344">
            <v>0</v>
          </cell>
          <cell r="AQ2344">
            <v>405.63063999999997</v>
          </cell>
        </row>
        <row r="2345">
          <cell r="A2345">
            <v>1</v>
          </cell>
          <cell r="B2345" t="str">
            <v>COP</v>
          </cell>
          <cell r="C2345" t="str">
            <v>Convenidas</v>
          </cell>
          <cell r="D2345" t="str">
            <v>Variable</v>
          </cell>
          <cell r="E2345">
            <v>5</v>
          </cell>
          <cell r="F2345">
            <v>36124</v>
          </cell>
          <cell r="G2345" t="str">
            <v>Noviembre</v>
          </cell>
          <cell r="H2345">
            <v>1998</v>
          </cell>
          <cell r="I2345">
            <v>37950</v>
          </cell>
          <cell r="J2345">
            <v>2003</v>
          </cell>
          <cell r="K2345" t="str">
            <v>Noviembre</v>
          </cell>
          <cell r="P2345">
            <v>6.5</v>
          </cell>
          <cell r="Q2345">
            <v>18.22</v>
          </cell>
          <cell r="R2345">
            <v>16.86</v>
          </cell>
          <cell r="S2345" t="e">
            <v>#REF!</v>
          </cell>
          <cell r="T2345">
            <v>29.9</v>
          </cell>
          <cell r="U2345" t="e">
            <v>#REF!</v>
          </cell>
          <cell r="V2345">
            <v>29.9</v>
          </cell>
          <cell r="W2345" t="e">
            <v>#REF!</v>
          </cell>
          <cell r="X2345">
            <v>29.9</v>
          </cell>
          <cell r="Y2345">
            <v>5.4477799999999998</v>
          </cell>
          <cell r="Z2345">
            <v>35.34778</v>
          </cell>
          <cell r="AA2345">
            <v>504.11399999999998</v>
          </cell>
          <cell r="AB2345">
            <v>4.91</v>
          </cell>
          <cell r="AC2345">
            <v>5.2265199999999998</v>
          </cell>
          <cell r="AD2345">
            <v>4.6703799999999998</v>
          </cell>
          <cell r="AE2345">
            <v>3.9228800000000001</v>
          </cell>
          <cell r="AF2345">
            <v>3.69564</v>
          </cell>
          <cell r="AG2345">
            <v>0</v>
          </cell>
          <cell r="AH2345">
            <v>0</v>
          </cell>
          <cell r="AI2345">
            <v>0</v>
          </cell>
          <cell r="AJ2345">
            <v>0</v>
          </cell>
          <cell r="AK2345">
            <v>0</v>
          </cell>
          <cell r="AL2345">
            <v>0</v>
          </cell>
          <cell r="AM2345">
            <v>0</v>
          </cell>
          <cell r="AN2345">
            <v>0</v>
          </cell>
          <cell r="AO2345">
            <v>0</v>
          </cell>
          <cell r="AP2345">
            <v>0</v>
          </cell>
          <cell r="AQ2345">
            <v>22.425420000000003</v>
          </cell>
        </row>
        <row r="2346">
          <cell r="A2346">
            <v>1</v>
          </cell>
          <cell r="B2346" t="str">
            <v>COP</v>
          </cell>
          <cell r="C2346" t="str">
            <v>Convenidas</v>
          </cell>
          <cell r="D2346" t="str">
            <v>Variable</v>
          </cell>
          <cell r="E2346">
            <v>7</v>
          </cell>
          <cell r="F2346">
            <v>35422</v>
          </cell>
          <cell r="G2346" t="str">
            <v>Diciembre</v>
          </cell>
          <cell r="H2346">
            <v>1996</v>
          </cell>
          <cell r="I2346">
            <v>37978</v>
          </cell>
          <cell r="J2346">
            <v>2003</v>
          </cell>
          <cell r="K2346" t="str">
            <v>Diciembre</v>
          </cell>
          <cell r="P2346">
            <v>7.39</v>
          </cell>
          <cell r="Q2346">
            <v>19.2</v>
          </cell>
          <cell r="R2346">
            <v>17.14</v>
          </cell>
          <cell r="S2346" t="e">
            <v>#REF!</v>
          </cell>
          <cell r="T2346">
            <v>16600</v>
          </cell>
          <cell r="U2346" t="e">
            <v>#REF!</v>
          </cell>
          <cell r="V2346">
            <v>16600</v>
          </cell>
          <cell r="W2346" t="e">
            <v>#REF!</v>
          </cell>
          <cell r="X2346">
            <v>16600</v>
          </cell>
          <cell r="Y2346">
            <v>3187.2000000000003</v>
          </cell>
          <cell r="Z2346">
            <v>19787.2</v>
          </cell>
          <cell r="AA2346">
            <v>284524</v>
          </cell>
          <cell r="AB2346">
            <v>2947.02</v>
          </cell>
          <cell r="AC2346">
            <v>3032.82</v>
          </cell>
          <cell r="AD2346">
            <v>2704.14</v>
          </cell>
          <cell r="AE2346">
            <v>2307.4</v>
          </cell>
          <cell r="AF2346">
            <v>2207.8000000000002</v>
          </cell>
          <cell r="AG2346">
            <v>0</v>
          </cell>
          <cell r="AH2346">
            <v>0</v>
          </cell>
          <cell r="AI2346">
            <v>0</v>
          </cell>
          <cell r="AJ2346">
            <v>0</v>
          </cell>
          <cell r="AK2346">
            <v>0</v>
          </cell>
          <cell r="AL2346">
            <v>0</v>
          </cell>
          <cell r="AM2346">
            <v>0</v>
          </cell>
          <cell r="AN2346">
            <v>0</v>
          </cell>
          <cell r="AO2346">
            <v>0</v>
          </cell>
          <cell r="AP2346">
            <v>0</v>
          </cell>
          <cell r="AQ2346">
            <v>13199.18</v>
          </cell>
        </row>
        <row r="2347">
          <cell r="A2347">
            <v>1</v>
          </cell>
          <cell r="B2347" t="str">
            <v>COP</v>
          </cell>
          <cell r="C2347" t="str">
            <v>Convenidas</v>
          </cell>
          <cell r="D2347" t="str">
            <v>Variable</v>
          </cell>
          <cell r="E2347">
            <v>7</v>
          </cell>
          <cell r="F2347">
            <v>35422</v>
          </cell>
          <cell r="G2347" t="str">
            <v>Diciembre</v>
          </cell>
          <cell r="H2347">
            <v>1996</v>
          </cell>
          <cell r="I2347">
            <v>37978</v>
          </cell>
          <cell r="J2347">
            <v>2003</v>
          </cell>
          <cell r="K2347" t="str">
            <v>Diciembre</v>
          </cell>
          <cell r="P2347">
            <v>7.39</v>
          </cell>
          <cell r="Q2347">
            <v>19.2</v>
          </cell>
          <cell r="R2347">
            <v>17.14</v>
          </cell>
          <cell r="S2347" t="e">
            <v>#REF!</v>
          </cell>
          <cell r="T2347">
            <v>1800</v>
          </cell>
          <cell r="U2347" t="e">
            <v>#REF!</v>
          </cell>
          <cell r="V2347">
            <v>1800</v>
          </cell>
          <cell r="W2347" t="e">
            <v>#REF!</v>
          </cell>
          <cell r="X2347">
            <v>1800</v>
          </cell>
          <cell r="Y2347">
            <v>345.6</v>
          </cell>
          <cell r="Z2347">
            <v>2145.6</v>
          </cell>
          <cell r="AA2347">
            <v>30852</v>
          </cell>
          <cell r="AB2347">
            <v>319.56</v>
          </cell>
          <cell r="AC2347">
            <v>328.86</v>
          </cell>
          <cell r="AD2347">
            <v>293.21999999999997</v>
          </cell>
          <cell r="AE2347">
            <v>250.20000000000002</v>
          </cell>
          <cell r="AF2347">
            <v>239.4</v>
          </cell>
          <cell r="AG2347">
            <v>0</v>
          </cell>
          <cell r="AH2347">
            <v>0</v>
          </cell>
          <cell r="AI2347">
            <v>0</v>
          </cell>
          <cell r="AJ2347">
            <v>0</v>
          </cell>
          <cell r="AK2347">
            <v>0</v>
          </cell>
          <cell r="AL2347">
            <v>0</v>
          </cell>
          <cell r="AM2347">
            <v>0</v>
          </cell>
          <cell r="AN2347">
            <v>0</v>
          </cell>
          <cell r="AO2347">
            <v>0</v>
          </cell>
          <cell r="AP2347">
            <v>0</v>
          </cell>
          <cell r="AQ2347">
            <v>1431.2400000000002</v>
          </cell>
        </row>
        <row r="2348">
          <cell r="A2348">
            <v>1</v>
          </cell>
          <cell r="B2348" t="str">
            <v>COP</v>
          </cell>
          <cell r="C2348" t="str">
            <v>Convenidas</v>
          </cell>
          <cell r="D2348" t="str">
            <v>Variable</v>
          </cell>
          <cell r="E2348">
            <v>7</v>
          </cell>
          <cell r="F2348">
            <v>35422</v>
          </cell>
          <cell r="G2348" t="str">
            <v>Diciembre</v>
          </cell>
          <cell r="H2348">
            <v>1996</v>
          </cell>
          <cell r="I2348">
            <v>37978</v>
          </cell>
          <cell r="J2348">
            <v>2003</v>
          </cell>
          <cell r="K2348" t="str">
            <v>Diciembre</v>
          </cell>
          <cell r="P2348">
            <v>7.39</v>
          </cell>
          <cell r="Q2348">
            <v>19.2</v>
          </cell>
          <cell r="R2348">
            <v>17.14</v>
          </cell>
          <cell r="S2348" t="e">
            <v>#REF!</v>
          </cell>
          <cell r="T2348">
            <v>7171</v>
          </cell>
          <cell r="U2348" t="e">
            <v>#REF!</v>
          </cell>
          <cell r="V2348">
            <v>7171</v>
          </cell>
          <cell r="W2348" t="e">
            <v>#REF!</v>
          </cell>
          <cell r="X2348">
            <v>7171</v>
          </cell>
          <cell r="Y2348">
            <v>1376.8320000000001</v>
          </cell>
          <cell r="Z2348">
            <v>8547.8320000000003</v>
          </cell>
          <cell r="AA2348">
            <v>122910.94</v>
          </cell>
          <cell r="AB2348">
            <v>1273.08</v>
          </cell>
          <cell r="AC2348">
            <v>1310.1416999999999</v>
          </cell>
          <cell r="AD2348">
            <v>1168.1559</v>
          </cell>
          <cell r="AE2348">
            <v>996.76900000000012</v>
          </cell>
          <cell r="AF2348">
            <v>953.74300000000005</v>
          </cell>
          <cell r="AG2348">
            <v>0</v>
          </cell>
          <cell r="AH2348">
            <v>0</v>
          </cell>
          <cell r="AI2348">
            <v>0</v>
          </cell>
          <cell r="AJ2348">
            <v>0</v>
          </cell>
          <cell r="AK2348">
            <v>0</v>
          </cell>
          <cell r="AL2348">
            <v>0</v>
          </cell>
          <cell r="AM2348">
            <v>0</v>
          </cell>
          <cell r="AN2348">
            <v>0</v>
          </cell>
          <cell r="AO2348">
            <v>0</v>
          </cell>
          <cell r="AP2348">
            <v>0</v>
          </cell>
          <cell r="AQ2348">
            <v>5701.8896000000004</v>
          </cell>
        </row>
        <row r="2349">
          <cell r="A2349">
            <v>1</v>
          </cell>
          <cell r="B2349" t="str">
            <v>COP</v>
          </cell>
          <cell r="C2349" t="str">
            <v>Convenidas</v>
          </cell>
          <cell r="D2349" t="str">
            <v>Variable</v>
          </cell>
          <cell r="E2349">
            <v>7</v>
          </cell>
          <cell r="F2349">
            <v>35422</v>
          </cell>
          <cell r="G2349" t="str">
            <v>Diciembre</v>
          </cell>
          <cell r="H2349">
            <v>1996</v>
          </cell>
          <cell r="I2349">
            <v>37978</v>
          </cell>
          <cell r="J2349">
            <v>2003</v>
          </cell>
          <cell r="K2349" t="str">
            <v>Diciembre</v>
          </cell>
          <cell r="P2349">
            <v>7.39</v>
          </cell>
          <cell r="Q2349">
            <v>19.2</v>
          </cell>
          <cell r="R2349">
            <v>17.14</v>
          </cell>
          <cell r="S2349" t="e">
            <v>#REF!</v>
          </cell>
          <cell r="T2349">
            <v>19429</v>
          </cell>
          <cell r="U2349" t="e">
            <v>#REF!</v>
          </cell>
          <cell r="V2349">
            <v>19429</v>
          </cell>
          <cell r="W2349" t="e">
            <v>#REF!</v>
          </cell>
          <cell r="X2349">
            <v>19429</v>
          </cell>
          <cell r="Y2349">
            <v>3730.3679999999999</v>
          </cell>
          <cell r="Z2349">
            <v>23159.367999999999</v>
          </cell>
          <cell r="AA2349">
            <v>333013.06</v>
          </cell>
          <cell r="AB2349">
            <v>3449.26</v>
          </cell>
          <cell r="AC2349">
            <v>3549.6783</v>
          </cell>
          <cell r="AD2349">
            <v>3164.9840999999997</v>
          </cell>
          <cell r="AE2349">
            <v>2700.6310000000003</v>
          </cell>
          <cell r="AF2349">
            <v>2584.0570000000002</v>
          </cell>
          <cell r="AG2349">
            <v>0</v>
          </cell>
          <cell r="AH2349">
            <v>0</v>
          </cell>
          <cell r="AI2349">
            <v>0</v>
          </cell>
          <cell r="AJ2349">
            <v>0</v>
          </cell>
          <cell r="AK2349">
            <v>0</v>
          </cell>
          <cell r="AL2349">
            <v>0</v>
          </cell>
          <cell r="AM2349">
            <v>0</v>
          </cell>
          <cell r="AN2349">
            <v>0</v>
          </cell>
          <cell r="AO2349">
            <v>0</v>
          </cell>
          <cell r="AP2349">
            <v>0</v>
          </cell>
          <cell r="AQ2349">
            <v>15448.610400000001</v>
          </cell>
        </row>
        <row r="2350">
          <cell r="A2350">
            <v>1</v>
          </cell>
          <cell r="B2350" t="str">
            <v>COP</v>
          </cell>
          <cell r="C2350" t="str">
            <v>Convenidas</v>
          </cell>
          <cell r="D2350" t="str">
            <v>Variable</v>
          </cell>
          <cell r="E2350">
            <v>5</v>
          </cell>
          <cell r="F2350">
            <v>36159</v>
          </cell>
          <cell r="G2350" t="str">
            <v>Diciembre</v>
          </cell>
          <cell r="H2350">
            <v>1998</v>
          </cell>
          <cell r="I2350">
            <v>37985</v>
          </cell>
          <cell r="J2350">
            <v>2003</v>
          </cell>
          <cell r="K2350" t="str">
            <v>Diciembre</v>
          </cell>
          <cell r="P2350">
            <v>6.5</v>
          </cell>
          <cell r="Q2350">
            <v>18.22</v>
          </cell>
          <cell r="R2350">
            <v>16.86</v>
          </cell>
          <cell r="S2350" t="e">
            <v>#REF!</v>
          </cell>
          <cell r="T2350">
            <v>1.7</v>
          </cell>
          <cell r="U2350" t="e">
            <v>#REF!</v>
          </cell>
          <cell r="V2350">
            <v>1.7</v>
          </cell>
          <cell r="W2350" t="e">
            <v>#REF!</v>
          </cell>
          <cell r="X2350">
            <v>1.7</v>
          </cell>
          <cell r="Y2350">
            <v>0.30974000000000002</v>
          </cell>
          <cell r="Z2350">
            <v>2.0097399999999999</v>
          </cell>
          <cell r="AA2350">
            <v>28.661999999999999</v>
          </cell>
          <cell r="AB2350">
            <v>0.28999999999999998</v>
          </cell>
          <cell r="AC2350">
            <v>0.29392999999999997</v>
          </cell>
          <cell r="AD2350">
            <v>0.26044</v>
          </cell>
          <cell r="AE2350">
            <v>0.22031999999999999</v>
          </cell>
          <cell r="AF2350">
            <v>0.21012</v>
          </cell>
          <cell r="AG2350">
            <v>0</v>
          </cell>
          <cell r="AH2350">
            <v>0</v>
          </cell>
          <cell r="AI2350">
            <v>0</v>
          </cell>
          <cell r="AJ2350">
            <v>0</v>
          </cell>
          <cell r="AK2350">
            <v>0</v>
          </cell>
          <cell r="AL2350">
            <v>0</v>
          </cell>
          <cell r="AM2350">
            <v>0</v>
          </cell>
          <cell r="AN2350">
            <v>0</v>
          </cell>
          <cell r="AO2350">
            <v>0</v>
          </cell>
          <cell r="AP2350">
            <v>0</v>
          </cell>
          <cell r="AQ2350">
            <v>1.27481</v>
          </cell>
        </row>
        <row r="2351">
          <cell r="A2351">
            <v>1</v>
          </cell>
          <cell r="B2351" t="str">
            <v>COP</v>
          </cell>
          <cell r="C2351" t="str">
            <v>Convenidas</v>
          </cell>
          <cell r="D2351" t="str">
            <v>Variable</v>
          </cell>
          <cell r="E2351">
            <v>5</v>
          </cell>
          <cell r="F2351">
            <v>36159</v>
          </cell>
          <cell r="G2351" t="str">
            <v>Diciembre</v>
          </cell>
          <cell r="H2351">
            <v>1998</v>
          </cell>
          <cell r="I2351">
            <v>37985</v>
          </cell>
          <cell r="J2351">
            <v>2003</v>
          </cell>
          <cell r="K2351" t="str">
            <v>Diciembre</v>
          </cell>
          <cell r="P2351">
            <v>6.5</v>
          </cell>
          <cell r="Q2351">
            <v>18.22</v>
          </cell>
          <cell r="R2351">
            <v>16.86</v>
          </cell>
          <cell r="S2351" t="e">
            <v>#REF!</v>
          </cell>
          <cell r="T2351">
            <v>2.6</v>
          </cell>
          <cell r="U2351" t="e">
            <v>#REF!</v>
          </cell>
          <cell r="V2351">
            <v>2.6</v>
          </cell>
          <cell r="W2351" t="e">
            <v>#REF!</v>
          </cell>
          <cell r="X2351">
            <v>2.6</v>
          </cell>
          <cell r="Y2351">
            <v>0.47372000000000003</v>
          </cell>
          <cell r="Z2351">
            <v>3.0737200000000002</v>
          </cell>
          <cell r="AA2351">
            <v>43.835999999999999</v>
          </cell>
          <cell r="AB2351">
            <v>0.44</v>
          </cell>
          <cell r="AC2351">
            <v>0.44954</v>
          </cell>
          <cell r="AD2351">
            <v>0.39832000000000001</v>
          </cell>
          <cell r="AE2351">
            <v>0.33695999999999998</v>
          </cell>
          <cell r="AF2351">
            <v>0.32136000000000003</v>
          </cell>
          <cell r="AG2351">
            <v>0</v>
          </cell>
          <cell r="AH2351">
            <v>0</v>
          </cell>
          <cell r="AI2351">
            <v>0</v>
          </cell>
          <cell r="AJ2351">
            <v>0</v>
          </cell>
          <cell r="AK2351">
            <v>0</v>
          </cell>
          <cell r="AL2351">
            <v>0</v>
          </cell>
          <cell r="AM2351">
            <v>0</v>
          </cell>
          <cell r="AN2351">
            <v>0</v>
          </cell>
          <cell r="AO2351">
            <v>0</v>
          </cell>
          <cell r="AP2351">
            <v>0</v>
          </cell>
          <cell r="AQ2351">
            <v>1.94618</v>
          </cell>
        </row>
        <row r="2352">
          <cell r="A2352">
            <v>1</v>
          </cell>
          <cell r="B2352" t="str">
            <v>COP</v>
          </cell>
          <cell r="C2352" t="str">
            <v>Convenidas</v>
          </cell>
          <cell r="D2352" t="str">
            <v>Variable</v>
          </cell>
          <cell r="E2352">
            <v>5</v>
          </cell>
          <cell r="F2352">
            <v>36159</v>
          </cell>
          <cell r="G2352" t="str">
            <v>Diciembre</v>
          </cell>
          <cell r="H2352">
            <v>1998</v>
          </cell>
          <cell r="I2352">
            <v>37985</v>
          </cell>
          <cell r="J2352">
            <v>2003</v>
          </cell>
          <cell r="K2352" t="str">
            <v>Diciembre</v>
          </cell>
          <cell r="P2352">
            <v>6.5</v>
          </cell>
          <cell r="Q2352">
            <v>18.22</v>
          </cell>
          <cell r="R2352">
            <v>16.86</v>
          </cell>
          <cell r="S2352" t="e">
            <v>#REF!</v>
          </cell>
          <cell r="T2352">
            <v>4.5999999999999996</v>
          </cell>
          <cell r="U2352" t="e">
            <v>#REF!</v>
          </cell>
          <cell r="V2352">
            <v>4.5999999999999996</v>
          </cell>
          <cell r="W2352" t="e">
            <v>#REF!</v>
          </cell>
          <cell r="X2352">
            <v>4.5999999999999996</v>
          </cell>
          <cell r="Y2352">
            <v>0.83811999999999998</v>
          </cell>
          <cell r="Z2352">
            <v>5.4381199999999996</v>
          </cell>
          <cell r="AA2352">
            <v>77.555999999999997</v>
          </cell>
          <cell r="AB2352">
            <v>0.77</v>
          </cell>
          <cell r="AC2352">
            <v>0.79533999999999994</v>
          </cell>
          <cell r="AD2352">
            <v>0.70472000000000001</v>
          </cell>
          <cell r="AE2352">
            <v>0.59615999999999991</v>
          </cell>
          <cell r="AF2352">
            <v>0.56855999999999995</v>
          </cell>
          <cell r="AG2352">
            <v>0</v>
          </cell>
          <cell r="AH2352">
            <v>0</v>
          </cell>
          <cell r="AI2352">
            <v>0</v>
          </cell>
          <cell r="AJ2352">
            <v>0</v>
          </cell>
          <cell r="AK2352">
            <v>0</v>
          </cell>
          <cell r="AL2352">
            <v>0</v>
          </cell>
          <cell r="AM2352">
            <v>0</v>
          </cell>
          <cell r="AN2352">
            <v>0</v>
          </cell>
          <cell r="AO2352">
            <v>0</v>
          </cell>
          <cell r="AP2352">
            <v>0</v>
          </cell>
          <cell r="AQ2352">
            <v>3.4347799999999999</v>
          </cell>
        </row>
        <row r="2353">
          <cell r="A2353">
            <v>1</v>
          </cell>
          <cell r="B2353" t="str">
            <v>COP</v>
          </cell>
          <cell r="C2353" t="str">
            <v>Convenidas</v>
          </cell>
          <cell r="D2353" t="str">
            <v>Variable</v>
          </cell>
          <cell r="E2353">
            <v>5</v>
          </cell>
          <cell r="F2353">
            <v>36159</v>
          </cell>
          <cell r="G2353" t="str">
            <v>Diciembre</v>
          </cell>
          <cell r="H2353">
            <v>1998</v>
          </cell>
          <cell r="I2353">
            <v>37985</v>
          </cell>
          <cell r="J2353">
            <v>2003</v>
          </cell>
          <cell r="K2353" t="str">
            <v>Diciembre</v>
          </cell>
          <cell r="P2353">
            <v>6.5</v>
          </cell>
          <cell r="Q2353">
            <v>18.22</v>
          </cell>
          <cell r="R2353">
            <v>16.86</v>
          </cell>
          <cell r="S2353" t="e">
            <v>#REF!</v>
          </cell>
          <cell r="T2353">
            <v>12.6</v>
          </cell>
          <cell r="U2353" t="e">
            <v>#REF!</v>
          </cell>
          <cell r="V2353">
            <v>12.6</v>
          </cell>
          <cell r="W2353" t="e">
            <v>#REF!</v>
          </cell>
          <cell r="X2353">
            <v>12.6</v>
          </cell>
          <cell r="Y2353">
            <v>2.2957199999999998</v>
          </cell>
          <cell r="Z2353">
            <v>14.895719999999999</v>
          </cell>
          <cell r="AA2353">
            <v>212.43599999999998</v>
          </cell>
          <cell r="AB2353">
            <v>2.11</v>
          </cell>
          <cell r="AC2353">
            <v>2.1785399999999999</v>
          </cell>
          <cell r="AD2353">
            <v>1.93032</v>
          </cell>
          <cell r="AE2353">
            <v>1.63296</v>
          </cell>
          <cell r="AF2353">
            <v>1.5573600000000001</v>
          </cell>
          <cell r="AG2353">
            <v>0</v>
          </cell>
          <cell r="AH2353">
            <v>0</v>
          </cell>
          <cell r="AI2353">
            <v>0</v>
          </cell>
          <cell r="AJ2353">
            <v>0</v>
          </cell>
          <cell r="AK2353">
            <v>0</v>
          </cell>
          <cell r="AL2353">
            <v>0</v>
          </cell>
          <cell r="AM2353">
            <v>0</v>
          </cell>
          <cell r="AN2353">
            <v>0</v>
          </cell>
          <cell r="AO2353">
            <v>0</v>
          </cell>
          <cell r="AP2353">
            <v>0</v>
          </cell>
          <cell r="AQ2353">
            <v>9.4091799999999992</v>
          </cell>
        </row>
        <row r="2354">
          <cell r="A2354">
            <v>1</v>
          </cell>
          <cell r="B2354" t="str">
            <v>COP</v>
          </cell>
          <cell r="C2354" t="str">
            <v>Convenidas</v>
          </cell>
          <cell r="D2354" t="str">
            <v>Variable</v>
          </cell>
          <cell r="E2354">
            <v>5</v>
          </cell>
          <cell r="F2354">
            <v>36159</v>
          </cell>
          <cell r="G2354" t="str">
            <v>Diciembre</v>
          </cell>
          <cell r="H2354">
            <v>1998</v>
          </cell>
          <cell r="I2354">
            <v>37985</v>
          </cell>
          <cell r="J2354">
            <v>2003</v>
          </cell>
          <cell r="K2354" t="str">
            <v>Diciembre</v>
          </cell>
          <cell r="P2354">
            <v>6.5</v>
          </cell>
          <cell r="Q2354">
            <v>18.22</v>
          </cell>
          <cell r="R2354">
            <v>16.86</v>
          </cell>
          <cell r="S2354" t="e">
            <v>#REF!</v>
          </cell>
          <cell r="T2354">
            <v>8.6</v>
          </cell>
          <cell r="U2354" t="e">
            <v>#REF!</v>
          </cell>
          <cell r="V2354">
            <v>8.6</v>
          </cell>
          <cell r="W2354" t="e">
            <v>#REF!</v>
          </cell>
          <cell r="X2354">
            <v>8.6</v>
          </cell>
          <cell r="Y2354">
            <v>1.5669199999999999</v>
          </cell>
          <cell r="Z2354">
            <v>10.166919999999999</v>
          </cell>
          <cell r="AA2354">
            <v>144.99599999999998</v>
          </cell>
          <cell r="AB2354">
            <v>1.44</v>
          </cell>
          <cell r="AC2354">
            <v>1.4869399999999999</v>
          </cell>
          <cell r="AD2354">
            <v>1.31752</v>
          </cell>
          <cell r="AE2354">
            <v>1.11456</v>
          </cell>
          <cell r="AF2354">
            <v>1.0629599999999999</v>
          </cell>
          <cell r="AG2354">
            <v>0</v>
          </cell>
          <cell r="AH2354">
            <v>0</v>
          </cell>
          <cell r="AI2354">
            <v>0</v>
          </cell>
          <cell r="AJ2354">
            <v>0</v>
          </cell>
          <cell r="AK2354">
            <v>0</v>
          </cell>
          <cell r="AL2354">
            <v>0</v>
          </cell>
          <cell r="AM2354">
            <v>0</v>
          </cell>
          <cell r="AN2354">
            <v>0</v>
          </cell>
          <cell r="AO2354">
            <v>0</v>
          </cell>
          <cell r="AP2354">
            <v>0</v>
          </cell>
          <cell r="AQ2354">
            <v>6.4219799999999996</v>
          </cell>
        </row>
        <row r="2355">
          <cell r="A2355">
            <v>1</v>
          </cell>
          <cell r="B2355" t="str">
            <v>COP</v>
          </cell>
          <cell r="C2355" t="str">
            <v>Convenidas</v>
          </cell>
          <cell r="D2355" t="str">
            <v>Variable</v>
          </cell>
          <cell r="E2355">
            <v>5</v>
          </cell>
          <cell r="F2355">
            <v>36159</v>
          </cell>
          <cell r="G2355" t="str">
            <v>Diciembre</v>
          </cell>
          <cell r="H2355">
            <v>1998</v>
          </cell>
          <cell r="I2355">
            <v>37985</v>
          </cell>
          <cell r="J2355">
            <v>2003</v>
          </cell>
          <cell r="K2355" t="str">
            <v>Diciembre</v>
          </cell>
          <cell r="P2355">
            <v>6.5</v>
          </cell>
          <cell r="Q2355">
            <v>18.22</v>
          </cell>
          <cell r="R2355">
            <v>16.86</v>
          </cell>
          <cell r="S2355" t="e">
            <v>#REF!</v>
          </cell>
          <cell r="T2355">
            <v>2.6</v>
          </cell>
          <cell r="U2355" t="e">
            <v>#REF!</v>
          </cell>
          <cell r="V2355">
            <v>2.6</v>
          </cell>
          <cell r="W2355" t="e">
            <v>#REF!</v>
          </cell>
          <cell r="X2355">
            <v>2.6</v>
          </cell>
          <cell r="Y2355">
            <v>0.47372000000000003</v>
          </cell>
          <cell r="Z2355">
            <v>3.0737200000000002</v>
          </cell>
          <cell r="AA2355">
            <v>43.835999999999999</v>
          </cell>
          <cell r="AB2355">
            <v>0.44</v>
          </cell>
          <cell r="AC2355">
            <v>0.44954</v>
          </cell>
          <cell r="AD2355">
            <v>0.39832000000000001</v>
          </cell>
          <cell r="AE2355">
            <v>0.33695999999999998</v>
          </cell>
          <cell r="AF2355">
            <v>0.32136000000000003</v>
          </cell>
          <cell r="AG2355">
            <v>0</v>
          </cell>
          <cell r="AH2355">
            <v>0</v>
          </cell>
          <cell r="AI2355">
            <v>0</v>
          </cell>
          <cell r="AJ2355">
            <v>0</v>
          </cell>
          <cell r="AK2355">
            <v>0</v>
          </cell>
          <cell r="AL2355">
            <v>0</v>
          </cell>
          <cell r="AM2355">
            <v>0</v>
          </cell>
          <cell r="AN2355">
            <v>0</v>
          </cell>
          <cell r="AO2355">
            <v>0</v>
          </cell>
          <cell r="AP2355">
            <v>0</v>
          </cell>
          <cell r="AQ2355">
            <v>1.94618</v>
          </cell>
        </row>
        <row r="2356">
          <cell r="A2356">
            <v>1</v>
          </cell>
          <cell r="B2356" t="str">
            <v>COP</v>
          </cell>
          <cell r="C2356" t="str">
            <v>Convenidas</v>
          </cell>
          <cell r="D2356" t="str">
            <v>Variable</v>
          </cell>
          <cell r="E2356">
            <v>5</v>
          </cell>
          <cell r="F2356">
            <v>36159</v>
          </cell>
          <cell r="G2356" t="str">
            <v>Diciembre</v>
          </cell>
          <cell r="H2356">
            <v>1998</v>
          </cell>
          <cell r="I2356">
            <v>37985</v>
          </cell>
          <cell r="J2356">
            <v>2003</v>
          </cell>
          <cell r="K2356" t="str">
            <v>Diciembre</v>
          </cell>
          <cell r="P2356">
            <v>6.5</v>
          </cell>
          <cell r="Q2356">
            <v>18.22</v>
          </cell>
          <cell r="R2356">
            <v>16.86</v>
          </cell>
          <cell r="S2356" t="e">
            <v>#REF!</v>
          </cell>
          <cell r="T2356">
            <v>2.1</v>
          </cell>
          <cell r="U2356" t="e">
            <v>#REF!</v>
          </cell>
          <cell r="V2356">
            <v>2.1</v>
          </cell>
          <cell r="W2356" t="e">
            <v>#REF!</v>
          </cell>
          <cell r="X2356">
            <v>2.1</v>
          </cell>
          <cell r="Y2356">
            <v>0.38262000000000002</v>
          </cell>
          <cell r="Z2356">
            <v>2.4826200000000003</v>
          </cell>
          <cell r="AA2356">
            <v>35.405999999999999</v>
          </cell>
          <cell r="AB2356">
            <v>0.35</v>
          </cell>
          <cell r="AC2356">
            <v>0.36309000000000002</v>
          </cell>
          <cell r="AD2356">
            <v>0.32172000000000001</v>
          </cell>
          <cell r="AE2356">
            <v>0.27216000000000001</v>
          </cell>
          <cell r="AF2356">
            <v>0.25956000000000001</v>
          </cell>
          <cell r="AG2356">
            <v>0</v>
          </cell>
          <cell r="AH2356">
            <v>0</v>
          </cell>
          <cell r="AI2356">
            <v>0</v>
          </cell>
          <cell r="AJ2356">
            <v>0</v>
          </cell>
          <cell r="AK2356">
            <v>0</v>
          </cell>
          <cell r="AL2356">
            <v>0</v>
          </cell>
          <cell r="AM2356">
            <v>0</v>
          </cell>
          <cell r="AN2356">
            <v>0</v>
          </cell>
          <cell r="AO2356">
            <v>0</v>
          </cell>
          <cell r="AP2356">
            <v>0</v>
          </cell>
          <cell r="AQ2356">
            <v>1.56653</v>
          </cell>
        </row>
        <row r="2357">
          <cell r="A2357">
            <v>1</v>
          </cell>
          <cell r="B2357" t="str">
            <v>COP</v>
          </cell>
          <cell r="C2357" t="str">
            <v>Convenidas</v>
          </cell>
          <cell r="D2357" t="str">
            <v>Variable</v>
          </cell>
          <cell r="E2357">
            <v>5</v>
          </cell>
          <cell r="F2357">
            <v>36159</v>
          </cell>
          <cell r="G2357" t="str">
            <v>Diciembre</v>
          </cell>
          <cell r="H2357">
            <v>1998</v>
          </cell>
          <cell r="I2357">
            <v>37985</v>
          </cell>
          <cell r="J2357">
            <v>2003</v>
          </cell>
          <cell r="K2357" t="str">
            <v>Diciembre</v>
          </cell>
          <cell r="P2357">
            <v>6.5</v>
          </cell>
          <cell r="Q2357">
            <v>18.22</v>
          </cell>
          <cell r="R2357">
            <v>16.86</v>
          </cell>
          <cell r="S2357" t="e">
            <v>#REF!</v>
          </cell>
          <cell r="T2357">
            <v>5.4</v>
          </cell>
          <cell r="U2357" t="e">
            <v>#REF!</v>
          </cell>
          <cell r="V2357">
            <v>5.4</v>
          </cell>
          <cell r="W2357" t="e">
            <v>#REF!</v>
          </cell>
          <cell r="X2357">
            <v>5.4</v>
          </cell>
          <cell r="Y2357">
            <v>0.98388000000000009</v>
          </cell>
          <cell r="Z2357">
            <v>6.3838800000000004</v>
          </cell>
          <cell r="AA2357">
            <v>91.043999999999997</v>
          </cell>
          <cell r="AB2357">
            <v>0.91</v>
          </cell>
          <cell r="AC2357">
            <v>0.93366000000000005</v>
          </cell>
          <cell r="AD2357">
            <v>0.82728000000000002</v>
          </cell>
          <cell r="AE2357">
            <v>0.69984000000000002</v>
          </cell>
          <cell r="AF2357">
            <v>0.66744000000000003</v>
          </cell>
          <cell r="AG2357">
            <v>0</v>
          </cell>
          <cell r="AH2357">
            <v>0</v>
          </cell>
          <cell r="AI2357">
            <v>0</v>
          </cell>
          <cell r="AJ2357">
            <v>0</v>
          </cell>
          <cell r="AK2357">
            <v>0</v>
          </cell>
          <cell r="AL2357">
            <v>0</v>
          </cell>
          <cell r="AM2357">
            <v>0</v>
          </cell>
          <cell r="AN2357">
            <v>0</v>
          </cell>
          <cell r="AO2357">
            <v>0</v>
          </cell>
          <cell r="AP2357">
            <v>0</v>
          </cell>
          <cell r="AQ2357">
            <v>4.0382199999999999</v>
          </cell>
        </row>
        <row r="2358">
          <cell r="A2358">
            <v>1</v>
          </cell>
          <cell r="B2358" t="str">
            <v>COP</v>
          </cell>
          <cell r="C2358" t="str">
            <v>Convenidas</v>
          </cell>
          <cell r="D2358" t="str">
            <v>Variable</v>
          </cell>
          <cell r="E2358">
            <v>5</v>
          </cell>
          <cell r="F2358">
            <v>36159</v>
          </cell>
          <cell r="G2358" t="str">
            <v>Diciembre</v>
          </cell>
          <cell r="H2358">
            <v>1998</v>
          </cell>
          <cell r="I2358">
            <v>37985</v>
          </cell>
          <cell r="J2358">
            <v>2003</v>
          </cell>
          <cell r="K2358" t="str">
            <v>Diciembre</v>
          </cell>
          <cell r="P2358">
            <v>6.5</v>
          </cell>
          <cell r="Q2358">
            <v>18.22</v>
          </cell>
          <cell r="R2358">
            <v>16.86</v>
          </cell>
          <cell r="S2358" t="e">
            <v>#REF!</v>
          </cell>
          <cell r="T2358">
            <v>2.7</v>
          </cell>
          <cell r="U2358" t="e">
            <v>#REF!</v>
          </cell>
          <cell r="V2358">
            <v>2.7</v>
          </cell>
          <cell r="W2358" t="e">
            <v>#REF!</v>
          </cell>
          <cell r="X2358">
            <v>2.7</v>
          </cell>
          <cell r="Y2358">
            <v>0.49194000000000004</v>
          </cell>
          <cell r="Z2358">
            <v>3.1919400000000002</v>
          </cell>
          <cell r="AA2358">
            <v>45.521999999999998</v>
          </cell>
          <cell r="AB2358">
            <v>0.45</v>
          </cell>
          <cell r="AC2358">
            <v>0.46683000000000002</v>
          </cell>
          <cell r="AD2358">
            <v>0.41364000000000001</v>
          </cell>
          <cell r="AE2358">
            <v>0.34992000000000001</v>
          </cell>
          <cell r="AF2358">
            <v>0.33372000000000002</v>
          </cell>
          <cell r="AG2358">
            <v>0</v>
          </cell>
          <cell r="AH2358">
            <v>0</v>
          </cell>
          <cell r="AI2358">
            <v>0</v>
          </cell>
          <cell r="AJ2358">
            <v>0</v>
          </cell>
          <cell r="AK2358">
            <v>0</v>
          </cell>
          <cell r="AL2358">
            <v>0</v>
          </cell>
          <cell r="AM2358">
            <v>0</v>
          </cell>
          <cell r="AN2358">
            <v>0</v>
          </cell>
          <cell r="AO2358">
            <v>0</v>
          </cell>
          <cell r="AP2358">
            <v>0</v>
          </cell>
          <cell r="AQ2358">
            <v>2.0141100000000001</v>
          </cell>
        </row>
        <row r="2359">
          <cell r="A2359">
            <v>1</v>
          </cell>
          <cell r="B2359" t="str">
            <v>COP</v>
          </cell>
          <cell r="C2359" t="str">
            <v>Convenidas</v>
          </cell>
          <cell r="D2359" t="str">
            <v>Variable</v>
          </cell>
          <cell r="E2359">
            <v>5</v>
          </cell>
          <cell r="F2359">
            <v>36159</v>
          </cell>
          <cell r="G2359" t="str">
            <v>Diciembre</v>
          </cell>
          <cell r="H2359">
            <v>1998</v>
          </cell>
          <cell r="I2359">
            <v>37985</v>
          </cell>
          <cell r="J2359">
            <v>2003</v>
          </cell>
          <cell r="K2359" t="str">
            <v>Diciembre</v>
          </cell>
          <cell r="P2359">
            <v>6.5</v>
          </cell>
          <cell r="Q2359">
            <v>18.22</v>
          </cell>
          <cell r="R2359">
            <v>16.86</v>
          </cell>
          <cell r="S2359" t="e">
            <v>#REF!</v>
          </cell>
          <cell r="T2359">
            <v>1</v>
          </cell>
          <cell r="U2359" t="e">
            <v>#REF!</v>
          </cell>
          <cell r="V2359">
            <v>1</v>
          </cell>
          <cell r="W2359" t="e">
            <v>#REF!</v>
          </cell>
          <cell r="X2359">
            <v>1</v>
          </cell>
          <cell r="Y2359">
            <v>0.1822</v>
          </cell>
          <cell r="Z2359">
            <v>1.1821999999999999</v>
          </cell>
          <cell r="AA2359">
            <v>16.86</v>
          </cell>
          <cell r="AB2359">
            <v>0.17</v>
          </cell>
          <cell r="AC2359">
            <v>0.1729</v>
          </cell>
          <cell r="AD2359">
            <v>0.1532</v>
          </cell>
          <cell r="AE2359">
            <v>0.12959999999999999</v>
          </cell>
          <cell r="AF2359">
            <v>0.1236</v>
          </cell>
          <cell r="AG2359">
            <v>0</v>
          </cell>
          <cell r="AH2359">
            <v>0</v>
          </cell>
          <cell r="AI2359">
            <v>0</v>
          </cell>
          <cell r="AJ2359">
            <v>0</v>
          </cell>
          <cell r="AK2359">
            <v>0</v>
          </cell>
          <cell r="AL2359">
            <v>0</v>
          </cell>
          <cell r="AM2359">
            <v>0</v>
          </cell>
          <cell r="AN2359">
            <v>0</v>
          </cell>
          <cell r="AO2359">
            <v>0</v>
          </cell>
          <cell r="AP2359">
            <v>0</v>
          </cell>
          <cell r="AQ2359">
            <v>0.74929999999999997</v>
          </cell>
        </row>
        <row r="2360">
          <cell r="A2360">
            <v>1</v>
          </cell>
          <cell r="B2360" t="str">
            <v>COP</v>
          </cell>
          <cell r="C2360" t="str">
            <v>Convenidas</v>
          </cell>
          <cell r="D2360" t="str">
            <v>Variable</v>
          </cell>
          <cell r="E2360">
            <v>5</v>
          </cell>
          <cell r="F2360">
            <v>36159</v>
          </cell>
          <cell r="G2360" t="str">
            <v>Diciembre</v>
          </cell>
          <cell r="H2360">
            <v>1998</v>
          </cell>
          <cell r="I2360">
            <v>37985</v>
          </cell>
          <cell r="J2360">
            <v>2003</v>
          </cell>
          <cell r="K2360" t="str">
            <v>Diciembre</v>
          </cell>
          <cell r="P2360">
            <v>6.5</v>
          </cell>
          <cell r="Q2360">
            <v>18.22</v>
          </cell>
          <cell r="R2360">
            <v>16.86</v>
          </cell>
          <cell r="S2360" t="e">
            <v>#REF!</v>
          </cell>
          <cell r="T2360">
            <v>6.3</v>
          </cell>
          <cell r="U2360" t="e">
            <v>#REF!</v>
          </cell>
          <cell r="V2360">
            <v>6.3</v>
          </cell>
          <cell r="W2360" t="e">
            <v>#REF!</v>
          </cell>
          <cell r="X2360">
            <v>6.3</v>
          </cell>
          <cell r="Y2360">
            <v>1.1478599999999999</v>
          </cell>
          <cell r="Z2360">
            <v>7.4478599999999995</v>
          </cell>
          <cell r="AA2360">
            <v>106.21799999999999</v>
          </cell>
          <cell r="AB2360">
            <v>1.06</v>
          </cell>
          <cell r="AC2360">
            <v>1.08927</v>
          </cell>
          <cell r="AD2360">
            <v>0.96516000000000002</v>
          </cell>
          <cell r="AE2360">
            <v>0.81647999999999998</v>
          </cell>
          <cell r="AF2360">
            <v>0.77868000000000004</v>
          </cell>
          <cell r="AG2360">
            <v>0</v>
          </cell>
          <cell r="AH2360">
            <v>0</v>
          </cell>
          <cell r="AI2360">
            <v>0</v>
          </cell>
          <cell r="AJ2360">
            <v>0</v>
          </cell>
          <cell r="AK2360">
            <v>0</v>
          </cell>
          <cell r="AL2360">
            <v>0</v>
          </cell>
          <cell r="AM2360">
            <v>0</v>
          </cell>
          <cell r="AN2360">
            <v>0</v>
          </cell>
          <cell r="AO2360">
            <v>0</v>
          </cell>
          <cell r="AP2360">
            <v>0</v>
          </cell>
          <cell r="AQ2360">
            <v>4.7095900000000004</v>
          </cell>
        </row>
        <row r="2361">
          <cell r="A2361">
            <v>1</v>
          </cell>
          <cell r="B2361" t="str">
            <v>COP</v>
          </cell>
          <cell r="C2361" t="str">
            <v>Convenidas</v>
          </cell>
          <cell r="D2361" t="str">
            <v>Variable</v>
          </cell>
          <cell r="E2361">
            <v>5</v>
          </cell>
          <cell r="F2361">
            <v>36159</v>
          </cell>
          <cell r="G2361" t="str">
            <v>Diciembre</v>
          </cell>
          <cell r="H2361">
            <v>1998</v>
          </cell>
          <cell r="I2361">
            <v>37985</v>
          </cell>
          <cell r="J2361">
            <v>2003</v>
          </cell>
          <cell r="K2361" t="str">
            <v>Diciembre</v>
          </cell>
          <cell r="P2361">
            <v>6.5</v>
          </cell>
          <cell r="Q2361">
            <v>18.22</v>
          </cell>
          <cell r="R2361">
            <v>16.86</v>
          </cell>
          <cell r="S2361" t="e">
            <v>#REF!</v>
          </cell>
          <cell r="T2361">
            <v>1.2</v>
          </cell>
          <cell r="U2361" t="e">
            <v>#REF!</v>
          </cell>
          <cell r="V2361">
            <v>1.2</v>
          </cell>
          <cell r="W2361" t="e">
            <v>#REF!</v>
          </cell>
          <cell r="X2361">
            <v>1.2</v>
          </cell>
          <cell r="Y2361">
            <v>0.21864</v>
          </cell>
          <cell r="Z2361">
            <v>1.4186399999999999</v>
          </cell>
          <cell r="AA2361">
            <v>20.231999999999999</v>
          </cell>
          <cell r="AB2361">
            <v>0.2</v>
          </cell>
          <cell r="AC2361">
            <v>0.20748</v>
          </cell>
          <cell r="AD2361">
            <v>0.18384</v>
          </cell>
          <cell r="AE2361">
            <v>0.15551999999999999</v>
          </cell>
          <cell r="AF2361">
            <v>0.14832000000000001</v>
          </cell>
          <cell r="AG2361">
            <v>0</v>
          </cell>
          <cell r="AH2361">
            <v>0</v>
          </cell>
          <cell r="AI2361">
            <v>0</v>
          </cell>
          <cell r="AJ2361">
            <v>0</v>
          </cell>
          <cell r="AK2361">
            <v>0</v>
          </cell>
          <cell r="AL2361">
            <v>0</v>
          </cell>
          <cell r="AM2361">
            <v>0</v>
          </cell>
          <cell r="AN2361">
            <v>0</v>
          </cell>
          <cell r="AO2361">
            <v>0</v>
          </cell>
          <cell r="AP2361">
            <v>0</v>
          </cell>
          <cell r="AQ2361">
            <v>0.89516000000000007</v>
          </cell>
        </row>
        <row r="2362">
          <cell r="A2362">
            <v>1</v>
          </cell>
          <cell r="B2362" t="str">
            <v>COP</v>
          </cell>
          <cell r="C2362" t="str">
            <v>Convenidas</v>
          </cell>
          <cell r="D2362" t="str">
            <v>Variable</v>
          </cell>
          <cell r="E2362">
            <v>5</v>
          </cell>
          <cell r="F2362">
            <v>36159</v>
          </cell>
          <cell r="G2362" t="str">
            <v>Diciembre</v>
          </cell>
          <cell r="H2362">
            <v>1998</v>
          </cell>
          <cell r="I2362">
            <v>37985</v>
          </cell>
          <cell r="J2362">
            <v>2003</v>
          </cell>
          <cell r="K2362" t="str">
            <v>Diciembre</v>
          </cell>
          <cell r="P2362">
            <v>6.5</v>
          </cell>
          <cell r="Q2362">
            <v>18.22</v>
          </cell>
          <cell r="R2362">
            <v>16.86</v>
          </cell>
          <cell r="S2362" t="e">
            <v>#REF!</v>
          </cell>
          <cell r="T2362">
            <v>4</v>
          </cell>
          <cell r="U2362" t="e">
            <v>#REF!</v>
          </cell>
          <cell r="V2362">
            <v>4</v>
          </cell>
          <cell r="W2362" t="e">
            <v>#REF!</v>
          </cell>
          <cell r="X2362">
            <v>4</v>
          </cell>
          <cell r="Y2362">
            <v>0.7288</v>
          </cell>
          <cell r="Z2362">
            <v>4.7287999999999997</v>
          </cell>
          <cell r="AA2362">
            <v>67.44</v>
          </cell>
          <cell r="AB2362">
            <v>0.67</v>
          </cell>
          <cell r="AC2362">
            <v>0.69159999999999999</v>
          </cell>
          <cell r="AD2362">
            <v>0.61280000000000001</v>
          </cell>
          <cell r="AE2362">
            <v>0.51839999999999997</v>
          </cell>
          <cell r="AF2362">
            <v>0.49440000000000001</v>
          </cell>
          <cell r="AG2362">
            <v>0</v>
          </cell>
          <cell r="AH2362">
            <v>0</v>
          </cell>
          <cell r="AI2362">
            <v>0</v>
          </cell>
          <cell r="AJ2362">
            <v>0</v>
          </cell>
          <cell r="AK2362">
            <v>0</v>
          </cell>
          <cell r="AL2362">
            <v>0</v>
          </cell>
          <cell r="AM2362">
            <v>0</v>
          </cell>
          <cell r="AN2362">
            <v>0</v>
          </cell>
          <cell r="AO2362">
            <v>0</v>
          </cell>
          <cell r="AP2362">
            <v>0</v>
          </cell>
          <cell r="AQ2362">
            <v>2.9872000000000001</v>
          </cell>
        </row>
        <row r="2363">
          <cell r="A2363">
            <v>1</v>
          </cell>
          <cell r="B2363" t="str">
            <v>COP</v>
          </cell>
          <cell r="C2363" t="str">
            <v>Convenidas</v>
          </cell>
          <cell r="D2363" t="str">
            <v>Variable</v>
          </cell>
          <cell r="E2363">
            <v>5</v>
          </cell>
          <cell r="F2363">
            <v>36159</v>
          </cell>
          <cell r="G2363" t="str">
            <v>Diciembre</v>
          </cell>
          <cell r="H2363">
            <v>1998</v>
          </cell>
          <cell r="I2363">
            <v>37985</v>
          </cell>
          <cell r="J2363">
            <v>2003</v>
          </cell>
          <cell r="K2363" t="str">
            <v>Diciembre</v>
          </cell>
          <cell r="P2363">
            <v>6.5</v>
          </cell>
          <cell r="Q2363">
            <v>18.22</v>
          </cell>
          <cell r="R2363">
            <v>16.86</v>
          </cell>
          <cell r="S2363" t="e">
            <v>#REF!</v>
          </cell>
          <cell r="T2363">
            <v>6.8</v>
          </cell>
          <cell r="U2363" t="e">
            <v>#REF!</v>
          </cell>
          <cell r="V2363">
            <v>6.8</v>
          </cell>
          <cell r="W2363" t="e">
            <v>#REF!</v>
          </cell>
          <cell r="X2363">
            <v>6.8</v>
          </cell>
          <cell r="Y2363">
            <v>1.2389600000000001</v>
          </cell>
          <cell r="Z2363">
            <v>8.0389599999999994</v>
          </cell>
          <cell r="AA2363">
            <v>114.648</v>
          </cell>
          <cell r="AB2363">
            <v>1.1399999999999999</v>
          </cell>
          <cell r="AC2363">
            <v>1.1757199999999999</v>
          </cell>
          <cell r="AD2363">
            <v>1.04176</v>
          </cell>
          <cell r="AE2363">
            <v>0.88127999999999995</v>
          </cell>
          <cell r="AF2363">
            <v>0.84048</v>
          </cell>
          <cell r="AG2363">
            <v>0</v>
          </cell>
          <cell r="AH2363">
            <v>0</v>
          </cell>
          <cell r="AI2363">
            <v>0</v>
          </cell>
          <cell r="AJ2363">
            <v>0</v>
          </cell>
          <cell r="AK2363">
            <v>0</v>
          </cell>
          <cell r="AL2363">
            <v>0</v>
          </cell>
          <cell r="AM2363">
            <v>0</v>
          </cell>
          <cell r="AN2363">
            <v>0</v>
          </cell>
          <cell r="AO2363">
            <v>0</v>
          </cell>
          <cell r="AP2363">
            <v>0</v>
          </cell>
          <cell r="AQ2363">
            <v>5.0792400000000004</v>
          </cell>
        </row>
        <row r="2364">
          <cell r="A2364">
            <v>1</v>
          </cell>
          <cell r="B2364" t="str">
            <v>COP</v>
          </cell>
          <cell r="C2364" t="str">
            <v>Convenidas</v>
          </cell>
          <cell r="D2364" t="str">
            <v>Variable</v>
          </cell>
          <cell r="E2364">
            <v>5</v>
          </cell>
          <cell r="F2364">
            <v>36159</v>
          </cell>
          <cell r="G2364" t="str">
            <v>Diciembre</v>
          </cell>
          <cell r="H2364">
            <v>1998</v>
          </cell>
          <cell r="I2364">
            <v>37985</v>
          </cell>
          <cell r="J2364">
            <v>2003</v>
          </cell>
          <cell r="K2364" t="str">
            <v>Diciembre</v>
          </cell>
          <cell r="P2364">
            <v>6.5</v>
          </cell>
          <cell r="Q2364">
            <v>18.22</v>
          </cell>
          <cell r="R2364">
            <v>16.86</v>
          </cell>
          <cell r="S2364" t="e">
            <v>#REF!</v>
          </cell>
          <cell r="T2364">
            <v>4.8</v>
          </cell>
          <cell r="U2364" t="e">
            <v>#REF!</v>
          </cell>
          <cell r="V2364">
            <v>4.8</v>
          </cell>
          <cell r="W2364" t="e">
            <v>#REF!</v>
          </cell>
          <cell r="X2364">
            <v>4.8</v>
          </cell>
          <cell r="Y2364">
            <v>0.87456</v>
          </cell>
          <cell r="Z2364">
            <v>5.6745599999999996</v>
          </cell>
          <cell r="AA2364">
            <v>80.927999999999997</v>
          </cell>
          <cell r="AB2364">
            <v>0.81</v>
          </cell>
          <cell r="AC2364">
            <v>0.82991999999999999</v>
          </cell>
          <cell r="AD2364">
            <v>0.73536000000000001</v>
          </cell>
          <cell r="AE2364">
            <v>0.62207999999999997</v>
          </cell>
          <cell r="AF2364">
            <v>0.59328000000000003</v>
          </cell>
          <cell r="AG2364">
            <v>0</v>
          </cell>
          <cell r="AH2364">
            <v>0</v>
          </cell>
          <cell r="AI2364">
            <v>0</v>
          </cell>
          <cell r="AJ2364">
            <v>0</v>
          </cell>
          <cell r="AK2364">
            <v>0</v>
          </cell>
          <cell r="AL2364">
            <v>0</v>
          </cell>
          <cell r="AM2364">
            <v>0</v>
          </cell>
          <cell r="AN2364">
            <v>0</v>
          </cell>
          <cell r="AO2364">
            <v>0</v>
          </cell>
          <cell r="AP2364">
            <v>0</v>
          </cell>
          <cell r="AQ2364">
            <v>3.5906400000000001</v>
          </cell>
        </row>
        <row r="2365">
          <cell r="A2365">
            <v>1</v>
          </cell>
          <cell r="B2365" t="str">
            <v>COP</v>
          </cell>
          <cell r="C2365" t="str">
            <v>Convenidas</v>
          </cell>
          <cell r="D2365" t="str">
            <v>Variable</v>
          </cell>
          <cell r="E2365">
            <v>5</v>
          </cell>
          <cell r="F2365">
            <v>36159</v>
          </cell>
          <cell r="G2365" t="str">
            <v>Diciembre</v>
          </cell>
          <cell r="H2365">
            <v>1998</v>
          </cell>
          <cell r="I2365">
            <v>37985</v>
          </cell>
          <cell r="J2365">
            <v>2003</v>
          </cell>
          <cell r="K2365" t="str">
            <v>Diciembre</v>
          </cell>
          <cell r="P2365">
            <v>6.5</v>
          </cell>
          <cell r="Q2365">
            <v>18.22</v>
          </cell>
          <cell r="R2365">
            <v>16.86</v>
          </cell>
          <cell r="S2365" t="e">
            <v>#REF!</v>
          </cell>
          <cell r="T2365">
            <v>1.1000000000000001</v>
          </cell>
          <cell r="U2365" t="e">
            <v>#REF!</v>
          </cell>
          <cell r="V2365">
            <v>1.1000000000000001</v>
          </cell>
          <cell r="W2365" t="e">
            <v>#REF!</v>
          </cell>
          <cell r="X2365">
            <v>1.1000000000000001</v>
          </cell>
          <cell r="Y2365">
            <v>0.20042000000000001</v>
          </cell>
          <cell r="Z2365">
            <v>1.3004200000000001</v>
          </cell>
          <cell r="AA2365">
            <v>18.545999999999999</v>
          </cell>
          <cell r="AB2365">
            <v>0.18</v>
          </cell>
          <cell r="AC2365">
            <v>0.19019000000000003</v>
          </cell>
          <cell r="AD2365">
            <v>0.16852</v>
          </cell>
          <cell r="AE2365">
            <v>0.14255999999999999</v>
          </cell>
          <cell r="AF2365">
            <v>0.13596000000000003</v>
          </cell>
          <cell r="AG2365">
            <v>0</v>
          </cell>
          <cell r="AH2365">
            <v>0</v>
          </cell>
          <cell r="AI2365">
            <v>0</v>
          </cell>
          <cell r="AJ2365">
            <v>0</v>
          </cell>
          <cell r="AK2365">
            <v>0</v>
          </cell>
          <cell r="AL2365">
            <v>0</v>
          </cell>
          <cell r="AM2365">
            <v>0</v>
          </cell>
          <cell r="AN2365">
            <v>0</v>
          </cell>
          <cell r="AO2365">
            <v>0</v>
          </cell>
          <cell r="AP2365">
            <v>0</v>
          </cell>
          <cell r="AQ2365">
            <v>0.81723000000000012</v>
          </cell>
        </row>
        <row r="2366">
          <cell r="A2366">
            <v>1</v>
          </cell>
          <cell r="B2366" t="str">
            <v>COP</v>
          </cell>
          <cell r="C2366" t="str">
            <v>Convenidas</v>
          </cell>
          <cell r="D2366" t="str">
            <v>Variable</v>
          </cell>
          <cell r="E2366">
            <v>5</v>
          </cell>
          <cell r="F2366">
            <v>36159</v>
          </cell>
          <cell r="G2366" t="str">
            <v>Diciembre</v>
          </cell>
          <cell r="H2366">
            <v>1998</v>
          </cell>
          <cell r="I2366">
            <v>37985</v>
          </cell>
          <cell r="J2366">
            <v>2003</v>
          </cell>
          <cell r="K2366" t="str">
            <v>Diciembre</v>
          </cell>
          <cell r="P2366">
            <v>6.5</v>
          </cell>
          <cell r="Q2366">
            <v>18.22</v>
          </cell>
          <cell r="R2366">
            <v>16.86</v>
          </cell>
          <cell r="S2366" t="e">
            <v>#REF!</v>
          </cell>
          <cell r="T2366">
            <v>1.7</v>
          </cell>
          <cell r="U2366" t="e">
            <v>#REF!</v>
          </cell>
          <cell r="V2366">
            <v>1.7</v>
          </cell>
          <cell r="W2366" t="e">
            <v>#REF!</v>
          </cell>
          <cell r="X2366">
            <v>1.7</v>
          </cell>
          <cell r="Y2366">
            <v>0.30974000000000002</v>
          </cell>
          <cell r="Z2366">
            <v>2.0097399999999999</v>
          </cell>
          <cell r="AA2366">
            <v>28.661999999999999</v>
          </cell>
          <cell r="AB2366">
            <v>0.28999999999999998</v>
          </cell>
          <cell r="AC2366">
            <v>0.29392999999999997</v>
          </cell>
          <cell r="AD2366">
            <v>0.26044</v>
          </cell>
          <cell r="AE2366">
            <v>0.22031999999999999</v>
          </cell>
          <cell r="AF2366">
            <v>0.21012</v>
          </cell>
          <cell r="AG2366">
            <v>0</v>
          </cell>
          <cell r="AH2366">
            <v>0</v>
          </cell>
          <cell r="AI2366">
            <v>0</v>
          </cell>
          <cell r="AJ2366">
            <v>0</v>
          </cell>
          <cell r="AK2366">
            <v>0</v>
          </cell>
          <cell r="AL2366">
            <v>0</v>
          </cell>
          <cell r="AM2366">
            <v>0</v>
          </cell>
          <cell r="AN2366">
            <v>0</v>
          </cell>
          <cell r="AO2366">
            <v>0</v>
          </cell>
          <cell r="AP2366">
            <v>0</v>
          </cell>
          <cell r="AQ2366">
            <v>1.27481</v>
          </cell>
        </row>
        <row r="2367">
          <cell r="A2367">
            <v>1</v>
          </cell>
          <cell r="B2367" t="str">
            <v>COP</v>
          </cell>
          <cell r="C2367" t="str">
            <v>Convenidas</v>
          </cell>
          <cell r="D2367" t="str">
            <v>Variable</v>
          </cell>
          <cell r="E2367">
            <v>5</v>
          </cell>
          <cell r="F2367">
            <v>36159</v>
          </cell>
          <cell r="G2367" t="str">
            <v>Diciembre</v>
          </cell>
          <cell r="H2367">
            <v>1998</v>
          </cell>
          <cell r="I2367">
            <v>37985</v>
          </cell>
          <cell r="J2367">
            <v>2003</v>
          </cell>
          <cell r="K2367" t="str">
            <v>Diciembre</v>
          </cell>
          <cell r="P2367">
            <v>6.5</v>
          </cell>
          <cell r="Q2367">
            <v>18.22</v>
          </cell>
          <cell r="R2367">
            <v>16.86</v>
          </cell>
          <cell r="S2367" t="e">
            <v>#REF!</v>
          </cell>
          <cell r="T2367">
            <v>4.0999999999999996</v>
          </cell>
          <cell r="U2367" t="e">
            <v>#REF!</v>
          </cell>
          <cell r="V2367">
            <v>4.0999999999999996</v>
          </cell>
          <cell r="W2367" t="e">
            <v>#REF!</v>
          </cell>
          <cell r="X2367">
            <v>4.0999999999999996</v>
          </cell>
          <cell r="Y2367">
            <v>0.74701999999999991</v>
          </cell>
          <cell r="Z2367">
            <v>4.8470199999999997</v>
          </cell>
          <cell r="AA2367">
            <v>69.125999999999991</v>
          </cell>
          <cell r="AB2367">
            <v>0.69</v>
          </cell>
          <cell r="AC2367">
            <v>0.70888999999999991</v>
          </cell>
          <cell r="AD2367">
            <v>0.62812000000000001</v>
          </cell>
          <cell r="AE2367">
            <v>0.53135999999999994</v>
          </cell>
          <cell r="AF2367">
            <v>0.50675999999999999</v>
          </cell>
          <cell r="AG2367">
            <v>0</v>
          </cell>
          <cell r="AH2367">
            <v>0</v>
          </cell>
          <cell r="AI2367">
            <v>0</v>
          </cell>
          <cell r="AJ2367">
            <v>0</v>
          </cell>
          <cell r="AK2367">
            <v>0</v>
          </cell>
          <cell r="AL2367">
            <v>0</v>
          </cell>
          <cell r="AM2367">
            <v>0</v>
          </cell>
          <cell r="AN2367">
            <v>0</v>
          </cell>
          <cell r="AO2367">
            <v>0</v>
          </cell>
          <cell r="AP2367">
            <v>0</v>
          </cell>
          <cell r="AQ2367">
            <v>3.0651299999999995</v>
          </cell>
        </row>
        <row r="2368">
          <cell r="A2368">
            <v>1</v>
          </cell>
          <cell r="B2368" t="str">
            <v>COP</v>
          </cell>
          <cell r="C2368" t="str">
            <v>Convenidas</v>
          </cell>
          <cell r="D2368" t="str">
            <v>Variable</v>
          </cell>
          <cell r="E2368">
            <v>5</v>
          </cell>
          <cell r="F2368">
            <v>36159</v>
          </cell>
          <cell r="G2368" t="str">
            <v>Diciembre</v>
          </cell>
          <cell r="H2368">
            <v>1998</v>
          </cell>
          <cell r="I2368">
            <v>37985</v>
          </cell>
          <cell r="J2368">
            <v>2003</v>
          </cell>
          <cell r="K2368" t="str">
            <v>Diciembre</v>
          </cell>
          <cell r="P2368">
            <v>6.5</v>
          </cell>
          <cell r="Q2368">
            <v>18.22</v>
          </cell>
          <cell r="R2368">
            <v>16.86</v>
          </cell>
          <cell r="S2368" t="e">
            <v>#REF!</v>
          </cell>
          <cell r="T2368">
            <v>9.6</v>
          </cell>
          <cell r="U2368" t="e">
            <v>#REF!</v>
          </cell>
          <cell r="V2368">
            <v>9.6</v>
          </cell>
          <cell r="W2368" t="e">
            <v>#REF!</v>
          </cell>
          <cell r="X2368">
            <v>9.6</v>
          </cell>
          <cell r="Y2368">
            <v>1.74912</v>
          </cell>
          <cell r="Z2368">
            <v>11.349119999999999</v>
          </cell>
          <cell r="AA2368">
            <v>161.85599999999999</v>
          </cell>
          <cell r="AB2368">
            <v>1.61</v>
          </cell>
          <cell r="AC2368">
            <v>1.65984</v>
          </cell>
          <cell r="AD2368">
            <v>1.47072</v>
          </cell>
          <cell r="AE2368">
            <v>1.2441599999999999</v>
          </cell>
          <cell r="AF2368">
            <v>1.1865600000000001</v>
          </cell>
          <cell r="AG2368">
            <v>0</v>
          </cell>
          <cell r="AH2368">
            <v>0</v>
          </cell>
          <cell r="AI2368">
            <v>0</v>
          </cell>
          <cell r="AJ2368">
            <v>0</v>
          </cell>
          <cell r="AK2368">
            <v>0</v>
          </cell>
          <cell r="AL2368">
            <v>0</v>
          </cell>
          <cell r="AM2368">
            <v>0</v>
          </cell>
          <cell r="AN2368">
            <v>0</v>
          </cell>
          <cell r="AO2368">
            <v>0</v>
          </cell>
          <cell r="AP2368">
            <v>0</v>
          </cell>
          <cell r="AQ2368">
            <v>7.1712800000000003</v>
          </cell>
        </row>
        <row r="2369">
          <cell r="A2369">
            <v>1</v>
          </cell>
          <cell r="B2369" t="str">
            <v>COP</v>
          </cell>
          <cell r="C2369" t="str">
            <v>Convenidas</v>
          </cell>
          <cell r="D2369" t="str">
            <v>Variable</v>
          </cell>
          <cell r="E2369">
            <v>5</v>
          </cell>
          <cell r="F2369">
            <v>36159</v>
          </cell>
          <cell r="G2369" t="str">
            <v>Diciembre</v>
          </cell>
          <cell r="H2369">
            <v>1998</v>
          </cell>
          <cell r="I2369">
            <v>37985</v>
          </cell>
          <cell r="J2369">
            <v>2003</v>
          </cell>
          <cell r="K2369" t="str">
            <v>Diciembre</v>
          </cell>
          <cell r="P2369">
            <v>6.5</v>
          </cell>
          <cell r="Q2369">
            <v>18.22</v>
          </cell>
          <cell r="R2369">
            <v>16.86</v>
          </cell>
          <cell r="S2369" t="e">
            <v>#REF!</v>
          </cell>
          <cell r="T2369">
            <v>5.8</v>
          </cell>
          <cell r="U2369" t="e">
            <v>#REF!</v>
          </cell>
          <cell r="V2369">
            <v>5.8</v>
          </cell>
          <cell r="W2369" t="e">
            <v>#REF!</v>
          </cell>
          <cell r="X2369">
            <v>5.8</v>
          </cell>
          <cell r="Y2369">
            <v>1.0567599999999999</v>
          </cell>
          <cell r="Z2369">
            <v>6.8567599999999995</v>
          </cell>
          <cell r="AA2369">
            <v>97.787999999999997</v>
          </cell>
          <cell r="AB2369">
            <v>0.97</v>
          </cell>
          <cell r="AC2369">
            <v>1.00282</v>
          </cell>
          <cell r="AD2369">
            <v>0.88856000000000002</v>
          </cell>
          <cell r="AE2369">
            <v>0.7516799999999999</v>
          </cell>
          <cell r="AF2369">
            <v>0.71687999999999996</v>
          </cell>
          <cell r="AG2369">
            <v>0</v>
          </cell>
          <cell r="AH2369">
            <v>0</v>
          </cell>
          <cell r="AI2369">
            <v>0</v>
          </cell>
          <cell r="AJ2369">
            <v>0</v>
          </cell>
          <cell r="AK2369">
            <v>0</v>
          </cell>
          <cell r="AL2369">
            <v>0</v>
          </cell>
          <cell r="AM2369">
            <v>0</v>
          </cell>
          <cell r="AN2369">
            <v>0</v>
          </cell>
          <cell r="AO2369">
            <v>0</v>
          </cell>
          <cell r="AP2369">
            <v>0</v>
          </cell>
          <cell r="AQ2369">
            <v>4.3299399999999997</v>
          </cell>
        </row>
        <row r="2370">
          <cell r="A2370">
            <v>1</v>
          </cell>
          <cell r="B2370" t="str">
            <v>COP</v>
          </cell>
          <cell r="C2370" t="str">
            <v>Convenidas</v>
          </cell>
          <cell r="D2370" t="str">
            <v>Variable</v>
          </cell>
          <cell r="E2370">
            <v>5</v>
          </cell>
          <cell r="F2370">
            <v>36159</v>
          </cell>
          <cell r="G2370" t="str">
            <v>Diciembre</v>
          </cell>
          <cell r="H2370">
            <v>1998</v>
          </cell>
          <cell r="I2370">
            <v>37985</v>
          </cell>
          <cell r="J2370">
            <v>2003</v>
          </cell>
          <cell r="K2370" t="str">
            <v>Diciembre</v>
          </cell>
          <cell r="P2370">
            <v>6.5</v>
          </cell>
          <cell r="Q2370">
            <v>18.22</v>
          </cell>
          <cell r="R2370">
            <v>16.86</v>
          </cell>
          <cell r="S2370" t="e">
            <v>#REF!</v>
          </cell>
          <cell r="T2370">
            <v>0.8</v>
          </cell>
          <cell r="U2370" t="e">
            <v>#REF!</v>
          </cell>
          <cell r="V2370">
            <v>0.8</v>
          </cell>
          <cell r="W2370" t="e">
            <v>#REF!</v>
          </cell>
          <cell r="X2370">
            <v>0.8</v>
          </cell>
          <cell r="Y2370">
            <v>0.14576</v>
          </cell>
          <cell r="Z2370">
            <v>0.94576000000000005</v>
          </cell>
          <cell r="AA2370">
            <v>13.488</v>
          </cell>
          <cell r="AB2370">
            <v>0.13</v>
          </cell>
          <cell r="AC2370">
            <v>0.13832</v>
          </cell>
          <cell r="AD2370">
            <v>0.12256</v>
          </cell>
          <cell r="AE2370">
            <v>0.10367999999999999</v>
          </cell>
          <cell r="AF2370">
            <v>9.888000000000001E-2</v>
          </cell>
          <cell r="AG2370">
            <v>0</v>
          </cell>
          <cell r="AH2370">
            <v>0</v>
          </cell>
          <cell r="AI2370">
            <v>0</v>
          </cell>
          <cell r="AJ2370">
            <v>0</v>
          </cell>
          <cell r="AK2370">
            <v>0</v>
          </cell>
          <cell r="AL2370">
            <v>0</v>
          </cell>
          <cell r="AM2370">
            <v>0</v>
          </cell>
          <cell r="AN2370">
            <v>0</v>
          </cell>
          <cell r="AO2370">
            <v>0</v>
          </cell>
          <cell r="AP2370">
            <v>0</v>
          </cell>
          <cell r="AQ2370">
            <v>0.59343999999999997</v>
          </cell>
        </row>
        <row r="2371">
          <cell r="A2371">
            <v>1</v>
          </cell>
          <cell r="B2371" t="str">
            <v>COP</v>
          </cell>
          <cell r="C2371" t="str">
            <v>Convenidas</v>
          </cell>
          <cell r="D2371" t="str">
            <v>Variable</v>
          </cell>
          <cell r="E2371">
            <v>5</v>
          </cell>
          <cell r="F2371">
            <v>36159</v>
          </cell>
          <cell r="G2371" t="str">
            <v>Diciembre</v>
          </cell>
          <cell r="H2371">
            <v>1998</v>
          </cell>
          <cell r="I2371">
            <v>37985</v>
          </cell>
          <cell r="J2371">
            <v>2003</v>
          </cell>
          <cell r="K2371" t="str">
            <v>Diciembre</v>
          </cell>
          <cell r="P2371">
            <v>6.5</v>
          </cell>
          <cell r="Q2371">
            <v>18.22</v>
          </cell>
          <cell r="R2371">
            <v>16.86</v>
          </cell>
          <cell r="S2371" t="e">
            <v>#REF!</v>
          </cell>
          <cell r="T2371">
            <v>2.9</v>
          </cell>
          <cell r="U2371" t="e">
            <v>#REF!</v>
          </cell>
          <cell r="V2371">
            <v>2.9</v>
          </cell>
          <cell r="W2371" t="e">
            <v>#REF!</v>
          </cell>
          <cell r="X2371">
            <v>2.9</v>
          </cell>
          <cell r="Y2371">
            <v>0.52837999999999996</v>
          </cell>
          <cell r="Z2371">
            <v>3.4283799999999998</v>
          </cell>
          <cell r="AA2371">
            <v>48.893999999999998</v>
          </cell>
          <cell r="AB2371">
            <v>0.49</v>
          </cell>
          <cell r="AC2371">
            <v>0.50141000000000002</v>
          </cell>
          <cell r="AD2371">
            <v>0.44428000000000001</v>
          </cell>
          <cell r="AE2371">
            <v>0.37583999999999995</v>
          </cell>
          <cell r="AF2371">
            <v>0.35843999999999998</v>
          </cell>
          <cell r="AG2371">
            <v>0</v>
          </cell>
          <cell r="AH2371">
            <v>0</v>
          </cell>
          <cell r="AI2371">
            <v>0</v>
          </cell>
          <cell r="AJ2371">
            <v>0</v>
          </cell>
          <cell r="AK2371">
            <v>0</v>
          </cell>
          <cell r="AL2371">
            <v>0</v>
          </cell>
          <cell r="AM2371">
            <v>0</v>
          </cell>
          <cell r="AN2371">
            <v>0</v>
          </cell>
          <cell r="AO2371">
            <v>0</v>
          </cell>
          <cell r="AP2371">
            <v>0</v>
          </cell>
          <cell r="AQ2371">
            <v>2.1699700000000002</v>
          </cell>
        </row>
        <row r="2372">
          <cell r="A2372">
            <v>1</v>
          </cell>
          <cell r="B2372" t="str">
            <v>COP</v>
          </cell>
          <cell r="C2372" t="str">
            <v>Convenidas</v>
          </cell>
          <cell r="D2372" t="str">
            <v>Variable</v>
          </cell>
          <cell r="E2372">
            <v>5</v>
          </cell>
          <cell r="F2372">
            <v>36159</v>
          </cell>
          <cell r="G2372" t="str">
            <v>Diciembre</v>
          </cell>
          <cell r="H2372">
            <v>1998</v>
          </cell>
          <cell r="I2372">
            <v>37985</v>
          </cell>
          <cell r="J2372">
            <v>2003</v>
          </cell>
          <cell r="K2372" t="str">
            <v>Diciembre</v>
          </cell>
          <cell r="P2372">
            <v>6.5</v>
          </cell>
          <cell r="Q2372">
            <v>18.22</v>
          </cell>
          <cell r="R2372">
            <v>16.86</v>
          </cell>
          <cell r="S2372" t="e">
            <v>#REF!</v>
          </cell>
          <cell r="T2372">
            <v>1.5</v>
          </cell>
          <cell r="U2372" t="e">
            <v>#REF!</v>
          </cell>
          <cell r="V2372">
            <v>1.5</v>
          </cell>
          <cell r="W2372" t="e">
            <v>#REF!</v>
          </cell>
          <cell r="X2372">
            <v>1.5</v>
          </cell>
          <cell r="Y2372">
            <v>0.27329999999999999</v>
          </cell>
          <cell r="Z2372">
            <v>1.7732999999999999</v>
          </cell>
          <cell r="AA2372">
            <v>25.29</v>
          </cell>
          <cell r="AB2372">
            <v>0.25</v>
          </cell>
          <cell r="AC2372">
            <v>0.25934999999999997</v>
          </cell>
          <cell r="AD2372">
            <v>0.2298</v>
          </cell>
          <cell r="AE2372">
            <v>0.19439999999999999</v>
          </cell>
          <cell r="AF2372">
            <v>0.18540000000000001</v>
          </cell>
          <cell r="AG2372">
            <v>0</v>
          </cell>
          <cell r="AH2372">
            <v>0</v>
          </cell>
          <cell r="AI2372">
            <v>0</v>
          </cell>
          <cell r="AJ2372">
            <v>0</v>
          </cell>
          <cell r="AK2372">
            <v>0</v>
          </cell>
          <cell r="AL2372">
            <v>0</v>
          </cell>
          <cell r="AM2372">
            <v>0</v>
          </cell>
          <cell r="AN2372">
            <v>0</v>
          </cell>
          <cell r="AO2372">
            <v>0</v>
          </cell>
          <cell r="AP2372">
            <v>0</v>
          </cell>
          <cell r="AQ2372">
            <v>1.1189499999999999</v>
          </cell>
        </row>
        <row r="2373">
          <cell r="A2373">
            <v>1</v>
          </cell>
          <cell r="B2373" t="str">
            <v>COP</v>
          </cell>
          <cell r="C2373" t="str">
            <v>Convenidas</v>
          </cell>
          <cell r="D2373" t="str">
            <v>Variable</v>
          </cell>
          <cell r="E2373">
            <v>5</v>
          </cell>
          <cell r="F2373">
            <v>36159</v>
          </cell>
          <cell r="G2373" t="str">
            <v>Diciembre</v>
          </cell>
          <cell r="H2373">
            <v>1998</v>
          </cell>
          <cell r="I2373">
            <v>37985</v>
          </cell>
          <cell r="J2373">
            <v>2003</v>
          </cell>
          <cell r="K2373" t="str">
            <v>Diciembre</v>
          </cell>
          <cell r="P2373">
            <v>6.5</v>
          </cell>
          <cell r="Q2373">
            <v>18.22</v>
          </cell>
          <cell r="R2373">
            <v>16.86</v>
          </cell>
          <cell r="S2373" t="e">
            <v>#REF!</v>
          </cell>
          <cell r="T2373">
            <v>2</v>
          </cell>
          <cell r="U2373" t="e">
            <v>#REF!</v>
          </cell>
          <cell r="V2373">
            <v>2</v>
          </cell>
          <cell r="W2373" t="e">
            <v>#REF!</v>
          </cell>
          <cell r="X2373">
            <v>2</v>
          </cell>
          <cell r="Y2373">
            <v>0.3644</v>
          </cell>
          <cell r="Z2373">
            <v>2.3643999999999998</v>
          </cell>
          <cell r="AA2373">
            <v>33.72</v>
          </cell>
          <cell r="AB2373">
            <v>0.34</v>
          </cell>
          <cell r="AC2373">
            <v>0.3458</v>
          </cell>
          <cell r="AD2373">
            <v>0.30640000000000001</v>
          </cell>
          <cell r="AE2373">
            <v>0.25919999999999999</v>
          </cell>
          <cell r="AF2373">
            <v>0.2472</v>
          </cell>
          <cell r="AG2373">
            <v>0</v>
          </cell>
          <cell r="AH2373">
            <v>0</v>
          </cell>
          <cell r="AI2373">
            <v>0</v>
          </cell>
          <cell r="AJ2373">
            <v>0</v>
          </cell>
          <cell r="AK2373">
            <v>0</v>
          </cell>
          <cell r="AL2373">
            <v>0</v>
          </cell>
          <cell r="AM2373">
            <v>0</v>
          </cell>
          <cell r="AN2373">
            <v>0</v>
          </cell>
          <cell r="AO2373">
            <v>0</v>
          </cell>
          <cell r="AP2373">
            <v>0</v>
          </cell>
          <cell r="AQ2373">
            <v>1.4985999999999999</v>
          </cell>
        </row>
        <row r="2374">
          <cell r="A2374">
            <v>1</v>
          </cell>
          <cell r="B2374" t="str">
            <v>COP</v>
          </cell>
          <cell r="C2374" t="str">
            <v>Convenidas</v>
          </cell>
          <cell r="D2374" t="str">
            <v>Variable</v>
          </cell>
          <cell r="E2374">
            <v>5</v>
          </cell>
          <cell r="F2374">
            <v>36159</v>
          </cell>
          <cell r="G2374" t="str">
            <v>Diciembre</v>
          </cell>
          <cell r="H2374">
            <v>1998</v>
          </cell>
          <cell r="I2374">
            <v>37985</v>
          </cell>
          <cell r="J2374">
            <v>2003</v>
          </cell>
          <cell r="K2374" t="str">
            <v>Diciembre</v>
          </cell>
          <cell r="P2374">
            <v>6.5</v>
          </cell>
          <cell r="Q2374">
            <v>18.22</v>
          </cell>
          <cell r="R2374">
            <v>16.86</v>
          </cell>
          <cell r="S2374" t="e">
            <v>#REF!</v>
          </cell>
          <cell r="T2374">
            <v>2.9</v>
          </cell>
          <cell r="U2374" t="e">
            <v>#REF!</v>
          </cell>
          <cell r="V2374">
            <v>2.9</v>
          </cell>
          <cell r="W2374" t="e">
            <v>#REF!</v>
          </cell>
          <cell r="X2374">
            <v>2.9</v>
          </cell>
          <cell r="Y2374">
            <v>0.52837999999999996</v>
          </cell>
          <cell r="Z2374">
            <v>3.4283799999999998</v>
          </cell>
          <cell r="AA2374">
            <v>48.893999999999998</v>
          </cell>
          <cell r="AB2374">
            <v>0.49</v>
          </cell>
          <cell r="AC2374">
            <v>0.50141000000000002</v>
          </cell>
          <cell r="AD2374">
            <v>0.44428000000000001</v>
          </cell>
          <cell r="AE2374">
            <v>0.37583999999999995</v>
          </cell>
          <cell r="AF2374">
            <v>0.35843999999999998</v>
          </cell>
          <cell r="AG2374">
            <v>0</v>
          </cell>
          <cell r="AH2374">
            <v>0</v>
          </cell>
          <cell r="AI2374">
            <v>0</v>
          </cell>
          <cell r="AJ2374">
            <v>0</v>
          </cell>
          <cell r="AK2374">
            <v>0</v>
          </cell>
          <cell r="AL2374">
            <v>0</v>
          </cell>
          <cell r="AM2374">
            <v>0</v>
          </cell>
          <cell r="AN2374">
            <v>0</v>
          </cell>
          <cell r="AO2374">
            <v>0</v>
          </cell>
          <cell r="AP2374">
            <v>0</v>
          </cell>
          <cell r="AQ2374">
            <v>2.1699700000000002</v>
          </cell>
        </row>
        <row r="2375">
          <cell r="A2375">
            <v>1</v>
          </cell>
          <cell r="B2375" t="str">
            <v>COP</v>
          </cell>
          <cell r="C2375" t="str">
            <v>Convenidas</v>
          </cell>
          <cell r="D2375" t="str">
            <v>Variable</v>
          </cell>
          <cell r="E2375">
            <v>5</v>
          </cell>
          <cell r="F2375">
            <v>36159</v>
          </cell>
          <cell r="G2375" t="str">
            <v>Diciembre</v>
          </cell>
          <cell r="H2375">
            <v>1998</v>
          </cell>
          <cell r="I2375">
            <v>37985</v>
          </cell>
          <cell r="J2375">
            <v>2003</v>
          </cell>
          <cell r="K2375" t="str">
            <v>Diciembre</v>
          </cell>
          <cell r="P2375">
            <v>6.5</v>
          </cell>
          <cell r="Q2375">
            <v>18.22</v>
          </cell>
          <cell r="R2375">
            <v>16.86</v>
          </cell>
          <cell r="S2375" t="e">
            <v>#REF!</v>
          </cell>
          <cell r="T2375">
            <v>1.4</v>
          </cell>
          <cell r="U2375" t="e">
            <v>#REF!</v>
          </cell>
          <cell r="V2375">
            <v>1.4</v>
          </cell>
          <cell r="W2375" t="e">
            <v>#REF!</v>
          </cell>
          <cell r="X2375">
            <v>1.4</v>
          </cell>
          <cell r="Y2375">
            <v>0.25507999999999997</v>
          </cell>
          <cell r="Z2375">
            <v>1.6550799999999999</v>
          </cell>
          <cell r="AA2375">
            <v>23.603999999999999</v>
          </cell>
          <cell r="AB2375">
            <v>0.23</v>
          </cell>
          <cell r="AC2375">
            <v>0.24205999999999997</v>
          </cell>
          <cell r="AD2375">
            <v>0.21448</v>
          </cell>
          <cell r="AE2375">
            <v>0.18143999999999999</v>
          </cell>
          <cell r="AF2375">
            <v>0.17304</v>
          </cell>
          <cell r="AG2375">
            <v>0</v>
          </cell>
          <cell r="AH2375">
            <v>0</v>
          </cell>
          <cell r="AI2375">
            <v>0</v>
          </cell>
          <cell r="AJ2375">
            <v>0</v>
          </cell>
          <cell r="AK2375">
            <v>0</v>
          </cell>
          <cell r="AL2375">
            <v>0</v>
          </cell>
          <cell r="AM2375">
            <v>0</v>
          </cell>
          <cell r="AN2375">
            <v>0</v>
          </cell>
          <cell r="AO2375">
            <v>0</v>
          </cell>
          <cell r="AP2375">
            <v>0</v>
          </cell>
          <cell r="AQ2375">
            <v>1.0410200000000001</v>
          </cell>
        </row>
        <row r="2376">
          <cell r="A2376">
            <v>1</v>
          </cell>
          <cell r="B2376" t="str">
            <v>COP</v>
          </cell>
          <cell r="C2376" t="str">
            <v>Convenidas</v>
          </cell>
          <cell r="D2376" t="str">
            <v>Variable</v>
          </cell>
          <cell r="E2376">
            <v>5</v>
          </cell>
          <cell r="F2376">
            <v>36159</v>
          </cell>
          <cell r="G2376" t="str">
            <v>Diciembre</v>
          </cell>
          <cell r="H2376">
            <v>1998</v>
          </cell>
          <cell r="I2376">
            <v>37985</v>
          </cell>
          <cell r="J2376">
            <v>2003</v>
          </cell>
          <cell r="K2376" t="str">
            <v>Diciembre</v>
          </cell>
          <cell r="P2376">
            <v>6.5</v>
          </cell>
          <cell r="Q2376">
            <v>18.22</v>
          </cell>
          <cell r="R2376">
            <v>16.86</v>
          </cell>
          <cell r="S2376" t="e">
            <v>#REF!</v>
          </cell>
          <cell r="T2376">
            <v>3.3</v>
          </cell>
          <cell r="U2376" t="e">
            <v>#REF!</v>
          </cell>
          <cell r="V2376">
            <v>3.3</v>
          </cell>
          <cell r="W2376" t="e">
            <v>#REF!</v>
          </cell>
          <cell r="X2376">
            <v>3.3</v>
          </cell>
          <cell r="Y2376">
            <v>0.60126000000000002</v>
          </cell>
          <cell r="Z2376">
            <v>3.9012599999999997</v>
          </cell>
          <cell r="AA2376">
            <v>55.637999999999998</v>
          </cell>
          <cell r="AB2376">
            <v>0.55000000000000004</v>
          </cell>
          <cell r="AC2376">
            <v>0.57056999999999991</v>
          </cell>
          <cell r="AD2376">
            <v>0.50556000000000001</v>
          </cell>
          <cell r="AE2376">
            <v>0.42767999999999995</v>
          </cell>
          <cell r="AF2376">
            <v>0.40787999999999996</v>
          </cell>
          <cell r="AG2376">
            <v>0</v>
          </cell>
          <cell r="AH2376">
            <v>0</v>
          </cell>
          <cell r="AI2376">
            <v>0</v>
          </cell>
          <cell r="AJ2376">
            <v>0</v>
          </cell>
          <cell r="AK2376">
            <v>0</v>
          </cell>
          <cell r="AL2376">
            <v>0</v>
          </cell>
          <cell r="AM2376">
            <v>0</v>
          </cell>
          <cell r="AN2376">
            <v>0</v>
          </cell>
          <cell r="AO2376">
            <v>0</v>
          </cell>
          <cell r="AP2376">
            <v>0</v>
          </cell>
          <cell r="AQ2376">
            <v>2.4616899999999999</v>
          </cell>
        </row>
        <row r="2377">
          <cell r="A2377">
            <v>1</v>
          </cell>
          <cell r="B2377" t="str">
            <v>COP</v>
          </cell>
          <cell r="C2377" t="str">
            <v>Convenidas</v>
          </cell>
          <cell r="D2377" t="str">
            <v>Variable</v>
          </cell>
          <cell r="E2377">
            <v>5</v>
          </cell>
          <cell r="F2377">
            <v>36159</v>
          </cell>
          <cell r="G2377" t="str">
            <v>Diciembre</v>
          </cell>
          <cell r="H2377">
            <v>1998</v>
          </cell>
          <cell r="I2377">
            <v>37985</v>
          </cell>
          <cell r="J2377">
            <v>2003</v>
          </cell>
          <cell r="K2377" t="str">
            <v>Diciembre</v>
          </cell>
          <cell r="P2377">
            <v>6.5</v>
          </cell>
          <cell r="Q2377">
            <v>18.22</v>
          </cell>
          <cell r="R2377">
            <v>16.86</v>
          </cell>
          <cell r="S2377" t="e">
            <v>#REF!</v>
          </cell>
          <cell r="T2377">
            <v>10.1</v>
          </cell>
          <cell r="U2377" t="e">
            <v>#REF!</v>
          </cell>
          <cell r="V2377">
            <v>10.1</v>
          </cell>
          <cell r="W2377" t="e">
            <v>#REF!</v>
          </cell>
          <cell r="X2377">
            <v>10.1</v>
          </cell>
          <cell r="Y2377">
            <v>1.84022</v>
          </cell>
          <cell r="Z2377">
            <v>11.94022</v>
          </cell>
          <cell r="AA2377">
            <v>170.286</v>
          </cell>
          <cell r="AB2377">
            <v>1.69</v>
          </cell>
          <cell r="AC2377">
            <v>1.7462899999999999</v>
          </cell>
          <cell r="AD2377">
            <v>1.54732</v>
          </cell>
          <cell r="AE2377">
            <v>1.3089599999999999</v>
          </cell>
          <cell r="AF2377">
            <v>1.2483599999999999</v>
          </cell>
          <cell r="AG2377">
            <v>0</v>
          </cell>
          <cell r="AH2377">
            <v>0</v>
          </cell>
          <cell r="AI2377">
            <v>0</v>
          </cell>
          <cell r="AJ2377">
            <v>0</v>
          </cell>
          <cell r="AK2377">
            <v>0</v>
          </cell>
          <cell r="AL2377">
            <v>0</v>
          </cell>
          <cell r="AM2377">
            <v>0</v>
          </cell>
          <cell r="AN2377">
            <v>0</v>
          </cell>
          <cell r="AO2377">
            <v>0</v>
          </cell>
          <cell r="AP2377">
            <v>0</v>
          </cell>
          <cell r="AQ2377">
            <v>7.5409299999999995</v>
          </cell>
        </row>
        <row r="2378">
          <cell r="A2378">
            <v>1</v>
          </cell>
          <cell r="B2378" t="str">
            <v>COP</v>
          </cell>
          <cell r="C2378" t="str">
            <v>Convenidas</v>
          </cell>
          <cell r="D2378" t="str">
            <v>Variable</v>
          </cell>
          <cell r="E2378">
            <v>5</v>
          </cell>
          <cell r="F2378">
            <v>36159</v>
          </cell>
          <cell r="G2378" t="str">
            <v>Diciembre</v>
          </cell>
          <cell r="H2378">
            <v>1998</v>
          </cell>
          <cell r="I2378">
            <v>37985</v>
          </cell>
          <cell r="J2378">
            <v>2003</v>
          </cell>
          <cell r="K2378" t="str">
            <v>Diciembre</v>
          </cell>
          <cell r="P2378">
            <v>6.5</v>
          </cell>
          <cell r="Q2378">
            <v>18.22</v>
          </cell>
          <cell r="R2378">
            <v>16.86</v>
          </cell>
          <cell r="S2378" t="e">
            <v>#REF!</v>
          </cell>
          <cell r="T2378">
            <v>9.1999999999999993</v>
          </cell>
          <cell r="U2378" t="e">
            <v>#REF!</v>
          </cell>
          <cell r="V2378">
            <v>9.1999999999999993</v>
          </cell>
          <cell r="W2378" t="e">
            <v>#REF!</v>
          </cell>
          <cell r="X2378">
            <v>9.1999999999999993</v>
          </cell>
          <cell r="Y2378">
            <v>1.67624</v>
          </cell>
          <cell r="Z2378">
            <v>10.876239999999999</v>
          </cell>
          <cell r="AA2378">
            <v>155.11199999999999</v>
          </cell>
          <cell r="AB2378">
            <v>1.54</v>
          </cell>
          <cell r="AC2378">
            <v>1.5906799999999999</v>
          </cell>
          <cell r="AD2378">
            <v>1.40944</v>
          </cell>
          <cell r="AE2378">
            <v>1.1923199999999998</v>
          </cell>
          <cell r="AF2378">
            <v>1.1371199999999999</v>
          </cell>
          <cell r="AG2378">
            <v>0</v>
          </cell>
          <cell r="AH2378">
            <v>0</v>
          </cell>
          <cell r="AI2378">
            <v>0</v>
          </cell>
          <cell r="AJ2378">
            <v>0</v>
          </cell>
          <cell r="AK2378">
            <v>0</v>
          </cell>
          <cell r="AL2378">
            <v>0</v>
          </cell>
          <cell r="AM2378">
            <v>0</v>
          </cell>
          <cell r="AN2378">
            <v>0</v>
          </cell>
          <cell r="AO2378">
            <v>0</v>
          </cell>
          <cell r="AP2378">
            <v>0</v>
          </cell>
          <cell r="AQ2378">
            <v>6.8695599999999999</v>
          </cell>
        </row>
        <row r="2379">
          <cell r="A2379">
            <v>1</v>
          </cell>
          <cell r="B2379" t="str">
            <v>COP</v>
          </cell>
          <cell r="C2379" t="str">
            <v>Convenidas</v>
          </cell>
          <cell r="D2379" t="str">
            <v>Variable</v>
          </cell>
          <cell r="E2379">
            <v>5</v>
          </cell>
          <cell r="F2379">
            <v>36159</v>
          </cell>
          <cell r="G2379" t="str">
            <v>Diciembre</v>
          </cell>
          <cell r="H2379">
            <v>1998</v>
          </cell>
          <cell r="I2379">
            <v>37985</v>
          </cell>
          <cell r="J2379">
            <v>2003</v>
          </cell>
          <cell r="K2379" t="str">
            <v>Diciembre</v>
          </cell>
          <cell r="P2379">
            <v>6.5</v>
          </cell>
          <cell r="Q2379">
            <v>18.22</v>
          </cell>
          <cell r="R2379">
            <v>16.86</v>
          </cell>
          <cell r="S2379" t="e">
            <v>#REF!</v>
          </cell>
          <cell r="T2379">
            <v>10</v>
          </cell>
          <cell r="U2379" t="e">
            <v>#REF!</v>
          </cell>
          <cell r="V2379">
            <v>10</v>
          </cell>
          <cell r="W2379" t="e">
            <v>#REF!</v>
          </cell>
          <cell r="X2379">
            <v>10</v>
          </cell>
          <cell r="Y2379">
            <v>1.8220000000000001</v>
          </cell>
          <cell r="Z2379">
            <v>11.821999999999999</v>
          </cell>
          <cell r="AA2379">
            <v>168.6</v>
          </cell>
          <cell r="AB2379">
            <v>1.68</v>
          </cell>
          <cell r="AC2379">
            <v>1.7290000000000001</v>
          </cell>
          <cell r="AD2379">
            <v>1.532</v>
          </cell>
          <cell r="AE2379">
            <v>1.2959999999999998</v>
          </cell>
          <cell r="AF2379">
            <v>1.236</v>
          </cell>
          <cell r="AG2379">
            <v>0</v>
          </cell>
          <cell r="AH2379">
            <v>0</v>
          </cell>
          <cell r="AI2379">
            <v>0</v>
          </cell>
          <cell r="AJ2379">
            <v>0</v>
          </cell>
          <cell r="AK2379">
            <v>0</v>
          </cell>
          <cell r="AL2379">
            <v>0</v>
          </cell>
          <cell r="AM2379">
            <v>0</v>
          </cell>
          <cell r="AN2379">
            <v>0</v>
          </cell>
          <cell r="AO2379">
            <v>0</v>
          </cell>
          <cell r="AP2379">
            <v>0</v>
          </cell>
          <cell r="AQ2379">
            <v>7.4729999999999999</v>
          </cell>
        </row>
        <row r="2380">
          <cell r="A2380">
            <v>1</v>
          </cell>
          <cell r="B2380" t="str">
            <v>COP</v>
          </cell>
          <cell r="C2380" t="str">
            <v>Convenidas</v>
          </cell>
          <cell r="D2380" t="str">
            <v>Variable</v>
          </cell>
          <cell r="E2380">
            <v>5</v>
          </cell>
          <cell r="F2380">
            <v>36159</v>
          </cell>
          <cell r="G2380" t="str">
            <v>Diciembre</v>
          </cell>
          <cell r="H2380">
            <v>1998</v>
          </cell>
          <cell r="I2380">
            <v>37985</v>
          </cell>
          <cell r="J2380">
            <v>2003</v>
          </cell>
          <cell r="K2380" t="str">
            <v>Diciembre</v>
          </cell>
          <cell r="P2380">
            <v>6.5</v>
          </cell>
          <cell r="Q2380">
            <v>18.22</v>
          </cell>
          <cell r="R2380">
            <v>16.86</v>
          </cell>
          <cell r="S2380" t="e">
            <v>#REF!</v>
          </cell>
          <cell r="T2380">
            <v>17.2</v>
          </cell>
          <cell r="U2380" t="e">
            <v>#REF!</v>
          </cell>
          <cell r="V2380">
            <v>17.2</v>
          </cell>
          <cell r="W2380" t="e">
            <v>#REF!</v>
          </cell>
          <cell r="X2380">
            <v>17.2</v>
          </cell>
          <cell r="Y2380">
            <v>3.1338399999999997</v>
          </cell>
          <cell r="Z2380">
            <v>20.333839999999999</v>
          </cell>
          <cell r="AA2380">
            <v>289.99199999999996</v>
          </cell>
          <cell r="AB2380">
            <v>2.89</v>
          </cell>
          <cell r="AC2380">
            <v>2.9738799999999999</v>
          </cell>
          <cell r="AD2380">
            <v>2.63504</v>
          </cell>
          <cell r="AE2380">
            <v>2.22912</v>
          </cell>
          <cell r="AF2380">
            <v>2.1259199999999998</v>
          </cell>
          <cell r="AG2380">
            <v>0</v>
          </cell>
          <cell r="AH2380">
            <v>0</v>
          </cell>
          <cell r="AI2380">
            <v>0</v>
          </cell>
          <cell r="AJ2380">
            <v>0</v>
          </cell>
          <cell r="AK2380">
            <v>0</v>
          </cell>
          <cell r="AL2380">
            <v>0</v>
          </cell>
          <cell r="AM2380">
            <v>0</v>
          </cell>
          <cell r="AN2380">
            <v>0</v>
          </cell>
          <cell r="AO2380">
            <v>0</v>
          </cell>
          <cell r="AP2380">
            <v>0</v>
          </cell>
          <cell r="AQ2380">
            <v>12.853960000000001</v>
          </cell>
        </row>
        <row r="2381">
          <cell r="A2381">
            <v>1</v>
          </cell>
          <cell r="B2381" t="str">
            <v>COP</v>
          </cell>
          <cell r="C2381" t="str">
            <v>Convenidas</v>
          </cell>
          <cell r="D2381" t="str">
            <v>Variable</v>
          </cell>
          <cell r="E2381">
            <v>5</v>
          </cell>
          <cell r="F2381">
            <v>36159</v>
          </cell>
          <cell r="G2381" t="str">
            <v>Diciembre</v>
          </cell>
          <cell r="H2381">
            <v>1998</v>
          </cell>
          <cell r="I2381">
            <v>37985</v>
          </cell>
          <cell r="J2381">
            <v>2003</v>
          </cell>
          <cell r="K2381" t="str">
            <v>Diciembre</v>
          </cell>
          <cell r="P2381">
            <v>6.5</v>
          </cell>
          <cell r="Q2381">
            <v>18.22</v>
          </cell>
          <cell r="R2381">
            <v>16.86</v>
          </cell>
          <cell r="S2381" t="e">
            <v>#REF!</v>
          </cell>
          <cell r="T2381">
            <v>0.9</v>
          </cell>
          <cell r="U2381" t="e">
            <v>#REF!</v>
          </cell>
          <cell r="V2381">
            <v>0.9</v>
          </cell>
          <cell r="W2381" t="e">
            <v>#REF!</v>
          </cell>
          <cell r="X2381">
            <v>0.9</v>
          </cell>
          <cell r="Y2381">
            <v>0.16398000000000001</v>
          </cell>
          <cell r="Z2381">
            <v>1.0639799999999999</v>
          </cell>
          <cell r="AA2381">
            <v>15.173999999999999</v>
          </cell>
          <cell r="AB2381">
            <v>0.15</v>
          </cell>
          <cell r="AC2381">
            <v>0.15561</v>
          </cell>
          <cell r="AD2381">
            <v>0.13788</v>
          </cell>
          <cell r="AE2381">
            <v>0.11663999999999999</v>
          </cell>
          <cell r="AF2381">
            <v>0.11124000000000001</v>
          </cell>
          <cell r="AG2381">
            <v>0</v>
          </cell>
          <cell r="AH2381">
            <v>0</v>
          </cell>
          <cell r="AI2381">
            <v>0</v>
          </cell>
          <cell r="AJ2381">
            <v>0</v>
          </cell>
          <cell r="AK2381">
            <v>0</v>
          </cell>
          <cell r="AL2381">
            <v>0</v>
          </cell>
          <cell r="AM2381">
            <v>0</v>
          </cell>
          <cell r="AN2381">
            <v>0</v>
          </cell>
          <cell r="AO2381">
            <v>0</v>
          </cell>
          <cell r="AP2381">
            <v>0</v>
          </cell>
          <cell r="AQ2381">
            <v>0.67137000000000002</v>
          </cell>
        </row>
        <row r="2382">
          <cell r="A2382">
            <v>1</v>
          </cell>
          <cell r="B2382" t="str">
            <v>COP</v>
          </cell>
          <cell r="C2382" t="str">
            <v>Convenidas</v>
          </cell>
          <cell r="D2382" t="str">
            <v>Variable</v>
          </cell>
          <cell r="E2382">
            <v>5</v>
          </cell>
          <cell r="F2382">
            <v>36159</v>
          </cell>
          <cell r="G2382" t="str">
            <v>Diciembre</v>
          </cell>
          <cell r="H2382">
            <v>1998</v>
          </cell>
          <cell r="I2382">
            <v>37985</v>
          </cell>
          <cell r="J2382">
            <v>2003</v>
          </cell>
          <cell r="K2382" t="str">
            <v>Diciembre</v>
          </cell>
          <cell r="P2382">
            <v>6.5</v>
          </cell>
          <cell r="Q2382">
            <v>18.22</v>
          </cell>
          <cell r="R2382">
            <v>16.86</v>
          </cell>
          <cell r="S2382" t="e">
            <v>#REF!</v>
          </cell>
          <cell r="T2382">
            <v>2.2000000000000002</v>
          </cell>
          <cell r="U2382" t="e">
            <v>#REF!</v>
          </cell>
          <cell r="V2382">
            <v>2.2000000000000002</v>
          </cell>
          <cell r="W2382" t="e">
            <v>#REF!</v>
          </cell>
          <cell r="X2382">
            <v>2.2000000000000002</v>
          </cell>
          <cell r="Y2382">
            <v>0.40084000000000003</v>
          </cell>
          <cell r="Z2382">
            <v>2.6008400000000003</v>
          </cell>
          <cell r="AA2382">
            <v>37.091999999999999</v>
          </cell>
          <cell r="AB2382">
            <v>0.37</v>
          </cell>
          <cell r="AC2382">
            <v>0.38038000000000005</v>
          </cell>
          <cell r="AD2382">
            <v>0.33704000000000001</v>
          </cell>
          <cell r="AE2382">
            <v>0.28511999999999998</v>
          </cell>
          <cell r="AF2382">
            <v>0.27192000000000005</v>
          </cell>
          <cell r="AG2382">
            <v>0</v>
          </cell>
          <cell r="AH2382">
            <v>0</v>
          </cell>
          <cell r="AI2382">
            <v>0</v>
          </cell>
          <cell r="AJ2382">
            <v>0</v>
          </cell>
          <cell r="AK2382">
            <v>0</v>
          </cell>
          <cell r="AL2382">
            <v>0</v>
          </cell>
          <cell r="AM2382">
            <v>0</v>
          </cell>
          <cell r="AN2382">
            <v>0</v>
          </cell>
          <cell r="AO2382">
            <v>0</v>
          </cell>
          <cell r="AP2382">
            <v>0</v>
          </cell>
          <cell r="AQ2382">
            <v>1.64446</v>
          </cell>
        </row>
        <row r="2383">
          <cell r="A2383">
            <v>1</v>
          </cell>
          <cell r="B2383" t="str">
            <v>COP</v>
          </cell>
          <cell r="C2383" t="str">
            <v>Convenidas</v>
          </cell>
          <cell r="D2383" t="str">
            <v>Variable</v>
          </cell>
          <cell r="E2383">
            <v>5</v>
          </cell>
          <cell r="F2383">
            <v>36159</v>
          </cell>
          <cell r="G2383" t="str">
            <v>Diciembre</v>
          </cell>
          <cell r="H2383">
            <v>1998</v>
          </cell>
          <cell r="I2383">
            <v>37985</v>
          </cell>
          <cell r="J2383">
            <v>2003</v>
          </cell>
          <cell r="K2383" t="str">
            <v>Diciembre</v>
          </cell>
          <cell r="P2383">
            <v>6.5</v>
          </cell>
          <cell r="Q2383">
            <v>18.22</v>
          </cell>
          <cell r="R2383">
            <v>16.86</v>
          </cell>
          <cell r="S2383" t="e">
            <v>#REF!</v>
          </cell>
          <cell r="T2383">
            <v>1</v>
          </cell>
          <cell r="U2383" t="e">
            <v>#REF!</v>
          </cell>
          <cell r="V2383">
            <v>1</v>
          </cell>
          <cell r="W2383" t="e">
            <v>#REF!</v>
          </cell>
          <cell r="X2383">
            <v>1</v>
          </cell>
          <cell r="Y2383">
            <v>0.1822</v>
          </cell>
          <cell r="Z2383">
            <v>1.1821999999999999</v>
          </cell>
          <cell r="AA2383">
            <v>16.86</v>
          </cell>
          <cell r="AB2383">
            <v>0.17</v>
          </cell>
          <cell r="AC2383">
            <v>0.1729</v>
          </cell>
          <cell r="AD2383">
            <v>0.1532</v>
          </cell>
          <cell r="AE2383">
            <v>0.12959999999999999</v>
          </cell>
          <cell r="AF2383">
            <v>0.1236</v>
          </cell>
          <cell r="AG2383">
            <v>0</v>
          </cell>
          <cell r="AH2383">
            <v>0</v>
          </cell>
          <cell r="AI2383">
            <v>0</v>
          </cell>
          <cell r="AJ2383">
            <v>0</v>
          </cell>
          <cell r="AK2383">
            <v>0</v>
          </cell>
          <cell r="AL2383">
            <v>0</v>
          </cell>
          <cell r="AM2383">
            <v>0</v>
          </cell>
          <cell r="AN2383">
            <v>0</v>
          </cell>
          <cell r="AO2383">
            <v>0</v>
          </cell>
          <cell r="AP2383">
            <v>0</v>
          </cell>
          <cell r="AQ2383">
            <v>0.74929999999999997</v>
          </cell>
        </row>
        <row r="2384">
          <cell r="A2384">
            <v>1</v>
          </cell>
          <cell r="B2384" t="str">
            <v>COP</v>
          </cell>
          <cell r="C2384" t="str">
            <v>Convenidas</v>
          </cell>
          <cell r="D2384" t="str">
            <v>Variable</v>
          </cell>
          <cell r="E2384">
            <v>5</v>
          </cell>
          <cell r="F2384">
            <v>36159</v>
          </cell>
          <cell r="G2384" t="str">
            <v>Diciembre</v>
          </cell>
          <cell r="H2384">
            <v>1998</v>
          </cell>
          <cell r="I2384">
            <v>37985</v>
          </cell>
          <cell r="J2384">
            <v>2003</v>
          </cell>
          <cell r="K2384" t="str">
            <v>Diciembre</v>
          </cell>
          <cell r="P2384">
            <v>6.5</v>
          </cell>
          <cell r="Q2384">
            <v>18.22</v>
          </cell>
          <cell r="R2384">
            <v>16.86</v>
          </cell>
          <cell r="S2384" t="e">
            <v>#REF!</v>
          </cell>
          <cell r="T2384">
            <v>1.8</v>
          </cell>
          <cell r="U2384" t="e">
            <v>#REF!</v>
          </cell>
          <cell r="V2384">
            <v>1.8</v>
          </cell>
          <cell r="W2384" t="e">
            <v>#REF!</v>
          </cell>
          <cell r="X2384">
            <v>1.8</v>
          </cell>
          <cell r="Y2384">
            <v>0.32796000000000003</v>
          </cell>
          <cell r="Z2384">
            <v>2.1279599999999999</v>
          </cell>
          <cell r="AA2384">
            <v>30.347999999999999</v>
          </cell>
          <cell r="AB2384">
            <v>0.3</v>
          </cell>
          <cell r="AC2384">
            <v>0.31122</v>
          </cell>
          <cell r="AD2384">
            <v>0.27576000000000001</v>
          </cell>
          <cell r="AE2384">
            <v>0.23327999999999999</v>
          </cell>
          <cell r="AF2384">
            <v>0.22248000000000001</v>
          </cell>
          <cell r="AG2384">
            <v>0</v>
          </cell>
          <cell r="AH2384">
            <v>0</v>
          </cell>
          <cell r="AI2384">
            <v>0</v>
          </cell>
          <cell r="AJ2384">
            <v>0</v>
          </cell>
          <cell r="AK2384">
            <v>0</v>
          </cell>
          <cell r="AL2384">
            <v>0</v>
          </cell>
          <cell r="AM2384">
            <v>0</v>
          </cell>
          <cell r="AN2384">
            <v>0</v>
          </cell>
          <cell r="AO2384">
            <v>0</v>
          </cell>
          <cell r="AP2384">
            <v>0</v>
          </cell>
          <cell r="AQ2384">
            <v>1.34274</v>
          </cell>
        </row>
        <row r="2385">
          <cell r="A2385">
            <v>1</v>
          </cell>
          <cell r="B2385" t="str">
            <v>COP</v>
          </cell>
          <cell r="C2385" t="str">
            <v>Convenidas</v>
          </cell>
          <cell r="D2385" t="str">
            <v>Variable</v>
          </cell>
          <cell r="E2385">
            <v>5</v>
          </cell>
          <cell r="F2385">
            <v>36159</v>
          </cell>
          <cell r="G2385" t="str">
            <v>Diciembre</v>
          </cell>
          <cell r="H2385">
            <v>1998</v>
          </cell>
          <cell r="I2385">
            <v>37985</v>
          </cell>
          <cell r="J2385">
            <v>2003</v>
          </cell>
          <cell r="K2385" t="str">
            <v>Diciembre</v>
          </cell>
          <cell r="P2385">
            <v>6.5</v>
          </cell>
          <cell r="Q2385">
            <v>18.22</v>
          </cell>
          <cell r="R2385">
            <v>16.86</v>
          </cell>
          <cell r="S2385" t="e">
            <v>#REF!</v>
          </cell>
          <cell r="T2385">
            <v>4.0999999999999996</v>
          </cell>
          <cell r="U2385" t="e">
            <v>#REF!</v>
          </cell>
          <cell r="V2385">
            <v>4.0999999999999996</v>
          </cell>
          <cell r="W2385" t="e">
            <v>#REF!</v>
          </cell>
          <cell r="X2385">
            <v>4.0999999999999996</v>
          </cell>
          <cell r="Y2385">
            <v>0.74701999999999991</v>
          </cell>
          <cell r="Z2385">
            <v>4.8470199999999997</v>
          </cell>
          <cell r="AA2385">
            <v>69.125999999999991</v>
          </cell>
          <cell r="AB2385">
            <v>0.69</v>
          </cell>
          <cell r="AC2385">
            <v>0.70888999999999991</v>
          </cell>
          <cell r="AD2385">
            <v>0.62812000000000001</v>
          </cell>
          <cell r="AE2385">
            <v>0.53135999999999994</v>
          </cell>
          <cell r="AF2385">
            <v>0.50675999999999999</v>
          </cell>
          <cell r="AG2385">
            <v>0</v>
          </cell>
          <cell r="AH2385">
            <v>0</v>
          </cell>
          <cell r="AI2385">
            <v>0</v>
          </cell>
          <cell r="AJ2385">
            <v>0</v>
          </cell>
          <cell r="AK2385">
            <v>0</v>
          </cell>
          <cell r="AL2385">
            <v>0</v>
          </cell>
          <cell r="AM2385">
            <v>0</v>
          </cell>
          <cell r="AN2385">
            <v>0</v>
          </cell>
          <cell r="AO2385">
            <v>0</v>
          </cell>
          <cell r="AP2385">
            <v>0</v>
          </cell>
          <cell r="AQ2385">
            <v>3.0651299999999995</v>
          </cell>
        </row>
        <row r="2386">
          <cell r="A2386">
            <v>1</v>
          </cell>
          <cell r="B2386" t="str">
            <v>COP</v>
          </cell>
          <cell r="C2386" t="str">
            <v>Convenidas</v>
          </cell>
          <cell r="D2386" t="str">
            <v>Variable</v>
          </cell>
          <cell r="E2386">
            <v>5</v>
          </cell>
          <cell r="F2386">
            <v>36159</v>
          </cell>
          <cell r="G2386" t="str">
            <v>Diciembre</v>
          </cell>
          <cell r="H2386">
            <v>1998</v>
          </cell>
          <cell r="I2386">
            <v>37985</v>
          </cell>
          <cell r="J2386">
            <v>2003</v>
          </cell>
          <cell r="K2386" t="str">
            <v>Diciembre</v>
          </cell>
          <cell r="P2386">
            <v>6.5</v>
          </cell>
          <cell r="Q2386">
            <v>18.22</v>
          </cell>
          <cell r="R2386">
            <v>16.86</v>
          </cell>
          <cell r="S2386" t="e">
            <v>#REF!</v>
          </cell>
          <cell r="T2386">
            <v>9.3000000000000007</v>
          </cell>
          <cell r="U2386" t="e">
            <v>#REF!</v>
          </cell>
          <cell r="V2386">
            <v>9.3000000000000007</v>
          </cell>
          <cell r="W2386" t="e">
            <v>#REF!</v>
          </cell>
          <cell r="X2386">
            <v>9.3000000000000007</v>
          </cell>
          <cell r="Y2386">
            <v>1.6944600000000001</v>
          </cell>
          <cell r="Z2386">
            <v>10.99446</v>
          </cell>
          <cell r="AA2386">
            <v>156.798</v>
          </cell>
          <cell r="AB2386">
            <v>1.56</v>
          </cell>
          <cell r="AC2386">
            <v>1.6079700000000001</v>
          </cell>
          <cell r="AD2386">
            <v>1.42476</v>
          </cell>
          <cell r="AE2386">
            <v>1.2052800000000001</v>
          </cell>
          <cell r="AF2386">
            <v>1.1494800000000001</v>
          </cell>
          <cell r="AG2386">
            <v>0</v>
          </cell>
          <cell r="AH2386">
            <v>0</v>
          </cell>
          <cell r="AI2386">
            <v>0</v>
          </cell>
          <cell r="AJ2386">
            <v>0</v>
          </cell>
          <cell r="AK2386">
            <v>0</v>
          </cell>
          <cell r="AL2386">
            <v>0</v>
          </cell>
          <cell r="AM2386">
            <v>0</v>
          </cell>
          <cell r="AN2386">
            <v>0</v>
          </cell>
          <cell r="AO2386">
            <v>0</v>
          </cell>
          <cell r="AP2386">
            <v>0</v>
          </cell>
          <cell r="AQ2386">
            <v>6.9474900000000002</v>
          </cell>
        </row>
        <row r="2387">
          <cell r="A2387">
            <v>1</v>
          </cell>
          <cell r="B2387" t="str">
            <v>COP</v>
          </cell>
          <cell r="C2387" t="str">
            <v>Convenidas</v>
          </cell>
          <cell r="D2387" t="str">
            <v>Variable</v>
          </cell>
          <cell r="E2387">
            <v>5</v>
          </cell>
          <cell r="F2387">
            <v>36159</v>
          </cell>
          <cell r="G2387" t="str">
            <v>Diciembre</v>
          </cell>
          <cell r="H2387">
            <v>1998</v>
          </cell>
          <cell r="I2387">
            <v>37985</v>
          </cell>
          <cell r="J2387">
            <v>2003</v>
          </cell>
          <cell r="K2387" t="str">
            <v>Diciembre</v>
          </cell>
          <cell r="P2387">
            <v>6.5</v>
          </cell>
          <cell r="Q2387">
            <v>18.22</v>
          </cell>
          <cell r="R2387">
            <v>16.86</v>
          </cell>
          <cell r="S2387" t="e">
            <v>#REF!</v>
          </cell>
          <cell r="T2387">
            <v>0.7</v>
          </cell>
          <cell r="U2387" t="e">
            <v>#REF!</v>
          </cell>
          <cell r="V2387">
            <v>0.7</v>
          </cell>
          <cell r="W2387" t="e">
            <v>#REF!</v>
          </cell>
          <cell r="X2387">
            <v>0.7</v>
          </cell>
          <cell r="Y2387">
            <v>0.12753999999999999</v>
          </cell>
          <cell r="Z2387">
            <v>0.82753999999999994</v>
          </cell>
          <cell r="AA2387">
            <v>11.802</v>
          </cell>
          <cell r="AB2387">
            <v>0.12</v>
          </cell>
          <cell r="AC2387">
            <v>0.12102999999999998</v>
          </cell>
          <cell r="AD2387">
            <v>0.10724</v>
          </cell>
          <cell r="AE2387">
            <v>9.0719999999999995E-2</v>
          </cell>
          <cell r="AF2387">
            <v>8.652E-2</v>
          </cell>
          <cell r="AG2387">
            <v>0</v>
          </cell>
          <cell r="AH2387">
            <v>0</v>
          </cell>
          <cell r="AI2387">
            <v>0</v>
          </cell>
          <cell r="AJ2387">
            <v>0</v>
          </cell>
          <cell r="AK2387">
            <v>0</v>
          </cell>
          <cell r="AL2387">
            <v>0</v>
          </cell>
          <cell r="AM2387">
            <v>0</v>
          </cell>
          <cell r="AN2387">
            <v>0</v>
          </cell>
          <cell r="AO2387">
            <v>0</v>
          </cell>
          <cell r="AP2387">
            <v>0</v>
          </cell>
          <cell r="AQ2387">
            <v>0.52551000000000003</v>
          </cell>
        </row>
        <row r="2388">
          <cell r="A2388">
            <v>1</v>
          </cell>
          <cell r="B2388" t="str">
            <v>COP</v>
          </cell>
          <cell r="C2388" t="str">
            <v>Convenidas</v>
          </cell>
          <cell r="D2388" t="str">
            <v>Variable</v>
          </cell>
          <cell r="E2388">
            <v>5</v>
          </cell>
          <cell r="F2388">
            <v>36159</v>
          </cell>
          <cell r="G2388" t="str">
            <v>Diciembre</v>
          </cell>
          <cell r="H2388">
            <v>1998</v>
          </cell>
          <cell r="I2388">
            <v>37985</v>
          </cell>
          <cell r="J2388">
            <v>2003</v>
          </cell>
          <cell r="K2388" t="str">
            <v>Diciembre</v>
          </cell>
          <cell r="P2388">
            <v>6.5</v>
          </cell>
          <cell r="Q2388">
            <v>18.22</v>
          </cell>
          <cell r="R2388">
            <v>16.86</v>
          </cell>
          <cell r="S2388" t="e">
            <v>#REF!</v>
          </cell>
          <cell r="T2388">
            <v>3.4</v>
          </cell>
          <cell r="U2388" t="e">
            <v>#REF!</v>
          </cell>
          <cell r="V2388">
            <v>3.4</v>
          </cell>
          <cell r="W2388" t="e">
            <v>#REF!</v>
          </cell>
          <cell r="X2388">
            <v>3.4</v>
          </cell>
          <cell r="Y2388">
            <v>0.61948000000000003</v>
          </cell>
          <cell r="Z2388">
            <v>4.0194799999999997</v>
          </cell>
          <cell r="AA2388">
            <v>57.323999999999998</v>
          </cell>
          <cell r="AB2388">
            <v>0.56999999999999995</v>
          </cell>
          <cell r="AC2388">
            <v>0.58785999999999994</v>
          </cell>
          <cell r="AD2388">
            <v>0.52088000000000001</v>
          </cell>
          <cell r="AE2388">
            <v>0.44063999999999998</v>
          </cell>
          <cell r="AF2388">
            <v>0.42024</v>
          </cell>
          <cell r="AG2388">
            <v>0</v>
          </cell>
          <cell r="AH2388">
            <v>0</v>
          </cell>
          <cell r="AI2388">
            <v>0</v>
          </cell>
          <cell r="AJ2388">
            <v>0</v>
          </cell>
          <cell r="AK2388">
            <v>0</v>
          </cell>
          <cell r="AL2388">
            <v>0</v>
          </cell>
          <cell r="AM2388">
            <v>0</v>
          </cell>
          <cell r="AN2388">
            <v>0</v>
          </cell>
          <cell r="AO2388">
            <v>0</v>
          </cell>
          <cell r="AP2388">
            <v>0</v>
          </cell>
          <cell r="AQ2388">
            <v>2.5396200000000002</v>
          </cell>
        </row>
        <row r="2389">
          <cell r="A2389">
            <v>1</v>
          </cell>
          <cell r="B2389" t="str">
            <v>COP</v>
          </cell>
          <cell r="C2389" t="str">
            <v>Convenidas</v>
          </cell>
          <cell r="D2389" t="str">
            <v>Variable</v>
          </cell>
          <cell r="E2389">
            <v>5</v>
          </cell>
          <cell r="F2389">
            <v>36159</v>
          </cell>
          <cell r="G2389" t="str">
            <v>Diciembre</v>
          </cell>
          <cell r="H2389">
            <v>1998</v>
          </cell>
          <cell r="I2389">
            <v>37985</v>
          </cell>
          <cell r="J2389">
            <v>2003</v>
          </cell>
          <cell r="K2389" t="str">
            <v>Diciembre</v>
          </cell>
          <cell r="P2389">
            <v>6.5</v>
          </cell>
          <cell r="Q2389">
            <v>18.22</v>
          </cell>
          <cell r="R2389">
            <v>16.86</v>
          </cell>
          <cell r="S2389" t="e">
            <v>#REF!</v>
          </cell>
          <cell r="T2389">
            <v>3.5</v>
          </cell>
          <cell r="U2389" t="e">
            <v>#REF!</v>
          </cell>
          <cell r="V2389">
            <v>3.5</v>
          </cell>
          <cell r="W2389" t="e">
            <v>#REF!</v>
          </cell>
          <cell r="X2389">
            <v>3.5</v>
          </cell>
          <cell r="Y2389">
            <v>0.63770000000000004</v>
          </cell>
          <cell r="Z2389">
            <v>4.1376999999999997</v>
          </cell>
          <cell r="AA2389">
            <v>59.01</v>
          </cell>
          <cell r="AB2389">
            <v>0.59</v>
          </cell>
          <cell r="AC2389">
            <v>0.60514999999999997</v>
          </cell>
          <cell r="AD2389">
            <v>0.53620000000000001</v>
          </cell>
          <cell r="AE2389">
            <v>0.4536</v>
          </cell>
          <cell r="AF2389">
            <v>0.43259999999999998</v>
          </cell>
          <cell r="AG2389">
            <v>0</v>
          </cell>
          <cell r="AH2389">
            <v>0</v>
          </cell>
          <cell r="AI2389">
            <v>0</v>
          </cell>
          <cell r="AJ2389">
            <v>0</v>
          </cell>
          <cell r="AK2389">
            <v>0</v>
          </cell>
          <cell r="AL2389">
            <v>0</v>
          </cell>
          <cell r="AM2389">
            <v>0</v>
          </cell>
          <cell r="AN2389">
            <v>0</v>
          </cell>
          <cell r="AO2389">
            <v>0</v>
          </cell>
          <cell r="AP2389">
            <v>0</v>
          </cell>
          <cell r="AQ2389">
            <v>2.6175499999999996</v>
          </cell>
        </row>
        <row r="2390">
          <cell r="A2390">
            <v>1</v>
          </cell>
          <cell r="B2390" t="str">
            <v>COP</v>
          </cell>
          <cell r="C2390" t="str">
            <v>Convenidas</v>
          </cell>
          <cell r="D2390" t="str">
            <v>Variable</v>
          </cell>
          <cell r="E2390">
            <v>5</v>
          </cell>
          <cell r="F2390">
            <v>36159</v>
          </cell>
          <cell r="G2390" t="str">
            <v>Diciembre</v>
          </cell>
          <cell r="H2390">
            <v>1998</v>
          </cell>
          <cell r="I2390">
            <v>37985</v>
          </cell>
          <cell r="J2390">
            <v>2003</v>
          </cell>
          <cell r="K2390" t="str">
            <v>Diciembre</v>
          </cell>
          <cell r="P2390">
            <v>6.5</v>
          </cell>
          <cell r="Q2390">
            <v>18.22</v>
          </cell>
          <cell r="R2390">
            <v>16.86</v>
          </cell>
          <cell r="S2390" t="e">
            <v>#REF!</v>
          </cell>
          <cell r="T2390">
            <v>5.8</v>
          </cell>
          <cell r="U2390" t="e">
            <v>#REF!</v>
          </cell>
          <cell r="V2390">
            <v>5.8</v>
          </cell>
          <cell r="W2390" t="e">
            <v>#REF!</v>
          </cell>
          <cell r="X2390">
            <v>5.8</v>
          </cell>
          <cell r="Y2390">
            <v>1.0567599999999999</v>
          </cell>
          <cell r="Z2390">
            <v>6.8567599999999995</v>
          </cell>
          <cell r="AA2390">
            <v>97.787999999999997</v>
          </cell>
          <cell r="AB2390">
            <v>0.97</v>
          </cell>
          <cell r="AC2390">
            <v>1.00282</v>
          </cell>
          <cell r="AD2390">
            <v>0.88856000000000002</v>
          </cell>
          <cell r="AE2390">
            <v>0.7516799999999999</v>
          </cell>
          <cell r="AF2390">
            <v>0.71687999999999996</v>
          </cell>
          <cell r="AG2390">
            <v>0</v>
          </cell>
          <cell r="AH2390">
            <v>0</v>
          </cell>
          <cell r="AI2390">
            <v>0</v>
          </cell>
          <cell r="AJ2390">
            <v>0</v>
          </cell>
          <cell r="AK2390">
            <v>0</v>
          </cell>
          <cell r="AL2390">
            <v>0</v>
          </cell>
          <cell r="AM2390">
            <v>0</v>
          </cell>
          <cell r="AN2390">
            <v>0</v>
          </cell>
          <cell r="AO2390">
            <v>0</v>
          </cell>
          <cell r="AP2390">
            <v>0</v>
          </cell>
          <cell r="AQ2390">
            <v>4.3299399999999997</v>
          </cell>
        </row>
        <row r="2391">
          <cell r="A2391">
            <v>1</v>
          </cell>
          <cell r="B2391" t="str">
            <v>COP</v>
          </cell>
          <cell r="C2391" t="str">
            <v>Convenidas</v>
          </cell>
          <cell r="D2391" t="str">
            <v>Variable</v>
          </cell>
          <cell r="E2391">
            <v>5</v>
          </cell>
          <cell r="F2391">
            <v>36159</v>
          </cell>
          <cell r="G2391" t="str">
            <v>Diciembre</v>
          </cell>
          <cell r="H2391">
            <v>1998</v>
          </cell>
          <cell r="I2391">
            <v>37985</v>
          </cell>
          <cell r="J2391">
            <v>2003</v>
          </cell>
          <cell r="K2391" t="str">
            <v>Diciembre</v>
          </cell>
          <cell r="P2391">
            <v>6.5</v>
          </cell>
          <cell r="Q2391">
            <v>18.22</v>
          </cell>
          <cell r="R2391">
            <v>16.86</v>
          </cell>
          <cell r="S2391" t="e">
            <v>#REF!</v>
          </cell>
          <cell r="T2391">
            <v>2.2000000000000002</v>
          </cell>
          <cell r="U2391" t="e">
            <v>#REF!</v>
          </cell>
          <cell r="V2391">
            <v>2.2000000000000002</v>
          </cell>
          <cell r="W2391" t="e">
            <v>#REF!</v>
          </cell>
          <cell r="X2391">
            <v>2.2000000000000002</v>
          </cell>
          <cell r="Y2391">
            <v>0.40084000000000003</v>
          </cell>
          <cell r="Z2391">
            <v>2.6008400000000003</v>
          </cell>
          <cell r="AA2391">
            <v>37.091999999999999</v>
          </cell>
          <cell r="AB2391">
            <v>0.37</v>
          </cell>
          <cell r="AC2391">
            <v>0.38038000000000005</v>
          </cell>
          <cell r="AD2391">
            <v>0.33704000000000001</v>
          </cell>
          <cell r="AE2391">
            <v>0.28511999999999998</v>
          </cell>
          <cell r="AF2391">
            <v>0.27192000000000005</v>
          </cell>
          <cell r="AG2391">
            <v>0</v>
          </cell>
          <cell r="AH2391">
            <v>0</v>
          </cell>
          <cell r="AI2391">
            <v>0</v>
          </cell>
          <cell r="AJ2391">
            <v>0</v>
          </cell>
          <cell r="AK2391">
            <v>0</v>
          </cell>
          <cell r="AL2391">
            <v>0</v>
          </cell>
          <cell r="AM2391">
            <v>0</v>
          </cell>
          <cell r="AN2391">
            <v>0</v>
          </cell>
          <cell r="AO2391">
            <v>0</v>
          </cell>
          <cell r="AP2391">
            <v>0</v>
          </cell>
          <cell r="AQ2391">
            <v>1.64446</v>
          </cell>
        </row>
        <row r="2392">
          <cell r="A2392">
            <v>1</v>
          </cell>
          <cell r="B2392" t="str">
            <v>COP</v>
          </cell>
          <cell r="C2392" t="str">
            <v>Convenidas</v>
          </cell>
          <cell r="D2392" t="str">
            <v>Variable</v>
          </cell>
          <cell r="E2392">
            <v>5</v>
          </cell>
          <cell r="F2392">
            <v>36159</v>
          </cell>
          <cell r="G2392" t="str">
            <v>Diciembre</v>
          </cell>
          <cell r="H2392">
            <v>1998</v>
          </cell>
          <cell r="I2392">
            <v>37985</v>
          </cell>
          <cell r="J2392">
            <v>2003</v>
          </cell>
          <cell r="K2392" t="str">
            <v>Diciembre</v>
          </cell>
          <cell r="P2392">
            <v>6.5</v>
          </cell>
          <cell r="Q2392">
            <v>18.22</v>
          </cell>
          <cell r="R2392">
            <v>16.86</v>
          </cell>
          <cell r="S2392" t="e">
            <v>#REF!</v>
          </cell>
          <cell r="T2392">
            <v>4.2</v>
          </cell>
          <cell r="U2392" t="e">
            <v>#REF!</v>
          </cell>
          <cell r="V2392">
            <v>4.2</v>
          </cell>
          <cell r="W2392" t="e">
            <v>#REF!</v>
          </cell>
          <cell r="X2392">
            <v>4.2</v>
          </cell>
          <cell r="Y2392">
            <v>0.76524000000000003</v>
          </cell>
          <cell r="Z2392">
            <v>4.9652400000000005</v>
          </cell>
          <cell r="AA2392">
            <v>70.811999999999998</v>
          </cell>
          <cell r="AB2392">
            <v>0.7</v>
          </cell>
          <cell r="AC2392">
            <v>0.72618000000000005</v>
          </cell>
          <cell r="AD2392">
            <v>0.64344000000000001</v>
          </cell>
          <cell r="AE2392">
            <v>0.54432000000000003</v>
          </cell>
          <cell r="AF2392">
            <v>0.51912000000000003</v>
          </cell>
          <cell r="AG2392">
            <v>0</v>
          </cell>
          <cell r="AH2392">
            <v>0</v>
          </cell>
          <cell r="AI2392">
            <v>0</v>
          </cell>
          <cell r="AJ2392">
            <v>0</v>
          </cell>
          <cell r="AK2392">
            <v>0</v>
          </cell>
          <cell r="AL2392">
            <v>0</v>
          </cell>
          <cell r="AM2392">
            <v>0</v>
          </cell>
          <cell r="AN2392">
            <v>0</v>
          </cell>
          <cell r="AO2392">
            <v>0</v>
          </cell>
          <cell r="AP2392">
            <v>0</v>
          </cell>
          <cell r="AQ2392">
            <v>3.13306</v>
          </cell>
        </row>
        <row r="2393">
          <cell r="A2393">
            <v>1</v>
          </cell>
          <cell r="B2393" t="str">
            <v>COP</v>
          </cell>
          <cell r="C2393" t="str">
            <v>Convenidas</v>
          </cell>
          <cell r="D2393" t="str">
            <v>Variable</v>
          </cell>
          <cell r="E2393">
            <v>5</v>
          </cell>
          <cell r="F2393">
            <v>36159</v>
          </cell>
          <cell r="G2393" t="str">
            <v>Diciembre</v>
          </cell>
          <cell r="H2393">
            <v>1998</v>
          </cell>
          <cell r="I2393">
            <v>37985</v>
          </cell>
          <cell r="J2393">
            <v>2003</v>
          </cell>
          <cell r="K2393" t="str">
            <v>Diciembre</v>
          </cell>
          <cell r="P2393">
            <v>6.5</v>
          </cell>
          <cell r="Q2393">
            <v>18.22</v>
          </cell>
          <cell r="R2393">
            <v>16.86</v>
          </cell>
          <cell r="S2393" t="e">
            <v>#REF!</v>
          </cell>
          <cell r="T2393">
            <v>4.0999999999999996</v>
          </cell>
          <cell r="U2393" t="e">
            <v>#REF!</v>
          </cell>
          <cell r="V2393">
            <v>4.0999999999999996</v>
          </cell>
          <cell r="W2393" t="e">
            <v>#REF!</v>
          </cell>
          <cell r="X2393">
            <v>4.0999999999999996</v>
          </cell>
          <cell r="Y2393">
            <v>0.74701999999999991</v>
          </cell>
          <cell r="Z2393">
            <v>4.8470199999999997</v>
          </cell>
          <cell r="AA2393">
            <v>69.125999999999991</v>
          </cell>
          <cell r="AB2393">
            <v>0.69</v>
          </cell>
          <cell r="AC2393">
            <v>0.70888999999999991</v>
          </cell>
          <cell r="AD2393">
            <v>0.62812000000000001</v>
          </cell>
          <cell r="AE2393">
            <v>0.53135999999999994</v>
          </cell>
          <cell r="AF2393">
            <v>0.50675999999999999</v>
          </cell>
          <cell r="AG2393">
            <v>0</v>
          </cell>
          <cell r="AH2393">
            <v>0</v>
          </cell>
          <cell r="AI2393">
            <v>0</v>
          </cell>
          <cell r="AJ2393">
            <v>0</v>
          </cell>
          <cell r="AK2393">
            <v>0</v>
          </cell>
          <cell r="AL2393">
            <v>0</v>
          </cell>
          <cell r="AM2393">
            <v>0</v>
          </cell>
          <cell r="AN2393">
            <v>0</v>
          </cell>
          <cell r="AO2393">
            <v>0</v>
          </cell>
          <cell r="AP2393">
            <v>0</v>
          </cell>
          <cell r="AQ2393">
            <v>3.0651299999999995</v>
          </cell>
        </row>
        <row r="2394">
          <cell r="A2394">
            <v>1</v>
          </cell>
          <cell r="B2394" t="str">
            <v>COP</v>
          </cell>
          <cell r="C2394" t="str">
            <v>Convenidas</v>
          </cell>
          <cell r="D2394" t="str">
            <v>Variable</v>
          </cell>
          <cell r="E2394">
            <v>5</v>
          </cell>
          <cell r="F2394">
            <v>36159</v>
          </cell>
          <cell r="G2394" t="str">
            <v>Diciembre</v>
          </cell>
          <cell r="H2394">
            <v>1998</v>
          </cell>
          <cell r="I2394">
            <v>37985</v>
          </cell>
          <cell r="J2394">
            <v>2003</v>
          </cell>
          <cell r="K2394" t="str">
            <v>Diciembre</v>
          </cell>
          <cell r="P2394">
            <v>6.5</v>
          </cell>
          <cell r="Q2394">
            <v>18.22</v>
          </cell>
          <cell r="R2394">
            <v>16.86</v>
          </cell>
          <cell r="S2394" t="e">
            <v>#REF!</v>
          </cell>
          <cell r="T2394">
            <v>6.3</v>
          </cell>
          <cell r="U2394" t="e">
            <v>#REF!</v>
          </cell>
          <cell r="V2394">
            <v>6.3</v>
          </cell>
          <cell r="W2394" t="e">
            <v>#REF!</v>
          </cell>
          <cell r="X2394">
            <v>6.3</v>
          </cell>
          <cell r="Y2394">
            <v>1.1478599999999999</v>
          </cell>
          <cell r="Z2394">
            <v>7.4478599999999995</v>
          </cell>
          <cell r="AA2394">
            <v>106.21799999999999</v>
          </cell>
          <cell r="AB2394">
            <v>1.06</v>
          </cell>
          <cell r="AC2394">
            <v>1.08927</v>
          </cell>
          <cell r="AD2394">
            <v>0.96516000000000002</v>
          </cell>
          <cell r="AE2394">
            <v>0.81647999999999998</v>
          </cell>
          <cell r="AF2394">
            <v>0.77868000000000004</v>
          </cell>
          <cell r="AG2394">
            <v>0</v>
          </cell>
          <cell r="AH2394">
            <v>0</v>
          </cell>
          <cell r="AI2394">
            <v>0</v>
          </cell>
          <cell r="AJ2394">
            <v>0</v>
          </cell>
          <cell r="AK2394">
            <v>0</v>
          </cell>
          <cell r="AL2394">
            <v>0</v>
          </cell>
          <cell r="AM2394">
            <v>0</v>
          </cell>
          <cell r="AN2394">
            <v>0</v>
          </cell>
          <cell r="AO2394">
            <v>0</v>
          </cell>
          <cell r="AP2394">
            <v>0</v>
          </cell>
          <cell r="AQ2394">
            <v>4.7095900000000004</v>
          </cell>
        </row>
        <row r="2395">
          <cell r="A2395">
            <v>1</v>
          </cell>
          <cell r="B2395" t="str">
            <v>COP</v>
          </cell>
          <cell r="C2395" t="str">
            <v>Convenidas</v>
          </cell>
          <cell r="D2395" t="str">
            <v>Variable</v>
          </cell>
          <cell r="E2395">
            <v>5</v>
          </cell>
          <cell r="F2395">
            <v>36159</v>
          </cell>
          <cell r="G2395" t="str">
            <v>Diciembre</v>
          </cell>
          <cell r="H2395">
            <v>1998</v>
          </cell>
          <cell r="I2395">
            <v>37985</v>
          </cell>
          <cell r="J2395">
            <v>2003</v>
          </cell>
          <cell r="K2395" t="str">
            <v>Diciembre</v>
          </cell>
          <cell r="P2395">
            <v>6.5</v>
          </cell>
          <cell r="Q2395">
            <v>18.22</v>
          </cell>
          <cell r="R2395">
            <v>16.86</v>
          </cell>
          <cell r="S2395" t="e">
            <v>#REF!</v>
          </cell>
          <cell r="T2395">
            <v>1.7</v>
          </cell>
          <cell r="U2395" t="e">
            <v>#REF!</v>
          </cell>
          <cell r="V2395">
            <v>1.7</v>
          </cell>
          <cell r="W2395" t="e">
            <v>#REF!</v>
          </cell>
          <cell r="X2395">
            <v>1.7</v>
          </cell>
          <cell r="Y2395">
            <v>0.30974000000000002</v>
          </cell>
          <cell r="Z2395">
            <v>2.0097399999999999</v>
          </cell>
          <cell r="AA2395">
            <v>28.661999999999999</v>
          </cell>
          <cell r="AB2395">
            <v>0.28999999999999998</v>
          </cell>
          <cell r="AC2395">
            <v>0.29392999999999997</v>
          </cell>
          <cell r="AD2395">
            <v>0.26044</v>
          </cell>
          <cell r="AE2395">
            <v>0.22031999999999999</v>
          </cell>
          <cell r="AF2395">
            <v>0.21012</v>
          </cell>
          <cell r="AG2395">
            <v>0</v>
          </cell>
          <cell r="AH2395">
            <v>0</v>
          </cell>
          <cell r="AI2395">
            <v>0</v>
          </cell>
          <cell r="AJ2395">
            <v>0</v>
          </cell>
          <cell r="AK2395">
            <v>0</v>
          </cell>
          <cell r="AL2395">
            <v>0</v>
          </cell>
          <cell r="AM2395">
            <v>0</v>
          </cell>
          <cell r="AN2395">
            <v>0</v>
          </cell>
          <cell r="AO2395">
            <v>0</v>
          </cell>
          <cell r="AP2395">
            <v>0</v>
          </cell>
          <cell r="AQ2395">
            <v>1.27481</v>
          </cell>
        </row>
        <row r="2396">
          <cell r="A2396">
            <v>1</v>
          </cell>
          <cell r="B2396" t="str">
            <v>COP</v>
          </cell>
          <cell r="C2396" t="str">
            <v>Convenidas</v>
          </cell>
          <cell r="D2396" t="str">
            <v>Variable</v>
          </cell>
          <cell r="E2396">
            <v>5</v>
          </cell>
          <cell r="F2396">
            <v>36159</v>
          </cell>
          <cell r="G2396" t="str">
            <v>Diciembre</v>
          </cell>
          <cell r="H2396">
            <v>1998</v>
          </cell>
          <cell r="I2396">
            <v>37985</v>
          </cell>
          <cell r="J2396">
            <v>2003</v>
          </cell>
          <cell r="K2396" t="str">
            <v>Diciembre</v>
          </cell>
          <cell r="P2396">
            <v>6.5</v>
          </cell>
          <cell r="Q2396">
            <v>18.22</v>
          </cell>
          <cell r="R2396">
            <v>16.86</v>
          </cell>
          <cell r="S2396" t="e">
            <v>#REF!</v>
          </cell>
          <cell r="T2396">
            <v>17.3</v>
          </cell>
          <cell r="U2396" t="e">
            <v>#REF!</v>
          </cell>
          <cell r="V2396">
            <v>17.3</v>
          </cell>
          <cell r="W2396" t="e">
            <v>#REF!</v>
          </cell>
          <cell r="X2396">
            <v>17.3</v>
          </cell>
          <cell r="Y2396">
            <v>3.1520600000000001</v>
          </cell>
          <cell r="Z2396">
            <v>20.452059999999999</v>
          </cell>
          <cell r="AA2396">
            <v>291.678</v>
          </cell>
          <cell r="AB2396">
            <v>2.9</v>
          </cell>
          <cell r="AC2396">
            <v>2.9911699999999999</v>
          </cell>
          <cell r="AD2396">
            <v>2.65036</v>
          </cell>
          <cell r="AE2396">
            <v>2.2420800000000001</v>
          </cell>
          <cell r="AF2396">
            <v>2.13828</v>
          </cell>
          <cell r="AG2396">
            <v>0</v>
          </cell>
          <cell r="AH2396">
            <v>0</v>
          </cell>
          <cell r="AI2396">
            <v>0</v>
          </cell>
          <cell r="AJ2396">
            <v>0</v>
          </cell>
          <cell r="AK2396">
            <v>0</v>
          </cell>
          <cell r="AL2396">
            <v>0</v>
          </cell>
          <cell r="AM2396">
            <v>0</v>
          </cell>
          <cell r="AN2396">
            <v>0</v>
          </cell>
          <cell r="AO2396">
            <v>0</v>
          </cell>
          <cell r="AP2396">
            <v>0</v>
          </cell>
          <cell r="AQ2396">
            <v>12.921889999999999</v>
          </cell>
        </row>
        <row r="2397">
          <cell r="A2397">
            <v>1</v>
          </cell>
          <cell r="B2397" t="str">
            <v>COP</v>
          </cell>
          <cell r="C2397" t="str">
            <v>Convenidas</v>
          </cell>
          <cell r="D2397" t="str">
            <v>Variable</v>
          </cell>
          <cell r="E2397">
            <v>5</v>
          </cell>
          <cell r="F2397">
            <v>36159</v>
          </cell>
          <cell r="G2397" t="str">
            <v>Diciembre</v>
          </cell>
          <cell r="H2397">
            <v>1998</v>
          </cell>
          <cell r="I2397">
            <v>37985</v>
          </cell>
          <cell r="J2397">
            <v>2003</v>
          </cell>
          <cell r="K2397" t="str">
            <v>Diciembre</v>
          </cell>
          <cell r="P2397">
            <v>6.5</v>
          </cell>
          <cell r="Q2397">
            <v>18.22</v>
          </cell>
          <cell r="R2397">
            <v>16.86</v>
          </cell>
          <cell r="S2397" t="e">
            <v>#REF!</v>
          </cell>
          <cell r="T2397">
            <v>3.2</v>
          </cell>
          <cell r="U2397" t="e">
            <v>#REF!</v>
          </cell>
          <cell r="V2397">
            <v>3.2</v>
          </cell>
          <cell r="W2397" t="e">
            <v>#REF!</v>
          </cell>
          <cell r="X2397">
            <v>3.2</v>
          </cell>
          <cell r="Y2397">
            <v>0.58304</v>
          </cell>
          <cell r="Z2397">
            <v>3.7830400000000002</v>
          </cell>
          <cell r="AA2397">
            <v>53.951999999999998</v>
          </cell>
          <cell r="AB2397">
            <v>0.54</v>
          </cell>
          <cell r="AC2397">
            <v>0.55327999999999999</v>
          </cell>
          <cell r="AD2397">
            <v>0.49024000000000001</v>
          </cell>
          <cell r="AE2397">
            <v>0.41471999999999998</v>
          </cell>
          <cell r="AF2397">
            <v>0.39552000000000004</v>
          </cell>
          <cell r="AG2397">
            <v>0</v>
          </cell>
          <cell r="AH2397">
            <v>0</v>
          </cell>
          <cell r="AI2397">
            <v>0</v>
          </cell>
          <cell r="AJ2397">
            <v>0</v>
          </cell>
          <cell r="AK2397">
            <v>0</v>
          </cell>
          <cell r="AL2397">
            <v>0</v>
          </cell>
          <cell r="AM2397">
            <v>0</v>
          </cell>
          <cell r="AN2397">
            <v>0</v>
          </cell>
          <cell r="AO2397">
            <v>0</v>
          </cell>
          <cell r="AP2397">
            <v>0</v>
          </cell>
          <cell r="AQ2397">
            <v>2.3937599999999999</v>
          </cell>
        </row>
        <row r="2398">
          <cell r="A2398">
            <v>1</v>
          </cell>
          <cell r="B2398" t="str">
            <v>COP</v>
          </cell>
          <cell r="C2398" t="str">
            <v>Convenidas</v>
          </cell>
          <cell r="D2398" t="str">
            <v>Variable</v>
          </cell>
          <cell r="E2398">
            <v>5</v>
          </cell>
          <cell r="F2398">
            <v>36159</v>
          </cell>
          <cell r="G2398" t="str">
            <v>Diciembre</v>
          </cell>
          <cell r="H2398">
            <v>1998</v>
          </cell>
          <cell r="I2398">
            <v>37985</v>
          </cell>
          <cell r="J2398">
            <v>2003</v>
          </cell>
          <cell r="K2398" t="str">
            <v>Diciembre</v>
          </cell>
          <cell r="P2398">
            <v>6.5</v>
          </cell>
          <cell r="Q2398">
            <v>18.22</v>
          </cell>
          <cell r="R2398">
            <v>16.86</v>
          </cell>
          <cell r="S2398" t="e">
            <v>#REF!</v>
          </cell>
          <cell r="T2398">
            <v>3.2</v>
          </cell>
          <cell r="U2398" t="e">
            <v>#REF!</v>
          </cell>
          <cell r="V2398">
            <v>3.2</v>
          </cell>
          <cell r="W2398" t="e">
            <v>#REF!</v>
          </cell>
          <cell r="X2398">
            <v>3.2</v>
          </cell>
          <cell r="Y2398">
            <v>0.58304</v>
          </cell>
          <cell r="Z2398">
            <v>3.7830400000000002</v>
          </cell>
          <cell r="AA2398">
            <v>53.951999999999998</v>
          </cell>
          <cell r="AB2398">
            <v>0.54</v>
          </cell>
          <cell r="AC2398">
            <v>0.55327999999999999</v>
          </cell>
          <cell r="AD2398">
            <v>0.49024000000000001</v>
          </cell>
          <cell r="AE2398">
            <v>0.41471999999999998</v>
          </cell>
          <cell r="AF2398">
            <v>0.39552000000000004</v>
          </cell>
          <cell r="AG2398">
            <v>0</v>
          </cell>
          <cell r="AH2398">
            <v>0</v>
          </cell>
          <cell r="AI2398">
            <v>0</v>
          </cell>
          <cell r="AJ2398">
            <v>0</v>
          </cell>
          <cell r="AK2398">
            <v>0</v>
          </cell>
          <cell r="AL2398">
            <v>0</v>
          </cell>
          <cell r="AM2398">
            <v>0</v>
          </cell>
          <cell r="AN2398">
            <v>0</v>
          </cell>
          <cell r="AO2398">
            <v>0</v>
          </cell>
          <cell r="AP2398">
            <v>0</v>
          </cell>
          <cell r="AQ2398">
            <v>2.3937599999999999</v>
          </cell>
        </row>
        <row r="2399">
          <cell r="A2399">
            <v>1</v>
          </cell>
          <cell r="B2399" t="str">
            <v>COP</v>
          </cell>
          <cell r="C2399" t="str">
            <v>Convenidas</v>
          </cell>
          <cell r="D2399" t="str">
            <v>Variable</v>
          </cell>
          <cell r="E2399">
            <v>5</v>
          </cell>
          <cell r="F2399">
            <v>36159</v>
          </cell>
          <cell r="G2399" t="str">
            <v>Diciembre</v>
          </cell>
          <cell r="H2399">
            <v>1998</v>
          </cell>
          <cell r="I2399">
            <v>37985</v>
          </cell>
          <cell r="J2399">
            <v>2003</v>
          </cell>
          <cell r="K2399" t="str">
            <v>Diciembre</v>
          </cell>
          <cell r="P2399">
            <v>6.5</v>
          </cell>
          <cell r="Q2399">
            <v>18.22</v>
          </cell>
          <cell r="R2399">
            <v>16.86</v>
          </cell>
          <cell r="S2399" t="e">
            <v>#REF!</v>
          </cell>
          <cell r="T2399">
            <v>7.8</v>
          </cell>
          <cell r="U2399" t="e">
            <v>#REF!</v>
          </cell>
          <cell r="V2399">
            <v>7.8</v>
          </cell>
          <cell r="W2399" t="e">
            <v>#REF!</v>
          </cell>
          <cell r="X2399">
            <v>7.8</v>
          </cell>
          <cell r="Y2399">
            <v>1.42116</v>
          </cell>
          <cell r="Z2399">
            <v>9.2211599999999994</v>
          </cell>
          <cell r="AA2399">
            <v>131.50799999999998</v>
          </cell>
          <cell r="AB2399">
            <v>1.31</v>
          </cell>
          <cell r="AC2399">
            <v>1.3486199999999999</v>
          </cell>
          <cell r="AD2399">
            <v>1.19496</v>
          </cell>
          <cell r="AE2399">
            <v>1.01088</v>
          </cell>
          <cell r="AF2399">
            <v>0.96407999999999994</v>
          </cell>
          <cell r="AG2399">
            <v>0</v>
          </cell>
          <cell r="AH2399">
            <v>0</v>
          </cell>
          <cell r="AI2399">
            <v>0</v>
          </cell>
          <cell r="AJ2399">
            <v>0</v>
          </cell>
          <cell r="AK2399">
            <v>0</v>
          </cell>
          <cell r="AL2399">
            <v>0</v>
          </cell>
          <cell r="AM2399">
            <v>0</v>
          </cell>
          <cell r="AN2399">
            <v>0</v>
          </cell>
          <cell r="AO2399">
            <v>0</v>
          </cell>
          <cell r="AP2399">
            <v>0</v>
          </cell>
          <cell r="AQ2399">
            <v>5.8285400000000003</v>
          </cell>
        </row>
        <row r="2400">
          <cell r="A2400">
            <v>1</v>
          </cell>
          <cell r="B2400" t="str">
            <v>COP</v>
          </cell>
          <cell r="C2400" t="str">
            <v>Convenidas</v>
          </cell>
          <cell r="D2400" t="str">
            <v>Variable</v>
          </cell>
          <cell r="E2400">
            <v>5</v>
          </cell>
          <cell r="F2400">
            <v>36159</v>
          </cell>
          <cell r="G2400" t="str">
            <v>Diciembre</v>
          </cell>
          <cell r="H2400">
            <v>1998</v>
          </cell>
          <cell r="I2400">
            <v>37985</v>
          </cell>
          <cell r="J2400">
            <v>2003</v>
          </cell>
          <cell r="K2400" t="str">
            <v>Diciembre</v>
          </cell>
          <cell r="P2400">
            <v>6.5</v>
          </cell>
          <cell r="Q2400">
            <v>18.22</v>
          </cell>
          <cell r="R2400">
            <v>16.86</v>
          </cell>
          <cell r="S2400" t="e">
            <v>#REF!</v>
          </cell>
          <cell r="T2400">
            <v>11</v>
          </cell>
          <cell r="U2400" t="e">
            <v>#REF!</v>
          </cell>
          <cell r="V2400">
            <v>11</v>
          </cell>
          <cell r="W2400" t="e">
            <v>#REF!</v>
          </cell>
          <cell r="X2400">
            <v>11</v>
          </cell>
          <cell r="Y2400">
            <v>2.0042</v>
          </cell>
          <cell r="Z2400">
            <v>13.004200000000001</v>
          </cell>
          <cell r="AA2400">
            <v>185.45999999999998</v>
          </cell>
          <cell r="AB2400">
            <v>1.85</v>
          </cell>
          <cell r="AC2400">
            <v>1.9018999999999999</v>
          </cell>
          <cell r="AD2400">
            <v>1.6852</v>
          </cell>
          <cell r="AE2400">
            <v>1.4256</v>
          </cell>
          <cell r="AF2400">
            <v>1.3595999999999999</v>
          </cell>
          <cell r="AG2400">
            <v>0</v>
          </cell>
          <cell r="AH2400">
            <v>0</v>
          </cell>
          <cell r="AI2400">
            <v>0</v>
          </cell>
          <cell r="AJ2400">
            <v>0</v>
          </cell>
          <cell r="AK2400">
            <v>0</v>
          </cell>
          <cell r="AL2400">
            <v>0</v>
          </cell>
          <cell r="AM2400">
            <v>0</v>
          </cell>
          <cell r="AN2400">
            <v>0</v>
          </cell>
          <cell r="AO2400">
            <v>0</v>
          </cell>
          <cell r="AP2400">
            <v>0</v>
          </cell>
          <cell r="AQ2400">
            <v>8.2223000000000006</v>
          </cell>
        </row>
        <row r="2401">
          <cell r="A2401">
            <v>1</v>
          </cell>
          <cell r="B2401" t="str">
            <v>COP</v>
          </cell>
          <cell r="C2401" t="str">
            <v>Convenidas</v>
          </cell>
          <cell r="D2401" t="str">
            <v>Variable</v>
          </cell>
          <cell r="E2401">
            <v>5</v>
          </cell>
          <cell r="F2401">
            <v>36159</v>
          </cell>
          <cell r="G2401" t="str">
            <v>Diciembre</v>
          </cell>
          <cell r="H2401">
            <v>1998</v>
          </cell>
          <cell r="I2401">
            <v>37985</v>
          </cell>
          <cell r="J2401">
            <v>2003</v>
          </cell>
          <cell r="K2401" t="str">
            <v>Diciembre</v>
          </cell>
          <cell r="P2401">
            <v>6.5</v>
          </cell>
          <cell r="Q2401">
            <v>18.22</v>
          </cell>
          <cell r="R2401">
            <v>16.86</v>
          </cell>
          <cell r="S2401" t="e">
            <v>#REF!</v>
          </cell>
          <cell r="T2401">
            <v>1.9</v>
          </cell>
          <cell r="U2401" t="e">
            <v>#REF!</v>
          </cell>
          <cell r="V2401">
            <v>1.9</v>
          </cell>
          <cell r="W2401" t="e">
            <v>#REF!</v>
          </cell>
          <cell r="X2401">
            <v>1.9</v>
          </cell>
          <cell r="Y2401">
            <v>0.34617999999999999</v>
          </cell>
          <cell r="Z2401">
            <v>2.2461799999999998</v>
          </cell>
          <cell r="AA2401">
            <v>32.033999999999999</v>
          </cell>
          <cell r="AB2401">
            <v>0.32</v>
          </cell>
          <cell r="AC2401">
            <v>0.32850999999999997</v>
          </cell>
          <cell r="AD2401">
            <v>0.29108000000000001</v>
          </cell>
          <cell r="AE2401">
            <v>0.24623999999999999</v>
          </cell>
          <cell r="AF2401">
            <v>0.23483999999999999</v>
          </cell>
          <cell r="AG2401">
            <v>0</v>
          </cell>
          <cell r="AH2401">
            <v>0</v>
          </cell>
          <cell r="AI2401">
            <v>0</v>
          </cell>
          <cell r="AJ2401">
            <v>0</v>
          </cell>
          <cell r="AK2401">
            <v>0</v>
          </cell>
          <cell r="AL2401">
            <v>0</v>
          </cell>
          <cell r="AM2401">
            <v>0</v>
          </cell>
          <cell r="AN2401">
            <v>0</v>
          </cell>
          <cell r="AO2401">
            <v>0</v>
          </cell>
          <cell r="AP2401">
            <v>0</v>
          </cell>
          <cell r="AQ2401">
            <v>1.4206699999999999</v>
          </cell>
        </row>
        <row r="2402">
          <cell r="A2402">
            <v>1</v>
          </cell>
          <cell r="B2402" t="str">
            <v>COP</v>
          </cell>
          <cell r="C2402" t="str">
            <v>Convenidas</v>
          </cell>
          <cell r="D2402" t="str">
            <v>Variable</v>
          </cell>
          <cell r="E2402">
            <v>5</v>
          </cell>
          <cell r="F2402">
            <v>36159</v>
          </cell>
          <cell r="G2402" t="str">
            <v>Diciembre</v>
          </cell>
          <cell r="H2402">
            <v>1998</v>
          </cell>
          <cell r="I2402">
            <v>37985</v>
          </cell>
          <cell r="J2402">
            <v>2003</v>
          </cell>
          <cell r="K2402" t="str">
            <v>Diciembre</v>
          </cell>
          <cell r="P2402">
            <v>6.5</v>
          </cell>
          <cell r="Q2402">
            <v>18.22</v>
          </cell>
          <cell r="R2402">
            <v>16.86</v>
          </cell>
          <cell r="S2402" t="e">
            <v>#REF!</v>
          </cell>
          <cell r="T2402">
            <v>1.1000000000000001</v>
          </cell>
          <cell r="U2402" t="e">
            <v>#REF!</v>
          </cell>
          <cell r="V2402">
            <v>1.1000000000000001</v>
          </cell>
          <cell r="W2402" t="e">
            <v>#REF!</v>
          </cell>
          <cell r="X2402">
            <v>1.1000000000000001</v>
          </cell>
          <cell r="Y2402">
            <v>0.20042000000000001</v>
          </cell>
          <cell r="Z2402">
            <v>1.3004200000000001</v>
          </cell>
          <cell r="AA2402">
            <v>18.545999999999999</v>
          </cell>
          <cell r="AB2402">
            <v>0.18</v>
          </cell>
          <cell r="AC2402">
            <v>0.19019000000000003</v>
          </cell>
          <cell r="AD2402">
            <v>0.16852</v>
          </cell>
          <cell r="AE2402">
            <v>0.14255999999999999</v>
          </cell>
          <cell r="AF2402">
            <v>0.13596000000000003</v>
          </cell>
          <cell r="AG2402">
            <v>0</v>
          </cell>
          <cell r="AH2402">
            <v>0</v>
          </cell>
          <cell r="AI2402">
            <v>0</v>
          </cell>
          <cell r="AJ2402">
            <v>0</v>
          </cell>
          <cell r="AK2402">
            <v>0</v>
          </cell>
          <cell r="AL2402">
            <v>0</v>
          </cell>
          <cell r="AM2402">
            <v>0</v>
          </cell>
          <cell r="AN2402">
            <v>0</v>
          </cell>
          <cell r="AO2402">
            <v>0</v>
          </cell>
          <cell r="AP2402">
            <v>0</v>
          </cell>
          <cell r="AQ2402">
            <v>0.81723000000000012</v>
          </cell>
        </row>
        <row r="2403">
          <cell r="A2403">
            <v>1</v>
          </cell>
          <cell r="B2403" t="str">
            <v>COP</v>
          </cell>
          <cell r="C2403" t="str">
            <v>Convenidas</v>
          </cell>
          <cell r="D2403" t="str">
            <v>Variable</v>
          </cell>
          <cell r="E2403">
            <v>5</v>
          </cell>
          <cell r="F2403">
            <v>36159</v>
          </cell>
          <cell r="G2403" t="str">
            <v>Diciembre</v>
          </cell>
          <cell r="H2403">
            <v>1998</v>
          </cell>
          <cell r="I2403">
            <v>37985</v>
          </cell>
          <cell r="J2403">
            <v>2003</v>
          </cell>
          <cell r="K2403" t="str">
            <v>Diciembre</v>
          </cell>
          <cell r="P2403">
            <v>6.5</v>
          </cell>
          <cell r="Q2403">
            <v>18.22</v>
          </cell>
          <cell r="R2403">
            <v>16.86</v>
          </cell>
          <cell r="S2403" t="e">
            <v>#REF!</v>
          </cell>
          <cell r="T2403">
            <v>4.2</v>
          </cell>
          <cell r="U2403" t="e">
            <v>#REF!</v>
          </cell>
          <cell r="V2403">
            <v>4.2</v>
          </cell>
          <cell r="W2403" t="e">
            <v>#REF!</v>
          </cell>
          <cell r="X2403">
            <v>4.2</v>
          </cell>
          <cell r="Y2403">
            <v>0.76524000000000003</v>
          </cell>
          <cell r="Z2403">
            <v>4.9652400000000005</v>
          </cell>
          <cell r="AA2403">
            <v>70.811999999999998</v>
          </cell>
          <cell r="AB2403">
            <v>0.7</v>
          </cell>
          <cell r="AC2403">
            <v>0.72618000000000005</v>
          </cell>
          <cell r="AD2403">
            <v>0.64344000000000001</v>
          </cell>
          <cell r="AE2403">
            <v>0.54432000000000003</v>
          </cell>
          <cell r="AF2403">
            <v>0.51912000000000003</v>
          </cell>
          <cell r="AG2403">
            <v>0</v>
          </cell>
          <cell r="AH2403">
            <v>0</v>
          </cell>
          <cell r="AI2403">
            <v>0</v>
          </cell>
          <cell r="AJ2403">
            <v>0</v>
          </cell>
          <cell r="AK2403">
            <v>0</v>
          </cell>
          <cell r="AL2403">
            <v>0</v>
          </cell>
          <cell r="AM2403">
            <v>0</v>
          </cell>
          <cell r="AN2403">
            <v>0</v>
          </cell>
          <cell r="AO2403">
            <v>0</v>
          </cell>
          <cell r="AP2403">
            <v>0</v>
          </cell>
          <cell r="AQ2403">
            <v>3.13306</v>
          </cell>
        </row>
        <row r="2404">
          <cell r="A2404">
            <v>1</v>
          </cell>
          <cell r="B2404" t="str">
            <v>COP</v>
          </cell>
          <cell r="C2404" t="str">
            <v>Convenidas</v>
          </cell>
          <cell r="D2404" t="str">
            <v>Variable</v>
          </cell>
          <cell r="E2404">
            <v>5</v>
          </cell>
          <cell r="F2404">
            <v>36159</v>
          </cell>
          <cell r="G2404" t="str">
            <v>Diciembre</v>
          </cell>
          <cell r="H2404">
            <v>1998</v>
          </cell>
          <cell r="I2404">
            <v>37985</v>
          </cell>
          <cell r="J2404">
            <v>2003</v>
          </cell>
          <cell r="K2404" t="str">
            <v>Diciembre</v>
          </cell>
          <cell r="P2404">
            <v>6.5</v>
          </cell>
          <cell r="Q2404">
            <v>18.22</v>
          </cell>
          <cell r="R2404">
            <v>16.86</v>
          </cell>
          <cell r="S2404" t="e">
            <v>#REF!</v>
          </cell>
          <cell r="T2404">
            <v>1031.2</v>
          </cell>
          <cell r="U2404" t="e">
            <v>#REF!</v>
          </cell>
          <cell r="V2404">
            <v>1031.2</v>
          </cell>
          <cell r="W2404" t="e">
            <v>#REF!</v>
          </cell>
          <cell r="X2404">
            <v>1031.2</v>
          </cell>
          <cell r="Y2404">
            <v>187.88464000000002</v>
          </cell>
          <cell r="Z2404">
            <v>1219.08464</v>
          </cell>
          <cell r="AA2404">
            <v>17386.031999999999</v>
          </cell>
          <cell r="AB2404">
            <v>173.01</v>
          </cell>
          <cell r="AC2404">
            <v>178.29447999999999</v>
          </cell>
          <cell r="AD2404">
            <v>157.97984</v>
          </cell>
          <cell r="AE2404">
            <v>133.64352</v>
          </cell>
          <cell r="AF2404">
            <v>127.45632000000001</v>
          </cell>
          <cell r="AG2404">
            <v>0</v>
          </cell>
          <cell r="AH2404">
            <v>0</v>
          </cell>
          <cell r="AI2404">
            <v>0</v>
          </cell>
          <cell r="AJ2404">
            <v>0</v>
          </cell>
          <cell r="AK2404">
            <v>0</v>
          </cell>
          <cell r="AL2404">
            <v>0</v>
          </cell>
          <cell r="AM2404">
            <v>0</v>
          </cell>
          <cell r="AN2404">
            <v>0</v>
          </cell>
          <cell r="AO2404">
            <v>0</v>
          </cell>
          <cell r="AP2404">
            <v>0</v>
          </cell>
          <cell r="AQ2404">
            <v>770.38415999999995</v>
          </cell>
        </row>
        <row r="2405">
          <cell r="A2405">
            <v>1</v>
          </cell>
          <cell r="B2405" t="str">
            <v>COP</v>
          </cell>
          <cell r="C2405" t="str">
            <v>Convenidas</v>
          </cell>
          <cell r="D2405" t="str">
            <v>Variable</v>
          </cell>
          <cell r="E2405">
            <v>5</v>
          </cell>
          <cell r="F2405">
            <v>36159</v>
          </cell>
          <cell r="G2405" t="str">
            <v>Diciembre</v>
          </cell>
          <cell r="H2405">
            <v>1998</v>
          </cell>
          <cell r="I2405">
            <v>37985</v>
          </cell>
          <cell r="J2405">
            <v>2003</v>
          </cell>
          <cell r="K2405" t="str">
            <v>Diciembre</v>
          </cell>
          <cell r="P2405">
            <v>6.5</v>
          </cell>
          <cell r="Q2405">
            <v>18.22</v>
          </cell>
          <cell r="R2405">
            <v>16.86</v>
          </cell>
          <cell r="S2405" t="e">
            <v>#REF!</v>
          </cell>
          <cell r="T2405">
            <v>2.2999999999999998</v>
          </cell>
          <cell r="U2405" t="e">
            <v>#REF!</v>
          </cell>
          <cell r="V2405">
            <v>2.2999999999999998</v>
          </cell>
          <cell r="W2405" t="e">
            <v>#REF!</v>
          </cell>
          <cell r="X2405">
            <v>2.2999999999999998</v>
          </cell>
          <cell r="Y2405">
            <v>0.41905999999999999</v>
          </cell>
          <cell r="Z2405">
            <v>2.7190599999999998</v>
          </cell>
          <cell r="AA2405">
            <v>38.777999999999999</v>
          </cell>
          <cell r="AB2405">
            <v>0.39</v>
          </cell>
          <cell r="AC2405">
            <v>0.39766999999999997</v>
          </cell>
          <cell r="AD2405">
            <v>0.35236000000000001</v>
          </cell>
          <cell r="AE2405">
            <v>0.29807999999999996</v>
          </cell>
          <cell r="AF2405">
            <v>0.28427999999999998</v>
          </cell>
          <cell r="AG2405">
            <v>0</v>
          </cell>
          <cell r="AH2405">
            <v>0</v>
          </cell>
          <cell r="AI2405">
            <v>0</v>
          </cell>
          <cell r="AJ2405">
            <v>0</v>
          </cell>
          <cell r="AK2405">
            <v>0</v>
          </cell>
          <cell r="AL2405">
            <v>0</v>
          </cell>
          <cell r="AM2405">
            <v>0</v>
          </cell>
          <cell r="AN2405">
            <v>0</v>
          </cell>
          <cell r="AO2405">
            <v>0</v>
          </cell>
          <cell r="AP2405">
            <v>0</v>
          </cell>
          <cell r="AQ2405">
            <v>1.7223899999999999</v>
          </cell>
        </row>
        <row r="2406">
          <cell r="A2406">
            <v>1</v>
          </cell>
          <cell r="B2406" t="str">
            <v>COP</v>
          </cell>
          <cell r="C2406" t="str">
            <v>Convenidas</v>
          </cell>
          <cell r="D2406" t="str">
            <v>Variable</v>
          </cell>
          <cell r="E2406">
            <v>5</v>
          </cell>
          <cell r="F2406">
            <v>36159</v>
          </cell>
          <cell r="G2406" t="str">
            <v>Diciembre</v>
          </cell>
          <cell r="H2406">
            <v>1998</v>
          </cell>
          <cell r="I2406">
            <v>37985</v>
          </cell>
          <cell r="J2406">
            <v>2003</v>
          </cell>
          <cell r="K2406" t="str">
            <v>Diciembre</v>
          </cell>
          <cell r="P2406">
            <v>6.5</v>
          </cell>
          <cell r="Q2406">
            <v>18.22</v>
          </cell>
          <cell r="R2406">
            <v>16.86</v>
          </cell>
          <cell r="S2406" t="e">
            <v>#REF!</v>
          </cell>
          <cell r="T2406">
            <v>1.2</v>
          </cell>
          <cell r="U2406" t="e">
            <v>#REF!</v>
          </cell>
          <cell r="V2406">
            <v>1.2</v>
          </cell>
          <cell r="W2406" t="e">
            <v>#REF!</v>
          </cell>
          <cell r="X2406">
            <v>1.2</v>
          </cell>
          <cell r="Y2406">
            <v>0.21864</v>
          </cell>
          <cell r="Z2406">
            <v>1.4186399999999999</v>
          </cell>
          <cell r="AA2406">
            <v>20.231999999999999</v>
          </cell>
          <cell r="AB2406">
            <v>0.2</v>
          </cell>
          <cell r="AC2406">
            <v>0.20748</v>
          </cell>
          <cell r="AD2406">
            <v>0.18384</v>
          </cell>
          <cell r="AE2406">
            <v>0.15551999999999999</v>
          </cell>
          <cell r="AF2406">
            <v>0.14832000000000001</v>
          </cell>
          <cell r="AG2406">
            <v>0</v>
          </cell>
          <cell r="AH2406">
            <v>0</v>
          </cell>
          <cell r="AI2406">
            <v>0</v>
          </cell>
          <cell r="AJ2406">
            <v>0</v>
          </cell>
          <cell r="AK2406">
            <v>0</v>
          </cell>
          <cell r="AL2406">
            <v>0</v>
          </cell>
          <cell r="AM2406">
            <v>0</v>
          </cell>
          <cell r="AN2406">
            <v>0</v>
          </cell>
          <cell r="AO2406">
            <v>0</v>
          </cell>
          <cell r="AP2406">
            <v>0</v>
          </cell>
          <cell r="AQ2406">
            <v>0.89516000000000007</v>
          </cell>
        </row>
        <row r="2407">
          <cell r="A2407">
            <v>1</v>
          </cell>
          <cell r="B2407" t="str">
            <v>COP</v>
          </cell>
          <cell r="C2407" t="str">
            <v>Convenidas</v>
          </cell>
          <cell r="D2407" t="str">
            <v>Variable</v>
          </cell>
          <cell r="E2407">
            <v>5</v>
          </cell>
          <cell r="F2407">
            <v>36159</v>
          </cell>
          <cell r="G2407" t="str">
            <v>Diciembre</v>
          </cell>
          <cell r="H2407">
            <v>1998</v>
          </cell>
          <cell r="I2407">
            <v>37985</v>
          </cell>
          <cell r="J2407">
            <v>2003</v>
          </cell>
          <cell r="K2407" t="str">
            <v>Diciembre</v>
          </cell>
          <cell r="P2407">
            <v>6.5</v>
          </cell>
          <cell r="Q2407">
            <v>18.22</v>
          </cell>
          <cell r="R2407">
            <v>16.86</v>
          </cell>
          <cell r="S2407" t="e">
            <v>#REF!</v>
          </cell>
          <cell r="T2407">
            <v>1.4</v>
          </cell>
          <cell r="U2407" t="e">
            <v>#REF!</v>
          </cell>
          <cell r="V2407">
            <v>1.4</v>
          </cell>
          <cell r="W2407" t="e">
            <v>#REF!</v>
          </cell>
          <cell r="X2407">
            <v>1.4</v>
          </cell>
          <cell r="Y2407">
            <v>0.25507999999999997</v>
          </cell>
          <cell r="Z2407">
            <v>1.6550799999999999</v>
          </cell>
          <cell r="AA2407">
            <v>23.603999999999999</v>
          </cell>
          <cell r="AB2407">
            <v>0.23</v>
          </cell>
          <cell r="AC2407">
            <v>0.24205999999999997</v>
          </cell>
          <cell r="AD2407">
            <v>0.21448</v>
          </cell>
          <cell r="AE2407">
            <v>0.18143999999999999</v>
          </cell>
          <cell r="AF2407">
            <v>0.17304</v>
          </cell>
          <cell r="AG2407">
            <v>0</v>
          </cell>
          <cell r="AH2407">
            <v>0</v>
          </cell>
          <cell r="AI2407">
            <v>0</v>
          </cell>
          <cell r="AJ2407">
            <v>0</v>
          </cell>
          <cell r="AK2407">
            <v>0</v>
          </cell>
          <cell r="AL2407">
            <v>0</v>
          </cell>
          <cell r="AM2407">
            <v>0</v>
          </cell>
          <cell r="AN2407">
            <v>0</v>
          </cell>
          <cell r="AO2407">
            <v>0</v>
          </cell>
          <cell r="AP2407">
            <v>0</v>
          </cell>
          <cell r="AQ2407">
            <v>1.0410200000000001</v>
          </cell>
        </row>
        <row r="2408">
          <cell r="A2408">
            <v>1</v>
          </cell>
          <cell r="B2408" t="str">
            <v>COP</v>
          </cell>
          <cell r="C2408" t="str">
            <v>Convenidas</v>
          </cell>
          <cell r="D2408" t="str">
            <v>Variable</v>
          </cell>
          <cell r="E2408">
            <v>5</v>
          </cell>
          <cell r="F2408">
            <v>36159</v>
          </cell>
          <cell r="G2408" t="str">
            <v>Diciembre</v>
          </cell>
          <cell r="H2408">
            <v>1998</v>
          </cell>
          <cell r="I2408">
            <v>37985</v>
          </cell>
          <cell r="J2408">
            <v>2003</v>
          </cell>
          <cell r="K2408" t="str">
            <v>Diciembre</v>
          </cell>
          <cell r="P2408">
            <v>6.5</v>
          </cell>
          <cell r="Q2408">
            <v>18.22</v>
          </cell>
          <cell r="R2408">
            <v>16.86</v>
          </cell>
          <cell r="S2408" t="e">
            <v>#REF!</v>
          </cell>
          <cell r="T2408">
            <v>32.799999999999997</v>
          </cell>
          <cell r="U2408" t="e">
            <v>#REF!</v>
          </cell>
          <cell r="V2408">
            <v>32.799999999999997</v>
          </cell>
          <cell r="W2408" t="e">
            <v>#REF!</v>
          </cell>
          <cell r="X2408">
            <v>32.799999999999997</v>
          </cell>
          <cell r="Y2408">
            <v>5.9761599999999993</v>
          </cell>
          <cell r="Z2408">
            <v>38.776159999999997</v>
          </cell>
          <cell r="AA2408">
            <v>553.00799999999992</v>
          </cell>
          <cell r="AB2408">
            <v>5.5</v>
          </cell>
          <cell r="AC2408">
            <v>5.6711199999999993</v>
          </cell>
          <cell r="AD2408">
            <v>5.0249600000000001</v>
          </cell>
          <cell r="AE2408">
            <v>4.2508799999999995</v>
          </cell>
          <cell r="AF2408">
            <v>4.0540799999999999</v>
          </cell>
          <cell r="AG2408">
            <v>0</v>
          </cell>
          <cell r="AH2408">
            <v>0</v>
          </cell>
          <cell r="AI2408">
            <v>0</v>
          </cell>
          <cell r="AJ2408">
            <v>0</v>
          </cell>
          <cell r="AK2408">
            <v>0</v>
          </cell>
          <cell r="AL2408">
            <v>0</v>
          </cell>
          <cell r="AM2408">
            <v>0</v>
          </cell>
          <cell r="AN2408">
            <v>0</v>
          </cell>
          <cell r="AO2408">
            <v>0</v>
          </cell>
          <cell r="AP2408">
            <v>0</v>
          </cell>
          <cell r="AQ2408">
            <v>24.501039999999996</v>
          </cell>
        </row>
        <row r="2409">
          <cell r="A2409">
            <v>1</v>
          </cell>
          <cell r="B2409" t="str">
            <v>COP</v>
          </cell>
          <cell r="C2409" t="str">
            <v>Convenidas</v>
          </cell>
          <cell r="D2409" t="str">
            <v>Variable</v>
          </cell>
          <cell r="E2409">
            <v>5</v>
          </cell>
          <cell r="F2409">
            <v>36159</v>
          </cell>
          <cell r="G2409" t="str">
            <v>Diciembre</v>
          </cell>
          <cell r="H2409">
            <v>1998</v>
          </cell>
          <cell r="I2409">
            <v>37985</v>
          </cell>
          <cell r="J2409">
            <v>2003</v>
          </cell>
          <cell r="K2409" t="str">
            <v>Diciembre</v>
          </cell>
          <cell r="P2409">
            <v>6.5</v>
          </cell>
          <cell r="Q2409">
            <v>18.22</v>
          </cell>
          <cell r="R2409">
            <v>16.86</v>
          </cell>
          <cell r="S2409" t="e">
            <v>#REF!</v>
          </cell>
          <cell r="T2409">
            <v>1.2</v>
          </cell>
          <cell r="U2409" t="e">
            <v>#REF!</v>
          </cell>
          <cell r="V2409">
            <v>1.2</v>
          </cell>
          <cell r="W2409" t="e">
            <v>#REF!</v>
          </cell>
          <cell r="X2409">
            <v>1.2</v>
          </cell>
          <cell r="Y2409">
            <v>0.21864</v>
          </cell>
          <cell r="Z2409">
            <v>1.4186399999999999</v>
          </cell>
          <cell r="AA2409">
            <v>20.231999999999999</v>
          </cell>
          <cell r="AB2409">
            <v>0.2</v>
          </cell>
          <cell r="AC2409">
            <v>0.20748</v>
          </cell>
          <cell r="AD2409">
            <v>0.18384</v>
          </cell>
          <cell r="AE2409">
            <v>0.15551999999999999</v>
          </cell>
          <cell r="AF2409">
            <v>0.14832000000000001</v>
          </cell>
          <cell r="AG2409">
            <v>0</v>
          </cell>
          <cell r="AH2409">
            <v>0</v>
          </cell>
          <cell r="AI2409">
            <v>0</v>
          </cell>
          <cell r="AJ2409">
            <v>0</v>
          </cell>
          <cell r="AK2409">
            <v>0</v>
          </cell>
          <cell r="AL2409">
            <v>0</v>
          </cell>
          <cell r="AM2409">
            <v>0</v>
          </cell>
          <cell r="AN2409">
            <v>0</v>
          </cell>
          <cell r="AO2409">
            <v>0</v>
          </cell>
          <cell r="AP2409">
            <v>0</v>
          </cell>
          <cell r="AQ2409">
            <v>0.89516000000000007</v>
          </cell>
        </row>
        <row r="2410">
          <cell r="A2410">
            <v>1</v>
          </cell>
          <cell r="B2410" t="str">
            <v>COP</v>
          </cell>
          <cell r="C2410" t="str">
            <v>Convenidas</v>
          </cell>
          <cell r="D2410" t="str">
            <v>Variable</v>
          </cell>
          <cell r="E2410">
            <v>5</v>
          </cell>
          <cell r="F2410">
            <v>36159</v>
          </cell>
          <cell r="G2410" t="str">
            <v>Diciembre</v>
          </cell>
          <cell r="H2410">
            <v>1998</v>
          </cell>
          <cell r="I2410">
            <v>37985</v>
          </cell>
          <cell r="J2410">
            <v>2003</v>
          </cell>
          <cell r="K2410" t="str">
            <v>Diciembre</v>
          </cell>
          <cell r="P2410">
            <v>6.5</v>
          </cell>
          <cell r="Q2410">
            <v>18.22</v>
          </cell>
          <cell r="R2410">
            <v>16.86</v>
          </cell>
          <cell r="S2410" t="e">
            <v>#REF!</v>
          </cell>
          <cell r="T2410">
            <v>3.1</v>
          </cell>
          <cell r="U2410" t="e">
            <v>#REF!</v>
          </cell>
          <cell r="V2410">
            <v>3.1</v>
          </cell>
          <cell r="W2410" t="e">
            <v>#REF!</v>
          </cell>
          <cell r="X2410">
            <v>3.1</v>
          </cell>
          <cell r="Y2410">
            <v>0.56481999999999999</v>
          </cell>
          <cell r="Z2410">
            <v>3.6648200000000002</v>
          </cell>
          <cell r="AA2410">
            <v>52.265999999999998</v>
          </cell>
          <cell r="AB2410">
            <v>0.52</v>
          </cell>
          <cell r="AC2410">
            <v>0.53598999999999997</v>
          </cell>
          <cell r="AD2410">
            <v>0.47492000000000001</v>
          </cell>
          <cell r="AE2410">
            <v>0.40176000000000001</v>
          </cell>
          <cell r="AF2410">
            <v>0.38316</v>
          </cell>
          <cell r="AG2410">
            <v>0</v>
          </cell>
          <cell r="AH2410">
            <v>0</v>
          </cell>
          <cell r="AI2410">
            <v>0</v>
          </cell>
          <cell r="AJ2410">
            <v>0</v>
          </cell>
          <cell r="AK2410">
            <v>0</v>
          </cell>
          <cell r="AL2410">
            <v>0</v>
          </cell>
          <cell r="AM2410">
            <v>0</v>
          </cell>
          <cell r="AN2410">
            <v>0</v>
          </cell>
          <cell r="AO2410">
            <v>0</v>
          </cell>
          <cell r="AP2410">
            <v>0</v>
          </cell>
          <cell r="AQ2410">
            <v>2.3158300000000001</v>
          </cell>
        </row>
        <row r="2411">
          <cell r="A2411">
            <v>1</v>
          </cell>
          <cell r="B2411" t="str">
            <v>COP</v>
          </cell>
          <cell r="C2411" t="str">
            <v>Convenidas</v>
          </cell>
          <cell r="D2411" t="str">
            <v>Variable</v>
          </cell>
          <cell r="E2411">
            <v>5</v>
          </cell>
          <cell r="F2411">
            <v>36159</v>
          </cell>
          <cell r="G2411" t="str">
            <v>Diciembre</v>
          </cell>
          <cell r="H2411">
            <v>1998</v>
          </cell>
          <cell r="I2411">
            <v>37985</v>
          </cell>
          <cell r="J2411">
            <v>2003</v>
          </cell>
          <cell r="K2411" t="str">
            <v>Diciembre</v>
          </cell>
          <cell r="P2411">
            <v>6.5</v>
          </cell>
          <cell r="Q2411">
            <v>18.22</v>
          </cell>
          <cell r="R2411">
            <v>16.86</v>
          </cell>
          <cell r="S2411" t="e">
            <v>#REF!</v>
          </cell>
          <cell r="T2411">
            <v>1</v>
          </cell>
          <cell r="U2411" t="e">
            <v>#REF!</v>
          </cell>
          <cell r="V2411">
            <v>1</v>
          </cell>
          <cell r="W2411" t="e">
            <v>#REF!</v>
          </cell>
          <cell r="X2411">
            <v>1</v>
          </cell>
          <cell r="Y2411">
            <v>0.1822</v>
          </cell>
          <cell r="Z2411">
            <v>1.1821999999999999</v>
          </cell>
          <cell r="AA2411">
            <v>16.86</v>
          </cell>
          <cell r="AB2411">
            <v>0.17</v>
          </cell>
          <cell r="AC2411">
            <v>0.1729</v>
          </cell>
          <cell r="AD2411">
            <v>0.1532</v>
          </cell>
          <cell r="AE2411">
            <v>0.12959999999999999</v>
          </cell>
          <cell r="AF2411">
            <v>0.1236</v>
          </cell>
          <cell r="AG2411">
            <v>0</v>
          </cell>
          <cell r="AH2411">
            <v>0</v>
          </cell>
          <cell r="AI2411">
            <v>0</v>
          </cell>
          <cell r="AJ2411">
            <v>0</v>
          </cell>
          <cell r="AK2411">
            <v>0</v>
          </cell>
          <cell r="AL2411">
            <v>0</v>
          </cell>
          <cell r="AM2411">
            <v>0</v>
          </cell>
          <cell r="AN2411">
            <v>0</v>
          </cell>
          <cell r="AO2411">
            <v>0</v>
          </cell>
          <cell r="AP2411">
            <v>0</v>
          </cell>
          <cell r="AQ2411">
            <v>0.74929999999999997</v>
          </cell>
        </row>
        <row r="2412">
          <cell r="A2412">
            <v>1</v>
          </cell>
          <cell r="B2412" t="str">
            <v>COP</v>
          </cell>
          <cell r="C2412" t="str">
            <v>Convenidas</v>
          </cell>
          <cell r="D2412" t="str">
            <v>Variable</v>
          </cell>
          <cell r="E2412">
            <v>5</v>
          </cell>
          <cell r="F2412">
            <v>36159</v>
          </cell>
          <cell r="G2412" t="str">
            <v>Diciembre</v>
          </cell>
          <cell r="H2412">
            <v>1998</v>
          </cell>
          <cell r="I2412">
            <v>37985</v>
          </cell>
          <cell r="J2412">
            <v>2003</v>
          </cell>
          <cell r="K2412" t="str">
            <v>Diciembre</v>
          </cell>
          <cell r="P2412">
            <v>6.5</v>
          </cell>
          <cell r="Q2412">
            <v>18.22</v>
          </cell>
          <cell r="R2412">
            <v>16.86</v>
          </cell>
          <cell r="S2412" t="e">
            <v>#REF!</v>
          </cell>
          <cell r="T2412">
            <v>2.2999999999999998</v>
          </cell>
          <cell r="U2412" t="e">
            <v>#REF!</v>
          </cell>
          <cell r="V2412">
            <v>2.2999999999999998</v>
          </cell>
          <cell r="W2412" t="e">
            <v>#REF!</v>
          </cell>
          <cell r="X2412">
            <v>2.2999999999999998</v>
          </cell>
          <cell r="Y2412">
            <v>0.41905999999999999</v>
          </cell>
          <cell r="Z2412">
            <v>2.7190599999999998</v>
          </cell>
          <cell r="AA2412">
            <v>38.777999999999999</v>
          </cell>
          <cell r="AB2412">
            <v>0.39</v>
          </cell>
          <cell r="AC2412">
            <v>0.39766999999999997</v>
          </cell>
          <cell r="AD2412">
            <v>0.35236000000000001</v>
          </cell>
          <cell r="AE2412">
            <v>0.29807999999999996</v>
          </cell>
          <cell r="AF2412">
            <v>0.28427999999999998</v>
          </cell>
          <cell r="AG2412">
            <v>0</v>
          </cell>
          <cell r="AH2412">
            <v>0</v>
          </cell>
          <cell r="AI2412">
            <v>0</v>
          </cell>
          <cell r="AJ2412">
            <v>0</v>
          </cell>
          <cell r="AK2412">
            <v>0</v>
          </cell>
          <cell r="AL2412">
            <v>0</v>
          </cell>
          <cell r="AM2412">
            <v>0</v>
          </cell>
          <cell r="AN2412">
            <v>0</v>
          </cell>
          <cell r="AO2412">
            <v>0</v>
          </cell>
          <cell r="AP2412">
            <v>0</v>
          </cell>
          <cell r="AQ2412">
            <v>1.7223899999999999</v>
          </cell>
        </row>
        <row r="2413">
          <cell r="A2413">
            <v>1</v>
          </cell>
          <cell r="B2413" t="str">
            <v>COP</v>
          </cell>
          <cell r="C2413" t="str">
            <v>Convenidas</v>
          </cell>
          <cell r="D2413" t="str">
            <v>Variable</v>
          </cell>
          <cell r="E2413">
            <v>5</v>
          </cell>
          <cell r="F2413">
            <v>36159</v>
          </cell>
          <cell r="G2413" t="str">
            <v>Diciembre</v>
          </cell>
          <cell r="H2413">
            <v>1998</v>
          </cell>
          <cell r="I2413">
            <v>37985</v>
          </cell>
          <cell r="J2413">
            <v>2003</v>
          </cell>
          <cell r="K2413" t="str">
            <v>Diciembre</v>
          </cell>
          <cell r="P2413">
            <v>6.5</v>
          </cell>
          <cell r="Q2413">
            <v>18.22</v>
          </cell>
          <cell r="R2413">
            <v>16.86</v>
          </cell>
          <cell r="S2413" t="e">
            <v>#REF!</v>
          </cell>
          <cell r="T2413">
            <v>3.8</v>
          </cell>
          <cell r="U2413" t="e">
            <v>#REF!</v>
          </cell>
          <cell r="V2413">
            <v>3.8</v>
          </cell>
          <cell r="W2413" t="e">
            <v>#REF!</v>
          </cell>
          <cell r="X2413">
            <v>3.8</v>
          </cell>
          <cell r="Y2413">
            <v>0.69235999999999998</v>
          </cell>
          <cell r="Z2413">
            <v>4.4923599999999997</v>
          </cell>
          <cell r="AA2413">
            <v>64.067999999999998</v>
          </cell>
          <cell r="AB2413">
            <v>0.64</v>
          </cell>
          <cell r="AC2413">
            <v>0.65701999999999994</v>
          </cell>
          <cell r="AD2413">
            <v>0.58216000000000001</v>
          </cell>
          <cell r="AE2413">
            <v>0.49247999999999997</v>
          </cell>
          <cell r="AF2413">
            <v>0.46967999999999999</v>
          </cell>
          <cell r="AG2413">
            <v>0</v>
          </cell>
          <cell r="AH2413">
            <v>0</v>
          </cell>
          <cell r="AI2413">
            <v>0</v>
          </cell>
          <cell r="AJ2413">
            <v>0</v>
          </cell>
          <cell r="AK2413">
            <v>0</v>
          </cell>
          <cell r="AL2413">
            <v>0</v>
          </cell>
          <cell r="AM2413">
            <v>0</v>
          </cell>
          <cell r="AN2413">
            <v>0</v>
          </cell>
          <cell r="AO2413">
            <v>0</v>
          </cell>
          <cell r="AP2413">
            <v>0</v>
          </cell>
          <cell r="AQ2413">
            <v>2.8413399999999998</v>
          </cell>
        </row>
        <row r="2414">
          <cell r="A2414">
            <v>1</v>
          </cell>
          <cell r="B2414" t="str">
            <v>COP</v>
          </cell>
          <cell r="C2414" t="str">
            <v>Convenidas</v>
          </cell>
          <cell r="D2414" t="str">
            <v>Variable</v>
          </cell>
          <cell r="E2414">
            <v>5</v>
          </cell>
          <cell r="F2414">
            <v>36159</v>
          </cell>
          <cell r="G2414" t="str">
            <v>Diciembre</v>
          </cell>
          <cell r="H2414">
            <v>1998</v>
          </cell>
          <cell r="I2414">
            <v>37985</v>
          </cell>
          <cell r="J2414">
            <v>2003</v>
          </cell>
          <cell r="K2414" t="str">
            <v>Diciembre</v>
          </cell>
          <cell r="P2414">
            <v>6.5</v>
          </cell>
          <cell r="Q2414">
            <v>18.22</v>
          </cell>
          <cell r="R2414">
            <v>16.86</v>
          </cell>
          <cell r="S2414" t="e">
            <v>#REF!</v>
          </cell>
          <cell r="T2414">
            <v>0.6</v>
          </cell>
          <cell r="U2414" t="e">
            <v>#REF!</v>
          </cell>
          <cell r="V2414">
            <v>0.6</v>
          </cell>
          <cell r="W2414" t="e">
            <v>#REF!</v>
          </cell>
          <cell r="X2414">
            <v>0.6</v>
          </cell>
          <cell r="Y2414">
            <v>0.10932</v>
          </cell>
          <cell r="Z2414">
            <v>0.70931999999999995</v>
          </cell>
          <cell r="AA2414">
            <v>10.116</v>
          </cell>
          <cell r="AB2414">
            <v>0.1</v>
          </cell>
          <cell r="AC2414">
            <v>0.10374</v>
          </cell>
          <cell r="AD2414">
            <v>9.1920000000000002E-2</v>
          </cell>
          <cell r="AE2414">
            <v>7.7759999999999996E-2</v>
          </cell>
          <cell r="AF2414">
            <v>7.4160000000000004E-2</v>
          </cell>
          <cell r="AG2414">
            <v>0</v>
          </cell>
          <cell r="AH2414">
            <v>0</v>
          </cell>
          <cell r="AI2414">
            <v>0</v>
          </cell>
          <cell r="AJ2414">
            <v>0</v>
          </cell>
          <cell r="AK2414">
            <v>0</v>
          </cell>
          <cell r="AL2414">
            <v>0</v>
          </cell>
          <cell r="AM2414">
            <v>0</v>
          </cell>
          <cell r="AN2414">
            <v>0</v>
          </cell>
          <cell r="AO2414">
            <v>0</v>
          </cell>
          <cell r="AP2414">
            <v>0</v>
          </cell>
          <cell r="AQ2414">
            <v>0.44758000000000003</v>
          </cell>
        </row>
        <row r="2415">
          <cell r="A2415">
            <v>1</v>
          </cell>
          <cell r="B2415" t="str">
            <v>COP</v>
          </cell>
          <cell r="C2415" t="str">
            <v>Convenidas</v>
          </cell>
          <cell r="D2415" t="str">
            <v>Variable</v>
          </cell>
          <cell r="E2415">
            <v>5</v>
          </cell>
          <cell r="F2415">
            <v>36159</v>
          </cell>
          <cell r="G2415" t="str">
            <v>Diciembre</v>
          </cell>
          <cell r="H2415">
            <v>1998</v>
          </cell>
          <cell r="I2415">
            <v>37985</v>
          </cell>
          <cell r="J2415">
            <v>2003</v>
          </cell>
          <cell r="K2415" t="str">
            <v>Diciembre</v>
          </cell>
          <cell r="P2415">
            <v>6.5</v>
          </cell>
          <cell r="Q2415">
            <v>18.22</v>
          </cell>
          <cell r="R2415">
            <v>16.86</v>
          </cell>
          <cell r="S2415" t="e">
            <v>#REF!</v>
          </cell>
          <cell r="T2415">
            <v>1.6</v>
          </cell>
          <cell r="U2415" t="e">
            <v>#REF!</v>
          </cell>
          <cell r="V2415">
            <v>1.6</v>
          </cell>
          <cell r="W2415" t="e">
            <v>#REF!</v>
          </cell>
          <cell r="X2415">
            <v>1.6</v>
          </cell>
          <cell r="Y2415">
            <v>0.29152</v>
          </cell>
          <cell r="Z2415">
            <v>1.8915200000000001</v>
          </cell>
          <cell r="AA2415">
            <v>26.975999999999999</v>
          </cell>
          <cell r="AB2415">
            <v>0.27</v>
          </cell>
          <cell r="AC2415">
            <v>0.27664</v>
          </cell>
          <cell r="AD2415">
            <v>0.24512</v>
          </cell>
          <cell r="AE2415">
            <v>0.20735999999999999</v>
          </cell>
          <cell r="AF2415">
            <v>0.19776000000000002</v>
          </cell>
          <cell r="AG2415">
            <v>0</v>
          </cell>
          <cell r="AH2415">
            <v>0</v>
          </cell>
          <cell r="AI2415">
            <v>0</v>
          </cell>
          <cell r="AJ2415">
            <v>0</v>
          </cell>
          <cell r="AK2415">
            <v>0</v>
          </cell>
          <cell r="AL2415">
            <v>0</v>
          </cell>
          <cell r="AM2415">
            <v>0</v>
          </cell>
          <cell r="AN2415">
            <v>0</v>
          </cell>
          <cell r="AO2415">
            <v>0</v>
          </cell>
          <cell r="AP2415">
            <v>0</v>
          </cell>
          <cell r="AQ2415">
            <v>1.1968799999999999</v>
          </cell>
        </row>
        <row r="2416">
          <cell r="A2416">
            <v>1</v>
          </cell>
          <cell r="B2416" t="str">
            <v>COP</v>
          </cell>
          <cell r="C2416" t="str">
            <v>Convenidas</v>
          </cell>
          <cell r="D2416" t="str">
            <v>Variable</v>
          </cell>
          <cell r="E2416">
            <v>5</v>
          </cell>
          <cell r="F2416">
            <v>36159</v>
          </cell>
          <cell r="G2416" t="str">
            <v>Diciembre</v>
          </cell>
          <cell r="H2416">
            <v>1998</v>
          </cell>
          <cell r="I2416">
            <v>37985</v>
          </cell>
          <cell r="J2416">
            <v>2003</v>
          </cell>
          <cell r="K2416" t="str">
            <v>Diciembre</v>
          </cell>
          <cell r="P2416">
            <v>6.5</v>
          </cell>
          <cell r="Q2416">
            <v>18.22</v>
          </cell>
          <cell r="R2416">
            <v>16.86</v>
          </cell>
          <cell r="S2416" t="e">
            <v>#REF!</v>
          </cell>
          <cell r="T2416">
            <v>4.0999999999999996</v>
          </cell>
          <cell r="U2416" t="e">
            <v>#REF!</v>
          </cell>
          <cell r="V2416">
            <v>4.0999999999999996</v>
          </cell>
          <cell r="W2416" t="e">
            <v>#REF!</v>
          </cell>
          <cell r="X2416">
            <v>4.0999999999999996</v>
          </cell>
          <cell r="Y2416">
            <v>0.74701999999999991</v>
          </cell>
          <cell r="Z2416">
            <v>4.8470199999999997</v>
          </cell>
          <cell r="AA2416">
            <v>69.125999999999991</v>
          </cell>
          <cell r="AB2416">
            <v>0.69</v>
          </cell>
          <cell r="AC2416">
            <v>0.70888999999999991</v>
          </cell>
          <cell r="AD2416">
            <v>0.62812000000000001</v>
          </cell>
          <cell r="AE2416">
            <v>0.53135999999999994</v>
          </cell>
          <cell r="AF2416">
            <v>0.50675999999999999</v>
          </cell>
          <cell r="AG2416">
            <v>0</v>
          </cell>
          <cell r="AH2416">
            <v>0</v>
          </cell>
          <cell r="AI2416">
            <v>0</v>
          </cell>
          <cell r="AJ2416">
            <v>0</v>
          </cell>
          <cell r="AK2416">
            <v>0</v>
          </cell>
          <cell r="AL2416">
            <v>0</v>
          </cell>
          <cell r="AM2416">
            <v>0</v>
          </cell>
          <cell r="AN2416">
            <v>0</v>
          </cell>
          <cell r="AO2416">
            <v>0</v>
          </cell>
          <cell r="AP2416">
            <v>0</v>
          </cell>
          <cell r="AQ2416">
            <v>3.0651299999999995</v>
          </cell>
        </row>
        <row r="2417">
          <cell r="A2417">
            <v>1</v>
          </cell>
          <cell r="B2417" t="str">
            <v>COP</v>
          </cell>
          <cell r="C2417" t="str">
            <v>Convenidas</v>
          </cell>
          <cell r="D2417" t="str">
            <v>Variable</v>
          </cell>
          <cell r="E2417">
            <v>5</v>
          </cell>
          <cell r="F2417">
            <v>36159</v>
          </cell>
          <cell r="G2417" t="str">
            <v>Diciembre</v>
          </cell>
          <cell r="H2417">
            <v>1998</v>
          </cell>
          <cell r="I2417">
            <v>37985</v>
          </cell>
          <cell r="J2417">
            <v>2003</v>
          </cell>
          <cell r="K2417" t="str">
            <v>Diciembre</v>
          </cell>
          <cell r="P2417">
            <v>6.5</v>
          </cell>
          <cell r="Q2417">
            <v>18.22</v>
          </cell>
          <cell r="R2417">
            <v>16.86</v>
          </cell>
          <cell r="S2417" t="e">
            <v>#REF!</v>
          </cell>
          <cell r="T2417">
            <v>1.4</v>
          </cell>
          <cell r="U2417" t="e">
            <v>#REF!</v>
          </cell>
          <cell r="V2417">
            <v>1.4</v>
          </cell>
          <cell r="W2417" t="e">
            <v>#REF!</v>
          </cell>
          <cell r="X2417">
            <v>1.4</v>
          </cell>
          <cell r="Y2417">
            <v>0.25507999999999997</v>
          </cell>
          <cell r="Z2417">
            <v>1.6550799999999999</v>
          </cell>
          <cell r="AA2417">
            <v>23.603999999999999</v>
          </cell>
          <cell r="AB2417">
            <v>0.23</v>
          </cell>
          <cell r="AC2417">
            <v>0.24205999999999997</v>
          </cell>
          <cell r="AD2417">
            <v>0.21448</v>
          </cell>
          <cell r="AE2417">
            <v>0.18143999999999999</v>
          </cell>
          <cell r="AF2417">
            <v>0.17304</v>
          </cell>
          <cell r="AG2417">
            <v>0</v>
          </cell>
          <cell r="AH2417">
            <v>0</v>
          </cell>
          <cell r="AI2417">
            <v>0</v>
          </cell>
          <cell r="AJ2417">
            <v>0</v>
          </cell>
          <cell r="AK2417">
            <v>0</v>
          </cell>
          <cell r="AL2417">
            <v>0</v>
          </cell>
          <cell r="AM2417">
            <v>0</v>
          </cell>
          <cell r="AN2417">
            <v>0</v>
          </cell>
          <cell r="AO2417">
            <v>0</v>
          </cell>
          <cell r="AP2417">
            <v>0</v>
          </cell>
          <cell r="AQ2417">
            <v>1.0410200000000001</v>
          </cell>
        </row>
        <row r="2418">
          <cell r="A2418">
            <v>1</v>
          </cell>
          <cell r="B2418" t="str">
            <v>COP</v>
          </cell>
          <cell r="C2418" t="str">
            <v>Convenidas</v>
          </cell>
          <cell r="D2418" t="str">
            <v>Variable</v>
          </cell>
          <cell r="E2418">
            <v>5</v>
          </cell>
          <cell r="F2418">
            <v>36159</v>
          </cell>
          <cell r="G2418" t="str">
            <v>Diciembre</v>
          </cell>
          <cell r="H2418">
            <v>1998</v>
          </cell>
          <cell r="I2418">
            <v>37985</v>
          </cell>
          <cell r="J2418">
            <v>2003</v>
          </cell>
          <cell r="K2418" t="str">
            <v>Diciembre</v>
          </cell>
          <cell r="P2418">
            <v>6.5</v>
          </cell>
          <cell r="Q2418">
            <v>18.22</v>
          </cell>
          <cell r="R2418">
            <v>16.86</v>
          </cell>
          <cell r="S2418" t="e">
            <v>#REF!</v>
          </cell>
          <cell r="T2418">
            <v>3.8</v>
          </cell>
          <cell r="U2418" t="e">
            <v>#REF!</v>
          </cell>
          <cell r="V2418">
            <v>3.8</v>
          </cell>
          <cell r="W2418" t="e">
            <v>#REF!</v>
          </cell>
          <cell r="X2418">
            <v>3.8</v>
          </cell>
          <cell r="Y2418">
            <v>0.69235999999999998</v>
          </cell>
          <cell r="Z2418">
            <v>4.4923599999999997</v>
          </cell>
          <cell r="AA2418">
            <v>64.067999999999998</v>
          </cell>
          <cell r="AB2418">
            <v>0.64</v>
          </cell>
          <cell r="AC2418">
            <v>0.65701999999999994</v>
          </cell>
          <cell r="AD2418">
            <v>0.58216000000000001</v>
          </cell>
          <cell r="AE2418">
            <v>0.49247999999999997</v>
          </cell>
          <cell r="AF2418">
            <v>0.46967999999999999</v>
          </cell>
          <cell r="AG2418">
            <v>0</v>
          </cell>
          <cell r="AH2418">
            <v>0</v>
          </cell>
          <cell r="AI2418">
            <v>0</v>
          </cell>
          <cell r="AJ2418">
            <v>0</v>
          </cell>
          <cell r="AK2418">
            <v>0</v>
          </cell>
          <cell r="AL2418">
            <v>0</v>
          </cell>
          <cell r="AM2418">
            <v>0</v>
          </cell>
          <cell r="AN2418">
            <v>0</v>
          </cell>
          <cell r="AO2418">
            <v>0</v>
          </cell>
          <cell r="AP2418">
            <v>0</v>
          </cell>
          <cell r="AQ2418">
            <v>2.8413399999999998</v>
          </cell>
        </row>
        <row r="2419">
          <cell r="A2419">
            <v>1</v>
          </cell>
          <cell r="B2419" t="str">
            <v>COP</v>
          </cell>
          <cell r="C2419" t="str">
            <v>Convenidas</v>
          </cell>
          <cell r="D2419" t="str">
            <v>Variable</v>
          </cell>
          <cell r="E2419">
            <v>5</v>
          </cell>
          <cell r="F2419">
            <v>36159</v>
          </cell>
          <cell r="G2419" t="str">
            <v>Diciembre</v>
          </cell>
          <cell r="H2419">
            <v>1998</v>
          </cell>
          <cell r="I2419">
            <v>37985</v>
          </cell>
          <cell r="J2419">
            <v>2003</v>
          </cell>
          <cell r="K2419" t="str">
            <v>Diciembre</v>
          </cell>
          <cell r="P2419">
            <v>6.5</v>
          </cell>
          <cell r="Q2419">
            <v>18.22</v>
          </cell>
          <cell r="R2419">
            <v>16.86</v>
          </cell>
          <cell r="S2419" t="e">
            <v>#REF!</v>
          </cell>
          <cell r="T2419">
            <v>3.9</v>
          </cell>
          <cell r="U2419" t="e">
            <v>#REF!</v>
          </cell>
          <cell r="V2419">
            <v>3.9</v>
          </cell>
          <cell r="W2419" t="e">
            <v>#REF!</v>
          </cell>
          <cell r="X2419">
            <v>3.9</v>
          </cell>
          <cell r="Y2419">
            <v>0.71057999999999999</v>
          </cell>
          <cell r="Z2419">
            <v>4.6105799999999997</v>
          </cell>
          <cell r="AA2419">
            <v>65.753999999999991</v>
          </cell>
          <cell r="AB2419">
            <v>0.65</v>
          </cell>
          <cell r="AC2419">
            <v>0.67430999999999996</v>
          </cell>
          <cell r="AD2419">
            <v>0.59748000000000001</v>
          </cell>
          <cell r="AE2419">
            <v>0.50544</v>
          </cell>
          <cell r="AF2419">
            <v>0.48203999999999997</v>
          </cell>
          <cell r="AG2419">
            <v>0</v>
          </cell>
          <cell r="AH2419">
            <v>0</v>
          </cell>
          <cell r="AI2419">
            <v>0</v>
          </cell>
          <cell r="AJ2419">
            <v>0</v>
          </cell>
          <cell r="AK2419">
            <v>0</v>
          </cell>
          <cell r="AL2419">
            <v>0</v>
          </cell>
          <cell r="AM2419">
            <v>0</v>
          </cell>
          <cell r="AN2419">
            <v>0</v>
          </cell>
          <cell r="AO2419">
            <v>0</v>
          </cell>
          <cell r="AP2419">
            <v>0</v>
          </cell>
          <cell r="AQ2419">
            <v>2.9092700000000002</v>
          </cell>
        </row>
        <row r="2420">
          <cell r="A2420">
            <v>1</v>
          </cell>
          <cell r="B2420" t="str">
            <v>COP</v>
          </cell>
          <cell r="C2420" t="str">
            <v>Convenidas</v>
          </cell>
          <cell r="D2420" t="str">
            <v>Variable</v>
          </cell>
          <cell r="E2420">
            <v>5</v>
          </cell>
          <cell r="F2420">
            <v>36159</v>
          </cell>
          <cell r="G2420" t="str">
            <v>Diciembre</v>
          </cell>
          <cell r="H2420">
            <v>1998</v>
          </cell>
          <cell r="I2420">
            <v>37985</v>
          </cell>
          <cell r="J2420">
            <v>2003</v>
          </cell>
          <cell r="K2420" t="str">
            <v>Diciembre</v>
          </cell>
          <cell r="P2420">
            <v>6.5</v>
          </cell>
          <cell r="Q2420">
            <v>18.22</v>
          </cell>
          <cell r="R2420">
            <v>16.86</v>
          </cell>
          <cell r="S2420" t="e">
            <v>#REF!</v>
          </cell>
          <cell r="T2420">
            <v>9.1999999999999993</v>
          </cell>
          <cell r="U2420" t="e">
            <v>#REF!</v>
          </cell>
          <cell r="V2420">
            <v>9.1999999999999993</v>
          </cell>
          <cell r="W2420" t="e">
            <v>#REF!</v>
          </cell>
          <cell r="X2420">
            <v>9.1999999999999993</v>
          </cell>
          <cell r="Y2420">
            <v>1.67624</v>
          </cell>
          <cell r="Z2420">
            <v>10.876239999999999</v>
          </cell>
          <cell r="AA2420">
            <v>155.11199999999999</v>
          </cell>
          <cell r="AB2420">
            <v>1.54</v>
          </cell>
          <cell r="AC2420">
            <v>1.5906799999999999</v>
          </cell>
          <cell r="AD2420">
            <v>1.40944</v>
          </cell>
          <cell r="AE2420">
            <v>1.1923199999999998</v>
          </cell>
          <cell r="AF2420">
            <v>1.1371199999999999</v>
          </cell>
          <cell r="AG2420">
            <v>0</v>
          </cell>
          <cell r="AH2420">
            <v>0</v>
          </cell>
          <cell r="AI2420">
            <v>0</v>
          </cell>
          <cell r="AJ2420">
            <v>0</v>
          </cell>
          <cell r="AK2420">
            <v>0</v>
          </cell>
          <cell r="AL2420">
            <v>0</v>
          </cell>
          <cell r="AM2420">
            <v>0</v>
          </cell>
          <cell r="AN2420">
            <v>0</v>
          </cell>
          <cell r="AO2420">
            <v>0</v>
          </cell>
          <cell r="AP2420">
            <v>0</v>
          </cell>
          <cell r="AQ2420">
            <v>6.8695599999999999</v>
          </cell>
        </row>
        <row r="2421">
          <cell r="A2421">
            <v>1</v>
          </cell>
          <cell r="B2421" t="str">
            <v>COP</v>
          </cell>
          <cell r="C2421" t="str">
            <v>Convenidas</v>
          </cell>
          <cell r="D2421" t="str">
            <v>Variable</v>
          </cell>
          <cell r="E2421">
            <v>5</v>
          </cell>
          <cell r="F2421">
            <v>36159</v>
          </cell>
          <cell r="G2421" t="str">
            <v>Diciembre</v>
          </cell>
          <cell r="H2421">
            <v>1998</v>
          </cell>
          <cell r="I2421">
            <v>37985</v>
          </cell>
          <cell r="J2421">
            <v>2003</v>
          </cell>
          <cell r="K2421" t="str">
            <v>Diciembre</v>
          </cell>
          <cell r="P2421">
            <v>6.5</v>
          </cell>
          <cell r="Q2421">
            <v>18.22</v>
          </cell>
          <cell r="R2421">
            <v>16.86</v>
          </cell>
          <cell r="S2421" t="e">
            <v>#REF!</v>
          </cell>
          <cell r="T2421">
            <v>2.2000000000000002</v>
          </cell>
          <cell r="U2421" t="e">
            <v>#REF!</v>
          </cell>
          <cell r="V2421">
            <v>2.2000000000000002</v>
          </cell>
          <cell r="W2421" t="e">
            <v>#REF!</v>
          </cell>
          <cell r="X2421">
            <v>2.2000000000000002</v>
          </cell>
          <cell r="Y2421">
            <v>0.40084000000000003</v>
          </cell>
          <cell r="Z2421">
            <v>2.6008400000000003</v>
          </cell>
          <cell r="AA2421">
            <v>37.091999999999999</v>
          </cell>
          <cell r="AB2421">
            <v>0.37</v>
          </cell>
          <cell r="AC2421">
            <v>0.38038000000000005</v>
          </cell>
          <cell r="AD2421">
            <v>0.33704000000000001</v>
          </cell>
          <cell r="AE2421">
            <v>0.28511999999999998</v>
          </cell>
          <cell r="AF2421">
            <v>0.27192000000000005</v>
          </cell>
          <cell r="AG2421">
            <v>0</v>
          </cell>
          <cell r="AH2421">
            <v>0</v>
          </cell>
          <cell r="AI2421">
            <v>0</v>
          </cell>
          <cell r="AJ2421">
            <v>0</v>
          </cell>
          <cell r="AK2421">
            <v>0</v>
          </cell>
          <cell r="AL2421">
            <v>0</v>
          </cell>
          <cell r="AM2421">
            <v>0</v>
          </cell>
          <cell r="AN2421">
            <v>0</v>
          </cell>
          <cell r="AO2421">
            <v>0</v>
          </cell>
          <cell r="AP2421">
            <v>0</v>
          </cell>
          <cell r="AQ2421">
            <v>1.64446</v>
          </cell>
        </row>
        <row r="2422">
          <cell r="A2422">
            <v>1</v>
          </cell>
          <cell r="B2422" t="str">
            <v>COP</v>
          </cell>
          <cell r="C2422" t="str">
            <v>Convenidas</v>
          </cell>
          <cell r="D2422" t="str">
            <v>Variable</v>
          </cell>
          <cell r="E2422">
            <v>5</v>
          </cell>
          <cell r="F2422">
            <v>36159</v>
          </cell>
          <cell r="G2422" t="str">
            <v>Diciembre</v>
          </cell>
          <cell r="H2422">
            <v>1998</v>
          </cell>
          <cell r="I2422">
            <v>37985</v>
          </cell>
          <cell r="J2422">
            <v>2003</v>
          </cell>
          <cell r="K2422" t="str">
            <v>Diciembre</v>
          </cell>
          <cell r="P2422">
            <v>6.5</v>
          </cell>
          <cell r="Q2422">
            <v>18.22</v>
          </cell>
          <cell r="R2422">
            <v>16.86</v>
          </cell>
          <cell r="S2422" t="e">
            <v>#REF!</v>
          </cell>
          <cell r="T2422">
            <v>4.5999999999999996</v>
          </cell>
          <cell r="U2422" t="e">
            <v>#REF!</v>
          </cell>
          <cell r="V2422">
            <v>4.5999999999999996</v>
          </cell>
          <cell r="W2422" t="e">
            <v>#REF!</v>
          </cell>
          <cell r="X2422">
            <v>4.5999999999999996</v>
          </cell>
          <cell r="Y2422">
            <v>0.83811999999999998</v>
          </cell>
          <cell r="Z2422">
            <v>5.4381199999999996</v>
          </cell>
          <cell r="AA2422">
            <v>77.555999999999997</v>
          </cell>
          <cell r="AB2422">
            <v>0.77</v>
          </cell>
          <cell r="AC2422">
            <v>0.79533999999999994</v>
          </cell>
          <cell r="AD2422">
            <v>0.70472000000000001</v>
          </cell>
          <cell r="AE2422">
            <v>0.59615999999999991</v>
          </cell>
          <cell r="AF2422">
            <v>0.56855999999999995</v>
          </cell>
          <cell r="AG2422">
            <v>0</v>
          </cell>
          <cell r="AH2422">
            <v>0</v>
          </cell>
          <cell r="AI2422">
            <v>0</v>
          </cell>
          <cell r="AJ2422">
            <v>0</v>
          </cell>
          <cell r="AK2422">
            <v>0</v>
          </cell>
          <cell r="AL2422">
            <v>0</v>
          </cell>
          <cell r="AM2422">
            <v>0</v>
          </cell>
          <cell r="AN2422">
            <v>0</v>
          </cell>
          <cell r="AO2422">
            <v>0</v>
          </cell>
          <cell r="AP2422">
            <v>0</v>
          </cell>
          <cell r="AQ2422">
            <v>3.4347799999999999</v>
          </cell>
        </row>
        <row r="2423">
          <cell r="A2423">
            <v>1</v>
          </cell>
          <cell r="B2423" t="str">
            <v>COP</v>
          </cell>
          <cell r="C2423" t="str">
            <v>Convenidas</v>
          </cell>
          <cell r="D2423" t="str">
            <v>Variable</v>
          </cell>
          <cell r="E2423">
            <v>5</v>
          </cell>
          <cell r="F2423">
            <v>36159</v>
          </cell>
          <cell r="G2423" t="str">
            <v>Diciembre</v>
          </cell>
          <cell r="H2423">
            <v>1998</v>
          </cell>
          <cell r="I2423">
            <v>37985</v>
          </cell>
          <cell r="J2423">
            <v>2003</v>
          </cell>
          <cell r="K2423" t="str">
            <v>Diciembre</v>
          </cell>
          <cell r="P2423">
            <v>6.5</v>
          </cell>
          <cell r="Q2423">
            <v>18.22</v>
          </cell>
          <cell r="R2423">
            <v>16.86</v>
          </cell>
          <cell r="S2423" t="e">
            <v>#REF!</v>
          </cell>
          <cell r="T2423">
            <v>0.6</v>
          </cell>
          <cell r="U2423" t="e">
            <v>#REF!</v>
          </cell>
          <cell r="V2423">
            <v>0.6</v>
          </cell>
          <cell r="W2423" t="e">
            <v>#REF!</v>
          </cell>
          <cell r="X2423">
            <v>0.6</v>
          </cell>
          <cell r="Y2423">
            <v>0.10932</v>
          </cell>
          <cell r="Z2423">
            <v>0.70931999999999995</v>
          </cell>
          <cell r="AA2423">
            <v>10.116</v>
          </cell>
          <cell r="AB2423">
            <v>0.1</v>
          </cell>
          <cell r="AC2423">
            <v>0.10374</v>
          </cell>
          <cell r="AD2423">
            <v>9.1920000000000002E-2</v>
          </cell>
          <cell r="AE2423">
            <v>7.7759999999999996E-2</v>
          </cell>
          <cell r="AF2423">
            <v>7.4160000000000004E-2</v>
          </cell>
          <cell r="AG2423">
            <v>0</v>
          </cell>
          <cell r="AH2423">
            <v>0</v>
          </cell>
          <cell r="AI2423">
            <v>0</v>
          </cell>
          <cell r="AJ2423">
            <v>0</v>
          </cell>
          <cell r="AK2423">
            <v>0</v>
          </cell>
          <cell r="AL2423">
            <v>0</v>
          </cell>
          <cell r="AM2423">
            <v>0</v>
          </cell>
          <cell r="AN2423">
            <v>0</v>
          </cell>
          <cell r="AO2423">
            <v>0</v>
          </cell>
          <cell r="AP2423">
            <v>0</v>
          </cell>
          <cell r="AQ2423">
            <v>0.44758000000000003</v>
          </cell>
        </row>
        <row r="2424">
          <cell r="A2424">
            <v>1</v>
          </cell>
          <cell r="B2424" t="str">
            <v>COP</v>
          </cell>
          <cell r="C2424" t="str">
            <v>Convenidas</v>
          </cell>
          <cell r="D2424" t="str">
            <v>Variable</v>
          </cell>
          <cell r="E2424">
            <v>5</v>
          </cell>
          <cell r="F2424">
            <v>36159</v>
          </cell>
          <cell r="G2424" t="str">
            <v>Diciembre</v>
          </cell>
          <cell r="H2424">
            <v>1998</v>
          </cell>
          <cell r="I2424">
            <v>37985</v>
          </cell>
          <cell r="J2424">
            <v>2003</v>
          </cell>
          <cell r="K2424" t="str">
            <v>Diciembre</v>
          </cell>
          <cell r="P2424">
            <v>6.5</v>
          </cell>
          <cell r="Q2424">
            <v>18.22</v>
          </cell>
          <cell r="R2424">
            <v>16.86</v>
          </cell>
          <cell r="S2424" t="e">
            <v>#REF!</v>
          </cell>
          <cell r="T2424">
            <v>1</v>
          </cell>
          <cell r="U2424" t="e">
            <v>#REF!</v>
          </cell>
          <cell r="V2424">
            <v>1</v>
          </cell>
          <cell r="W2424" t="e">
            <v>#REF!</v>
          </cell>
          <cell r="X2424">
            <v>1</v>
          </cell>
          <cell r="Y2424">
            <v>0.1822</v>
          </cell>
          <cell r="Z2424">
            <v>1.1821999999999999</v>
          </cell>
          <cell r="AA2424">
            <v>16.86</v>
          </cell>
          <cell r="AB2424">
            <v>0.17</v>
          </cell>
          <cell r="AC2424">
            <v>0.1729</v>
          </cell>
          <cell r="AD2424">
            <v>0.1532</v>
          </cell>
          <cell r="AE2424">
            <v>0.12959999999999999</v>
          </cell>
          <cell r="AF2424">
            <v>0.1236</v>
          </cell>
          <cell r="AG2424">
            <v>0</v>
          </cell>
          <cell r="AH2424">
            <v>0</v>
          </cell>
          <cell r="AI2424">
            <v>0</v>
          </cell>
          <cell r="AJ2424">
            <v>0</v>
          </cell>
          <cell r="AK2424">
            <v>0</v>
          </cell>
          <cell r="AL2424">
            <v>0</v>
          </cell>
          <cell r="AM2424">
            <v>0</v>
          </cell>
          <cell r="AN2424">
            <v>0</v>
          </cell>
          <cell r="AO2424">
            <v>0</v>
          </cell>
          <cell r="AP2424">
            <v>0</v>
          </cell>
          <cell r="AQ2424">
            <v>0.74929999999999997</v>
          </cell>
        </row>
        <row r="2425">
          <cell r="A2425">
            <v>1</v>
          </cell>
          <cell r="B2425" t="str">
            <v>COP</v>
          </cell>
          <cell r="C2425" t="str">
            <v>Convenidas</v>
          </cell>
          <cell r="D2425" t="str">
            <v>Variable</v>
          </cell>
          <cell r="E2425">
            <v>5</v>
          </cell>
          <cell r="F2425">
            <v>36159</v>
          </cell>
          <cell r="G2425" t="str">
            <v>Diciembre</v>
          </cell>
          <cell r="H2425">
            <v>1998</v>
          </cell>
          <cell r="I2425">
            <v>37985</v>
          </cell>
          <cell r="J2425">
            <v>2003</v>
          </cell>
          <cell r="K2425" t="str">
            <v>Diciembre</v>
          </cell>
          <cell r="P2425">
            <v>6.5</v>
          </cell>
          <cell r="Q2425">
            <v>18.22</v>
          </cell>
          <cell r="R2425">
            <v>16.86</v>
          </cell>
          <cell r="S2425" t="e">
            <v>#REF!</v>
          </cell>
          <cell r="T2425">
            <v>5.3</v>
          </cell>
          <cell r="U2425" t="e">
            <v>#REF!</v>
          </cell>
          <cell r="V2425">
            <v>5.3</v>
          </cell>
          <cell r="W2425" t="e">
            <v>#REF!</v>
          </cell>
          <cell r="X2425">
            <v>5.3</v>
          </cell>
          <cell r="Y2425">
            <v>0.96565999999999996</v>
          </cell>
          <cell r="Z2425">
            <v>6.2656599999999996</v>
          </cell>
          <cell r="AA2425">
            <v>89.35799999999999</v>
          </cell>
          <cell r="AB2425">
            <v>0.89</v>
          </cell>
          <cell r="AC2425">
            <v>0.91636999999999991</v>
          </cell>
          <cell r="AD2425">
            <v>0.81196000000000002</v>
          </cell>
          <cell r="AE2425">
            <v>0.68687999999999994</v>
          </cell>
          <cell r="AF2425">
            <v>0.65508</v>
          </cell>
          <cell r="AG2425">
            <v>0</v>
          </cell>
          <cell r="AH2425">
            <v>0</v>
          </cell>
          <cell r="AI2425">
            <v>0</v>
          </cell>
          <cell r="AJ2425">
            <v>0</v>
          </cell>
          <cell r="AK2425">
            <v>0</v>
          </cell>
          <cell r="AL2425">
            <v>0</v>
          </cell>
          <cell r="AM2425">
            <v>0</v>
          </cell>
          <cell r="AN2425">
            <v>0</v>
          </cell>
          <cell r="AO2425">
            <v>0</v>
          </cell>
          <cell r="AP2425">
            <v>0</v>
          </cell>
          <cell r="AQ2425">
            <v>3.9602899999999996</v>
          </cell>
        </row>
        <row r="2426">
          <cell r="A2426">
            <v>1</v>
          </cell>
          <cell r="B2426" t="str">
            <v>COP</v>
          </cell>
          <cell r="C2426" t="str">
            <v>Convenidas</v>
          </cell>
          <cell r="D2426" t="str">
            <v>Variable</v>
          </cell>
          <cell r="E2426">
            <v>5</v>
          </cell>
          <cell r="F2426">
            <v>36159</v>
          </cell>
          <cell r="G2426" t="str">
            <v>Diciembre</v>
          </cell>
          <cell r="H2426">
            <v>1998</v>
          </cell>
          <cell r="I2426">
            <v>37985</v>
          </cell>
          <cell r="J2426">
            <v>2003</v>
          </cell>
          <cell r="K2426" t="str">
            <v>Diciembre</v>
          </cell>
          <cell r="P2426">
            <v>6.5</v>
          </cell>
          <cell r="Q2426">
            <v>18.22</v>
          </cell>
          <cell r="R2426">
            <v>16.86</v>
          </cell>
          <cell r="S2426" t="e">
            <v>#REF!</v>
          </cell>
          <cell r="T2426">
            <v>3.8</v>
          </cell>
          <cell r="U2426" t="e">
            <v>#REF!</v>
          </cell>
          <cell r="V2426">
            <v>3.8</v>
          </cell>
          <cell r="W2426" t="e">
            <v>#REF!</v>
          </cell>
          <cell r="X2426">
            <v>3.8</v>
          </cell>
          <cell r="Y2426">
            <v>0.69235999999999998</v>
          </cell>
          <cell r="Z2426">
            <v>4.4923599999999997</v>
          </cell>
          <cell r="AA2426">
            <v>64.067999999999998</v>
          </cell>
          <cell r="AB2426">
            <v>0.64</v>
          </cell>
          <cell r="AC2426">
            <v>0.65701999999999994</v>
          </cell>
          <cell r="AD2426">
            <v>0.58216000000000001</v>
          </cell>
          <cell r="AE2426">
            <v>0.49247999999999997</v>
          </cell>
          <cell r="AF2426">
            <v>0.46967999999999999</v>
          </cell>
          <cell r="AG2426">
            <v>0</v>
          </cell>
          <cell r="AH2426">
            <v>0</v>
          </cell>
          <cell r="AI2426">
            <v>0</v>
          </cell>
          <cell r="AJ2426">
            <v>0</v>
          </cell>
          <cell r="AK2426">
            <v>0</v>
          </cell>
          <cell r="AL2426">
            <v>0</v>
          </cell>
          <cell r="AM2426">
            <v>0</v>
          </cell>
          <cell r="AN2426">
            <v>0</v>
          </cell>
          <cell r="AO2426">
            <v>0</v>
          </cell>
          <cell r="AP2426">
            <v>0</v>
          </cell>
          <cell r="AQ2426">
            <v>2.8413399999999998</v>
          </cell>
        </row>
        <row r="2427">
          <cell r="A2427">
            <v>1</v>
          </cell>
          <cell r="B2427" t="str">
            <v>COP</v>
          </cell>
          <cell r="C2427" t="str">
            <v>Convenidas</v>
          </cell>
          <cell r="D2427" t="str">
            <v>Variable</v>
          </cell>
          <cell r="E2427">
            <v>5</v>
          </cell>
          <cell r="F2427">
            <v>36159</v>
          </cell>
          <cell r="G2427" t="str">
            <v>Diciembre</v>
          </cell>
          <cell r="H2427">
            <v>1998</v>
          </cell>
          <cell r="I2427">
            <v>37985</v>
          </cell>
          <cell r="J2427">
            <v>2003</v>
          </cell>
          <cell r="K2427" t="str">
            <v>Diciembre</v>
          </cell>
          <cell r="P2427">
            <v>6.5</v>
          </cell>
          <cell r="Q2427">
            <v>18.22</v>
          </cell>
          <cell r="R2427">
            <v>16.86</v>
          </cell>
          <cell r="S2427" t="e">
            <v>#REF!</v>
          </cell>
          <cell r="T2427">
            <v>2.7</v>
          </cell>
          <cell r="U2427" t="e">
            <v>#REF!</v>
          </cell>
          <cell r="V2427">
            <v>2.7</v>
          </cell>
          <cell r="W2427" t="e">
            <v>#REF!</v>
          </cell>
          <cell r="X2427">
            <v>2.7</v>
          </cell>
          <cell r="Y2427">
            <v>0.49194000000000004</v>
          </cell>
          <cell r="Z2427">
            <v>3.1919400000000002</v>
          </cell>
          <cell r="AA2427">
            <v>45.521999999999998</v>
          </cell>
          <cell r="AB2427">
            <v>0.45</v>
          </cell>
          <cell r="AC2427">
            <v>0.46683000000000002</v>
          </cell>
          <cell r="AD2427">
            <v>0.41364000000000001</v>
          </cell>
          <cell r="AE2427">
            <v>0.34992000000000001</v>
          </cell>
          <cell r="AF2427">
            <v>0.33372000000000002</v>
          </cell>
          <cell r="AG2427">
            <v>0</v>
          </cell>
          <cell r="AH2427">
            <v>0</v>
          </cell>
          <cell r="AI2427">
            <v>0</v>
          </cell>
          <cell r="AJ2427">
            <v>0</v>
          </cell>
          <cell r="AK2427">
            <v>0</v>
          </cell>
          <cell r="AL2427">
            <v>0</v>
          </cell>
          <cell r="AM2427">
            <v>0</v>
          </cell>
          <cell r="AN2427">
            <v>0</v>
          </cell>
          <cell r="AO2427">
            <v>0</v>
          </cell>
          <cell r="AP2427">
            <v>0</v>
          </cell>
          <cell r="AQ2427">
            <v>2.0141100000000001</v>
          </cell>
        </row>
        <row r="2428">
          <cell r="A2428">
            <v>1</v>
          </cell>
          <cell r="B2428" t="str">
            <v>COP</v>
          </cell>
          <cell r="C2428" t="str">
            <v>Convenidas</v>
          </cell>
          <cell r="D2428" t="str">
            <v>Variable</v>
          </cell>
          <cell r="E2428">
            <v>5</v>
          </cell>
          <cell r="F2428">
            <v>36159</v>
          </cell>
          <cell r="G2428" t="str">
            <v>Diciembre</v>
          </cell>
          <cell r="H2428">
            <v>1998</v>
          </cell>
          <cell r="I2428">
            <v>37985</v>
          </cell>
          <cell r="J2428">
            <v>2003</v>
          </cell>
          <cell r="K2428" t="str">
            <v>Diciembre</v>
          </cell>
          <cell r="P2428">
            <v>6.5</v>
          </cell>
          <cell r="Q2428">
            <v>18.22</v>
          </cell>
          <cell r="R2428">
            <v>16.86</v>
          </cell>
          <cell r="S2428" t="e">
            <v>#REF!</v>
          </cell>
          <cell r="T2428">
            <v>0.7</v>
          </cell>
          <cell r="U2428" t="e">
            <v>#REF!</v>
          </cell>
          <cell r="V2428">
            <v>0.7</v>
          </cell>
          <cell r="W2428" t="e">
            <v>#REF!</v>
          </cell>
          <cell r="X2428">
            <v>0.7</v>
          </cell>
          <cell r="Y2428">
            <v>0.12753999999999999</v>
          </cell>
          <cell r="Z2428">
            <v>0.82753999999999994</v>
          </cell>
          <cell r="AA2428">
            <v>11.802</v>
          </cell>
          <cell r="AB2428">
            <v>0.12</v>
          </cell>
          <cell r="AC2428">
            <v>0.12102999999999998</v>
          </cell>
          <cell r="AD2428">
            <v>0.10724</v>
          </cell>
          <cell r="AE2428">
            <v>9.0719999999999995E-2</v>
          </cell>
          <cell r="AF2428">
            <v>8.652E-2</v>
          </cell>
          <cell r="AG2428">
            <v>0</v>
          </cell>
          <cell r="AH2428">
            <v>0</v>
          </cell>
          <cell r="AI2428">
            <v>0</v>
          </cell>
          <cell r="AJ2428">
            <v>0</v>
          </cell>
          <cell r="AK2428">
            <v>0</v>
          </cell>
          <cell r="AL2428">
            <v>0</v>
          </cell>
          <cell r="AM2428">
            <v>0</v>
          </cell>
          <cell r="AN2428">
            <v>0</v>
          </cell>
          <cell r="AO2428">
            <v>0</v>
          </cell>
          <cell r="AP2428">
            <v>0</v>
          </cell>
          <cell r="AQ2428">
            <v>0.52551000000000003</v>
          </cell>
        </row>
        <row r="2429">
          <cell r="A2429">
            <v>1</v>
          </cell>
          <cell r="B2429" t="str">
            <v>COP</v>
          </cell>
          <cell r="C2429" t="str">
            <v>Convenidas</v>
          </cell>
          <cell r="D2429" t="str">
            <v>Variable</v>
          </cell>
          <cell r="E2429">
            <v>5</v>
          </cell>
          <cell r="F2429">
            <v>36159</v>
          </cell>
          <cell r="G2429" t="str">
            <v>Diciembre</v>
          </cell>
          <cell r="H2429">
            <v>1998</v>
          </cell>
          <cell r="I2429">
            <v>37985</v>
          </cell>
          <cell r="J2429">
            <v>2003</v>
          </cell>
          <cell r="K2429" t="str">
            <v>Diciembre</v>
          </cell>
          <cell r="P2429">
            <v>6.5</v>
          </cell>
          <cell r="Q2429">
            <v>18.22</v>
          </cell>
          <cell r="R2429">
            <v>16.86</v>
          </cell>
          <cell r="S2429" t="e">
            <v>#REF!</v>
          </cell>
          <cell r="T2429">
            <v>5.8</v>
          </cell>
          <cell r="U2429" t="e">
            <v>#REF!</v>
          </cell>
          <cell r="V2429">
            <v>5.8</v>
          </cell>
          <cell r="W2429" t="e">
            <v>#REF!</v>
          </cell>
          <cell r="X2429">
            <v>5.8</v>
          </cell>
          <cell r="Y2429">
            <v>1.0567599999999999</v>
          </cell>
          <cell r="Z2429">
            <v>6.8567599999999995</v>
          </cell>
          <cell r="AA2429">
            <v>97.787999999999997</v>
          </cell>
          <cell r="AB2429">
            <v>0.97</v>
          </cell>
          <cell r="AC2429">
            <v>1.00282</v>
          </cell>
          <cell r="AD2429">
            <v>0.88856000000000002</v>
          </cell>
          <cell r="AE2429">
            <v>0.7516799999999999</v>
          </cell>
          <cell r="AF2429">
            <v>0.71687999999999996</v>
          </cell>
          <cell r="AG2429">
            <v>0</v>
          </cell>
          <cell r="AH2429">
            <v>0</v>
          </cell>
          <cell r="AI2429">
            <v>0</v>
          </cell>
          <cell r="AJ2429">
            <v>0</v>
          </cell>
          <cell r="AK2429">
            <v>0</v>
          </cell>
          <cell r="AL2429">
            <v>0</v>
          </cell>
          <cell r="AM2429">
            <v>0</v>
          </cell>
          <cell r="AN2429">
            <v>0</v>
          </cell>
          <cell r="AO2429">
            <v>0</v>
          </cell>
          <cell r="AP2429">
            <v>0</v>
          </cell>
          <cell r="AQ2429">
            <v>4.3299399999999997</v>
          </cell>
        </row>
        <row r="2430">
          <cell r="A2430">
            <v>1</v>
          </cell>
          <cell r="B2430" t="str">
            <v>COP</v>
          </cell>
          <cell r="C2430" t="str">
            <v>Convenidas</v>
          </cell>
          <cell r="D2430" t="str">
            <v>Variable</v>
          </cell>
          <cell r="E2430">
            <v>5</v>
          </cell>
          <cell r="F2430">
            <v>36159</v>
          </cell>
          <cell r="G2430" t="str">
            <v>Diciembre</v>
          </cell>
          <cell r="H2430">
            <v>1998</v>
          </cell>
          <cell r="I2430">
            <v>37985</v>
          </cell>
          <cell r="J2430">
            <v>2003</v>
          </cell>
          <cell r="K2430" t="str">
            <v>Diciembre</v>
          </cell>
          <cell r="P2430">
            <v>6.5</v>
          </cell>
          <cell r="Q2430">
            <v>18.22</v>
          </cell>
          <cell r="R2430">
            <v>16.86</v>
          </cell>
          <cell r="S2430" t="e">
            <v>#REF!</v>
          </cell>
          <cell r="T2430">
            <v>0.8</v>
          </cell>
          <cell r="U2430" t="e">
            <v>#REF!</v>
          </cell>
          <cell r="V2430">
            <v>0.8</v>
          </cell>
          <cell r="W2430" t="e">
            <v>#REF!</v>
          </cell>
          <cell r="X2430">
            <v>0.8</v>
          </cell>
          <cell r="Y2430">
            <v>0.14576</v>
          </cell>
          <cell r="Z2430">
            <v>0.94576000000000005</v>
          </cell>
          <cell r="AA2430">
            <v>13.488</v>
          </cell>
          <cell r="AB2430">
            <v>0.13</v>
          </cell>
          <cell r="AC2430">
            <v>0.13832</v>
          </cell>
          <cell r="AD2430">
            <v>0.12256</v>
          </cell>
          <cell r="AE2430">
            <v>0.10367999999999999</v>
          </cell>
          <cell r="AF2430">
            <v>9.888000000000001E-2</v>
          </cell>
          <cell r="AG2430">
            <v>0</v>
          </cell>
          <cell r="AH2430">
            <v>0</v>
          </cell>
          <cell r="AI2430">
            <v>0</v>
          </cell>
          <cell r="AJ2430">
            <v>0</v>
          </cell>
          <cell r="AK2430">
            <v>0</v>
          </cell>
          <cell r="AL2430">
            <v>0</v>
          </cell>
          <cell r="AM2430">
            <v>0</v>
          </cell>
          <cell r="AN2430">
            <v>0</v>
          </cell>
          <cell r="AO2430">
            <v>0</v>
          </cell>
          <cell r="AP2430">
            <v>0</v>
          </cell>
          <cell r="AQ2430">
            <v>0.59343999999999997</v>
          </cell>
        </row>
        <row r="2431">
          <cell r="A2431">
            <v>1</v>
          </cell>
          <cell r="B2431" t="str">
            <v>COP</v>
          </cell>
          <cell r="C2431" t="str">
            <v>Convenidas</v>
          </cell>
          <cell r="D2431" t="str">
            <v>Variable</v>
          </cell>
          <cell r="E2431">
            <v>5</v>
          </cell>
          <cell r="F2431">
            <v>36159</v>
          </cell>
          <cell r="G2431" t="str">
            <v>Diciembre</v>
          </cell>
          <cell r="H2431">
            <v>1998</v>
          </cell>
          <cell r="I2431">
            <v>37985</v>
          </cell>
          <cell r="J2431">
            <v>2003</v>
          </cell>
          <cell r="K2431" t="str">
            <v>Diciembre</v>
          </cell>
          <cell r="P2431">
            <v>6.5</v>
          </cell>
          <cell r="Q2431">
            <v>18.22</v>
          </cell>
          <cell r="R2431">
            <v>16.86</v>
          </cell>
          <cell r="S2431" t="e">
            <v>#REF!</v>
          </cell>
          <cell r="T2431">
            <v>1.6</v>
          </cell>
          <cell r="U2431" t="e">
            <v>#REF!</v>
          </cell>
          <cell r="V2431">
            <v>1.6</v>
          </cell>
          <cell r="W2431" t="e">
            <v>#REF!</v>
          </cell>
          <cell r="X2431">
            <v>1.6</v>
          </cell>
          <cell r="Y2431">
            <v>0.29152</v>
          </cell>
          <cell r="Z2431">
            <v>1.8915200000000001</v>
          </cell>
          <cell r="AA2431">
            <v>26.975999999999999</v>
          </cell>
          <cell r="AB2431">
            <v>0.27</v>
          </cell>
          <cell r="AC2431">
            <v>0.27664</v>
          </cell>
          <cell r="AD2431">
            <v>0.24512</v>
          </cell>
          <cell r="AE2431">
            <v>0.20735999999999999</v>
          </cell>
          <cell r="AF2431">
            <v>0.19776000000000002</v>
          </cell>
          <cell r="AG2431">
            <v>0</v>
          </cell>
          <cell r="AH2431">
            <v>0</v>
          </cell>
          <cell r="AI2431">
            <v>0</v>
          </cell>
          <cell r="AJ2431">
            <v>0</v>
          </cell>
          <cell r="AK2431">
            <v>0</v>
          </cell>
          <cell r="AL2431">
            <v>0</v>
          </cell>
          <cell r="AM2431">
            <v>0</v>
          </cell>
          <cell r="AN2431">
            <v>0</v>
          </cell>
          <cell r="AO2431">
            <v>0</v>
          </cell>
          <cell r="AP2431">
            <v>0</v>
          </cell>
          <cell r="AQ2431">
            <v>1.1968799999999999</v>
          </cell>
        </row>
        <row r="2432">
          <cell r="A2432">
            <v>1</v>
          </cell>
          <cell r="B2432" t="str">
            <v>COP</v>
          </cell>
          <cell r="C2432" t="str">
            <v>Convenidas</v>
          </cell>
          <cell r="D2432" t="str">
            <v>Variable</v>
          </cell>
          <cell r="E2432">
            <v>5</v>
          </cell>
          <cell r="F2432">
            <v>36159</v>
          </cell>
          <cell r="G2432" t="str">
            <v>Diciembre</v>
          </cell>
          <cell r="H2432">
            <v>1998</v>
          </cell>
          <cell r="I2432">
            <v>37985</v>
          </cell>
          <cell r="J2432">
            <v>2003</v>
          </cell>
          <cell r="K2432" t="str">
            <v>Diciembre</v>
          </cell>
          <cell r="P2432">
            <v>6.5</v>
          </cell>
          <cell r="Q2432">
            <v>18.22</v>
          </cell>
          <cell r="R2432">
            <v>16.86</v>
          </cell>
          <cell r="S2432" t="e">
            <v>#REF!</v>
          </cell>
          <cell r="T2432">
            <v>2.2999999999999998</v>
          </cell>
          <cell r="U2432" t="e">
            <v>#REF!</v>
          </cell>
          <cell r="V2432">
            <v>2.2999999999999998</v>
          </cell>
          <cell r="W2432" t="e">
            <v>#REF!</v>
          </cell>
          <cell r="X2432">
            <v>2.2999999999999998</v>
          </cell>
          <cell r="Y2432">
            <v>0.41905999999999999</v>
          </cell>
          <cell r="Z2432">
            <v>2.7190599999999998</v>
          </cell>
          <cell r="AA2432">
            <v>38.777999999999999</v>
          </cell>
          <cell r="AB2432">
            <v>0.39</v>
          </cell>
          <cell r="AC2432">
            <v>0.39766999999999997</v>
          </cell>
          <cell r="AD2432">
            <v>0.35236000000000001</v>
          </cell>
          <cell r="AE2432">
            <v>0.29807999999999996</v>
          </cell>
          <cell r="AF2432">
            <v>0.28427999999999998</v>
          </cell>
          <cell r="AG2432">
            <v>0</v>
          </cell>
          <cell r="AH2432">
            <v>0</v>
          </cell>
          <cell r="AI2432">
            <v>0</v>
          </cell>
          <cell r="AJ2432">
            <v>0</v>
          </cell>
          <cell r="AK2432">
            <v>0</v>
          </cell>
          <cell r="AL2432">
            <v>0</v>
          </cell>
          <cell r="AM2432">
            <v>0</v>
          </cell>
          <cell r="AN2432">
            <v>0</v>
          </cell>
          <cell r="AO2432">
            <v>0</v>
          </cell>
          <cell r="AP2432">
            <v>0</v>
          </cell>
          <cell r="AQ2432">
            <v>1.7223899999999999</v>
          </cell>
        </row>
        <row r="2433">
          <cell r="A2433">
            <v>1</v>
          </cell>
          <cell r="B2433" t="str">
            <v>COP</v>
          </cell>
          <cell r="C2433" t="str">
            <v>Convenidas</v>
          </cell>
          <cell r="D2433" t="str">
            <v>Variable</v>
          </cell>
          <cell r="E2433">
            <v>5</v>
          </cell>
          <cell r="F2433">
            <v>36159</v>
          </cell>
          <cell r="G2433" t="str">
            <v>Diciembre</v>
          </cell>
          <cell r="H2433">
            <v>1998</v>
          </cell>
          <cell r="I2433">
            <v>37985</v>
          </cell>
          <cell r="J2433">
            <v>2003</v>
          </cell>
          <cell r="K2433" t="str">
            <v>Diciembre</v>
          </cell>
          <cell r="P2433">
            <v>6.5</v>
          </cell>
          <cell r="Q2433">
            <v>18.22</v>
          </cell>
          <cell r="R2433">
            <v>16.86</v>
          </cell>
          <cell r="S2433" t="e">
            <v>#REF!</v>
          </cell>
          <cell r="T2433">
            <v>1.3</v>
          </cell>
          <cell r="U2433" t="e">
            <v>#REF!</v>
          </cell>
          <cell r="V2433">
            <v>1.3</v>
          </cell>
          <cell r="W2433" t="e">
            <v>#REF!</v>
          </cell>
          <cell r="X2433">
            <v>1.3</v>
          </cell>
          <cell r="Y2433">
            <v>0.23686000000000001</v>
          </cell>
          <cell r="Z2433">
            <v>1.5368600000000001</v>
          </cell>
          <cell r="AA2433">
            <v>21.917999999999999</v>
          </cell>
          <cell r="AB2433">
            <v>0.22</v>
          </cell>
          <cell r="AC2433">
            <v>0.22477</v>
          </cell>
          <cell r="AD2433">
            <v>0.19916</v>
          </cell>
          <cell r="AE2433">
            <v>0.16847999999999999</v>
          </cell>
          <cell r="AF2433">
            <v>0.16068000000000002</v>
          </cell>
          <cell r="AG2433">
            <v>0</v>
          </cell>
          <cell r="AH2433">
            <v>0</v>
          </cell>
          <cell r="AI2433">
            <v>0</v>
          </cell>
          <cell r="AJ2433">
            <v>0</v>
          </cell>
          <cell r="AK2433">
            <v>0</v>
          </cell>
          <cell r="AL2433">
            <v>0</v>
          </cell>
          <cell r="AM2433">
            <v>0</v>
          </cell>
          <cell r="AN2433">
            <v>0</v>
          </cell>
          <cell r="AO2433">
            <v>0</v>
          </cell>
          <cell r="AP2433">
            <v>0</v>
          </cell>
          <cell r="AQ2433">
            <v>0.97309000000000001</v>
          </cell>
        </row>
        <row r="2434">
          <cell r="A2434">
            <v>1</v>
          </cell>
          <cell r="B2434" t="str">
            <v>COP</v>
          </cell>
          <cell r="C2434" t="str">
            <v>Convenidas</v>
          </cell>
          <cell r="D2434" t="str">
            <v>Variable</v>
          </cell>
          <cell r="E2434">
            <v>5</v>
          </cell>
          <cell r="F2434">
            <v>36159</v>
          </cell>
          <cell r="G2434" t="str">
            <v>Diciembre</v>
          </cell>
          <cell r="H2434">
            <v>1998</v>
          </cell>
          <cell r="I2434">
            <v>37985</v>
          </cell>
          <cell r="J2434">
            <v>2003</v>
          </cell>
          <cell r="K2434" t="str">
            <v>Diciembre</v>
          </cell>
          <cell r="P2434">
            <v>6.5</v>
          </cell>
          <cell r="Q2434">
            <v>18.22</v>
          </cell>
          <cell r="R2434">
            <v>16.86</v>
          </cell>
          <cell r="S2434" t="e">
            <v>#REF!</v>
          </cell>
          <cell r="T2434">
            <v>5.0999999999999996</v>
          </cell>
          <cell r="U2434" t="e">
            <v>#REF!</v>
          </cell>
          <cell r="V2434">
            <v>5.0999999999999996</v>
          </cell>
          <cell r="W2434" t="e">
            <v>#REF!</v>
          </cell>
          <cell r="X2434">
            <v>5.0999999999999996</v>
          </cell>
          <cell r="Y2434">
            <v>0.92921999999999993</v>
          </cell>
          <cell r="Z2434">
            <v>6.0292199999999996</v>
          </cell>
          <cell r="AA2434">
            <v>85.98599999999999</v>
          </cell>
          <cell r="AB2434">
            <v>0.86</v>
          </cell>
          <cell r="AC2434">
            <v>0.88178999999999996</v>
          </cell>
          <cell r="AD2434">
            <v>0.78132000000000001</v>
          </cell>
          <cell r="AE2434">
            <v>0.66095999999999988</v>
          </cell>
          <cell r="AF2434">
            <v>0.63035999999999992</v>
          </cell>
          <cell r="AG2434">
            <v>0</v>
          </cell>
          <cell r="AH2434">
            <v>0</v>
          </cell>
          <cell r="AI2434">
            <v>0</v>
          </cell>
          <cell r="AJ2434">
            <v>0</v>
          </cell>
          <cell r="AK2434">
            <v>0</v>
          </cell>
          <cell r="AL2434">
            <v>0</v>
          </cell>
          <cell r="AM2434">
            <v>0</v>
          </cell>
          <cell r="AN2434">
            <v>0</v>
          </cell>
          <cell r="AO2434">
            <v>0</v>
          </cell>
          <cell r="AP2434">
            <v>0</v>
          </cell>
          <cell r="AQ2434">
            <v>3.8144299999999998</v>
          </cell>
        </row>
        <row r="2435">
          <cell r="A2435">
            <v>1</v>
          </cell>
          <cell r="B2435" t="str">
            <v>COP</v>
          </cell>
          <cell r="C2435" t="str">
            <v>Convenidas</v>
          </cell>
          <cell r="D2435" t="str">
            <v>Variable</v>
          </cell>
          <cell r="E2435">
            <v>5</v>
          </cell>
          <cell r="F2435">
            <v>36159</v>
          </cell>
          <cell r="G2435" t="str">
            <v>Diciembre</v>
          </cell>
          <cell r="H2435">
            <v>1998</v>
          </cell>
          <cell r="I2435">
            <v>37985</v>
          </cell>
          <cell r="J2435">
            <v>2003</v>
          </cell>
          <cell r="K2435" t="str">
            <v>Diciembre</v>
          </cell>
          <cell r="P2435">
            <v>6.5</v>
          </cell>
          <cell r="Q2435">
            <v>18.22</v>
          </cell>
          <cell r="R2435">
            <v>16.86</v>
          </cell>
          <cell r="S2435" t="e">
            <v>#REF!</v>
          </cell>
          <cell r="T2435">
            <v>11</v>
          </cell>
          <cell r="U2435" t="e">
            <v>#REF!</v>
          </cell>
          <cell r="V2435">
            <v>11</v>
          </cell>
          <cell r="W2435" t="e">
            <v>#REF!</v>
          </cell>
          <cell r="X2435">
            <v>11</v>
          </cell>
          <cell r="Y2435">
            <v>2.0042</v>
          </cell>
          <cell r="Z2435">
            <v>13.004200000000001</v>
          </cell>
          <cell r="AA2435">
            <v>185.45999999999998</v>
          </cell>
          <cell r="AB2435">
            <v>1.85</v>
          </cell>
          <cell r="AC2435">
            <v>1.9018999999999999</v>
          </cell>
          <cell r="AD2435">
            <v>1.6852</v>
          </cell>
          <cell r="AE2435">
            <v>1.4256</v>
          </cell>
          <cell r="AF2435">
            <v>1.3595999999999999</v>
          </cell>
          <cell r="AG2435">
            <v>0</v>
          </cell>
          <cell r="AH2435">
            <v>0</v>
          </cell>
          <cell r="AI2435">
            <v>0</v>
          </cell>
          <cell r="AJ2435">
            <v>0</v>
          </cell>
          <cell r="AK2435">
            <v>0</v>
          </cell>
          <cell r="AL2435">
            <v>0</v>
          </cell>
          <cell r="AM2435">
            <v>0</v>
          </cell>
          <cell r="AN2435">
            <v>0</v>
          </cell>
          <cell r="AO2435">
            <v>0</v>
          </cell>
          <cell r="AP2435">
            <v>0</v>
          </cell>
          <cell r="AQ2435">
            <v>8.2223000000000006</v>
          </cell>
        </row>
        <row r="2436">
          <cell r="A2436">
            <v>1</v>
          </cell>
          <cell r="B2436" t="str">
            <v>COP</v>
          </cell>
          <cell r="C2436" t="str">
            <v>Convenidas</v>
          </cell>
          <cell r="D2436" t="str">
            <v>Variable</v>
          </cell>
          <cell r="E2436">
            <v>5</v>
          </cell>
          <cell r="F2436">
            <v>36159</v>
          </cell>
          <cell r="G2436" t="str">
            <v>Diciembre</v>
          </cell>
          <cell r="H2436">
            <v>1998</v>
          </cell>
          <cell r="I2436">
            <v>37985</v>
          </cell>
          <cell r="J2436">
            <v>2003</v>
          </cell>
          <cell r="K2436" t="str">
            <v>Diciembre</v>
          </cell>
          <cell r="P2436">
            <v>6.5</v>
          </cell>
          <cell r="Q2436">
            <v>18.22</v>
          </cell>
          <cell r="R2436">
            <v>16.86</v>
          </cell>
          <cell r="S2436" t="e">
            <v>#REF!</v>
          </cell>
          <cell r="T2436">
            <v>1.1000000000000001</v>
          </cell>
          <cell r="U2436" t="e">
            <v>#REF!</v>
          </cell>
          <cell r="V2436">
            <v>1.1000000000000001</v>
          </cell>
          <cell r="W2436" t="e">
            <v>#REF!</v>
          </cell>
          <cell r="X2436">
            <v>1.1000000000000001</v>
          </cell>
          <cell r="Y2436">
            <v>0.20042000000000001</v>
          </cell>
          <cell r="Z2436">
            <v>1.3004200000000001</v>
          </cell>
          <cell r="AA2436">
            <v>18.545999999999999</v>
          </cell>
          <cell r="AB2436">
            <v>0.18</v>
          </cell>
          <cell r="AC2436">
            <v>0.19019000000000003</v>
          </cell>
          <cell r="AD2436">
            <v>0.16852</v>
          </cell>
          <cell r="AE2436">
            <v>0.14255999999999999</v>
          </cell>
          <cell r="AF2436">
            <v>0.13596000000000003</v>
          </cell>
          <cell r="AG2436">
            <v>0</v>
          </cell>
          <cell r="AH2436">
            <v>0</v>
          </cell>
          <cell r="AI2436">
            <v>0</v>
          </cell>
          <cell r="AJ2436">
            <v>0</v>
          </cell>
          <cell r="AK2436">
            <v>0</v>
          </cell>
          <cell r="AL2436">
            <v>0</v>
          </cell>
          <cell r="AM2436">
            <v>0</v>
          </cell>
          <cell r="AN2436">
            <v>0</v>
          </cell>
          <cell r="AO2436">
            <v>0</v>
          </cell>
          <cell r="AP2436">
            <v>0</v>
          </cell>
          <cell r="AQ2436">
            <v>0.81723000000000012</v>
          </cell>
        </row>
        <row r="2437">
          <cell r="A2437">
            <v>1</v>
          </cell>
          <cell r="B2437" t="str">
            <v>COP</v>
          </cell>
          <cell r="C2437" t="str">
            <v>Convenidas</v>
          </cell>
          <cell r="D2437" t="str">
            <v>Variable</v>
          </cell>
          <cell r="E2437">
            <v>5</v>
          </cell>
          <cell r="F2437">
            <v>36159</v>
          </cell>
          <cell r="G2437" t="str">
            <v>Diciembre</v>
          </cell>
          <cell r="H2437">
            <v>1998</v>
          </cell>
          <cell r="I2437">
            <v>37985</v>
          </cell>
          <cell r="J2437">
            <v>2003</v>
          </cell>
          <cell r="K2437" t="str">
            <v>Diciembre</v>
          </cell>
          <cell r="P2437">
            <v>6.5</v>
          </cell>
          <cell r="Q2437">
            <v>18.22</v>
          </cell>
          <cell r="R2437">
            <v>16.86</v>
          </cell>
          <cell r="S2437" t="e">
            <v>#REF!</v>
          </cell>
          <cell r="T2437">
            <v>3.1</v>
          </cell>
          <cell r="U2437" t="e">
            <v>#REF!</v>
          </cell>
          <cell r="V2437">
            <v>3.1</v>
          </cell>
          <cell r="W2437" t="e">
            <v>#REF!</v>
          </cell>
          <cell r="X2437">
            <v>3.1</v>
          </cell>
          <cell r="Y2437">
            <v>0.56481999999999999</v>
          </cell>
          <cell r="Z2437">
            <v>3.6648200000000002</v>
          </cell>
          <cell r="AA2437">
            <v>52.265999999999998</v>
          </cell>
          <cell r="AB2437">
            <v>0.52</v>
          </cell>
          <cell r="AC2437">
            <v>0.53598999999999997</v>
          </cell>
          <cell r="AD2437">
            <v>0.47492000000000001</v>
          </cell>
          <cell r="AE2437">
            <v>0.40176000000000001</v>
          </cell>
          <cell r="AF2437">
            <v>0.38316</v>
          </cell>
          <cell r="AG2437">
            <v>0</v>
          </cell>
          <cell r="AH2437">
            <v>0</v>
          </cell>
          <cell r="AI2437">
            <v>0</v>
          </cell>
          <cell r="AJ2437">
            <v>0</v>
          </cell>
          <cell r="AK2437">
            <v>0</v>
          </cell>
          <cell r="AL2437">
            <v>0</v>
          </cell>
          <cell r="AM2437">
            <v>0</v>
          </cell>
          <cell r="AN2437">
            <v>0</v>
          </cell>
          <cell r="AO2437">
            <v>0</v>
          </cell>
          <cell r="AP2437">
            <v>0</v>
          </cell>
          <cell r="AQ2437">
            <v>2.3158300000000001</v>
          </cell>
        </row>
        <row r="2438">
          <cell r="A2438">
            <v>1</v>
          </cell>
          <cell r="B2438" t="str">
            <v>COP</v>
          </cell>
          <cell r="C2438" t="str">
            <v>Convenidas</v>
          </cell>
          <cell r="D2438" t="str">
            <v>Variable</v>
          </cell>
          <cell r="E2438">
            <v>5</v>
          </cell>
          <cell r="F2438">
            <v>36159</v>
          </cell>
          <cell r="G2438" t="str">
            <v>Diciembre</v>
          </cell>
          <cell r="H2438">
            <v>1998</v>
          </cell>
          <cell r="I2438">
            <v>37985</v>
          </cell>
          <cell r="J2438">
            <v>2003</v>
          </cell>
          <cell r="K2438" t="str">
            <v>Diciembre</v>
          </cell>
          <cell r="P2438">
            <v>6.5</v>
          </cell>
          <cell r="Q2438">
            <v>18.22</v>
          </cell>
          <cell r="R2438">
            <v>16.86</v>
          </cell>
          <cell r="S2438" t="e">
            <v>#REF!</v>
          </cell>
          <cell r="T2438">
            <v>0.9</v>
          </cell>
          <cell r="U2438" t="e">
            <v>#REF!</v>
          </cell>
          <cell r="V2438">
            <v>0.9</v>
          </cell>
          <cell r="W2438" t="e">
            <v>#REF!</v>
          </cell>
          <cell r="X2438">
            <v>0.9</v>
          </cell>
          <cell r="Y2438">
            <v>0.16398000000000001</v>
          </cell>
          <cell r="Z2438">
            <v>1.0639799999999999</v>
          </cell>
          <cell r="AA2438">
            <v>15.173999999999999</v>
          </cell>
          <cell r="AB2438">
            <v>0.15</v>
          </cell>
          <cell r="AC2438">
            <v>0.15561</v>
          </cell>
          <cell r="AD2438">
            <v>0.13788</v>
          </cell>
          <cell r="AE2438">
            <v>0.11663999999999999</v>
          </cell>
          <cell r="AF2438">
            <v>0.11124000000000001</v>
          </cell>
          <cell r="AG2438">
            <v>0</v>
          </cell>
          <cell r="AH2438">
            <v>0</v>
          </cell>
          <cell r="AI2438">
            <v>0</v>
          </cell>
          <cell r="AJ2438">
            <v>0</v>
          </cell>
          <cell r="AK2438">
            <v>0</v>
          </cell>
          <cell r="AL2438">
            <v>0</v>
          </cell>
          <cell r="AM2438">
            <v>0</v>
          </cell>
          <cell r="AN2438">
            <v>0</v>
          </cell>
          <cell r="AO2438">
            <v>0</v>
          </cell>
          <cell r="AP2438">
            <v>0</v>
          </cell>
          <cell r="AQ2438">
            <v>0.67137000000000002</v>
          </cell>
        </row>
        <row r="2439">
          <cell r="A2439">
            <v>1</v>
          </cell>
          <cell r="B2439" t="str">
            <v>COP</v>
          </cell>
          <cell r="C2439" t="str">
            <v>Convenidas</v>
          </cell>
          <cell r="D2439" t="str">
            <v>Variable</v>
          </cell>
          <cell r="E2439">
            <v>5</v>
          </cell>
          <cell r="F2439">
            <v>36159</v>
          </cell>
          <cell r="G2439" t="str">
            <v>Diciembre</v>
          </cell>
          <cell r="H2439">
            <v>1998</v>
          </cell>
          <cell r="I2439">
            <v>37985</v>
          </cell>
          <cell r="J2439">
            <v>2003</v>
          </cell>
          <cell r="K2439" t="str">
            <v>Diciembre</v>
          </cell>
          <cell r="P2439">
            <v>6.5</v>
          </cell>
          <cell r="Q2439">
            <v>18.22</v>
          </cell>
          <cell r="R2439">
            <v>16.86</v>
          </cell>
          <cell r="S2439" t="e">
            <v>#REF!</v>
          </cell>
          <cell r="T2439">
            <v>0.8</v>
          </cell>
          <cell r="U2439" t="e">
            <v>#REF!</v>
          </cell>
          <cell r="V2439">
            <v>0.8</v>
          </cell>
          <cell r="W2439" t="e">
            <v>#REF!</v>
          </cell>
          <cell r="X2439">
            <v>0.8</v>
          </cell>
          <cell r="Y2439">
            <v>0.14576</v>
          </cell>
          <cell r="Z2439">
            <v>0.94576000000000005</v>
          </cell>
          <cell r="AA2439">
            <v>13.488</v>
          </cell>
          <cell r="AB2439">
            <v>0.13</v>
          </cell>
          <cell r="AC2439">
            <v>0.13832</v>
          </cell>
          <cell r="AD2439">
            <v>0.12256</v>
          </cell>
          <cell r="AE2439">
            <v>0.10367999999999999</v>
          </cell>
          <cell r="AF2439">
            <v>9.888000000000001E-2</v>
          </cell>
          <cell r="AG2439">
            <v>0</v>
          </cell>
          <cell r="AH2439">
            <v>0</v>
          </cell>
          <cell r="AI2439">
            <v>0</v>
          </cell>
          <cell r="AJ2439">
            <v>0</v>
          </cell>
          <cell r="AK2439">
            <v>0</v>
          </cell>
          <cell r="AL2439">
            <v>0</v>
          </cell>
          <cell r="AM2439">
            <v>0</v>
          </cell>
          <cell r="AN2439">
            <v>0</v>
          </cell>
          <cell r="AO2439">
            <v>0</v>
          </cell>
          <cell r="AP2439">
            <v>0</v>
          </cell>
          <cell r="AQ2439">
            <v>0.59343999999999997</v>
          </cell>
        </row>
        <row r="2440">
          <cell r="A2440">
            <v>1</v>
          </cell>
          <cell r="B2440" t="str">
            <v>COP</v>
          </cell>
          <cell r="C2440" t="str">
            <v>Convenidas</v>
          </cell>
          <cell r="D2440" t="str">
            <v>Variable</v>
          </cell>
          <cell r="E2440">
            <v>5</v>
          </cell>
          <cell r="F2440">
            <v>36159</v>
          </cell>
          <cell r="G2440" t="str">
            <v>Diciembre</v>
          </cell>
          <cell r="H2440">
            <v>1998</v>
          </cell>
          <cell r="I2440">
            <v>37985</v>
          </cell>
          <cell r="J2440">
            <v>2003</v>
          </cell>
          <cell r="K2440" t="str">
            <v>Diciembre</v>
          </cell>
          <cell r="P2440">
            <v>6.5</v>
          </cell>
          <cell r="Q2440">
            <v>18.22</v>
          </cell>
          <cell r="R2440">
            <v>16.86</v>
          </cell>
          <cell r="S2440" t="e">
            <v>#REF!</v>
          </cell>
          <cell r="T2440">
            <v>1.1000000000000001</v>
          </cell>
          <cell r="U2440" t="e">
            <v>#REF!</v>
          </cell>
          <cell r="V2440">
            <v>1.1000000000000001</v>
          </cell>
          <cell r="W2440" t="e">
            <v>#REF!</v>
          </cell>
          <cell r="X2440">
            <v>1.1000000000000001</v>
          </cell>
          <cell r="Y2440">
            <v>0.20042000000000001</v>
          </cell>
          <cell r="Z2440">
            <v>1.3004200000000001</v>
          </cell>
          <cell r="AA2440">
            <v>18.545999999999999</v>
          </cell>
          <cell r="AB2440">
            <v>0.18</v>
          </cell>
          <cell r="AC2440">
            <v>0.19019000000000003</v>
          </cell>
          <cell r="AD2440">
            <v>0.16852</v>
          </cell>
          <cell r="AE2440">
            <v>0.14255999999999999</v>
          </cell>
          <cell r="AF2440">
            <v>0.13596000000000003</v>
          </cell>
          <cell r="AG2440">
            <v>0</v>
          </cell>
          <cell r="AH2440">
            <v>0</v>
          </cell>
          <cell r="AI2440">
            <v>0</v>
          </cell>
          <cell r="AJ2440">
            <v>0</v>
          </cell>
          <cell r="AK2440">
            <v>0</v>
          </cell>
          <cell r="AL2440">
            <v>0</v>
          </cell>
          <cell r="AM2440">
            <v>0</v>
          </cell>
          <cell r="AN2440">
            <v>0</v>
          </cell>
          <cell r="AO2440">
            <v>0</v>
          </cell>
          <cell r="AP2440">
            <v>0</v>
          </cell>
          <cell r="AQ2440">
            <v>0.81723000000000012</v>
          </cell>
        </row>
        <row r="2441">
          <cell r="A2441">
            <v>1</v>
          </cell>
          <cell r="B2441" t="str">
            <v>COP</v>
          </cell>
          <cell r="C2441" t="str">
            <v>Convenidas</v>
          </cell>
          <cell r="D2441" t="str">
            <v>Variable</v>
          </cell>
          <cell r="E2441">
            <v>5</v>
          </cell>
          <cell r="F2441">
            <v>36159</v>
          </cell>
          <cell r="G2441" t="str">
            <v>Diciembre</v>
          </cell>
          <cell r="H2441">
            <v>1998</v>
          </cell>
          <cell r="I2441">
            <v>37985</v>
          </cell>
          <cell r="J2441">
            <v>2003</v>
          </cell>
          <cell r="K2441" t="str">
            <v>Diciembre</v>
          </cell>
          <cell r="P2441">
            <v>6.5</v>
          </cell>
          <cell r="Q2441">
            <v>18.22</v>
          </cell>
          <cell r="R2441">
            <v>16.86</v>
          </cell>
          <cell r="S2441" t="e">
            <v>#REF!</v>
          </cell>
          <cell r="T2441">
            <v>3.3</v>
          </cell>
          <cell r="U2441" t="e">
            <v>#REF!</v>
          </cell>
          <cell r="V2441">
            <v>3.3</v>
          </cell>
          <cell r="W2441" t="e">
            <v>#REF!</v>
          </cell>
          <cell r="X2441">
            <v>3.3</v>
          </cell>
          <cell r="Y2441">
            <v>0.60126000000000002</v>
          </cell>
          <cell r="Z2441">
            <v>3.9012599999999997</v>
          </cell>
          <cell r="AA2441">
            <v>55.637999999999998</v>
          </cell>
          <cell r="AB2441">
            <v>0.55000000000000004</v>
          </cell>
          <cell r="AC2441">
            <v>0.57056999999999991</v>
          </cell>
          <cell r="AD2441">
            <v>0.50556000000000001</v>
          </cell>
          <cell r="AE2441">
            <v>0.42767999999999995</v>
          </cell>
          <cell r="AF2441">
            <v>0.40787999999999996</v>
          </cell>
          <cell r="AG2441">
            <v>0</v>
          </cell>
          <cell r="AH2441">
            <v>0</v>
          </cell>
          <cell r="AI2441">
            <v>0</v>
          </cell>
          <cell r="AJ2441">
            <v>0</v>
          </cell>
          <cell r="AK2441">
            <v>0</v>
          </cell>
          <cell r="AL2441">
            <v>0</v>
          </cell>
          <cell r="AM2441">
            <v>0</v>
          </cell>
          <cell r="AN2441">
            <v>0</v>
          </cell>
          <cell r="AO2441">
            <v>0</v>
          </cell>
          <cell r="AP2441">
            <v>0</v>
          </cell>
          <cell r="AQ2441">
            <v>2.4616899999999999</v>
          </cell>
        </row>
        <row r="2442">
          <cell r="A2442">
            <v>1</v>
          </cell>
          <cell r="B2442" t="str">
            <v>COP</v>
          </cell>
          <cell r="C2442" t="str">
            <v>Convenidas</v>
          </cell>
          <cell r="D2442" t="str">
            <v>Variable</v>
          </cell>
          <cell r="E2442">
            <v>5</v>
          </cell>
          <cell r="F2442">
            <v>36159</v>
          </cell>
          <cell r="G2442" t="str">
            <v>Diciembre</v>
          </cell>
          <cell r="H2442">
            <v>1998</v>
          </cell>
          <cell r="I2442">
            <v>37985</v>
          </cell>
          <cell r="J2442">
            <v>2003</v>
          </cell>
          <cell r="K2442" t="str">
            <v>Diciembre</v>
          </cell>
          <cell r="P2442">
            <v>6.5</v>
          </cell>
          <cell r="Q2442">
            <v>18.22</v>
          </cell>
          <cell r="R2442">
            <v>16.86</v>
          </cell>
          <cell r="S2442" t="e">
            <v>#REF!</v>
          </cell>
          <cell r="T2442">
            <v>1.3</v>
          </cell>
          <cell r="U2442" t="e">
            <v>#REF!</v>
          </cell>
          <cell r="V2442">
            <v>1.3</v>
          </cell>
          <cell r="W2442" t="e">
            <v>#REF!</v>
          </cell>
          <cell r="X2442">
            <v>1.3</v>
          </cell>
          <cell r="Y2442">
            <v>0.23686000000000001</v>
          </cell>
          <cell r="Z2442">
            <v>1.5368600000000001</v>
          </cell>
          <cell r="AA2442">
            <v>21.917999999999999</v>
          </cell>
          <cell r="AB2442">
            <v>0.22</v>
          </cell>
          <cell r="AC2442">
            <v>0.22477</v>
          </cell>
          <cell r="AD2442">
            <v>0.19916</v>
          </cell>
          <cell r="AE2442">
            <v>0.16847999999999999</v>
          </cell>
          <cell r="AF2442">
            <v>0.16068000000000002</v>
          </cell>
          <cell r="AG2442">
            <v>0</v>
          </cell>
          <cell r="AH2442">
            <v>0</v>
          </cell>
          <cell r="AI2442">
            <v>0</v>
          </cell>
          <cell r="AJ2442">
            <v>0</v>
          </cell>
          <cell r="AK2442">
            <v>0</v>
          </cell>
          <cell r="AL2442">
            <v>0</v>
          </cell>
          <cell r="AM2442">
            <v>0</v>
          </cell>
          <cell r="AN2442">
            <v>0</v>
          </cell>
          <cell r="AO2442">
            <v>0</v>
          </cell>
          <cell r="AP2442">
            <v>0</v>
          </cell>
          <cell r="AQ2442">
            <v>0.97309000000000001</v>
          </cell>
        </row>
        <row r="2443">
          <cell r="A2443">
            <v>1</v>
          </cell>
          <cell r="B2443" t="str">
            <v>COP</v>
          </cell>
          <cell r="C2443" t="str">
            <v>Convenidas</v>
          </cell>
          <cell r="D2443" t="str">
            <v>Variable</v>
          </cell>
          <cell r="E2443">
            <v>5</v>
          </cell>
          <cell r="F2443">
            <v>36159</v>
          </cell>
          <cell r="G2443" t="str">
            <v>Diciembre</v>
          </cell>
          <cell r="H2443">
            <v>1998</v>
          </cell>
          <cell r="I2443">
            <v>37985</v>
          </cell>
          <cell r="J2443">
            <v>2003</v>
          </cell>
          <cell r="K2443" t="str">
            <v>Diciembre</v>
          </cell>
          <cell r="P2443">
            <v>6.5</v>
          </cell>
          <cell r="Q2443">
            <v>18.22</v>
          </cell>
          <cell r="R2443">
            <v>16.86</v>
          </cell>
          <cell r="S2443" t="e">
            <v>#REF!</v>
          </cell>
          <cell r="T2443">
            <v>4.2</v>
          </cell>
          <cell r="U2443" t="e">
            <v>#REF!</v>
          </cell>
          <cell r="V2443">
            <v>4.2</v>
          </cell>
          <cell r="W2443" t="e">
            <v>#REF!</v>
          </cell>
          <cell r="X2443">
            <v>4.2</v>
          </cell>
          <cell r="Y2443">
            <v>0.76524000000000003</v>
          </cell>
          <cell r="Z2443">
            <v>4.9652400000000005</v>
          </cell>
          <cell r="AA2443">
            <v>70.811999999999998</v>
          </cell>
          <cell r="AB2443">
            <v>0.7</v>
          </cell>
          <cell r="AC2443">
            <v>0.72618000000000005</v>
          </cell>
          <cell r="AD2443">
            <v>0.64344000000000001</v>
          </cell>
          <cell r="AE2443">
            <v>0.54432000000000003</v>
          </cell>
          <cell r="AF2443">
            <v>0.51912000000000003</v>
          </cell>
          <cell r="AG2443">
            <v>0</v>
          </cell>
          <cell r="AH2443">
            <v>0</v>
          </cell>
          <cell r="AI2443">
            <v>0</v>
          </cell>
          <cell r="AJ2443">
            <v>0</v>
          </cell>
          <cell r="AK2443">
            <v>0</v>
          </cell>
          <cell r="AL2443">
            <v>0</v>
          </cell>
          <cell r="AM2443">
            <v>0</v>
          </cell>
          <cell r="AN2443">
            <v>0</v>
          </cell>
          <cell r="AO2443">
            <v>0</v>
          </cell>
          <cell r="AP2443">
            <v>0</v>
          </cell>
          <cell r="AQ2443">
            <v>3.13306</v>
          </cell>
        </row>
        <row r="2444">
          <cell r="A2444">
            <v>1</v>
          </cell>
          <cell r="B2444" t="str">
            <v>COP</v>
          </cell>
          <cell r="C2444" t="str">
            <v>Convenidas</v>
          </cell>
          <cell r="D2444" t="str">
            <v>Variable</v>
          </cell>
          <cell r="E2444">
            <v>5</v>
          </cell>
          <cell r="F2444">
            <v>36159</v>
          </cell>
          <cell r="G2444" t="str">
            <v>Diciembre</v>
          </cell>
          <cell r="H2444">
            <v>1998</v>
          </cell>
          <cell r="I2444">
            <v>37985</v>
          </cell>
          <cell r="J2444">
            <v>2003</v>
          </cell>
          <cell r="K2444" t="str">
            <v>Diciembre</v>
          </cell>
          <cell r="P2444">
            <v>6.5</v>
          </cell>
          <cell r="Q2444">
            <v>18.22</v>
          </cell>
          <cell r="R2444">
            <v>16.86</v>
          </cell>
          <cell r="S2444" t="e">
            <v>#REF!</v>
          </cell>
          <cell r="T2444">
            <v>0.6</v>
          </cell>
          <cell r="U2444" t="e">
            <v>#REF!</v>
          </cell>
          <cell r="V2444">
            <v>0.6</v>
          </cell>
          <cell r="W2444" t="e">
            <v>#REF!</v>
          </cell>
          <cell r="X2444">
            <v>0.6</v>
          </cell>
          <cell r="Y2444">
            <v>0.10932</v>
          </cell>
          <cell r="Z2444">
            <v>0.70931999999999995</v>
          </cell>
          <cell r="AA2444">
            <v>10.116</v>
          </cell>
          <cell r="AB2444">
            <v>0.1</v>
          </cell>
          <cell r="AC2444">
            <v>0.10374</v>
          </cell>
          <cell r="AD2444">
            <v>9.1920000000000002E-2</v>
          </cell>
          <cell r="AE2444">
            <v>7.7759999999999996E-2</v>
          </cell>
          <cell r="AF2444">
            <v>7.4160000000000004E-2</v>
          </cell>
          <cell r="AG2444">
            <v>0</v>
          </cell>
          <cell r="AH2444">
            <v>0</v>
          </cell>
          <cell r="AI2444">
            <v>0</v>
          </cell>
          <cell r="AJ2444">
            <v>0</v>
          </cell>
          <cell r="AK2444">
            <v>0</v>
          </cell>
          <cell r="AL2444">
            <v>0</v>
          </cell>
          <cell r="AM2444">
            <v>0</v>
          </cell>
          <cell r="AN2444">
            <v>0</v>
          </cell>
          <cell r="AO2444">
            <v>0</v>
          </cell>
          <cell r="AP2444">
            <v>0</v>
          </cell>
          <cell r="AQ2444">
            <v>0.44758000000000003</v>
          </cell>
        </row>
        <row r="2445">
          <cell r="A2445">
            <v>1</v>
          </cell>
          <cell r="B2445" t="str">
            <v>COP</v>
          </cell>
          <cell r="C2445" t="str">
            <v>Convenidas</v>
          </cell>
          <cell r="D2445" t="str">
            <v>Variable</v>
          </cell>
          <cell r="E2445">
            <v>5</v>
          </cell>
          <cell r="F2445">
            <v>36159</v>
          </cell>
          <cell r="G2445" t="str">
            <v>Diciembre</v>
          </cell>
          <cell r="H2445">
            <v>1998</v>
          </cell>
          <cell r="I2445">
            <v>37985</v>
          </cell>
          <cell r="J2445">
            <v>2003</v>
          </cell>
          <cell r="K2445" t="str">
            <v>Diciembre</v>
          </cell>
          <cell r="P2445">
            <v>6.5</v>
          </cell>
          <cell r="Q2445">
            <v>18.22</v>
          </cell>
          <cell r="R2445">
            <v>16.86</v>
          </cell>
          <cell r="S2445" t="e">
            <v>#REF!</v>
          </cell>
          <cell r="T2445">
            <v>1</v>
          </cell>
          <cell r="U2445" t="e">
            <v>#REF!</v>
          </cell>
          <cell r="V2445">
            <v>1</v>
          </cell>
          <cell r="W2445" t="e">
            <v>#REF!</v>
          </cell>
          <cell r="X2445">
            <v>1</v>
          </cell>
          <cell r="Y2445">
            <v>0.1822</v>
          </cell>
          <cell r="Z2445">
            <v>1.1821999999999999</v>
          </cell>
          <cell r="AA2445">
            <v>16.86</v>
          </cell>
          <cell r="AB2445">
            <v>0.17</v>
          </cell>
          <cell r="AC2445">
            <v>0.1729</v>
          </cell>
          <cell r="AD2445">
            <v>0.1532</v>
          </cell>
          <cell r="AE2445">
            <v>0.12959999999999999</v>
          </cell>
          <cell r="AF2445">
            <v>0.1236</v>
          </cell>
          <cell r="AG2445">
            <v>0</v>
          </cell>
          <cell r="AH2445">
            <v>0</v>
          </cell>
          <cell r="AI2445">
            <v>0</v>
          </cell>
          <cell r="AJ2445">
            <v>0</v>
          </cell>
          <cell r="AK2445">
            <v>0</v>
          </cell>
          <cell r="AL2445">
            <v>0</v>
          </cell>
          <cell r="AM2445">
            <v>0</v>
          </cell>
          <cell r="AN2445">
            <v>0</v>
          </cell>
          <cell r="AO2445">
            <v>0</v>
          </cell>
          <cell r="AP2445">
            <v>0</v>
          </cell>
          <cell r="AQ2445">
            <v>0.74929999999999997</v>
          </cell>
        </row>
        <row r="2446">
          <cell r="A2446">
            <v>1</v>
          </cell>
          <cell r="B2446" t="str">
            <v>COP</v>
          </cell>
          <cell r="C2446" t="str">
            <v>Convenidas</v>
          </cell>
          <cell r="D2446" t="str">
            <v>Variable</v>
          </cell>
          <cell r="E2446">
            <v>5</v>
          </cell>
          <cell r="F2446">
            <v>36159</v>
          </cell>
          <cell r="G2446" t="str">
            <v>Diciembre</v>
          </cell>
          <cell r="H2446">
            <v>1998</v>
          </cell>
          <cell r="I2446">
            <v>37985</v>
          </cell>
          <cell r="J2446">
            <v>2003</v>
          </cell>
          <cell r="K2446" t="str">
            <v>Diciembre</v>
          </cell>
          <cell r="P2446">
            <v>6.5</v>
          </cell>
          <cell r="Q2446">
            <v>18.22</v>
          </cell>
          <cell r="R2446">
            <v>16.86</v>
          </cell>
          <cell r="S2446" t="e">
            <v>#REF!</v>
          </cell>
          <cell r="T2446">
            <v>2.2000000000000002</v>
          </cell>
          <cell r="U2446" t="e">
            <v>#REF!</v>
          </cell>
          <cell r="V2446">
            <v>2.2000000000000002</v>
          </cell>
          <cell r="W2446" t="e">
            <v>#REF!</v>
          </cell>
          <cell r="X2446">
            <v>2.2000000000000002</v>
          </cell>
          <cell r="Y2446">
            <v>0.40084000000000003</v>
          </cell>
          <cell r="Z2446">
            <v>2.6008400000000003</v>
          </cell>
          <cell r="AA2446">
            <v>37.091999999999999</v>
          </cell>
          <cell r="AB2446">
            <v>0.37</v>
          </cell>
          <cell r="AC2446">
            <v>0.38038000000000005</v>
          </cell>
          <cell r="AD2446">
            <v>0.33704000000000001</v>
          </cell>
          <cell r="AE2446">
            <v>0.28511999999999998</v>
          </cell>
          <cell r="AF2446">
            <v>0.27192000000000005</v>
          </cell>
          <cell r="AG2446">
            <v>0</v>
          </cell>
          <cell r="AH2446">
            <v>0</v>
          </cell>
          <cell r="AI2446">
            <v>0</v>
          </cell>
          <cell r="AJ2446">
            <v>0</v>
          </cell>
          <cell r="AK2446">
            <v>0</v>
          </cell>
          <cell r="AL2446">
            <v>0</v>
          </cell>
          <cell r="AM2446">
            <v>0</v>
          </cell>
          <cell r="AN2446">
            <v>0</v>
          </cell>
          <cell r="AO2446">
            <v>0</v>
          </cell>
          <cell r="AP2446">
            <v>0</v>
          </cell>
          <cell r="AQ2446">
            <v>1.64446</v>
          </cell>
        </row>
        <row r="2447">
          <cell r="A2447">
            <v>1</v>
          </cell>
          <cell r="B2447" t="str">
            <v>COP</v>
          </cell>
          <cell r="C2447" t="str">
            <v>Convenidas</v>
          </cell>
          <cell r="D2447" t="str">
            <v>Variable</v>
          </cell>
          <cell r="E2447">
            <v>5</v>
          </cell>
          <cell r="F2447">
            <v>36159</v>
          </cell>
          <cell r="G2447" t="str">
            <v>Diciembre</v>
          </cell>
          <cell r="H2447">
            <v>1998</v>
          </cell>
          <cell r="I2447">
            <v>37985</v>
          </cell>
          <cell r="J2447">
            <v>2003</v>
          </cell>
          <cell r="K2447" t="str">
            <v>Diciembre</v>
          </cell>
          <cell r="P2447">
            <v>6.5</v>
          </cell>
          <cell r="Q2447">
            <v>18.22</v>
          </cell>
          <cell r="R2447">
            <v>16.86</v>
          </cell>
          <cell r="S2447" t="e">
            <v>#REF!</v>
          </cell>
          <cell r="T2447">
            <v>3.3</v>
          </cell>
          <cell r="U2447" t="e">
            <v>#REF!</v>
          </cell>
          <cell r="V2447">
            <v>3.3</v>
          </cell>
          <cell r="W2447" t="e">
            <v>#REF!</v>
          </cell>
          <cell r="X2447">
            <v>3.3</v>
          </cell>
          <cell r="Y2447">
            <v>0.60126000000000002</v>
          </cell>
          <cell r="Z2447">
            <v>3.9012599999999997</v>
          </cell>
          <cell r="AA2447">
            <v>55.637999999999998</v>
          </cell>
          <cell r="AB2447">
            <v>0.55000000000000004</v>
          </cell>
          <cell r="AC2447">
            <v>0.57056999999999991</v>
          </cell>
          <cell r="AD2447">
            <v>0.50556000000000001</v>
          </cell>
          <cell r="AE2447">
            <v>0.42767999999999995</v>
          </cell>
          <cell r="AF2447">
            <v>0.40787999999999996</v>
          </cell>
          <cell r="AG2447">
            <v>0</v>
          </cell>
          <cell r="AH2447">
            <v>0</v>
          </cell>
          <cell r="AI2447">
            <v>0</v>
          </cell>
          <cell r="AJ2447">
            <v>0</v>
          </cell>
          <cell r="AK2447">
            <v>0</v>
          </cell>
          <cell r="AL2447">
            <v>0</v>
          </cell>
          <cell r="AM2447">
            <v>0</v>
          </cell>
          <cell r="AN2447">
            <v>0</v>
          </cell>
          <cell r="AO2447">
            <v>0</v>
          </cell>
          <cell r="AP2447">
            <v>0</v>
          </cell>
          <cell r="AQ2447">
            <v>2.4616899999999999</v>
          </cell>
        </row>
        <row r="2448">
          <cell r="A2448">
            <v>1</v>
          </cell>
          <cell r="B2448" t="str">
            <v>COP</v>
          </cell>
          <cell r="C2448" t="str">
            <v>Convenidas</v>
          </cell>
          <cell r="D2448" t="str">
            <v>Variable</v>
          </cell>
          <cell r="E2448">
            <v>5</v>
          </cell>
          <cell r="F2448">
            <v>36159</v>
          </cell>
          <cell r="G2448" t="str">
            <v>Diciembre</v>
          </cell>
          <cell r="H2448">
            <v>1998</v>
          </cell>
          <cell r="I2448">
            <v>37985</v>
          </cell>
          <cell r="J2448">
            <v>2003</v>
          </cell>
          <cell r="K2448" t="str">
            <v>Diciembre</v>
          </cell>
          <cell r="P2448">
            <v>6.5</v>
          </cell>
          <cell r="Q2448">
            <v>18.22</v>
          </cell>
          <cell r="R2448">
            <v>16.86</v>
          </cell>
          <cell r="S2448" t="e">
            <v>#REF!</v>
          </cell>
          <cell r="T2448">
            <v>1.3</v>
          </cell>
          <cell r="U2448" t="e">
            <v>#REF!</v>
          </cell>
          <cell r="V2448">
            <v>1.3</v>
          </cell>
          <cell r="W2448" t="e">
            <v>#REF!</v>
          </cell>
          <cell r="X2448">
            <v>1.3</v>
          </cell>
          <cell r="Y2448">
            <v>0.23686000000000001</v>
          </cell>
          <cell r="Z2448">
            <v>1.5368600000000001</v>
          </cell>
          <cell r="AA2448">
            <v>21.917999999999999</v>
          </cell>
          <cell r="AB2448">
            <v>0.22</v>
          </cell>
          <cell r="AC2448">
            <v>0.22477</v>
          </cell>
          <cell r="AD2448">
            <v>0.19916</v>
          </cell>
          <cell r="AE2448">
            <v>0.16847999999999999</v>
          </cell>
          <cell r="AF2448">
            <v>0.16068000000000002</v>
          </cell>
          <cell r="AG2448">
            <v>0</v>
          </cell>
          <cell r="AH2448">
            <v>0</v>
          </cell>
          <cell r="AI2448">
            <v>0</v>
          </cell>
          <cell r="AJ2448">
            <v>0</v>
          </cell>
          <cell r="AK2448">
            <v>0</v>
          </cell>
          <cell r="AL2448">
            <v>0</v>
          </cell>
          <cell r="AM2448">
            <v>0</v>
          </cell>
          <cell r="AN2448">
            <v>0</v>
          </cell>
          <cell r="AO2448">
            <v>0</v>
          </cell>
          <cell r="AP2448">
            <v>0</v>
          </cell>
          <cell r="AQ2448">
            <v>0.97309000000000001</v>
          </cell>
        </row>
        <row r="2449">
          <cell r="A2449">
            <v>1</v>
          </cell>
          <cell r="B2449" t="str">
            <v>COP</v>
          </cell>
          <cell r="C2449" t="str">
            <v>Convenidas</v>
          </cell>
          <cell r="D2449" t="str">
            <v>Variable</v>
          </cell>
          <cell r="E2449">
            <v>5</v>
          </cell>
          <cell r="F2449">
            <v>36159</v>
          </cell>
          <cell r="G2449" t="str">
            <v>Diciembre</v>
          </cell>
          <cell r="H2449">
            <v>1998</v>
          </cell>
          <cell r="I2449">
            <v>37985</v>
          </cell>
          <cell r="J2449">
            <v>2003</v>
          </cell>
          <cell r="K2449" t="str">
            <v>Diciembre</v>
          </cell>
          <cell r="P2449">
            <v>6.5</v>
          </cell>
          <cell r="Q2449">
            <v>18.22</v>
          </cell>
          <cell r="R2449">
            <v>16.86</v>
          </cell>
          <cell r="S2449" t="e">
            <v>#REF!</v>
          </cell>
          <cell r="T2449">
            <v>3.9</v>
          </cell>
          <cell r="U2449" t="e">
            <v>#REF!</v>
          </cell>
          <cell r="V2449">
            <v>3.9</v>
          </cell>
          <cell r="W2449" t="e">
            <v>#REF!</v>
          </cell>
          <cell r="X2449">
            <v>3.9</v>
          </cell>
          <cell r="Y2449">
            <v>0.71057999999999999</v>
          </cell>
          <cell r="Z2449">
            <v>4.6105799999999997</v>
          </cell>
          <cell r="AA2449">
            <v>65.753999999999991</v>
          </cell>
          <cell r="AB2449">
            <v>0.65</v>
          </cell>
          <cell r="AC2449">
            <v>0.67430999999999996</v>
          </cell>
          <cell r="AD2449">
            <v>0.59748000000000001</v>
          </cell>
          <cell r="AE2449">
            <v>0.50544</v>
          </cell>
          <cell r="AF2449">
            <v>0.48203999999999997</v>
          </cell>
          <cell r="AG2449">
            <v>0</v>
          </cell>
          <cell r="AH2449">
            <v>0</v>
          </cell>
          <cell r="AI2449">
            <v>0</v>
          </cell>
          <cell r="AJ2449">
            <v>0</v>
          </cell>
          <cell r="AK2449">
            <v>0</v>
          </cell>
          <cell r="AL2449">
            <v>0</v>
          </cell>
          <cell r="AM2449">
            <v>0</v>
          </cell>
          <cell r="AN2449">
            <v>0</v>
          </cell>
          <cell r="AO2449">
            <v>0</v>
          </cell>
          <cell r="AP2449">
            <v>0</v>
          </cell>
          <cell r="AQ2449">
            <v>2.9092700000000002</v>
          </cell>
        </row>
        <row r="2450">
          <cell r="A2450">
            <v>1</v>
          </cell>
          <cell r="B2450" t="str">
            <v>COP</v>
          </cell>
          <cell r="C2450" t="str">
            <v>Convenidas</v>
          </cell>
          <cell r="D2450" t="str">
            <v>Variable</v>
          </cell>
          <cell r="E2450">
            <v>5</v>
          </cell>
          <cell r="F2450">
            <v>36159</v>
          </cell>
          <cell r="G2450" t="str">
            <v>Diciembre</v>
          </cell>
          <cell r="H2450">
            <v>1998</v>
          </cell>
          <cell r="I2450">
            <v>37985</v>
          </cell>
          <cell r="J2450">
            <v>2003</v>
          </cell>
          <cell r="K2450" t="str">
            <v>Diciembre</v>
          </cell>
          <cell r="P2450">
            <v>6.5</v>
          </cell>
          <cell r="Q2450">
            <v>18.22</v>
          </cell>
          <cell r="R2450">
            <v>16.86</v>
          </cell>
          <cell r="S2450" t="e">
            <v>#REF!</v>
          </cell>
          <cell r="T2450">
            <v>2.5</v>
          </cell>
          <cell r="U2450" t="e">
            <v>#REF!</v>
          </cell>
          <cell r="V2450">
            <v>2.5</v>
          </cell>
          <cell r="W2450" t="e">
            <v>#REF!</v>
          </cell>
          <cell r="X2450">
            <v>2.5</v>
          </cell>
          <cell r="Y2450">
            <v>0.45550000000000002</v>
          </cell>
          <cell r="Z2450">
            <v>2.9554999999999998</v>
          </cell>
          <cell r="AA2450">
            <v>42.15</v>
          </cell>
          <cell r="AB2450">
            <v>0.42</v>
          </cell>
          <cell r="AC2450">
            <v>0.43225000000000002</v>
          </cell>
          <cell r="AD2450">
            <v>0.38300000000000001</v>
          </cell>
          <cell r="AE2450">
            <v>0.32399999999999995</v>
          </cell>
          <cell r="AF2450">
            <v>0.309</v>
          </cell>
          <cell r="AG2450">
            <v>0</v>
          </cell>
          <cell r="AH2450">
            <v>0</v>
          </cell>
          <cell r="AI2450">
            <v>0</v>
          </cell>
          <cell r="AJ2450">
            <v>0</v>
          </cell>
          <cell r="AK2450">
            <v>0</v>
          </cell>
          <cell r="AL2450">
            <v>0</v>
          </cell>
          <cell r="AM2450">
            <v>0</v>
          </cell>
          <cell r="AN2450">
            <v>0</v>
          </cell>
          <cell r="AO2450">
            <v>0</v>
          </cell>
          <cell r="AP2450">
            <v>0</v>
          </cell>
          <cell r="AQ2450">
            <v>1.86825</v>
          </cell>
        </row>
        <row r="2451">
          <cell r="A2451">
            <v>1</v>
          </cell>
          <cell r="B2451" t="str">
            <v>COP</v>
          </cell>
          <cell r="C2451" t="str">
            <v>Convenidas</v>
          </cell>
          <cell r="D2451" t="str">
            <v>Variable</v>
          </cell>
          <cell r="E2451">
            <v>5</v>
          </cell>
          <cell r="F2451">
            <v>36159</v>
          </cell>
          <cell r="G2451" t="str">
            <v>Diciembre</v>
          </cell>
          <cell r="H2451">
            <v>1998</v>
          </cell>
          <cell r="I2451">
            <v>37985</v>
          </cell>
          <cell r="J2451">
            <v>2003</v>
          </cell>
          <cell r="K2451" t="str">
            <v>Diciembre</v>
          </cell>
          <cell r="P2451">
            <v>6.5</v>
          </cell>
          <cell r="Q2451">
            <v>18.22</v>
          </cell>
          <cell r="R2451">
            <v>16.86</v>
          </cell>
          <cell r="S2451" t="e">
            <v>#REF!</v>
          </cell>
          <cell r="T2451">
            <v>2.1</v>
          </cell>
          <cell r="U2451" t="e">
            <v>#REF!</v>
          </cell>
          <cell r="V2451">
            <v>2.1</v>
          </cell>
          <cell r="W2451" t="e">
            <v>#REF!</v>
          </cell>
          <cell r="X2451">
            <v>2.1</v>
          </cell>
          <cell r="Y2451">
            <v>0.38262000000000002</v>
          </cell>
          <cell r="Z2451">
            <v>2.4826200000000003</v>
          </cell>
          <cell r="AA2451">
            <v>35.405999999999999</v>
          </cell>
          <cell r="AB2451">
            <v>0.35</v>
          </cell>
          <cell r="AC2451">
            <v>0.36309000000000002</v>
          </cell>
          <cell r="AD2451">
            <v>0.32172000000000001</v>
          </cell>
          <cell r="AE2451">
            <v>0.27216000000000001</v>
          </cell>
          <cell r="AF2451">
            <v>0.25956000000000001</v>
          </cell>
          <cell r="AG2451">
            <v>0</v>
          </cell>
          <cell r="AH2451">
            <v>0</v>
          </cell>
          <cell r="AI2451">
            <v>0</v>
          </cell>
          <cell r="AJ2451">
            <v>0</v>
          </cell>
          <cell r="AK2451">
            <v>0</v>
          </cell>
          <cell r="AL2451">
            <v>0</v>
          </cell>
          <cell r="AM2451">
            <v>0</v>
          </cell>
          <cell r="AN2451">
            <v>0</v>
          </cell>
          <cell r="AO2451">
            <v>0</v>
          </cell>
          <cell r="AP2451">
            <v>0</v>
          </cell>
          <cell r="AQ2451">
            <v>1.56653</v>
          </cell>
        </row>
        <row r="2452">
          <cell r="A2452">
            <v>1</v>
          </cell>
          <cell r="B2452" t="str">
            <v>COP</v>
          </cell>
          <cell r="C2452" t="str">
            <v>Convenidas</v>
          </cell>
          <cell r="D2452" t="str">
            <v>Variable</v>
          </cell>
          <cell r="E2452">
            <v>5</v>
          </cell>
          <cell r="F2452">
            <v>36159</v>
          </cell>
          <cell r="G2452" t="str">
            <v>Diciembre</v>
          </cell>
          <cell r="H2452">
            <v>1998</v>
          </cell>
          <cell r="I2452">
            <v>37985</v>
          </cell>
          <cell r="J2452">
            <v>2003</v>
          </cell>
          <cell r="K2452" t="str">
            <v>Diciembre</v>
          </cell>
          <cell r="P2452">
            <v>6.5</v>
          </cell>
          <cell r="Q2452">
            <v>18.22</v>
          </cell>
          <cell r="R2452">
            <v>16.86</v>
          </cell>
          <cell r="S2452" t="e">
            <v>#REF!</v>
          </cell>
          <cell r="T2452">
            <v>0.6</v>
          </cell>
          <cell r="U2452" t="e">
            <v>#REF!</v>
          </cell>
          <cell r="V2452">
            <v>0.6</v>
          </cell>
          <cell r="W2452" t="e">
            <v>#REF!</v>
          </cell>
          <cell r="X2452">
            <v>0.6</v>
          </cell>
          <cell r="Y2452">
            <v>0.10932</v>
          </cell>
          <cell r="Z2452">
            <v>0.70931999999999995</v>
          </cell>
          <cell r="AA2452">
            <v>10.116</v>
          </cell>
          <cell r="AB2452">
            <v>0.1</v>
          </cell>
          <cell r="AC2452">
            <v>0.10374</v>
          </cell>
          <cell r="AD2452">
            <v>9.1920000000000002E-2</v>
          </cell>
          <cell r="AE2452">
            <v>7.7759999999999996E-2</v>
          </cell>
          <cell r="AF2452">
            <v>7.4160000000000004E-2</v>
          </cell>
          <cell r="AG2452">
            <v>0</v>
          </cell>
          <cell r="AH2452">
            <v>0</v>
          </cell>
          <cell r="AI2452">
            <v>0</v>
          </cell>
          <cell r="AJ2452">
            <v>0</v>
          </cell>
          <cell r="AK2452">
            <v>0</v>
          </cell>
          <cell r="AL2452">
            <v>0</v>
          </cell>
          <cell r="AM2452">
            <v>0</v>
          </cell>
          <cell r="AN2452">
            <v>0</v>
          </cell>
          <cell r="AO2452">
            <v>0</v>
          </cell>
          <cell r="AP2452">
            <v>0</v>
          </cell>
          <cell r="AQ2452">
            <v>0.44758000000000003</v>
          </cell>
        </row>
        <row r="2453">
          <cell r="A2453">
            <v>1</v>
          </cell>
          <cell r="B2453" t="str">
            <v>COP</v>
          </cell>
          <cell r="C2453" t="str">
            <v>Convenidas</v>
          </cell>
          <cell r="D2453" t="str">
            <v>Variable</v>
          </cell>
          <cell r="E2453">
            <v>5</v>
          </cell>
          <cell r="F2453">
            <v>36159</v>
          </cell>
          <cell r="G2453" t="str">
            <v>Diciembre</v>
          </cell>
          <cell r="H2453">
            <v>1998</v>
          </cell>
          <cell r="I2453">
            <v>37985</v>
          </cell>
          <cell r="J2453">
            <v>2003</v>
          </cell>
          <cell r="K2453" t="str">
            <v>Diciembre</v>
          </cell>
          <cell r="P2453">
            <v>6.5</v>
          </cell>
          <cell r="Q2453">
            <v>18.22</v>
          </cell>
          <cell r="R2453">
            <v>16.86</v>
          </cell>
          <cell r="S2453" t="e">
            <v>#REF!</v>
          </cell>
          <cell r="T2453">
            <v>1.1000000000000001</v>
          </cell>
          <cell r="U2453" t="e">
            <v>#REF!</v>
          </cell>
          <cell r="V2453">
            <v>1.1000000000000001</v>
          </cell>
          <cell r="W2453" t="e">
            <v>#REF!</v>
          </cell>
          <cell r="X2453">
            <v>1.1000000000000001</v>
          </cell>
          <cell r="Y2453">
            <v>0.20042000000000001</v>
          </cell>
          <cell r="Z2453">
            <v>1.3004200000000001</v>
          </cell>
          <cell r="AA2453">
            <v>18.545999999999999</v>
          </cell>
          <cell r="AB2453">
            <v>0.18</v>
          </cell>
          <cell r="AC2453">
            <v>0.19019000000000003</v>
          </cell>
          <cell r="AD2453">
            <v>0.16852</v>
          </cell>
          <cell r="AE2453">
            <v>0.14255999999999999</v>
          </cell>
          <cell r="AF2453">
            <v>0.13596000000000003</v>
          </cell>
          <cell r="AG2453">
            <v>0</v>
          </cell>
          <cell r="AH2453">
            <v>0</v>
          </cell>
          <cell r="AI2453">
            <v>0</v>
          </cell>
          <cell r="AJ2453">
            <v>0</v>
          </cell>
          <cell r="AK2453">
            <v>0</v>
          </cell>
          <cell r="AL2453">
            <v>0</v>
          </cell>
          <cell r="AM2453">
            <v>0</v>
          </cell>
          <cell r="AN2453">
            <v>0</v>
          </cell>
          <cell r="AO2453">
            <v>0</v>
          </cell>
          <cell r="AP2453">
            <v>0</v>
          </cell>
          <cell r="AQ2453">
            <v>0.81723000000000012</v>
          </cell>
        </row>
        <row r="2454">
          <cell r="A2454">
            <v>1</v>
          </cell>
          <cell r="B2454" t="str">
            <v>COP</v>
          </cell>
          <cell r="C2454" t="str">
            <v>Convenidas</v>
          </cell>
          <cell r="D2454" t="str">
            <v>Variable</v>
          </cell>
          <cell r="E2454">
            <v>5</v>
          </cell>
          <cell r="F2454">
            <v>36159</v>
          </cell>
          <cell r="G2454" t="str">
            <v>Diciembre</v>
          </cell>
          <cell r="H2454">
            <v>1998</v>
          </cell>
          <cell r="I2454">
            <v>37985</v>
          </cell>
          <cell r="J2454">
            <v>2003</v>
          </cell>
          <cell r="K2454" t="str">
            <v>Diciembre</v>
          </cell>
          <cell r="P2454">
            <v>6.5</v>
          </cell>
          <cell r="Q2454">
            <v>18.22</v>
          </cell>
          <cell r="R2454">
            <v>16.86</v>
          </cell>
          <cell r="S2454" t="e">
            <v>#REF!</v>
          </cell>
          <cell r="T2454">
            <v>3.7</v>
          </cell>
          <cell r="U2454" t="e">
            <v>#REF!</v>
          </cell>
          <cell r="V2454">
            <v>3.7</v>
          </cell>
          <cell r="W2454" t="e">
            <v>#REF!</v>
          </cell>
          <cell r="X2454">
            <v>3.7</v>
          </cell>
          <cell r="Y2454">
            <v>0.67414000000000007</v>
          </cell>
          <cell r="Z2454">
            <v>4.3741400000000006</v>
          </cell>
          <cell r="AA2454">
            <v>62.381999999999998</v>
          </cell>
          <cell r="AB2454">
            <v>0.62</v>
          </cell>
          <cell r="AC2454">
            <v>0.63973000000000002</v>
          </cell>
          <cell r="AD2454">
            <v>0.56684000000000001</v>
          </cell>
          <cell r="AE2454">
            <v>0.47952</v>
          </cell>
          <cell r="AF2454">
            <v>0.45732</v>
          </cell>
          <cell r="AG2454">
            <v>0</v>
          </cell>
          <cell r="AH2454">
            <v>0</v>
          </cell>
          <cell r="AI2454">
            <v>0</v>
          </cell>
          <cell r="AJ2454">
            <v>0</v>
          </cell>
          <cell r="AK2454">
            <v>0</v>
          </cell>
          <cell r="AL2454">
            <v>0</v>
          </cell>
          <cell r="AM2454">
            <v>0</v>
          </cell>
          <cell r="AN2454">
            <v>0</v>
          </cell>
          <cell r="AO2454">
            <v>0</v>
          </cell>
          <cell r="AP2454">
            <v>0</v>
          </cell>
          <cell r="AQ2454">
            <v>2.7634100000000004</v>
          </cell>
        </row>
        <row r="2455">
          <cell r="A2455">
            <v>1</v>
          </cell>
          <cell r="B2455" t="str">
            <v>COP</v>
          </cell>
          <cell r="C2455" t="str">
            <v>Convenidas</v>
          </cell>
          <cell r="D2455" t="str">
            <v>Variable</v>
          </cell>
          <cell r="E2455">
            <v>5</v>
          </cell>
          <cell r="F2455">
            <v>36159</v>
          </cell>
          <cell r="G2455" t="str">
            <v>Diciembre</v>
          </cell>
          <cell r="H2455">
            <v>1998</v>
          </cell>
          <cell r="I2455">
            <v>37985</v>
          </cell>
          <cell r="J2455">
            <v>2003</v>
          </cell>
          <cell r="K2455" t="str">
            <v>Diciembre</v>
          </cell>
          <cell r="P2455">
            <v>6.5</v>
          </cell>
          <cell r="Q2455">
            <v>18.22</v>
          </cell>
          <cell r="R2455">
            <v>16.86</v>
          </cell>
          <cell r="S2455" t="e">
            <v>#REF!</v>
          </cell>
          <cell r="T2455">
            <v>4.7</v>
          </cell>
          <cell r="U2455" t="e">
            <v>#REF!</v>
          </cell>
          <cell r="V2455">
            <v>4.7</v>
          </cell>
          <cell r="W2455" t="e">
            <v>#REF!</v>
          </cell>
          <cell r="X2455">
            <v>4.7</v>
          </cell>
          <cell r="Y2455">
            <v>0.85633999999999999</v>
          </cell>
          <cell r="Z2455">
            <v>5.5563400000000005</v>
          </cell>
          <cell r="AA2455">
            <v>79.242000000000004</v>
          </cell>
          <cell r="AB2455">
            <v>0.79</v>
          </cell>
          <cell r="AC2455">
            <v>0.81263000000000007</v>
          </cell>
          <cell r="AD2455">
            <v>0.72004000000000001</v>
          </cell>
          <cell r="AE2455">
            <v>0.60911999999999999</v>
          </cell>
          <cell r="AF2455">
            <v>0.58091999999999999</v>
          </cell>
          <cell r="AG2455">
            <v>0</v>
          </cell>
          <cell r="AH2455">
            <v>0</v>
          </cell>
          <cell r="AI2455">
            <v>0</v>
          </cell>
          <cell r="AJ2455">
            <v>0</v>
          </cell>
          <cell r="AK2455">
            <v>0</v>
          </cell>
          <cell r="AL2455">
            <v>0</v>
          </cell>
          <cell r="AM2455">
            <v>0</v>
          </cell>
          <cell r="AN2455">
            <v>0</v>
          </cell>
          <cell r="AO2455">
            <v>0</v>
          </cell>
          <cell r="AP2455">
            <v>0</v>
          </cell>
          <cell r="AQ2455">
            <v>3.5127099999999998</v>
          </cell>
        </row>
        <row r="2456">
          <cell r="A2456">
            <v>1</v>
          </cell>
          <cell r="B2456" t="str">
            <v>COP</v>
          </cell>
          <cell r="C2456" t="str">
            <v>Convenidas</v>
          </cell>
          <cell r="D2456" t="str">
            <v>Variable</v>
          </cell>
          <cell r="E2456">
            <v>5</v>
          </cell>
          <cell r="F2456">
            <v>36159</v>
          </cell>
          <cell r="G2456" t="str">
            <v>Diciembre</v>
          </cell>
          <cell r="H2456">
            <v>1998</v>
          </cell>
          <cell r="I2456">
            <v>37985</v>
          </cell>
          <cell r="J2456">
            <v>2003</v>
          </cell>
          <cell r="K2456" t="str">
            <v>Diciembre</v>
          </cell>
          <cell r="P2456">
            <v>6.5</v>
          </cell>
          <cell r="Q2456">
            <v>18.22</v>
          </cell>
          <cell r="R2456">
            <v>16.86</v>
          </cell>
          <cell r="S2456" t="e">
            <v>#REF!</v>
          </cell>
          <cell r="T2456">
            <v>0.9</v>
          </cell>
          <cell r="U2456" t="e">
            <v>#REF!</v>
          </cell>
          <cell r="V2456">
            <v>0.9</v>
          </cell>
          <cell r="W2456" t="e">
            <v>#REF!</v>
          </cell>
          <cell r="X2456">
            <v>0.9</v>
          </cell>
          <cell r="Y2456">
            <v>0.16398000000000001</v>
          </cell>
          <cell r="Z2456">
            <v>1.0639799999999999</v>
          </cell>
          <cell r="AA2456">
            <v>15.173999999999999</v>
          </cell>
          <cell r="AB2456">
            <v>0.15</v>
          </cell>
          <cell r="AC2456">
            <v>0.15561</v>
          </cell>
          <cell r="AD2456">
            <v>0.13788</v>
          </cell>
          <cell r="AE2456">
            <v>0.11663999999999999</v>
          </cell>
          <cell r="AF2456">
            <v>0.11124000000000001</v>
          </cell>
          <cell r="AG2456">
            <v>0</v>
          </cell>
          <cell r="AH2456">
            <v>0</v>
          </cell>
          <cell r="AI2456">
            <v>0</v>
          </cell>
          <cell r="AJ2456">
            <v>0</v>
          </cell>
          <cell r="AK2456">
            <v>0</v>
          </cell>
          <cell r="AL2456">
            <v>0</v>
          </cell>
          <cell r="AM2456">
            <v>0</v>
          </cell>
          <cell r="AN2456">
            <v>0</v>
          </cell>
          <cell r="AO2456">
            <v>0</v>
          </cell>
          <cell r="AP2456">
            <v>0</v>
          </cell>
          <cell r="AQ2456">
            <v>0.67137000000000002</v>
          </cell>
        </row>
        <row r="2457">
          <cell r="A2457">
            <v>1</v>
          </cell>
          <cell r="B2457" t="str">
            <v>COP</v>
          </cell>
          <cell r="C2457" t="str">
            <v>Convenidas</v>
          </cell>
          <cell r="D2457" t="str">
            <v>Variable</v>
          </cell>
          <cell r="E2457">
            <v>5</v>
          </cell>
          <cell r="F2457">
            <v>36159</v>
          </cell>
          <cell r="G2457" t="str">
            <v>Diciembre</v>
          </cell>
          <cell r="H2457">
            <v>1998</v>
          </cell>
          <cell r="I2457">
            <v>37985</v>
          </cell>
          <cell r="J2457">
            <v>2003</v>
          </cell>
          <cell r="K2457" t="str">
            <v>Diciembre</v>
          </cell>
          <cell r="P2457">
            <v>6.5</v>
          </cell>
          <cell r="Q2457">
            <v>18.22</v>
          </cell>
          <cell r="R2457">
            <v>16.86</v>
          </cell>
          <cell r="S2457" t="e">
            <v>#REF!</v>
          </cell>
          <cell r="T2457">
            <v>1</v>
          </cell>
          <cell r="U2457" t="e">
            <v>#REF!</v>
          </cell>
          <cell r="V2457">
            <v>1</v>
          </cell>
          <cell r="W2457" t="e">
            <v>#REF!</v>
          </cell>
          <cell r="X2457">
            <v>1</v>
          </cell>
          <cell r="Y2457">
            <v>0.1822</v>
          </cell>
          <cell r="Z2457">
            <v>1.1821999999999999</v>
          </cell>
          <cell r="AA2457">
            <v>16.86</v>
          </cell>
          <cell r="AB2457">
            <v>0.17</v>
          </cell>
          <cell r="AC2457">
            <v>0.1729</v>
          </cell>
          <cell r="AD2457">
            <v>0.1532</v>
          </cell>
          <cell r="AE2457">
            <v>0.12959999999999999</v>
          </cell>
          <cell r="AF2457">
            <v>0.1236</v>
          </cell>
          <cell r="AG2457">
            <v>0</v>
          </cell>
          <cell r="AH2457">
            <v>0</v>
          </cell>
          <cell r="AI2457">
            <v>0</v>
          </cell>
          <cell r="AJ2457">
            <v>0</v>
          </cell>
          <cell r="AK2457">
            <v>0</v>
          </cell>
          <cell r="AL2457">
            <v>0</v>
          </cell>
          <cell r="AM2457">
            <v>0</v>
          </cell>
          <cell r="AN2457">
            <v>0</v>
          </cell>
          <cell r="AO2457">
            <v>0</v>
          </cell>
          <cell r="AP2457">
            <v>0</v>
          </cell>
          <cell r="AQ2457">
            <v>0.74929999999999997</v>
          </cell>
        </row>
        <row r="2458">
          <cell r="A2458">
            <v>1</v>
          </cell>
          <cell r="B2458" t="str">
            <v>COP</v>
          </cell>
          <cell r="C2458" t="str">
            <v>Convenidas</v>
          </cell>
          <cell r="D2458" t="str">
            <v>Variable</v>
          </cell>
          <cell r="E2458">
            <v>5</v>
          </cell>
          <cell r="F2458">
            <v>36159</v>
          </cell>
          <cell r="G2458" t="str">
            <v>Diciembre</v>
          </cell>
          <cell r="H2458">
            <v>1998</v>
          </cell>
          <cell r="I2458">
            <v>37985</v>
          </cell>
          <cell r="J2458">
            <v>2003</v>
          </cell>
          <cell r="K2458" t="str">
            <v>Diciembre</v>
          </cell>
          <cell r="P2458">
            <v>6.5</v>
          </cell>
          <cell r="Q2458">
            <v>18.22</v>
          </cell>
          <cell r="R2458">
            <v>16.86</v>
          </cell>
          <cell r="S2458" t="e">
            <v>#REF!</v>
          </cell>
          <cell r="T2458">
            <v>1.3</v>
          </cell>
          <cell r="U2458" t="e">
            <v>#REF!</v>
          </cell>
          <cell r="V2458">
            <v>1.3</v>
          </cell>
          <cell r="W2458" t="e">
            <v>#REF!</v>
          </cell>
          <cell r="X2458">
            <v>1.3</v>
          </cell>
          <cell r="Y2458">
            <v>0.23686000000000001</v>
          </cell>
          <cell r="Z2458">
            <v>1.5368600000000001</v>
          </cell>
          <cell r="AA2458">
            <v>21.917999999999999</v>
          </cell>
          <cell r="AB2458">
            <v>0.22</v>
          </cell>
          <cell r="AC2458">
            <v>0.22477</v>
          </cell>
          <cell r="AD2458">
            <v>0.19916</v>
          </cell>
          <cell r="AE2458">
            <v>0.16847999999999999</v>
          </cell>
          <cell r="AF2458">
            <v>0.16068000000000002</v>
          </cell>
          <cell r="AG2458">
            <v>0</v>
          </cell>
          <cell r="AH2458">
            <v>0</v>
          </cell>
          <cell r="AI2458">
            <v>0</v>
          </cell>
          <cell r="AJ2458">
            <v>0</v>
          </cell>
          <cell r="AK2458">
            <v>0</v>
          </cell>
          <cell r="AL2458">
            <v>0</v>
          </cell>
          <cell r="AM2458">
            <v>0</v>
          </cell>
          <cell r="AN2458">
            <v>0</v>
          </cell>
          <cell r="AO2458">
            <v>0</v>
          </cell>
          <cell r="AP2458">
            <v>0</v>
          </cell>
          <cell r="AQ2458">
            <v>0.97309000000000001</v>
          </cell>
        </row>
        <row r="2459">
          <cell r="A2459">
            <v>1</v>
          </cell>
          <cell r="B2459" t="str">
            <v>COP</v>
          </cell>
          <cell r="C2459" t="str">
            <v>Convenidas</v>
          </cell>
          <cell r="D2459" t="str">
            <v>Variable</v>
          </cell>
          <cell r="E2459">
            <v>5</v>
          </cell>
          <cell r="F2459">
            <v>36159</v>
          </cell>
          <cell r="G2459" t="str">
            <v>Diciembre</v>
          </cell>
          <cell r="H2459">
            <v>1998</v>
          </cell>
          <cell r="I2459">
            <v>37985</v>
          </cell>
          <cell r="J2459">
            <v>2003</v>
          </cell>
          <cell r="K2459" t="str">
            <v>Diciembre</v>
          </cell>
          <cell r="P2459">
            <v>6.5</v>
          </cell>
          <cell r="Q2459">
            <v>18.22</v>
          </cell>
          <cell r="R2459">
            <v>16.86</v>
          </cell>
          <cell r="S2459" t="e">
            <v>#REF!</v>
          </cell>
          <cell r="T2459">
            <v>0.9</v>
          </cell>
          <cell r="U2459" t="e">
            <v>#REF!</v>
          </cell>
          <cell r="V2459">
            <v>0.9</v>
          </cell>
          <cell r="W2459" t="e">
            <v>#REF!</v>
          </cell>
          <cell r="X2459">
            <v>0.9</v>
          </cell>
          <cell r="Y2459">
            <v>0.16398000000000001</v>
          </cell>
          <cell r="Z2459">
            <v>1.0639799999999999</v>
          </cell>
          <cell r="AA2459">
            <v>15.173999999999999</v>
          </cell>
          <cell r="AB2459">
            <v>0.15</v>
          </cell>
          <cell r="AC2459">
            <v>0.15561</v>
          </cell>
          <cell r="AD2459">
            <v>0.13788</v>
          </cell>
          <cell r="AE2459">
            <v>0.11663999999999999</v>
          </cell>
          <cell r="AF2459">
            <v>0.11124000000000001</v>
          </cell>
          <cell r="AG2459">
            <v>0</v>
          </cell>
          <cell r="AH2459">
            <v>0</v>
          </cell>
          <cell r="AI2459">
            <v>0</v>
          </cell>
          <cell r="AJ2459">
            <v>0</v>
          </cell>
          <cell r="AK2459">
            <v>0</v>
          </cell>
          <cell r="AL2459">
            <v>0</v>
          </cell>
          <cell r="AM2459">
            <v>0</v>
          </cell>
          <cell r="AN2459">
            <v>0</v>
          </cell>
          <cell r="AO2459">
            <v>0</v>
          </cell>
          <cell r="AP2459">
            <v>0</v>
          </cell>
          <cell r="AQ2459">
            <v>0.67137000000000002</v>
          </cell>
        </row>
        <row r="2460">
          <cell r="A2460">
            <v>1</v>
          </cell>
          <cell r="B2460" t="str">
            <v>COP</v>
          </cell>
          <cell r="C2460" t="str">
            <v>Convenidas</v>
          </cell>
          <cell r="D2460" t="str">
            <v>Variable</v>
          </cell>
          <cell r="E2460">
            <v>5</v>
          </cell>
          <cell r="F2460">
            <v>36159</v>
          </cell>
          <cell r="G2460" t="str">
            <v>Diciembre</v>
          </cell>
          <cell r="H2460">
            <v>1998</v>
          </cell>
          <cell r="I2460">
            <v>37985</v>
          </cell>
          <cell r="J2460">
            <v>2003</v>
          </cell>
          <cell r="K2460" t="str">
            <v>Diciembre</v>
          </cell>
          <cell r="P2460">
            <v>6.5</v>
          </cell>
          <cell r="Q2460">
            <v>18.22</v>
          </cell>
          <cell r="R2460">
            <v>16.86</v>
          </cell>
          <cell r="S2460" t="e">
            <v>#REF!</v>
          </cell>
          <cell r="T2460">
            <v>2</v>
          </cell>
          <cell r="U2460" t="e">
            <v>#REF!</v>
          </cell>
          <cell r="V2460">
            <v>2</v>
          </cell>
          <cell r="W2460" t="e">
            <v>#REF!</v>
          </cell>
          <cell r="X2460">
            <v>2</v>
          </cell>
          <cell r="Y2460">
            <v>0.3644</v>
          </cell>
          <cell r="Z2460">
            <v>2.3643999999999998</v>
          </cell>
          <cell r="AA2460">
            <v>33.72</v>
          </cell>
          <cell r="AB2460">
            <v>0.34</v>
          </cell>
          <cell r="AC2460">
            <v>0.3458</v>
          </cell>
          <cell r="AD2460">
            <v>0.30640000000000001</v>
          </cell>
          <cell r="AE2460">
            <v>0.25919999999999999</v>
          </cell>
          <cell r="AF2460">
            <v>0.2472</v>
          </cell>
          <cell r="AG2460">
            <v>0</v>
          </cell>
          <cell r="AH2460">
            <v>0</v>
          </cell>
          <cell r="AI2460">
            <v>0</v>
          </cell>
          <cell r="AJ2460">
            <v>0</v>
          </cell>
          <cell r="AK2460">
            <v>0</v>
          </cell>
          <cell r="AL2460">
            <v>0</v>
          </cell>
          <cell r="AM2460">
            <v>0</v>
          </cell>
          <cell r="AN2460">
            <v>0</v>
          </cell>
          <cell r="AO2460">
            <v>0</v>
          </cell>
          <cell r="AP2460">
            <v>0</v>
          </cell>
          <cell r="AQ2460">
            <v>1.4985999999999999</v>
          </cell>
        </row>
        <row r="2461">
          <cell r="A2461">
            <v>1</v>
          </cell>
          <cell r="B2461" t="str">
            <v>COP</v>
          </cell>
          <cell r="C2461" t="str">
            <v>Convenidas</v>
          </cell>
          <cell r="D2461" t="str">
            <v>Variable</v>
          </cell>
          <cell r="E2461">
            <v>5</v>
          </cell>
          <cell r="F2461">
            <v>36159</v>
          </cell>
          <cell r="G2461" t="str">
            <v>Diciembre</v>
          </cell>
          <cell r="H2461">
            <v>1998</v>
          </cell>
          <cell r="I2461">
            <v>37985</v>
          </cell>
          <cell r="J2461">
            <v>2003</v>
          </cell>
          <cell r="K2461" t="str">
            <v>Diciembre</v>
          </cell>
          <cell r="P2461">
            <v>6.5</v>
          </cell>
          <cell r="Q2461">
            <v>18.22</v>
          </cell>
          <cell r="R2461">
            <v>16.86</v>
          </cell>
          <cell r="S2461" t="e">
            <v>#REF!</v>
          </cell>
          <cell r="T2461">
            <v>3.7</v>
          </cell>
          <cell r="U2461" t="e">
            <v>#REF!</v>
          </cell>
          <cell r="V2461">
            <v>3.7</v>
          </cell>
          <cell r="W2461" t="e">
            <v>#REF!</v>
          </cell>
          <cell r="X2461">
            <v>3.7</v>
          </cell>
          <cell r="Y2461">
            <v>0.67414000000000007</v>
          </cell>
          <cell r="Z2461">
            <v>4.3741400000000006</v>
          </cell>
          <cell r="AA2461">
            <v>62.381999999999998</v>
          </cell>
          <cell r="AB2461">
            <v>0.62</v>
          </cell>
          <cell r="AC2461">
            <v>0.63973000000000002</v>
          </cell>
          <cell r="AD2461">
            <v>0.56684000000000001</v>
          </cell>
          <cell r="AE2461">
            <v>0.47952</v>
          </cell>
          <cell r="AF2461">
            <v>0.45732</v>
          </cell>
          <cell r="AG2461">
            <v>0</v>
          </cell>
          <cell r="AH2461">
            <v>0</v>
          </cell>
          <cell r="AI2461">
            <v>0</v>
          </cell>
          <cell r="AJ2461">
            <v>0</v>
          </cell>
          <cell r="AK2461">
            <v>0</v>
          </cell>
          <cell r="AL2461">
            <v>0</v>
          </cell>
          <cell r="AM2461">
            <v>0</v>
          </cell>
          <cell r="AN2461">
            <v>0</v>
          </cell>
          <cell r="AO2461">
            <v>0</v>
          </cell>
          <cell r="AP2461">
            <v>0</v>
          </cell>
          <cell r="AQ2461">
            <v>2.7634100000000004</v>
          </cell>
        </row>
        <row r="2462">
          <cell r="A2462">
            <v>1</v>
          </cell>
          <cell r="B2462" t="str">
            <v>COP</v>
          </cell>
          <cell r="C2462" t="str">
            <v>Convenidas</v>
          </cell>
          <cell r="D2462" t="str">
            <v>Variable</v>
          </cell>
          <cell r="E2462">
            <v>5</v>
          </cell>
          <cell r="F2462">
            <v>36159</v>
          </cell>
          <cell r="G2462" t="str">
            <v>Diciembre</v>
          </cell>
          <cell r="H2462">
            <v>1998</v>
          </cell>
          <cell r="I2462">
            <v>37985</v>
          </cell>
          <cell r="J2462">
            <v>2003</v>
          </cell>
          <cell r="K2462" t="str">
            <v>Diciembre</v>
          </cell>
          <cell r="P2462">
            <v>6.5</v>
          </cell>
          <cell r="Q2462">
            <v>18.22</v>
          </cell>
          <cell r="R2462">
            <v>16.86</v>
          </cell>
          <cell r="S2462" t="e">
            <v>#REF!</v>
          </cell>
          <cell r="T2462">
            <v>1.1000000000000001</v>
          </cell>
          <cell r="U2462" t="e">
            <v>#REF!</v>
          </cell>
          <cell r="V2462">
            <v>1.1000000000000001</v>
          </cell>
          <cell r="W2462" t="e">
            <v>#REF!</v>
          </cell>
          <cell r="X2462">
            <v>1.1000000000000001</v>
          </cell>
          <cell r="Y2462">
            <v>0.20042000000000001</v>
          </cell>
          <cell r="Z2462">
            <v>1.3004200000000001</v>
          </cell>
          <cell r="AA2462">
            <v>18.545999999999999</v>
          </cell>
          <cell r="AB2462">
            <v>0.18</v>
          </cell>
          <cell r="AC2462">
            <v>0.19019000000000003</v>
          </cell>
          <cell r="AD2462">
            <v>0.16852</v>
          </cell>
          <cell r="AE2462">
            <v>0.14255999999999999</v>
          </cell>
          <cell r="AF2462">
            <v>0.13596000000000003</v>
          </cell>
          <cell r="AG2462">
            <v>0</v>
          </cell>
          <cell r="AH2462">
            <v>0</v>
          </cell>
          <cell r="AI2462">
            <v>0</v>
          </cell>
          <cell r="AJ2462">
            <v>0</v>
          </cell>
          <cell r="AK2462">
            <v>0</v>
          </cell>
          <cell r="AL2462">
            <v>0</v>
          </cell>
          <cell r="AM2462">
            <v>0</v>
          </cell>
          <cell r="AN2462">
            <v>0</v>
          </cell>
          <cell r="AO2462">
            <v>0</v>
          </cell>
          <cell r="AP2462">
            <v>0</v>
          </cell>
          <cell r="AQ2462">
            <v>0.81723000000000012</v>
          </cell>
        </row>
        <row r="2463">
          <cell r="A2463">
            <v>1</v>
          </cell>
          <cell r="B2463" t="str">
            <v>COP</v>
          </cell>
          <cell r="C2463" t="str">
            <v>Convenidas</v>
          </cell>
          <cell r="D2463" t="str">
            <v>Variable</v>
          </cell>
          <cell r="E2463">
            <v>5</v>
          </cell>
          <cell r="F2463">
            <v>36159</v>
          </cell>
          <cell r="G2463" t="str">
            <v>Diciembre</v>
          </cell>
          <cell r="H2463">
            <v>1998</v>
          </cell>
          <cell r="I2463">
            <v>37985</v>
          </cell>
          <cell r="J2463">
            <v>2003</v>
          </cell>
          <cell r="K2463" t="str">
            <v>Diciembre</v>
          </cell>
          <cell r="P2463">
            <v>6.5</v>
          </cell>
          <cell r="Q2463">
            <v>18.22</v>
          </cell>
          <cell r="R2463">
            <v>16.86</v>
          </cell>
          <cell r="S2463" t="e">
            <v>#REF!</v>
          </cell>
          <cell r="T2463">
            <v>1.5</v>
          </cell>
          <cell r="U2463" t="e">
            <v>#REF!</v>
          </cell>
          <cell r="V2463">
            <v>1.5</v>
          </cell>
          <cell r="W2463" t="e">
            <v>#REF!</v>
          </cell>
          <cell r="X2463">
            <v>1.5</v>
          </cell>
          <cell r="Y2463">
            <v>0.27329999999999999</v>
          </cell>
          <cell r="Z2463">
            <v>1.7732999999999999</v>
          </cell>
          <cell r="AA2463">
            <v>25.29</v>
          </cell>
          <cell r="AB2463">
            <v>0.25</v>
          </cell>
          <cell r="AC2463">
            <v>0.25934999999999997</v>
          </cell>
          <cell r="AD2463">
            <v>0.2298</v>
          </cell>
          <cell r="AE2463">
            <v>0.19439999999999999</v>
          </cell>
          <cell r="AF2463">
            <v>0.18540000000000001</v>
          </cell>
          <cell r="AG2463">
            <v>0</v>
          </cell>
          <cell r="AH2463">
            <v>0</v>
          </cell>
          <cell r="AI2463">
            <v>0</v>
          </cell>
          <cell r="AJ2463">
            <v>0</v>
          </cell>
          <cell r="AK2463">
            <v>0</v>
          </cell>
          <cell r="AL2463">
            <v>0</v>
          </cell>
          <cell r="AM2463">
            <v>0</v>
          </cell>
          <cell r="AN2463">
            <v>0</v>
          </cell>
          <cell r="AO2463">
            <v>0</v>
          </cell>
          <cell r="AP2463">
            <v>0</v>
          </cell>
          <cell r="AQ2463">
            <v>1.1189499999999999</v>
          </cell>
        </row>
        <row r="2464">
          <cell r="A2464">
            <v>1</v>
          </cell>
          <cell r="B2464" t="str">
            <v>COP</v>
          </cell>
          <cell r="C2464" t="str">
            <v>Convenidas</v>
          </cell>
          <cell r="D2464" t="str">
            <v>Variable</v>
          </cell>
          <cell r="E2464">
            <v>5</v>
          </cell>
          <cell r="F2464">
            <v>36159</v>
          </cell>
          <cell r="G2464" t="str">
            <v>Diciembre</v>
          </cell>
          <cell r="H2464">
            <v>1998</v>
          </cell>
          <cell r="I2464">
            <v>37985</v>
          </cell>
          <cell r="J2464">
            <v>2003</v>
          </cell>
          <cell r="K2464" t="str">
            <v>Diciembre</v>
          </cell>
          <cell r="P2464">
            <v>6.5</v>
          </cell>
          <cell r="Q2464">
            <v>18.22</v>
          </cell>
          <cell r="R2464">
            <v>16.86</v>
          </cell>
          <cell r="S2464" t="e">
            <v>#REF!</v>
          </cell>
          <cell r="T2464">
            <v>1.4</v>
          </cell>
          <cell r="U2464" t="e">
            <v>#REF!</v>
          </cell>
          <cell r="V2464">
            <v>1.4</v>
          </cell>
          <cell r="W2464" t="e">
            <v>#REF!</v>
          </cell>
          <cell r="X2464">
            <v>1.4</v>
          </cell>
          <cell r="Y2464">
            <v>0.25507999999999997</v>
          </cell>
          <cell r="Z2464">
            <v>1.6550799999999999</v>
          </cell>
          <cell r="AA2464">
            <v>23.603999999999999</v>
          </cell>
          <cell r="AB2464">
            <v>0.23</v>
          </cell>
          <cell r="AC2464">
            <v>0.24205999999999997</v>
          </cell>
          <cell r="AD2464">
            <v>0.21448</v>
          </cell>
          <cell r="AE2464">
            <v>0.18143999999999999</v>
          </cell>
          <cell r="AF2464">
            <v>0.17304</v>
          </cell>
          <cell r="AG2464">
            <v>0</v>
          </cell>
          <cell r="AH2464">
            <v>0</v>
          </cell>
          <cell r="AI2464">
            <v>0</v>
          </cell>
          <cell r="AJ2464">
            <v>0</v>
          </cell>
          <cell r="AK2464">
            <v>0</v>
          </cell>
          <cell r="AL2464">
            <v>0</v>
          </cell>
          <cell r="AM2464">
            <v>0</v>
          </cell>
          <cell r="AN2464">
            <v>0</v>
          </cell>
          <cell r="AO2464">
            <v>0</v>
          </cell>
          <cell r="AP2464">
            <v>0</v>
          </cell>
          <cell r="AQ2464">
            <v>1.0410200000000001</v>
          </cell>
        </row>
        <row r="2465">
          <cell r="A2465">
            <v>1</v>
          </cell>
          <cell r="B2465" t="str">
            <v>COP</v>
          </cell>
          <cell r="C2465" t="str">
            <v>Convenidas</v>
          </cell>
          <cell r="D2465" t="str">
            <v>Variable</v>
          </cell>
          <cell r="E2465">
            <v>5</v>
          </cell>
          <cell r="F2465">
            <v>36159</v>
          </cell>
          <cell r="G2465" t="str">
            <v>Diciembre</v>
          </cell>
          <cell r="H2465">
            <v>1998</v>
          </cell>
          <cell r="I2465">
            <v>37985</v>
          </cell>
          <cell r="J2465">
            <v>2003</v>
          </cell>
          <cell r="K2465" t="str">
            <v>Diciembre</v>
          </cell>
          <cell r="P2465">
            <v>6.5</v>
          </cell>
          <cell r="Q2465">
            <v>18.22</v>
          </cell>
          <cell r="R2465">
            <v>16.86</v>
          </cell>
          <cell r="S2465" t="e">
            <v>#REF!</v>
          </cell>
          <cell r="T2465">
            <v>1</v>
          </cell>
          <cell r="U2465" t="e">
            <v>#REF!</v>
          </cell>
          <cell r="V2465">
            <v>1</v>
          </cell>
          <cell r="W2465" t="e">
            <v>#REF!</v>
          </cell>
          <cell r="X2465">
            <v>1</v>
          </cell>
          <cell r="Y2465">
            <v>0.1822</v>
          </cell>
          <cell r="Z2465">
            <v>1.1821999999999999</v>
          </cell>
          <cell r="AA2465">
            <v>16.86</v>
          </cell>
          <cell r="AB2465">
            <v>0.17</v>
          </cell>
          <cell r="AC2465">
            <v>0.1729</v>
          </cell>
          <cell r="AD2465">
            <v>0.1532</v>
          </cell>
          <cell r="AE2465">
            <v>0.12959999999999999</v>
          </cell>
          <cell r="AF2465">
            <v>0.1236</v>
          </cell>
          <cell r="AG2465">
            <v>0</v>
          </cell>
          <cell r="AH2465">
            <v>0</v>
          </cell>
          <cell r="AI2465">
            <v>0</v>
          </cell>
          <cell r="AJ2465">
            <v>0</v>
          </cell>
          <cell r="AK2465">
            <v>0</v>
          </cell>
          <cell r="AL2465">
            <v>0</v>
          </cell>
          <cell r="AM2465">
            <v>0</v>
          </cell>
          <cell r="AN2465">
            <v>0</v>
          </cell>
          <cell r="AO2465">
            <v>0</v>
          </cell>
          <cell r="AP2465">
            <v>0</v>
          </cell>
          <cell r="AQ2465">
            <v>0.74929999999999997</v>
          </cell>
        </row>
        <row r="2466">
          <cell r="A2466">
            <v>1</v>
          </cell>
          <cell r="B2466" t="str">
            <v>COP</v>
          </cell>
          <cell r="C2466" t="str">
            <v>Convenidas</v>
          </cell>
          <cell r="D2466" t="str">
            <v>Variable</v>
          </cell>
          <cell r="E2466">
            <v>5</v>
          </cell>
          <cell r="F2466">
            <v>36159</v>
          </cell>
          <cell r="G2466" t="str">
            <v>Diciembre</v>
          </cell>
          <cell r="H2466">
            <v>1998</v>
          </cell>
          <cell r="I2466">
            <v>37985</v>
          </cell>
          <cell r="J2466">
            <v>2003</v>
          </cell>
          <cell r="K2466" t="str">
            <v>Diciembre</v>
          </cell>
          <cell r="P2466">
            <v>6.5</v>
          </cell>
          <cell r="Q2466">
            <v>18.22</v>
          </cell>
          <cell r="R2466">
            <v>16.86</v>
          </cell>
          <cell r="S2466" t="e">
            <v>#REF!</v>
          </cell>
          <cell r="T2466">
            <v>1.6</v>
          </cell>
          <cell r="U2466" t="e">
            <v>#REF!</v>
          </cell>
          <cell r="V2466">
            <v>1.6</v>
          </cell>
          <cell r="W2466" t="e">
            <v>#REF!</v>
          </cell>
          <cell r="X2466">
            <v>1.6</v>
          </cell>
          <cell r="Y2466">
            <v>0.29152</v>
          </cell>
          <cell r="Z2466">
            <v>1.8915200000000001</v>
          </cell>
          <cell r="AA2466">
            <v>26.975999999999999</v>
          </cell>
          <cell r="AB2466">
            <v>0.27</v>
          </cell>
          <cell r="AC2466">
            <v>0.27664</v>
          </cell>
          <cell r="AD2466">
            <v>0.24512</v>
          </cell>
          <cell r="AE2466">
            <v>0.20735999999999999</v>
          </cell>
          <cell r="AF2466">
            <v>0.19776000000000002</v>
          </cell>
          <cell r="AG2466">
            <v>0</v>
          </cell>
          <cell r="AH2466">
            <v>0</v>
          </cell>
          <cell r="AI2466">
            <v>0</v>
          </cell>
          <cell r="AJ2466">
            <v>0</v>
          </cell>
          <cell r="AK2466">
            <v>0</v>
          </cell>
          <cell r="AL2466">
            <v>0</v>
          </cell>
          <cell r="AM2466">
            <v>0</v>
          </cell>
          <cell r="AN2466">
            <v>0</v>
          </cell>
          <cell r="AO2466">
            <v>0</v>
          </cell>
          <cell r="AP2466">
            <v>0</v>
          </cell>
          <cell r="AQ2466">
            <v>1.1968799999999999</v>
          </cell>
        </row>
        <row r="2467">
          <cell r="A2467">
            <v>1</v>
          </cell>
          <cell r="B2467" t="str">
            <v>COP</v>
          </cell>
          <cell r="C2467" t="str">
            <v>Convenidas</v>
          </cell>
          <cell r="D2467" t="str">
            <v>Variable</v>
          </cell>
          <cell r="E2467">
            <v>5</v>
          </cell>
          <cell r="F2467">
            <v>36159</v>
          </cell>
          <cell r="G2467" t="str">
            <v>Diciembre</v>
          </cell>
          <cell r="H2467">
            <v>1998</v>
          </cell>
          <cell r="I2467">
            <v>37985</v>
          </cell>
          <cell r="J2467">
            <v>2003</v>
          </cell>
          <cell r="K2467" t="str">
            <v>Diciembre</v>
          </cell>
          <cell r="P2467">
            <v>6.5</v>
          </cell>
          <cell r="Q2467">
            <v>18.22</v>
          </cell>
          <cell r="R2467">
            <v>16.86</v>
          </cell>
          <cell r="S2467" t="e">
            <v>#REF!</v>
          </cell>
          <cell r="T2467">
            <v>2.2999999999999998</v>
          </cell>
          <cell r="U2467" t="e">
            <v>#REF!</v>
          </cell>
          <cell r="V2467">
            <v>2.2999999999999998</v>
          </cell>
          <cell r="W2467" t="e">
            <v>#REF!</v>
          </cell>
          <cell r="X2467">
            <v>2.2999999999999998</v>
          </cell>
          <cell r="Y2467">
            <v>0.41905999999999999</v>
          </cell>
          <cell r="Z2467">
            <v>2.7190599999999998</v>
          </cell>
          <cell r="AA2467">
            <v>38.777999999999999</v>
          </cell>
          <cell r="AB2467">
            <v>0.39</v>
          </cell>
          <cell r="AC2467">
            <v>0.39766999999999997</v>
          </cell>
          <cell r="AD2467">
            <v>0.35236000000000001</v>
          </cell>
          <cell r="AE2467">
            <v>0.29807999999999996</v>
          </cell>
          <cell r="AF2467">
            <v>0.28427999999999998</v>
          </cell>
          <cell r="AG2467">
            <v>0</v>
          </cell>
          <cell r="AH2467">
            <v>0</v>
          </cell>
          <cell r="AI2467">
            <v>0</v>
          </cell>
          <cell r="AJ2467">
            <v>0</v>
          </cell>
          <cell r="AK2467">
            <v>0</v>
          </cell>
          <cell r="AL2467">
            <v>0</v>
          </cell>
          <cell r="AM2467">
            <v>0</v>
          </cell>
          <cell r="AN2467">
            <v>0</v>
          </cell>
          <cell r="AO2467">
            <v>0</v>
          </cell>
          <cell r="AP2467">
            <v>0</v>
          </cell>
          <cell r="AQ2467">
            <v>1.7223899999999999</v>
          </cell>
        </row>
        <row r="2468">
          <cell r="A2468">
            <v>1</v>
          </cell>
          <cell r="B2468" t="str">
            <v>COP</v>
          </cell>
          <cell r="C2468" t="str">
            <v>Convenidas</v>
          </cell>
          <cell r="D2468" t="str">
            <v>Variable</v>
          </cell>
          <cell r="E2468">
            <v>5</v>
          </cell>
          <cell r="F2468">
            <v>36159</v>
          </cell>
          <cell r="G2468" t="str">
            <v>Diciembre</v>
          </cell>
          <cell r="H2468">
            <v>1998</v>
          </cell>
          <cell r="I2468">
            <v>37985</v>
          </cell>
          <cell r="J2468">
            <v>2003</v>
          </cell>
          <cell r="K2468" t="str">
            <v>Diciembre</v>
          </cell>
          <cell r="P2468">
            <v>6.5</v>
          </cell>
          <cell r="Q2468">
            <v>18.22</v>
          </cell>
          <cell r="R2468">
            <v>16.86</v>
          </cell>
          <cell r="S2468" t="e">
            <v>#REF!</v>
          </cell>
          <cell r="T2468">
            <v>0.8</v>
          </cell>
          <cell r="U2468" t="e">
            <v>#REF!</v>
          </cell>
          <cell r="V2468">
            <v>0.8</v>
          </cell>
          <cell r="W2468" t="e">
            <v>#REF!</v>
          </cell>
          <cell r="X2468">
            <v>0.8</v>
          </cell>
          <cell r="Y2468">
            <v>0.14576</v>
          </cell>
          <cell r="Z2468">
            <v>0.94576000000000005</v>
          </cell>
          <cell r="AA2468">
            <v>13.488</v>
          </cell>
          <cell r="AB2468">
            <v>0.13</v>
          </cell>
          <cell r="AC2468">
            <v>0.13832</v>
          </cell>
          <cell r="AD2468">
            <v>0.12256</v>
          </cell>
          <cell r="AE2468">
            <v>0.10367999999999999</v>
          </cell>
          <cell r="AF2468">
            <v>9.888000000000001E-2</v>
          </cell>
          <cell r="AG2468">
            <v>0</v>
          </cell>
          <cell r="AH2468">
            <v>0</v>
          </cell>
          <cell r="AI2468">
            <v>0</v>
          </cell>
          <cell r="AJ2468">
            <v>0</v>
          </cell>
          <cell r="AK2468">
            <v>0</v>
          </cell>
          <cell r="AL2468">
            <v>0</v>
          </cell>
          <cell r="AM2468">
            <v>0</v>
          </cell>
          <cell r="AN2468">
            <v>0</v>
          </cell>
          <cell r="AO2468">
            <v>0</v>
          </cell>
          <cell r="AP2468">
            <v>0</v>
          </cell>
          <cell r="AQ2468">
            <v>0.59343999999999997</v>
          </cell>
        </row>
        <row r="2469">
          <cell r="A2469">
            <v>1</v>
          </cell>
          <cell r="B2469" t="str">
            <v>COP</v>
          </cell>
          <cell r="C2469" t="str">
            <v>Convenidas</v>
          </cell>
          <cell r="D2469" t="str">
            <v>Variable</v>
          </cell>
          <cell r="E2469">
            <v>5</v>
          </cell>
          <cell r="F2469">
            <v>36159</v>
          </cell>
          <cell r="G2469" t="str">
            <v>Diciembre</v>
          </cell>
          <cell r="H2469">
            <v>1998</v>
          </cell>
          <cell r="I2469">
            <v>37985</v>
          </cell>
          <cell r="J2469">
            <v>2003</v>
          </cell>
          <cell r="K2469" t="str">
            <v>Diciembre</v>
          </cell>
          <cell r="P2469">
            <v>6.5</v>
          </cell>
          <cell r="Q2469">
            <v>18.22</v>
          </cell>
          <cell r="R2469">
            <v>16.86</v>
          </cell>
          <cell r="S2469" t="e">
            <v>#REF!</v>
          </cell>
          <cell r="T2469">
            <v>2</v>
          </cell>
          <cell r="U2469" t="e">
            <v>#REF!</v>
          </cell>
          <cell r="V2469">
            <v>2</v>
          </cell>
          <cell r="W2469" t="e">
            <v>#REF!</v>
          </cell>
          <cell r="X2469">
            <v>2</v>
          </cell>
          <cell r="Y2469">
            <v>0.3644</v>
          </cell>
          <cell r="Z2469">
            <v>2.3643999999999998</v>
          </cell>
          <cell r="AA2469">
            <v>33.72</v>
          </cell>
          <cell r="AB2469">
            <v>0.34</v>
          </cell>
          <cell r="AC2469">
            <v>0.3458</v>
          </cell>
          <cell r="AD2469">
            <v>0.30640000000000001</v>
          </cell>
          <cell r="AE2469">
            <v>0.25919999999999999</v>
          </cell>
          <cell r="AF2469">
            <v>0.2472</v>
          </cell>
          <cell r="AG2469">
            <v>0</v>
          </cell>
          <cell r="AH2469">
            <v>0</v>
          </cell>
          <cell r="AI2469">
            <v>0</v>
          </cell>
          <cell r="AJ2469">
            <v>0</v>
          </cell>
          <cell r="AK2469">
            <v>0</v>
          </cell>
          <cell r="AL2469">
            <v>0</v>
          </cell>
          <cell r="AM2469">
            <v>0</v>
          </cell>
          <cell r="AN2469">
            <v>0</v>
          </cell>
          <cell r="AO2469">
            <v>0</v>
          </cell>
          <cell r="AP2469">
            <v>0</v>
          </cell>
          <cell r="AQ2469">
            <v>1.4985999999999999</v>
          </cell>
        </row>
        <row r="2470">
          <cell r="A2470">
            <v>1</v>
          </cell>
          <cell r="B2470" t="str">
            <v>COP</v>
          </cell>
          <cell r="C2470" t="str">
            <v>Convenidas</v>
          </cell>
          <cell r="D2470" t="str">
            <v>Variable</v>
          </cell>
          <cell r="E2470">
            <v>5</v>
          </cell>
          <cell r="F2470">
            <v>36159</v>
          </cell>
          <cell r="G2470" t="str">
            <v>Diciembre</v>
          </cell>
          <cell r="H2470">
            <v>1998</v>
          </cell>
          <cell r="I2470">
            <v>37985</v>
          </cell>
          <cell r="J2470">
            <v>2003</v>
          </cell>
          <cell r="K2470" t="str">
            <v>Diciembre</v>
          </cell>
          <cell r="P2470">
            <v>6.5</v>
          </cell>
          <cell r="Q2470">
            <v>18.22</v>
          </cell>
          <cell r="R2470">
            <v>16.86</v>
          </cell>
          <cell r="S2470" t="e">
            <v>#REF!</v>
          </cell>
          <cell r="T2470">
            <v>1.9</v>
          </cell>
          <cell r="U2470" t="e">
            <v>#REF!</v>
          </cell>
          <cell r="V2470">
            <v>1.9</v>
          </cell>
          <cell r="W2470" t="e">
            <v>#REF!</v>
          </cell>
          <cell r="X2470">
            <v>1.9</v>
          </cell>
          <cell r="Y2470">
            <v>0.34617999999999999</v>
          </cell>
          <cell r="Z2470">
            <v>2.2461799999999998</v>
          </cell>
          <cell r="AA2470">
            <v>32.033999999999999</v>
          </cell>
          <cell r="AB2470">
            <v>0.32</v>
          </cell>
          <cell r="AC2470">
            <v>0.32850999999999997</v>
          </cell>
          <cell r="AD2470">
            <v>0.29108000000000001</v>
          </cell>
          <cell r="AE2470">
            <v>0.24623999999999999</v>
          </cell>
          <cell r="AF2470">
            <v>0.23483999999999999</v>
          </cell>
          <cell r="AG2470">
            <v>0</v>
          </cell>
          <cell r="AH2470">
            <v>0</v>
          </cell>
          <cell r="AI2470">
            <v>0</v>
          </cell>
          <cell r="AJ2470">
            <v>0</v>
          </cell>
          <cell r="AK2470">
            <v>0</v>
          </cell>
          <cell r="AL2470">
            <v>0</v>
          </cell>
          <cell r="AM2470">
            <v>0</v>
          </cell>
          <cell r="AN2470">
            <v>0</v>
          </cell>
          <cell r="AO2470">
            <v>0</v>
          </cell>
          <cell r="AP2470">
            <v>0</v>
          </cell>
          <cell r="AQ2470">
            <v>1.4206699999999999</v>
          </cell>
        </row>
        <row r="2471">
          <cell r="A2471">
            <v>1</v>
          </cell>
          <cell r="B2471" t="str">
            <v>COP</v>
          </cell>
          <cell r="C2471" t="str">
            <v>Convenidas</v>
          </cell>
          <cell r="D2471" t="str">
            <v>Variable</v>
          </cell>
          <cell r="E2471">
            <v>5</v>
          </cell>
          <cell r="F2471">
            <v>36159</v>
          </cell>
          <cell r="G2471" t="str">
            <v>Diciembre</v>
          </cell>
          <cell r="H2471">
            <v>1998</v>
          </cell>
          <cell r="I2471">
            <v>37985</v>
          </cell>
          <cell r="J2471">
            <v>2003</v>
          </cell>
          <cell r="K2471" t="str">
            <v>Diciembre</v>
          </cell>
          <cell r="P2471">
            <v>6.5</v>
          </cell>
          <cell r="Q2471">
            <v>18.22</v>
          </cell>
          <cell r="R2471">
            <v>16.86</v>
          </cell>
          <cell r="S2471" t="e">
            <v>#REF!</v>
          </cell>
          <cell r="T2471">
            <v>5</v>
          </cell>
          <cell r="U2471" t="e">
            <v>#REF!</v>
          </cell>
          <cell r="V2471">
            <v>5</v>
          </cell>
          <cell r="W2471" t="e">
            <v>#REF!</v>
          </cell>
          <cell r="X2471">
            <v>5</v>
          </cell>
          <cell r="Y2471">
            <v>0.91100000000000003</v>
          </cell>
          <cell r="Z2471">
            <v>5.9109999999999996</v>
          </cell>
          <cell r="AA2471">
            <v>84.3</v>
          </cell>
          <cell r="AB2471">
            <v>0.84</v>
          </cell>
          <cell r="AC2471">
            <v>0.86450000000000005</v>
          </cell>
          <cell r="AD2471">
            <v>0.76600000000000001</v>
          </cell>
          <cell r="AE2471">
            <v>0.64799999999999991</v>
          </cell>
          <cell r="AF2471">
            <v>0.61799999999999999</v>
          </cell>
          <cell r="AG2471">
            <v>0</v>
          </cell>
          <cell r="AH2471">
            <v>0</v>
          </cell>
          <cell r="AI2471">
            <v>0</v>
          </cell>
          <cell r="AJ2471">
            <v>0</v>
          </cell>
          <cell r="AK2471">
            <v>0</v>
          </cell>
          <cell r="AL2471">
            <v>0</v>
          </cell>
          <cell r="AM2471">
            <v>0</v>
          </cell>
          <cell r="AN2471">
            <v>0</v>
          </cell>
          <cell r="AO2471">
            <v>0</v>
          </cell>
          <cell r="AP2471">
            <v>0</v>
          </cell>
          <cell r="AQ2471">
            <v>3.7364999999999999</v>
          </cell>
        </row>
        <row r="2472">
          <cell r="A2472">
            <v>1</v>
          </cell>
          <cell r="B2472" t="str">
            <v>COP</v>
          </cell>
          <cell r="C2472" t="str">
            <v>Convenidas</v>
          </cell>
          <cell r="D2472" t="str">
            <v>Variable</v>
          </cell>
          <cell r="E2472">
            <v>5</v>
          </cell>
          <cell r="F2472">
            <v>36159</v>
          </cell>
          <cell r="G2472" t="str">
            <v>Diciembre</v>
          </cell>
          <cell r="H2472">
            <v>1998</v>
          </cell>
          <cell r="I2472">
            <v>37985</v>
          </cell>
          <cell r="J2472">
            <v>2003</v>
          </cell>
          <cell r="K2472" t="str">
            <v>Diciembre</v>
          </cell>
          <cell r="P2472">
            <v>6.5</v>
          </cell>
          <cell r="Q2472">
            <v>18.22</v>
          </cell>
          <cell r="R2472">
            <v>16.86</v>
          </cell>
          <cell r="S2472" t="e">
            <v>#REF!</v>
          </cell>
          <cell r="T2472">
            <v>1.8</v>
          </cell>
          <cell r="U2472" t="e">
            <v>#REF!</v>
          </cell>
          <cell r="V2472">
            <v>1.8</v>
          </cell>
          <cell r="W2472" t="e">
            <v>#REF!</v>
          </cell>
          <cell r="X2472">
            <v>1.8</v>
          </cell>
          <cell r="Y2472">
            <v>0.32796000000000003</v>
          </cell>
          <cell r="Z2472">
            <v>2.1279599999999999</v>
          </cell>
          <cell r="AA2472">
            <v>30.347999999999999</v>
          </cell>
          <cell r="AB2472">
            <v>0.3</v>
          </cell>
          <cell r="AC2472">
            <v>0.31122</v>
          </cell>
          <cell r="AD2472">
            <v>0.27576000000000001</v>
          </cell>
          <cell r="AE2472">
            <v>0.23327999999999999</v>
          </cell>
          <cell r="AF2472">
            <v>0.22248000000000001</v>
          </cell>
          <cell r="AG2472">
            <v>0</v>
          </cell>
          <cell r="AH2472">
            <v>0</v>
          </cell>
          <cell r="AI2472">
            <v>0</v>
          </cell>
          <cell r="AJ2472">
            <v>0</v>
          </cell>
          <cell r="AK2472">
            <v>0</v>
          </cell>
          <cell r="AL2472">
            <v>0</v>
          </cell>
          <cell r="AM2472">
            <v>0</v>
          </cell>
          <cell r="AN2472">
            <v>0</v>
          </cell>
          <cell r="AO2472">
            <v>0</v>
          </cell>
          <cell r="AP2472">
            <v>0</v>
          </cell>
          <cell r="AQ2472">
            <v>1.34274</v>
          </cell>
        </row>
        <row r="2473">
          <cell r="A2473">
            <v>1</v>
          </cell>
          <cell r="B2473" t="str">
            <v>COP</v>
          </cell>
          <cell r="C2473" t="str">
            <v>Convenidas</v>
          </cell>
          <cell r="D2473" t="str">
            <v>Variable</v>
          </cell>
          <cell r="E2473">
            <v>5</v>
          </cell>
          <cell r="F2473">
            <v>36159</v>
          </cell>
          <cell r="G2473" t="str">
            <v>Diciembre</v>
          </cell>
          <cell r="H2473">
            <v>1998</v>
          </cell>
          <cell r="I2473">
            <v>37985</v>
          </cell>
          <cell r="J2473">
            <v>2003</v>
          </cell>
          <cell r="K2473" t="str">
            <v>Diciembre</v>
          </cell>
          <cell r="P2473">
            <v>6.5</v>
          </cell>
          <cell r="Q2473">
            <v>18.22</v>
          </cell>
          <cell r="R2473">
            <v>16.86</v>
          </cell>
          <cell r="S2473" t="e">
            <v>#REF!</v>
          </cell>
          <cell r="T2473">
            <v>3.6</v>
          </cell>
          <cell r="U2473" t="e">
            <v>#REF!</v>
          </cell>
          <cell r="V2473">
            <v>3.6</v>
          </cell>
          <cell r="W2473" t="e">
            <v>#REF!</v>
          </cell>
          <cell r="X2473">
            <v>3.6</v>
          </cell>
          <cell r="Y2473">
            <v>0.65592000000000006</v>
          </cell>
          <cell r="Z2473">
            <v>4.2559199999999997</v>
          </cell>
          <cell r="AA2473">
            <v>60.695999999999998</v>
          </cell>
          <cell r="AB2473">
            <v>0.6</v>
          </cell>
          <cell r="AC2473">
            <v>0.62243999999999999</v>
          </cell>
          <cell r="AD2473">
            <v>0.55152000000000001</v>
          </cell>
          <cell r="AE2473">
            <v>0.46655999999999997</v>
          </cell>
          <cell r="AF2473">
            <v>0.44496000000000002</v>
          </cell>
          <cell r="AG2473">
            <v>0</v>
          </cell>
          <cell r="AH2473">
            <v>0</v>
          </cell>
          <cell r="AI2473">
            <v>0</v>
          </cell>
          <cell r="AJ2473">
            <v>0</v>
          </cell>
          <cell r="AK2473">
            <v>0</v>
          </cell>
          <cell r="AL2473">
            <v>0</v>
          </cell>
          <cell r="AM2473">
            <v>0</v>
          </cell>
          <cell r="AN2473">
            <v>0</v>
          </cell>
          <cell r="AO2473">
            <v>0</v>
          </cell>
          <cell r="AP2473">
            <v>0</v>
          </cell>
          <cell r="AQ2473">
            <v>2.6854800000000001</v>
          </cell>
        </row>
        <row r="2474">
          <cell r="A2474">
            <v>1</v>
          </cell>
          <cell r="B2474" t="str">
            <v>COP</v>
          </cell>
          <cell r="C2474" t="str">
            <v>Convenidas</v>
          </cell>
          <cell r="D2474" t="str">
            <v>Variable</v>
          </cell>
          <cell r="E2474">
            <v>5</v>
          </cell>
          <cell r="F2474">
            <v>36159</v>
          </cell>
          <cell r="G2474" t="str">
            <v>Diciembre</v>
          </cell>
          <cell r="H2474">
            <v>1998</v>
          </cell>
          <cell r="I2474">
            <v>37985</v>
          </cell>
          <cell r="J2474">
            <v>2003</v>
          </cell>
          <cell r="K2474" t="str">
            <v>Diciembre</v>
          </cell>
          <cell r="P2474">
            <v>6.5</v>
          </cell>
          <cell r="Q2474">
            <v>18.22</v>
          </cell>
          <cell r="R2474">
            <v>16.86</v>
          </cell>
          <cell r="S2474" t="e">
            <v>#REF!</v>
          </cell>
          <cell r="T2474">
            <v>0.7</v>
          </cell>
          <cell r="U2474" t="e">
            <v>#REF!</v>
          </cell>
          <cell r="V2474">
            <v>0.7</v>
          </cell>
          <cell r="W2474" t="e">
            <v>#REF!</v>
          </cell>
          <cell r="X2474">
            <v>0.7</v>
          </cell>
          <cell r="Y2474">
            <v>0.12753999999999999</v>
          </cell>
          <cell r="Z2474">
            <v>0.82753999999999994</v>
          </cell>
          <cell r="AA2474">
            <v>11.802</v>
          </cell>
          <cell r="AB2474">
            <v>0.12</v>
          </cell>
          <cell r="AC2474">
            <v>0.12102999999999998</v>
          </cell>
          <cell r="AD2474">
            <v>0.10724</v>
          </cell>
          <cell r="AE2474">
            <v>9.0719999999999995E-2</v>
          </cell>
          <cell r="AF2474">
            <v>8.652E-2</v>
          </cell>
          <cell r="AG2474">
            <v>0</v>
          </cell>
          <cell r="AH2474">
            <v>0</v>
          </cell>
          <cell r="AI2474">
            <v>0</v>
          </cell>
          <cell r="AJ2474">
            <v>0</v>
          </cell>
          <cell r="AK2474">
            <v>0</v>
          </cell>
          <cell r="AL2474">
            <v>0</v>
          </cell>
          <cell r="AM2474">
            <v>0</v>
          </cell>
          <cell r="AN2474">
            <v>0</v>
          </cell>
          <cell r="AO2474">
            <v>0</v>
          </cell>
          <cell r="AP2474">
            <v>0</v>
          </cell>
          <cell r="AQ2474">
            <v>0.52551000000000003</v>
          </cell>
        </row>
        <row r="2475">
          <cell r="A2475">
            <v>1</v>
          </cell>
          <cell r="B2475" t="str">
            <v>COP</v>
          </cell>
          <cell r="C2475" t="str">
            <v>Convenidas</v>
          </cell>
          <cell r="D2475" t="str">
            <v>Variable</v>
          </cell>
          <cell r="E2475">
            <v>5</v>
          </cell>
          <cell r="F2475">
            <v>36159</v>
          </cell>
          <cell r="G2475" t="str">
            <v>Diciembre</v>
          </cell>
          <cell r="H2475">
            <v>1998</v>
          </cell>
          <cell r="I2475">
            <v>37985</v>
          </cell>
          <cell r="J2475">
            <v>2003</v>
          </cell>
          <cell r="K2475" t="str">
            <v>Diciembre</v>
          </cell>
          <cell r="P2475">
            <v>6.5</v>
          </cell>
          <cell r="Q2475">
            <v>18.22</v>
          </cell>
          <cell r="R2475">
            <v>16.86</v>
          </cell>
          <cell r="S2475" t="e">
            <v>#REF!</v>
          </cell>
          <cell r="T2475">
            <v>2.6</v>
          </cell>
          <cell r="U2475" t="e">
            <v>#REF!</v>
          </cell>
          <cell r="V2475">
            <v>2.6</v>
          </cell>
          <cell r="W2475" t="e">
            <v>#REF!</v>
          </cell>
          <cell r="X2475">
            <v>2.6</v>
          </cell>
          <cell r="Y2475">
            <v>0.47372000000000003</v>
          </cell>
          <cell r="Z2475">
            <v>3.0737200000000002</v>
          </cell>
          <cell r="AA2475">
            <v>43.835999999999999</v>
          </cell>
          <cell r="AB2475">
            <v>0.44</v>
          </cell>
          <cell r="AC2475">
            <v>0.44954</v>
          </cell>
          <cell r="AD2475">
            <v>0.39832000000000001</v>
          </cell>
          <cell r="AE2475">
            <v>0.33695999999999998</v>
          </cell>
          <cell r="AF2475">
            <v>0.32136000000000003</v>
          </cell>
          <cell r="AG2475">
            <v>0</v>
          </cell>
          <cell r="AH2475">
            <v>0</v>
          </cell>
          <cell r="AI2475">
            <v>0</v>
          </cell>
          <cell r="AJ2475">
            <v>0</v>
          </cell>
          <cell r="AK2475">
            <v>0</v>
          </cell>
          <cell r="AL2475">
            <v>0</v>
          </cell>
          <cell r="AM2475">
            <v>0</v>
          </cell>
          <cell r="AN2475">
            <v>0</v>
          </cell>
          <cell r="AO2475">
            <v>0</v>
          </cell>
          <cell r="AP2475">
            <v>0</v>
          </cell>
          <cell r="AQ2475">
            <v>1.94618</v>
          </cell>
        </row>
        <row r="2476">
          <cell r="A2476">
            <v>1</v>
          </cell>
          <cell r="B2476" t="str">
            <v>COP</v>
          </cell>
          <cell r="C2476" t="str">
            <v>Convenidas</v>
          </cell>
          <cell r="D2476" t="str">
            <v>Variable</v>
          </cell>
          <cell r="E2476">
            <v>5</v>
          </cell>
          <cell r="F2476">
            <v>36159</v>
          </cell>
          <cell r="G2476" t="str">
            <v>Diciembre</v>
          </cell>
          <cell r="H2476">
            <v>1998</v>
          </cell>
          <cell r="I2476">
            <v>37985</v>
          </cell>
          <cell r="J2476">
            <v>2003</v>
          </cell>
          <cell r="K2476" t="str">
            <v>Diciembre</v>
          </cell>
          <cell r="P2476">
            <v>6.5</v>
          </cell>
          <cell r="Q2476">
            <v>18.22</v>
          </cell>
          <cell r="R2476">
            <v>16.86</v>
          </cell>
          <cell r="S2476" t="e">
            <v>#REF!</v>
          </cell>
          <cell r="T2476">
            <v>2.4</v>
          </cell>
          <cell r="U2476" t="e">
            <v>#REF!</v>
          </cell>
          <cell r="V2476">
            <v>2.4</v>
          </cell>
          <cell r="W2476" t="e">
            <v>#REF!</v>
          </cell>
          <cell r="X2476">
            <v>2.4</v>
          </cell>
          <cell r="Y2476">
            <v>0.43728</v>
          </cell>
          <cell r="Z2476">
            <v>2.8372799999999998</v>
          </cell>
          <cell r="AA2476">
            <v>40.463999999999999</v>
          </cell>
          <cell r="AB2476">
            <v>0.4</v>
          </cell>
          <cell r="AC2476">
            <v>0.41496</v>
          </cell>
          <cell r="AD2476">
            <v>0.36768000000000001</v>
          </cell>
          <cell r="AE2476">
            <v>0.31103999999999998</v>
          </cell>
          <cell r="AF2476">
            <v>0.29664000000000001</v>
          </cell>
          <cell r="AG2476">
            <v>0</v>
          </cell>
          <cell r="AH2476">
            <v>0</v>
          </cell>
          <cell r="AI2476">
            <v>0</v>
          </cell>
          <cell r="AJ2476">
            <v>0</v>
          </cell>
          <cell r="AK2476">
            <v>0</v>
          </cell>
          <cell r="AL2476">
            <v>0</v>
          </cell>
          <cell r="AM2476">
            <v>0</v>
          </cell>
          <cell r="AN2476">
            <v>0</v>
          </cell>
          <cell r="AO2476">
            <v>0</v>
          </cell>
          <cell r="AP2476">
            <v>0</v>
          </cell>
          <cell r="AQ2476">
            <v>1.7903200000000001</v>
          </cell>
        </row>
        <row r="2477">
          <cell r="A2477">
            <v>1</v>
          </cell>
          <cell r="B2477" t="str">
            <v>COP</v>
          </cell>
          <cell r="C2477" t="str">
            <v>Convenidas</v>
          </cell>
          <cell r="D2477" t="str">
            <v>Variable</v>
          </cell>
          <cell r="E2477">
            <v>5</v>
          </cell>
          <cell r="F2477">
            <v>36159</v>
          </cell>
          <cell r="G2477" t="str">
            <v>Diciembre</v>
          </cell>
          <cell r="H2477">
            <v>1998</v>
          </cell>
          <cell r="I2477">
            <v>37985</v>
          </cell>
          <cell r="J2477">
            <v>2003</v>
          </cell>
          <cell r="K2477" t="str">
            <v>Diciembre</v>
          </cell>
          <cell r="P2477">
            <v>6.5</v>
          </cell>
          <cell r="Q2477">
            <v>18.22</v>
          </cell>
          <cell r="R2477">
            <v>16.86</v>
          </cell>
          <cell r="S2477" t="e">
            <v>#REF!</v>
          </cell>
          <cell r="T2477">
            <v>1.7</v>
          </cell>
          <cell r="U2477" t="e">
            <v>#REF!</v>
          </cell>
          <cell r="V2477">
            <v>1.7</v>
          </cell>
          <cell r="W2477" t="e">
            <v>#REF!</v>
          </cell>
          <cell r="X2477">
            <v>1.7</v>
          </cell>
          <cell r="Y2477">
            <v>0.30974000000000002</v>
          </cell>
          <cell r="Z2477">
            <v>2.0097399999999999</v>
          </cell>
          <cell r="AA2477">
            <v>28.661999999999999</v>
          </cell>
          <cell r="AB2477">
            <v>0.28999999999999998</v>
          </cell>
          <cell r="AC2477">
            <v>0.29392999999999997</v>
          </cell>
          <cell r="AD2477">
            <v>0.26044</v>
          </cell>
          <cell r="AE2477">
            <v>0.22031999999999999</v>
          </cell>
          <cell r="AF2477">
            <v>0.21012</v>
          </cell>
          <cell r="AG2477">
            <v>0</v>
          </cell>
          <cell r="AH2477">
            <v>0</v>
          </cell>
          <cell r="AI2477">
            <v>0</v>
          </cell>
          <cell r="AJ2477">
            <v>0</v>
          </cell>
          <cell r="AK2477">
            <v>0</v>
          </cell>
          <cell r="AL2477">
            <v>0</v>
          </cell>
          <cell r="AM2477">
            <v>0</v>
          </cell>
          <cell r="AN2477">
            <v>0</v>
          </cell>
          <cell r="AO2477">
            <v>0</v>
          </cell>
          <cell r="AP2477">
            <v>0</v>
          </cell>
          <cell r="AQ2477">
            <v>1.27481</v>
          </cell>
        </row>
        <row r="2478">
          <cell r="A2478">
            <v>1</v>
          </cell>
          <cell r="B2478" t="str">
            <v>COP</v>
          </cell>
          <cell r="C2478" t="str">
            <v>Convenidas</v>
          </cell>
          <cell r="D2478" t="str">
            <v>Variable</v>
          </cell>
          <cell r="E2478">
            <v>5</v>
          </cell>
          <cell r="F2478">
            <v>36159</v>
          </cell>
          <cell r="G2478" t="str">
            <v>Diciembre</v>
          </cell>
          <cell r="H2478">
            <v>1998</v>
          </cell>
          <cell r="I2478">
            <v>37985</v>
          </cell>
          <cell r="J2478">
            <v>2003</v>
          </cell>
          <cell r="K2478" t="str">
            <v>Diciembre</v>
          </cell>
          <cell r="P2478">
            <v>6.5</v>
          </cell>
          <cell r="Q2478">
            <v>18.22</v>
          </cell>
          <cell r="R2478">
            <v>16.86</v>
          </cell>
          <cell r="S2478" t="e">
            <v>#REF!</v>
          </cell>
          <cell r="T2478">
            <v>2.7</v>
          </cell>
          <cell r="U2478" t="e">
            <v>#REF!</v>
          </cell>
          <cell r="V2478">
            <v>2.7</v>
          </cell>
          <cell r="W2478" t="e">
            <v>#REF!</v>
          </cell>
          <cell r="X2478">
            <v>2.7</v>
          </cell>
          <cell r="Y2478">
            <v>0.49194000000000004</v>
          </cell>
          <cell r="Z2478">
            <v>3.1919400000000002</v>
          </cell>
          <cell r="AA2478">
            <v>45.521999999999998</v>
          </cell>
          <cell r="AB2478">
            <v>0.45</v>
          </cell>
          <cell r="AC2478">
            <v>0.46683000000000002</v>
          </cell>
          <cell r="AD2478">
            <v>0.41364000000000001</v>
          </cell>
          <cell r="AE2478">
            <v>0.34992000000000001</v>
          </cell>
          <cell r="AF2478">
            <v>0.33372000000000002</v>
          </cell>
          <cell r="AG2478">
            <v>0</v>
          </cell>
          <cell r="AH2478">
            <v>0</v>
          </cell>
          <cell r="AI2478">
            <v>0</v>
          </cell>
          <cell r="AJ2478">
            <v>0</v>
          </cell>
          <cell r="AK2478">
            <v>0</v>
          </cell>
          <cell r="AL2478">
            <v>0</v>
          </cell>
          <cell r="AM2478">
            <v>0</v>
          </cell>
          <cell r="AN2478">
            <v>0</v>
          </cell>
          <cell r="AO2478">
            <v>0</v>
          </cell>
          <cell r="AP2478">
            <v>0</v>
          </cell>
          <cell r="AQ2478">
            <v>2.0141100000000001</v>
          </cell>
        </row>
        <row r="2479">
          <cell r="A2479">
            <v>1</v>
          </cell>
          <cell r="B2479" t="str">
            <v>COP</v>
          </cell>
          <cell r="C2479" t="str">
            <v>Convenidas</v>
          </cell>
          <cell r="D2479" t="str">
            <v>Variable</v>
          </cell>
          <cell r="E2479">
            <v>5</v>
          </cell>
          <cell r="F2479">
            <v>36159</v>
          </cell>
          <cell r="G2479" t="str">
            <v>Diciembre</v>
          </cell>
          <cell r="H2479">
            <v>1998</v>
          </cell>
          <cell r="I2479">
            <v>37985</v>
          </cell>
          <cell r="J2479">
            <v>2003</v>
          </cell>
          <cell r="K2479" t="str">
            <v>Diciembre</v>
          </cell>
          <cell r="P2479">
            <v>6.5</v>
          </cell>
          <cell r="Q2479">
            <v>18.22</v>
          </cell>
          <cell r="R2479">
            <v>16.86</v>
          </cell>
          <cell r="S2479" t="e">
            <v>#REF!</v>
          </cell>
          <cell r="T2479">
            <v>7.5</v>
          </cell>
          <cell r="U2479" t="e">
            <v>#REF!</v>
          </cell>
          <cell r="V2479">
            <v>7.5</v>
          </cell>
          <cell r="W2479" t="e">
            <v>#REF!</v>
          </cell>
          <cell r="X2479">
            <v>7.5</v>
          </cell>
          <cell r="Y2479">
            <v>1.3665</v>
          </cell>
          <cell r="Z2479">
            <v>8.8665000000000003</v>
          </cell>
          <cell r="AA2479">
            <v>126.44999999999999</v>
          </cell>
          <cell r="AB2479">
            <v>1.26</v>
          </cell>
          <cell r="AC2479">
            <v>1.2967500000000001</v>
          </cell>
          <cell r="AD2479">
            <v>1.149</v>
          </cell>
          <cell r="AE2479">
            <v>0.97199999999999998</v>
          </cell>
          <cell r="AF2479">
            <v>0.92700000000000005</v>
          </cell>
          <cell r="AG2479">
            <v>0</v>
          </cell>
          <cell r="AH2479">
            <v>0</v>
          </cell>
          <cell r="AI2479">
            <v>0</v>
          </cell>
          <cell r="AJ2479">
            <v>0</v>
          </cell>
          <cell r="AK2479">
            <v>0</v>
          </cell>
          <cell r="AL2479">
            <v>0</v>
          </cell>
          <cell r="AM2479">
            <v>0</v>
          </cell>
          <cell r="AN2479">
            <v>0</v>
          </cell>
          <cell r="AO2479">
            <v>0</v>
          </cell>
          <cell r="AP2479">
            <v>0</v>
          </cell>
          <cell r="AQ2479">
            <v>5.6047499999999992</v>
          </cell>
        </row>
        <row r="2480">
          <cell r="A2480">
            <v>1</v>
          </cell>
          <cell r="B2480" t="str">
            <v>COP</v>
          </cell>
          <cell r="C2480" t="str">
            <v>Convenidas</v>
          </cell>
          <cell r="D2480" t="str">
            <v>Variable</v>
          </cell>
          <cell r="E2480">
            <v>5</v>
          </cell>
          <cell r="F2480">
            <v>36159</v>
          </cell>
          <cell r="G2480" t="str">
            <v>Diciembre</v>
          </cell>
          <cell r="H2480">
            <v>1998</v>
          </cell>
          <cell r="I2480">
            <v>37985</v>
          </cell>
          <cell r="J2480">
            <v>2003</v>
          </cell>
          <cell r="K2480" t="str">
            <v>Diciembre</v>
          </cell>
          <cell r="P2480">
            <v>6.5</v>
          </cell>
          <cell r="Q2480">
            <v>18.22</v>
          </cell>
          <cell r="R2480">
            <v>16.86</v>
          </cell>
          <cell r="S2480" t="e">
            <v>#REF!</v>
          </cell>
          <cell r="T2480">
            <v>0.9</v>
          </cell>
          <cell r="U2480" t="e">
            <v>#REF!</v>
          </cell>
          <cell r="V2480">
            <v>0.9</v>
          </cell>
          <cell r="W2480" t="e">
            <v>#REF!</v>
          </cell>
          <cell r="X2480">
            <v>0.9</v>
          </cell>
          <cell r="Y2480">
            <v>0.16398000000000001</v>
          </cell>
          <cell r="Z2480">
            <v>1.0639799999999999</v>
          </cell>
          <cell r="AA2480">
            <v>15.173999999999999</v>
          </cell>
          <cell r="AB2480">
            <v>0.15</v>
          </cell>
          <cell r="AC2480">
            <v>0.15561</v>
          </cell>
          <cell r="AD2480">
            <v>0.13788</v>
          </cell>
          <cell r="AE2480">
            <v>0.11663999999999999</v>
          </cell>
          <cell r="AF2480">
            <v>0.11124000000000001</v>
          </cell>
          <cell r="AG2480">
            <v>0</v>
          </cell>
          <cell r="AH2480">
            <v>0</v>
          </cell>
          <cell r="AI2480">
            <v>0</v>
          </cell>
          <cell r="AJ2480">
            <v>0</v>
          </cell>
          <cell r="AK2480">
            <v>0</v>
          </cell>
          <cell r="AL2480">
            <v>0</v>
          </cell>
          <cell r="AM2480">
            <v>0</v>
          </cell>
          <cell r="AN2480">
            <v>0</v>
          </cell>
          <cell r="AO2480">
            <v>0</v>
          </cell>
          <cell r="AP2480">
            <v>0</v>
          </cell>
          <cell r="AQ2480">
            <v>0.67137000000000002</v>
          </cell>
        </row>
        <row r="2481">
          <cell r="A2481">
            <v>1</v>
          </cell>
          <cell r="B2481" t="str">
            <v>COP</v>
          </cell>
          <cell r="C2481" t="str">
            <v>Convenidas</v>
          </cell>
          <cell r="D2481" t="str">
            <v>Variable</v>
          </cell>
          <cell r="E2481">
            <v>5</v>
          </cell>
          <cell r="F2481">
            <v>36159</v>
          </cell>
          <cell r="G2481" t="str">
            <v>Diciembre</v>
          </cell>
          <cell r="H2481">
            <v>1998</v>
          </cell>
          <cell r="I2481">
            <v>37985</v>
          </cell>
          <cell r="J2481">
            <v>2003</v>
          </cell>
          <cell r="K2481" t="str">
            <v>Diciembre</v>
          </cell>
          <cell r="P2481">
            <v>6.5</v>
          </cell>
          <cell r="Q2481">
            <v>18.22</v>
          </cell>
          <cell r="R2481">
            <v>16.86</v>
          </cell>
          <cell r="S2481" t="e">
            <v>#REF!</v>
          </cell>
          <cell r="T2481">
            <v>4.7</v>
          </cell>
          <cell r="U2481" t="e">
            <v>#REF!</v>
          </cell>
          <cell r="V2481">
            <v>4.7</v>
          </cell>
          <cell r="W2481" t="e">
            <v>#REF!</v>
          </cell>
          <cell r="X2481">
            <v>4.7</v>
          </cell>
          <cell r="Y2481">
            <v>0.85633999999999999</v>
          </cell>
          <cell r="Z2481">
            <v>5.5563400000000005</v>
          </cell>
          <cell r="AA2481">
            <v>79.242000000000004</v>
          </cell>
          <cell r="AB2481">
            <v>0.79</v>
          </cell>
          <cell r="AC2481">
            <v>0.81263000000000007</v>
          </cell>
          <cell r="AD2481">
            <v>0.72004000000000001</v>
          </cell>
          <cell r="AE2481">
            <v>0.60911999999999999</v>
          </cell>
          <cell r="AF2481">
            <v>0.58091999999999999</v>
          </cell>
          <cell r="AG2481">
            <v>0</v>
          </cell>
          <cell r="AH2481">
            <v>0</v>
          </cell>
          <cell r="AI2481">
            <v>0</v>
          </cell>
          <cell r="AJ2481">
            <v>0</v>
          </cell>
          <cell r="AK2481">
            <v>0</v>
          </cell>
          <cell r="AL2481">
            <v>0</v>
          </cell>
          <cell r="AM2481">
            <v>0</v>
          </cell>
          <cell r="AN2481">
            <v>0</v>
          </cell>
          <cell r="AO2481">
            <v>0</v>
          </cell>
          <cell r="AP2481">
            <v>0</v>
          </cell>
          <cell r="AQ2481">
            <v>3.5127099999999998</v>
          </cell>
        </row>
        <row r="2482">
          <cell r="A2482">
            <v>1</v>
          </cell>
          <cell r="B2482" t="str">
            <v>COP</v>
          </cell>
          <cell r="C2482" t="str">
            <v>Convenidas</v>
          </cell>
          <cell r="D2482" t="str">
            <v>Variable</v>
          </cell>
          <cell r="E2482">
            <v>5</v>
          </cell>
          <cell r="F2482">
            <v>36159</v>
          </cell>
          <cell r="G2482" t="str">
            <v>Diciembre</v>
          </cell>
          <cell r="H2482">
            <v>1998</v>
          </cell>
          <cell r="I2482">
            <v>37985</v>
          </cell>
          <cell r="J2482">
            <v>2003</v>
          </cell>
          <cell r="K2482" t="str">
            <v>Diciembre</v>
          </cell>
          <cell r="P2482">
            <v>6.5</v>
          </cell>
          <cell r="Q2482">
            <v>18.22</v>
          </cell>
          <cell r="R2482">
            <v>16.86</v>
          </cell>
          <cell r="S2482" t="e">
            <v>#REF!</v>
          </cell>
          <cell r="T2482">
            <v>0.7</v>
          </cell>
          <cell r="U2482" t="e">
            <v>#REF!</v>
          </cell>
          <cell r="V2482">
            <v>0.7</v>
          </cell>
          <cell r="W2482" t="e">
            <v>#REF!</v>
          </cell>
          <cell r="X2482">
            <v>0.7</v>
          </cell>
          <cell r="Y2482">
            <v>0.12753999999999999</v>
          </cell>
          <cell r="Z2482">
            <v>0.82753999999999994</v>
          </cell>
          <cell r="AA2482">
            <v>11.802</v>
          </cell>
          <cell r="AB2482">
            <v>0.12</v>
          </cell>
          <cell r="AC2482">
            <v>0.12102999999999998</v>
          </cell>
          <cell r="AD2482">
            <v>0.10724</v>
          </cell>
          <cell r="AE2482">
            <v>9.0719999999999995E-2</v>
          </cell>
          <cell r="AF2482">
            <v>8.652E-2</v>
          </cell>
          <cell r="AG2482">
            <v>0</v>
          </cell>
          <cell r="AH2482">
            <v>0</v>
          </cell>
          <cell r="AI2482">
            <v>0</v>
          </cell>
          <cell r="AJ2482">
            <v>0</v>
          </cell>
          <cell r="AK2482">
            <v>0</v>
          </cell>
          <cell r="AL2482">
            <v>0</v>
          </cell>
          <cell r="AM2482">
            <v>0</v>
          </cell>
          <cell r="AN2482">
            <v>0</v>
          </cell>
          <cell r="AO2482">
            <v>0</v>
          </cell>
          <cell r="AP2482">
            <v>0</v>
          </cell>
          <cell r="AQ2482">
            <v>0.52551000000000003</v>
          </cell>
        </row>
        <row r="2483">
          <cell r="A2483">
            <v>1</v>
          </cell>
          <cell r="B2483" t="str">
            <v>COP</v>
          </cell>
          <cell r="C2483" t="str">
            <v>Convenidas</v>
          </cell>
          <cell r="D2483" t="str">
            <v>Variable</v>
          </cell>
          <cell r="E2483">
            <v>5</v>
          </cell>
          <cell r="F2483">
            <v>36159</v>
          </cell>
          <cell r="G2483" t="str">
            <v>Diciembre</v>
          </cell>
          <cell r="H2483">
            <v>1998</v>
          </cell>
          <cell r="I2483">
            <v>37985</v>
          </cell>
          <cell r="J2483">
            <v>2003</v>
          </cell>
          <cell r="K2483" t="str">
            <v>Diciembre</v>
          </cell>
          <cell r="P2483">
            <v>6.5</v>
          </cell>
          <cell r="Q2483">
            <v>18.22</v>
          </cell>
          <cell r="R2483">
            <v>16.86</v>
          </cell>
          <cell r="S2483" t="e">
            <v>#REF!</v>
          </cell>
          <cell r="T2483">
            <v>1</v>
          </cell>
          <cell r="U2483" t="e">
            <v>#REF!</v>
          </cell>
          <cell r="V2483">
            <v>1</v>
          </cell>
          <cell r="W2483" t="e">
            <v>#REF!</v>
          </cell>
          <cell r="X2483">
            <v>1</v>
          </cell>
          <cell r="Y2483">
            <v>0.1822</v>
          </cell>
          <cell r="Z2483">
            <v>1.1821999999999999</v>
          </cell>
          <cell r="AA2483">
            <v>16.86</v>
          </cell>
          <cell r="AB2483">
            <v>0.17</v>
          </cell>
          <cell r="AC2483">
            <v>0.1729</v>
          </cell>
          <cell r="AD2483">
            <v>0.1532</v>
          </cell>
          <cell r="AE2483">
            <v>0.12959999999999999</v>
          </cell>
          <cell r="AF2483">
            <v>0.1236</v>
          </cell>
          <cell r="AG2483">
            <v>0</v>
          </cell>
          <cell r="AH2483">
            <v>0</v>
          </cell>
          <cell r="AI2483">
            <v>0</v>
          </cell>
          <cell r="AJ2483">
            <v>0</v>
          </cell>
          <cell r="AK2483">
            <v>0</v>
          </cell>
          <cell r="AL2483">
            <v>0</v>
          </cell>
          <cell r="AM2483">
            <v>0</v>
          </cell>
          <cell r="AN2483">
            <v>0</v>
          </cell>
          <cell r="AO2483">
            <v>0</v>
          </cell>
          <cell r="AP2483">
            <v>0</v>
          </cell>
          <cell r="AQ2483">
            <v>0.74929999999999997</v>
          </cell>
        </row>
        <row r="2484">
          <cell r="A2484">
            <v>1</v>
          </cell>
          <cell r="B2484" t="str">
            <v>COP</v>
          </cell>
          <cell r="C2484" t="str">
            <v>Convenidas</v>
          </cell>
          <cell r="D2484" t="str">
            <v>Variable</v>
          </cell>
          <cell r="E2484">
            <v>5</v>
          </cell>
          <cell r="F2484">
            <v>36159</v>
          </cell>
          <cell r="G2484" t="str">
            <v>Diciembre</v>
          </cell>
          <cell r="H2484">
            <v>1998</v>
          </cell>
          <cell r="I2484">
            <v>37985</v>
          </cell>
          <cell r="J2484">
            <v>2003</v>
          </cell>
          <cell r="K2484" t="str">
            <v>Diciembre</v>
          </cell>
          <cell r="P2484">
            <v>6.5</v>
          </cell>
          <cell r="Q2484">
            <v>18.22</v>
          </cell>
          <cell r="R2484">
            <v>16.86</v>
          </cell>
          <cell r="S2484" t="e">
            <v>#REF!</v>
          </cell>
          <cell r="T2484">
            <v>1</v>
          </cell>
          <cell r="U2484" t="e">
            <v>#REF!</v>
          </cell>
          <cell r="V2484">
            <v>1</v>
          </cell>
          <cell r="W2484" t="e">
            <v>#REF!</v>
          </cell>
          <cell r="X2484">
            <v>1</v>
          </cell>
          <cell r="Y2484">
            <v>0.1822</v>
          </cell>
          <cell r="Z2484">
            <v>1.1821999999999999</v>
          </cell>
          <cell r="AA2484">
            <v>16.86</v>
          </cell>
          <cell r="AB2484">
            <v>0.17</v>
          </cell>
          <cell r="AC2484">
            <v>0.1729</v>
          </cell>
          <cell r="AD2484">
            <v>0.1532</v>
          </cell>
          <cell r="AE2484">
            <v>0.12959999999999999</v>
          </cell>
          <cell r="AF2484">
            <v>0.1236</v>
          </cell>
          <cell r="AG2484">
            <v>0</v>
          </cell>
          <cell r="AH2484">
            <v>0</v>
          </cell>
          <cell r="AI2484">
            <v>0</v>
          </cell>
          <cell r="AJ2484">
            <v>0</v>
          </cell>
          <cell r="AK2484">
            <v>0</v>
          </cell>
          <cell r="AL2484">
            <v>0</v>
          </cell>
          <cell r="AM2484">
            <v>0</v>
          </cell>
          <cell r="AN2484">
            <v>0</v>
          </cell>
          <cell r="AO2484">
            <v>0</v>
          </cell>
          <cell r="AP2484">
            <v>0</v>
          </cell>
          <cell r="AQ2484">
            <v>0.74929999999999997</v>
          </cell>
        </row>
        <row r="2485">
          <cell r="A2485">
            <v>1</v>
          </cell>
          <cell r="B2485" t="str">
            <v>COP</v>
          </cell>
          <cell r="C2485" t="str">
            <v>Convenidas</v>
          </cell>
          <cell r="D2485" t="str">
            <v>Variable</v>
          </cell>
          <cell r="E2485">
            <v>5</v>
          </cell>
          <cell r="F2485">
            <v>36159</v>
          </cell>
          <cell r="G2485" t="str">
            <v>Diciembre</v>
          </cell>
          <cell r="H2485">
            <v>1998</v>
          </cell>
          <cell r="I2485">
            <v>37985</v>
          </cell>
          <cell r="J2485">
            <v>2003</v>
          </cell>
          <cell r="K2485" t="str">
            <v>Diciembre</v>
          </cell>
          <cell r="P2485">
            <v>6.5</v>
          </cell>
          <cell r="Q2485">
            <v>18.22</v>
          </cell>
          <cell r="R2485">
            <v>16.86</v>
          </cell>
          <cell r="S2485" t="e">
            <v>#REF!</v>
          </cell>
          <cell r="T2485">
            <v>5.7</v>
          </cell>
          <cell r="U2485" t="e">
            <v>#REF!</v>
          </cell>
          <cell r="V2485">
            <v>5.7</v>
          </cell>
          <cell r="W2485" t="e">
            <v>#REF!</v>
          </cell>
          <cell r="X2485">
            <v>5.7</v>
          </cell>
          <cell r="Y2485">
            <v>1.03854</v>
          </cell>
          <cell r="Z2485">
            <v>6.7385400000000004</v>
          </cell>
          <cell r="AA2485">
            <v>96.102000000000004</v>
          </cell>
          <cell r="AB2485">
            <v>0.96</v>
          </cell>
          <cell r="AC2485">
            <v>0.98553000000000002</v>
          </cell>
          <cell r="AD2485">
            <v>0.87324000000000002</v>
          </cell>
          <cell r="AE2485">
            <v>0.73871999999999993</v>
          </cell>
          <cell r="AF2485">
            <v>0.70452000000000004</v>
          </cell>
          <cell r="AG2485">
            <v>0</v>
          </cell>
          <cell r="AH2485">
            <v>0</v>
          </cell>
          <cell r="AI2485">
            <v>0</v>
          </cell>
          <cell r="AJ2485">
            <v>0</v>
          </cell>
          <cell r="AK2485">
            <v>0</v>
          </cell>
          <cell r="AL2485">
            <v>0</v>
          </cell>
          <cell r="AM2485">
            <v>0</v>
          </cell>
          <cell r="AN2485">
            <v>0</v>
          </cell>
          <cell r="AO2485">
            <v>0</v>
          </cell>
          <cell r="AP2485">
            <v>0</v>
          </cell>
          <cell r="AQ2485">
            <v>4.2620100000000001</v>
          </cell>
        </row>
        <row r="2486">
          <cell r="A2486">
            <v>1</v>
          </cell>
          <cell r="B2486" t="str">
            <v>COP</v>
          </cell>
          <cell r="C2486" t="str">
            <v>Convenidas</v>
          </cell>
          <cell r="D2486" t="str">
            <v>Variable</v>
          </cell>
          <cell r="E2486">
            <v>5</v>
          </cell>
          <cell r="F2486">
            <v>36159</v>
          </cell>
          <cell r="G2486" t="str">
            <v>Diciembre</v>
          </cell>
          <cell r="H2486">
            <v>1998</v>
          </cell>
          <cell r="I2486">
            <v>37985</v>
          </cell>
          <cell r="J2486">
            <v>2003</v>
          </cell>
          <cell r="K2486" t="str">
            <v>Diciembre</v>
          </cell>
          <cell r="P2486">
            <v>6.5</v>
          </cell>
          <cell r="Q2486">
            <v>18.22</v>
          </cell>
          <cell r="R2486">
            <v>16.86</v>
          </cell>
          <cell r="S2486" t="e">
            <v>#REF!</v>
          </cell>
          <cell r="T2486">
            <v>1</v>
          </cell>
          <cell r="U2486" t="e">
            <v>#REF!</v>
          </cell>
          <cell r="V2486">
            <v>1</v>
          </cell>
          <cell r="W2486" t="e">
            <v>#REF!</v>
          </cell>
          <cell r="X2486">
            <v>1</v>
          </cell>
          <cell r="Y2486">
            <v>0.1822</v>
          </cell>
          <cell r="Z2486">
            <v>1.1821999999999999</v>
          </cell>
          <cell r="AA2486">
            <v>16.86</v>
          </cell>
          <cell r="AB2486">
            <v>0.17</v>
          </cell>
          <cell r="AC2486">
            <v>0.1729</v>
          </cell>
          <cell r="AD2486">
            <v>0.1532</v>
          </cell>
          <cell r="AE2486">
            <v>0.12959999999999999</v>
          </cell>
          <cell r="AF2486">
            <v>0.1236</v>
          </cell>
          <cell r="AG2486">
            <v>0</v>
          </cell>
          <cell r="AH2486">
            <v>0</v>
          </cell>
          <cell r="AI2486">
            <v>0</v>
          </cell>
          <cell r="AJ2486">
            <v>0</v>
          </cell>
          <cell r="AK2486">
            <v>0</v>
          </cell>
          <cell r="AL2486">
            <v>0</v>
          </cell>
          <cell r="AM2486">
            <v>0</v>
          </cell>
          <cell r="AN2486">
            <v>0</v>
          </cell>
          <cell r="AO2486">
            <v>0</v>
          </cell>
          <cell r="AP2486">
            <v>0</v>
          </cell>
          <cell r="AQ2486">
            <v>0.74929999999999997</v>
          </cell>
        </row>
        <row r="2487">
          <cell r="A2487">
            <v>1</v>
          </cell>
          <cell r="B2487" t="str">
            <v>COP</v>
          </cell>
          <cell r="C2487" t="str">
            <v>Convenidas</v>
          </cell>
          <cell r="D2487" t="str">
            <v>Variable</v>
          </cell>
          <cell r="E2487">
            <v>5</v>
          </cell>
          <cell r="F2487">
            <v>36159</v>
          </cell>
          <cell r="G2487" t="str">
            <v>Diciembre</v>
          </cell>
          <cell r="H2487">
            <v>1998</v>
          </cell>
          <cell r="I2487">
            <v>37985</v>
          </cell>
          <cell r="J2487">
            <v>2003</v>
          </cell>
          <cell r="K2487" t="str">
            <v>Diciembre</v>
          </cell>
          <cell r="P2487">
            <v>6.5</v>
          </cell>
          <cell r="Q2487">
            <v>18.22</v>
          </cell>
          <cell r="R2487">
            <v>16.86</v>
          </cell>
          <cell r="S2487" t="e">
            <v>#REF!</v>
          </cell>
          <cell r="T2487">
            <v>1.6</v>
          </cell>
          <cell r="U2487" t="e">
            <v>#REF!</v>
          </cell>
          <cell r="V2487">
            <v>1.6</v>
          </cell>
          <cell r="W2487" t="e">
            <v>#REF!</v>
          </cell>
          <cell r="X2487">
            <v>1.6</v>
          </cell>
          <cell r="Y2487">
            <v>0.29152</v>
          </cell>
          <cell r="Z2487">
            <v>1.8915200000000001</v>
          </cell>
          <cell r="AA2487">
            <v>26.975999999999999</v>
          </cell>
          <cell r="AB2487">
            <v>0.27</v>
          </cell>
          <cell r="AC2487">
            <v>0.27664</v>
          </cell>
          <cell r="AD2487">
            <v>0.24512</v>
          </cell>
          <cell r="AE2487">
            <v>0.20735999999999999</v>
          </cell>
          <cell r="AF2487">
            <v>0.19776000000000002</v>
          </cell>
          <cell r="AG2487">
            <v>0</v>
          </cell>
          <cell r="AH2487">
            <v>0</v>
          </cell>
          <cell r="AI2487">
            <v>0</v>
          </cell>
          <cell r="AJ2487">
            <v>0</v>
          </cell>
          <cell r="AK2487">
            <v>0</v>
          </cell>
          <cell r="AL2487">
            <v>0</v>
          </cell>
          <cell r="AM2487">
            <v>0</v>
          </cell>
          <cell r="AN2487">
            <v>0</v>
          </cell>
          <cell r="AO2487">
            <v>0</v>
          </cell>
          <cell r="AP2487">
            <v>0</v>
          </cell>
          <cell r="AQ2487">
            <v>1.1968799999999999</v>
          </cell>
        </row>
        <row r="2488">
          <cell r="A2488">
            <v>1</v>
          </cell>
          <cell r="B2488" t="str">
            <v>COP</v>
          </cell>
          <cell r="C2488" t="str">
            <v>Convenidas</v>
          </cell>
          <cell r="D2488" t="str">
            <v>Variable</v>
          </cell>
          <cell r="E2488">
            <v>5</v>
          </cell>
          <cell r="F2488">
            <v>36159</v>
          </cell>
          <cell r="G2488" t="str">
            <v>Diciembre</v>
          </cell>
          <cell r="H2488">
            <v>1998</v>
          </cell>
          <cell r="I2488">
            <v>37985</v>
          </cell>
          <cell r="J2488">
            <v>2003</v>
          </cell>
          <cell r="K2488" t="str">
            <v>Diciembre</v>
          </cell>
          <cell r="P2488">
            <v>6.5</v>
          </cell>
          <cell r="Q2488">
            <v>18.22</v>
          </cell>
          <cell r="R2488">
            <v>16.86</v>
          </cell>
          <cell r="S2488" t="e">
            <v>#REF!</v>
          </cell>
          <cell r="T2488">
            <v>0.8</v>
          </cell>
          <cell r="U2488" t="e">
            <v>#REF!</v>
          </cell>
          <cell r="V2488">
            <v>0.8</v>
          </cell>
          <cell r="W2488" t="e">
            <v>#REF!</v>
          </cell>
          <cell r="X2488">
            <v>0.8</v>
          </cell>
          <cell r="Y2488">
            <v>0.14576</v>
          </cell>
          <cell r="Z2488">
            <v>0.94576000000000005</v>
          </cell>
          <cell r="AA2488">
            <v>13.488</v>
          </cell>
          <cell r="AB2488">
            <v>0.13</v>
          </cell>
          <cell r="AC2488">
            <v>0.13832</v>
          </cell>
          <cell r="AD2488">
            <v>0.12256</v>
          </cell>
          <cell r="AE2488">
            <v>0.10367999999999999</v>
          </cell>
          <cell r="AF2488">
            <v>9.888000000000001E-2</v>
          </cell>
          <cell r="AG2488">
            <v>0</v>
          </cell>
          <cell r="AH2488">
            <v>0</v>
          </cell>
          <cell r="AI2488">
            <v>0</v>
          </cell>
          <cell r="AJ2488">
            <v>0</v>
          </cell>
          <cell r="AK2488">
            <v>0</v>
          </cell>
          <cell r="AL2488">
            <v>0</v>
          </cell>
          <cell r="AM2488">
            <v>0</v>
          </cell>
          <cell r="AN2488">
            <v>0</v>
          </cell>
          <cell r="AO2488">
            <v>0</v>
          </cell>
          <cell r="AP2488">
            <v>0</v>
          </cell>
          <cell r="AQ2488">
            <v>0.59343999999999997</v>
          </cell>
        </row>
        <row r="2489">
          <cell r="A2489">
            <v>1</v>
          </cell>
          <cell r="B2489" t="str">
            <v>COP</v>
          </cell>
          <cell r="C2489" t="str">
            <v>Convenidas</v>
          </cell>
          <cell r="D2489" t="str">
            <v>Variable</v>
          </cell>
          <cell r="E2489">
            <v>5</v>
          </cell>
          <cell r="F2489">
            <v>36159</v>
          </cell>
          <cell r="G2489" t="str">
            <v>Diciembre</v>
          </cell>
          <cell r="H2489">
            <v>1998</v>
          </cell>
          <cell r="I2489">
            <v>37985</v>
          </cell>
          <cell r="J2489">
            <v>2003</v>
          </cell>
          <cell r="K2489" t="str">
            <v>Diciembre</v>
          </cell>
          <cell r="P2489">
            <v>6.5</v>
          </cell>
          <cell r="Q2489">
            <v>18.22</v>
          </cell>
          <cell r="R2489">
            <v>16.86</v>
          </cell>
          <cell r="S2489" t="e">
            <v>#REF!</v>
          </cell>
          <cell r="T2489">
            <v>1.4</v>
          </cell>
          <cell r="U2489" t="e">
            <v>#REF!</v>
          </cell>
          <cell r="V2489">
            <v>1.4</v>
          </cell>
          <cell r="W2489" t="e">
            <v>#REF!</v>
          </cell>
          <cell r="X2489">
            <v>1.4</v>
          </cell>
          <cell r="Y2489">
            <v>0.25507999999999997</v>
          </cell>
          <cell r="Z2489">
            <v>1.6550799999999999</v>
          </cell>
          <cell r="AA2489">
            <v>23.603999999999999</v>
          </cell>
          <cell r="AB2489">
            <v>0.23</v>
          </cell>
          <cell r="AC2489">
            <v>0.24205999999999997</v>
          </cell>
          <cell r="AD2489">
            <v>0.21448</v>
          </cell>
          <cell r="AE2489">
            <v>0.18143999999999999</v>
          </cell>
          <cell r="AF2489">
            <v>0.17304</v>
          </cell>
          <cell r="AG2489">
            <v>0</v>
          </cell>
          <cell r="AH2489">
            <v>0</v>
          </cell>
          <cell r="AI2489">
            <v>0</v>
          </cell>
          <cell r="AJ2489">
            <v>0</v>
          </cell>
          <cell r="AK2489">
            <v>0</v>
          </cell>
          <cell r="AL2489">
            <v>0</v>
          </cell>
          <cell r="AM2489">
            <v>0</v>
          </cell>
          <cell r="AN2489">
            <v>0</v>
          </cell>
          <cell r="AO2489">
            <v>0</v>
          </cell>
          <cell r="AP2489">
            <v>0</v>
          </cell>
          <cell r="AQ2489">
            <v>1.0410200000000001</v>
          </cell>
        </row>
        <row r="2490">
          <cell r="A2490">
            <v>1</v>
          </cell>
          <cell r="B2490" t="str">
            <v>COP</v>
          </cell>
          <cell r="C2490" t="str">
            <v>Convenidas</v>
          </cell>
          <cell r="D2490" t="str">
            <v>Variable</v>
          </cell>
          <cell r="E2490">
            <v>5</v>
          </cell>
          <cell r="F2490">
            <v>36159</v>
          </cell>
          <cell r="G2490" t="str">
            <v>Diciembre</v>
          </cell>
          <cell r="H2490">
            <v>1998</v>
          </cell>
          <cell r="I2490">
            <v>37985</v>
          </cell>
          <cell r="J2490">
            <v>2003</v>
          </cell>
          <cell r="K2490" t="str">
            <v>Diciembre</v>
          </cell>
          <cell r="P2490">
            <v>6.5</v>
          </cell>
          <cell r="Q2490">
            <v>18.22</v>
          </cell>
          <cell r="R2490">
            <v>16.86</v>
          </cell>
          <cell r="S2490" t="e">
            <v>#REF!</v>
          </cell>
          <cell r="T2490">
            <v>0.6</v>
          </cell>
          <cell r="U2490" t="e">
            <v>#REF!</v>
          </cell>
          <cell r="V2490">
            <v>0.6</v>
          </cell>
          <cell r="W2490" t="e">
            <v>#REF!</v>
          </cell>
          <cell r="X2490">
            <v>0.6</v>
          </cell>
          <cell r="Y2490">
            <v>0.10932</v>
          </cell>
          <cell r="Z2490">
            <v>0.70931999999999995</v>
          </cell>
          <cell r="AA2490">
            <v>10.116</v>
          </cell>
          <cell r="AB2490">
            <v>0.1</v>
          </cell>
          <cell r="AC2490">
            <v>0.10374</v>
          </cell>
          <cell r="AD2490">
            <v>9.1920000000000002E-2</v>
          </cell>
          <cell r="AE2490">
            <v>7.7759999999999996E-2</v>
          </cell>
          <cell r="AF2490">
            <v>7.4160000000000004E-2</v>
          </cell>
          <cell r="AG2490">
            <v>0</v>
          </cell>
          <cell r="AH2490">
            <v>0</v>
          </cell>
          <cell r="AI2490">
            <v>0</v>
          </cell>
          <cell r="AJ2490">
            <v>0</v>
          </cell>
          <cell r="AK2490">
            <v>0</v>
          </cell>
          <cell r="AL2490">
            <v>0</v>
          </cell>
          <cell r="AM2490">
            <v>0</v>
          </cell>
          <cell r="AN2490">
            <v>0</v>
          </cell>
          <cell r="AO2490">
            <v>0</v>
          </cell>
          <cell r="AP2490">
            <v>0</v>
          </cell>
          <cell r="AQ2490">
            <v>0.44758000000000003</v>
          </cell>
        </row>
        <row r="2491">
          <cell r="A2491">
            <v>1</v>
          </cell>
          <cell r="B2491" t="str">
            <v>COP</v>
          </cell>
          <cell r="C2491" t="str">
            <v>Convenidas</v>
          </cell>
          <cell r="D2491" t="str">
            <v>Variable</v>
          </cell>
          <cell r="E2491">
            <v>5</v>
          </cell>
          <cell r="F2491">
            <v>36159</v>
          </cell>
          <cell r="G2491" t="str">
            <v>Diciembre</v>
          </cell>
          <cell r="H2491">
            <v>1998</v>
          </cell>
          <cell r="I2491">
            <v>37985</v>
          </cell>
          <cell r="J2491">
            <v>2003</v>
          </cell>
          <cell r="K2491" t="str">
            <v>Diciembre</v>
          </cell>
          <cell r="P2491">
            <v>6.5</v>
          </cell>
          <cell r="Q2491">
            <v>18.22</v>
          </cell>
          <cell r="R2491">
            <v>16.86</v>
          </cell>
          <cell r="S2491" t="e">
            <v>#REF!</v>
          </cell>
          <cell r="T2491">
            <v>0.7</v>
          </cell>
          <cell r="U2491" t="e">
            <v>#REF!</v>
          </cell>
          <cell r="V2491">
            <v>0.7</v>
          </cell>
          <cell r="W2491" t="e">
            <v>#REF!</v>
          </cell>
          <cell r="X2491">
            <v>0.7</v>
          </cell>
          <cell r="Y2491">
            <v>0.12753999999999999</v>
          </cell>
          <cell r="Z2491">
            <v>0.82753999999999994</v>
          </cell>
          <cell r="AA2491">
            <v>11.802</v>
          </cell>
          <cell r="AB2491">
            <v>0.12</v>
          </cell>
          <cell r="AC2491">
            <v>0.12102999999999998</v>
          </cell>
          <cell r="AD2491">
            <v>0.10724</v>
          </cell>
          <cell r="AE2491">
            <v>9.0719999999999995E-2</v>
          </cell>
          <cell r="AF2491">
            <v>8.652E-2</v>
          </cell>
          <cell r="AG2491">
            <v>0</v>
          </cell>
          <cell r="AH2491">
            <v>0</v>
          </cell>
          <cell r="AI2491">
            <v>0</v>
          </cell>
          <cell r="AJ2491">
            <v>0</v>
          </cell>
          <cell r="AK2491">
            <v>0</v>
          </cell>
          <cell r="AL2491">
            <v>0</v>
          </cell>
          <cell r="AM2491">
            <v>0</v>
          </cell>
          <cell r="AN2491">
            <v>0</v>
          </cell>
          <cell r="AO2491">
            <v>0</v>
          </cell>
          <cell r="AP2491">
            <v>0</v>
          </cell>
          <cell r="AQ2491">
            <v>0.52551000000000003</v>
          </cell>
        </row>
        <row r="2492">
          <cell r="A2492">
            <v>1</v>
          </cell>
          <cell r="B2492" t="str">
            <v>COP</v>
          </cell>
          <cell r="C2492" t="str">
            <v>Convenidas</v>
          </cell>
          <cell r="D2492" t="str">
            <v>Variable</v>
          </cell>
          <cell r="E2492">
            <v>5</v>
          </cell>
          <cell r="F2492">
            <v>36159</v>
          </cell>
          <cell r="G2492" t="str">
            <v>Diciembre</v>
          </cell>
          <cell r="H2492">
            <v>1998</v>
          </cell>
          <cell r="I2492">
            <v>37985</v>
          </cell>
          <cell r="J2492">
            <v>2003</v>
          </cell>
          <cell r="K2492" t="str">
            <v>Diciembre</v>
          </cell>
          <cell r="P2492">
            <v>6.5</v>
          </cell>
          <cell r="Q2492">
            <v>18.22</v>
          </cell>
          <cell r="R2492">
            <v>16.86</v>
          </cell>
          <cell r="S2492" t="e">
            <v>#REF!</v>
          </cell>
          <cell r="T2492">
            <v>1.4</v>
          </cell>
          <cell r="U2492" t="e">
            <v>#REF!</v>
          </cell>
          <cell r="V2492">
            <v>1.4</v>
          </cell>
          <cell r="W2492" t="e">
            <v>#REF!</v>
          </cell>
          <cell r="X2492">
            <v>1.4</v>
          </cell>
          <cell r="Y2492">
            <v>0.25507999999999997</v>
          </cell>
          <cell r="Z2492">
            <v>1.6550799999999999</v>
          </cell>
          <cell r="AA2492">
            <v>23.603999999999999</v>
          </cell>
          <cell r="AB2492">
            <v>0.23</v>
          </cell>
          <cell r="AC2492">
            <v>0.24205999999999997</v>
          </cell>
          <cell r="AD2492">
            <v>0.21448</v>
          </cell>
          <cell r="AE2492">
            <v>0.18143999999999999</v>
          </cell>
          <cell r="AF2492">
            <v>0.17304</v>
          </cell>
          <cell r="AG2492">
            <v>0</v>
          </cell>
          <cell r="AH2492">
            <v>0</v>
          </cell>
          <cell r="AI2492">
            <v>0</v>
          </cell>
          <cell r="AJ2492">
            <v>0</v>
          </cell>
          <cell r="AK2492">
            <v>0</v>
          </cell>
          <cell r="AL2492">
            <v>0</v>
          </cell>
          <cell r="AM2492">
            <v>0</v>
          </cell>
          <cell r="AN2492">
            <v>0</v>
          </cell>
          <cell r="AO2492">
            <v>0</v>
          </cell>
          <cell r="AP2492">
            <v>0</v>
          </cell>
          <cell r="AQ2492">
            <v>1.0410200000000001</v>
          </cell>
        </row>
        <row r="2493">
          <cell r="A2493">
            <v>1</v>
          </cell>
          <cell r="B2493" t="str">
            <v>COP</v>
          </cell>
          <cell r="C2493" t="str">
            <v>Convenidas</v>
          </cell>
          <cell r="D2493" t="str">
            <v>Variable</v>
          </cell>
          <cell r="E2493">
            <v>5</v>
          </cell>
          <cell r="F2493">
            <v>36159</v>
          </cell>
          <cell r="G2493" t="str">
            <v>Diciembre</v>
          </cell>
          <cell r="H2493">
            <v>1998</v>
          </cell>
          <cell r="I2493">
            <v>37985</v>
          </cell>
          <cell r="J2493">
            <v>2003</v>
          </cell>
          <cell r="K2493" t="str">
            <v>Diciembre</v>
          </cell>
          <cell r="P2493">
            <v>6.5</v>
          </cell>
          <cell r="Q2493">
            <v>18.22</v>
          </cell>
          <cell r="R2493">
            <v>16.86</v>
          </cell>
          <cell r="S2493" t="e">
            <v>#REF!</v>
          </cell>
          <cell r="T2493">
            <v>2.2000000000000002</v>
          </cell>
          <cell r="U2493" t="e">
            <v>#REF!</v>
          </cell>
          <cell r="V2493">
            <v>2.2000000000000002</v>
          </cell>
          <cell r="W2493" t="e">
            <v>#REF!</v>
          </cell>
          <cell r="X2493">
            <v>2.2000000000000002</v>
          </cell>
          <cell r="Y2493">
            <v>0.40084000000000003</v>
          </cell>
          <cell r="Z2493">
            <v>2.6008400000000003</v>
          </cell>
          <cell r="AA2493">
            <v>37.091999999999999</v>
          </cell>
          <cell r="AB2493">
            <v>0.37</v>
          </cell>
          <cell r="AC2493">
            <v>0.38038000000000005</v>
          </cell>
          <cell r="AD2493">
            <v>0.33704000000000001</v>
          </cell>
          <cell r="AE2493">
            <v>0.28511999999999998</v>
          </cell>
          <cell r="AF2493">
            <v>0.27192000000000005</v>
          </cell>
          <cell r="AG2493">
            <v>0</v>
          </cell>
          <cell r="AH2493">
            <v>0</v>
          </cell>
          <cell r="AI2493">
            <v>0</v>
          </cell>
          <cell r="AJ2493">
            <v>0</v>
          </cell>
          <cell r="AK2493">
            <v>0</v>
          </cell>
          <cell r="AL2493">
            <v>0</v>
          </cell>
          <cell r="AM2493">
            <v>0</v>
          </cell>
          <cell r="AN2493">
            <v>0</v>
          </cell>
          <cell r="AO2493">
            <v>0</v>
          </cell>
          <cell r="AP2493">
            <v>0</v>
          </cell>
          <cell r="AQ2493">
            <v>1.64446</v>
          </cell>
        </row>
        <row r="2494">
          <cell r="A2494">
            <v>1</v>
          </cell>
          <cell r="B2494" t="str">
            <v>COP</v>
          </cell>
          <cell r="C2494" t="str">
            <v>Convenidas</v>
          </cell>
          <cell r="D2494" t="str">
            <v>Variable</v>
          </cell>
          <cell r="E2494">
            <v>5</v>
          </cell>
          <cell r="F2494">
            <v>36159</v>
          </cell>
          <cell r="G2494" t="str">
            <v>Diciembre</v>
          </cell>
          <cell r="H2494">
            <v>1998</v>
          </cell>
          <cell r="I2494">
            <v>37985</v>
          </cell>
          <cell r="J2494">
            <v>2003</v>
          </cell>
          <cell r="K2494" t="str">
            <v>Diciembre</v>
          </cell>
          <cell r="P2494">
            <v>6.5</v>
          </cell>
          <cell r="Q2494">
            <v>18.22</v>
          </cell>
          <cell r="R2494">
            <v>16.86</v>
          </cell>
          <cell r="S2494" t="e">
            <v>#REF!</v>
          </cell>
          <cell r="T2494">
            <v>1.1000000000000001</v>
          </cell>
          <cell r="U2494" t="e">
            <v>#REF!</v>
          </cell>
          <cell r="V2494">
            <v>1.1000000000000001</v>
          </cell>
          <cell r="W2494" t="e">
            <v>#REF!</v>
          </cell>
          <cell r="X2494">
            <v>1.1000000000000001</v>
          </cell>
          <cell r="Y2494">
            <v>0.20042000000000001</v>
          </cell>
          <cell r="Z2494">
            <v>1.3004200000000001</v>
          </cell>
          <cell r="AA2494">
            <v>18.545999999999999</v>
          </cell>
          <cell r="AB2494">
            <v>0.18</v>
          </cell>
          <cell r="AC2494">
            <v>0.19019000000000003</v>
          </cell>
          <cell r="AD2494">
            <v>0.16852</v>
          </cell>
          <cell r="AE2494">
            <v>0.14255999999999999</v>
          </cell>
          <cell r="AF2494">
            <v>0.13596000000000003</v>
          </cell>
          <cell r="AG2494">
            <v>0</v>
          </cell>
          <cell r="AH2494">
            <v>0</v>
          </cell>
          <cell r="AI2494">
            <v>0</v>
          </cell>
          <cell r="AJ2494">
            <v>0</v>
          </cell>
          <cell r="AK2494">
            <v>0</v>
          </cell>
          <cell r="AL2494">
            <v>0</v>
          </cell>
          <cell r="AM2494">
            <v>0</v>
          </cell>
          <cell r="AN2494">
            <v>0</v>
          </cell>
          <cell r="AO2494">
            <v>0</v>
          </cell>
          <cell r="AP2494">
            <v>0</v>
          </cell>
          <cell r="AQ2494">
            <v>0.81723000000000012</v>
          </cell>
        </row>
        <row r="2495">
          <cell r="A2495">
            <v>1</v>
          </cell>
          <cell r="B2495" t="str">
            <v>COP</v>
          </cell>
          <cell r="C2495" t="str">
            <v>Convenidas</v>
          </cell>
          <cell r="D2495" t="str">
            <v>Variable</v>
          </cell>
          <cell r="E2495">
            <v>5</v>
          </cell>
          <cell r="F2495">
            <v>36159</v>
          </cell>
          <cell r="G2495" t="str">
            <v>Diciembre</v>
          </cell>
          <cell r="H2495">
            <v>1998</v>
          </cell>
          <cell r="I2495">
            <v>37985</v>
          </cell>
          <cell r="J2495">
            <v>2003</v>
          </cell>
          <cell r="K2495" t="str">
            <v>Diciembre</v>
          </cell>
          <cell r="P2495">
            <v>6.5</v>
          </cell>
          <cell r="Q2495">
            <v>18.22</v>
          </cell>
          <cell r="R2495">
            <v>16.86</v>
          </cell>
          <cell r="S2495" t="e">
            <v>#REF!</v>
          </cell>
          <cell r="T2495">
            <v>2.2000000000000002</v>
          </cell>
          <cell r="U2495" t="e">
            <v>#REF!</v>
          </cell>
          <cell r="V2495">
            <v>2.2000000000000002</v>
          </cell>
          <cell r="W2495" t="e">
            <v>#REF!</v>
          </cell>
          <cell r="X2495">
            <v>2.2000000000000002</v>
          </cell>
          <cell r="Y2495">
            <v>0.40084000000000003</v>
          </cell>
          <cell r="Z2495">
            <v>2.6008400000000003</v>
          </cell>
          <cell r="AA2495">
            <v>37.091999999999999</v>
          </cell>
          <cell r="AB2495">
            <v>0.37</v>
          </cell>
          <cell r="AC2495">
            <v>0.38038000000000005</v>
          </cell>
          <cell r="AD2495">
            <v>0.33704000000000001</v>
          </cell>
          <cell r="AE2495">
            <v>0.28511999999999998</v>
          </cell>
          <cell r="AF2495">
            <v>0.27192000000000005</v>
          </cell>
          <cell r="AG2495">
            <v>0</v>
          </cell>
          <cell r="AH2495">
            <v>0</v>
          </cell>
          <cell r="AI2495">
            <v>0</v>
          </cell>
          <cell r="AJ2495">
            <v>0</v>
          </cell>
          <cell r="AK2495">
            <v>0</v>
          </cell>
          <cell r="AL2495">
            <v>0</v>
          </cell>
          <cell r="AM2495">
            <v>0</v>
          </cell>
          <cell r="AN2495">
            <v>0</v>
          </cell>
          <cell r="AO2495">
            <v>0</v>
          </cell>
          <cell r="AP2495">
            <v>0</v>
          </cell>
          <cell r="AQ2495">
            <v>1.64446</v>
          </cell>
        </row>
        <row r="2496">
          <cell r="A2496">
            <v>1</v>
          </cell>
          <cell r="B2496" t="str">
            <v>COP</v>
          </cell>
          <cell r="C2496" t="str">
            <v>Convenidas</v>
          </cell>
          <cell r="D2496" t="str">
            <v>Variable</v>
          </cell>
          <cell r="E2496">
            <v>5</v>
          </cell>
          <cell r="F2496">
            <v>36159</v>
          </cell>
          <cell r="G2496" t="str">
            <v>Diciembre</v>
          </cell>
          <cell r="H2496">
            <v>1998</v>
          </cell>
          <cell r="I2496">
            <v>37985</v>
          </cell>
          <cell r="J2496">
            <v>2003</v>
          </cell>
          <cell r="K2496" t="str">
            <v>Diciembre</v>
          </cell>
          <cell r="P2496">
            <v>6.5</v>
          </cell>
          <cell r="Q2496">
            <v>18.22</v>
          </cell>
          <cell r="R2496">
            <v>16.86</v>
          </cell>
          <cell r="S2496" t="e">
            <v>#REF!</v>
          </cell>
          <cell r="T2496">
            <v>1.9</v>
          </cell>
          <cell r="U2496" t="e">
            <v>#REF!</v>
          </cell>
          <cell r="V2496">
            <v>1.9</v>
          </cell>
          <cell r="W2496" t="e">
            <v>#REF!</v>
          </cell>
          <cell r="X2496">
            <v>1.9</v>
          </cell>
          <cell r="Y2496">
            <v>0.34617999999999999</v>
          </cell>
          <cell r="Z2496">
            <v>2.2461799999999998</v>
          </cell>
          <cell r="AA2496">
            <v>32.033999999999999</v>
          </cell>
          <cell r="AB2496">
            <v>0.32</v>
          </cell>
          <cell r="AC2496">
            <v>0.32850999999999997</v>
          </cell>
          <cell r="AD2496">
            <v>0.29108000000000001</v>
          </cell>
          <cell r="AE2496">
            <v>0.24623999999999999</v>
          </cell>
          <cell r="AF2496">
            <v>0.23483999999999999</v>
          </cell>
          <cell r="AG2496">
            <v>0</v>
          </cell>
          <cell r="AH2496">
            <v>0</v>
          </cell>
          <cell r="AI2496">
            <v>0</v>
          </cell>
          <cell r="AJ2496">
            <v>0</v>
          </cell>
          <cell r="AK2496">
            <v>0</v>
          </cell>
          <cell r="AL2496">
            <v>0</v>
          </cell>
          <cell r="AM2496">
            <v>0</v>
          </cell>
          <cell r="AN2496">
            <v>0</v>
          </cell>
          <cell r="AO2496">
            <v>0</v>
          </cell>
          <cell r="AP2496">
            <v>0</v>
          </cell>
          <cell r="AQ2496">
            <v>1.4206699999999999</v>
          </cell>
        </row>
        <row r="2497">
          <cell r="A2497">
            <v>1</v>
          </cell>
          <cell r="B2497" t="str">
            <v>COP</v>
          </cell>
          <cell r="C2497" t="str">
            <v>Convenidas</v>
          </cell>
          <cell r="D2497" t="str">
            <v>Variable</v>
          </cell>
          <cell r="E2497">
            <v>5</v>
          </cell>
          <cell r="F2497">
            <v>36159</v>
          </cell>
          <cell r="G2497" t="str">
            <v>Diciembre</v>
          </cell>
          <cell r="H2497">
            <v>1998</v>
          </cell>
          <cell r="I2497">
            <v>37985</v>
          </cell>
          <cell r="J2497">
            <v>2003</v>
          </cell>
          <cell r="K2497" t="str">
            <v>Diciembre</v>
          </cell>
          <cell r="P2497">
            <v>6.5</v>
          </cell>
          <cell r="Q2497">
            <v>18.22</v>
          </cell>
          <cell r="R2497">
            <v>16.86</v>
          </cell>
          <cell r="S2497" t="e">
            <v>#REF!</v>
          </cell>
          <cell r="T2497">
            <v>1.4</v>
          </cell>
          <cell r="U2497" t="e">
            <v>#REF!</v>
          </cell>
          <cell r="V2497">
            <v>1.4</v>
          </cell>
          <cell r="W2497" t="e">
            <v>#REF!</v>
          </cell>
          <cell r="X2497">
            <v>1.4</v>
          </cell>
          <cell r="Y2497">
            <v>0.25507999999999997</v>
          </cell>
          <cell r="Z2497">
            <v>1.6550799999999999</v>
          </cell>
          <cell r="AA2497">
            <v>23.603999999999999</v>
          </cell>
          <cell r="AB2497">
            <v>0.23</v>
          </cell>
          <cell r="AC2497">
            <v>0.24205999999999997</v>
          </cell>
          <cell r="AD2497">
            <v>0.21448</v>
          </cell>
          <cell r="AE2497">
            <v>0.18143999999999999</v>
          </cell>
          <cell r="AF2497">
            <v>0.17304</v>
          </cell>
          <cell r="AG2497">
            <v>0</v>
          </cell>
          <cell r="AH2497">
            <v>0</v>
          </cell>
          <cell r="AI2497">
            <v>0</v>
          </cell>
          <cell r="AJ2497">
            <v>0</v>
          </cell>
          <cell r="AK2497">
            <v>0</v>
          </cell>
          <cell r="AL2497">
            <v>0</v>
          </cell>
          <cell r="AM2497">
            <v>0</v>
          </cell>
          <cell r="AN2497">
            <v>0</v>
          </cell>
          <cell r="AO2497">
            <v>0</v>
          </cell>
          <cell r="AP2497">
            <v>0</v>
          </cell>
          <cell r="AQ2497">
            <v>1.0410200000000001</v>
          </cell>
        </row>
        <row r="2498">
          <cell r="A2498">
            <v>1</v>
          </cell>
          <cell r="B2498" t="str">
            <v>COP</v>
          </cell>
          <cell r="C2498" t="str">
            <v>Convenidas</v>
          </cell>
          <cell r="D2498" t="str">
            <v>Variable</v>
          </cell>
          <cell r="E2498">
            <v>5</v>
          </cell>
          <cell r="F2498">
            <v>36159</v>
          </cell>
          <cell r="G2498" t="str">
            <v>Diciembre</v>
          </cell>
          <cell r="H2498">
            <v>1998</v>
          </cell>
          <cell r="I2498">
            <v>37985</v>
          </cell>
          <cell r="J2498">
            <v>2003</v>
          </cell>
          <cell r="K2498" t="str">
            <v>Diciembre</v>
          </cell>
          <cell r="P2498">
            <v>6.5</v>
          </cell>
          <cell r="Q2498">
            <v>18.22</v>
          </cell>
          <cell r="R2498">
            <v>16.86</v>
          </cell>
          <cell r="S2498" t="e">
            <v>#REF!</v>
          </cell>
          <cell r="T2498">
            <v>1</v>
          </cell>
          <cell r="U2498" t="e">
            <v>#REF!</v>
          </cell>
          <cell r="V2498">
            <v>1</v>
          </cell>
          <cell r="W2498" t="e">
            <v>#REF!</v>
          </cell>
          <cell r="X2498">
            <v>1</v>
          </cell>
          <cell r="Y2498">
            <v>0.1822</v>
          </cell>
          <cell r="Z2498">
            <v>1.1821999999999999</v>
          </cell>
          <cell r="AA2498">
            <v>16.86</v>
          </cell>
          <cell r="AB2498">
            <v>0.17</v>
          </cell>
          <cell r="AC2498">
            <v>0.1729</v>
          </cell>
          <cell r="AD2498">
            <v>0.1532</v>
          </cell>
          <cell r="AE2498">
            <v>0.12959999999999999</v>
          </cell>
          <cell r="AF2498">
            <v>0.1236</v>
          </cell>
          <cell r="AG2498">
            <v>0</v>
          </cell>
          <cell r="AH2498">
            <v>0</v>
          </cell>
          <cell r="AI2498">
            <v>0</v>
          </cell>
          <cell r="AJ2498">
            <v>0</v>
          </cell>
          <cell r="AK2498">
            <v>0</v>
          </cell>
          <cell r="AL2498">
            <v>0</v>
          </cell>
          <cell r="AM2498">
            <v>0</v>
          </cell>
          <cell r="AN2498">
            <v>0</v>
          </cell>
          <cell r="AO2498">
            <v>0</v>
          </cell>
          <cell r="AP2498">
            <v>0</v>
          </cell>
          <cell r="AQ2498">
            <v>0.74929999999999997</v>
          </cell>
        </row>
        <row r="2499">
          <cell r="A2499">
            <v>1</v>
          </cell>
          <cell r="B2499" t="str">
            <v>COP</v>
          </cell>
          <cell r="C2499" t="str">
            <v>Convenidas</v>
          </cell>
          <cell r="D2499" t="str">
            <v>Variable</v>
          </cell>
          <cell r="E2499">
            <v>5</v>
          </cell>
          <cell r="F2499">
            <v>36159</v>
          </cell>
          <cell r="G2499" t="str">
            <v>Diciembre</v>
          </cell>
          <cell r="H2499">
            <v>1998</v>
          </cell>
          <cell r="I2499">
            <v>37985</v>
          </cell>
          <cell r="J2499">
            <v>2003</v>
          </cell>
          <cell r="K2499" t="str">
            <v>Diciembre</v>
          </cell>
          <cell r="P2499">
            <v>6.5</v>
          </cell>
          <cell r="Q2499">
            <v>18.22</v>
          </cell>
          <cell r="R2499">
            <v>16.86</v>
          </cell>
          <cell r="S2499" t="e">
            <v>#REF!</v>
          </cell>
          <cell r="T2499">
            <v>1</v>
          </cell>
          <cell r="U2499" t="e">
            <v>#REF!</v>
          </cell>
          <cell r="V2499">
            <v>1</v>
          </cell>
          <cell r="W2499" t="e">
            <v>#REF!</v>
          </cell>
          <cell r="X2499">
            <v>1</v>
          </cell>
          <cell r="Y2499">
            <v>0.1822</v>
          </cell>
          <cell r="Z2499">
            <v>1.1821999999999999</v>
          </cell>
          <cell r="AA2499">
            <v>16.86</v>
          </cell>
          <cell r="AB2499">
            <v>0.17</v>
          </cell>
          <cell r="AC2499">
            <v>0.1729</v>
          </cell>
          <cell r="AD2499">
            <v>0.1532</v>
          </cell>
          <cell r="AE2499">
            <v>0.12959999999999999</v>
          </cell>
          <cell r="AF2499">
            <v>0.1236</v>
          </cell>
          <cell r="AG2499">
            <v>0</v>
          </cell>
          <cell r="AH2499">
            <v>0</v>
          </cell>
          <cell r="AI2499">
            <v>0</v>
          </cell>
          <cell r="AJ2499">
            <v>0</v>
          </cell>
          <cell r="AK2499">
            <v>0</v>
          </cell>
          <cell r="AL2499">
            <v>0</v>
          </cell>
          <cell r="AM2499">
            <v>0</v>
          </cell>
          <cell r="AN2499">
            <v>0</v>
          </cell>
          <cell r="AO2499">
            <v>0</v>
          </cell>
          <cell r="AP2499">
            <v>0</v>
          </cell>
          <cell r="AQ2499">
            <v>0.74929999999999997</v>
          </cell>
        </row>
        <row r="2500">
          <cell r="A2500">
            <v>1</v>
          </cell>
          <cell r="B2500" t="str">
            <v>COP</v>
          </cell>
          <cell r="C2500" t="str">
            <v>Convenidas</v>
          </cell>
          <cell r="D2500" t="str">
            <v>Variable</v>
          </cell>
          <cell r="E2500">
            <v>5</v>
          </cell>
          <cell r="F2500">
            <v>36159</v>
          </cell>
          <cell r="G2500" t="str">
            <v>Diciembre</v>
          </cell>
          <cell r="H2500">
            <v>1998</v>
          </cell>
          <cell r="I2500">
            <v>37985</v>
          </cell>
          <cell r="J2500">
            <v>2003</v>
          </cell>
          <cell r="K2500" t="str">
            <v>Diciembre</v>
          </cell>
          <cell r="P2500">
            <v>6.5</v>
          </cell>
          <cell r="Q2500">
            <v>18.22</v>
          </cell>
          <cell r="R2500">
            <v>16.86</v>
          </cell>
          <cell r="S2500" t="e">
            <v>#REF!</v>
          </cell>
          <cell r="T2500">
            <v>1.6</v>
          </cell>
          <cell r="U2500" t="e">
            <v>#REF!</v>
          </cell>
          <cell r="V2500">
            <v>1.6</v>
          </cell>
          <cell r="W2500" t="e">
            <v>#REF!</v>
          </cell>
          <cell r="X2500">
            <v>1.6</v>
          </cell>
          <cell r="Y2500">
            <v>0.29152</v>
          </cell>
          <cell r="Z2500">
            <v>1.8915200000000001</v>
          </cell>
          <cell r="AA2500">
            <v>26.975999999999999</v>
          </cell>
          <cell r="AB2500">
            <v>0.27</v>
          </cell>
          <cell r="AC2500">
            <v>0.27664</v>
          </cell>
          <cell r="AD2500">
            <v>0.24512</v>
          </cell>
          <cell r="AE2500">
            <v>0.20735999999999999</v>
          </cell>
          <cell r="AF2500">
            <v>0.19776000000000002</v>
          </cell>
          <cell r="AG2500">
            <v>0</v>
          </cell>
          <cell r="AH2500">
            <v>0</v>
          </cell>
          <cell r="AI2500">
            <v>0</v>
          </cell>
          <cell r="AJ2500">
            <v>0</v>
          </cell>
          <cell r="AK2500">
            <v>0</v>
          </cell>
          <cell r="AL2500">
            <v>0</v>
          </cell>
          <cell r="AM2500">
            <v>0</v>
          </cell>
          <cell r="AN2500">
            <v>0</v>
          </cell>
          <cell r="AO2500">
            <v>0</v>
          </cell>
          <cell r="AP2500">
            <v>0</v>
          </cell>
          <cell r="AQ2500">
            <v>1.1968799999999999</v>
          </cell>
        </row>
        <row r="2501">
          <cell r="A2501">
            <v>1</v>
          </cell>
          <cell r="B2501" t="str">
            <v>COP</v>
          </cell>
          <cell r="C2501" t="str">
            <v>Convenidas</v>
          </cell>
          <cell r="D2501" t="str">
            <v>Variable</v>
          </cell>
          <cell r="E2501">
            <v>5</v>
          </cell>
          <cell r="F2501">
            <v>36159</v>
          </cell>
          <cell r="G2501" t="str">
            <v>Diciembre</v>
          </cell>
          <cell r="H2501">
            <v>1998</v>
          </cell>
          <cell r="I2501">
            <v>37985</v>
          </cell>
          <cell r="J2501">
            <v>2003</v>
          </cell>
          <cell r="K2501" t="str">
            <v>Diciembre</v>
          </cell>
          <cell r="P2501">
            <v>6.5</v>
          </cell>
          <cell r="Q2501">
            <v>18.22</v>
          </cell>
          <cell r="R2501">
            <v>16.86</v>
          </cell>
          <cell r="S2501" t="e">
            <v>#REF!</v>
          </cell>
          <cell r="T2501">
            <v>5.3</v>
          </cell>
          <cell r="U2501" t="e">
            <v>#REF!</v>
          </cell>
          <cell r="V2501">
            <v>5.3</v>
          </cell>
          <cell r="W2501" t="e">
            <v>#REF!</v>
          </cell>
          <cell r="X2501">
            <v>5.3</v>
          </cell>
          <cell r="Y2501">
            <v>0.96565999999999996</v>
          </cell>
          <cell r="Z2501">
            <v>6.2656599999999996</v>
          </cell>
          <cell r="AA2501">
            <v>89.35799999999999</v>
          </cell>
          <cell r="AB2501">
            <v>0.89</v>
          </cell>
          <cell r="AC2501">
            <v>0.91636999999999991</v>
          </cell>
          <cell r="AD2501">
            <v>0.81196000000000002</v>
          </cell>
          <cell r="AE2501">
            <v>0.68687999999999994</v>
          </cell>
          <cell r="AF2501">
            <v>0.65508</v>
          </cell>
          <cell r="AG2501">
            <v>0</v>
          </cell>
          <cell r="AH2501">
            <v>0</v>
          </cell>
          <cell r="AI2501">
            <v>0</v>
          </cell>
          <cell r="AJ2501">
            <v>0</v>
          </cell>
          <cell r="AK2501">
            <v>0</v>
          </cell>
          <cell r="AL2501">
            <v>0</v>
          </cell>
          <cell r="AM2501">
            <v>0</v>
          </cell>
          <cell r="AN2501">
            <v>0</v>
          </cell>
          <cell r="AO2501">
            <v>0</v>
          </cell>
          <cell r="AP2501">
            <v>0</v>
          </cell>
          <cell r="AQ2501">
            <v>3.9602899999999996</v>
          </cell>
        </row>
        <row r="2502">
          <cell r="A2502">
            <v>1</v>
          </cell>
          <cell r="B2502" t="str">
            <v>COP</v>
          </cell>
          <cell r="C2502" t="str">
            <v>Convenidas</v>
          </cell>
          <cell r="D2502" t="str">
            <v>Variable</v>
          </cell>
          <cell r="E2502">
            <v>5</v>
          </cell>
          <cell r="F2502">
            <v>36159</v>
          </cell>
          <cell r="G2502" t="str">
            <v>Diciembre</v>
          </cell>
          <cell r="H2502">
            <v>1998</v>
          </cell>
          <cell r="I2502">
            <v>37985</v>
          </cell>
          <cell r="J2502">
            <v>2003</v>
          </cell>
          <cell r="K2502" t="str">
            <v>Diciembre</v>
          </cell>
          <cell r="P2502">
            <v>6.5</v>
          </cell>
          <cell r="Q2502">
            <v>18.22</v>
          </cell>
          <cell r="R2502">
            <v>16.86</v>
          </cell>
          <cell r="S2502" t="e">
            <v>#REF!</v>
          </cell>
          <cell r="T2502">
            <v>0.9</v>
          </cell>
          <cell r="U2502" t="e">
            <v>#REF!</v>
          </cell>
          <cell r="V2502">
            <v>0.9</v>
          </cell>
          <cell r="W2502" t="e">
            <v>#REF!</v>
          </cell>
          <cell r="X2502">
            <v>0.9</v>
          </cell>
          <cell r="Y2502">
            <v>0.16398000000000001</v>
          </cell>
          <cell r="Z2502">
            <v>1.0639799999999999</v>
          </cell>
          <cell r="AA2502">
            <v>15.173999999999999</v>
          </cell>
          <cell r="AB2502">
            <v>0.15</v>
          </cell>
          <cell r="AC2502">
            <v>0.15561</v>
          </cell>
          <cell r="AD2502">
            <v>0.13788</v>
          </cell>
          <cell r="AE2502">
            <v>0.11663999999999999</v>
          </cell>
          <cell r="AF2502">
            <v>0.11124000000000001</v>
          </cell>
          <cell r="AG2502">
            <v>0</v>
          </cell>
          <cell r="AH2502">
            <v>0</v>
          </cell>
          <cell r="AI2502">
            <v>0</v>
          </cell>
          <cell r="AJ2502">
            <v>0</v>
          </cell>
          <cell r="AK2502">
            <v>0</v>
          </cell>
          <cell r="AL2502">
            <v>0</v>
          </cell>
          <cell r="AM2502">
            <v>0</v>
          </cell>
          <cell r="AN2502">
            <v>0</v>
          </cell>
          <cell r="AO2502">
            <v>0</v>
          </cell>
          <cell r="AP2502">
            <v>0</v>
          </cell>
          <cell r="AQ2502">
            <v>0.67137000000000002</v>
          </cell>
        </row>
        <row r="2503">
          <cell r="A2503">
            <v>1</v>
          </cell>
          <cell r="B2503" t="str">
            <v>COP</v>
          </cell>
          <cell r="C2503" t="str">
            <v>Convenidas</v>
          </cell>
          <cell r="D2503" t="str">
            <v>Variable</v>
          </cell>
          <cell r="E2503">
            <v>5</v>
          </cell>
          <cell r="F2503">
            <v>36159</v>
          </cell>
          <cell r="G2503" t="str">
            <v>Diciembre</v>
          </cell>
          <cell r="H2503">
            <v>1998</v>
          </cell>
          <cell r="I2503">
            <v>37985</v>
          </cell>
          <cell r="J2503">
            <v>2003</v>
          </cell>
          <cell r="K2503" t="str">
            <v>Diciembre</v>
          </cell>
          <cell r="P2503">
            <v>6.5</v>
          </cell>
          <cell r="Q2503">
            <v>18.22</v>
          </cell>
          <cell r="R2503">
            <v>16.86</v>
          </cell>
          <cell r="S2503" t="e">
            <v>#REF!</v>
          </cell>
          <cell r="T2503">
            <v>1.3</v>
          </cell>
          <cell r="U2503" t="e">
            <v>#REF!</v>
          </cell>
          <cell r="V2503">
            <v>1.3</v>
          </cell>
          <cell r="W2503" t="e">
            <v>#REF!</v>
          </cell>
          <cell r="X2503">
            <v>1.3</v>
          </cell>
          <cell r="Y2503">
            <v>0.23686000000000001</v>
          </cell>
          <cell r="Z2503">
            <v>1.5368600000000001</v>
          </cell>
          <cell r="AA2503">
            <v>21.917999999999999</v>
          </cell>
          <cell r="AB2503">
            <v>0.22</v>
          </cell>
          <cell r="AC2503">
            <v>0.22477</v>
          </cell>
          <cell r="AD2503">
            <v>0.19916</v>
          </cell>
          <cell r="AE2503">
            <v>0.16847999999999999</v>
          </cell>
          <cell r="AF2503">
            <v>0.16068000000000002</v>
          </cell>
          <cell r="AG2503">
            <v>0</v>
          </cell>
          <cell r="AH2503">
            <v>0</v>
          </cell>
          <cell r="AI2503">
            <v>0</v>
          </cell>
          <cell r="AJ2503">
            <v>0</v>
          </cell>
          <cell r="AK2503">
            <v>0</v>
          </cell>
          <cell r="AL2503">
            <v>0</v>
          </cell>
          <cell r="AM2503">
            <v>0</v>
          </cell>
          <cell r="AN2503">
            <v>0</v>
          </cell>
          <cell r="AO2503">
            <v>0</v>
          </cell>
          <cell r="AP2503">
            <v>0</v>
          </cell>
          <cell r="AQ2503">
            <v>0.97309000000000001</v>
          </cell>
        </row>
        <row r="2504">
          <cell r="A2504">
            <v>1</v>
          </cell>
          <cell r="B2504" t="str">
            <v>COP</v>
          </cell>
          <cell r="C2504" t="str">
            <v>Convenidas</v>
          </cell>
          <cell r="D2504" t="str">
            <v>Variable</v>
          </cell>
          <cell r="E2504">
            <v>5</v>
          </cell>
          <cell r="F2504">
            <v>36159</v>
          </cell>
          <cell r="G2504" t="str">
            <v>Diciembre</v>
          </cell>
          <cell r="H2504">
            <v>1998</v>
          </cell>
          <cell r="I2504">
            <v>37985</v>
          </cell>
          <cell r="J2504">
            <v>2003</v>
          </cell>
          <cell r="K2504" t="str">
            <v>Diciembre</v>
          </cell>
          <cell r="P2504">
            <v>6.5</v>
          </cell>
          <cell r="Q2504">
            <v>18.22</v>
          </cell>
          <cell r="R2504">
            <v>16.86</v>
          </cell>
          <cell r="S2504" t="e">
            <v>#REF!</v>
          </cell>
          <cell r="T2504">
            <v>0.9</v>
          </cell>
          <cell r="U2504" t="e">
            <v>#REF!</v>
          </cell>
          <cell r="V2504">
            <v>0.9</v>
          </cell>
          <cell r="W2504" t="e">
            <v>#REF!</v>
          </cell>
          <cell r="X2504">
            <v>0.9</v>
          </cell>
          <cell r="Y2504">
            <v>0.16398000000000001</v>
          </cell>
          <cell r="Z2504">
            <v>1.0639799999999999</v>
          </cell>
          <cell r="AA2504">
            <v>15.173999999999999</v>
          </cell>
          <cell r="AB2504">
            <v>0.15</v>
          </cell>
          <cell r="AC2504">
            <v>0.15561</v>
          </cell>
          <cell r="AD2504">
            <v>0.13788</v>
          </cell>
          <cell r="AE2504">
            <v>0.11663999999999999</v>
          </cell>
          <cell r="AF2504">
            <v>0.11124000000000001</v>
          </cell>
          <cell r="AG2504">
            <v>0</v>
          </cell>
          <cell r="AH2504">
            <v>0</v>
          </cell>
          <cell r="AI2504">
            <v>0</v>
          </cell>
          <cell r="AJ2504">
            <v>0</v>
          </cell>
          <cell r="AK2504">
            <v>0</v>
          </cell>
          <cell r="AL2504">
            <v>0</v>
          </cell>
          <cell r="AM2504">
            <v>0</v>
          </cell>
          <cell r="AN2504">
            <v>0</v>
          </cell>
          <cell r="AO2504">
            <v>0</v>
          </cell>
          <cell r="AP2504">
            <v>0</v>
          </cell>
          <cell r="AQ2504">
            <v>0.67137000000000002</v>
          </cell>
        </row>
        <row r="2505">
          <cell r="A2505">
            <v>1</v>
          </cell>
          <cell r="B2505" t="str">
            <v>COP</v>
          </cell>
          <cell r="C2505" t="str">
            <v>Convenidas</v>
          </cell>
          <cell r="D2505" t="str">
            <v>Variable</v>
          </cell>
          <cell r="E2505">
            <v>5</v>
          </cell>
          <cell r="F2505">
            <v>36159</v>
          </cell>
          <cell r="G2505" t="str">
            <v>Diciembre</v>
          </cell>
          <cell r="H2505">
            <v>1998</v>
          </cell>
          <cell r="I2505">
            <v>37985</v>
          </cell>
          <cell r="J2505">
            <v>2003</v>
          </cell>
          <cell r="K2505" t="str">
            <v>Diciembre</v>
          </cell>
          <cell r="P2505">
            <v>6.5</v>
          </cell>
          <cell r="Q2505">
            <v>18.22</v>
          </cell>
          <cell r="R2505">
            <v>16.86</v>
          </cell>
          <cell r="S2505" t="e">
            <v>#REF!</v>
          </cell>
          <cell r="T2505">
            <v>1.3</v>
          </cell>
          <cell r="U2505" t="e">
            <v>#REF!</v>
          </cell>
          <cell r="V2505">
            <v>1.3</v>
          </cell>
          <cell r="W2505" t="e">
            <v>#REF!</v>
          </cell>
          <cell r="X2505">
            <v>1.3</v>
          </cell>
          <cell r="Y2505">
            <v>0.23686000000000001</v>
          </cell>
          <cell r="Z2505">
            <v>1.5368600000000001</v>
          </cell>
          <cell r="AA2505">
            <v>21.917999999999999</v>
          </cell>
          <cell r="AB2505">
            <v>0.22</v>
          </cell>
          <cell r="AC2505">
            <v>0.22477</v>
          </cell>
          <cell r="AD2505">
            <v>0.19916</v>
          </cell>
          <cell r="AE2505">
            <v>0.16847999999999999</v>
          </cell>
          <cell r="AF2505">
            <v>0.16068000000000002</v>
          </cell>
          <cell r="AG2505">
            <v>0</v>
          </cell>
          <cell r="AH2505">
            <v>0</v>
          </cell>
          <cell r="AI2505">
            <v>0</v>
          </cell>
          <cell r="AJ2505">
            <v>0</v>
          </cell>
          <cell r="AK2505">
            <v>0</v>
          </cell>
          <cell r="AL2505">
            <v>0</v>
          </cell>
          <cell r="AM2505">
            <v>0</v>
          </cell>
          <cell r="AN2505">
            <v>0</v>
          </cell>
          <cell r="AO2505">
            <v>0</v>
          </cell>
          <cell r="AP2505">
            <v>0</v>
          </cell>
          <cell r="AQ2505">
            <v>0.97309000000000001</v>
          </cell>
        </row>
        <row r="2506">
          <cell r="A2506">
            <v>1</v>
          </cell>
          <cell r="B2506" t="str">
            <v>COP</v>
          </cell>
          <cell r="C2506" t="str">
            <v>Convenidas</v>
          </cell>
          <cell r="D2506" t="str">
            <v>Variable</v>
          </cell>
          <cell r="E2506">
            <v>5</v>
          </cell>
          <cell r="F2506">
            <v>36159</v>
          </cell>
          <cell r="G2506" t="str">
            <v>Diciembre</v>
          </cell>
          <cell r="H2506">
            <v>1998</v>
          </cell>
          <cell r="I2506">
            <v>37985</v>
          </cell>
          <cell r="J2506">
            <v>2003</v>
          </cell>
          <cell r="K2506" t="str">
            <v>Diciembre</v>
          </cell>
          <cell r="P2506">
            <v>6.5</v>
          </cell>
          <cell r="Q2506">
            <v>18.22</v>
          </cell>
          <cell r="R2506">
            <v>16.86</v>
          </cell>
          <cell r="S2506" t="e">
            <v>#REF!</v>
          </cell>
          <cell r="T2506">
            <v>1</v>
          </cell>
          <cell r="U2506" t="e">
            <v>#REF!</v>
          </cell>
          <cell r="V2506">
            <v>1</v>
          </cell>
          <cell r="W2506" t="e">
            <v>#REF!</v>
          </cell>
          <cell r="X2506">
            <v>1</v>
          </cell>
          <cell r="Y2506">
            <v>0.1822</v>
          </cell>
          <cell r="Z2506">
            <v>1.1821999999999999</v>
          </cell>
          <cell r="AA2506">
            <v>16.86</v>
          </cell>
          <cell r="AB2506">
            <v>0.17</v>
          </cell>
          <cell r="AC2506">
            <v>0.1729</v>
          </cell>
          <cell r="AD2506">
            <v>0.1532</v>
          </cell>
          <cell r="AE2506">
            <v>0.12959999999999999</v>
          </cell>
          <cell r="AF2506">
            <v>0.1236</v>
          </cell>
          <cell r="AG2506">
            <v>0</v>
          </cell>
          <cell r="AH2506">
            <v>0</v>
          </cell>
          <cell r="AI2506">
            <v>0</v>
          </cell>
          <cell r="AJ2506">
            <v>0</v>
          </cell>
          <cell r="AK2506">
            <v>0</v>
          </cell>
          <cell r="AL2506">
            <v>0</v>
          </cell>
          <cell r="AM2506">
            <v>0</v>
          </cell>
          <cell r="AN2506">
            <v>0</v>
          </cell>
          <cell r="AO2506">
            <v>0</v>
          </cell>
          <cell r="AP2506">
            <v>0</v>
          </cell>
          <cell r="AQ2506">
            <v>0.74929999999999997</v>
          </cell>
        </row>
        <row r="2507">
          <cell r="A2507">
            <v>1</v>
          </cell>
          <cell r="B2507" t="str">
            <v>COP</v>
          </cell>
          <cell r="C2507" t="str">
            <v>Convenidas</v>
          </cell>
          <cell r="D2507" t="str">
            <v>Variable</v>
          </cell>
          <cell r="E2507">
            <v>5</v>
          </cell>
          <cell r="F2507">
            <v>36159</v>
          </cell>
          <cell r="G2507" t="str">
            <v>Diciembre</v>
          </cell>
          <cell r="H2507">
            <v>1998</v>
          </cell>
          <cell r="I2507">
            <v>37985</v>
          </cell>
          <cell r="J2507">
            <v>2003</v>
          </cell>
          <cell r="K2507" t="str">
            <v>Diciembre</v>
          </cell>
          <cell r="P2507">
            <v>6.5</v>
          </cell>
          <cell r="Q2507">
            <v>18.22</v>
          </cell>
          <cell r="R2507">
            <v>16.86</v>
          </cell>
          <cell r="S2507" t="e">
            <v>#REF!</v>
          </cell>
          <cell r="T2507">
            <v>0.8</v>
          </cell>
          <cell r="U2507" t="e">
            <v>#REF!</v>
          </cell>
          <cell r="V2507">
            <v>0.8</v>
          </cell>
          <cell r="W2507" t="e">
            <v>#REF!</v>
          </cell>
          <cell r="X2507">
            <v>0.8</v>
          </cell>
          <cell r="Y2507">
            <v>0.14576</v>
          </cell>
          <cell r="Z2507">
            <v>0.94576000000000005</v>
          </cell>
          <cell r="AA2507">
            <v>13.488</v>
          </cell>
          <cell r="AB2507">
            <v>0.13</v>
          </cell>
          <cell r="AC2507">
            <v>0.13832</v>
          </cell>
          <cell r="AD2507">
            <v>0.12256</v>
          </cell>
          <cell r="AE2507">
            <v>0.10367999999999999</v>
          </cell>
          <cell r="AF2507">
            <v>9.888000000000001E-2</v>
          </cell>
          <cell r="AG2507">
            <v>0</v>
          </cell>
          <cell r="AH2507">
            <v>0</v>
          </cell>
          <cell r="AI2507">
            <v>0</v>
          </cell>
          <cell r="AJ2507">
            <v>0</v>
          </cell>
          <cell r="AK2507">
            <v>0</v>
          </cell>
          <cell r="AL2507">
            <v>0</v>
          </cell>
          <cell r="AM2507">
            <v>0</v>
          </cell>
          <cell r="AN2507">
            <v>0</v>
          </cell>
          <cell r="AO2507">
            <v>0</v>
          </cell>
          <cell r="AP2507">
            <v>0</v>
          </cell>
          <cell r="AQ2507">
            <v>0.59343999999999997</v>
          </cell>
        </row>
        <row r="2508">
          <cell r="A2508">
            <v>1</v>
          </cell>
          <cell r="B2508" t="str">
            <v>COP</v>
          </cell>
          <cell r="C2508" t="str">
            <v>Convenidas</v>
          </cell>
          <cell r="D2508" t="str">
            <v>Variable</v>
          </cell>
          <cell r="E2508">
            <v>5</v>
          </cell>
          <cell r="F2508">
            <v>36159</v>
          </cell>
          <cell r="G2508" t="str">
            <v>Diciembre</v>
          </cell>
          <cell r="H2508">
            <v>1998</v>
          </cell>
          <cell r="I2508">
            <v>37985</v>
          </cell>
          <cell r="J2508">
            <v>2003</v>
          </cell>
          <cell r="K2508" t="str">
            <v>Diciembre</v>
          </cell>
          <cell r="P2508">
            <v>6.5</v>
          </cell>
          <cell r="Q2508">
            <v>18.22</v>
          </cell>
          <cell r="R2508">
            <v>16.86</v>
          </cell>
          <cell r="S2508" t="e">
            <v>#REF!</v>
          </cell>
          <cell r="T2508">
            <v>1</v>
          </cell>
          <cell r="U2508" t="e">
            <v>#REF!</v>
          </cell>
          <cell r="V2508">
            <v>1</v>
          </cell>
          <cell r="W2508" t="e">
            <v>#REF!</v>
          </cell>
          <cell r="X2508">
            <v>1</v>
          </cell>
          <cell r="Y2508">
            <v>0.1822</v>
          </cell>
          <cell r="Z2508">
            <v>1.1821999999999999</v>
          </cell>
          <cell r="AA2508">
            <v>16.86</v>
          </cell>
          <cell r="AB2508">
            <v>0.17</v>
          </cell>
          <cell r="AC2508">
            <v>0.1729</v>
          </cell>
          <cell r="AD2508">
            <v>0.1532</v>
          </cell>
          <cell r="AE2508">
            <v>0.12959999999999999</v>
          </cell>
          <cell r="AF2508">
            <v>0.1236</v>
          </cell>
          <cell r="AG2508">
            <v>0</v>
          </cell>
          <cell r="AH2508">
            <v>0</v>
          </cell>
          <cell r="AI2508">
            <v>0</v>
          </cell>
          <cell r="AJ2508">
            <v>0</v>
          </cell>
          <cell r="AK2508">
            <v>0</v>
          </cell>
          <cell r="AL2508">
            <v>0</v>
          </cell>
          <cell r="AM2508">
            <v>0</v>
          </cell>
          <cell r="AN2508">
            <v>0</v>
          </cell>
          <cell r="AO2508">
            <v>0</v>
          </cell>
          <cell r="AP2508">
            <v>0</v>
          </cell>
          <cell r="AQ2508">
            <v>0.74929999999999997</v>
          </cell>
        </row>
        <row r="2509">
          <cell r="A2509">
            <v>1</v>
          </cell>
          <cell r="B2509" t="str">
            <v>COP</v>
          </cell>
          <cell r="C2509" t="str">
            <v>Convenidas</v>
          </cell>
          <cell r="D2509" t="str">
            <v>Variable</v>
          </cell>
          <cell r="E2509">
            <v>5</v>
          </cell>
          <cell r="F2509">
            <v>36159</v>
          </cell>
          <cell r="G2509" t="str">
            <v>Diciembre</v>
          </cell>
          <cell r="H2509">
            <v>1998</v>
          </cell>
          <cell r="I2509">
            <v>37985</v>
          </cell>
          <cell r="J2509">
            <v>2003</v>
          </cell>
          <cell r="K2509" t="str">
            <v>Diciembre</v>
          </cell>
          <cell r="P2509">
            <v>6.5</v>
          </cell>
          <cell r="Q2509">
            <v>18.22</v>
          </cell>
          <cell r="R2509">
            <v>16.86</v>
          </cell>
          <cell r="S2509" t="e">
            <v>#REF!</v>
          </cell>
          <cell r="T2509">
            <v>5.7</v>
          </cell>
          <cell r="U2509" t="e">
            <v>#REF!</v>
          </cell>
          <cell r="V2509">
            <v>5.7</v>
          </cell>
          <cell r="W2509" t="e">
            <v>#REF!</v>
          </cell>
          <cell r="X2509">
            <v>5.7</v>
          </cell>
          <cell r="Y2509">
            <v>1.03854</v>
          </cell>
          <cell r="Z2509">
            <v>6.7385400000000004</v>
          </cell>
          <cell r="AA2509">
            <v>96.102000000000004</v>
          </cell>
          <cell r="AB2509">
            <v>0.96</v>
          </cell>
          <cell r="AC2509">
            <v>0.98553000000000002</v>
          </cell>
          <cell r="AD2509">
            <v>0.87324000000000002</v>
          </cell>
          <cell r="AE2509">
            <v>0.73871999999999993</v>
          </cell>
          <cell r="AF2509">
            <v>0.70452000000000004</v>
          </cell>
          <cell r="AG2509">
            <v>0</v>
          </cell>
          <cell r="AH2509">
            <v>0</v>
          </cell>
          <cell r="AI2509">
            <v>0</v>
          </cell>
          <cell r="AJ2509">
            <v>0</v>
          </cell>
          <cell r="AK2509">
            <v>0</v>
          </cell>
          <cell r="AL2509">
            <v>0</v>
          </cell>
          <cell r="AM2509">
            <v>0</v>
          </cell>
          <cell r="AN2509">
            <v>0</v>
          </cell>
          <cell r="AO2509">
            <v>0</v>
          </cell>
          <cell r="AP2509">
            <v>0</v>
          </cell>
          <cell r="AQ2509">
            <v>4.2620100000000001</v>
          </cell>
        </row>
        <row r="2510">
          <cell r="A2510">
            <v>1</v>
          </cell>
          <cell r="B2510" t="str">
            <v>COP</v>
          </cell>
          <cell r="C2510" t="str">
            <v>Convenidas</v>
          </cell>
          <cell r="D2510" t="str">
            <v>Variable</v>
          </cell>
          <cell r="E2510">
            <v>5</v>
          </cell>
          <cell r="F2510">
            <v>36159</v>
          </cell>
          <cell r="G2510" t="str">
            <v>Diciembre</v>
          </cell>
          <cell r="H2510">
            <v>1998</v>
          </cell>
          <cell r="I2510">
            <v>37985</v>
          </cell>
          <cell r="J2510">
            <v>2003</v>
          </cell>
          <cell r="K2510" t="str">
            <v>Diciembre</v>
          </cell>
          <cell r="P2510">
            <v>6.5</v>
          </cell>
          <cell r="Q2510">
            <v>18.22</v>
          </cell>
          <cell r="R2510">
            <v>16.86</v>
          </cell>
          <cell r="S2510" t="e">
            <v>#REF!</v>
          </cell>
          <cell r="T2510">
            <v>4</v>
          </cell>
          <cell r="U2510" t="e">
            <v>#REF!</v>
          </cell>
          <cell r="V2510">
            <v>4</v>
          </cell>
          <cell r="W2510" t="e">
            <v>#REF!</v>
          </cell>
          <cell r="X2510">
            <v>4</v>
          </cell>
          <cell r="Y2510">
            <v>0.7288</v>
          </cell>
          <cell r="Z2510">
            <v>4.7287999999999997</v>
          </cell>
          <cell r="AA2510">
            <v>67.44</v>
          </cell>
          <cell r="AB2510">
            <v>0.67</v>
          </cell>
          <cell r="AC2510">
            <v>0.69159999999999999</v>
          </cell>
          <cell r="AD2510">
            <v>0.61280000000000001</v>
          </cell>
          <cell r="AE2510">
            <v>0.51839999999999997</v>
          </cell>
          <cell r="AF2510">
            <v>0.49440000000000001</v>
          </cell>
          <cell r="AG2510">
            <v>0</v>
          </cell>
          <cell r="AH2510">
            <v>0</v>
          </cell>
          <cell r="AI2510">
            <v>0</v>
          </cell>
          <cell r="AJ2510">
            <v>0</v>
          </cell>
          <cell r="AK2510">
            <v>0</v>
          </cell>
          <cell r="AL2510">
            <v>0</v>
          </cell>
          <cell r="AM2510">
            <v>0</v>
          </cell>
          <cell r="AN2510">
            <v>0</v>
          </cell>
          <cell r="AO2510">
            <v>0</v>
          </cell>
          <cell r="AP2510">
            <v>0</v>
          </cell>
          <cell r="AQ2510">
            <v>2.9872000000000001</v>
          </cell>
        </row>
        <row r="2511">
          <cell r="A2511">
            <v>1</v>
          </cell>
          <cell r="B2511" t="str">
            <v>COP</v>
          </cell>
          <cell r="C2511" t="str">
            <v>Convenidas</v>
          </cell>
          <cell r="D2511" t="str">
            <v>Variable</v>
          </cell>
          <cell r="E2511">
            <v>5</v>
          </cell>
          <cell r="F2511">
            <v>36159</v>
          </cell>
          <cell r="G2511" t="str">
            <v>Diciembre</v>
          </cell>
          <cell r="H2511">
            <v>1998</v>
          </cell>
          <cell r="I2511">
            <v>37985</v>
          </cell>
          <cell r="J2511">
            <v>2003</v>
          </cell>
          <cell r="K2511" t="str">
            <v>Diciembre</v>
          </cell>
          <cell r="P2511">
            <v>6.5</v>
          </cell>
          <cell r="Q2511">
            <v>18.22</v>
          </cell>
          <cell r="R2511">
            <v>16.86</v>
          </cell>
          <cell r="S2511" t="e">
            <v>#REF!</v>
          </cell>
          <cell r="T2511">
            <v>1.7</v>
          </cell>
          <cell r="U2511" t="e">
            <v>#REF!</v>
          </cell>
          <cell r="V2511">
            <v>1.7</v>
          </cell>
          <cell r="W2511" t="e">
            <v>#REF!</v>
          </cell>
          <cell r="X2511">
            <v>1.7</v>
          </cell>
          <cell r="Y2511">
            <v>0.30974000000000002</v>
          </cell>
          <cell r="Z2511">
            <v>2.0097399999999999</v>
          </cell>
          <cell r="AA2511">
            <v>28.661999999999999</v>
          </cell>
          <cell r="AB2511">
            <v>0.28999999999999998</v>
          </cell>
          <cell r="AC2511">
            <v>0.29392999999999997</v>
          </cell>
          <cell r="AD2511">
            <v>0.26044</v>
          </cell>
          <cell r="AE2511">
            <v>0.22031999999999999</v>
          </cell>
          <cell r="AF2511">
            <v>0.21012</v>
          </cell>
          <cell r="AG2511">
            <v>0</v>
          </cell>
          <cell r="AH2511">
            <v>0</v>
          </cell>
          <cell r="AI2511">
            <v>0</v>
          </cell>
          <cell r="AJ2511">
            <v>0</v>
          </cell>
          <cell r="AK2511">
            <v>0</v>
          </cell>
          <cell r="AL2511">
            <v>0</v>
          </cell>
          <cell r="AM2511">
            <v>0</v>
          </cell>
          <cell r="AN2511">
            <v>0</v>
          </cell>
          <cell r="AO2511">
            <v>0</v>
          </cell>
          <cell r="AP2511">
            <v>0</v>
          </cell>
          <cell r="AQ2511">
            <v>1.27481</v>
          </cell>
        </row>
        <row r="2512">
          <cell r="A2512">
            <v>1</v>
          </cell>
          <cell r="B2512" t="str">
            <v>COP</v>
          </cell>
          <cell r="C2512" t="str">
            <v>Convenidas</v>
          </cell>
          <cell r="D2512" t="str">
            <v>Variable</v>
          </cell>
          <cell r="E2512">
            <v>5</v>
          </cell>
          <cell r="F2512">
            <v>36159</v>
          </cell>
          <cell r="G2512" t="str">
            <v>Diciembre</v>
          </cell>
          <cell r="H2512">
            <v>1998</v>
          </cell>
          <cell r="I2512">
            <v>37985</v>
          </cell>
          <cell r="J2512">
            <v>2003</v>
          </cell>
          <cell r="K2512" t="str">
            <v>Diciembre</v>
          </cell>
          <cell r="P2512">
            <v>6.5</v>
          </cell>
          <cell r="Q2512">
            <v>18.22</v>
          </cell>
          <cell r="R2512">
            <v>16.86</v>
          </cell>
          <cell r="S2512" t="e">
            <v>#REF!</v>
          </cell>
          <cell r="T2512">
            <v>2.1</v>
          </cell>
          <cell r="U2512" t="e">
            <v>#REF!</v>
          </cell>
          <cell r="V2512">
            <v>2.1</v>
          </cell>
          <cell r="W2512" t="e">
            <v>#REF!</v>
          </cell>
          <cell r="X2512">
            <v>2.1</v>
          </cell>
          <cell r="Y2512">
            <v>0.38262000000000002</v>
          </cell>
          <cell r="Z2512">
            <v>2.4826200000000003</v>
          </cell>
          <cell r="AA2512">
            <v>35.405999999999999</v>
          </cell>
          <cell r="AB2512">
            <v>0.35</v>
          </cell>
          <cell r="AC2512">
            <v>0.36309000000000002</v>
          </cell>
          <cell r="AD2512">
            <v>0.32172000000000001</v>
          </cell>
          <cell r="AE2512">
            <v>0.27216000000000001</v>
          </cell>
          <cell r="AF2512">
            <v>0.25956000000000001</v>
          </cell>
          <cell r="AG2512">
            <v>0</v>
          </cell>
          <cell r="AH2512">
            <v>0</v>
          </cell>
          <cell r="AI2512">
            <v>0</v>
          </cell>
          <cell r="AJ2512">
            <v>0</v>
          </cell>
          <cell r="AK2512">
            <v>0</v>
          </cell>
          <cell r="AL2512">
            <v>0</v>
          </cell>
          <cell r="AM2512">
            <v>0</v>
          </cell>
          <cell r="AN2512">
            <v>0</v>
          </cell>
          <cell r="AO2512">
            <v>0</v>
          </cell>
          <cell r="AP2512">
            <v>0</v>
          </cell>
          <cell r="AQ2512">
            <v>1.56653</v>
          </cell>
        </row>
        <row r="2513">
          <cell r="A2513">
            <v>1</v>
          </cell>
          <cell r="B2513" t="str">
            <v>COP</v>
          </cell>
          <cell r="C2513" t="str">
            <v>Convenidas</v>
          </cell>
          <cell r="D2513" t="str">
            <v>Variable</v>
          </cell>
          <cell r="E2513">
            <v>5</v>
          </cell>
          <cell r="F2513">
            <v>36159</v>
          </cell>
          <cell r="G2513" t="str">
            <v>Diciembre</v>
          </cell>
          <cell r="H2513">
            <v>1998</v>
          </cell>
          <cell r="I2513">
            <v>37985</v>
          </cell>
          <cell r="J2513">
            <v>2003</v>
          </cell>
          <cell r="K2513" t="str">
            <v>Diciembre</v>
          </cell>
          <cell r="P2513">
            <v>6.5</v>
          </cell>
          <cell r="Q2513">
            <v>18.22</v>
          </cell>
          <cell r="R2513">
            <v>16.86</v>
          </cell>
          <cell r="S2513" t="e">
            <v>#REF!</v>
          </cell>
          <cell r="T2513">
            <v>8.6999999999999993</v>
          </cell>
          <cell r="U2513" t="e">
            <v>#REF!</v>
          </cell>
          <cell r="V2513">
            <v>8.6999999999999993</v>
          </cell>
          <cell r="W2513" t="e">
            <v>#REF!</v>
          </cell>
          <cell r="X2513">
            <v>8.6999999999999993</v>
          </cell>
          <cell r="Y2513">
            <v>1.5851399999999998</v>
          </cell>
          <cell r="Z2513">
            <v>10.285139999999998</v>
          </cell>
          <cell r="AA2513">
            <v>146.68199999999999</v>
          </cell>
          <cell r="AB2513">
            <v>1.46</v>
          </cell>
          <cell r="AC2513">
            <v>1.50423</v>
          </cell>
          <cell r="AD2513">
            <v>1.33284</v>
          </cell>
          <cell r="AE2513">
            <v>1.1275199999999999</v>
          </cell>
          <cell r="AF2513">
            <v>1.0753199999999998</v>
          </cell>
          <cell r="AG2513">
            <v>0</v>
          </cell>
          <cell r="AH2513">
            <v>0</v>
          </cell>
          <cell r="AI2513">
            <v>0</v>
          </cell>
          <cell r="AJ2513">
            <v>0</v>
          </cell>
          <cell r="AK2513">
            <v>0</v>
          </cell>
          <cell r="AL2513">
            <v>0</v>
          </cell>
          <cell r="AM2513">
            <v>0</v>
          </cell>
          <cell r="AN2513">
            <v>0</v>
          </cell>
          <cell r="AO2513">
            <v>0</v>
          </cell>
          <cell r="AP2513">
            <v>0</v>
          </cell>
          <cell r="AQ2513">
            <v>6.499909999999999</v>
          </cell>
        </row>
        <row r="2514">
          <cell r="A2514">
            <v>1</v>
          </cell>
          <cell r="B2514" t="str">
            <v>COP</v>
          </cell>
          <cell r="C2514" t="str">
            <v>Convenidas</v>
          </cell>
          <cell r="D2514" t="str">
            <v>Variable</v>
          </cell>
          <cell r="E2514">
            <v>5</v>
          </cell>
          <cell r="F2514">
            <v>36159</v>
          </cell>
          <cell r="G2514" t="str">
            <v>Diciembre</v>
          </cell>
          <cell r="H2514">
            <v>1998</v>
          </cell>
          <cell r="I2514">
            <v>37985</v>
          </cell>
          <cell r="J2514">
            <v>2003</v>
          </cell>
          <cell r="K2514" t="str">
            <v>Diciembre</v>
          </cell>
          <cell r="P2514">
            <v>6.5</v>
          </cell>
          <cell r="Q2514">
            <v>18.22</v>
          </cell>
          <cell r="R2514">
            <v>16.86</v>
          </cell>
          <cell r="S2514" t="e">
            <v>#REF!</v>
          </cell>
          <cell r="T2514">
            <v>3</v>
          </cell>
          <cell r="U2514" t="e">
            <v>#REF!</v>
          </cell>
          <cell r="V2514">
            <v>3</v>
          </cell>
          <cell r="W2514" t="e">
            <v>#REF!</v>
          </cell>
          <cell r="X2514">
            <v>3</v>
          </cell>
          <cell r="Y2514">
            <v>0.54659999999999997</v>
          </cell>
          <cell r="Z2514">
            <v>3.5465999999999998</v>
          </cell>
          <cell r="AA2514">
            <v>50.58</v>
          </cell>
          <cell r="AB2514">
            <v>0.5</v>
          </cell>
          <cell r="AC2514">
            <v>0.51869999999999994</v>
          </cell>
          <cell r="AD2514">
            <v>0.45960000000000001</v>
          </cell>
          <cell r="AE2514">
            <v>0.38879999999999998</v>
          </cell>
          <cell r="AF2514">
            <v>0.37080000000000002</v>
          </cell>
          <cell r="AG2514">
            <v>0</v>
          </cell>
          <cell r="AH2514">
            <v>0</v>
          </cell>
          <cell r="AI2514">
            <v>0</v>
          </cell>
          <cell r="AJ2514">
            <v>0</v>
          </cell>
          <cell r="AK2514">
            <v>0</v>
          </cell>
          <cell r="AL2514">
            <v>0</v>
          </cell>
          <cell r="AM2514">
            <v>0</v>
          </cell>
          <cell r="AN2514">
            <v>0</v>
          </cell>
          <cell r="AO2514">
            <v>0</v>
          </cell>
          <cell r="AP2514">
            <v>0</v>
          </cell>
          <cell r="AQ2514">
            <v>2.2378999999999998</v>
          </cell>
        </row>
        <row r="2515">
          <cell r="A2515">
            <v>1</v>
          </cell>
          <cell r="B2515" t="str">
            <v>COP</v>
          </cell>
          <cell r="C2515" t="str">
            <v>Convenidas</v>
          </cell>
          <cell r="D2515" t="str">
            <v>Variable</v>
          </cell>
          <cell r="E2515">
            <v>5</v>
          </cell>
          <cell r="F2515">
            <v>36159</v>
          </cell>
          <cell r="G2515" t="str">
            <v>Diciembre</v>
          </cell>
          <cell r="H2515">
            <v>1998</v>
          </cell>
          <cell r="I2515">
            <v>37985</v>
          </cell>
          <cell r="J2515">
            <v>2003</v>
          </cell>
          <cell r="K2515" t="str">
            <v>Diciembre</v>
          </cell>
          <cell r="P2515">
            <v>6.5</v>
          </cell>
          <cell r="Q2515">
            <v>18.22</v>
          </cell>
          <cell r="R2515">
            <v>16.86</v>
          </cell>
          <cell r="S2515" t="e">
            <v>#REF!</v>
          </cell>
          <cell r="T2515">
            <v>4.2</v>
          </cell>
          <cell r="U2515" t="e">
            <v>#REF!</v>
          </cell>
          <cell r="V2515">
            <v>4.2</v>
          </cell>
          <cell r="W2515" t="e">
            <v>#REF!</v>
          </cell>
          <cell r="X2515">
            <v>4.2</v>
          </cell>
          <cell r="Y2515">
            <v>0.76524000000000003</v>
          </cell>
          <cell r="Z2515">
            <v>4.9652400000000005</v>
          </cell>
          <cell r="AA2515">
            <v>70.811999999999998</v>
          </cell>
          <cell r="AB2515">
            <v>0.7</v>
          </cell>
          <cell r="AC2515">
            <v>0.72618000000000005</v>
          </cell>
          <cell r="AD2515">
            <v>0.64344000000000001</v>
          </cell>
          <cell r="AE2515">
            <v>0.54432000000000003</v>
          </cell>
          <cell r="AF2515">
            <v>0.51912000000000003</v>
          </cell>
          <cell r="AG2515">
            <v>0</v>
          </cell>
          <cell r="AH2515">
            <v>0</v>
          </cell>
          <cell r="AI2515">
            <v>0</v>
          </cell>
          <cell r="AJ2515">
            <v>0</v>
          </cell>
          <cell r="AK2515">
            <v>0</v>
          </cell>
          <cell r="AL2515">
            <v>0</v>
          </cell>
          <cell r="AM2515">
            <v>0</v>
          </cell>
          <cell r="AN2515">
            <v>0</v>
          </cell>
          <cell r="AO2515">
            <v>0</v>
          </cell>
          <cell r="AP2515">
            <v>0</v>
          </cell>
          <cell r="AQ2515">
            <v>3.13306</v>
          </cell>
        </row>
        <row r="2516">
          <cell r="A2516">
            <v>1</v>
          </cell>
          <cell r="B2516" t="str">
            <v>COP</v>
          </cell>
          <cell r="C2516" t="str">
            <v>Convenidas</v>
          </cell>
          <cell r="D2516" t="str">
            <v>Variable</v>
          </cell>
          <cell r="E2516">
            <v>5</v>
          </cell>
          <cell r="F2516">
            <v>36159</v>
          </cell>
          <cell r="G2516" t="str">
            <v>Diciembre</v>
          </cell>
          <cell r="H2516">
            <v>1998</v>
          </cell>
          <cell r="I2516">
            <v>37985</v>
          </cell>
          <cell r="J2516">
            <v>2003</v>
          </cell>
          <cell r="K2516" t="str">
            <v>Diciembre</v>
          </cell>
          <cell r="P2516">
            <v>6.5</v>
          </cell>
          <cell r="Q2516">
            <v>18.22</v>
          </cell>
          <cell r="R2516">
            <v>16.86</v>
          </cell>
          <cell r="S2516" t="e">
            <v>#REF!</v>
          </cell>
          <cell r="T2516">
            <v>6.3</v>
          </cell>
          <cell r="U2516" t="e">
            <v>#REF!</v>
          </cell>
          <cell r="V2516">
            <v>6.3</v>
          </cell>
          <cell r="W2516" t="e">
            <v>#REF!</v>
          </cell>
          <cell r="X2516">
            <v>6.3</v>
          </cell>
          <cell r="Y2516">
            <v>1.1478599999999999</v>
          </cell>
          <cell r="Z2516">
            <v>7.4478599999999995</v>
          </cell>
          <cell r="AA2516">
            <v>106.21799999999999</v>
          </cell>
          <cell r="AB2516">
            <v>1.06</v>
          </cell>
          <cell r="AC2516">
            <v>1.08927</v>
          </cell>
          <cell r="AD2516">
            <v>0.96516000000000002</v>
          </cell>
          <cell r="AE2516">
            <v>0.81647999999999998</v>
          </cell>
          <cell r="AF2516">
            <v>0.77868000000000004</v>
          </cell>
          <cell r="AG2516">
            <v>0</v>
          </cell>
          <cell r="AH2516">
            <v>0</v>
          </cell>
          <cell r="AI2516">
            <v>0</v>
          </cell>
          <cell r="AJ2516">
            <v>0</v>
          </cell>
          <cell r="AK2516">
            <v>0</v>
          </cell>
          <cell r="AL2516">
            <v>0</v>
          </cell>
          <cell r="AM2516">
            <v>0</v>
          </cell>
          <cell r="AN2516">
            <v>0</v>
          </cell>
          <cell r="AO2516">
            <v>0</v>
          </cell>
          <cell r="AP2516">
            <v>0</v>
          </cell>
          <cell r="AQ2516">
            <v>4.7095900000000004</v>
          </cell>
        </row>
        <row r="2517">
          <cell r="A2517">
            <v>1</v>
          </cell>
          <cell r="B2517" t="str">
            <v>COP</v>
          </cell>
          <cell r="C2517" t="str">
            <v>Convenidas</v>
          </cell>
          <cell r="D2517" t="str">
            <v>Variable</v>
          </cell>
          <cell r="E2517">
            <v>5</v>
          </cell>
          <cell r="F2517">
            <v>36159</v>
          </cell>
          <cell r="G2517" t="str">
            <v>Diciembre</v>
          </cell>
          <cell r="H2517">
            <v>1998</v>
          </cell>
          <cell r="I2517">
            <v>37985</v>
          </cell>
          <cell r="J2517">
            <v>2003</v>
          </cell>
          <cell r="K2517" t="str">
            <v>Diciembre</v>
          </cell>
          <cell r="P2517">
            <v>6.5</v>
          </cell>
          <cell r="Q2517">
            <v>18.22</v>
          </cell>
          <cell r="R2517">
            <v>16.86</v>
          </cell>
          <cell r="S2517" t="e">
            <v>#REF!</v>
          </cell>
          <cell r="T2517">
            <v>12.1</v>
          </cell>
          <cell r="U2517" t="e">
            <v>#REF!</v>
          </cell>
          <cell r="V2517">
            <v>12.1</v>
          </cell>
          <cell r="W2517" t="e">
            <v>#REF!</v>
          </cell>
          <cell r="X2517">
            <v>12.1</v>
          </cell>
          <cell r="Y2517">
            <v>2.2046199999999998</v>
          </cell>
          <cell r="Z2517">
            <v>14.30462</v>
          </cell>
          <cell r="AA2517">
            <v>204.006</v>
          </cell>
          <cell r="AB2517">
            <v>2.0299999999999998</v>
          </cell>
          <cell r="AC2517">
            <v>2.0920899999999998</v>
          </cell>
          <cell r="AD2517">
            <v>1.85372</v>
          </cell>
          <cell r="AE2517">
            <v>1.5681599999999998</v>
          </cell>
          <cell r="AF2517">
            <v>1.49556</v>
          </cell>
          <cell r="AG2517">
            <v>0</v>
          </cell>
          <cell r="AH2517">
            <v>0</v>
          </cell>
          <cell r="AI2517">
            <v>0</v>
          </cell>
          <cell r="AJ2517">
            <v>0</v>
          </cell>
          <cell r="AK2517">
            <v>0</v>
          </cell>
          <cell r="AL2517">
            <v>0</v>
          </cell>
          <cell r="AM2517">
            <v>0</v>
          </cell>
          <cell r="AN2517">
            <v>0</v>
          </cell>
          <cell r="AO2517">
            <v>0</v>
          </cell>
          <cell r="AP2517">
            <v>0</v>
          </cell>
          <cell r="AQ2517">
            <v>9.0395299999999992</v>
          </cell>
        </row>
        <row r="2518">
          <cell r="A2518">
            <v>1</v>
          </cell>
          <cell r="B2518" t="str">
            <v>COP</v>
          </cell>
          <cell r="C2518" t="str">
            <v>Convenidas</v>
          </cell>
          <cell r="D2518" t="str">
            <v>Variable</v>
          </cell>
          <cell r="E2518">
            <v>5</v>
          </cell>
          <cell r="F2518">
            <v>36159</v>
          </cell>
          <cell r="G2518" t="str">
            <v>Diciembre</v>
          </cell>
          <cell r="H2518">
            <v>1998</v>
          </cell>
          <cell r="I2518">
            <v>37985</v>
          </cell>
          <cell r="J2518">
            <v>2003</v>
          </cell>
          <cell r="K2518" t="str">
            <v>Diciembre</v>
          </cell>
          <cell r="P2518">
            <v>6.5</v>
          </cell>
          <cell r="Q2518">
            <v>18.22</v>
          </cell>
          <cell r="R2518">
            <v>16.86</v>
          </cell>
          <cell r="S2518" t="e">
            <v>#REF!</v>
          </cell>
          <cell r="T2518">
            <v>1.2</v>
          </cell>
          <cell r="U2518" t="e">
            <v>#REF!</v>
          </cell>
          <cell r="V2518">
            <v>1.2</v>
          </cell>
          <cell r="W2518" t="e">
            <v>#REF!</v>
          </cell>
          <cell r="X2518">
            <v>1.2</v>
          </cell>
          <cell r="Y2518">
            <v>0.21864</v>
          </cell>
          <cell r="Z2518">
            <v>1.4186399999999999</v>
          </cell>
          <cell r="AA2518">
            <v>20.231999999999999</v>
          </cell>
          <cell r="AB2518">
            <v>0.2</v>
          </cell>
          <cell r="AC2518">
            <v>0.20748</v>
          </cell>
          <cell r="AD2518">
            <v>0.18384</v>
          </cell>
          <cell r="AE2518">
            <v>0.15551999999999999</v>
          </cell>
          <cell r="AF2518">
            <v>0.14832000000000001</v>
          </cell>
          <cell r="AG2518">
            <v>0</v>
          </cell>
          <cell r="AH2518">
            <v>0</v>
          </cell>
          <cell r="AI2518">
            <v>0</v>
          </cell>
          <cell r="AJ2518">
            <v>0</v>
          </cell>
          <cell r="AK2518">
            <v>0</v>
          </cell>
          <cell r="AL2518">
            <v>0</v>
          </cell>
          <cell r="AM2518">
            <v>0</v>
          </cell>
          <cell r="AN2518">
            <v>0</v>
          </cell>
          <cell r="AO2518">
            <v>0</v>
          </cell>
          <cell r="AP2518">
            <v>0</v>
          </cell>
          <cell r="AQ2518">
            <v>0.89516000000000007</v>
          </cell>
        </row>
        <row r="2519">
          <cell r="A2519">
            <v>1</v>
          </cell>
          <cell r="B2519" t="str">
            <v>COP</v>
          </cell>
          <cell r="C2519" t="str">
            <v>Convenidas</v>
          </cell>
          <cell r="D2519" t="str">
            <v>Variable</v>
          </cell>
          <cell r="E2519">
            <v>5</v>
          </cell>
          <cell r="F2519">
            <v>36159</v>
          </cell>
          <cell r="G2519" t="str">
            <v>Diciembre</v>
          </cell>
          <cell r="H2519">
            <v>1998</v>
          </cell>
          <cell r="I2519">
            <v>37985</v>
          </cell>
          <cell r="J2519">
            <v>2003</v>
          </cell>
          <cell r="K2519" t="str">
            <v>Diciembre</v>
          </cell>
          <cell r="P2519">
            <v>6.5</v>
          </cell>
          <cell r="Q2519">
            <v>18.22</v>
          </cell>
          <cell r="R2519">
            <v>16.86</v>
          </cell>
          <cell r="S2519" t="e">
            <v>#REF!</v>
          </cell>
          <cell r="T2519">
            <v>0.5</v>
          </cell>
          <cell r="U2519" t="e">
            <v>#REF!</v>
          </cell>
          <cell r="V2519">
            <v>0.5</v>
          </cell>
          <cell r="W2519" t="e">
            <v>#REF!</v>
          </cell>
          <cell r="X2519">
            <v>0.5</v>
          </cell>
          <cell r="Y2519">
            <v>9.11E-2</v>
          </cell>
          <cell r="Z2519">
            <v>0.59109999999999996</v>
          </cell>
          <cell r="AA2519">
            <v>8.43</v>
          </cell>
          <cell r="AB2519">
            <v>0.08</v>
          </cell>
          <cell r="AC2519">
            <v>8.6449999999999999E-2</v>
          </cell>
          <cell r="AD2519">
            <v>7.6600000000000001E-2</v>
          </cell>
          <cell r="AE2519">
            <v>6.4799999999999996E-2</v>
          </cell>
          <cell r="AF2519">
            <v>6.1800000000000001E-2</v>
          </cell>
          <cell r="AG2519">
            <v>0</v>
          </cell>
          <cell r="AH2519">
            <v>0</v>
          </cell>
          <cell r="AI2519">
            <v>0</v>
          </cell>
          <cell r="AJ2519">
            <v>0</v>
          </cell>
          <cell r="AK2519">
            <v>0</v>
          </cell>
          <cell r="AL2519">
            <v>0</v>
          </cell>
          <cell r="AM2519">
            <v>0</v>
          </cell>
          <cell r="AN2519">
            <v>0</v>
          </cell>
          <cell r="AO2519">
            <v>0</v>
          </cell>
          <cell r="AP2519">
            <v>0</v>
          </cell>
          <cell r="AQ2519">
            <v>0.36964999999999998</v>
          </cell>
        </row>
        <row r="2520">
          <cell r="A2520">
            <v>1</v>
          </cell>
          <cell r="B2520" t="str">
            <v>COP</v>
          </cell>
          <cell r="C2520" t="str">
            <v>Convenidas</v>
          </cell>
          <cell r="D2520" t="str">
            <v>Variable</v>
          </cell>
          <cell r="E2520">
            <v>5</v>
          </cell>
          <cell r="F2520">
            <v>36159</v>
          </cell>
          <cell r="G2520" t="str">
            <v>Diciembre</v>
          </cell>
          <cell r="H2520">
            <v>1998</v>
          </cell>
          <cell r="I2520">
            <v>37985</v>
          </cell>
          <cell r="J2520">
            <v>2003</v>
          </cell>
          <cell r="K2520" t="str">
            <v>Diciembre</v>
          </cell>
          <cell r="P2520">
            <v>6.5</v>
          </cell>
          <cell r="Q2520">
            <v>18.22</v>
          </cell>
          <cell r="R2520">
            <v>16.86</v>
          </cell>
          <cell r="S2520" t="e">
            <v>#REF!</v>
          </cell>
          <cell r="T2520">
            <v>0.9</v>
          </cell>
          <cell r="U2520" t="e">
            <v>#REF!</v>
          </cell>
          <cell r="V2520">
            <v>0.9</v>
          </cell>
          <cell r="W2520" t="e">
            <v>#REF!</v>
          </cell>
          <cell r="X2520">
            <v>0.9</v>
          </cell>
          <cell r="Y2520">
            <v>0.16398000000000001</v>
          </cell>
          <cell r="Z2520">
            <v>1.0639799999999999</v>
          </cell>
          <cell r="AA2520">
            <v>15.173999999999999</v>
          </cell>
          <cell r="AB2520">
            <v>0.15</v>
          </cell>
          <cell r="AC2520">
            <v>0.15561</v>
          </cell>
          <cell r="AD2520">
            <v>0.13788</v>
          </cell>
          <cell r="AE2520">
            <v>0.11663999999999999</v>
          </cell>
          <cell r="AF2520">
            <v>0.11124000000000001</v>
          </cell>
          <cell r="AG2520">
            <v>0</v>
          </cell>
          <cell r="AH2520">
            <v>0</v>
          </cell>
          <cell r="AI2520">
            <v>0</v>
          </cell>
          <cell r="AJ2520">
            <v>0</v>
          </cell>
          <cell r="AK2520">
            <v>0</v>
          </cell>
          <cell r="AL2520">
            <v>0</v>
          </cell>
          <cell r="AM2520">
            <v>0</v>
          </cell>
          <cell r="AN2520">
            <v>0</v>
          </cell>
          <cell r="AO2520">
            <v>0</v>
          </cell>
          <cell r="AP2520">
            <v>0</v>
          </cell>
          <cell r="AQ2520">
            <v>0.67137000000000002</v>
          </cell>
        </row>
        <row r="2521">
          <cell r="A2521">
            <v>1</v>
          </cell>
          <cell r="B2521" t="str">
            <v>COP</v>
          </cell>
          <cell r="C2521" t="str">
            <v>Convenidas</v>
          </cell>
          <cell r="D2521" t="str">
            <v>Variable</v>
          </cell>
          <cell r="E2521">
            <v>5</v>
          </cell>
          <cell r="F2521">
            <v>36159</v>
          </cell>
          <cell r="G2521" t="str">
            <v>Diciembre</v>
          </cell>
          <cell r="H2521">
            <v>1998</v>
          </cell>
          <cell r="I2521">
            <v>37985</v>
          </cell>
          <cell r="J2521">
            <v>2003</v>
          </cell>
          <cell r="K2521" t="str">
            <v>Diciembre</v>
          </cell>
          <cell r="P2521">
            <v>6.5</v>
          </cell>
          <cell r="Q2521">
            <v>18.22</v>
          </cell>
          <cell r="R2521">
            <v>16.86</v>
          </cell>
          <cell r="S2521" t="e">
            <v>#REF!</v>
          </cell>
          <cell r="T2521">
            <v>0.9</v>
          </cell>
          <cell r="U2521" t="e">
            <v>#REF!</v>
          </cell>
          <cell r="V2521">
            <v>0.9</v>
          </cell>
          <cell r="W2521" t="e">
            <v>#REF!</v>
          </cell>
          <cell r="X2521">
            <v>0.9</v>
          </cell>
          <cell r="Y2521">
            <v>0.16398000000000001</v>
          </cell>
          <cell r="Z2521">
            <v>1.0639799999999999</v>
          </cell>
          <cell r="AA2521">
            <v>15.173999999999999</v>
          </cell>
          <cell r="AB2521">
            <v>0.15</v>
          </cell>
          <cell r="AC2521">
            <v>0.15561</v>
          </cell>
          <cell r="AD2521">
            <v>0.13788</v>
          </cell>
          <cell r="AE2521">
            <v>0.11663999999999999</v>
          </cell>
          <cell r="AF2521">
            <v>0.11124000000000001</v>
          </cell>
          <cell r="AG2521">
            <v>0</v>
          </cell>
          <cell r="AH2521">
            <v>0</v>
          </cell>
          <cell r="AI2521">
            <v>0</v>
          </cell>
          <cell r="AJ2521">
            <v>0</v>
          </cell>
          <cell r="AK2521">
            <v>0</v>
          </cell>
          <cell r="AL2521">
            <v>0</v>
          </cell>
          <cell r="AM2521">
            <v>0</v>
          </cell>
          <cell r="AN2521">
            <v>0</v>
          </cell>
          <cell r="AO2521">
            <v>0</v>
          </cell>
          <cell r="AP2521">
            <v>0</v>
          </cell>
          <cell r="AQ2521">
            <v>0.67137000000000002</v>
          </cell>
        </row>
        <row r="2522">
          <cell r="A2522">
            <v>1</v>
          </cell>
          <cell r="B2522" t="str">
            <v>COP</v>
          </cell>
          <cell r="C2522" t="str">
            <v>Convenidas</v>
          </cell>
          <cell r="D2522" t="str">
            <v>Variable</v>
          </cell>
          <cell r="E2522">
            <v>5</v>
          </cell>
          <cell r="F2522">
            <v>36159</v>
          </cell>
          <cell r="G2522" t="str">
            <v>Diciembre</v>
          </cell>
          <cell r="H2522">
            <v>1998</v>
          </cell>
          <cell r="I2522">
            <v>37985</v>
          </cell>
          <cell r="J2522">
            <v>2003</v>
          </cell>
          <cell r="K2522" t="str">
            <v>Diciembre</v>
          </cell>
          <cell r="P2522">
            <v>6.5</v>
          </cell>
          <cell r="Q2522">
            <v>18.22</v>
          </cell>
          <cell r="R2522">
            <v>16.86</v>
          </cell>
          <cell r="S2522" t="e">
            <v>#REF!</v>
          </cell>
          <cell r="T2522">
            <v>0.8</v>
          </cell>
          <cell r="U2522" t="e">
            <v>#REF!</v>
          </cell>
          <cell r="V2522">
            <v>0.8</v>
          </cell>
          <cell r="W2522" t="e">
            <v>#REF!</v>
          </cell>
          <cell r="X2522">
            <v>0.8</v>
          </cell>
          <cell r="Y2522">
            <v>0.14576</v>
          </cell>
          <cell r="Z2522">
            <v>0.94576000000000005</v>
          </cell>
          <cell r="AA2522">
            <v>13.488</v>
          </cell>
          <cell r="AB2522">
            <v>0.13</v>
          </cell>
          <cell r="AC2522">
            <v>0.13832</v>
          </cell>
          <cell r="AD2522">
            <v>0.12256</v>
          </cell>
          <cell r="AE2522">
            <v>0.10367999999999999</v>
          </cell>
          <cell r="AF2522">
            <v>9.888000000000001E-2</v>
          </cell>
          <cell r="AG2522">
            <v>0</v>
          </cell>
          <cell r="AH2522">
            <v>0</v>
          </cell>
          <cell r="AI2522">
            <v>0</v>
          </cell>
          <cell r="AJ2522">
            <v>0</v>
          </cell>
          <cell r="AK2522">
            <v>0</v>
          </cell>
          <cell r="AL2522">
            <v>0</v>
          </cell>
          <cell r="AM2522">
            <v>0</v>
          </cell>
          <cell r="AN2522">
            <v>0</v>
          </cell>
          <cell r="AO2522">
            <v>0</v>
          </cell>
          <cell r="AP2522">
            <v>0</v>
          </cell>
          <cell r="AQ2522">
            <v>0.59343999999999997</v>
          </cell>
        </row>
        <row r="2523">
          <cell r="A2523">
            <v>1</v>
          </cell>
          <cell r="B2523" t="str">
            <v>COP</v>
          </cell>
          <cell r="C2523" t="str">
            <v>Convenidas</v>
          </cell>
          <cell r="D2523" t="str">
            <v>Variable</v>
          </cell>
          <cell r="E2523">
            <v>5</v>
          </cell>
          <cell r="F2523">
            <v>36159</v>
          </cell>
          <cell r="G2523" t="str">
            <v>Diciembre</v>
          </cell>
          <cell r="H2523">
            <v>1998</v>
          </cell>
          <cell r="I2523">
            <v>37985</v>
          </cell>
          <cell r="J2523">
            <v>2003</v>
          </cell>
          <cell r="K2523" t="str">
            <v>Diciembre</v>
          </cell>
          <cell r="P2523">
            <v>6.5</v>
          </cell>
          <cell r="Q2523">
            <v>18.22</v>
          </cell>
          <cell r="R2523">
            <v>16.86</v>
          </cell>
          <cell r="S2523" t="e">
            <v>#REF!</v>
          </cell>
          <cell r="T2523">
            <v>1.9</v>
          </cell>
          <cell r="U2523" t="e">
            <v>#REF!</v>
          </cell>
          <cell r="V2523">
            <v>1.9</v>
          </cell>
          <cell r="W2523" t="e">
            <v>#REF!</v>
          </cell>
          <cell r="X2523">
            <v>1.9</v>
          </cell>
          <cell r="Y2523">
            <v>0.34617999999999999</v>
          </cell>
          <cell r="Z2523">
            <v>2.2461799999999998</v>
          </cell>
          <cell r="AA2523">
            <v>32.033999999999999</v>
          </cell>
          <cell r="AB2523">
            <v>0.32</v>
          </cell>
          <cell r="AC2523">
            <v>0.32850999999999997</v>
          </cell>
          <cell r="AD2523">
            <v>0.29108000000000001</v>
          </cell>
          <cell r="AE2523">
            <v>0.24623999999999999</v>
          </cell>
          <cell r="AF2523">
            <v>0.23483999999999999</v>
          </cell>
          <cell r="AG2523">
            <v>0</v>
          </cell>
          <cell r="AH2523">
            <v>0</v>
          </cell>
          <cell r="AI2523">
            <v>0</v>
          </cell>
          <cell r="AJ2523">
            <v>0</v>
          </cell>
          <cell r="AK2523">
            <v>0</v>
          </cell>
          <cell r="AL2523">
            <v>0</v>
          </cell>
          <cell r="AM2523">
            <v>0</v>
          </cell>
          <cell r="AN2523">
            <v>0</v>
          </cell>
          <cell r="AO2523">
            <v>0</v>
          </cell>
          <cell r="AP2523">
            <v>0</v>
          </cell>
          <cell r="AQ2523">
            <v>1.4206699999999999</v>
          </cell>
        </row>
        <row r="2524">
          <cell r="A2524">
            <v>1</v>
          </cell>
          <cell r="B2524" t="str">
            <v>COP</v>
          </cell>
          <cell r="C2524" t="str">
            <v>Convenidas</v>
          </cell>
          <cell r="D2524" t="str">
            <v>Variable</v>
          </cell>
          <cell r="E2524">
            <v>5</v>
          </cell>
          <cell r="F2524">
            <v>36159</v>
          </cell>
          <cell r="G2524" t="str">
            <v>Diciembre</v>
          </cell>
          <cell r="H2524">
            <v>1998</v>
          </cell>
          <cell r="I2524">
            <v>37985</v>
          </cell>
          <cell r="J2524">
            <v>2003</v>
          </cell>
          <cell r="K2524" t="str">
            <v>Diciembre</v>
          </cell>
          <cell r="P2524">
            <v>6.5</v>
          </cell>
          <cell r="Q2524">
            <v>18.22</v>
          </cell>
          <cell r="R2524">
            <v>16.86</v>
          </cell>
          <cell r="S2524" t="e">
            <v>#REF!</v>
          </cell>
          <cell r="T2524">
            <v>4.2</v>
          </cell>
          <cell r="U2524" t="e">
            <v>#REF!</v>
          </cell>
          <cell r="V2524">
            <v>4.2</v>
          </cell>
          <cell r="W2524" t="e">
            <v>#REF!</v>
          </cell>
          <cell r="X2524">
            <v>4.2</v>
          </cell>
          <cell r="Y2524">
            <v>0.76524000000000003</v>
          </cell>
          <cell r="Z2524">
            <v>4.9652400000000005</v>
          </cell>
          <cell r="AA2524">
            <v>70.811999999999998</v>
          </cell>
          <cell r="AB2524">
            <v>0.7</v>
          </cell>
          <cell r="AC2524">
            <v>0.72618000000000005</v>
          </cell>
          <cell r="AD2524">
            <v>0.64344000000000001</v>
          </cell>
          <cell r="AE2524">
            <v>0.54432000000000003</v>
          </cell>
          <cell r="AF2524">
            <v>0.51912000000000003</v>
          </cell>
          <cell r="AG2524">
            <v>0</v>
          </cell>
          <cell r="AH2524">
            <v>0</v>
          </cell>
          <cell r="AI2524">
            <v>0</v>
          </cell>
          <cell r="AJ2524">
            <v>0</v>
          </cell>
          <cell r="AK2524">
            <v>0</v>
          </cell>
          <cell r="AL2524">
            <v>0</v>
          </cell>
          <cell r="AM2524">
            <v>0</v>
          </cell>
          <cell r="AN2524">
            <v>0</v>
          </cell>
          <cell r="AO2524">
            <v>0</v>
          </cell>
          <cell r="AP2524">
            <v>0</v>
          </cell>
          <cell r="AQ2524">
            <v>3.13306</v>
          </cell>
        </row>
        <row r="2525">
          <cell r="A2525">
            <v>1</v>
          </cell>
          <cell r="B2525" t="str">
            <v>COP</v>
          </cell>
          <cell r="C2525" t="str">
            <v>Convenidas</v>
          </cell>
          <cell r="D2525" t="str">
            <v>Variable</v>
          </cell>
          <cell r="E2525">
            <v>5</v>
          </cell>
          <cell r="F2525">
            <v>36159</v>
          </cell>
          <cell r="G2525" t="str">
            <v>Diciembre</v>
          </cell>
          <cell r="H2525">
            <v>1998</v>
          </cell>
          <cell r="I2525">
            <v>37985</v>
          </cell>
          <cell r="J2525">
            <v>2003</v>
          </cell>
          <cell r="K2525" t="str">
            <v>Diciembre</v>
          </cell>
          <cell r="P2525">
            <v>6.5</v>
          </cell>
          <cell r="Q2525">
            <v>18.22</v>
          </cell>
          <cell r="R2525">
            <v>16.86</v>
          </cell>
          <cell r="S2525" t="e">
            <v>#REF!</v>
          </cell>
          <cell r="T2525">
            <v>8.3000000000000007</v>
          </cell>
          <cell r="U2525" t="e">
            <v>#REF!</v>
          </cell>
          <cell r="V2525">
            <v>8.3000000000000007</v>
          </cell>
          <cell r="W2525" t="e">
            <v>#REF!</v>
          </cell>
          <cell r="X2525">
            <v>8.3000000000000007</v>
          </cell>
          <cell r="Y2525">
            <v>1.5122600000000002</v>
          </cell>
          <cell r="Z2525">
            <v>9.8122600000000002</v>
          </cell>
          <cell r="AA2525">
            <v>139.93800000000002</v>
          </cell>
          <cell r="AB2525">
            <v>1.39</v>
          </cell>
          <cell r="AC2525">
            <v>1.4350700000000001</v>
          </cell>
          <cell r="AD2525">
            <v>1.27156</v>
          </cell>
          <cell r="AE2525">
            <v>1.07568</v>
          </cell>
          <cell r="AF2525">
            <v>1.0258800000000001</v>
          </cell>
          <cell r="AG2525">
            <v>0</v>
          </cell>
          <cell r="AH2525">
            <v>0</v>
          </cell>
          <cell r="AI2525">
            <v>0</v>
          </cell>
          <cell r="AJ2525">
            <v>0</v>
          </cell>
          <cell r="AK2525">
            <v>0</v>
          </cell>
          <cell r="AL2525">
            <v>0</v>
          </cell>
          <cell r="AM2525">
            <v>0</v>
          </cell>
          <cell r="AN2525">
            <v>0</v>
          </cell>
          <cell r="AO2525">
            <v>0</v>
          </cell>
          <cell r="AP2525">
            <v>0</v>
          </cell>
          <cell r="AQ2525">
            <v>6.1981900000000003</v>
          </cell>
        </row>
        <row r="2526">
          <cell r="A2526">
            <v>1</v>
          </cell>
          <cell r="B2526" t="str">
            <v>COP</v>
          </cell>
          <cell r="C2526" t="str">
            <v>Convenidas</v>
          </cell>
          <cell r="D2526" t="str">
            <v>Variable</v>
          </cell>
          <cell r="E2526">
            <v>5</v>
          </cell>
          <cell r="F2526">
            <v>36159</v>
          </cell>
          <cell r="G2526" t="str">
            <v>Diciembre</v>
          </cell>
          <cell r="H2526">
            <v>1998</v>
          </cell>
          <cell r="I2526">
            <v>37985</v>
          </cell>
          <cell r="J2526">
            <v>2003</v>
          </cell>
          <cell r="K2526" t="str">
            <v>Diciembre</v>
          </cell>
          <cell r="P2526">
            <v>6.5</v>
          </cell>
          <cell r="Q2526">
            <v>18.22</v>
          </cell>
          <cell r="R2526">
            <v>16.86</v>
          </cell>
          <cell r="S2526" t="e">
            <v>#REF!</v>
          </cell>
          <cell r="T2526">
            <v>5.2</v>
          </cell>
          <cell r="U2526" t="e">
            <v>#REF!</v>
          </cell>
          <cell r="V2526">
            <v>5.2</v>
          </cell>
          <cell r="W2526" t="e">
            <v>#REF!</v>
          </cell>
          <cell r="X2526">
            <v>5.2</v>
          </cell>
          <cell r="Y2526">
            <v>0.94744000000000006</v>
          </cell>
          <cell r="Z2526">
            <v>6.1474400000000005</v>
          </cell>
          <cell r="AA2526">
            <v>87.671999999999997</v>
          </cell>
          <cell r="AB2526">
            <v>0.87</v>
          </cell>
          <cell r="AC2526">
            <v>0.89907999999999999</v>
          </cell>
          <cell r="AD2526">
            <v>0.79664000000000001</v>
          </cell>
          <cell r="AE2526">
            <v>0.67391999999999996</v>
          </cell>
          <cell r="AF2526">
            <v>0.64272000000000007</v>
          </cell>
          <cell r="AG2526">
            <v>0</v>
          </cell>
          <cell r="AH2526">
            <v>0</v>
          </cell>
          <cell r="AI2526">
            <v>0</v>
          </cell>
          <cell r="AJ2526">
            <v>0</v>
          </cell>
          <cell r="AK2526">
            <v>0</v>
          </cell>
          <cell r="AL2526">
            <v>0</v>
          </cell>
          <cell r="AM2526">
            <v>0</v>
          </cell>
          <cell r="AN2526">
            <v>0</v>
          </cell>
          <cell r="AO2526">
            <v>0</v>
          </cell>
          <cell r="AP2526">
            <v>0</v>
          </cell>
          <cell r="AQ2526">
            <v>3.8823599999999998</v>
          </cell>
        </row>
        <row r="2527">
          <cell r="A2527">
            <v>1</v>
          </cell>
          <cell r="B2527" t="str">
            <v>COP</v>
          </cell>
          <cell r="C2527" t="str">
            <v>Convenidas</v>
          </cell>
          <cell r="D2527" t="str">
            <v>Variable</v>
          </cell>
          <cell r="E2527">
            <v>5</v>
          </cell>
          <cell r="F2527">
            <v>36159</v>
          </cell>
          <cell r="G2527" t="str">
            <v>Diciembre</v>
          </cell>
          <cell r="H2527">
            <v>1998</v>
          </cell>
          <cell r="I2527">
            <v>37985</v>
          </cell>
          <cell r="J2527">
            <v>2003</v>
          </cell>
          <cell r="K2527" t="str">
            <v>Diciembre</v>
          </cell>
          <cell r="P2527">
            <v>6.5</v>
          </cell>
          <cell r="Q2527">
            <v>18.22</v>
          </cell>
          <cell r="R2527">
            <v>16.86</v>
          </cell>
          <cell r="S2527" t="e">
            <v>#REF!</v>
          </cell>
          <cell r="T2527">
            <v>3.8</v>
          </cell>
          <cell r="U2527" t="e">
            <v>#REF!</v>
          </cell>
          <cell r="V2527">
            <v>3.8</v>
          </cell>
          <cell r="W2527" t="e">
            <v>#REF!</v>
          </cell>
          <cell r="X2527">
            <v>3.8</v>
          </cell>
          <cell r="Y2527">
            <v>0.69235999999999998</v>
          </cell>
          <cell r="Z2527">
            <v>4.4923599999999997</v>
          </cell>
          <cell r="AA2527">
            <v>64.067999999999998</v>
          </cell>
          <cell r="AB2527">
            <v>0.64</v>
          </cell>
          <cell r="AC2527">
            <v>0.65701999999999994</v>
          </cell>
          <cell r="AD2527">
            <v>0.58216000000000001</v>
          </cell>
          <cell r="AE2527">
            <v>0.49247999999999997</v>
          </cell>
          <cell r="AF2527">
            <v>0.46967999999999999</v>
          </cell>
          <cell r="AG2527">
            <v>0</v>
          </cell>
          <cell r="AH2527">
            <v>0</v>
          </cell>
          <cell r="AI2527">
            <v>0</v>
          </cell>
          <cell r="AJ2527">
            <v>0</v>
          </cell>
          <cell r="AK2527">
            <v>0</v>
          </cell>
          <cell r="AL2527">
            <v>0</v>
          </cell>
          <cell r="AM2527">
            <v>0</v>
          </cell>
          <cell r="AN2527">
            <v>0</v>
          </cell>
          <cell r="AO2527">
            <v>0</v>
          </cell>
          <cell r="AP2527">
            <v>0</v>
          </cell>
          <cell r="AQ2527">
            <v>2.8413399999999998</v>
          </cell>
        </row>
        <row r="2528">
          <cell r="A2528">
            <v>1</v>
          </cell>
          <cell r="B2528" t="str">
            <v>COP</v>
          </cell>
          <cell r="C2528" t="str">
            <v>Convenidas</v>
          </cell>
          <cell r="D2528" t="str">
            <v>Variable</v>
          </cell>
          <cell r="E2528">
            <v>5</v>
          </cell>
          <cell r="F2528">
            <v>36159</v>
          </cell>
          <cell r="G2528" t="str">
            <v>Diciembre</v>
          </cell>
          <cell r="H2528">
            <v>1998</v>
          </cell>
          <cell r="I2528">
            <v>37985</v>
          </cell>
          <cell r="J2528">
            <v>2003</v>
          </cell>
          <cell r="K2528" t="str">
            <v>Diciembre</v>
          </cell>
          <cell r="P2528">
            <v>6.5</v>
          </cell>
          <cell r="Q2528">
            <v>18.22</v>
          </cell>
          <cell r="R2528">
            <v>16.86</v>
          </cell>
          <cell r="S2528" t="e">
            <v>#REF!</v>
          </cell>
          <cell r="T2528">
            <v>10.8</v>
          </cell>
          <cell r="U2528" t="e">
            <v>#REF!</v>
          </cell>
          <cell r="V2528">
            <v>10.8</v>
          </cell>
          <cell r="W2528" t="e">
            <v>#REF!</v>
          </cell>
          <cell r="X2528">
            <v>10.8</v>
          </cell>
          <cell r="Y2528">
            <v>1.9677600000000002</v>
          </cell>
          <cell r="Z2528">
            <v>12.767760000000001</v>
          </cell>
          <cell r="AA2528">
            <v>182.08799999999999</v>
          </cell>
          <cell r="AB2528">
            <v>1.81</v>
          </cell>
          <cell r="AC2528">
            <v>1.8673200000000001</v>
          </cell>
          <cell r="AD2528">
            <v>1.65456</v>
          </cell>
          <cell r="AE2528">
            <v>1.39968</v>
          </cell>
          <cell r="AF2528">
            <v>1.3348800000000001</v>
          </cell>
          <cell r="AG2528">
            <v>0</v>
          </cell>
          <cell r="AH2528">
            <v>0</v>
          </cell>
          <cell r="AI2528">
            <v>0</v>
          </cell>
          <cell r="AJ2528">
            <v>0</v>
          </cell>
          <cell r="AK2528">
            <v>0</v>
          </cell>
          <cell r="AL2528">
            <v>0</v>
          </cell>
          <cell r="AM2528">
            <v>0</v>
          </cell>
          <cell r="AN2528">
            <v>0</v>
          </cell>
          <cell r="AO2528">
            <v>0</v>
          </cell>
          <cell r="AP2528">
            <v>0</v>
          </cell>
          <cell r="AQ2528">
            <v>8.0664400000000001</v>
          </cell>
        </row>
        <row r="2529">
          <cell r="A2529">
            <v>1</v>
          </cell>
          <cell r="B2529" t="str">
            <v>COP</v>
          </cell>
          <cell r="C2529" t="str">
            <v>Convenidas</v>
          </cell>
          <cell r="D2529" t="str">
            <v>Variable</v>
          </cell>
          <cell r="E2529">
            <v>5</v>
          </cell>
          <cell r="F2529">
            <v>36159</v>
          </cell>
          <cell r="G2529" t="str">
            <v>Diciembre</v>
          </cell>
          <cell r="H2529">
            <v>1998</v>
          </cell>
          <cell r="I2529">
            <v>37985</v>
          </cell>
          <cell r="J2529">
            <v>2003</v>
          </cell>
          <cell r="K2529" t="str">
            <v>Diciembre</v>
          </cell>
          <cell r="P2529">
            <v>6.5</v>
          </cell>
          <cell r="Q2529">
            <v>18.22</v>
          </cell>
          <cell r="R2529">
            <v>16.86</v>
          </cell>
          <cell r="S2529" t="e">
            <v>#REF!</v>
          </cell>
          <cell r="T2529">
            <v>3.1</v>
          </cell>
          <cell r="U2529" t="e">
            <v>#REF!</v>
          </cell>
          <cell r="V2529">
            <v>3.1</v>
          </cell>
          <cell r="W2529" t="e">
            <v>#REF!</v>
          </cell>
          <cell r="X2529">
            <v>3.1</v>
          </cell>
          <cell r="Y2529">
            <v>0.56481999999999999</v>
          </cell>
          <cell r="Z2529">
            <v>3.6648200000000002</v>
          </cell>
          <cell r="AA2529">
            <v>52.265999999999998</v>
          </cell>
          <cell r="AB2529">
            <v>0.52</v>
          </cell>
          <cell r="AC2529">
            <v>0.53598999999999997</v>
          </cell>
          <cell r="AD2529">
            <v>0.47492000000000001</v>
          </cell>
          <cell r="AE2529">
            <v>0.40176000000000001</v>
          </cell>
          <cell r="AF2529">
            <v>0.38316</v>
          </cell>
          <cell r="AG2529">
            <v>0</v>
          </cell>
          <cell r="AH2529">
            <v>0</v>
          </cell>
          <cell r="AI2529">
            <v>0</v>
          </cell>
          <cell r="AJ2529">
            <v>0</v>
          </cell>
          <cell r="AK2529">
            <v>0</v>
          </cell>
          <cell r="AL2529">
            <v>0</v>
          </cell>
          <cell r="AM2529">
            <v>0</v>
          </cell>
          <cell r="AN2529">
            <v>0</v>
          </cell>
          <cell r="AO2529">
            <v>0</v>
          </cell>
          <cell r="AP2529">
            <v>0</v>
          </cell>
          <cell r="AQ2529">
            <v>2.3158300000000001</v>
          </cell>
        </row>
        <row r="2530">
          <cell r="A2530">
            <v>1</v>
          </cell>
          <cell r="B2530" t="str">
            <v>COP</v>
          </cell>
          <cell r="C2530" t="str">
            <v>Convenidas</v>
          </cell>
          <cell r="D2530" t="str">
            <v>Variable</v>
          </cell>
          <cell r="E2530">
            <v>5</v>
          </cell>
          <cell r="F2530">
            <v>36159</v>
          </cell>
          <cell r="G2530" t="str">
            <v>Diciembre</v>
          </cell>
          <cell r="H2530">
            <v>1998</v>
          </cell>
          <cell r="I2530">
            <v>37985</v>
          </cell>
          <cell r="J2530">
            <v>2003</v>
          </cell>
          <cell r="K2530" t="str">
            <v>Diciembre</v>
          </cell>
          <cell r="P2530">
            <v>6.5</v>
          </cell>
          <cell r="Q2530">
            <v>18.22</v>
          </cell>
          <cell r="R2530">
            <v>16.86</v>
          </cell>
          <cell r="S2530" t="e">
            <v>#REF!</v>
          </cell>
          <cell r="T2530">
            <v>1.2</v>
          </cell>
          <cell r="U2530" t="e">
            <v>#REF!</v>
          </cell>
          <cell r="V2530">
            <v>1.2</v>
          </cell>
          <cell r="W2530" t="e">
            <v>#REF!</v>
          </cell>
          <cell r="X2530">
            <v>1.2</v>
          </cell>
          <cell r="Y2530">
            <v>0.21864</v>
          </cell>
          <cell r="Z2530">
            <v>1.4186399999999999</v>
          </cell>
          <cell r="AA2530">
            <v>20.231999999999999</v>
          </cell>
          <cell r="AB2530">
            <v>0.2</v>
          </cell>
          <cell r="AC2530">
            <v>0.20748</v>
          </cell>
          <cell r="AD2530">
            <v>0.18384</v>
          </cell>
          <cell r="AE2530">
            <v>0.15551999999999999</v>
          </cell>
          <cell r="AF2530">
            <v>0.14832000000000001</v>
          </cell>
          <cell r="AG2530">
            <v>0</v>
          </cell>
          <cell r="AH2530">
            <v>0</v>
          </cell>
          <cell r="AI2530">
            <v>0</v>
          </cell>
          <cell r="AJ2530">
            <v>0</v>
          </cell>
          <cell r="AK2530">
            <v>0</v>
          </cell>
          <cell r="AL2530">
            <v>0</v>
          </cell>
          <cell r="AM2530">
            <v>0</v>
          </cell>
          <cell r="AN2530">
            <v>0</v>
          </cell>
          <cell r="AO2530">
            <v>0</v>
          </cell>
          <cell r="AP2530">
            <v>0</v>
          </cell>
          <cell r="AQ2530">
            <v>0.89516000000000007</v>
          </cell>
        </row>
        <row r="2531">
          <cell r="A2531">
            <v>1</v>
          </cell>
          <cell r="B2531" t="str">
            <v>COP</v>
          </cell>
          <cell r="C2531" t="str">
            <v>Convenidas</v>
          </cell>
          <cell r="D2531" t="str">
            <v>Variable</v>
          </cell>
          <cell r="E2531">
            <v>5</v>
          </cell>
          <cell r="F2531">
            <v>36159</v>
          </cell>
          <cell r="G2531" t="str">
            <v>Diciembre</v>
          </cell>
          <cell r="H2531">
            <v>1998</v>
          </cell>
          <cell r="I2531">
            <v>37985</v>
          </cell>
          <cell r="J2531">
            <v>2003</v>
          </cell>
          <cell r="K2531" t="str">
            <v>Diciembre</v>
          </cell>
          <cell r="P2531">
            <v>6.5</v>
          </cell>
          <cell r="Q2531">
            <v>18.22</v>
          </cell>
          <cell r="R2531">
            <v>16.86</v>
          </cell>
          <cell r="S2531" t="e">
            <v>#REF!</v>
          </cell>
          <cell r="T2531">
            <v>0.9</v>
          </cell>
          <cell r="U2531" t="e">
            <v>#REF!</v>
          </cell>
          <cell r="V2531">
            <v>0.9</v>
          </cell>
          <cell r="W2531" t="e">
            <v>#REF!</v>
          </cell>
          <cell r="X2531">
            <v>0.9</v>
          </cell>
          <cell r="Y2531">
            <v>0.16398000000000001</v>
          </cell>
          <cell r="Z2531">
            <v>1.0639799999999999</v>
          </cell>
          <cell r="AA2531">
            <v>15.173999999999999</v>
          </cell>
          <cell r="AB2531">
            <v>0.15</v>
          </cell>
          <cell r="AC2531">
            <v>0.15561</v>
          </cell>
          <cell r="AD2531">
            <v>0.13788</v>
          </cell>
          <cell r="AE2531">
            <v>0.11663999999999999</v>
          </cell>
          <cell r="AF2531">
            <v>0.11124000000000001</v>
          </cell>
          <cell r="AG2531">
            <v>0</v>
          </cell>
          <cell r="AH2531">
            <v>0</v>
          </cell>
          <cell r="AI2531">
            <v>0</v>
          </cell>
          <cell r="AJ2531">
            <v>0</v>
          </cell>
          <cell r="AK2531">
            <v>0</v>
          </cell>
          <cell r="AL2531">
            <v>0</v>
          </cell>
          <cell r="AM2531">
            <v>0</v>
          </cell>
          <cell r="AN2531">
            <v>0</v>
          </cell>
          <cell r="AO2531">
            <v>0</v>
          </cell>
          <cell r="AP2531">
            <v>0</v>
          </cell>
          <cell r="AQ2531">
            <v>0.67137000000000002</v>
          </cell>
        </row>
        <row r="2532">
          <cell r="A2532">
            <v>1</v>
          </cell>
          <cell r="B2532" t="str">
            <v>COP</v>
          </cell>
          <cell r="C2532" t="str">
            <v>Convenidas</v>
          </cell>
          <cell r="D2532" t="str">
            <v>Variable</v>
          </cell>
          <cell r="E2532">
            <v>5</v>
          </cell>
          <cell r="F2532">
            <v>36159</v>
          </cell>
          <cell r="G2532" t="str">
            <v>Diciembre</v>
          </cell>
          <cell r="H2532">
            <v>1998</v>
          </cell>
          <cell r="I2532">
            <v>37985</v>
          </cell>
          <cell r="J2532">
            <v>2003</v>
          </cell>
          <cell r="K2532" t="str">
            <v>Diciembre</v>
          </cell>
          <cell r="P2532">
            <v>6.5</v>
          </cell>
          <cell r="Q2532">
            <v>18.22</v>
          </cell>
          <cell r="R2532">
            <v>16.86</v>
          </cell>
          <cell r="S2532" t="e">
            <v>#REF!</v>
          </cell>
          <cell r="T2532">
            <v>2.5</v>
          </cell>
          <cell r="U2532" t="e">
            <v>#REF!</v>
          </cell>
          <cell r="V2532">
            <v>2.5</v>
          </cell>
          <cell r="W2532" t="e">
            <v>#REF!</v>
          </cell>
          <cell r="X2532">
            <v>2.5</v>
          </cell>
          <cell r="Y2532">
            <v>0.45550000000000002</v>
          </cell>
          <cell r="Z2532">
            <v>2.9554999999999998</v>
          </cell>
          <cell r="AA2532">
            <v>42.15</v>
          </cell>
          <cell r="AB2532">
            <v>0.42</v>
          </cell>
          <cell r="AC2532">
            <v>0.43225000000000002</v>
          </cell>
          <cell r="AD2532">
            <v>0.38300000000000001</v>
          </cell>
          <cell r="AE2532">
            <v>0.32399999999999995</v>
          </cell>
          <cell r="AF2532">
            <v>0.309</v>
          </cell>
          <cell r="AG2532">
            <v>0</v>
          </cell>
          <cell r="AH2532">
            <v>0</v>
          </cell>
          <cell r="AI2532">
            <v>0</v>
          </cell>
          <cell r="AJ2532">
            <v>0</v>
          </cell>
          <cell r="AK2532">
            <v>0</v>
          </cell>
          <cell r="AL2532">
            <v>0</v>
          </cell>
          <cell r="AM2532">
            <v>0</v>
          </cell>
          <cell r="AN2532">
            <v>0</v>
          </cell>
          <cell r="AO2532">
            <v>0</v>
          </cell>
          <cell r="AP2532">
            <v>0</v>
          </cell>
          <cell r="AQ2532">
            <v>1.86825</v>
          </cell>
        </row>
        <row r="2533">
          <cell r="A2533">
            <v>1</v>
          </cell>
          <cell r="B2533" t="str">
            <v>COP</v>
          </cell>
          <cell r="C2533" t="str">
            <v>Convenidas</v>
          </cell>
          <cell r="D2533" t="str">
            <v>Variable</v>
          </cell>
          <cell r="E2533">
            <v>5</v>
          </cell>
          <cell r="F2533">
            <v>36159</v>
          </cell>
          <cell r="G2533" t="str">
            <v>Diciembre</v>
          </cell>
          <cell r="H2533">
            <v>1998</v>
          </cell>
          <cell r="I2533">
            <v>37985</v>
          </cell>
          <cell r="J2533">
            <v>2003</v>
          </cell>
          <cell r="K2533" t="str">
            <v>Diciembre</v>
          </cell>
          <cell r="P2533">
            <v>6.5</v>
          </cell>
          <cell r="Q2533">
            <v>18.22</v>
          </cell>
          <cell r="R2533">
            <v>16.86</v>
          </cell>
          <cell r="S2533" t="e">
            <v>#REF!</v>
          </cell>
          <cell r="T2533">
            <v>0.9</v>
          </cell>
          <cell r="U2533" t="e">
            <v>#REF!</v>
          </cell>
          <cell r="V2533">
            <v>0.9</v>
          </cell>
          <cell r="W2533" t="e">
            <v>#REF!</v>
          </cell>
          <cell r="X2533">
            <v>0.9</v>
          </cell>
          <cell r="Y2533">
            <v>0.16398000000000001</v>
          </cell>
          <cell r="Z2533">
            <v>1.0639799999999999</v>
          </cell>
          <cell r="AA2533">
            <v>15.173999999999999</v>
          </cell>
          <cell r="AB2533">
            <v>0.15</v>
          </cell>
          <cell r="AC2533">
            <v>0.15561</v>
          </cell>
          <cell r="AD2533">
            <v>0.13788</v>
          </cell>
          <cell r="AE2533">
            <v>0.11663999999999999</v>
          </cell>
          <cell r="AF2533">
            <v>0.11124000000000001</v>
          </cell>
          <cell r="AG2533">
            <v>0</v>
          </cell>
          <cell r="AH2533">
            <v>0</v>
          </cell>
          <cell r="AI2533">
            <v>0</v>
          </cell>
          <cell r="AJ2533">
            <v>0</v>
          </cell>
          <cell r="AK2533">
            <v>0</v>
          </cell>
          <cell r="AL2533">
            <v>0</v>
          </cell>
          <cell r="AM2533">
            <v>0</v>
          </cell>
          <cell r="AN2533">
            <v>0</v>
          </cell>
          <cell r="AO2533">
            <v>0</v>
          </cell>
          <cell r="AP2533">
            <v>0</v>
          </cell>
          <cell r="AQ2533">
            <v>0.67137000000000002</v>
          </cell>
        </row>
        <row r="2534">
          <cell r="A2534">
            <v>1</v>
          </cell>
          <cell r="B2534" t="str">
            <v>COP</v>
          </cell>
          <cell r="C2534" t="str">
            <v>Convenidas</v>
          </cell>
          <cell r="D2534" t="str">
            <v>Variable</v>
          </cell>
          <cell r="E2534">
            <v>5</v>
          </cell>
          <cell r="F2534">
            <v>36159</v>
          </cell>
          <cell r="G2534" t="str">
            <v>Diciembre</v>
          </cell>
          <cell r="H2534">
            <v>1998</v>
          </cell>
          <cell r="I2534">
            <v>37985</v>
          </cell>
          <cell r="J2534">
            <v>2003</v>
          </cell>
          <cell r="K2534" t="str">
            <v>Diciembre</v>
          </cell>
          <cell r="P2534">
            <v>6.5</v>
          </cell>
          <cell r="Q2534">
            <v>18.22</v>
          </cell>
          <cell r="R2534">
            <v>16.86</v>
          </cell>
          <cell r="S2534" t="e">
            <v>#REF!</v>
          </cell>
          <cell r="T2534">
            <v>0.9</v>
          </cell>
          <cell r="U2534" t="e">
            <v>#REF!</v>
          </cell>
          <cell r="V2534">
            <v>0.9</v>
          </cell>
          <cell r="W2534" t="e">
            <v>#REF!</v>
          </cell>
          <cell r="X2534">
            <v>0.9</v>
          </cell>
          <cell r="Y2534">
            <v>0.16398000000000001</v>
          </cell>
          <cell r="Z2534">
            <v>1.0639799999999999</v>
          </cell>
          <cell r="AA2534">
            <v>15.173999999999999</v>
          </cell>
          <cell r="AB2534">
            <v>0.15</v>
          </cell>
          <cell r="AC2534">
            <v>0.15561</v>
          </cell>
          <cell r="AD2534">
            <v>0.13788</v>
          </cell>
          <cell r="AE2534">
            <v>0.11663999999999999</v>
          </cell>
          <cell r="AF2534">
            <v>0.11124000000000001</v>
          </cell>
          <cell r="AG2534">
            <v>0</v>
          </cell>
          <cell r="AH2534">
            <v>0</v>
          </cell>
          <cell r="AI2534">
            <v>0</v>
          </cell>
          <cell r="AJ2534">
            <v>0</v>
          </cell>
          <cell r="AK2534">
            <v>0</v>
          </cell>
          <cell r="AL2534">
            <v>0</v>
          </cell>
          <cell r="AM2534">
            <v>0</v>
          </cell>
          <cell r="AN2534">
            <v>0</v>
          </cell>
          <cell r="AO2534">
            <v>0</v>
          </cell>
          <cell r="AP2534">
            <v>0</v>
          </cell>
          <cell r="AQ2534">
            <v>0.67137000000000002</v>
          </cell>
        </row>
        <row r="2535">
          <cell r="A2535">
            <v>1</v>
          </cell>
          <cell r="B2535" t="str">
            <v>COP</v>
          </cell>
          <cell r="C2535" t="str">
            <v>Convenidas</v>
          </cell>
          <cell r="D2535" t="str">
            <v>Variable</v>
          </cell>
          <cell r="E2535">
            <v>5</v>
          </cell>
          <cell r="F2535">
            <v>36159</v>
          </cell>
          <cell r="G2535" t="str">
            <v>Diciembre</v>
          </cell>
          <cell r="H2535">
            <v>1998</v>
          </cell>
          <cell r="I2535">
            <v>37985</v>
          </cell>
          <cell r="J2535">
            <v>2003</v>
          </cell>
          <cell r="K2535" t="str">
            <v>Diciembre</v>
          </cell>
          <cell r="P2535">
            <v>6.5</v>
          </cell>
          <cell r="Q2535">
            <v>18.22</v>
          </cell>
          <cell r="R2535">
            <v>16.86</v>
          </cell>
          <cell r="S2535" t="e">
            <v>#REF!</v>
          </cell>
          <cell r="T2535">
            <v>1</v>
          </cell>
          <cell r="U2535" t="e">
            <v>#REF!</v>
          </cell>
          <cell r="V2535">
            <v>1</v>
          </cell>
          <cell r="W2535" t="e">
            <v>#REF!</v>
          </cell>
          <cell r="X2535">
            <v>1</v>
          </cell>
          <cell r="Y2535">
            <v>0.1822</v>
          </cell>
          <cell r="Z2535">
            <v>1.1821999999999999</v>
          </cell>
          <cell r="AA2535">
            <v>16.86</v>
          </cell>
          <cell r="AB2535">
            <v>0.17</v>
          </cell>
          <cell r="AC2535">
            <v>0.1729</v>
          </cell>
          <cell r="AD2535">
            <v>0.1532</v>
          </cell>
          <cell r="AE2535">
            <v>0.12959999999999999</v>
          </cell>
          <cell r="AF2535">
            <v>0.1236</v>
          </cell>
          <cell r="AG2535">
            <v>0</v>
          </cell>
          <cell r="AH2535">
            <v>0</v>
          </cell>
          <cell r="AI2535">
            <v>0</v>
          </cell>
          <cell r="AJ2535">
            <v>0</v>
          </cell>
          <cell r="AK2535">
            <v>0</v>
          </cell>
          <cell r="AL2535">
            <v>0</v>
          </cell>
          <cell r="AM2535">
            <v>0</v>
          </cell>
          <cell r="AN2535">
            <v>0</v>
          </cell>
          <cell r="AO2535">
            <v>0</v>
          </cell>
          <cell r="AP2535">
            <v>0</v>
          </cell>
          <cell r="AQ2535">
            <v>0.74929999999999997</v>
          </cell>
        </row>
        <row r="2536">
          <cell r="A2536">
            <v>1</v>
          </cell>
          <cell r="B2536" t="str">
            <v>COP</v>
          </cell>
          <cell r="C2536" t="str">
            <v>Convenidas</v>
          </cell>
          <cell r="D2536" t="str">
            <v>Variable</v>
          </cell>
          <cell r="E2536">
            <v>5</v>
          </cell>
          <cell r="F2536">
            <v>36159</v>
          </cell>
          <cell r="G2536" t="str">
            <v>Diciembre</v>
          </cell>
          <cell r="H2536">
            <v>1998</v>
          </cell>
          <cell r="I2536">
            <v>37985</v>
          </cell>
          <cell r="J2536">
            <v>2003</v>
          </cell>
          <cell r="K2536" t="str">
            <v>Diciembre</v>
          </cell>
          <cell r="P2536">
            <v>6.5</v>
          </cell>
          <cell r="Q2536">
            <v>18.22</v>
          </cell>
          <cell r="R2536">
            <v>16.86</v>
          </cell>
          <cell r="S2536" t="e">
            <v>#REF!</v>
          </cell>
          <cell r="T2536">
            <v>0.6</v>
          </cell>
          <cell r="U2536" t="e">
            <v>#REF!</v>
          </cell>
          <cell r="V2536">
            <v>0.6</v>
          </cell>
          <cell r="W2536" t="e">
            <v>#REF!</v>
          </cell>
          <cell r="X2536">
            <v>0.6</v>
          </cell>
          <cell r="Y2536">
            <v>0.10932</v>
          </cell>
          <cell r="Z2536">
            <v>0.70931999999999995</v>
          </cell>
          <cell r="AA2536">
            <v>10.116</v>
          </cell>
          <cell r="AB2536">
            <v>0.1</v>
          </cell>
          <cell r="AC2536">
            <v>0.10374</v>
          </cell>
          <cell r="AD2536">
            <v>9.1920000000000002E-2</v>
          </cell>
          <cell r="AE2536">
            <v>7.7759999999999996E-2</v>
          </cell>
          <cell r="AF2536">
            <v>7.4160000000000004E-2</v>
          </cell>
          <cell r="AG2536">
            <v>0</v>
          </cell>
          <cell r="AH2536">
            <v>0</v>
          </cell>
          <cell r="AI2536">
            <v>0</v>
          </cell>
          <cell r="AJ2536">
            <v>0</v>
          </cell>
          <cell r="AK2536">
            <v>0</v>
          </cell>
          <cell r="AL2536">
            <v>0</v>
          </cell>
          <cell r="AM2536">
            <v>0</v>
          </cell>
          <cell r="AN2536">
            <v>0</v>
          </cell>
          <cell r="AO2536">
            <v>0</v>
          </cell>
          <cell r="AP2536">
            <v>0</v>
          </cell>
          <cell r="AQ2536">
            <v>0.44758000000000003</v>
          </cell>
        </row>
        <row r="2537">
          <cell r="A2537">
            <v>1</v>
          </cell>
          <cell r="B2537" t="str">
            <v>COP</v>
          </cell>
          <cell r="C2537" t="str">
            <v>Convenidas</v>
          </cell>
          <cell r="D2537" t="str">
            <v>Variable</v>
          </cell>
          <cell r="E2537">
            <v>5</v>
          </cell>
          <cell r="F2537">
            <v>36159</v>
          </cell>
          <cell r="G2537" t="str">
            <v>Diciembre</v>
          </cell>
          <cell r="H2537">
            <v>1998</v>
          </cell>
          <cell r="I2537">
            <v>37985</v>
          </cell>
          <cell r="J2537">
            <v>2003</v>
          </cell>
          <cell r="K2537" t="str">
            <v>Diciembre</v>
          </cell>
          <cell r="P2537">
            <v>6.5</v>
          </cell>
          <cell r="Q2537">
            <v>18.22</v>
          </cell>
          <cell r="R2537">
            <v>16.86</v>
          </cell>
          <cell r="S2537" t="e">
            <v>#REF!</v>
          </cell>
          <cell r="T2537">
            <v>8.6999999999999993</v>
          </cell>
          <cell r="U2537" t="e">
            <v>#REF!</v>
          </cell>
          <cell r="V2537">
            <v>8.6999999999999993</v>
          </cell>
          <cell r="W2537" t="e">
            <v>#REF!</v>
          </cell>
          <cell r="X2537">
            <v>8.6999999999999993</v>
          </cell>
          <cell r="Y2537">
            <v>1.5851399999999998</v>
          </cell>
          <cell r="Z2537">
            <v>10.285139999999998</v>
          </cell>
          <cell r="AA2537">
            <v>146.68199999999999</v>
          </cell>
          <cell r="AB2537">
            <v>1.46</v>
          </cell>
          <cell r="AC2537">
            <v>1.50423</v>
          </cell>
          <cell r="AD2537">
            <v>1.33284</v>
          </cell>
          <cell r="AE2537">
            <v>1.1275199999999999</v>
          </cell>
          <cell r="AF2537">
            <v>1.0753199999999998</v>
          </cell>
          <cell r="AG2537">
            <v>0</v>
          </cell>
          <cell r="AH2537">
            <v>0</v>
          </cell>
          <cell r="AI2537">
            <v>0</v>
          </cell>
          <cell r="AJ2537">
            <v>0</v>
          </cell>
          <cell r="AK2537">
            <v>0</v>
          </cell>
          <cell r="AL2537">
            <v>0</v>
          </cell>
          <cell r="AM2537">
            <v>0</v>
          </cell>
          <cell r="AN2537">
            <v>0</v>
          </cell>
          <cell r="AO2537">
            <v>0</v>
          </cell>
          <cell r="AP2537">
            <v>0</v>
          </cell>
          <cell r="AQ2537">
            <v>6.499909999999999</v>
          </cell>
        </row>
        <row r="2538">
          <cell r="A2538">
            <v>1</v>
          </cell>
          <cell r="B2538" t="str">
            <v>COP</v>
          </cell>
          <cell r="C2538" t="str">
            <v>Convenidas</v>
          </cell>
          <cell r="D2538" t="str">
            <v>Variable</v>
          </cell>
          <cell r="E2538">
            <v>5</v>
          </cell>
          <cell r="F2538">
            <v>36159</v>
          </cell>
          <cell r="G2538" t="str">
            <v>Diciembre</v>
          </cell>
          <cell r="H2538">
            <v>1998</v>
          </cell>
          <cell r="I2538">
            <v>37985</v>
          </cell>
          <cell r="J2538">
            <v>2003</v>
          </cell>
          <cell r="K2538" t="str">
            <v>Diciembre</v>
          </cell>
          <cell r="P2538">
            <v>6.5</v>
          </cell>
          <cell r="Q2538">
            <v>18.22</v>
          </cell>
          <cell r="R2538">
            <v>16.86</v>
          </cell>
          <cell r="S2538" t="e">
            <v>#REF!</v>
          </cell>
          <cell r="T2538">
            <v>1.6</v>
          </cell>
          <cell r="U2538" t="e">
            <v>#REF!</v>
          </cell>
          <cell r="V2538">
            <v>1.6</v>
          </cell>
          <cell r="W2538" t="e">
            <v>#REF!</v>
          </cell>
          <cell r="X2538">
            <v>1.6</v>
          </cell>
          <cell r="Y2538">
            <v>0.29152</v>
          </cell>
          <cell r="Z2538">
            <v>1.8915200000000001</v>
          </cell>
          <cell r="AA2538">
            <v>26.975999999999999</v>
          </cell>
          <cell r="AB2538">
            <v>0.27</v>
          </cell>
          <cell r="AC2538">
            <v>0.27664</v>
          </cell>
          <cell r="AD2538">
            <v>0.24512</v>
          </cell>
          <cell r="AE2538">
            <v>0.20735999999999999</v>
          </cell>
          <cell r="AF2538">
            <v>0.19776000000000002</v>
          </cell>
          <cell r="AG2538">
            <v>0</v>
          </cell>
          <cell r="AH2538">
            <v>0</v>
          </cell>
          <cell r="AI2538">
            <v>0</v>
          </cell>
          <cell r="AJ2538">
            <v>0</v>
          </cell>
          <cell r="AK2538">
            <v>0</v>
          </cell>
          <cell r="AL2538">
            <v>0</v>
          </cell>
          <cell r="AM2538">
            <v>0</v>
          </cell>
          <cell r="AN2538">
            <v>0</v>
          </cell>
          <cell r="AO2538">
            <v>0</v>
          </cell>
          <cell r="AP2538">
            <v>0</v>
          </cell>
          <cell r="AQ2538">
            <v>1.1968799999999999</v>
          </cell>
        </row>
        <row r="2539">
          <cell r="A2539">
            <v>1</v>
          </cell>
          <cell r="B2539" t="str">
            <v>COP</v>
          </cell>
          <cell r="C2539" t="str">
            <v>Convenidas</v>
          </cell>
          <cell r="D2539" t="str">
            <v>Variable</v>
          </cell>
          <cell r="E2539">
            <v>5</v>
          </cell>
          <cell r="F2539">
            <v>36159</v>
          </cell>
          <cell r="G2539" t="str">
            <v>Diciembre</v>
          </cell>
          <cell r="H2539">
            <v>1998</v>
          </cell>
          <cell r="I2539">
            <v>37985</v>
          </cell>
          <cell r="J2539">
            <v>2003</v>
          </cell>
          <cell r="K2539" t="str">
            <v>Diciembre</v>
          </cell>
          <cell r="P2539">
            <v>6.5</v>
          </cell>
          <cell r="Q2539">
            <v>18.22</v>
          </cell>
          <cell r="R2539">
            <v>16.86</v>
          </cell>
          <cell r="S2539" t="e">
            <v>#REF!</v>
          </cell>
          <cell r="T2539">
            <v>17.7</v>
          </cell>
          <cell r="U2539" t="e">
            <v>#REF!</v>
          </cell>
          <cell r="V2539">
            <v>17.7</v>
          </cell>
          <cell r="W2539" t="e">
            <v>#REF!</v>
          </cell>
          <cell r="X2539">
            <v>17.7</v>
          </cell>
          <cell r="Y2539">
            <v>3.2249399999999997</v>
          </cell>
          <cell r="Z2539">
            <v>20.924939999999999</v>
          </cell>
          <cell r="AA2539">
            <v>298.42199999999997</v>
          </cell>
          <cell r="AB2539">
            <v>2.97</v>
          </cell>
          <cell r="AC2539">
            <v>3.06033</v>
          </cell>
          <cell r="AD2539">
            <v>2.7116400000000001</v>
          </cell>
          <cell r="AE2539">
            <v>2.29392</v>
          </cell>
          <cell r="AF2539">
            <v>2.1877200000000001</v>
          </cell>
          <cell r="AG2539">
            <v>0</v>
          </cell>
          <cell r="AH2539">
            <v>0</v>
          </cell>
          <cell r="AI2539">
            <v>0</v>
          </cell>
          <cell r="AJ2539">
            <v>0</v>
          </cell>
          <cell r="AK2539">
            <v>0</v>
          </cell>
          <cell r="AL2539">
            <v>0</v>
          </cell>
          <cell r="AM2539">
            <v>0</v>
          </cell>
          <cell r="AN2539">
            <v>0</v>
          </cell>
          <cell r="AO2539">
            <v>0</v>
          </cell>
          <cell r="AP2539">
            <v>0</v>
          </cell>
          <cell r="AQ2539">
            <v>13.223610000000001</v>
          </cell>
        </row>
        <row r="2540">
          <cell r="A2540">
            <v>1</v>
          </cell>
          <cell r="B2540" t="str">
            <v>COP</v>
          </cell>
          <cell r="C2540" t="str">
            <v>Convenidas</v>
          </cell>
          <cell r="D2540" t="str">
            <v>Variable</v>
          </cell>
          <cell r="E2540">
            <v>5</v>
          </cell>
          <cell r="F2540">
            <v>36159</v>
          </cell>
          <cell r="G2540" t="str">
            <v>Diciembre</v>
          </cell>
          <cell r="H2540">
            <v>1998</v>
          </cell>
          <cell r="I2540">
            <v>37985</v>
          </cell>
          <cell r="J2540">
            <v>2003</v>
          </cell>
          <cell r="K2540" t="str">
            <v>Diciembre</v>
          </cell>
          <cell r="P2540">
            <v>6.5</v>
          </cell>
          <cell r="Q2540">
            <v>18.22</v>
          </cell>
          <cell r="R2540">
            <v>16.86</v>
          </cell>
          <cell r="S2540" t="e">
            <v>#REF!</v>
          </cell>
          <cell r="T2540">
            <v>65.5</v>
          </cell>
          <cell r="U2540" t="e">
            <v>#REF!</v>
          </cell>
          <cell r="V2540">
            <v>65.5</v>
          </cell>
          <cell r="W2540" t="e">
            <v>#REF!</v>
          </cell>
          <cell r="X2540">
            <v>65.5</v>
          </cell>
          <cell r="Y2540">
            <v>11.934100000000001</v>
          </cell>
          <cell r="Z2540">
            <v>77.434100000000001</v>
          </cell>
          <cell r="AA2540">
            <v>1104.33</v>
          </cell>
          <cell r="AB2540">
            <v>10.99</v>
          </cell>
          <cell r="AC2540">
            <v>11.324949999999999</v>
          </cell>
          <cell r="AD2540">
            <v>10.034600000000001</v>
          </cell>
          <cell r="AE2540">
            <v>8.4887999999999995</v>
          </cell>
          <cell r="AF2540">
            <v>8.0958000000000006</v>
          </cell>
          <cell r="AG2540">
            <v>0</v>
          </cell>
          <cell r="AH2540">
            <v>0</v>
          </cell>
          <cell r="AI2540">
            <v>0</v>
          </cell>
          <cell r="AJ2540">
            <v>0</v>
          </cell>
          <cell r="AK2540">
            <v>0</v>
          </cell>
          <cell r="AL2540">
            <v>0</v>
          </cell>
          <cell r="AM2540">
            <v>0</v>
          </cell>
          <cell r="AN2540">
            <v>0</v>
          </cell>
          <cell r="AO2540">
            <v>0</v>
          </cell>
          <cell r="AP2540">
            <v>0</v>
          </cell>
          <cell r="AQ2540">
            <v>48.934150000000002</v>
          </cell>
        </row>
        <row r="2541">
          <cell r="A2541">
            <v>1</v>
          </cell>
          <cell r="B2541" t="str">
            <v>COP</v>
          </cell>
          <cell r="C2541" t="str">
            <v>Convenidas</v>
          </cell>
          <cell r="D2541" t="str">
            <v>Variable</v>
          </cell>
          <cell r="E2541">
            <v>5</v>
          </cell>
          <cell r="F2541">
            <v>36159</v>
          </cell>
          <cell r="G2541" t="str">
            <v>Diciembre</v>
          </cell>
          <cell r="H2541">
            <v>1998</v>
          </cell>
          <cell r="I2541">
            <v>37985</v>
          </cell>
          <cell r="J2541">
            <v>2003</v>
          </cell>
          <cell r="K2541" t="str">
            <v>Diciembre</v>
          </cell>
          <cell r="P2541">
            <v>6.5</v>
          </cell>
          <cell r="Q2541">
            <v>18.22</v>
          </cell>
          <cell r="R2541">
            <v>16.86</v>
          </cell>
          <cell r="S2541" t="e">
            <v>#REF!</v>
          </cell>
          <cell r="T2541">
            <v>6.4</v>
          </cell>
          <cell r="U2541" t="e">
            <v>#REF!</v>
          </cell>
          <cell r="V2541">
            <v>6.4</v>
          </cell>
          <cell r="W2541" t="e">
            <v>#REF!</v>
          </cell>
          <cell r="X2541">
            <v>6.4</v>
          </cell>
          <cell r="Y2541">
            <v>1.16608</v>
          </cell>
          <cell r="Z2541">
            <v>7.5660800000000004</v>
          </cell>
          <cell r="AA2541">
            <v>107.904</v>
          </cell>
          <cell r="AB2541">
            <v>1.07</v>
          </cell>
          <cell r="AC2541">
            <v>1.10656</v>
          </cell>
          <cell r="AD2541">
            <v>0.98048000000000002</v>
          </cell>
          <cell r="AE2541">
            <v>0.82943999999999996</v>
          </cell>
          <cell r="AF2541">
            <v>0.79104000000000008</v>
          </cell>
          <cell r="AG2541">
            <v>0</v>
          </cell>
          <cell r="AH2541">
            <v>0</v>
          </cell>
          <cell r="AI2541">
            <v>0</v>
          </cell>
          <cell r="AJ2541">
            <v>0</v>
          </cell>
          <cell r="AK2541">
            <v>0</v>
          </cell>
          <cell r="AL2541">
            <v>0</v>
          </cell>
          <cell r="AM2541">
            <v>0</v>
          </cell>
          <cell r="AN2541">
            <v>0</v>
          </cell>
          <cell r="AO2541">
            <v>0</v>
          </cell>
          <cell r="AP2541">
            <v>0</v>
          </cell>
          <cell r="AQ2541">
            <v>4.77752</v>
          </cell>
        </row>
        <row r="2542">
          <cell r="A2542">
            <v>1</v>
          </cell>
          <cell r="B2542" t="str">
            <v>COP</v>
          </cell>
          <cell r="C2542" t="str">
            <v>Convenidas</v>
          </cell>
          <cell r="D2542" t="str">
            <v>Variable</v>
          </cell>
          <cell r="E2542">
            <v>5</v>
          </cell>
          <cell r="F2542">
            <v>36159</v>
          </cell>
          <cell r="G2542" t="str">
            <v>Diciembre</v>
          </cell>
          <cell r="H2542">
            <v>1998</v>
          </cell>
          <cell r="I2542">
            <v>37985</v>
          </cell>
          <cell r="J2542">
            <v>2003</v>
          </cell>
          <cell r="K2542" t="str">
            <v>Diciembre</v>
          </cell>
          <cell r="P2542">
            <v>6.5</v>
          </cell>
          <cell r="Q2542">
            <v>18.22</v>
          </cell>
          <cell r="R2542">
            <v>16.86</v>
          </cell>
          <cell r="S2542" t="e">
            <v>#REF!</v>
          </cell>
          <cell r="T2542">
            <v>2.2999999999999998</v>
          </cell>
          <cell r="U2542" t="e">
            <v>#REF!</v>
          </cell>
          <cell r="V2542">
            <v>2.2999999999999998</v>
          </cell>
          <cell r="W2542" t="e">
            <v>#REF!</v>
          </cell>
          <cell r="X2542">
            <v>2.2999999999999998</v>
          </cell>
          <cell r="Y2542">
            <v>0.41905999999999999</v>
          </cell>
          <cell r="Z2542">
            <v>2.7190599999999998</v>
          </cell>
          <cell r="AA2542">
            <v>38.777999999999999</v>
          </cell>
          <cell r="AB2542">
            <v>0.39</v>
          </cell>
          <cell r="AC2542">
            <v>0.39766999999999997</v>
          </cell>
          <cell r="AD2542">
            <v>0.35236000000000001</v>
          </cell>
          <cell r="AE2542">
            <v>0.29807999999999996</v>
          </cell>
          <cell r="AF2542">
            <v>0.28427999999999998</v>
          </cell>
          <cell r="AG2542">
            <v>0</v>
          </cell>
          <cell r="AH2542">
            <v>0</v>
          </cell>
          <cell r="AI2542">
            <v>0</v>
          </cell>
          <cell r="AJ2542">
            <v>0</v>
          </cell>
          <cell r="AK2542">
            <v>0</v>
          </cell>
          <cell r="AL2542">
            <v>0</v>
          </cell>
          <cell r="AM2542">
            <v>0</v>
          </cell>
          <cell r="AN2542">
            <v>0</v>
          </cell>
          <cell r="AO2542">
            <v>0</v>
          </cell>
          <cell r="AP2542">
            <v>0</v>
          </cell>
          <cell r="AQ2542">
            <v>1.7223899999999999</v>
          </cell>
        </row>
        <row r="2543">
          <cell r="A2543">
            <v>1</v>
          </cell>
          <cell r="B2543" t="str">
            <v>COP</v>
          </cell>
          <cell r="C2543" t="str">
            <v>Convenidas</v>
          </cell>
          <cell r="D2543" t="str">
            <v>Variable</v>
          </cell>
          <cell r="E2543">
            <v>5</v>
          </cell>
          <cell r="F2543">
            <v>36159</v>
          </cell>
          <cell r="G2543" t="str">
            <v>Diciembre</v>
          </cell>
          <cell r="H2543">
            <v>1998</v>
          </cell>
          <cell r="I2543">
            <v>37985</v>
          </cell>
          <cell r="J2543">
            <v>2003</v>
          </cell>
          <cell r="K2543" t="str">
            <v>Diciembre</v>
          </cell>
          <cell r="P2543">
            <v>6.5</v>
          </cell>
          <cell r="Q2543">
            <v>18.22</v>
          </cell>
          <cell r="R2543">
            <v>16.86</v>
          </cell>
          <cell r="S2543" t="e">
            <v>#REF!</v>
          </cell>
          <cell r="T2543">
            <v>2.8</v>
          </cell>
          <cell r="U2543" t="e">
            <v>#REF!</v>
          </cell>
          <cell r="V2543">
            <v>2.8</v>
          </cell>
          <cell r="W2543" t="e">
            <v>#REF!</v>
          </cell>
          <cell r="X2543">
            <v>2.8</v>
          </cell>
          <cell r="Y2543">
            <v>0.51015999999999995</v>
          </cell>
          <cell r="Z2543">
            <v>3.3101599999999998</v>
          </cell>
          <cell r="AA2543">
            <v>47.207999999999998</v>
          </cell>
          <cell r="AB2543">
            <v>0.47</v>
          </cell>
          <cell r="AC2543">
            <v>0.48411999999999994</v>
          </cell>
          <cell r="AD2543">
            <v>0.42896000000000001</v>
          </cell>
          <cell r="AE2543">
            <v>0.36287999999999998</v>
          </cell>
          <cell r="AF2543">
            <v>0.34608</v>
          </cell>
          <cell r="AG2543">
            <v>0</v>
          </cell>
          <cell r="AH2543">
            <v>0</v>
          </cell>
          <cell r="AI2543">
            <v>0</v>
          </cell>
          <cell r="AJ2543">
            <v>0</v>
          </cell>
          <cell r="AK2543">
            <v>0</v>
          </cell>
          <cell r="AL2543">
            <v>0</v>
          </cell>
          <cell r="AM2543">
            <v>0</v>
          </cell>
          <cell r="AN2543">
            <v>0</v>
          </cell>
          <cell r="AO2543">
            <v>0</v>
          </cell>
          <cell r="AP2543">
            <v>0</v>
          </cell>
          <cell r="AQ2543">
            <v>2.0920399999999999</v>
          </cell>
        </row>
        <row r="2544">
          <cell r="A2544">
            <v>1</v>
          </cell>
          <cell r="B2544" t="str">
            <v>COP</v>
          </cell>
          <cell r="C2544" t="str">
            <v>Convenidas</v>
          </cell>
          <cell r="D2544" t="str">
            <v>Variable</v>
          </cell>
          <cell r="E2544">
            <v>5</v>
          </cell>
          <cell r="F2544">
            <v>36159</v>
          </cell>
          <cell r="G2544" t="str">
            <v>Diciembre</v>
          </cell>
          <cell r="H2544">
            <v>1998</v>
          </cell>
          <cell r="I2544">
            <v>37985</v>
          </cell>
          <cell r="J2544">
            <v>2003</v>
          </cell>
          <cell r="K2544" t="str">
            <v>Diciembre</v>
          </cell>
          <cell r="P2544">
            <v>6.5</v>
          </cell>
          <cell r="Q2544">
            <v>18.22</v>
          </cell>
          <cell r="R2544">
            <v>16.86</v>
          </cell>
          <cell r="S2544" t="e">
            <v>#REF!</v>
          </cell>
          <cell r="T2544">
            <v>4.3</v>
          </cell>
          <cell r="U2544" t="e">
            <v>#REF!</v>
          </cell>
          <cell r="V2544">
            <v>4.3</v>
          </cell>
          <cell r="W2544" t="e">
            <v>#REF!</v>
          </cell>
          <cell r="X2544">
            <v>4.3</v>
          </cell>
          <cell r="Y2544">
            <v>0.78345999999999993</v>
          </cell>
          <cell r="Z2544">
            <v>5.0834599999999996</v>
          </cell>
          <cell r="AA2544">
            <v>72.49799999999999</v>
          </cell>
          <cell r="AB2544">
            <v>0.72</v>
          </cell>
          <cell r="AC2544">
            <v>0.74346999999999996</v>
          </cell>
          <cell r="AD2544">
            <v>0.65876000000000001</v>
          </cell>
          <cell r="AE2544">
            <v>0.55728</v>
          </cell>
          <cell r="AF2544">
            <v>0.53147999999999995</v>
          </cell>
          <cell r="AG2544">
            <v>0</v>
          </cell>
          <cell r="AH2544">
            <v>0</v>
          </cell>
          <cell r="AI2544">
            <v>0</v>
          </cell>
          <cell r="AJ2544">
            <v>0</v>
          </cell>
          <cell r="AK2544">
            <v>0</v>
          </cell>
          <cell r="AL2544">
            <v>0</v>
          </cell>
          <cell r="AM2544">
            <v>0</v>
          </cell>
          <cell r="AN2544">
            <v>0</v>
          </cell>
          <cell r="AO2544">
            <v>0</v>
          </cell>
          <cell r="AP2544">
            <v>0</v>
          </cell>
          <cell r="AQ2544">
            <v>3.2109899999999998</v>
          </cell>
        </row>
        <row r="2545">
          <cell r="A2545">
            <v>1</v>
          </cell>
          <cell r="B2545" t="str">
            <v>COP</v>
          </cell>
          <cell r="C2545" t="str">
            <v>Convenidas</v>
          </cell>
          <cell r="D2545" t="str">
            <v>Variable</v>
          </cell>
          <cell r="E2545">
            <v>5</v>
          </cell>
          <cell r="F2545">
            <v>36159</v>
          </cell>
          <cell r="G2545" t="str">
            <v>Diciembre</v>
          </cell>
          <cell r="H2545">
            <v>1998</v>
          </cell>
          <cell r="I2545">
            <v>37985</v>
          </cell>
          <cell r="J2545">
            <v>2003</v>
          </cell>
          <cell r="K2545" t="str">
            <v>Diciembre</v>
          </cell>
          <cell r="P2545">
            <v>6.5</v>
          </cell>
          <cell r="Q2545">
            <v>18.22</v>
          </cell>
          <cell r="R2545">
            <v>16.86</v>
          </cell>
          <cell r="S2545" t="e">
            <v>#REF!</v>
          </cell>
          <cell r="T2545">
            <v>9.5</v>
          </cell>
          <cell r="U2545" t="e">
            <v>#REF!</v>
          </cell>
          <cell r="V2545">
            <v>9.5</v>
          </cell>
          <cell r="W2545" t="e">
            <v>#REF!</v>
          </cell>
          <cell r="X2545">
            <v>9.5</v>
          </cell>
          <cell r="Y2545">
            <v>1.7309000000000001</v>
          </cell>
          <cell r="Z2545">
            <v>11.2309</v>
          </cell>
          <cell r="AA2545">
            <v>160.16999999999999</v>
          </cell>
          <cell r="AB2545">
            <v>1.59</v>
          </cell>
          <cell r="AC2545">
            <v>1.64255</v>
          </cell>
          <cell r="AD2545">
            <v>1.4554</v>
          </cell>
          <cell r="AE2545">
            <v>1.2311999999999999</v>
          </cell>
          <cell r="AF2545">
            <v>1.1741999999999999</v>
          </cell>
          <cell r="AG2545">
            <v>0</v>
          </cell>
          <cell r="AH2545">
            <v>0</v>
          </cell>
          <cell r="AI2545">
            <v>0</v>
          </cell>
          <cell r="AJ2545">
            <v>0</v>
          </cell>
          <cell r="AK2545">
            <v>0</v>
          </cell>
          <cell r="AL2545">
            <v>0</v>
          </cell>
          <cell r="AM2545">
            <v>0</v>
          </cell>
          <cell r="AN2545">
            <v>0</v>
          </cell>
          <cell r="AO2545">
            <v>0</v>
          </cell>
          <cell r="AP2545">
            <v>0</v>
          </cell>
          <cell r="AQ2545">
            <v>7.09335</v>
          </cell>
        </row>
        <row r="2546">
          <cell r="A2546">
            <v>1</v>
          </cell>
          <cell r="B2546" t="str">
            <v>COP</v>
          </cell>
          <cell r="C2546" t="str">
            <v>Convenidas</v>
          </cell>
          <cell r="D2546" t="str">
            <v>Variable</v>
          </cell>
          <cell r="E2546">
            <v>5</v>
          </cell>
          <cell r="F2546">
            <v>36159</v>
          </cell>
          <cell r="G2546" t="str">
            <v>Diciembre</v>
          </cell>
          <cell r="H2546">
            <v>1998</v>
          </cell>
          <cell r="I2546">
            <v>37985</v>
          </cell>
          <cell r="J2546">
            <v>2003</v>
          </cell>
          <cell r="K2546" t="str">
            <v>Diciembre</v>
          </cell>
          <cell r="P2546">
            <v>6.5</v>
          </cell>
          <cell r="Q2546">
            <v>18.22</v>
          </cell>
          <cell r="R2546">
            <v>16.86</v>
          </cell>
          <cell r="S2546" t="e">
            <v>#REF!</v>
          </cell>
          <cell r="T2546">
            <v>10.199999999999999</v>
          </cell>
          <cell r="U2546" t="e">
            <v>#REF!</v>
          </cell>
          <cell r="V2546">
            <v>10.199999999999999</v>
          </cell>
          <cell r="W2546" t="e">
            <v>#REF!</v>
          </cell>
          <cell r="X2546">
            <v>10.199999999999999</v>
          </cell>
          <cell r="Y2546">
            <v>1.8584399999999999</v>
          </cell>
          <cell r="Z2546">
            <v>12.058439999999999</v>
          </cell>
          <cell r="AA2546">
            <v>171.97199999999998</v>
          </cell>
          <cell r="AB2546">
            <v>1.71</v>
          </cell>
          <cell r="AC2546">
            <v>1.7635799999999999</v>
          </cell>
          <cell r="AD2546">
            <v>1.56264</v>
          </cell>
          <cell r="AE2546">
            <v>1.3219199999999998</v>
          </cell>
          <cell r="AF2546">
            <v>1.2607199999999998</v>
          </cell>
          <cell r="AG2546">
            <v>0</v>
          </cell>
          <cell r="AH2546">
            <v>0</v>
          </cell>
          <cell r="AI2546">
            <v>0</v>
          </cell>
          <cell r="AJ2546">
            <v>0</v>
          </cell>
          <cell r="AK2546">
            <v>0</v>
          </cell>
          <cell r="AL2546">
            <v>0</v>
          </cell>
          <cell r="AM2546">
            <v>0</v>
          </cell>
          <cell r="AN2546">
            <v>0</v>
          </cell>
          <cell r="AO2546">
            <v>0</v>
          </cell>
          <cell r="AP2546">
            <v>0</v>
          </cell>
          <cell r="AQ2546">
            <v>7.6188599999999997</v>
          </cell>
        </row>
        <row r="2547">
          <cell r="A2547">
            <v>1</v>
          </cell>
          <cell r="B2547" t="str">
            <v>COP</v>
          </cell>
          <cell r="C2547" t="str">
            <v>Convenidas</v>
          </cell>
          <cell r="D2547" t="str">
            <v>Variable</v>
          </cell>
          <cell r="E2547">
            <v>5</v>
          </cell>
          <cell r="F2547">
            <v>36159</v>
          </cell>
          <cell r="G2547" t="str">
            <v>Diciembre</v>
          </cell>
          <cell r="H2547">
            <v>1998</v>
          </cell>
          <cell r="I2547">
            <v>37985</v>
          </cell>
          <cell r="J2547">
            <v>2003</v>
          </cell>
          <cell r="K2547" t="str">
            <v>Diciembre</v>
          </cell>
          <cell r="P2547">
            <v>6.5</v>
          </cell>
          <cell r="Q2547">
            <v>18.22</v>
          </cell>
          <cell r="R2547">
            <v>16.86</v>
          </cell>
          <cell r="S2547" t="e">
            <v>#REF!</v>
          </cell>
          <cell r="T2547">
            <v>1.4</v>
          </cell>
          <cell r="U2547" t="e">
            <v>#REF!</v>
          </cell>
          <cell r="V2547">
            <v>1.4</v>
          </cell>
          <cell r="W2547" t="e">
            <v>#REF!</v>
          </cell>
          <cell r="X2547">
            <v>1.4</v>
          </cell>
          <cell r="Y2547">
            <v>0.25507999999999997</v>
          </cell>
          <cell r="Z2547">
            <v>1.6550799999999999</v>
          </cell>
          <cell r="AA2547">
            <v>23.603999999999999</v>
          </cell>
          <cell r="AB2547">
            <v>0.23</v>
          </cell>
          <cell r="AC2547">
            <v>0.24205999999999997</v>
          </cell>
          <cell r="AD2547">
            <v>0.21448</v>
          </cell>
          <cell r="AE2547">
            <v>0.18143999999999999</v>
          </cell>
          <cell r="AF2547">
            <v>0.17304</v>
          </cell>
          <cell r="AG2547">
            <v>0</v>
          </cell>
          <cell r="AH2547">
            <v>0</v>
          </cell>
          <cell r="AI2547">
            <v>0</v>
          </cell>
          <cell r="AJ2547">
            <v>0</v>
          </cell>
          <cell r="AK2547">
            <v>0</v>
          </cell>
          <cell r="AL2547">
            <v>0</v>
          </cell>
          <cell r="AM2547">
            <v>0</v>
          </cell>
          <cell r="AN2547">
            <v>0</v>
          </cell>
          <cell r="AO2547">
            <v>0</v>
          </cell>
          <cell r="AP2547">
            <v>0</v>
          </cell>
          <cell r="AQ2547">
            <v>1.0410200000000001</v>
          </cell>
        </row>
        <row r="2548">
          <cell r="A2548">
            <v>1</v>
          </cell>
          <cell r="B2548" t="str">
            <v>COP</v>
          </cell>
          <cell r="C2548" t="str">
            <v>Convenidas</v>
          </cell>
          <cell r="D2548" t="str">
            <v>Variable</v>
          </cell>
          <cell r="E2548">
            <v>5</v>
          </cell>
          <cell r="F2548">
            <v>36159</v>
          </cell>
          <cell r="G2548" t="str">
            <v>Diciembre</v>
          </cell>
          <cell r="H2548">
            <v>1998</v>
          </cell>
          <cell r="I2548">
            <v>37985</v>
          </cell>
          <cell r="J2548">
            <v>2003</v>
          </cell>
          <cell r="K2548" t="str">
            <v>Diciembre</v>
          </cell>
          <cell r="P2548">
            <v>6.5</v>
          </cell>
          <cell r="Q2548">
            <v>18.22</v>
          </cell>
          <cell r="R2548">
            <v>16.86</v>
          </cell>
          <cell r="S2548" t="e">
            <v>#REF!</v>
          </cell>
          <cell r="T2548">
            <v>1.7</v>
          </cell>
          <cell r="U2548" t="e">
            <v>#REF!</v>
          </cell>
          <cell r="V2548">
            <v>1.7</v>
          </cell>
          <cell r="W2548" t="e">
            <v>#REF!</v>
          </cell>
          <cell r="X2548">
            <v>1.7</v>
          </cell>
          <cell r="Y2548">
            <v>0.30974000000000002</v>
          </cell>
          <cell r="Z2548">
            <v>2.0097399999999999</v>
          </cell>
          <cell r="AA2548">
            <v>28.661999999999999</v>
          </cell>
          <cell r="AB2548">
            <v>0.28999999999999998</v>
          </cell>
          <cell r="AC2548">
            <v>0.29392999999999997</v>
          </cell>
          <cell r="AD2548">
            <v>0.26044</v>
          </cell>
          <cell r="AE2548">
            <v>0.22031999999999999</v>
          </cell>
          <cell r="AF2548">
            <v>0.21012</v>
          </cell>
          <cell r="AG2548">
            <v>0</v>
          </cell>
          <cell r="AH2548">
            <v>0</v>
          </cell>
          <cell r="AI2548">
            <v>0</v>
          </cell>
          <cell r="AJ2548">
            <v>0</v>
          </cell>
          <cell r="AK2548">
            <v>0</v>
          </cell>
          <cell r="AL2548">
            <v>0</v>
          </cell>
          <cell r="AM2548">
            <v>0</v>
          </cell>
          <cell r="AN2548">
            <v>0</v>
          </cell>
          <cell r="AO2548">
            <v>0</v>
          </cell>
          <cell r="AP2548">
            <v>0</v>
          </cell>
          <cell r="AQ2548">
            <v>1.27481</v>
          </cell>
        </row>
        <row r="2549">
          <cell r="A2549">
            <v>1</v>
          </cell>
          <cell r="B2549" t="str">
            <v>COP</v>
          </cell>
          <cell r="C2549" t="str">
            <v>Convenidas</v>
          </cell>
          <cell r="D2549" t="str">
            <v>Variable</v>
          </cell>
          <cell r="E2549">
            <v>5</v>
          </cell>
          <cell r="F2549">
            <v>36159</v>
          </cell>
          <cell r="G2549" t="str">
            <v>Diciembre</v>
          </cell>
          <cell r="H2549">
            <v>1998</v>
          </cell>
          <cell r="I2549">
            <v>37985</v>
          </cell>
          <cell r="J2549">
            <v>2003</v>
          </cell>
          <cell r="K2549" t="str">
            <v>Diciembre</v>
          </cell>
          <cell r="P2549">
            <v>6.5</v>
          </cell>
          <cell r="Q2549">
            <v>18.22</v>
          </cell>
          <cell r="R2549">
            <v>16.86</v>
          </cell>
          <cell r="S2549" t="e">
            <v>#REF!</v>
          </cell>
          <cell r="T2549">
            <v>3.6</v>
          </cell>
          <cell r="U2549" t="e">
            <v>#REF!</v>
          </cell>
          <cell r="V2549">
            <v>3.6</v>
          </cell>
          <cell r="W2549" t="e">
            <v>#REF!</v>
          </cell>
          <cell r="X2549">
            <v>3.6</v>
          </cell>
          <cell r="Y2549">
            <v>0.65592000000000006</v>
          </cell>
          <cell r="Z2549">
            <v>4.2559199999999997</v>
          </cell>
          <cell r="AA2549">
            <v>60.695999999999998</v>
          </cell>
          <cell r="AB2549">
            <v>0.6</v>
          </cell>
          <cell r="AC2549">
            <v>0.62243999999999999</v>
          </cell>
          <cell r="AD2549">
            <v>0.55152000000000001</v>
          </cell>
          <cell r="AE2549">
            <v>0.46655999999999997</v>
          </cell>
          <cell r="AF2549">
            <v>0.44496000000000002</v>
          </cell>
          <cell r="AG2549">
            <v>0</v>
          </cell>
          <cell r="AH2549">
            <v>0</v>
          </cell>
          <cell r="AI2549">
            <v>0</v>
          </cell>
          <cell r="AJ2549">
            <v>0</v>
          </cell>
          <cell r="AK2549">
            <v>0</v>
          </cell>
          <cell r="AL2549">
            <v>0</v>
          </cell>
          <cell r="AM2549">
            <v>0</v>
          </cell>
          <cell r="AN2549">
            <v>0</v>
          </cell>
          <cell r="AO2549">
            <v>0</v>
          </cell>
          <cell r="AP2549">
            <v>0</v>
          </cell>
          <cell r="AQ2549">
            <v>2.6854800000000001</v>
          </cell>
        </row>
        <row r="2550">
          <cell r="A2550">
            <v>1</v>
          </cell>
          <cell r="B2550" t="str">
            <v>COP</v>
          </cell>
          <cell r="C2550" t="str">
            <v>Convenidas</v>
          </cell>
          <cell r="D2550" t="str">
            <v>Variable</v>
          </cell>
          <cell r="E2550">
            <v>5</v>
          </cell>
          <cell r="F2550">
            <v>36159</v>
          </cell>
          <cell r="G2550" t="str">
            <v>Diciembre</v>
          </cell>
          <cell r="H2550">
            <v>1998</v>
          </cell>
          <cell r="I2550">
            <v>37985</v>
          </cell>
          <cell r="J2550">
            <v>2003</v>
          </cell>
          <cell r="K2550" t="str">
            <v>Diciembre</v>
          </cell>
          <cell r="P2550">
            <v>6.5</v>
          </cell>
          <cell r="Q2550">
            <v>18.22</v>
          </cell>
          <cell r="R2550">
            <v>16.86</v>
          </cell>
          <cell r="S2550" t="e">
            <v>#REF!</v>
          </cell>
          <cell r="T2550">
            <v>14</v>
          </cell>
          <cell r="U2550" t="e">
            <v>#REF!</v>
          </cell>
          <cell r="V2550">
            <v>14</v>
          </cell>
          <cell r="W2550" t="e">
            <v>#REF!</v>
          </cell>
          <cell r="X2550">
            <v>14</v>
          </cell>
          <cell r="Y2550">
            <v>2.5508000000000002</v>
          </cell>
          <cell r="Z2550">
            <v>16.550799999999999</v>
          </cell>
          <cell r="AA2550">
            <v>236.04</v>
          </cell>
          <cell r="AB2550">
            <v>2.35</v>
          </cell>
          <cell r="AC2550">
            <v>2.4205999999999999</v>
          </cell>
          <cell r="AD2550">
            <v>2.1448</v>
          </cell>
          <cell r="AE2550">
            <v>1.8144</v>
          </cell>
          <cell r="AF2550">
            <v>1.7303999999999999</v>
          </cell>
          <cell r="AG2550">
            <v>0</v>
          </cell>
          <cell r="AH2550">
            <v>0</v>
          </cell>
          <cell r="AI2550">
            <v>0</v>
          </cell>
          <cell r="AJ2550">
            <v>0</v>
          </cell>
          <cell r="AK2550">
            <v>0</v>
          </cell>
          <cell r="AL2550">
            <v>0</v>
          </cell>
          <cell r="AM2550">
            <v>0</v>
          </cell>
          <cell r="AN2550">
            <v>0</v>
          </cell>
          <cell r="AO2550">
            <v>0</v>
          </cell>
          <cell r="AP2550">
            <v>0</v>
          </cell>
          <cell r="AQ2550">
            <v>10.4602</v>
          </cell>
        </row>
        <row r="2551">
          <cell r="A2551">
            <v>1</v>
          </cell>
          <cell r="B2551" t="str">
            <v>COP</v>
          </cell>
          <cell r="C2551" t="str">
            <v>Convenidas</v>
          </cell>
          <cell r="D2551" t="str">
            <v>Variable</v>
          </cell>
          <cell r="E2551">
            <v>5</v>
          </cell>
          <cell r="F2551">
            <v>36159</v>
          </cell>
          <cell r="G2551" t="str">
            <v>Diciembre</v>
          </cell>
          <cell r="H2551">
            <v>1998</v>
          </cell>
          <cell r="I2551">
            <v>37985</v>
          </cell>
          <cell r="J2551">
            <v>2003</v>
          </cell>
          <cell r="K2551" t="str">
            <v>Diciembre</v>
          </cell>
          <cell r="P2551">
            <v>6.5</v>
          </cell>
          <cell r="Q2551">
            <v>18.22</v>
          </cell>
          <cell r="R2551">
            <v>16.86</v>
          </cell>
          <cell r="S2551" t="e">
            <v>#REF!</v>
          </cell>
          <cell r="T2551">
            <v>4.5</v>
          </cell>
          <cell r="U2551" t="e">
            <v>#REF!</v>
          </cell>
          <cell r="V2551">
            <v>4.5</v>
          </cell>
          <cell r="W2551" t="e">
            <v>#REF!</v>
          </cell>
          <cell r="X2551">
            <v>4.5</v>
          </cell>
          <cell r="Y2551">
            <v>0.81989999999999996</v>
          </cell>
          <cell r="Z2551">
            <v>5.3198999999999996</v>
          </cell>
          <cell r="AA2551">
            <v>75.87</v>
          </cell>
          <cell r="AB2551">
            <v>0.75</v>
          </cell>
          <cell r="AC2551">
            <v>0.77805000000000002</v>
          </cell>
          <cell r="AD2551">
            <v>0.68940000000000001</v>
          </cell>
          <cell r="AE2551">
            <v>0.58319999999999994</v>
          </cell>
          <cell r="AF2551">
            <v>0.55620000000000003</v>
          </cell>
          <cell r="AG2551">
            <v>0</v>
          </cell>
          <cell r="AH2551">
            <v>0</v>
          </cell>
          <cell r="AI2551">
            <v>0</v>
          </cell>
          <cell r="AJ2551">
            <v>0</v>
          </cell>
          <cell r="AK2551">
            <v>0</v>
          </cell>
          <cell r="AL2551">
            <v>0</v>
          </cell>
          <cell r="AM2551">
            <v>0</v>
          </cell>
          <cell r="AN2551">
            <v>0</v>
          </cell>
          <cell r="AO2551">
            <v>0</v>
          </cell>
          <cell r="AP2551">
            <v>0</v>
          </cell>
          <cell r="AQ2551">
            <v>3.3568500000000001</v>
          </cell>
        </row>
        <row r="2552">
          <cell r="A2552">
            <v>1</v>
          </cell>
          <cell r="B2552" t="str">
            <v>COP</v>
          </cell>
          <cell r="C2552" t="str">
            <v>Convenidas</v>
          </cell>
          <cell r="D2552" t="str">
            <v>Variable</v>
          </cell>
          <cell r="E2552">
            <v>5</v>
          </cell>
          <cell r="F2552">
            <v>36159</v>
          </cell>
          <cell r="G2552" t="str">
            <v>Diciembre</v>
          </cell>
          <cell r="H2552">
            <v>1998</v>
          </cell>
          <cell r="I2552">
            <v>37985</v>
          </cell>
          <cell r="J2552">
            <v>2003</v>
          </cell>
          <cell r="K2552" t="str">
            <v>Diciembre</v>
          </cell>
          <cell r="P2552">
            <v>6.5</v>
          </cell>
          <cell r="Q2552">
            <v>18.22</v>
          </cell>
          <cell r="R2552">
            <v>16.86</v>
          </cell>
          <cell r="S2552" t="e">
            <v>#REF!</v>
          </cell>
          <cell r="T2552">
            <v>37.6</v>
          </cell>
          <cell r="U2552" t="e">
            <v>#REF!</v>
          </cell>
          <cell r="V2552">
            <v>37.6</v>
          </cell>
          <cell r="W2552" t="e">
            <v>#REF!</v>
          </cell>
          <cell r="X2552">
            <v>37.6</v>
          </cell>
          <cell r="Y2552">
            <v>6.8507199999999999</v>
          </cell>
          <cell r="Z2552">
            <v>44.450720000000004</v>
          </cell>
          <cell r="AA2552">
            <v>633.93600000000004</v>
          </cell>
          <cell r="AB2552">
            <v>6.31</v>
          </cell>
          <cell r="AC2552">
            <v>6.5010400000000006</v>
          </cell>
          <cell r="AD2552">
            <v>5.7603200000000001</v>
          </cell>
          <cell r="AE2552">
            <v>4.87296</v>
          </cell>
          <cell r="AF2552">
            <v>4.6473599999999999</v>
          </cell>
          <cell r="AG2552">
            <v>0</v>
          </cell>
          <cell r="AH2552">
            <v>0</v>
          </cell>
          <cell r="AI2552">
            <v>0</v>
          </cell>
          <cell r="AJ2552">
            <v>0</v>
          </cell>
          <cell r="AK2552">
            <v>0</v>
          </cell>
          <cell r="AL2552">
            <v>0</v>
          </cell>
          <cell r="AM2552">
            <v>0</v>
          </cell>
          <cell r="AN2552">
            <v>0</v>
          </cell>
          <cell r="AO2552">
            <v>0</v>
          </cell>
          <cell r="AP2552">
            <v>0</v>
          </cell>
          <cell r="AQ2552">
            <v>28.091679999999997</v>
          </cell>
        </row>
        <row r="2553">
          <cell r="A2553">
            <v>1</v>
          </cell>
          <cell r="B2553" t="str">
            <v>COP</v>
          </cell>
          <cell r="C2553" t="str">
            <v>Convenidas</v>
          </cell>
          <cell r="D2553" t="str">
            <v>Variable</v>
          </cell>
          <cell r="E2553">
            <v>5</v>
          </cell>
          <cell r="F2553">
            <v>36159</v>
          </cell>
          <cell r="G2553" t="str">
            <v>Diciembre</v>
          </cell>
          <cell r="H2553">
            <v>1998</v>
          </cell>
          <cell r="I2553">
            <v>37985</v>
          </cell>
          <cell r="J2553">
            <v>2003</v>
          </cell>
          <cell r="K2553" t="str">
            <v>Diciembre</v>
          </cell>
          <cell r="P2553">
            <v>6.5</v>
          </cell>
          <cell r="Q2553">
            <v>18.22</v>
          </cell>
          <cell r="R2553">
            <v>16.86</v>
          </cell>
          <cell r="S2553" t="e">
            <v>#REF!</v>
          </cell>
          <cell r="T2553">
            <v>3</v>
          </cell>
          <cell r="U2553" t="e">
            <v>#REF!</v>
          </cell>
          <cell r="V2553">
            <v>3</v>
          </cell>
          <cell r="W2553" t="e">
            <v>#REF!</v>
          </cell>
          <cell r="X2553">
            <v>3</v>
          </cell>
          <cell r="Y2553">
            <v>0.54659999999999997</v>
          </cell>
          <cell r="Z2553">
            <v>3.5465999999999998</v>
          </cell>
          <cell r="AA2553">
            <v>50.58</v>
          </cell>
          <cell r="AB2553">
            <v>0.5</v>
          </cell>
          <cell r="AC2553">
            <v>0.51869999999999994</v>
          </cell>
          <cell r="AD2553">
            <v>0.45960000000000001</v>
          </cell>
          <cell r="AE2553">
            <v>0.38879999999999998</v>
          </cell>
          <cell r="AF2553">
            <v>0.37080000000000002</v>
          </cell>
          <cell r="AG2553">
            <v>0</v>
          </cell>
          <cell r="AH2553">
            <v>0</v>
          </cell>
          <cell r="AI2553">
            <v>0</v>
          </cell>
          <cell r="AJ2553">
            <v>0</v>
          </cell>
          <cell r="AK2553">
            <v>0</v>
          </cell>
          <cell r="AL2553">
            <v>0</v>
          </cell>
          <cell r="AM2553">
            <v>0</v>
          </cell>
          <cell r="AN2553">
            <v>0</v>
          </cell>
          <cell r="AO2553">
            <v>0</v>
          </cell>
          <cell r="AP2553">
            <v>0</v>
          </cell>
          <cell r="AQ2553">
            <v>2.2378999999999998</v>
          </cell>
        </row>
        <row r="2554">
          <cell r="A2554">
            <v>1</v>
          </cell>
          <cell r="B2554" t="str">
            <v>COP</v>
          </cell>
          <cell r="C2554" t="str">
            <v>Convenidas</v>
          </cell>
          <cell r="D2554" t="str">
            <v>Variable</v>
          </cell>
          <cell r="E2554">
            <v>5</v>
          </cell>
          <cell r="F2554">
            <v>36159</v>
          </cell>
          <cell r="G2554" t="str">
            <v>Diciembre</v>
          </cell>
          <cell r="H2554">
            <v>1998</v>
          </cell>
          <cell r="I2554">
            <v>37985</v>
          </cell>
          <cell r="J2554">
            <v>2003</v>
          </cell>
          <cell r="K2554" t="str">
            <v>Diciembre</v>
          </cell>
          <cell r="P2554">
            <v>6.5</v>
          </cell>
          <cell r="Q2554">
            <v>18.22</v>
          </cell>
          <cell r="R2554">
            <v>16.86</v>
          </cell>
          <cell r="S2554" t="e">
            <v>#REF!</v>
          </cell>
          <cell r="T2554">
            <v>11.1</v>
          </cell>
          <cell r="U2554" t="e">
            <v>#REF!</v>
          </cell>
          <cell r="V2554">
            <v>11.1</v>
          </cell>
          <cell r="W2554" t="e">
            <v>#REF!</v>
          </cell>
          <cell r="X2554">
            <v>11.1</v>
          </cell>
          <cell r="Y2554">
            <v>2.0224199999999999</v>
          </cell>
          <cell r="Z2554">
            <v>13.12242</v>
          </cell>
          <cell r="AA2554">
            <v>187.14599999999999</v>
          </cell>
          <cell r="AB2554">
            <v>1.86</v>
          </cell>
          <cell r="AC2554">
            <v>1.91919</v>
          </cell>
          <cell r="AD2554">
            <v>1.70052</v>
          </cell>
          <cell r="AE2554">
            <v>1.4385599999999998</v>
          </cell>
          <cell r="AF2554">
            <v>1.3719600000000001</v>
          </cell>
          <cell r="AG2554">
            <v>0</v>
          </cell>
          <cell r="AH2554">
            <v>0</v>
          </cell>
          <cell r="AI2554">
            <v>0</v>
          </cell>
          <cell r="AJ2554">
            <v>0</v>
          </cell>
          <cell r="AK2554">
            <v>0</v>
          </cell>
          <cell r="AL2554">
            <v>0</v>
          </cell>
          <cell r="AM2554">
            <v>0</v>
          </cell>
          <cell r="AN2554">
            <v>0</v>
          </cell>
          <cell r="AO2554">
            <v>0</v>
          </cell>
          <cell r="AP2554">
            <v>0</v>
          </cell>
          <cell r="AQ2554">
            <v>8.2902299999999993</v>
          </cell>
        </row>
        <row r="2555">
          <cell r="A2555">
            <v>1</v>
          </cell>
          <cell r="B2555" t="str">
            <v>COP</v>
          </cell>
          <cell r="C2555" t="str">
            <v>Convenidas</v>
          </cell>
          <cell r="D2555" t="str">
            <v>Variable</v>
          </cell>
          <cell r="E2555">
            <v>5</v>
          </cell>
          <cell r="F2555">
            <v>36159</v>
          </cell>
          <cell r="G2555" t="str">
            <v>Diciembre</v>
          </cell>
          <cell r="H2555">
            <v>1998</v>
          </cell>
          <cell r="I2555">
            <v>37985</v>
          </cell>
          <cell r="J2555">
            <v>2003</v>
          </cell>
          <cell r="K2555" t="str">
            <v>Diciembre</v>
          </cell>
          <cell r="P2555">
            <v>6.5</v>
          </cell>
          <cell r="Q2555">
            <v>18.22</v>
          </cell>
          <cell r="R2555">
            <v>16.86</v>
          </cell>
          <cell r="S2555" t="e">
            <v>#REF!</v>
          </cell>
          <cell r="T2555">
            <v>8.3000000000000007</v>
          </cell>
          <cell r="U2555" t="e">
            <v>#REF!</v>
          </cell>
          <cell r="V2555">
            <v>8.3000000000000007</v>
          </cell>
          <cell r="W2555" t="e">
            <v>#REF!</v>
          </cell>
          <cell r="X2555">
            <v>8.3000000000000007</v>
          </cell>
          <cell r="Y2555">
            <v>1.5122600000000002</v>
          </cell>
          <cell r="Z2555">
            <v>9.8122600000000002</v>
          </cell>
          <cell r="AA2555">
            <v>139.93800000000002</v>
          </cell>
          <cell r="AB2555">
            <v>1.39</v>
          </cell>
          <cell r="AC2555">
            <v>1.4350700000000001</v>
          </cell>
          <cell r="AD2555">
            <v>1.27156</v>
          </cell>
          <cell r="AE2555">
            <v>1.07568</v>
          </cell>
          <cell r="AF2555">
            <v>1.0258800000000001</v>
          </cell>
          <cell r="AG2555">
            <v>0</v>
          </cell>
          <cell r="AH2555">
            <v>0</v>
          </cell>
          <cell r="AI2555">
            <v>0</v>
          </cell>
          <cell r="AJ2555">
            <v>0</v>
          </cell>
          <cell r="AK2555">
            <v>0</v>
          </cell>
          <cell r="AL2555">
            <v>0</v>
          </cell>
          <cell r="AM2555">
            <v>0</v>
          </cell>
          <cell r="AN2555">
            <v>0</v>
          </cell>
          <cell r="AO2555">
            <v>0</v>
          </cell>
          <cell r="AP2555">
            <v>0</v>
          </cell>
          <cell r="AQ2555">
            <v>6.1981900000000003</v>
          </cell>
        </row>
        <row r="2556">
          <cell r="A2556">
            <v>1</v>
          </cell>
          <cell r="B2556" t="str">
            <v>COP</v>
          </cell>
          <cell r="C2556" t="str">
            <v>Convenidas</v>
          </cell>
          <cell r="D2556" t="str">
            <v>Variable</v>
          </cell>
          <cell r="E2556">
            <v>5</v>
          </cell>
          <cell r="F2556">
            <v>36159</v>
          </cell>
          <cell r="G2556" t="str">
            <v>Diciembre</v>
          </cell>
          <cell r="H2556">
            <v>1998</v>
          </cell>
          <cell r="I2556">
            <v>37985</v>
          </cell>
          <cell r="J2556">
            <v>2003</v>
          </cell>
          <cell r="K2556" t="str">
            <v>Diciembre</v>
          </cell>
          <cell r="P2556">
            <v>6.5</v>
          </cell>
          <cell r="Q2556">
            <v>18.22</v>
          </cell>
          <cell r="R2556">
            <v>16.86</v>
          </cell>
          <cell r="S2556" t="e">
            <v>#REF!</v>
          </cell>
          <cell r="T2556">
            <v>5.5</v>
          </cell>
          <cell r="U2556" t="e">
            <v>#REF!</v>
          </cell>
          <cell r="V2556">
            <v>5.5</v>
          </cell>
          <cell r="W2556" t="e">
            <v>#REF!</v>
          </cell>
          <cell r="X2556">
            <v>5.5</v>
          </cell>
          <cell r="Y2556">
            <v>1.0021</v>
          </cell>
          <cell r="Z2556">
            <v>6.5021000000000004</v>
          </cell>
          <cell r="AA2556">
            <v>92.72999999999999</v>
          </cell>
          <cell r="AB2556">
            <v>0.92</v>
          </cell>
          <cell r="AC2556">
            <v>0.95094999999999996</v>
          </cell>
          <cell r="AD2556">
            <v>0.84260000000000002</v>
          </cell>
          <cell r="AE2556">
            <v>0.71279999999999999</v>
          </cell>
          <cell r="AF2556">
            <v>0.67979999999999996</v>
          </cell>
          <cell r="AG2556">
            <v>0</v>
          </cell>
          <cell r="AH2556">
            <v>0</v>
          </cell>
          <cell r="AI2556">
            <v>0</v>
          </cell>
          <cell r="AJ2556">
            <v>0</v>
          </cell>
          <cell r="AK2556">
            <v>0</v>
          </cell>
          <cell r="AL2556">
            <v>0</v>
          </cell>
          <cell r="AM2556">
            <v>0</v>
          </cell>
          <cell r="AN2556">
            <v>0</v>
          </cell>
          <cell r="AO2556">
            <v>0</v>
          </cell>
          <cell r="AP2556">
            <v>0</v>
          </cell>
          <cell r="AQ2556">
            <v>4.1061500000000004</v>
          </cell>
        </row>
        <row r="2557">
          <cell r="A2557">
            <v>1</v>
          </cell>
          <cell r="B2557" t="str">
            <v>COP</v>
          </cell>
          <cell r="C2557" t="str">
            <v>Convenidas</v>
          </cell>
          <cell r="D2557" t="str">
            <v>Variable</v>
          </cell>
          <cell r="E2557">
            <v>5</v>
          </cell>
          <cell r="F2557">
            <v>36159</v>
          </cell>
          <cell r="G2557" t="str">
            <v>Diciembre</v>
          </cell>
          <cell r="H2557">
            <v>1998</v>
          </cell>
          <cell r="I2557">
            <v>37985</v>
          </cell>
          <cell r="J2557">
            <v>2003</v>
          </cell>
          <cell r="K2557" t="str">
            <v>Diciembre</v>
          </cell>
          <cell r="P2557">
            <v>6.5</v>
          </cell>
          <cell r="Q2557">
            <v>18.22</v>
          </cell>
          <cell r="R2557">
            <v>16.86</v>
          </cell>
          <cell r="S2557" t="e">
            <v>#REF!</v>
          </cell>
          <cell r="T2557">
            <v>1.6</v>
          </cell>
          <cell r="U2557" t="e">
            <v>#REF!</v>
          </cell>
          <cell r="V2557">
            <v>1.6</v>
          </cell>
          <cell r="W2557" t="e">
            <v>#REF!</v>
          </cell>
          <cell r="X2557">
            <v>1.6</v>
          </cell>
          <cell r="Y2557">
            <v>0.29152</v>
          </cell>
          <cell r="Z2557">
            <v>1.8915200000000001</v>
          </cell>
          <cell r="AA2557">
            <v>26.975999999999999</v>
          </cell>
          <cell r="AB2557">
            <v>0.27</v>
          </cell>
          <cell r="AC2557">
            <v>0.27664</v>
          </cell>
          <cell r="AD2557">
            <v>0.24512</v>
          </cell>
          <cell r="AE2557">
            <v>0.20735999999999999</v>
          </cell>
          <cell r="AF2557">
            <v>0.19776000000000002</v>
          </cell>
          <cell r="AG2557">
            <v>0</v>
          </cell>
          <cell r="AH2557">
            <v>0</v>
          </cell>
          <cell r="AI2557">
            <v>0</v>
          </cell>
          <cell r="AJ2557">
            <v>0</v>
          </cell>
          <cell r="AK2557">
            <v>0</v>
          </cell>
          <cell r="AL2557">
            <v>0</v>
          </cell>
          <cell r="AM2557">
            <v>0</v>
          </cell>
          <cell r="AN2557">
            <v>0</v>
          </cell>
          <cell r="AO2557">
            <v>0</v>
          </cell>
          <cell r="AP2557">
            <v>0</v>
          </cell>
          <cell r="AQ2557">
            <v>1.1968799999999999</v>
          </cell>
        </row>
        <row r="2558">
          <cell r="A2558">
            <v>1</v>
          </cell>
          <cell r="B2558" t="str">
            <v>COP</v>
          </cell>
          <cell r="C2558" t="str">
            <v>Convenidas</v>
          </cell>
          <cell r="D2558" t="str">
            <v>Variable</v>
          </cell>
          <cell r="E2558">
            <v>5</v>
          </cell>
          <cell r="F2558">
            <v>36159</v>
          </cell>
          <cell r="G2558" t="str">
            <v>Diciembre</v>
          </cell>
          <cell r="H2558">
            <v>1998</v>
          </cell>
          <cell r="I2558">
            <v>37985</v>
          </cell>
          <cell r="J2558">
            <v>2003</v>
          </cell>
          <cell r="K2558" t="str">
            <v>Diciembre</v>
          </cell>
          <cell r="P2558">
            <v>6.5</v>
          </cell>
          <cell r="Q2558">
            <v>18.22</v>
          </cell>
          <cell r="R2558">
            <v>16.86</v>
          </cell>
          <cell r="S2558" t="e">
            <v>#REF!</v>
          </cell>
          <cell r="T2558">
            <v>8.5</v>
          </cell>
          <cell r="U2558" t="e">
            <v>#REF!</v>
          </cell>
          <cell r="V2558">
            <v>8.5</v>
          </cell>
          <cell r="W2558" t="e">
            <v>#REF!</v>
          </cell>
          <cell r="X2558">
            <v>8.5</v>
          </cell>
          <cell r="Y2558">
            <v>1.5487</v>
          </cell>
          <cell r="Z2558">
            <v>10.0487</v>
          </cell>
          <cell r="AA2558">
            <v>143.31</v>
          </cell>
          <cell r="AB2558">
            <v>1.43</v>
          </cell>
          <cell r="AC2558">
            <v>1.4696499999999999</v>
          </cell>
          <cell r="AD2558">
            <v>1.3022</v>
          </cell>
          <cell r="AE2558">
            <v>1.1015999999999999</v>
          </cell>
          <cell r="AF2558">
            <v>1.0506</v>
          </cell>
          <cell r="AG2558">
            <v>0</v>
          </cell>
          <cell r="AH2558">
            <v>0</v>
          </cell>
          <cell r="AI2558">
            <v>0</v>
          </cell>
          <cell r="AJ2558">
            <v>0</v>
          </cell>
          <cell r="AK2558">
            <v>0</v>
          </cell>
          <cell r="AL2558">
            <v>0</v>
          </cell>
          <cell r="AM2558">
            <v>0</v>
          </cell>
          <cell r="AN2558">
            <v>0</v>
          </cell>
          <cell r="AO2558">
            <v>0</v>
          </cell>
          <cell r="AP2558">
            <v>0</v>
          </cell>
          <cell r="AQ2558">
            <v>6.35405</v>
          </cell>
        </row>
        <row r="2559">
          <cell r="A2559">
            <v>1</v>
          </cell>
          <cell r="B2559" t="str">
            <v>COP</v>
          </cell>
          <cell r="C2559" t="str">
            <v>Convenidas</v>
          </cell>
          <cell r="D2559" t="str">
            <v>Variable</v>
          </cell>
          <cell r="E2559">
            <v>5</v>
          </cell>
          <cell r="F2559">
            <v>36159</v>
          </cell>
          <cell r="G2559" t="str">
            <v>Diciembre</v>
          </cell>
          <cell r="H2559">
            <v>1998</v>
          </cell>
          <cell r="I2559">
            <v>37985</v>
          </cell>
          <cell r="J2559">
            <v>2003</v>
          </cell>
          <cell r="K2559" t="str">
            <v>Diciembre</v>
          </cell>
          <cell r="P2559">
            <v>6.5</v>
          </cell>
          <cell r="Q2559">
            <v>18.22</v>
          </cell>
          <cell r="R2559">
            <v>16.86</v>
          </cell>
          <cell r="S2559" t="e">
            <v>#REF!</v>
          </cell>
          <cell r="T2559">
            <v>108.8</v>
          </cell>
          <cell r="U2559" t="e">
            <v>#REF!</v>
          </cell>
          <cell r="V2559">
            <v>108.8</v>
          </cell>
          <cell r="W2559" t="e">
            <v>#REF!</v>
          </cell>
          <cell r="X2559">
            <v>108.8</v>
          </cell>
          <cell r="Y2559">
            <v>19.823360000000001</v>
          </cell>
          <cell r="Z2559">
            <v>128.62335999999999</v>
          </cell>
          <cell r="AA2559">
            <v>1834.3679999999999</v>
          </cell>
          <cell r="AB2559">
            <v>18.25</v>
          </cell>
          <cell r="AC2559">
            <v>18.811519999999998</v>
          </cell>
          <cell r="AD2559">
            <v>16.66816</v>
          </cell>
          <cell r="AE2559">
            <v>14.100479999999999</v>
          </cell>
          <cell r="AF2559">
            <v>13.44768</v>
          </cell>
          <cell r="AG2559">
            <v>0</v>
          </cell>
          <cell r="AH2559">
            <v>0</v>
          </cell>
          <cell r="AI2559">
            <v>0</v>
          </cell>
          <cell r="AJ2559">
            <v>0</v>
          </cell>
          <cell r="AK2559">
            <v>0</v>
          </cell>
          <cell r="AL2559">
            <v>0</v>
          </cell>
          <cell r="AM2559">
            <v>0</v>
          </cell>
          <cell r="AN2559">
            <v>0</v>
          </cell>
          <cell r="AO2559">
            <v>0</v>
          </cell>
          <cell r="AP2559">
            <v>0</v>
          </cell>
          <cell r="AQ2559">
            <v>81.277840000000012</v>
          </cell>
        </row>
        <row r="2560">
          <cell r="A2560">
            <v>1</v>
          </cell>
          <cell r="B2560" t="str">
            <v>COP</v>
          </cell>
          <cell r="C2560" t="str">
            <v>Convenidas</v>
          </cell>
          <cell r="D2560" t="str">
            <v>Variable</v>
          </cell>
          <cell r="E2560">
            <v>5</v>
          </cell>
          <cell r="F2560">
            <v>36159</v>
          </cell>
          <cell r="G2560" t="str">
            <v>Diciembre</v>
          </cell>
          <cell r="H2560">
            <v>1998</v>
          </cell>
          <cell r="I2560">
            <v>37985</v>
          </cell>
          <cell r="J2560">
            <v>2003</v>
          </cell>
          <cell r="K2560" t="str">
            <v>Diciembre</v>
          </cell>
          <cell r="P2560">
            <v>6.5</v>
          </cell>
          <cell r="Q2560">
            <v>18.22</v>
          </cell>
          <cell r="R2560">
            <v>16.86</v>
          </cell>
          <cell r="S2560" t="e">
            <v>#REF!</v>
          </cell>
          <cell r="T2560">
            <v>3.9</v>
          </cell>
          <cell r="U2560" t="e">
            <v>#REF!</v>
          </cell>
          <cell r="V2560">
            <v>3.9</v>
          </cell>
          <cell r="W2560" t="e">
            <v>#REF!</v>
          </cell>
          <cell r="X2560">
            <v>3.9</v>
          </cell>
          <cell r="Y2560">
            <v>0.71057999999999999</v>
          </cell>
          <cell r="Z2560">
            <v>4.6105799999999997</v>
          </cell>
          <cell r="AA2560">
            <v>65.753999999999991</v>
          </cell>
          <cell r="AB2560">
            <v>0.65</v>
          </cell>
          <cell r="AC2560">
            <v>0.67430999999999996</v>
          </cell>
          <cell r="AD2560">
            <v>0.59748000000000001</v>
          </cell>
          <cell r="AE2560">
            <v>0.50544</v>
          </cell>
          <cell r="AF2560">
            <v>0.48203999999999997</v>
          </cell>
          <cell r="AG2560">
            <v>0</v>
          </cell>
          <cell r="AH2560">
            <v>0</v>
          </cell>
          <cell r="AI2560">
            <v>0</v>
          </cell>
          <cell r="AJ2560">
            <v>0</v>
          </cell>
          <cell r="AK2560">
            <v>0</v>
          </cell>
          <cell r="AL2560">
            <v>0</v>
          </cell>
          <cell r="AM2560">
            <v>0</v>
          </cell>
          <cell r="AN2560">
            <v>0</v>
          </cell>
          <cell r="AO2560">
            <v>0</v>
          </cell>
          <cell r="AP2560">
            <v>0</v>
          </cell>
          <cell r="AQ2560">
            <v>2.9092700000000002</v>
          </cell>
        </row>
        <row r="2561">
          <cell r="A2561">
            <v>1</v>
          </cell>
          <cell r="B2561" t="str">
            <v>COP</v>
          </cell>
          <cell r="C2561" t="str">
            <v>Convenidas</v>
          </cell>
          <cell r="D2561" t="str">
            <v>Variable</v>
          </cell>
          <cell r="E2561">
            <v>5</v>
          </cell>
          <cell r="F2561">
            <v>36159</v>
          </cell>
          <cell r="G2561" t="str">
            <v>Diciembre</v>
          </cell>
          <cell r="H2561">
            <v>1998</v>
          </cell>
          <cell r="I2561">
            <v>37985</v>
          </cell>
          <cell r="J2561">
            <v>2003</v>
          </cell>
          <cell r="K2561" t="str">
            <v>Diciembre</v>
          </cell>
          <cell r="P2561">
            <v>6.5</v>
          </cell>
          <cell r="Q2561">
            <v>18.22</v>
          </cell>
          <cell r="R2561">
            <v>16.86</v>
          </cell>
          <cell r="S2561" t="e">
            <v>#REF!</v>
          </cell>
          <cell r="T2561">
            <v>1440.1</v>
          </cell>
          <cell r="U2561" t="e">
            <v>#REF!</v>
          </cell>
          <cell r="V2561">
            <v>1440.1</v>
          </cell>
          <cell r="W2561" t="e">
            <v>#REF!</v>
          </cell>
          <cell r="X2561">
            <v>1440.1</v>
          </cell>
          <cell r="Y2561">
            <v>262.38621999999998</v>
          </cell>
          <cell r="Z2561">
            <v>1702.4862199999998</v>
          </cell>
          <cell r="AA2561">
            <v>24280.085999999999</v>
          </cell>
          <cell r="AB2561">
            <v>241.61</v>
          </cell>
          <cell r="AC2561">
            <v>248.99328999999997</v>
          </cell>
          <cell r="AD2561">
            <v>220.62331999999998</v>
          </cell>
          <cell r="AE2561">
            <v>186.63695999999999</v>
          </cell>
          <cell r="AF2561">
            <v>177.99635999999998</v>
          </cell>
          <cell r="AG2561">
            <v>0</v>
          </cell>
          <cell r="AH2561">
            <v>0</v>
          </cell>
          <cell r="AI2561">
            <v>0</v>
          </cell>
          <cell r="AJ2561">
            <v>0</v>
          </cell>
          <cell r="AK2561">
            <v>0</v>
          </cell>
          <cell r="AL2561">
            <v>0</v>
          </cell>
          <cell r="AM2561">
            <v>0</v>
          </cell>
          <cell r="AN2561">
            <v>0</v>
          </cell>
          <cell r="AO2561">
            <v>0</v>
          </cell>
          <cell r="AP2561">
            <v>0</v>
          </cell>
          <cell r="AQ2561">
            <v>1075.8599300000001</v>
          </cell>
        </row>
        <row r="2562">
          <cell r="A2562">
            <v>1</v>
          </cell>
          <cell r="B2562" t="str">
            <v>COP</v>
          </cell>
          <cell r="C2562" t="str">
            <v>Convenidas</v>
          </cell>
          <cell r="D2562" t="str">
            <v>Variable</v>
          </cell>
          <cell r="E2562">
            <v>5</v>
          </cell>
          <cell r="F2562">
            <v>36159</v>
          </cell>
          <cell r="G2562" t="str">
            <v>Diciembre</v>
          </cell>
          <cell r="H2562">
            <v>1998</v>
          </cell>
          <cell r="I2562">
            <v>37985</v>
          </cell>
          <cell r="J2562">
            <v>2003</v>
          </cell>
          <cell r="K2562" t="str">
            <v>Diciembre</v>
          </cell>
          <cell r="P2562">
            <v>6.5</v>
          </cell>
          <cell r="Q2562">
            <v>18.22</v>
          </cell>
          <cell r="R2562">
            <v>16.86</v>
          </cell>
          <cell r="S2562" t="e">
            <v>#REF!</v>
          </cell>
          <cell r="T2562">
            <v>13.8</v>
          </cell>
          <cell r="U2562" t="e">
            <v>#REF!</v>
          </cell>
          <cell r="V2562">
            <v>13.8</v>
          </cell>
          <cell r="W2562" t="e">
            <v>#REF!</v>
          </cell>
          <cell r="X2562">
            <v>13.8</v>
          </cell>
          <cell r="Y2562">
            <v>2.5143599999999999</v>
          </cell>
          <cell r="Z2562">
            <v>16.314360000000001</v>
          </cell>
          <cell r="AA2562">
            <v>232.66800000000001</v>
          </cell>
          <cell r="AB2562">
            <v>2.3199999999999998</v>
          </cell>
          <cell r="AC2562">
            <v>2.3860200000000003</v>
          </cell>
          <cell r="AD2562">
            <v>2.11416</v>
          </cell>
          <cell r="AE2562">
            <v>1.7884800000000001</v>
          </cell>
          <cell r="AF2562">
            <v>1.7056800000000001</v>
          </cell>
          <cell r="AG2562">
            <v>0</v>
          </cell>
          <cell r="AH2562">
            <v>0</v>
          </cell>
          <cell r="AI2562">
            <v>0</v>
          </cell>
          <cell r="AJ2562">
            <v>0</v>
          </cell>
          <cell r="AK2562">
            <v>0</v>
          </cell>
          <cell r="AL2562">
            <v>0</v>
          </cell>
          <cell r="AM2562">
            <v>0</v>
          </cell>
          <cell r="AN2562">
            <v>0</v>
          </cell>
          <cell r="AO2562">
            <v>0</v>
          </cell>
          <cell r="AP2562">
            <v>0</v>
          </cell>
          <cell r="AQ2562">
            <v>10.314340000000001</v>
          </cell>
        </row>
        <row r="2563">
          <cell r="A2563">
            <v>1</v>
          </cell>
          <cell r="B2563" t="str">
            <v>COP</v>
          </cell>
          <cell r="C2563" t="str">
            <v>Convenidas</v>
          </cell>
          <cell r="D2563" t="str">
            <v>Variable</v>
          </cell>
          <cell r="E2563">
            <v>5</v>
          </cell>
          <cell r="F2563">
            <v>36159</v>
          </cell>
          <cell r="G2563" t="str">
            <v>Diciembre</v>
          </cell>
          <cell r="H2563">
            <v>1998</v>
          </cell>
          <cell r="I2563">
            <v>37985</v>
          </cell>
          <cell r="J2563">
            <v>2003</v>
          </cell>
          <cell r="K2563" t="str">
            <v>Diciembre</v>
          </cell>
          <cell r="P2563">
            <v>6.5</v>
          </cell>
          <cell r="Q2563">
            <v>18.22</v>
          </cell>
          <cell r="R2563">
            <v>16.86</v>
          </cell>
          <cell r="S2563" t="e">
            <v>#REF!</v>
          </cell>
          <cell r="T2563">
            <v>15.9</v>
          </cell>
          <cell r="U2563" t="e">
            <v>#REF!</v>
          </cell>
          <cell r="V2563">
            <v>15.9</v>
          </cell>
          <cell r="W2563" t="e">
            <v>#REF!</v>
          </cell>
          <cell r="X2563">
            <v>15.9</v>
          </cell>
          <cell r="Y2563">
            <v>2.8969800000000001</v>
          </cell>
          <cell r="Z2563">
            <v>18.796980000000001</v>
          </cell>
          <cell r="AA2563">
            <v>268.07400000000001</v>
          </cell>
          <cell r="AB2563">
            <v>2.67</v>
          </cell>
          <cell r="AC2563">
            <v>2.7491099999999999</v>
          </cell>
          <cell r="AD2563">
            <v>2.43588</v>
          </cell>
          <cell r="AE2563">
            <v>2.0606399999999998</v>
          </cell>
          <cell r="AF2563">
            <v>1.9652400000000001</v>
          </cell>
          <cell r="AG2563">
            <v>0</v>
          </cell>
          <cell r="AH2563">
            <v>0</v>
          </cell>
          <cell r="AI2563">
            <v>0</v>
          </cell>
          <cell r="AJ2563">
            <v>0</v>
          </cell>
          <cell r="AK2563">
            <v>0</v>
          </cell>
          <cell r="AL2563">
            <v>0</v>
          </cell>
          <cell r="AM2563">
            <v>0</v>
          </cell>
          <cell r="AN2563">
            <v>0</v>
          </cell>
          <cell r="AO2563">
            <v>0</v>
          </cell>
          <cell r="AP2563">
            <v>0</v>
          </cell>
          <cell r="AQ2563">
            <v>11.88087</v>
          </cell>
        </row>
        <row r="2564">
          <cell r="A2564">
            <v>1</v>
          </cell>
          <cell r="B2564" t="str">
            <v>COP</v>
          </cell>
          <cell r="C2564" t="str">
            <v>Convenidas</v>
          </cell>
          <cell r="D2564" t="str">
            <v>Variable</v>
          </cell>
          <cell r="E2564">
            <v>5</v>
          </cell>
          <cell r="F2564">
            <v>36159</v>
          </cell>
          <cell r="G2564" t="str">
            <v>Diciembre</v>
          </cell>
          <cell r="H2564">
            <v>1998</v>
          </cell>
          <cell r="I2564">
            <v>37985</v>
          </cell>
          <cell r="J2564">
            <v>2003</v>
          </cell>
          <cell r="K2564" t="str">
            <v>Diciembre</v>
          </cell>
          <cell r="P2564">
            <v>6.5</v>
          </cell>
          <cell r="Q2564">
            <v>18.22</v>
          </cell>
          <cell r="R2564">
            <v>16.86</v>
          </cell>
          <cell r="S2564" t="e">
            <v>#REF!</v>
          </cell>
          <cell r="T2564">
            <v>36.1</v>
          </cell>
          <cell r="U2564" t="e">
            <v>#REF!</v>
          </cell>
          <cell r="V2564">
            <v>36.1</v>
          </cell>
          <cell r="W2564" t="e">
            <v>#REF!</v>
          </cell>
          <cell r="X2564">
            <v>36.1</v>
          </cell>
          <cell r="Y2564">
            <v>6.57742</v>
          </cell>
          <cell r="Z2564">
            <v>42.677419999999998</v>
          </cell>
          <cell r="AA2564">
            <v>608.64599999999996</v>
          </cell>
          <cell r="AB2564">
            <v>6.06</v>
          </cell>
          <cell r="AC2564">
            <v>6.2416900000000002</v>
          </cell>
          <cell r="AD2564">
            <v>5.5305200000000001</v>
          </cell>
          <cell r="AE2564">
            <v>4.6785600000000001</v>
          </cell>
          <cell r="AF2564">
            <v>4.4619600000000004</v>
          </cell>
          <cell r="AG2564">
            <v>0</v>
          </cell>
          <cell r="AH2564">
            <v>0</v>
          </cell>
          <cell r="AI2564">
            <v>0</v>
          </cell>
          <cell r="AJ2564">
            <v>0</v>
          </cell>
          <cell r="AK2564">
            <v>0</v>
          </cell>
          <cell r="AL2564">
            <v>0</v>
          </cell>
          <cell r="AM2564">
            <v>0</v>
          </cell>
          <cell r="AN2564">
            <v>0</v>
          </cell>
          <cell r="AO2564">
            <v>0</v>
          </cell>
          <cell r="AP2564">
            <v>0</v>
          </cell>
          <cell r="AQ2564">
            <v>26.972730000000002</v>
          </cell>
        </row>
        <row r="2565">
          <cell r="A2565">
            <v>1</v>
          </cell>
          <cell r="B2565" t="str">
            <v>COP</v>
          </cell>
          <cell r="C2565" t="str">
            <v>Convenidas</v>
          </cell>
          <cell r="D2565" t="str">
            <v>Variable</v>
          </cell>
          <cell r="E2565">
            <v>5</v>
          </cell>
          <cell r="F2565">
            <v>36159</v>
          </cell>
          <cell r="G2565" t="str">
            <v>Diciembre</v>
          </cell>
          <cell r="H2565">
            <v>1998</v>
          </cell>
          <cell r="I2565">
            <v>37985</v>
          </cell>
          <cell r="J2565">
            <v>2003</v>
          </cell>
          <cell r="K2565" t="str">
            <v>Diciembre</v>
          </cell>
          <cell r="P2565">
            <v>6.5</v>
          </cell>
          <cell r="Q2565">
            <v>18.22</v>
          </cell>
          <cell r="R2565">
            <v>16.86</v>
          </cell>
          <cell r="S2565" t="e">
            <v>#REF!</v>
          </cell>
          <cell r="T2565">
            <v>1.9</v>
          </cell>
          <cell r="U2565" t="e">
            <v>#REF!</v>
          </cell>
          <cell r="V2565">
            <v>1.9</v>
          </cell>
          <cell r="W2565" t="e">
            <v>#REF!</v>
          </cell>
          <cell r="X2565">
            <v>1.9</v>
          </cell>
          <cell r="Y2565">
            <v>0.34617999999999999</v>
          </cell>
          <cell r="Z2565">
            <v>2.2461799999999998</v>
          </cell>
          <cell r="AA2565">
            <v>32.033999999999999</v>
          </cell>
          <cell r="AB2565">
            <v>0.32</v>
          </cell>
          <cell r="AC2565">
            <v>0.32850999999999997</v>
          </cell>
          <cell r="AD2565">
            <v>0.29108000000000001</v>
          </cell>
          <cell r="AE2565">
            <v>0.24623999999999999</v>
          </cell>
          <cell r="AF2565">
            <v>0.23483999999999999</v>
          </cell>
          <cell r="AG2565">
            <v>0</v>
          </cell>
          <cell r="AH2565">
            <v>0</v>
          </cell>
          <cell r="AI2565">
            <v>0</v>
          </cell>
          <cell r="AJ2565">
            <v>0</v>
          </cell>
          <cell r="AK2565">
            <v>0</v>
          </cell>
          <cell r="AL2565">
            <v>0</v>
          </cell>
          <cell r="AM2565">
            <v>0</v>
          </cell>
          <cell r="AN2565">
            <v>0</v>
          </cell>
          <cell r="AO2565">
            <v>0</v>
          </cell>
          <cell r="AP2565">
            <v>0</v>
          </cell>
          <cell r="AQ2565">
            <v>1.4206699999999999</v>
          </cell>
        </row>
        <row r="2566">
          <cell r="A2566">
            <v>1</v>
          </cell>
          <cell r="B2566" t="str">
            <v>COP</v>
          </cell>
          <cell r="C2566" t="str">
            <v>Convenidas</v>
          </cell>
          <cell r="D2566" t="str">
            <v>Variable</v>
          </cell>
          <cell r="E2566">
            <v>5</v>
          </cell>
          <cell r="F2566">
            <v>36159</v>
          </cell>
          <cell r="G2566" t="str">
            <v>Diciembre</v>
          </cell>
          <cell r="H2566">
            <v>1998</v>
          </cell>
          <cell r="I2566">
            <v>37985</v>
          </cell>
          <cell r="J2566">
            <v>2003</v>
          </cell>
          <cell r="K2566" t="str">
            <v>Diciembre</v>
          </cell>
          <cell r="P2566">
            <v>6.5</v>
          </cell>
          <cell r="Q2566">
            <v>18.22</v>
          </cell>
          <cell r="R2566">
            <v>16.86</v>
          </cell>
          <cell r="S2566" t="e">
            <v>#REF!</v>
          </cell>
          <cell r="T2566">
            <v>13.6</v>
          </cell>
          <cell r="U2566" t="e">
            <v>#REF!</v>
          </cell>
          <cell r="V2566">
            <v>13.6</v>
          </cell>
          <cell r="W2566" t="e">
            <v>#REF!</v>
          </cell>
          <cell r="X2566">
            <v>13.6</v>
          </cell>
          <cell r="Y2566">
            <v>2.4779200000000001</v>
          </cell>
          <cell r="Z2566">
            <v>16.077919999999999</v>
          </cell>
          <cell r="AA2566">
            <v>229.29599999999999</v>
          </cell>
          <cell r="AB2566">
            <v>2.2799999999999998</v>
          </cell>
          <cell r="AC2566">
            <v>2.3514399999999998</v>
          </cell>
          <cell r="AD2566">
            <v>2.08352</v>
          </cell>
          <cell r="AE2566">
            <v>1.7625599999999999</v>
          </cell>
          <cell r="AF2566">
            <v>1.68096</v>
          </cell>
          <cell r="AG2566">
            <v>0</v>
          </cell>
          <cell r="AH2566">
            <v>0</v>
          </cell>
          <cell r="AI2566">
            <v>0</v>
          </cell>
          <cell r="AJ2566">
            <v>0</v>
          </cell>
          <cell r="AK2566">
            <v>0</v>
          </cell>
          <cell r="AL2566">
            <v>0</v>
          </cell>
          <cell r="AM2566">
            <v>0</v>
          </cell>
          <cell r="AN2566">
            <v>0</v>
          </cell>
          <cell r="AO2566">
            <v>0</v>
          </cell>
          <cell r="AP2566">
            <v>0</v>
          </cell>
          <cell r="AQ2566">
            <v>10.158480000000001</v>
          </cell>
        </row>
        <row r="2567">
          <cell r="A2567">
            <v>1</v>
          </cell>
          <cell r="B2567" t="str">
            <v>COP</v>
          </cell>
          <cell r="C2567" t="str">
            <v>Convenidas</v>
          </cell>
          <cell r="D2567" t="str">
            <v>Variable</v>
          </cell>
          <cell r="E2567">
            <v>5</v>
          </cell>
          <cell r="F2567">
            <v>36159</v>
          </cell>
          <cell r="G2567" t="str">
            <v>Diciembre</v>
          </cell>
          <cell r="H2567">
            <v>1998</v>
          </cell>
          <cell r="I2567">
            <v>37985</v>
          </cell>
          <cell r="J2567">
            <v>2003</v>
          </cell>
          <cell r="K2567" t="str">
            <v>Diciembre</v>
          </cell>
          <cell r="P2567">
            <v>6.5</v>
          </cell>
          <cell r="Q2567">
            <v>18.22</v>
          </cell>
          <cell r="R2567">
            <v>16.86</v>
          </cell>
          <cell r="S2567" t="e">
            <v>#REF!</v>
          </cell>
          <cell r="T2567">
            <v>4.2</v>
          </cell>
          <cell r="U2567" t="e">
            <v>#REF!</v>
          </cell>
          <cell r="V2567">
            <v>4.2</v>
          </cell>
          <cell r="W2567" t="e">
            <v>#REF!</v>
          </cell>
          <cell r="X2567">
            <v>4.2</v>
          </cell>
          <cell r="Y2567">
            <v>0.76524000000000003</v>
          </cell>
          <cell r="Z2567">
            <v>4.9652400000000005</v>
          </cell>
          <cell r="AA2567">
            <v>70.811999999999998</v>
          </cell>
          <cell r="AB2567">
            <v>0.7</v>
          </cell>
          <cell r="AC2567">
            <v>0.72618000000000005</v>
          </cell>
          <cell r="AD2567">
            <v>0.64344000000000001</v>
          </cell>
          <cell r="AE2567">
            <v>0.54432000000000003</v>
          </cell>
          <cell r="AF2567">
            <v>0.51912000000000003</v>
          </cell>
          <cell r="AG2567">
            <v>0</v>
          </cell>
          <cell r="AH2567">
            <v>0</v>
          </cell>
          <cell r="AI2567">
            <v>0</v>
          </cell>
          <cell r="AJ2567">
            <v>0</v>
          </cell>
          <cell r="AK2567">
            <v>0</v>
          </cell>
          <cell r="AL2567">
            <v>0</v>
          </cell>
          <cell r="AM2567">
            <v>0</v>
          </cell>
          <cell r="AN2567">
            <v>0</v>
          </cell>
          <cell r="AO2567">
            <v>0</v>
          </cell>
          <cell r="AP2567">
            <v>0</v>
          </cell>
          <cell r="AQ2567">
            <v>3.13306</v>
          </cell>
        </row>
        <row r="2568">
          <cell r="A2568">
            <v>1</v>
          </cell>
          <cell r="B2568" t="str">
            <v>COP</v>
          </cell>
          <cell r="C2568" t="str">
            <v>Convenidas</v>
          </cell>
          <cell r="D2568" t="str">
            <v>Variable</v>
          </cell>
          <cell r="E2568">
            <v>5</v>
          </cell>
          <cell r="F2568">
            <v>36159</v>
          </cell>
          <cell r="G2568" t="str">
            <v>Diciembre</v>
          </cell>
          <cell r="H2568">
            <v>1998</v>
          </cell>
          <cell r="I2568">
            <v>37985</v>
          </cell>
          <cell r="J2568">
            <v>2003</v>
          </cell>
          <cell r="K2568" t="str">
            <v>Diciembre</v>
          </cell>
          <cell r="P2568">
            <v>6.5</v>
          </cell>
          <cell r="Q2568">
            <v>18.22</v>
          </cell>
          <cell r="R2568">
            <v>16.86</v>
          </cell>
          <cell r="S2568" t="e">
            <v>#REF!</v>
          </cell>
          <cell r="T2568">
            <v>2.7</v>
          </cell>
          <cell r="U2568" t="e">
            <v>#REF!</v>
          </cell>
          <cell r="V2568">
            <v>2.7</v>
          </cell>
          <cell r="W2568" t="e">
            <v>#REF!</v>
          </cell>
          <cell r="X2568">
            <v>2.7</v>
          </cell>
          <cell r="Y2568">
            <v>0.49194000000000004</v>
          </cell>
          <cell r="Z2568">
            <v>3.1919400000000002</v>
          </cell>
          <cell r="AA2568">
            <v>45.521999999999998</v>
          </cell>
          <cell r="AB2568">
            <v>0.45</v>
          </cell>
          <cell r="AC2568">
            <v>0.46683000000000002</v>
          </cell>
          <cell r="AD2568">
            <v>0.41364000000000001</v>
          </cell>
          <cell r="AE2568">
            <v>0.34992000000000001</v>
          </cell>
          <cell r="AF2568">
            <v>0.33372000000000002</v>
          </cell>
          <cell r="AG2568">
            <v>0</v>
          </cell>
          <cell r="AH2568">
            <v>0</v>
          </cell>
          <cell r="AI2568">
            <v>0</v>
          </cell>
          <cell r="AJ2568">
            <v>0</v>
          </cell>
          <cell r="AK2568">
            <v>0</v>
          </cell>
          <cell r="AL2568">
            <v>0</v>
          </cell>
          <cell r="AM2568">
            <v>0</v>
          </cell>
          <cell r="AN2568">
            <v>0</v>
          </cell>
          <cell r="AO2568">
            <v>0</v>
          </cell>
          <cell r="AP2568">
            <v>0</v>
          </cell>
          <cell r="AQ2568">
            <v>2.0141100000000001</v>
          </cell>
        </row>
        <row r="2569">
          <cell r="A2569">
            <v>1</v>
          </cell>
          <cell r="B2569" t="str">
            <v>COP</v>
          </cell>
          <cell r="C2569" t="str">
            <v>Convenidas</v>
          </cell>
          <cell r="D2569" t="str">
            <v>Variable</v>
          </cell>
          <cell r="E2569">
            <v>5</v>
          </cell>
          <cell r="F2569">
            <v>36159</v>
          </cell>
          <cell r="G2569" t="str">
            <v>Diciembre</v>
          </cell>
          <cell r="H2569">
            <v>1998</v>
          </cell>
          <cell r="I2569">
            <v>37985</v>
          </cell>
          <cell r="J2569">
            <v>2003</v>
          </cell>
          <cell r="K2569" t="str">
            <v>Diciembre</v>
          </cell>
          <cell r="P2569">
            <v>6.5</v>
          </cell>
          <cell r="Q2569">
            <v>18.22</v>
          </cell>
          <cell r="R2569">
            <v>16.86</v>
          </cell>
          <cell r="S2569" t="e">
            <v>#REF!</v>
          </cell>
          <cell r="T2569">
            <v>2.2000000000000002</v>
          </cell>
          <cell r="U2569" t="e">
            <v>#REF!</v>
          </cell>
          <cell r="V2569">
            <v>2.2000000000000002</v>
          </cell>
          <cell r="W2569" t="e">
            <v>#REF!</v>
          </cell>
          <cell r="X2569">
            <v>2.2000000000000002</v>
          </cell>
          <cell r="Y2569">
            <v>0.40084000000000003</v>
          </cell>
          <cell r="Z2569">
            <v>2.6008400000000003</v>
          </cell>
          <cell r="AA2569">
            <v>37.091999999999999</v>
          </cell>
          <cell r="AB2569">
            <v>0.37</v>
          </cell>
          <cell r="AC2569">
            <v>0.38038000000000005</v>
          </cell>
          <cell r="AD2569">
            <v>0.33704000000000001</v>
          </cell>
          <cell r="AE2569">
            <v>0.28511999999999998</v>
          </cell>
          <cell r="AF2569">
            <v>0.27192000000000005</v>
          </cell>
          <cell r="AG2569">
            <v>0</v>
          </cell>
          <cell r="AH2569">
            <v>0</v>
          </cell>
          <cell r="AI2569">
            <v>0</v>
          </cell>
          <cell r="AJ2569">
            <v>0</v>
          </cell>
          <cell r="AK2569">
            <v>0</v>
          </cell>
          <cell r="AL2569">
            <v>0</v>
          </cell>
          <cell r="AM2569">
            <v>0</v>
          </cell>
          <cell r="AN2569">
            <v>0</v>
          </cell>
          <cell r="AO2569">
            <v>0</v>
          </cell>
          <cell r="AP2569">
            <v>0</v>
          </cell>
          <cell r="AQ2569">
            <v>1.64446</v>
          </cell>
        </row>
        <row r="2570">
          <cell r="A2570">
            <v>1</v>
          </cell>
          <cell r="B2570" t="str">
            <v>COP</v>
          </cell>
          <cell r="C2570" t="str">
            <v>Convenidas</v>
          </cell>
          <cell r="D2570" t="str">
            <v>Variable</v>
          </cell>
          <cell r="E2570">
            <v>5</v>
          </cell>
          <cell r="F2570">
            <v>36159</v>
          </cell>
          <cell r="G2570" t="str">
            <v>Diciembre</v>
          </cell>
          <cell r="H2570">
            <v>1998</v>
          </cell>
          <cell r="I2570">
            <v>37985</v>
          </cell>
          <cell r="J2570">
            <v>2003</v>
          </cell>
          <cell r="K2570" t="str">
            <v>Diciembre</v>
          </cell>
          <cell r="P2570">
            <v>6.5</v>
          </cell>
          <cell r="Q2570">
            <v>18.22</v>
          </cell>
          <cell r="R2570">
            <v>16.86</v>
          </cell>
          <cell r="S2570" t="e">
            <v>#REF!</v>
          </cell>
          <cell r="T2570">
            <v>4.5</v>
          </cell>
          <cell r="U2570" t="e">
            <v>#REF!</v>
          </cell>
          <cell r="V2570">
            <v>4.5</v>
          </cell>
          <cell r="W2570" t="e">
            <v>#REF!</v>
          </cell>
          <cell r="X2570">
            <v>4.5</v>
          </cell>
          <cell r="Y2570">
            <v>0.81989999999999996</v>
          </cell>
          <cell r="Z2570">
            <v>5.3198999999999996</v>
          </cell>
          <cell r="AA2570">
            <v>75.87</v>
          </cell>
          <cell r="AB2570">
            <v>0.75</v>
          </cell>
          <cell r="AC2570">
            <v>0.77805000000000002</v>
          </cell>
          <cell r="AD2570">
            <v>0.68940000000000001</v>
          </cell>
          <cell r="AE2570">
            <v>0.58319999999999994</v>
          </cell>
          <cell r="AF2570">
            <v>0.55620000000000003</v>
          </cell>
          <cell r="AG2570">
            <v>0</v>
          </cell>
          <cell r="AH2570">
            <v>0</v>
          </cell>
          <cell r="AI2570">
            <v>0</v>
          </cell>
          <cell r="AJ2570">
            <v>0</v>
          </cell>
          <cell r="AK2570">
            <v>0</v>
          </cell>
          <cell r="AL2570">
            <v>0</v>
          </cell>
          <cell r="AM2570">
            <v>0</v>
          </cell>
          <cell r="AN2570">
            <v>0</v>
          </cell>
          <cell r="AO2570">
            <v>0</v>
          </cell>
          <cell r="AP2570">
            <v>0</v>
          </cell>
          <cell r="AQ2570">
            <v>3.3568500000000001</v>
          </cell>
        </row>
        <row r="2571">
          <cell r="A2571">
            <v>1</v>
          </cell>
          <cell r="B2571" t="str">
            <v>COP</v>
          </cell>
          <cell r="C2571" t="str">
            <v>Convenidas</v>
          </cell>
          <cell r="D2571" t="str">
            <v>Variable</v>
          </cell>
          <cell r="E2571">
            <v>5</v>
          </cell>
          <cell r="F2571">
            <v>36159</v>
          </cell>
          <cell r="G2571" t="str">
            <v>Diciembre</v>
          </cell>
          <cell r="H2571">
            <v>1998</v>
          </cell>
          <cell r="I2571">
            <v>37985</v>
          </cell>
          <cell r="J2571">
            <v>2003</v>
          </cell>
          <cell r="K2571" t="str">
            <v>Diciembre</v>
          </cell>
          <cell r="P2571">
            <v>6.5</v>
          </cell>
          <cell r="Q2571">
            <v>18.22</v>
          </cell>
          <cell r="R2571">
            <v>16.86</v>
          </cell>
          <cell r="S2571" t="e">
            <v>#REF!</v>
          </cell>
          <cell r="T2571">
            <v>1.8</v>
          </cell>
          <cell r="U2571" t="e">
            <v>#REF!</v>
          </cell>
          <cell r="V2571">
            <v>1.8</v>
          </cell>
          <cell r="W2571" t="e">
            <v>#REF!</v>
          </cell>
          <cell r="X2571">
            <v>1.8</v>
          </cell>
          <cell r="Y2571">
            <v>0.32796000000000003</v>
          </cell>
          <cell r="Z2571">
            <v>2.1279599999999999</v>
          </cell>
          <cell r="AA2571">
            <v>30.347999999999999</v>
          </cell>
          <cell r="AB2571">
            <v>0.3</v>
          </cell>
          <cell r="AC2571">
            <v>0.31122</v>
          </cell>
          <cell r="AD2571">
            <v>0.27576000000000001</v>
          </cell>
          <cell r="AE2571">
            <v>0.23327999999999999</v>
          </cell>
          <cell r="AF2571">
            <v>0.22248000000000001</v>
          </cell>
          <cell r="AG2571">
            <v>0</v>
          </cell>
          <cell r="AH2571">
            <v>0</v>
          </cell>
          <cell r="AI2571">
            <v>0</v>
          </cell>
          <cell r="AJ2571">
            <v>0</v>
          </cell>
          <cell r="AK2571">
            <v>0</v>
          </cell>
          <cell r="AL2571">
            <v>0</v>
          </cell>
          <cell r="AM2571">
            <v>0</v>
          </cell>
          <cell r="AN2571">
            <v>0</v>
          </cell>
          <cell r="AO2571">
            <v>0</v>
          </cell>
          <cell r="AP2571">
            <v>0</v>
          </cell>
          <cell r="AQ2571">
            <v>1.34274</v>
          </cell>
        </row>
        <row r="2572">
          <cell r="A2572">
            <v>1</v>
          </cell>
          <cell r="B2572" t="str">
            <v>COP</v>
          </cell>
          <cell r="C2572" t="str">
            <v>Convenidas</v>
          </cell>
          <cell r="D2572" t="str">
            <v>Variable</v>
          </cell>
          <cell r="E2572">
            <v>5</v>
          </cell>
          <cell r="F2572">
            <v>36159</v>
          </cell>
          <cell r="G2572" t="str">
            <v>Diciembre</v>
          </cell>
          <cell r="H2572">
            <v>1998</v>
          </cell>
          <cell r="I2572">
            <v>37985</v>
          </cell>
          <cell r="J2572">
            <v>2003</v>
          </cell>
          <cell r="K2572" t="str">
            <v>Diciembre</v>
          </cell>
          <cell r="P2572">
            <v>6.5</v>
          </cell>
          <cell r="Q2572">
            <v>18.22</v>
          </cell>
          <cell r="R2572">
            <v>16.86</v>
          </cell>
          <cell r="S2572" t="e">
            <v>#REF!</v>
          </cell>
          <cell r="T2572">
            <v>0.5</v>
          </cell>
          <cell r="U2572" t="e">
            <v>#REF!</v>
          </cell>
          <cell r="V2572">
            <v>0.5</v>
          </cell>
          <cell r="W2572" t="e">
            <v>#REF!</v>
          </cell>
          <cell r="X2572">
            <v>0.5</v>
          </cell>
          <cell r="Y2572">
            <v>9.11E-2</v>
          </cell>
          <cell r="Z2572">
            <v>0.59109999999999996</v>
          </cell>
          <cell r="AA2572">
            <v>8.43</v>
          </cell>
          <cell r="AB2572">
            <v>0.08</v>
          </cell>
          <cell r="AC2572">
            <v>8.6449999999999999E-2</v>
          </cell>
          <cell r="AD2572">
            <v>7.6600000000000001E-2</v>
          </cell>
          <cell r="AE2572">
            <v>6.4799999999999996E-2</v>
          </cell>
          <cell r="AF2572">
            <v>6.1800000000000001E-2</v>
          </cell>
          <cell r="AG2572">
            <v>0</v>
          </cell>
          <cell r="AH2572">
            <v>0</v>
          </cell>
          <cell r="AI2572">
            <v>0</v>
          </cell>
          <cell r="AJ2572">
            <v>0</v>
          </cell>
          <cell r="AK2572">
            <v>0</v>
          </cell>
          <cell r="AL2572">
            <v>0</v>
          </cell>
          <cell r="AM2572">
            <v>0</v>
          </cell>
          <cell r="AN2572">
            <v>0</v>
          </cell>
          <cell r="AO2572">
            <v>0</v>
          </cell>
          <cell r="AP2572">
            <v>0</v>
          </cell>
          <cell r="AQ2572">
            <v>0.36964999999999998</v>
          </cell>
        </row>
        <row r="2573">
          <cell r="A2573">
            <v>1</v>
          </cell>
          <cell r="B2573" t="str">
            <v>COP</v>
          </cell>
          <cell r="C2573" t="str">
            <v>Convenidas</v>
          </cell>
          <cell r="D2573" t="str">
            <v>Variable</v>
          </cell>
          <cell r="E2573">
            <v>5</v>
          </cell>
          <cell r="F2573">
            <v>36159</v>
          </cell>
          <cell r="G2573" t="str">
            <v>Diciembre</v>
          </cell>
          <cell r="H2573">
            <v>1998</v>
          </cell>
          <cell r="I2573">
            <v>37985</v>
          </cell>
          <cell r="J2573">
            <v>2003</v>
          </cell>
          <cell r="K2573" t="str">
            <v>Diciembre</v>
          </cell>
          <cell r="P2573">
            <v>6.5</v>
          </cell>
          <cell r="Q2573">
            <v>18.22</v>
          </cell>
          <cell r="R2573">
            <v>16.86</v>
          </cell>
          <cell r="S2573" t="e">
            <v>#REF!</v>
          </cell>
          <cell r="T2573">
            <v>13.3</v>
          </cell>
          <cell r="U2573" t="e">
            <v>#REF!</v>
          </cell>
          <cell r="V2573">
            <v>13.3</v>
          </cell>
          <cell r="W2573" t="e">
            <v>#REF!</v>
          </cell>
          <cell r="X2573">
            <v>13.3</v>
          </cell>
          <cell r="Y2573">
            <v>2.42326</v>
          </cell>
          <cell r="Z2573">
            <v>15.72326</v>
          </cell>
          <cell r="AA2573">
            <v>224.238</v>
          </cell>
          <cell r="AB2573">
            <v>2.23</v>
          </cell>
          <cell r="AC2573">
            <v>2.2995700000000001</v>
          </cell>
          <cell r="AD2573">
            <v>2.03756</v>
          </cell>
          <cell r="AE2573">
            <v>1.7236800000000001</v>
          </cell>
          <cell r="AF2573">
            <v>1.64388</v>
          </cell>
          <cell r="AG2573">
            <v>0</v>
          </cell>
          <cell r="AH2573">
            <v>0</v>
          </cell>
          <cell r="AI2573">
            <v>0</v>
          </cell>
          <cell r="AJ2573">
            <v>0</v>
          </cell>
          <cell r="AK2573">
            <v>0</v>
          </cell>
          <cell r="AL2573">
            <v>0</v>
          </cell>
          <cell r="AM2573">
            <v>0</v>
          </cell>
          <cell r="AN2573">
            <v>0</v>
          </cell>
          <cell r="AO2573">
            <v>0</v>
          </cell>
          <cell r="AP2573">
            <v>0</v>
          </cell>
          <cell r="AQ2573">
            <v>9.9346899999999998</v>
          </cell>
        </row>
        <row r="2574">
          <cell r="A2574">
            <v>1</v>
          </cell>
          <cell r="B2574" t="str">
            <v>COP</v>
          </cell>
          <cell r="C2574" t="str">
            <v>Convenidas</v>
          </cell>
          <cell r="D2574" t="str">
            <v>Variable</v>
          </cell>
          <cell r="E2574">
            <v>5</v>
          </cell>
          <cell r="F2574">
            <v>36159</v>
          </cell>
          <cell r="G2574" t="str">
            <v>Diciembre</v>
          </cell>
          <cell r="H2574">
            <v>1998</v>
          </cell>
          <cell r="I2574">
            <v>37985</v>
          </cell>
          <cell r="J2574">
            <v>2003</v>
          </cell>
          <cell r="K2574" t="str">
            <v>Diciembre</v>
          </cell>
          <cell r="P2574">
            <v>6.5</v>
          </cell>
          <cell r="Q2574">
            <v>18.22</v>
          </cell>
          <cell r="R2574">
            <v>16.86</v>
          </cell>
          <cell r="S2574" t="e">
            <v>#REF!</v>
          </cell>
          <cell r="T2574">
            <v>7.2</v>
          </cell>
          <cell r="U2574" t="e">
            <v>#REF!</v>
          </cell>
          <cell r="V2574">
            <v>7.2</v>
          </cell>
          <cell r="W2574" t="e">
            <v>#REF!</v>
          </cell>
          <cell r="X2574">
            <v>7.2</v>
          </cell>
          <cell r="Y2574">
            <v>1.3118400000000001</v>
          </cell>
          <cell r="Z2574">
            <v>8.5118399999999994</v>
          </cell>
          <cell r="AA2574">
            <v>121.392</v>
          </cell>
          <cell r="AB2574">
            <v>1.21</v>
          </cell>
          <cell r="AC2574">
            <v>1.24488</v>
          </cell>
          <cell r="AD2574">
            <v>1.10304</v>
          </cell>
          <cell r="AE2574">
            <v>0.93311999999999995</v>
          </cell>
          <cell r="AF2574">
            <v>0.88992000000000004</v>
          </cell>
          <cell r="AG2574">
            <v>0</v>
          </cell>
          <cell r="AH2574">
            <v>0</v>
          </cell>
          <cell r="AI2574">
            <v>0</v>
          </cell>
          <cell r="AJ2574">
            <v>0</v>
          </cell>
          <cell r="AK2574">
            <v>0</v>
          </cell>
          <cell r="AL2574">
            <v>0</v>
          </cell>
          <cell r="AM2574">
            <v>0</v>
          </cell>
          <cell r="AN2574">
            <v>0</v>
          </cell>
          <cell r="AO2574">
            <v>0</v>
          </cell>
          <cell r="AP2574">
            <v>0</v>
          </cell>
          <cell r="AQ2574">
            <v>5.38096</v>
          </cell>
        </row>
        <row r="2575">
          <cell r="A2575">
            <v>1</v>
          </cell>
          <cell r="B2575" t="str">
            <v>COP</v>
          </cell>
          <cell r="C2575" t="str">
            <v>Convenidas</v>
          </cell>
          <cell r="D2575" t="str">
            <v>Variable</v>
          </cell>
          <cell r="E2575">
            <v>5</v>
          </cell>
          <cell r="F2575">
            <v>36159</v>
          </cell>
          <cell r="G2575" t="str">
            <v>Diciembre</v>
          </cell>
          <cell r="H2575">
            <v>1998</v>
          </cell>
          <cell r="I2575">
            <v>37985</v>
          </cell>
          <cell r="J2575">
            <v>2003</v>
          </cell>
          <cell r="K2575" t="str">
            <v>Diciembre</v>
          </cell>
          <cell r="P2575">
            <v>6.5</v>
          </cell>
          <cell r="Q2575">
            <v>18.22</v>
          </cell>
          <cell r="R2575">
            <v>16.86</v>
          </cell>
          <cell r="S2575" t="e">
            <v>#REF!</v>
          </cell>
          <cell r="T2575">
            <v>5.9</v>
          </cell>
          <cell r="U2575" t="e">
            <v>#REF!</v>
          </cell>
          <cell r="V2575">
            <v>5.9</v>
          </cell>
          <cell r="W2575" t="e">
            <v>#REF!</v>
          </cell>
          <cell r="X2575">
            <v>5.9</v>
          </cell>
          <cell r="Y2575">
            <v>1.07498</v>
          </cell>
          <cell r="Z2575">
            <v>6.9749800000000004</v>
          </cell>
          <cell r="AA2575">
            <v>99.474000000000004</v>
          </cell>
          <cell r="AB2575">
            <v>0.99</v>
          </cell>
          <cell r="AC2575">
            <v>1.0201100000000001</v>
          </cell>
          <cell r="AD2575">
            <v>0.90388000000000002</v>
          </cell>
          <cell r="AE2575">
            <v>0.76463999999999999</v>
          </cell>
          <cell r="AF2575">
            <v>0.72924</v>
          </cell>
          <cell r="AG2575">
            <v>0</v>
          </cell>
          <cell r="AH2575">
            <v>0</v>
          </cell>
          <cell r="AI2575">
            <v>0</v>
          </cell>
          <cell r="AJ2575">
            <v>0</v>
          </cell>
          <cell r="AK2575">
            <v>0</v>
          </cell>
          <cell r="AL2575">
            <v>0</v>
          </cell>
          <cell r="AM2575">
            <v>0</v>
          </cell>
          <cell r="AN2575">
            <v>0</v>
          </cell>
          <cell r="AO2575">
            <v>0</v>
          </cell>
          <cell r="AP2575">
            <v>0</v>
          </cell>
          <cell r="AQ2575">
            <v>4.40787</v>
          </cell>
        </row>
        <row r="2576">
          <cell r="A2576">
            <v>1</v>
          </cell>
          <cell r="B2576" t="str">
            <v>COP</v>
          </cell>
          <cell r="C2576" t="str">
            <v>Convenidas</v>
          </cell>
          <cell r="D2576" t="str">
            <v>Variable</v>
          </cell>
          <cell r="E2576">
            <v>5</v>
          </cell>
          <cell r="F2576">
            <v>36159</v>
          </cell>
          <cell r="G2576" t="str">
            <v>Diciembre</v>
          </cell>
          <cell r="H2576">
            <v>1998</v>
          </cell>
          <cell r="I2576">
            <v>37985</v>
          </cell>
          <cell r="J2576">
            <v>2003</v>
          </cell>
          <cell r="K2576" t="str">
            <v>Diciembre</v>
          </cell>
          <cell r="P2576">
            <v>6.5</v>
          </cell>
          <cell r="Q2576">
            <v>18.22</v>
          </cell>
          <cell r="R2576">
            <v>16.86</v>
          </cell>
          <cell r="S2576" t="e">
            <v>#REF!</v>
          </cell>
          <cell r="T2576">
            <v>106.3</v>
          </cell>
          <cell r="U2576" t="e">
            <v>#REF!</v>
          </cell>
          <cell r="V2576">
            <v>106.3</v>
          </cell>
          <cell r="W2576" t="e">
            <v>#REF!</v>
          </cell>
          <cell r="X2576">
            <v>106.3</v>
          </cell>
          <cell r="Y2576">
            <v>19.36786</v>
          </cell>
          <cell r="Z2576">
            <v>125.66785999999999</v>
          </cell>
          <cell r="AA2576">
            <v>1792.2179999999998</v>
          </cell>
          <cell r="AB2576">
            <v>17.829999999999998</v>
          </cell>
          <cell r="AC2576">
            <v>18.379269999999998</v>
          </cell>
          <cell r="AD2576">
            <v>16.285160000000001</v>
          </cell>
          <cell r="AE2576">
            <v>13.776479999999999</v>
          </cell>
          <cell r="AF2576">
            <v>13.138679999999999</v>
          </cell>
          <cell r="AG2576">
            <v>0</v>
          </cell>
          <cell r="AH2576">
            <v>0</v>
          </cell>
          <cell r="AI2576">
            <v>0</v>
          </cell>
          <cell r="AJ2576">
            <v>0</v>
          </cell>
          <cell r="AK2576">
            <v>0</v>
          </cell>
          <cell r="AL2576">
            <v>0</v>
          </cell>
          <cell r="AM2576">
            <v>0</v>
          </cell>
          <cell r="AN2576">
            <v>0</v>
          </cell>
          <cell r="AO2576">
            <v>0</v>
          </cell>
          <cell r="AP2576">
            <v>0</v>
          </cell>
          <cell r="AQ2576">
            <v>79.40958999999998</v>
          </cell>
        </row>
        <row r="2577">
          <cell r="A2577">
            <v>1</v>
          </cell>
          <cell r="B2577" t="str">
            <v>COP</v>
          </cell>
          <cell r="C2577" t="str">
            <v>Convenidas</v>
          </cell>
          <cell r="D2577" t="str">
            <v>Variable</v>
          </cell>
          <cell r="E2577">
            <v>5</v>
          </cell>
          <cell r="F2577">
            <v>36159</v>
          </cell>
          <cell r="G2577" t="str">
            <v>Diciembre</v>
          </cell>
          <cell r="H2577">
            <v>1998</v>
          </cell>
          <cell r="I2577">
            <v>37985</v>
          </cell>
          <cell r="J2577">
            <v>2003</v>
          </cell>
          <cell r="K2577" t="str">
            <v>Diciembre</v>
          </cell>
          <cell r="P2577">
            <v>6.5</v>
          </cell>
          <cell r="Q2577">
            <v>18.22</v>
          </cell>
          <cell r="R2577">
            <v>16.86</v>
          </cell>
          <cell r="S2577" t="e">
            <v>#REF!</v>
          </cell>
          <cell r="T2577">
            <v>0.9</v>
          </cell>
          <cell r="U2577" t="e">
            <v>#REF!</v>
          </cell>
          <cell r="V2577">
            <v>0.9</v>
          </cell>
          <cell r="W2577" t="e">
            <v>#REF!</v>
          </cell>
          <cell r="X2577">
            <v>0.9</v>
          </cell>
          <cell r="Y2577">
            <v>0.16398000000000001</v>
          </cell>
          <cell r="Z2577">
            <v>1.0639799999999999</v>
          </cell>
          <cell r="AA2577">
            <v>15.173999999999999</v>
          </cell>
          <cell r="AB2577">
            <v>0.15</v>
          </cell>
          <cell r="AC2577">
            <v>0.15561</v>
          </cell>
          <cell r="AD2577">
            <v>0.13788</v>
          </cell>
          <cell r="AE2577">
            <v>0.11663999999999999</v>
          </cell>
          <cell r="AF2577">
            <v>0.11124000000000001</v>
          </cell>
          <cell r="AG2577">
            <v>0</v>
          </cell>
          <cell r="AH2577">
            <v>0</v>
          </cell>
          <cell r="AI2577">
            <v>0</v>
          </cell>
          <cell r="AJ2577">
            <v>0</v>
          </cell>
          <cell r="AK2577">
            <v>0</v>
          </cell>
          <cell r="AL2577">
            <v>0</v>
          </cell>
          <cell r="AM2577">
            <v>0</v>
          </cell>
          <cell r="AN2577">
            <v>0</v>
          </cell>
          <cell r="AO2577">
            <v>0</v>
          </cell>
          <cell r="AP2577">
            <v>0</v>
          </cell>
          <cell r="AQ2577">
            <v>0.67137000000000002</v>
          </cell>
        </row>
        <row r="2578">
          <cell r="A2578">
            <v>1</v>
          </cell>
          <cell r="B2578" t="str">
            <v>COP</v>
          </cell>
          <cell r="C2578" t="str">
            <v>Convenidas</v>
          </cell>
          <cell r="D2578" t="str">
            <v>Variable</v>
          </cell>
          <cell r="E2578">
            <v>5</v>
          </cell>
          <cell r="F2578">
            <v>36159</v>
          </cell>
          <cell r="G2578" t="str">
            <v>Diciembre</v>
          </cell>
          <cell r="H2578">
            <v>1998</v>
          </cell>
          <cell r="I2578">
            <v>37985</v>
          </cell>
          <cell r="J2578">
            <v>2003</v>
          </cell>
          <cell r="K2578" t="str">
            <v>Diciembre</v>
          </cell>
          <cell r="P2578">
            <v>6.5</v>
          </cell>
          <cell r="Q2578">
            <v>18.22</v>
          </cell>
          <cell r="R2578">
            <v>16.86</v>
          </cell>
          <cell r="S2578" t="e">
            <v>#REF!</v>
          </cell>
          <cell r="T2578">
            <v>1.5</v>
          </cell>
          <cell r="U2578" t="e">
            <v>#REF!</v>
          </cell>
          <cell r="V2578">
            <v>1.5</v>
          </cell>
          <cell r="W2578" t="e">
            <v>#REF!</v>
          </cell>
          <cell r="X2578">
            <v>1.5</v>
          </cell>
          <cell r="Y2578">
            <v>0.27329999999999999</v>
          </cell>
          <cell r="Z2578">
            <v>1.7732999999999999</v>
          </cell>
          <cell r="AA2578">
            <v>25.29</v>
          </cell>
          <cell r="AB2578">
            <v>0.25</v>
          </cell>
          <cell r="AC2578">
            <v>0.25934999999999997</v>
          </cell>
          <cell r="AD2578">
            <v>0.2298</v>
          </cell>
          <cell r="AE2578">
            <v>0.19439999999999999</v>
          </cell>
          <cell r="AF2578">
            <v>0.18540000000000001</v>
          </cell>
          <cell r="AG2578">
            <v>0</v>
          </cell>
          <cell r="AH2578">
            <v>0</v>
          </cell>
          <cell r="AI2578">
            <v>0</v>
          </cell>
          <cell r="AJ2578">
            <v>0</v>
          </cell>
          <cell r="AK2578">
            <v>0</v>
          </cell>
          <cell r="AL2578">
            <v>0</v>
          </cell>
          <cell r="AM2578">
            <v>0</v>
          </cell>
          <cell r="AN2578">
            <v>0</v>
          </cell>
          <cell r="AO2578">
            <v>0</v>
          </cell>
          <cell r="AP2578">
            <v>0</v>
          </cell>
          <cell r="AQ2578">
            <v>1.1189499999999999</v>
          </cell>
        </row>
        <row r="2579">
          <cell r="A2579">
            <v>1</v>
          </cell>
          <cell r="B2579" t="str">
            <v>COP</v>
          </cell>
          <cell r="C2579" t="str">
            <v>Convenidas</v>
          </cell>
          <cell r="D2579" t="str">
            <v>Variable</v>
          </cell>
          <cell r="E2579">
            <v>5</v>
          </cell>
          <cell r="F2579">
            <v>36159</v>
          </cell>
          <cell r="G2579" t="str">
            <v>Diciembre</v>
          </cell>
          <cell r="H2579">
            <v>1998</v>
          </cell>
          <cell r="I2579">
            <v>37985</v>
          </cell>
          <cell r="J2579">
            <v>2003</v>
          </cell>
          <cell r="K2579" t="str">
            <v>Diciembre</v>
          </cell>
          <cell r="P2579">
            <v>6.5</v>
          </cell>
          <cell r="Q2579">
            <v>18.22</v>
          </cell>
          <cell r="R2579">
            <v>16.86</v>
          </cell>
          <cell r="S2579" t="e">
            <v>#REF!</v>
          </cell>
          <cell r="T2579">
            <v>5.2</v>
          </cell>
          <cell r="U2579" t="e">
            <v>#REF!</v>
          </cell>
          <cell r="V2579">
            <v>5.2</v>
          </cell>
          <cell r="W2579" t="e">
            <v>#REF!</v>
          </cell>
          <cell r="X2579">
            <v>5.2</v>
          </cell>
          <cell r="Y2579">
            <v>0.94744000000000006</v>
          </cell>
          <cell r="Z2579">
            <v>6.1474400000000005</v>
          </cell>
          <cell r="AA2579">
            <v>87.671999999999997</v>
          </cell>
          <cell r="AB2579">
            <v>0.87</v>
          </cell>
          <cell r="AC2579">
            <v>0.89907999999999999</v>
          </cell>
          <cell r="AD2579">
            <v>0.79664000000000001</v>
          </cell>
          <cell r="AE2579">
            <v>0.67391999999999996</v>
          </cell>
          <cell r="AF2579">
            <v>0.64272000000000007</v>
          </cell>
          <cell r="AG2579">
            <v>0</v>
          </cell>
          <cell r="AH2579">
            <v>0</v>
          </cell>
          <cell r="AI2579">
            <v>0</v>
          </cell>
          <cell r="AJ2579">
            <v>0</v>
          </cell>
          <cell r="AK2579">
            <v>0</v>
          </cell>
          <cell r="AL2579">
            <v>0</v>
          </cell>
          <cell r="AM2579">
            <v>0</v>
          </cell>
          <cell r="AN2579">
            <v>0</v>
          </cell>
          <cell r="AO2579">
            <v>0</v>
          </cell>
          <cell r="AP2579">
            <v>0</v>
          </cell>
          <cell r="AQ2579">
            <v>3.8823599999999998</v>
          </cell>
        </row>
        <row r="2580">
          <cell r="A2580">
            <v>1</v>
          </cell>
          <cell r="B2580" t="str">
            <v>COP</v>
          </cell>
          <cell r="C2580" t="str">
            <v>Convenidas</v>
          </cell>
          <cell r="D2580" t="str">
            <v>Variable</v>
          </cell>
          <cell r="E2580">
            <v>5</v>
          </cell>
          <cell r="F2580">
            <v>36159</v>
          </cell>
          <cell r="G2580" t="str">
            <v>Diciembre</v>
          </cell>
          <cell r="H2580">
            <v>1998</v>
          </cell>
          <cell r="I2580">
            <v>37985</v>
          </cell>
          <cell r="J2580">
            <v>2003</v>
          </cell>
          <cell r="K2580" t="str">
            <v>Diciembre</v>
          </cell>
          <cell r="P2580">
            <v>6.5</v>
          </cell>
          <cell r="Q2580">
            <v>18.22</v>
          </cell>
          <cell r="R2580">
            <v>16.86</v>
          </cell>
          <cell r="S2580" t="e">
            <v>#REF!</v>
          </cell>
          <cell r="T2580">
            <v>19.2</v>
          </cell>
          <cell r="U2580" t="e">
            <v>#REF!</v>
          </cell>
          <cell r="V2580">
            <v>19.2</v>
          </cell>
          <cell r="W2580" t="e">
            <v>#REF!</v>
          </cell>
          <cell r="X2580">
            <v>19.2</v>
          </cell>
          <cell r="Y2580">
            <v>3.49824</v>
          </cell>
          <cell r="Z2580">
            <v>22.698239999999998</v>
          </cell>
          <cell r="AA2580">
            <v>323.71199999999999</v>
          </cell>
          <cell r="AB2580">
            <v>3.22</v>
          </cell>
          <cell r="AC2580">
            <v>3.31968</v>
          </cell>
          <cell r="AD2580">
            <v>2.9414400000000001</v>
          </cell>
          <cell r="AE2580">
            <v>2.4883199999999999</v>
          </cell>
          <cell r="AF2580">
            <v>2.3731200000000001</v>
          </cell>
          <cell r="AG2580">
            <v>0</v>
          </cell>
          <cell r="AH2580">
            <v>0</v>
          </cell>
          <cell r="AI2580">
            <v>0</v>
          </cell>
          <cell r="AJ2580">
            <v>0</v>
          </cell>
          <cell r="AK2580">
            <v>0</v>
          </cell>
          <cell r="AL2580">
            <v>0</v>
          </cell>
          <cell r="AM2580">
            <v>0</v>
          </cell>
          <cell r="AN2580">
            <v>0</v>
          </cell>
          <cell r="AO2580">
            <v>0</v>
          </cell>
          <cell r="AP2580">
            <v>0</v>
          </cell>
          <cell r="AQ2580">
            <v>14.342560000000001</v>
          </cell>
        </row>
        <row r="2581">
          <cell r="A2581">
            <v>1</v>
          </cell>
          <cell r="B2581" t="str">
            <v>COP</v>
          </cell>
          <cell r="C2581" t="str">
            <v>Convenidas</v>
          </cell>
          <cell r="D2581" t="str">
            <v>Variable</v>
          </cell>
          <cell r="E2581">
            <v>5</v>
          </cell>
          <cell r="F2581">
            <v>36159</v>
          </cell>
          <cell r="G2581" t="str">
            <v>Diciembre</v>
          </cell>
          <cell r="H2581">
            <v>1998</v>
          </cell>
          <cell r="I2581">
            <v>37985</v>
          </cell>
          <cell r="J2581">
            <v>2003</v>
          </cell>
          <cell r="K2581" t="str">
            <v>Diciembre</v>
          </cell>
          <cell r="P2581">
            <v>6.5</v>
          </cell>
          <cell r="Q2581">
            <v>18.22</v>
          </cell>
          <cell r="R2581">
            <v>16.86</v>
          </cell>
          <cell r="S2581" t="e">
            <v>#REF!</v>
          </cell>
          <cell r="T2581">
            <v>3.7</v>
          </cell>
          <cell r="U2581" t="e">
            <v>#REF!</v>
          </cell>
          <cell r="V2581">
            <v>3.7</v>
          </cell>
          <cell r="W2581" t="e">
            <v>#REF!</v>
          </cell>
          <cell r="X2581">
            <v>3.7</v>
          </cell>
          <cell r="Y2581">
            <v>0.67414000000000007</v>
          </cell>
          <cell r="Z2581">
            <v>4.3741400000000006</v>
          </cell>
          <cell r="AA2581">
            <v>62.381999999999998</v>
          </cell>
          <cell r="AB2581">
            <v>0.62</v>
          </cell>
          <cell r="AC2581">
            <v>0.63973000000000002</v>
          </cell>
          <cell r="AD2581">
            <v>0.56684000000000001</v>
          </cell>
          <cell r="AE2581">
            <v>0.47952</v>
          </cell>
          <cell r="AF2581">
            <v>0.45732</v>
          </cell>
          <cell r="AG2581">
            <v>0</v>
          </cell>
          <cell r="AH2581">
            <v>0</v>
          </cell>
          <cell r="AI2581">
            <v>0</v>
          </cell>
          <cell r="AJ2581">
            <v>0</v>
          </cell>
          <cell r="AK2581">
            <v>0</v>
          </cell>
          <cell r="AL2581">
            <v>0</v>
          </cell>
          <cell r="AM2581">
            <v>0</v>
          </cell>
          <cell r="AN2581">
            <v>0</v>
          </cell>
          <cell r="AO2581">
            <v>0</v>
          </cell>
          <cell r="AP2581">
            <v>0</v>
          </cell>
          <cell r="AQ2581">
            <v>2.7634100000000004</v>
          </cell>
        </row>
        <row r="2582">
          <cell r="A2582">
            <v>1</v>
          </cell>
          <cell r="B2582" t="str">
            <v>COP</v>
          </cell>
          <cell r="C2582" t="str">
            <v>Convenidas</v>
          </cell>
          <cell r="D2582" t="str">
            <v>Variable</v>
          </cell>
          <cell r="E2582">
            <v>5</v>
          </cell>
          <cell r="F2582">
            <v>36159</v>
          </cell>
          <cell r="G2582" t="str">
            <v>Diciembre</v>
          </cell>
          <cell r="H2582">
            <v>1998</v>
          </cell>
          <cell r="I2582">
            <v>37985</v>
          </cell>
          <cell r="J2582">
            <v>2003</v>
          </cell>
          <cell r="K2582" t="str">
            <v>Diciembre</v>
          </cell>
          <cell r="P2582">
            <v>6.5</v>
          </cell>
          <cell r="Q2582">
            <v>18.22</v>
          </cell>
          <cell r="R2582">
            <v>16.86</v>
          </cell>
          <cell r="S2582" t="e">
            <v>#REF!</v>
          </cell>
          <cell r="T2582">
            <v>5.8</v>
          </cell>
          <cell r="U2582" t="e">
            <v>#REF!</v>
          </cell>
          <cell r="V2582">
            <v>5.8</v>
          </cell>
          <cell r="W2582" t="e">
            <v>#REF!</v>
          </cell>
          <cell r="X2582">
            <v>5.8</v>
          </cell>
          <cell r="Y2582">
            <v>1.0567599999999999</v>
          </cell>
          <cell r="Z2582">
            <v>6.8567599999999995</v>
          </cell>
          <cell r="AA2582">
            <v>97.787999999999997</v>
          </cell>
          <cell r="AB2582">
            <v>0.97</v>
          </cell>
          <cell r="AC2582">
            <v>1.00282</v>
          </cell>
          <cell r="AD2582">
            <v>0.88856000000000002</v>
          </cell>
          <cell r="AE2582">
            <v>0.7516799999999999</v>
          </cell>
          <cell r="AF2582">
            <v>0.71687999999999996</v>
          </cell>
          <cell r="AG2582">
            <v>0</v>
          </cell>
          <cell r="AH2582">
            <v>0</v>
          </cell>
          <cell r="AI2582">
            <v>0</v>
          </cell>
          <cell r="AJ2582">
            <v>0</v>
          </cell>
          <cell r="AK2582">
            <v>0</v>
          </cell>
          <cell r="AL2582">
            <v>0</v>
          </cell>
          <cell r="AM2582">
            <v>0</v>
          </cell>
          <cell r="AN2582">
            <v>0</v>
          </cell>
          <cell r="AO2582">
            <v>0</v>
          </cell>
          <cell r="AP2582">
            <v>0</v>
          </cell>
          <cell r="AQ2582">
            <v>4.3299399999999997</v>
          </cell>
        </row>
        <row r="2583">
          <cell r="A2583">
            <v>1</v>
          </cell>
          <cell r="B2583" t="str">
            <v>COP</v>
          </cell>
          <cell r="C2583" t="str">
            <v>Convenidas</v>
          </cell>
          <cell r="D2583" t="str">
            <v>Variable</v>
          </cell>
          <cell r="E2583">
            <v>5</v>
          </cell>
          <cell r="F2583">
            <v>36159</v>
          </cell>
          <cell r="G2583" t="str">
            <v>Diciembre</v>
          </cell>
          <cell r="H2583">
            <v>1998</v>
          </cell>
          <cell r="I2583">
            <v>37985</v>
          </cell>
          <cell r="J2583">
            <v>2003</v>
          </cell>
          <cell r="K2583" t="str">
            <v>Diciembre</v>
          </cell>
          <cell r="P2583">
            <v>6.5</v>
          </cell>
          <cell r="Q2583">
            <v>18.22</v>
          </cell>
          <cell r="R2583">
            <v>16.86</v>
          </cell>
          <cell r="S2583" t="e">
            <v>#REF!</v>
          </cell>
          <cell r="T2583">
            <v>20</v>
          </cell>
          <cell r="U2583" t="e">
            <v>#REF!</v>
          </cell>
          <cell r="V2583">
            <v>20</v>
          </cell>
          <cell r="W2583" t="e">
            <v>#REF!</v>
          </cell>
          <cell r="X2583">
            <v>20</v>
          </cell>
          <cell r="Y2583">
            <v>3.6440000000000001</v>
          </cell>
          <cell r="Z2583">
            <v>23.643999999999998</v>
          </cell>
          <cell r="AA2583">
            <v>337.2</v>
          </cell>
          <cell r="AB2583">
            <v>3.36</v>
          </cell>
          <cell r="AC2583">
            <v>3.4580000000000002</v>
          </cell>
          <cell r="AD2583">
            <v>3.0640000000000001</v>
          </cell>
          <cell r="AE2583">
            <v>2.5919999999999996</v>
          </cell>
          <cell r="AF2583">
            <v>2.472</v>
          </cell>
          <cell r="AG2583">
            <v>0</v>
          </cell>
          <cell r="AH2583">
            <v>0</v>
          </cell>
          <cell r="AI2583">
            <v>0</v>
          </cell>
          <cell r="AJ2583">
            <v>0</v>
          </cell>
          <cell r="AK2583">
            <v>0</v>
          </cell>
          <cell r="AL2583">
            <v>0</v>
          </cell>
          <cell r="AM2583">
            <v>0</v>
          </cell>
          <cell r="AN2583">
            <v>0</v>
          </cell>
          <cell r="AO2583">
            <v>0</v>
          </cell>
          <cell r="AP2583">
            <v>0</v>
          </cell>
          <cell r="AQ2583">
            <v>14.946</v>
          </cell>
        </row>
        <row r="2584">
          <cell r="A2584">
            <v>1</v>
          </cell>
          <cell r="B2584" t="str">
            <v>COP</v>
          </cell>
          <cell r="C2584" t="str">
            <v>Convenidas</v>
          </cell>
          <cell r="D2584" t="str">
            <v>Variable</v>
          </cell>
          <cell r="E2584">
            <v>5</v>
          </cell>
          <cell r="F2584">
            <v>36159</v>
          </cell>
          <cell r="G2584" t="str">
            <v>Diciembre</v>
          </cell>
          <cell r="H2584">
            <v>1998</v>
          </cell>
          <cell r="I2584">
            <v>37985</v>
          </cell>
          <cell r="J2584">
            <v>2003</v>
          </cell>
          <cell r="K2584" t="str">
            <v>Diciembre</v>
          </cell>
          <cell r="P2584">
            <v>6.5</v>
          </cell>
          <cell r="Q2584">
            <v>18.22</v>
          </cell>
          <cell r="R2584">
            <v>16.86</v>
          </cell>
          <cell r="S2584" t="e">
            <v>#REF!</v>
          </cell>
          <cell r="T2584">
            <v>3.8</v>
          </cell>
          <cell r="U2584" t="e">
            <v>#REF!</v>
          </cell>
          <cell r="V2584">
            <v>3.8</v>
          </cell>
          <cell r="W2584" t="e">
            <v>#REF!</v>
          </cell>
          <cell r="X2584">
            <v>3.8</v>
          </cell>
          <cell r="Y2584">
            <v>0.69235999999999998</v>
          </cell>
          <cell r="Z2584">
            <v>4.4923599999999997</v>
          </cell>
          <cell r="AA2584">
            <v>64.067999999999998</v>
          </cell>
          <cell r="AB2584">
            <v>0.64</v>
          </cell>
          <cell r="AC2584">
            <v>0.65701999999999994</v>
          </cell>
          <cell r="AD2584">
            <v>0.58216000000000001</v>
          </cell>
          <cell r="AE2584">
            <v>0.49247999999999997</v>
          </cell>
          <cell r="AF2584">
            <v>0.46967999999999999</v>
          </cell>
          <cell r="AG2584">
            <v>0</v>
          </cell>
          <cell r="AH2584">
            <v>0</v>
          </cell>
          <cell r="AI2584">
            <v>0</v>
          </cell>
          <cell r="AJ2584">
            <v>0</v>
          </cell>
          <cell r="AK2584">
            <v>0</v>
          </cell>
          <cell r="AL2584">
            <v>0</v>
          </cell>
          <cell r="AM2584">
            <v>0</v>
          </cell>
          <cell r="AN2584">
            <v>0</v>
          </cell>
          <cell r="AO2584">
            <v>0</v>
          </cell>
          <cell r="AP2584">
            <v>0</v>
          </cell>
          <cell r="AQ2584">
            <v>2.8413399999999998</v>
          </cell>
        </row>
        <row r="2585">
          <cell r="A2585">
            <v>1</v>
          </cell>
          <cell r="B2585" t="str">
            <v>COP</v>
          </cell>
          <cell r="C2585" t="str">
            <v>Convenidas</v>
          </cell>
          <cell r="D2585" t="str">
            <v>Variable</v>
          </cell>
          <cell r="E2585">
            <v>5</v>
          </cell>
          <cell r="F2585">
            <v>36159</v>
          </cell>
          <cell r="G2585" t="str">
            <v>Diciembre</v>
          </cell>
          <cell r="H2585">
            <v>1998</v>
          </cell>
          <cell r="I2585">
            <v>37985</v>
          </cell>
          <cell r="J2585">
            <v>2003</v>
          </cell>
          <cell r="K2585" t="str">
            <v>Diciembre</v>
          </cell>
          <cell r="P2585">
            <v>6.5</v>
          </cell>
          <cell r="Q2585">
            <v>18.22</v>
          </cell>
          <cell r="R2585">
            <v>16.86</v>
          </cell>
          <cell r="S2585" t="e">
            <v>#REF!</v>
          </cell>
          <cell r="T2585">
            <v>3.3</v>
          </cell>
          <cell r="U2585" t="e">
            <v>#REF!</v>
          </cell>
          <cell r="V2585">
            <v>3.3</v>
          </cell>
          <cell r="W2585" t="e">
            <v>#REF!</v>
          </cell>
          <cell r="X2585">
            <v>3.3</v>
          </cell>
          <cell r="Y2585">
            <v>0.60126000000000002</v>
          </cell>
          <cell r="Z2585">
            <v>3.9012599999999997</v>
          </cell>
          <cell r="AA2585">
            <v>55.637999999999998</v>
          </cell>
          <cell r="AB2585">
            <v>0.55000000000000004</v>
          </cell>
          <cell r="AC2585">
            <v>0.57056999999999991</v>
          </cell>
          <cell r="AD2585">
            <v>0.50556000000000001</v>
          </cell>
          <cell r="AE2585">
            <v>0.42767999999999995</v>
          </cell>
          <cell r="AF2585">
            <v>0.40787999999999996</v>
          </cell>
          <cell r="AG2585">
            <v>0</v>
          </cell>
          <cell r="AH2585">
            <v>0</v>
          </cell>
          <cell r="AI2585">
            <v>0</v>
          </cell>
          <cell r="AJ2585">
            <v>0</v>
          </cell>
          <cell r="AK2585">
            <v>0</v>
          </cell>
          <cell r="AL2585">
            <v>0</v>
          </cell>
          <cell r="AM2585">
            <v>0</v>
          </cell>
          <cell r="AN2585">
            <v>0</v>
          </cell>
          <cell r="AO2585">
            <v>0</v>
          </cell>
          <cell r="AP2585">
            <v>0</v>
          </cell>
          <cell r="AQ2585">
            <v>2.4616899999999999</v>
          </cell>
        </row>
        <row r="2586">
          <cell r="A2586">
            <v>1</v>
          </cell>
          <cell r="B2586" t="str">
            <v>COP</v>
          </cell>
          <cell r="C2586" t="str">
            <v>Convenidas</v>
          </cell>
          <cell r="D2586" t="str">
            <v>Variable</v>
          </cell>
          <cell r="E2586">
            <v>5</v>
          </cell>
          <cell r="F2586">
            <v>36159</v>
          </cell>
          <cell r="G2586" t="str">
            <v>Diciembre</v>
          </cell>
          <cell r="H2586">
            <v>1998</v>
          </cell>
          <cell r="I2586">
            <v>37985</v>
          </cell>
          <cell r="J2586">
            <v>2003</v>
          </cell>
          <cell r="K2586" t="str">
            <v>Diciembre</v>
          </cell>
          <cell r="P2586">
            <v>6.5</v>
          </cell>
          <cell r="Q2586">
            <v>18.22</v>
          </cell>
          <cell r="R2586">
            <v>16.86</v>
          </cell>
          <cell r="S2586" t="e">
            <v>#REF!</v>
          </cell>
          <cell r="T2586">
            <v>54.5</v>
          </cell>
          <cell r="U2586" t="e">
            <v>#REF!</v>
          </cell>
          <cell r="V2586">
            <v>54.5</v>
          </cell>
          <cell r="W2586" t="e">
            <v>#REF!</v>
          </cell>
          <cell r="X2586">
            <v>54.5</v>
          </cell>
          <cell r="Y2586">
            <v>9.9298999999999999</v>
          </cell>
          <cell r="Z2586">
            <v>64.429900000000004</v>
          </cell>
          <cell r="AA2586">
            <v>918.87</v>
          </cell>
          <cell r="AB2586">
            <v>9.14</v>
          </cell>
          <cell r="AC2586">
            <v>9.4230499999999999</v>
          </cell>
          <cell r="AD2586">
            <v>8.3493999999999993</v>
          </cell>
          <cell r="AE2586">
            <v>7.0631999999999993</v>
          </cell>
          <cell r="AF2586">
            <v>6.7362000000000002</v>
          </cell>
          <cell r="AG2586">
            <v>0</v>
          </cell>
          <cell r="AH2586">
            <v>0</v>
          </cell>
          <cell r="AI2586">
            <v>0</v>
          </cell>
          <cell r="AJ2586">
            <v>0</v>
          </cell>
          <cell r="AK2586">
            <v>0</v>
          </cell>
          <cell r="AL2586">
            <v>0</v>
          </cell>
          <cell r="AM2586">
            <v>0</v>
          </cell>
          <cell r="AN2586">
            <v>0</v>
          </cell>
          <cell r="AO2586">
            <v>0</v>
          </cell>
          <cell r="AP2586">
            <v>0</v>
          </cell>
          <cell r="AQ2586">
            <v>40.711849999999998</v>
          </cell>
        </row>
        <row r="2587">
          <cell r="A2587">
            <v>1</v>
          </cell>
          <cell r="B2587" t="str">
            <v>COP</v>
          </cell>
          <cell r="C2587" t="str">
            <v>Convenidas</v>
          </cell>
          <cell r="D2587" t="str">
            <v>Variable</v>
          </cell>
          <cell r="E2587">
            <v>5</v>
          </cell>
          <cell r="F2587">
            <v>36159</v>
          </cell>
          <cell r="G2587" t="str">
            <v>Diciembre</v>
          </cell>
          <cell r="H2587">
            <v>1998</v>
          </cell>
          <cell r="I2587">
            <v>37985</v>
          </cell>
          <cell r="J2587">
            <v>2003</v>
          </cell>
          <cell r="K2587" t="str">
            <v>Diciembre</v>
          </cell>
          <cell r="P2587">
            <v>6.5</v>
          </cell>
          <cell r="Q2587">
            <v>18.22</v>
          </cell>
          <cell r="R2587">
            <v>16.86</v>
          </cell>
          <cell r="S2587" t="e">
            <v>#REF!</v>
          </cell>
          <cell r="T2587">
            <v>24.1</v>
          </cell>
          <cell r="U2587" t="e">
            <v>#REF!</v>
          </cell>
          <cell r="V2587">
            <v>24.1</v>
          </cell>
          <cell r="W2587" t="e">
            <v>#REF!</v>
          </cell>
          <cell r="X2587">
            <v>24.1</v>
          </cell>
          <cell r="Y2587">
            <v>4.3910200000000001</v>
          </cell>
          <cell r="Z2587">
            <v>28.491020000000002</v>
          </cell>
          <cell r="AA2587">
            <v>406.32600000000002</v>
          </cell>
          <cell r="AB2587">
            <v>4.04</v>
          </cell>
          <cell r="AC2587">
            <v>4.1668900000000004</v>
          </cell>
          <cell r="AD2587">
            <v>3.6921200000000001</v>
          </cell>
          <cell r="AE2587">
            <v>3.1233599999999999</v>
          </cell>
          <cell r="AF2587">
            <v>2.9787600000000003</v>
          </cell>
          <cell r="AG2587">
            <v>0</v>
          </cell>
          <cell r="AH2587">
            <v>0</v>
          </cell>
          <cell r="AI2587">
            <v>0</v>
          </cell>
          <cell r="AJ2587">
            <v>0</v>
          </cell>
          <cell r="AK2587">
            <v>0</v>
          </cell>
          <cell r="AL2587">
            <v>0</v>
          </cell>
          <cell r="AM2587">
            <v>0</v>
          </cell>
          <cell r="AN2587">
            <v>0</v>
          </cell>
          <cell r="AO2587">
            <v>0</v>
          </cell>
          <cell r="AP2587">
            <v>0</v>
          </cell>
          <cell r="AQ2587">
            <v>18.00113</v>
          </cell>
        </row>
        <row r="2588">
          <cell r="A2588">
            <v>1</v>
          </cell>
          <cell r="B2588" t="str">
            <v>COP</v>
          </cell>
          <cell r="C2588" t="str">
            <v>Convenidas</v>
          </cell>
          <cell r="D2588" t="str">
            <v>Variable</v>
          </cell>
          <cell r="E2588">
            <v>5</v>
          </cell>
          <cell r="F2588">
            <v>36159</v>
          </cell>
          <cell r="G2588" t="str">
            <v>Diciembre</v>
          </cell>
          <cell r="H2588">
            <v>1998</v>
          </cell>
          <cell r="I2588">
            <v>37985</v>
          </cell>
          <cell r="J2588">
            <v>2003</v>
          </cell>
          <cell r="K2588" t="str">
            <v>Diciembre</v>
          </cell>
          <cell r="P2588">
            <v>6.5</v>
          </cell>
          <cell r="Q2588">
            <v>18.22</v>
          </cell>
          <cell r="R2588">
            <v>16.86</v>
          </cell>
          <cell r="S2588" t="e">
            <v>#REF!</v>
          </cell>
          <cell r="T2588">
            <v>31.4</v>
          </cell>
          <cell r="U2588" t="e">
            <v>#REF!</v>
          </cell>
          <cell r="V2588">
            <v>31.4</v>
          </cell>
          <cell r="W2588" t="e">
            <v>#REF!</v>
          </cell>
          <cell r="X2588">
            <v>31.4</v>
          </cell>
          <cell r="Y2588">
            <v>5.7210799999999997</v>
          </cell>
          <cell r="Z2588">
            <v>37.121079999999999</v>
          </cell>
          <cell r="AA2588">
            <v>529.404</v>
          </cell>
          <cell r="AB2588">
            <v>5.27</v>
          </cell>
          <cell r="AC2588">
            <v>5.4290599999999998</v>
          </cell>
          <cell r="AD2588">
            <v>4.8104800000000001</v>
          </cell>
          <cell r="AE2588">
            <v>4.0694399999999993</v>
          </cell>
          <cell r="AF2588">
            <v>3.88104</v>
          </cell>
          <cell r="AG2588">
            <v>0</v>
          </cell>
          <cell r="AH2588">
            <v>0</v>
          </cell>
          <cell r="AI2588">
            <v>0</v>
          </cell>
          <cell r="AJ2588">
            <v>0</v>
          </cell>
          <cell r="AK2588">
            <v>0</v>
          </cell>
          <cell r="AL2588">
            <v>0</v>
          </cell>
          <cell r="AM2588">
            <v>0</v>
          </cell>
          <cell r="AN2588">
            <v>0</v>
          </cell>
          <cell r="AO2588">
            <v>0</v>
          </cell>
          <cell r="AP2588">
            <v>0</v>
          </cell>
          <cell r="AQ2588">
            <v>23.460019999999997</v>
          </cell>
        </row>
        <row r="2589">
          <cell r="A2589">
            <v>1</v>
          </cell>
          <cell r="B2589" t="str">
            <v>COP</v>
          </cell>
          <cell r="C2589" t="str">
            <v>Convenidas</v>
          </cell>
          <cell r="D2589" t="str">
            <v>Variable</v>
          </cell>
          <cell r="E2589">
            <v>5</v>
          </cell>
          <cell r="F2589">
            <v>36159</v>
          </cell>
          <cell r="G2589" t="str">
            <v>Diciembre</v>
          </cell>
          <cell r="H2589">
            <v>1998</v>
          </cell>
          <cell r="I2589">
            <v>37985</v>
          </cell>
          <cell r="J2589">
            <v>2003</v>
          </cell>
          <cell r="K2589" t="str">
            <v>Diciembre</v>
          </cell>
          <cell r="P2589">
            <v>6.5</v>
          </cell>
          <cell r="Q2589">
            <v>18.22</v>
          </cell>
          <cell r="R2589">
            <v>16.86</v>
          </cell>
          <cell r="S2589" t="e">
            <v>#REF!</v>
          </cell>
          <cell r="T2589">
            <v>0.7</v>
          </cell>
          <cell r="U2589" t="e">
            <v>#REF!</v>
          </cell>
          <cell r="V2589">
            <v>0.7</v>
          </cell>
          <cell r="W2589" t="e">
            <v>#REF!</v>
          </cell>
          <cell r="X2589">
            <v>0.7</v>
          </cell>
          <cell r="Y2589">
            <v>0.12753999999999999</v>
          </cell>
          <cell r="Z2589">
            <v>0.82753999999999994</v>
          </cell>
          <cell r="AA2589">
            <v>11.802</v>
          </cell>
          <cell r="AB2589">
            <v>0.12</v>
          </cell>
          <cell r="AC2589">
            <v>0.12102999999999998</v>
          </cell>
          <cell r="AD2589">
            <v>0.10724</v>
          </cell>
          <cell r="AE2589">
            <v>9.0719999999999995E-2</v>
          </cell>
          <cell r="AF2589">
            <v>8.652E-2</v>
          </cell>
          <cell r="AG2589">
            <v>0</v>
          </cell>
          <cell r="AH2589">
            <v>0</v>
          </cell>
          <cell r="AI2589">
            <v>0</v>
          </cell>
          <cell r="AJ2589">
            <v>0</v>
          </cell>
          <cell r="AK2589">
            <v>0</v>
          </cell>
          <cell r="AL2589">
            <v>0</v>
          </cell>
          <cell r="AM2589">
            <v>0</v>
          </cell>
          <cell r="AN2589">
            <v>0</v>
          </cell>
          <cell r="AO2589">
            <v>0</v>
          </cell>
          <cell r="AP2589">
            <v>0</v>
          </cell>
          <cell r="AQ2589">
            <v>0.52551000000000003</v>
          </cell>
        </row>
        <row r="2590">
          <cell r="A2590">
            <v>1</v>
          </cell>
          <cell r="B2590" t="str">
            <v>COP</v>
          </cell>
          <cell r="C2590" t="str">
            <v>Convenidas</v>
          </cell>
          <cell r="D2590" t="str">
            <v>Variable</v>
          </cell>
          <cell r="E2590">
            <v>7</v>
          </cell>
          <cell r="F2590">
            <v>35437</v>
          </cell>
          <cell r="G2590" t="str">
            <v>Enero</v>
          </cell>
          <cell r="H2590">
            <v>1997</v>
          </cell>
          <cell r="I2590">
            <v>37993</v>
          </cell>
          <cell r="J2590">
            <v>2004</v>
          </cell>
          <cell r="K2590" t="str">
            <v>Enero</v>
          </cell>
          <cell r="P2590">
            <v>7.39</v>
          </cell>
          <cell r="Q2590">
            <v>19.2</v>
          </cell>
          <cell r="R2590">
            <v>17.14</v>
          </cell>
          <cell r="S2590" t="e">
            <v>#REF!</v>
          </cell>
          <cell r="T2590">
            <v>2000</v>
          </cell>
          <cell r="U2590" t="e">
            <v>#REF!</v>
          </cell>
          <cell r="V2590">
            <v>2000</v>
          </cell>
          <cell r="W2590" t="e">
            <v>#REF!</v>
          </cell>
          <cell r="X2590">
            <v>2000</v>
          </cell>
          <cell r="Y2590">
            <v>384</v>
          </cell>
          <cell r="Z2590">
            <v>2384</v>
          </cell>
          <cell r="AA2590">
            <v>34280</v>
          </cell>
          <cell r="AB2590">
            <v>506.48</v>
          </cell>
          <cell r="AC2590">
            <v>346</v>
          </cell>
          <cell r="AD2590">
            <v>362.59999999999997</v>
          </cell>
          <cell r="AE2590">
            <v>319.60000000000002</v>
          </cell>
          <cell r="AF2590">
            <v>276.60000000000002</v>
          </cell>
          <cell r="AG2590">
            <v>244.4</v>
          </cell>
          <cell r="AH2590">
            <v>0</v>
          </cell>
          <cell r="AI2590">
            <v>0</v>
          </cell>
          <cell r="AJ2590">
            <v>0</v>
          </cell>
          <cell r="AK2590">
            <v>0</v>
          </cell>
          <cell r="AL2590">
            <v>0</v>
          </cell>
          <cell r="AM2590">
            <v>0</v>
          </cell>
          <cell r="AN2590">
            <v>0</v>
          </cell>
          <cell r="AO2590">
            <v>0</v>
          </cell>
          <cell r="AP2590">
            <v>0</v>
          </cell>
          <cell r="AQ2590">
            <v>2055.6799999999998</v>
          </cell>
        </row>
        <row r="2591">
          <cell r="A2591">
            <v>1</v>
          </cell>
          <cell r="B2591" t="str">
            <v>COP</v>
          </cell>
          <cell r="C2591" t="str">
            <v>Convenidas</v>
          </cell>
          <cell r="D2591" t="str">
            <v>Variable</v>
          </cell>
          <cell r="E2591">
            <v>7</v>
          </cell>
          <cell r="F2591">
            <v>35437</v>
          </cell>
          <cell r="G2591" t="str">
            <v>Enero</v>
          </cell>
          <cell r="H2591">
            <v>1997</v>
          </cell>
          <cell r="I2591">
            <v>37993</v>
          </cell>
          <cell r="J2591">
            <v>2004</v>
          </cell>
          <cell r="K2591" t="str">
            <v>Enero</v>
          </cell>
          <cell r="P2591">
            <v>7.39</v>
          </cell>
          <cell r="Q2591">
            <v>19.2</v>
          </cell>
          <cell r="R2591">
            <v>17.14</v>
          </cell>
          <cell r="S2591" t="e">
            <v>#REF!</v>
          </cell>
          <cell r="T2591">
            <v>1600</v>
          </cell>
          <cell r="U2591" t="e">
            <v>#REF!</v>
          </cell>
          <cell r="V2591">
            <v>1600</v>
          </cell>
          <cell r="W2591" t="e">
            <v>#REF!</v>
          </cell>
          <cell r="X2591">
            <v>1600</v>
          </cell>
          <cell r="Y2591">
            <v>307.2</v>
          </cell>
          <cell r="Z2591">
            <v>1907.2</v>
          </cell>
          <cell r="AA2591">
            <v>27424</v>
          </cell>
          <cell r="AB2591">
            <v>405.19</v>
          </cell>
          <cell r="AC2591">
            <v>276.79999999999995</v>
          </cell>
          <cell r="AD2591">
            <v>290.08</v>
          </cell>
          <cell r="AE2591">
            <v>255.68</v>
          </cell>
          <cell r="AF2591">
            <v>221.28</v>
          </cell>
          <cell r="AG2591">
            <v>195.52</v>
          </cell>
          <cell r="AH2591">
            <v>0</v>
          </cell>
          <cell r="AI2591">
            <v>0</v>
          </cell>
          <cell r="AJ2591">
            <v>0</v>
          </cell>
          <cell r="AK2591">
            <v>0</v>
          </cell>
          <cell r="AL2591">
            <v>0</v>
          </cell>
          <cell r="AM2591">
            <v>0</v>
          </cell>
          <cell r="AN2591">
            <v>0</v>
          </cell>
          <cell r="AO2591">
            <v>0</v>
          </cell>
          <cell r="AP2591">
            <v>0</v>
          </cell>
          <cell r="AQ2591">
            <v>1644.55</v>
          </cell>
        </row>
        <row r="2592">
          <cell r="A2592">
            <v>1</v>
          </cell>
          <cell r="B2592" t="str">
            <v>COP</v>
          </cell>
          <cell r="C2592" t="str">
            <v>Convenidas</v>
          </cell>
          <cell r="D2592" t="str">
            <v>Variable</v>
          </cell>
          <cell r="E2592">
            <v>7</v>
          </cell>
          <cell r="F2592">
            <v>35437</v>
          </cell>
          <cell r="G2592" t="str">
            <v>Enero</v>
          </cell>
          <cell r="H2592">
            <v>1997</v>
          </cell>
          <cell r="I2592">
            <v>37993</v>
          </cell>
          <cell r="J2592">
            <v>2004</v>
          </cell>
          <cell r="K2592" t="str">
            <v>Enero</v>
          </cell>
          <cell r="P2592">
            <v>7.39</v>
          </cell>
          <cell r="Q2592">
            <v>19.2</v>
          </cell>
          <cell r="R2592">
            <v>17.14</v>
          </cell>
          <cell r="S2592" t="e">
            <v>#REF!</v>
          </cell>
          <cell r="T2592">
            <v>72</v>
          </cell>
          <cell r="U2592" t="e">
            <v>#REF!</v>
          </cell>
          <cell r="V2592">
            <v>72</v>
          </cell>
          <cell r="W2592" t="e">
            <v>#REF!</v>
          </cell>
          <cell r="X2592">
            <v>72</v>
          </cell>
          <cell r="Y2592">
            <v>13.824</v>
          </cell>
          <cell r="Z2592">
            <v>85.823999999999998</v>
          </cell>
          <cell r="AA2592">
            <v>1234.08</v>
          </cell>
          <cell r="AB2592">
            <v>18.23</v>
          </cell>
          <cell r="AC2592">
            <v>12.456</v>
          </cell>
          <cell r="AD2592">
            <v>13.053599999999999</v>
          </cell>
          <cell r="AE2592">
            <v>11.505599999999999</v>
          </cell>
          <cell r="AF2592">
            <v>9.9576000000000011</v>
          </cell>
          <cell r="AG2592">
            <v>8.7984000000000009</v>
          </cell>
          <cell r="AH2592">
            <v>0</v>
          </cell>
          <cell r="AI2592">
            <v>0</v>
          </cell>
          <cell r="AJ2592">
            <v>0</v>
          </cell>
          <cell r="AK2592">
            <v>0</v>
          </cell>
          <cell r="AL2592">
            <v>0</v>
          </cell>
          <cell r="AM2592">
            <v>0</v>
          </cell>
          <cell r="AN2592">
            <v>0</v>
          </cell>
          <cell r="AO2592">
            <v>0</v>
          </cell>
          <cell r="AP2592">
            <v>0</v>
          </cell>
          <cell r="AQ2592">
            <v>74.001199999999997</v>
          </cell>
        </row>
        <row r="2593">
          <cell r="A2593">
            <v>1</v>
          </cell>
          <cell r="B2593" t="str">
            <v>COP</v>
          </cell>
          <cell r="C2593" t="str">
            <v>Convenidas</v>
          </cell>
          <cell r="D2593" t="str">
            <v>Variable</v>
          </cell>
          <cell r="E2593">
            <v>7</v>
          </cell>
          <cell r="F2593">
            <v>35437</v>
          </cell>
          <cell r="G2593" t="str">
            <v>Enero</v>
          </cell>
          <cell r="H2593">
            <v>1997</v>
          </cell>
          <cell r="I2593">
            <v>37993</v>
          </cell>
          <cell r="J2593">
            <v>2004</v>
          </cell>
          <cell r="K2593" t="str">
            <v>Enero</v>
          </cell>
          <cell r="P2593">
            <v>7.39</v>
          </cell>
          <cell r="Q2593">
            <v>19.2</v>
          </cell>
          <cell r="R2593">
            <v>17.14</v>
          </cell>
          <cell r="S2593" t="e">
            <v>#REF!</v>
          </cell>
          <cell r="T2593">
            <v>5760</v>
          </cell>
          <cell r="U2593" t="e">
            <v>#REF!</v>
          </cell>
          <cell r="V2593">
            <v>5760</v>
          </cell>
          <cell r="W2593" t="e">
            <v>#REF!</v>
          </cell>
          <cell r="X2593">
            <v>5760</v>
          </cell>
          <cell r="Y2593">
            <v>1105.92</v>
          </cell>
          <cell r="Z2593">
            <v>6865.92</v>
          </cell>
          <cell r="AA2593">
            <v>98726.400000000009</v>
          </cell>
          <cell r="AB2593">
            <v>1458.67</v>
          </cell>
          <cell r="AC2593">
            <v>996.4799999999999</v>
          </cell>
          <cell r="AD2593">
            <v>1044.288</v>
          </cell>
          <cell r="AE2593">
            <v>920.44799999999998</v>
          </cell>
          <cell r="AF2593">
            <v>796.60800000000006</v>
          </cell>
          <cell r="AG2593">
            <v>703.87200000000007</v>
          </cell>
          <cell r="AH2593">
            <v>0</v>
          </cell>
          <cell r="AI2593">
            <v>0</v>
          </cell>
          <cell r="AJ2593">
            <v>0</v>
          </cell>
          <cell r="AK2593">
            <v>0</v>
          </cell>
          <cell r="AL2593">
            <v>0</v>
          </cell>
          <cell r="AM2593">
            <v>0</v>
          </cell>
          <cell r="AN2593">
            <v>0</v>
          </cell>
          <cell r="AO2593">
            <v>0</v>
          </cell>
          <cell r="AP2593">
            <v>0</v>
          </cell>
          <cell r="AQ2593">
            <v>5920.3660000000009</v>
          </cell>
        </row>
        <row r="2594">
          <cell r="A2594">
            <v>1</v>
          </cell>
          <cell r="B2594" t="str">
            <v>COP</v>
          </cell>
          <cell r="C2594" t="str">
            <v>Convenidas</v>
          </cell>
          <cell r="D2594" t="str">
            <v>Variable</v>
          </cell>
          <cell r="E2594">
            <v>7</v>
          </cell>
          <cell r="F2594">
            <v>35437</v>
          </cell>
          <cell r="G2594" t="str">
            <v>Enero</v>
          </cell>
          <cell r="H2594">
            <v>1997</v>
          </cell>
          <cell r="I2594">
            <v>37993</v>
          </cell>
          <cell r="J2594">
            <v>2004</v>
          </cell>
          <cell r="K2594" t="str">
            <v>Enero</v>
          </cell>
          <cell r="P2594">
            <v>7.39</v>
          </cell>
          <cell r="Q2594">
            <v>19.2</v>
          </cell>
          <cell r="R2594">
            <v>17.14</v>
          </cell>
          <cell r="S2594" t="e">
            <v>#REF!</v>
          </cell>
          <cell r="T2594">
            <v>7339</v>
          </cell>
          <cell r="U2594" t="e">
            <v>#REF!</v>
          </cell>
          <cell r="V2594">
            <v>7339</v>
          </cell>
          <cell r="W2594" t="e">
            <v>#REF!</v>
          </cell>
          <cell r="X2594">
            <v>7339</v>
          </cell>
          <cell r="Y2594">
            <v>1409.088</v>
          </cell>
          <cell r="Z2594">
            <v>8748.0879999999997</v>
          </cell>
          <cell r="AA2594">
            <v>125790.46</v>
          </cell>
          <cell r="AB2594">
            <v>1858.54</v>
          </cell>
          <cell r="AC2594">
            <v>1269.6469999999999</v>
          </cell>
          <cell r="AD2594">
            <v>1330.5607</v>
          </cell>
          <cell r="AE2594">
            <v>1172.7721999999999</v>
          </cell>
          <cell r="AF2594">
            <v>1014.9837</v>
          </cell>
          <cell r="AG2594">
            <v>896.82580000000007</v>
          </cell>
          <cell r="AH2594">
            <v>0</v>
          </cell>
          <cell r="AI2594">
            <v>0</v>
          </cell>
          <cell r="AJ2594">
            <v>0</v>
          </cell>
          <cell r="AK2594">
            <v>0</v>
          </cell>
          <cell r="AL2594">
            <v>0</v>
          </cell>
          <cell r="AM2594">
            <v>0</v>
          </cell>
          <cell r="AN2594">
            <v>0</v>
          </cell>
          <cell r="AO2594">
            <v>0</v>
          </cell>
          <cell r="AP2594">
            <v>0</v>
          </cell>
          <cell r="AQ2594">
            <v>7543.3293999999987</v>
          </cell>
        </row>
        <row r="2595">
          <cell r="A2595">
            <v>1</v>
          </cell>
          <cell r="B2595" t="str">
            <v>COP</v>
          </cell>
          <cell r="C2595" t="str">
            <v>Convenidas</v>
          </cell>
          <cell r="D2595" t="str">
            <v>Variable</v>
          </cell>
          <cell r="E2595">
            <v>7</v>
          </cell>
          <cell r="F2595">
            <v>35437</v>
          </cell>
          <cell r="G2595" t="str">
            <v>Enero</v>
          </cell>
          <cell r="H2595">
            <v>1997</v>
          </cell>
          <cell r="I2595">
            <v>37993</v>
          </cell>
          <cell r="J2595">
            <v>2004</v>
          </cell>
          <cell r="K2595" t="str">
            <v>Enero</v>
          </cell>
          <cell r="P2595">
            <v>7.39</v>
          </cell>
          <cell r="Q2595">
            <v>19.2</v>
          </cell>
          <cell r="R2595">
            <v>17.14</v>
          </cell>
          <cell r="S2595" t="e">
            <v>#REF!</v>
          </cell>
          <cell r="T2595">
            <v>13229</v>
          </cell>
          <cell r="U2595" t="e">
            <v>#REF!</v>
          </cell>
          <cell r="V2595">
            <v>13229</v>
          </cell>
          <cell r="W2595" t="e">
            <v>#REF!</v>
          </cell>
          <cell r="X2595">
            <v>13229</v>
          </cell>
          <cell r="Y2595">
            <v>2539.9679999999998</v>
          </cell>
          <cell r="Z2595">
            <v>15768.968000000001</v>
          </cell>
          <cell r="AA2595">
            <v>226745.06</v>
          </cell>
          <cell r="AB2595">
            <v>3350.13</v>
          </cell>
          <cell r="AC2595">
            <v>2288.6169999999997</v>
          </cell>
          <cell r="AD2595">
            <v>2398.4177</v>
          </cell>
          <cell r="AE2595">
            <v>2113.9942000000001</v>
          </cell>
          <cell r="AF2595">
            <v>1829.5707</v>
          </cell>
          <cell r="AG2595">
            <v>1616.5838000000001</v>
          </cell>
          <cell r="AH2595">
            <v>0</v>
          </cell>
          <cell r="AI2595">
            <v>0</v>
          </cell>
          <cell r="AJ2595">
            <v>0</v>
          </cell>
          <cell r="AK2595">
            <v>0</v>
          </cell>
          <cell r="AL2595">
            <v>0</v>
          </cell>
          <cell r="AM2595">
            <v>0</v>
          </cell>
          <cell r="AN2595">
            <v>0</v>
          </cell>
          <cell r="AO2595">
            <v>0</v>
          </cell>
          <cell r="AP2595">
            <v>0</v>
          </cell>
          <cell r="AQ2595">
            <v>13597.313399999999</v>
          </cell>
        </row>
        <row r="2596">
          <cell r="A2596">
            <v>1</v>
          </cell>
          <cell r="B2596" t="str">
            <v>COP</v>
          </cell>
          <cell r="C2596" t="str">
            <v>Convenidas</v>
          </cell>
          <cell r="D2596" t="str">
            <v>Variable</v>
          </cell>
          <cell r="E2596">
            <v>7</v>
          </cell>
          <cell r="F2596">
            <v>35552</v>
          </cell>
          <cell r="G2596" t="str">
            <v>Mayo</v>
          </cell>
          <cell r="H2596">
            <v>1997</v>
          </cell>
          <cell r="I2596">
            <v>38109</v>
          </cell>
          <cell r="J2596">
            <v>2004</v>
          </cell>
          <cell r="K2596" t="str">
            <v>Mayo</v>
          </cell>
          <cell r="P2596">
            <v>6.5</v>
          </cell>
          <cell r="Q2596">
            <v>18.22</v>
          </cell>
          <cell r="R2596">
            <v>17.14</v>
          </cell>
          <cell r="S2596" t="e">
            <v>#REF!</v>
          </cell>
          <cell r="T2596">
            <v>40000</v>
          </cell>
          <cell r="U2596" t="e">
            <v>#REF!</v>
          </cell>
          <cell r="V2596">
            <v>40000</v>
          </cell>
          <cell r="W2596" t="e">
            <v>#REF!</v>
          </cell>
          <cell r="X2596">
            <v>40000</v>
          </cell>
          <cell r="Y2596">
            <v>7288</v>
          </cell>
          <cell r="Z2596">
            <v>47288</v>
          </cell>
          <cell r="AA2596">
            <v>685600</v>
          </cell>
          <cell r="AB2596">
            <v>8355.26</v>
          </cell>
          <cell r="AC2596">
            <v>6844</v>
          </cell>
          <cell r="AD2596">
            <v>6676</v>
          </cell>
          <cell r="AE2596">
            <v>5696</v>
          </cell>
          <cell r="AF2596">
            <v>4944</v>
          </cell>
          <cell r="AG2596">
            <v>4516</v>
          </cell>
          <cell r="AH2596">
            <v>0</v>
          </cell>
          <cell r="AI2596">
            <v>0</v>
          </cell>
          <cell r="AJ2596">
            <v>0</v>
          </cell>
          <cell r="AK2596">
            <v>0</v>
          </cell>
          <cell r="AL2596">
            <v>0</v>
          </cell>
          <cell r="AM2596">
            <v>0</v>
          </cell>
          <cell r="AN2596">
            <v>0</v>
          </cell>
          <cell r="AO2596">
            <v>0</v>
          </cell>
          <cell r="AP2596">
            <v>0</v>
          </cell>
          <cell r="AQ2596">
            <v>37031.26</v>
          </cell>
        </row>
        <row r="2597">
          <cell r="A2597">
            <v>1</v>
          </cell>
          <cell r="B2597" t="str">
            <v>COP</v>
          </cell>
          <cell r="C2597" t="str">
            <v>Convenidas</v>
          </cell>
          <cell r="D2597" t="str">
            <v>Variable</v>
          </cell>
          <cell r="E2597">
            <v>7</v>
          </cell>
          <cell r="F2597">
            <v>35732</v>
          </cell>
          <cell r="G2597" t="str">
            <v>Octubre</v>
          </cell>
          <cell r="H2597">
            <v>1997</v>
          </cell>
          <cell r="I2597">
            <v>38289</v>
          </cell>
          <cell r="J2597">
            <v>2004</v>
          </cell>
          <cell r="K2597" t="str">
            <v>Octubre</v>
          </cell>
          <cell r="P2597">
            <v>5.86</v>
          </cell>
          <cell r="Q2597">
            <v>17.5</v>
          </cell>
          <cell r="R2597">
            <v>17.14</v>
          </cell>
          <cell r="S2597" t="e">
            <v>#REF!</v>
          </cell>
          <cell r="T2597">
            <v>10900</v>
          </cell>
          <cell r="U2597" t="e">
            <v>#REF!</v>
          </cell>
          <cell r="V2597">
            <v>10900</v>
          </cell>
          <cell r="W2597" t="e">
            <v>#REF!</v>
          </cell>
          <cell r="X2597">
            <v>10900</v>
          </cell>
          <cell r="Y2597">
            <v>1907.4999999999998</v>
          </cell>
          <cell r="Z2597">
            <v>12807.5</v>
          </cell>
          <cell r="AA2597">
            <v>186826</v>
          </cell>
          <cell r="AB2597">
            <v>1715.3</v>
          </cell>
          <cell r="AC2597">
            <v>1810.49</v>
          </cell>
          <cell r="AD2597">
            <v>1657.89</v>
          </cell>
          <cell r="AE2597">
            <v>1384.3</v>
          </cell>
          <cell r="AF2597">
            <v>1273.1200000000001</v>
          </cell>
          <cell r="AG2597">
            <v>1157.58</v>
          </cell>
          <cell r="AH2597">
            <v>0</v>
          </cell>
          <cell r="AI2597">
            <v>0</v>
          </cell>
          <cell r="AJ2597">
            <v>0</v>
          </cell>
          <cell r="AK2597">
            <v>0</v>
          </cell>
          <cell r="AL2597">
            <v>0</v>
          </cell>
          <cell r="AM2597">
            <v>0</v>
          </cell>
          <cell r="AN2597">
            <v>0</v>
          </cell>
          <cell r="AO2597">
            <v>0</v>
          </cell>
          <cell r="AP2597">
            <v>0</v>
          </cell>
          <cell r="AQ2597">
            <v>8998.68</v>
          </cell>
        </row>
        <row r="2598">
          <cell r="A2598">
            <v>1</v>
          </cell>
          <cell r="B2598" t="str">
            <v>COP</v>
          </cell>
          <cell r="C2598" t="str">
            <v>Convenidas</v>
          </cell>
          <cell r="D2598" t="str">
            <v>Variable</v>
          </cell>
          <cell r="E2598">
            <v>7</v>
          </cell>
          <cell r="F2598">
            <v>35732</v>
          </cell>
          <cell r="G2598" t="str">
            <v>Octubre</v>
          </cell>
          <cell r="H2598">
            <v>1997</v>
          </cell>
          <cell r="I2598">
            <v>38289</v>
          </cell>
          <cell r="J2598">
            <v>2004</v>
          </cell>
          <cell r="K2598" t="str">
            <v>Octubre</v>
          </cell>
          <cell r="P2598">
            <v>5.86</v>
          </cell>
          <cell r="Q2598">
            <v>17.5</v>
          </cell>
          <cell r="R2598">
            <v>17.14</v>
          </cell>
          <cell r="S2598" t="e">
            <v>#REF!</v>
          </cell>
          <cell r="T2598">
            <v>9000</v>
          </cell>
          <cell r="U2598" t="e">
            <v>#REF!</v>
          </cell>
          <cell r="V2598">
            <v>9000</v>
          </cell>
          <cell r="W2598" t="e">
            <v>#REF!</v>
          </cell>
          <cell r="X2598">
            <v>9000</v>
          </cell>
          <cell r="Y2598">
            <v>1575</v>
          </cell>
          <cell r="Z2598">
            <v>10575</v>
          </cell>
          <cell r="AA2598">
            <v>154260</v>
          </cell>
          <cell r="AB2598">
            <v>1416.31</v>
          </cell>
          <cell r="AC2598">
            <v>1494.9</v>
          </cell>
          <cell r="AD2598">
            <v>1368.9</v>
          </cell>
          <cell r="AE2598">
            <v>1143</v>
          </cell>
          <cell r="AF2598">
            <v>1051.2</v>
          </cell>
          <cell r="AG2598">
            <v>955.80000000000007</v>
          </cell>
          <cell r="AH2598">
            <v>0</v>
          </cell>
          <cell r="AI2598">
            <v>0</v>
          </cell>
          <cell r="AJ2598">
            <v>0</v>
          </cell>
          <cell r="AK2598">
            <v>0</v>
          </cell>
          <cell r="AL2598">
            <v>0</v>
          </cell>
          <cell r="AM2598">
            <v>0</v>
          </cell>
          <cell r="AN2598">
            <v>0</v>
          </cell>
          <cell r="AO2598">
            <v>0</v>
          </cell>
          <cell r="AP2598">
            <v>0</v>
          </cell>
          <cell r="AQ2598">
            <v>7430.1100000000006</v>
          </cell>
        </row>
        <row r="2599">
          <cell r="A2599">
            <v>1</v>
          </cell>
          <cell r="B2599" t="str">
            <v>COP</v>
          </cell>
          <cell r="C2599" t="str">
            <v>Convenidas</v>
          </cell>
          <cell r="D2599" t="str">
            <v>Variable</v>
          </cell>
          <cell r="E2599">
            <v>7</v>
          </cell>
          <cell r="F2599">
            <v>35732</v>
          </cell>
          <cell r="G2599" t="str">
            <v>Octubre</v>
          </cell>
          <cell r="H2599">
            <v>1997</v>
          </cell>
          <cell r="I2599">
            <v>38289</v>
          </cell>
          <cell r="J2599">
            <v>2004</v>
          </cell>
          <cell r="K2599" t="str">
            <v>Octubre</v>
          </cell>
          <cell r="P2599">
            <v>5.86</v>
          </cell>
          <cell r="Q2599">
            <v>17.5</v>
          </cell>
          <cell r="R2599">
            <v>17.14</v>
          </cell>
          <cell r="S2599" t="e">
            <v>#REF!</v>
          </cell>
          <cell r="T2599">
            <v>2810</v>
          </cell>
          <cell r="U2599" t="e">
            <v>#REF!</v>
          </cell>
          <cell r="V2599">
            <v>2810</v>
          </cell>
          <cell r="W2599" t="e">
            <v>#REF!</v>
          </cell>
          <cell r="X2599">
            <v>2810</v>
          </cell>
          <cell r="Y2599">
            <v>491.74999999999994</v>
          </cell>
          <cell r="Z2599">
            <v>3301.75</v>
          </cell>
          <cell r="AA2599">
            <v>48163.4</v>
          </cell>
          <cell r="AB2599">
            <v>442.2</v>
          </cell>
          <cell r="AC2599">
            <v>466.74099999999999</v>
          </cell>
          <cell r="AD2599">
            <v>427.40100000000001</v>
          </cell>
          <cell r="AE2599">
            <v>356.87</v>
          </cell>
          <cell r="AF2599">
            <v>328.20800000000003</v>
          </cell>
          <cell r="AG2599">
            <v>298.42200000000003</v>
          </cell>
          <cell r="AH2599">
            <v>0</v>
          </cell>
          <cell r="AI2599">
            <v>0</v>
          </cell>
          <cell r="AJ2599">
            <v>0</v>
          </cell>
          <cell r="AK2599">
            <v>0</v>
          </cell>
          <cell r="AL2599">
            <v>0</v>
          </cell>
          <cell r="AM2599">
            <v>0</v>
          </cell>
          <cell r="AN2599">
            <v>0</v>
          </cell>
          <cell r="AO2599">
            <v>0</v>
          </cell>
          <cell r="AP2599">
            <v>0</v>
          </cell>
          <cell r="AQ2599">
            <v>2319.8420000000001</v>
          </cell>
        </row>
        <row r="2600">
          <cell r="A2600">
            <v>1</v>
          </cell>
          <cell r="B2600" t="str">
            <v>COP</v>
          </cell>
          <cell r="C2600" t="str">
            <v>Convenidas</v>
          </cell>
          <cell r="D2600" t="str">
            <v>Variable</v>
          </cell>
          <cell r="E2600">
            <v>7</v>
          </cell>
          <cell r="F2600">
            <v>35732</v>
          </cell>
          <cell r="G2600" t="str">
            <v>Octubre</v>
          </cell>
          <cell r="H2600">
            <v>1997</v>
          </cell>
          <cell r="I2600">
            <v>38289</v>
          </cell>
          <cell r="J2600">
            <v>2004</v>
          </cell>
          <cell r="K2600" t="str">
            <v>Octubre</v>
          </cell>
          <cell r="P2600">
            <v>5.86</v>
          </cell>
          <cell r="Q2600">
            <v>17.5</v>
          </cell>
          <cell r="R2600">
            <v>17.14</v>
          </cell>
          <cell r="S2600" t="e">
            <v>#REF!</v>
          </cell>
          <cell r="T2600">
            <v>2000</v>
          </cell>
          <cell r="U2600" t="e">
            <v>#REF!</v>
          </cell>
          <cell r="V2600">
            <v>2000</v>
          </cell>
          <cell r="W2600" t="e">
            <v>#REF!</v>
          </cell>
          <cell r="X2600">
            <v>2000</v>
          </cell>
          <cell r="Y2600">
            <v>350</v>
          </cell>
          <cell r="Z2600">
            <v>2350</v>
          </cell>
          <cell r="AA2600">
            <v>34280</v>
          </cell>
          <cell r="AB2600">
            <v>314.73</v>
          </cell>
          <cell r="AC2600">
            <v>332.2</v>
          </cell>
          <cell r="AD2600">
            <v>304.20000000000005</v>
          </cell>
          <cell r="AE2600">
            <v>254</v>
          </cell>
          <cell r="AF2600">
            <v>233.6</v>
          </cell>
          <cell r="AG2600">
            <v>212.4</v>
          </cell>
          <cell r="AH2600">
            <v>0</v>
          </cell>
          <cell r="AI2600">
            <v>0</v>
          </cell>
          <cell r="AJ2600">
            <v>0</v>
          </cell>
          <cell r="AK2600">
            <v>0</v>
          </cell>
          <cell r="AL2600">
            <v>0</v>
          </cell>
          <cell r="AM2600">
            <v>0</v>
          </cell>
          <cell r="AN2600">
            <v>0</v>
          </cell>
          <cell r="AO2600">
            <v>0</v>
          </cell>
          <cell r="AP2600">
            <v>0</v>
          </cell>
          <cell r="AQ2600">
            <v>1651.13</v>
          </cell>
        </row>
        <row r="2601">
          <cell r="A2601">
            <v>1</v>
          </cell>
          <cell r="B2601" t="str">
            <v>COP</v>
          </cell>
          <cell r="C2601" t="str">
            <v>Convenidas</v>
          </cell>
          <cell r="D2601" t="str">
            <v>Variable</v>
          </cell>
          <cell r="E2601">
            <v>7</v>
          </cell>
          <cell r="F2601">
            <v>35732</v>
          </cell>
          <cell r="G2601" t="str">
            <v>Octubre</v>
          </cell>
          <cell r="H2601">
            <v>1997</v>
          </cell>
          <cell r="I2601">
            <v>38289</v>
          </cell>
          <cell r="J2601">
            <v>2004</v>
          </cell>
          <cell r="K2601" t="str">
            <v>Octubre</v>
          </cell>
          <cell r="P2601">
            <v>5.86</v>
          </cell>
          <cell r="Q2601">
            <v>17.5</v>
          </cell>
          <cell r="R2601">
            <v>17.14</v>
          </cell>
          <cell r="S2601" t="e">
            <v>#REF!</v>
          </cell>
          <cell r="T2601">
            <v>23414</v>
          </cell>
          <cell r="U2601" t="e">
            <v>#REF!</v>
          </cell>
          <cell r="V2601">
            <v>23414</v>
          </cell>
          <cell r="W2601" t="e">
            <v>#REF!</v>
          </cell>
          <cell r="X2601">
            <v>23414</v>
          </cell>
          <cell r="Y2601">
            <v>4097.45</v>
          </cell>
          <cell r="Z2601">
            <v>27511.45</v>
          </cell>
          <cell r="AA2601">
            <v>401315.96</v>
          </cell>
          <cell r="AB2601">
            <v>3684.6</v>
          </cell>
          <cell r="AC2601">
            <v>3889.0654</v>
          </cell>
          <cell r="AD2601">
            <v>3561.2694000000001</v>
          </cell>
          <cell r="AE2601">
            <v>2973.578</v>
          </cell>
          <cell r="AF2601">
            <v>2734.7552000000001</v>
          </cell>
          <cell r="AG2601">
            <v>2486.5668000000001</v>
          </cell>
          <cell r="AH2601">
            <v>0</v>
          </cell>
          <cell r="AI2601">
            <v>0</v>
          </cell>
          <cell r="AJ2601">
            <v>0</v>
          </cell>
          <cell r="AK2601">
            <v>0</v>
          </cell>
          <cell r="AL2601">
            <v>0</v>
          </cell>
          <cell r="AM2601">
            <v>0</v>
          </cell>
          <cell r="AN2601">
            <v>0</v>
          </cell>
          <cell r="AO2601">
            <v>0</v>
          </cell>
          <cell r="AP2601">
            <v>0</v>
          </cell>
          <cell r="AQ2601">
            <v>19329.834800000001</v>
          </cell>
        </row>
        <row r="2602">
          <cell r="A2602">
            <v>1</v>
          </cell>
          <cell r="B2602" t="str">
            <v>COP</v>
          </cell>
          <cell r="C2602" t="str">
            <v>Convenidas</v>
          </cell>
          <cell r="D2602" t="str">
            <v>Variable</v>
          </cell>
          <cell r="E2602">
            <v>7</v>
          </cell>
          <cell r="F2602">
            <v>35732</v>
          </cell>
          <cell r="G2602" t="str">
            <v>Octubre</v>
          </cell>
          <cell r="H2602">
            <v>1997</v>
          </cell>
          <cell r="I2602">
            <v>38289</v>
          </cell>
          <cell r="J2602">
            <v>2004</v>
          </cell>
          <cell r="K2602" t="str">
            <v>Octubre</v>
          </cell>
          <cell r="P2602">
            <v>5.86</v>
          </cell>
          <cell r="Q2602">
            <v>17.5</v>
          </cell>
          <cell r="R2602">
            <v>17.14</v>
          </cell>
          <cell r="S2602" t="e">
            <v>#REF!</v>
          </cell>
          <cell r="T2602">
            <v>1242.9000000000001</v>
          </cell>
          <cell r="U2602" t="e">
            <v>#REF!</v>
          </cell>
          <cell r="V2602">
            <v>1242.9000000000001</v>
          </cell>
          <cell r="W2602" t="e">
            <v>#REF!</v>
          </cell>
          <cell r="X2602">
            <v>1242.9000000000001</v>
          </cell>
          <cell r="Y2602">
            <v>217.50749999999999</v>
          </cell>
          <cell r="Z2602">
            <v>1460.4075</v>
          </cell>
          <cell r="AA2602">
            <v>21303.306</v>
          </cell>
          <cell r="AB2602">
            <v>195.59</v>
          </cell>
          <cell r="AC2602">
            <v>206.44569000000001</v>
          </cell>
          <cell r="AD2602">
            <v>189.04509000000002</v>
          </cell>
          <cell r="AE2602">
            <v>157.84830000000002</v>
          </cell>
          <cell r="AF2602">
            <v>145.17072000000002</v>
          </cell>
          <cell r="AG2602">
            <v>131.99598</v>
          </cell>
          <cell r="AH2602">
            <v>0</v>
          </cell>
          <cell r="AI2602">
            <v>0</v>
          </cell>
          <cell r="AJ2602">
            <v>0</v>
          </cell>
          <cell r="AK2602">
            <v>0</v>
          </cell>
          <cell r="AL2602">
            <v>0</v>
          </cell>
          <cell r="AM2602">
            <v>0</v>
          </cell>
          <cell r="AN2602">
            <v>0</v>
          </cell>
          <cell r="AO2602">
            <v>0</v>
          </cell>
          <cell r="AP2602">
            <v>0</v>
          </cell>
          <cell r="AQ2602">
            <v>1026.0957799999999</v>
          </cell>
        </row>
        <row r="2603">
          <cell r="A2603">
            <v>1</v>
          </cell>
          <cell r="B2603" t="str">
            <v>COP</v>
          </cell>
          <cell r="C2603" t="str">
            <v>Convenidas</v>
          </cell>
          <cell r="D2603" t="str">
            <v>Variable</v>
          </cell>
          <cell r="E2603">
            <v>7</v>
          </cell>
          <cell r="F2603">
            <v>35732</v>
          </cell>
          <cell r="G2603" t="str">
            <v>Octubre</v>
          </cell>
          <cell r="H2603">
            <v>1997</v>
          </cell>
          <cell r="I2603">
            <v>38289</v>
          </cell>
          <cell r="J2603">
            <v>2004</v>
          </cell>
          <cell r="K2603" t="str">
            <v>Octubre</v>
          </cell>
          <cell r="P2603">
            <v>5.86</v>
          </cell>
          <cell r="Q2603">
            <v>17.5</v>
          </cell>
          <cell r="R2603">
            <v>17.14</v>
          </cell>
          <cell r="S2603" t="e">
            <v>#REF!</v>
          </cell>
          <cell r="T2603">
            <v>5000</v>
          </cell>
          <cell r="U2603" t="e">
            <v>#REF!</v>
          </cell>
          <cell r="V2603">
            <v>5000</v>
          </cell>
          <cell r="W2603" t="e">
            <v>#REF!</v>
          </cell>
          <cell r="X2603">
            <v>5000</v>
          </cell>
          <cell r="Y2603">
            <v>875</v>
          </cell>
          <cell r="Z2603">
            <v>5875</v>
          </cell>
          <cell r="AA2603">
            <v>85700</v>
          </cell>
          <cell r="AB2603">
            <v>786.84</v>
          </cell>
          <cell r="AC2603">
            <v>830.5</v>
          </cell>
          <cell r="AD2603">
            <v>760.50000000000011</v>
          </cell>
          <cell r="AE2603">
            <v>635</v>
          </cell>
          <cell r="AF2603">
            <v>584</v>
          </cell>
          <cell r="AG2603">
            <v>531</v>
          </cell>
          <cell r="AH2603">
            <v>0</v>
          </cell>
          <cell r="AI2603">
            <v>0</v>
          </cell>
          <cell r="AJ2603">
            <v>0</v>
          </cell>
          <cell r="AK2603">
            <v>0</v>
          </cell>
          <cell r="AL2603">
            <v>0</v>
          </cell>
          <cell r="AM2603">
            <v>0</v>
          </cell>
          <cell r="AN2603">
            <v>0</v>
          </cell>
          <cell r="AO2603">
            <v>0</v>
          </cell>
          <cell r="AP2603">
            <v>0</v>
          </cell>
          <cell r="AQ2603">
            <v>4127.84</v>
          </cell>
        </row>
        <row r="2604">
          <cell r="A2604">
            <v>1</v>
          </cell>
          <cell r="B2604" t="str">
            <v>COP</v>
          </cell>
          <cell r="C2604" t="str">
            <v>Convenidas</v>
          </cell>
          <cell r="D2604" t="str">
            <v>Variable</v>
          </cell>
          <cell r="E2604">
            <v>7</v>
          </cell>
          <cell r="F2604">
            <v>35793</v>
          </cell>
          <cell r="G2604" t="str">
            <v>Diciembre</v>
          </cell>
          <cell r="H2604">
            <v>1997</v>
          </cell>
          <cell r="I2604">
            <v>38350</v>
          </cell>
          <cell r="J2604">
            <v>2004</v>
          </cell>
          <cell r="K2604" t="str">
            <v>Diciembre</v>
          </cell>
          <cell r="P2604">
            <v>5.86</v>
          </cell>
          <cell r="Q2604">
            <v>17.5</v>
          </cell>
          <cell r="R2604">
            <v>17.14</v>
          </cell>
          <cell r="S2604" t="e">
            <v>#REF!</v>
          </cell>
          <cell r="T2604">
            <v>1000</v>
          </cell>
          <cell r="U2604" t="e">
            <v>#REF!</v>
          </cell>
          <cell r="V2604">
            <v>1000</v>
          </cell>
          <cell r="W2604" t="e">
            <v>#REF!</v>
          </cell>
          <cell r="X2604">
            <v>1000</v>
          </cell>
          <cell r="Y2604">
            <v>175</v>
          </cell>
          <cell r="Z2604">
            <v>1175</v>
          </cell>
          <cell r="AA2604">
            <v>17140</v>
          </cell>
          <cell r="AB2604">
            <v>160.75</v>
          </cell>
          <cell r="AC2604">
            <v>165.8</v>
          </cell>
          <cell r="AD2604">
            <v>146.30000000000001</v>
          </cell>
          <cell r="AE2604">
            <v>122.80000000000001</v>
          </cell>
          <cell r="AF2604">
            <v>116.8</v>
          </cell>
          <cell r="AG2604">
            <v>106.2</v>
          </cell>
          <cell r="AH2604">
            <v>0</v>
          </cell>
          <cell r="AI2604">
            <v>0</v>
          </cell>
          <cell r="AJ2604">
            <v>0</v>
          </cell>
          <cell r="AK2604">
            <v>0</v>
          </cell>
          <cell r="AL2604">
            <v>0</v>
          </cell>
          <cell r="AM2604">
            <v>0</v>
          </cell>
          <cell r="AN2604">
            <v>0</v>
          </cell>
          <cell r="AO2604">
            <v>0</v>
          </cell>
          <cell r="AP2604">
            <v>0</v>
          </cell>
          <cell r="AQ2604">
            <v>818.65000000000009</v>
          </cell>
        </row>
        <row r="2605">
          <cell r="A2605">
            <v>1</v>
          </cell>
          <cell r="B2605" t="str">
            <v>COP</v>
          </cell>
          <cell r="C2605" t="str">
            <v>Convenidas</v>
          </cell>
          <cell r="D2605" t="str">
            <v>Variable</v>
          </cell>
          <cell r="E2605">
            <v>7</v>
          </cell>
          <cell r="F2605">
            <v>35793</v>
          </cell>
          <cell r="G2605" t="str">
            <v>Diciembre</v>
          </cell>
          <cell r="H2605">
            <v>1997</v>
          </cell>
          <cell r="I2605">
            <v>38350</v>
          </cell>
          <cell r="J2605">
            <v>2004</v>
          </cell>
          <cell r="K2605" t="str">
            <v>Diciembre</v>
          </cell>
          <cell r="P2605">
            <v>5.86</v>
          </cell>
          <cell r="Q2605">
            <v>17.5</v>
          </cell>
          <cell r="R2605">
            <v>17.14</v>
          </cell>
          <cell r="S2605" t="e">
            <v>#REF!</v>
          </cell>
          <cell r="T2605">
            <v>20000</v>
          </cell>
          <cell r="U2605" t="e">
            <v>#REF!</v>
          </cell>
          <cell r="V2605">
            <v>20000</v>
          </cell>
          <cell r="W2605" t="e">
            <v>#REF!</v>
          </cell>
          <cell r="X2605">
            <v>20000</v>
          </cell>
          <cell r="Y2605">
            <v>3500</v>
          </cell>
          <cell r="Z2605">
            <v>23500</v>
          </cell>
          <cell r="AA2605">
            <v>342800</v>
          </cell>
          <cell r="AB2605">
            <v>3215.1</v>
          </cell>
          <cell r="AC2605">
            <v>3316</v>
          </cell>
          <cell r="AD2605">
            <v>2926.0000000000005</v>
          </cell>
          <cell r="AE2605">
            <v>2456</v>
          </cell>
          <cell r="AF2605">
            <v>2336</v>
          </cell>
          <cell r="AG2605">
            <v>2124</v>
          </cell>
          <cell r="AH2605">
            <v>0</v>
          </cell>
          <cell r="AI2605">
            <v>0</v>
          </cell>
          <cell r="AJ2605">
            <v>0</v>
          </cell>
          <cell r="AK2605">
            <v>0</v>
          </cell>
          <cell r="AL2605">
            <v>0</v>
          </cell>
          <cell r="AM2605">
            <v>0</v>
          </cell>
          <cell r="AN2605">
            <v>0</v>
          </cell>
          <cell r="AO2605">
            <v>0</v>
          </cell>
          <cell r="AP2605">
            <v>0</v>
          </cell>
          <cell r="AQ2605">
            <v>16373.1</v>
          </cell>
        </row>
        <row r="2606">
          <cell r="A2606">
            <v>1</v>
          </cell>
          <cell r="B2606" t="str">
            <v>COP</v>
          </cell>
          <cell r="C2606" t="str">
            <v>Convenidas</v>
          </cell>
          <cell r="D2606" t="str">
            <v>Variable</v>
          </cell>
          <cell r="E2606">
            <v>7</v>
          </cell>
          <cell r="F2606">
            <v>35793</v>
          </cell>
          <cell r="G2606" t="str">
            <v>Diciembre</v>
          </cell>
          <cell r="H2606">
            <v>1997</v>
          </cell>
          <cell r="I2606">
            <v>38350</v>
          </cell>
          <cell r="J2606">
            <v>2004</v>
          </cell>
          <cell r="K2606" t="str">
            <v>Diciembre</v>
          </cell>
          <cell r="P2606">
            <v>5.86</v>
          </cell>
          <cell r="Q2606">
            <v>17.5</v>
          </cell>
          <cell r="R2606">
            <v>17.14</v>
          </cell>
          <cell r="S2606" t="e">
            <v>#REF!</v>
          </cell>
          <cell r="T2606">
            <v>17827.959369</v>
          </cell>
          <cell r="U2606" t="e">
            <v>#REF!</v>
          </cell>
          <cell r="V2606">
            <v>17827.959369</v>
          </cell>
          <cell r="W2606" t="e">
            <v>#REF!</v>
          </cell>
          <cell r="X2606">
            <v>17827.959369</v>
          </cell>
          <cell r="Y2606">
            <v>3119.892889575</v>
          </cell>
          <cell r="Z2606">
            <v>20947.852258575</v>
          </cell>
          <cell r="AA2606">
            <v>305571.22358466004</v>
          </cell>
          <cell r="AB2606">
            <v>2865.93</v>
          </cell>
          <cell r="AC2606">
            <v>2955.8756633802</v>
          </cell>
          <cell r="AD2606">
            <v>2608.2304556847002</v>
          </cell>
          <cell r="AE2606">
            <v>2189.2734105131999</v>
          </cell>
          <cell r="AF2606">
            <v>2082.3056542991999</v>
          </cell>
          <cell r="AG2606">
            <v>1893.3292849878001</v>
          </cell>
          <cell r="AH2606">
            <v>0</v>
          </cell>
          <cell r="AI2606">
            <v>0</v>
          </cell>
          <cell r="AJ2606">
            <v>0</v>
          </cell>
          <cell r="AK2606">
            <v>0</v>
          </cell>
          <cell r="AL2606">
            <v>0</v>
          </cell>
          <cell r="AM2606">
            <v>0</v>
          </cell>
          <cell r="AN2606">
            <v>0</v>
          </cell>
          <cell r="AO2606">
            <v>0</v>
          </cell>
          <cell r="AP2606">
            <v>0</v>
          </cell>
          <cell r="AQ2606">
            <v>14594.9444688651</v>
          </cell>
        </row>
        <row r="2607">
          <cell r="A2607">
            <v>1</v>
          </cell>
          <cell r="B2607" t="str">
            <v>COP</v>
          </cell>
          <cell r="C2607" t="str">
            <v>Convenidas</v>
          </cell>
          <cell r="D2607" t="str">
            <v>Variable</v>
          </cell>
          <cell r="E2607">
            <v>7</v>
          </cell>
          <cell r="F2607">
            <v>35793</v>
          </cell>
          <cell r="G2607" t="str">
            <v>Diciembre</v>
          </cell>
          <cell r="H2607">
            <v>1997</v>
          </cell>
          <cell r="I2607">
            <v>38350</v>
          </cell>
          <cell r="J2607">
            <v>2004</v>
          </cell>
          <cell r="K2607" t="str">
            <v>Diciembre</v>
          </cell>
          <cell r="P2607">
            <v>5.86</v>
          </cell>
          <cell r="Q2607">
            <v>17.5</v>
          </cell>
          <cell r="R2607">
            <v>17.14</v>
          </cell>
          <cell r="S2607" t="e">
            <v>#REF!</v>
          </cell>
          <cell r="T2607">
            <v>2500</v>
          </cell>
          <cell r="U2607" t="e">
            <v>#REF!</v>
          </cell>
          <cell r="V2607">
            <v>2500</v>
          </cell>
          <cell r="W2607" t="e">
            <v>#REF!</v>
          </cell>
          <cell r="X2607">
            <v>2500</v>
          </cell>
          <cell r="Y2607">
            <v>437.5</v>
          </cell>
          <cell r="Z2607">
            <v>2937.5</v>
          </cell>
          <cell r="AA2607">
            <v>42850</v>
          </cell>
          <cell r="AB2607">
            <v>401.89</v>
          </cell>
          <cell r="AC2607">
            <v>414.5</v>
          </cell>
          <cell r="AD2607">
            <v>365.75000000000006</v>
          </cell>
          <cell r="AE2607">
            <v>307</v>
          </cell>
          <cell r="AF2607">
            <v>292</v>
          </cell>
          <cell r="AG2607">
            <v>265.5</v>
          </cell>
          <cell r="AH2607">
            <v>0</v>
          </cell>
          <cell r="AI2607">
            <v>0</v>
          </cell>
          <cell r="AJ2607">
            <v>0</v>
          </cell>
          <cell r="AK2607">
            <v>0</v>
          </cell>
          <cell r="AL2607">
            <v>0</v>
          </cell>
          <cell r="AM2607">
            <v>0</v>
          </cell>
          <cell r="AN2607">
            <v>0</v>
          </cell>
          <cell r="AO2607">
            <v>0</v>
          </cell>
          <cell r="AP2607">
            <v>0</v>
          </cell>
          <cell r="AQ2607">
            <v>2046.64</v>
          </cell>
        </row>
        <row r="2608">
          <cell r="A2608">
            <v>1</v>
          </cell>
          <cell r="B2608" t="str">
            <v>COP</v>
          </cell>
          <cell r="C2608" t="str">
            <v>Convenidas</v>
          </cell>
          <cell r="D2608" t="str">
            <v>Variable</v>
          </cell>
          <cell r="E2608">
            <v>7</v>
          </cell>
          <cell r="F2608">
            <v>35793</v>
          </cell>
          <cell r="G2608" t="str">
            <v>Diciembre</v>
          </cell>
          <cell r="H2608">
            <v>1997</v>
          </cell>
          <cell r="I2608">
            <v>38350</v>
          </cell>
          <cell r="J2608">
            <v>2004</v>
          </cell>
          <cell r="K2608" t="str">
            <v>Diciembre</v>
          </cell>
          <cell r="P2608">
            <v>5.86</v>
          </cell>
          <cell r="Q2608">
            <v>17.5</v>
          </cell>
          <cell r="R2608">
            <v>17.14</v>
          </cell>
          <cell r="S2608" t="e">
            <v>#REF!</v>
          </cell>
          <cell r="T2608">
            <v>800</v>
          </cell>
          <cell r="U2608" t="e">
            <v>#REF!</v>
          </cell>
          <cell r="V2608">
            <v>800</v>
          </cell>
          <cell r="W2608" t="e">
            <v>#REF!</v>
          </cell>
          <cell r="X2608">
            <v>800</v>
          </cell>
          <cell r="Y2608">
            <v>140</v>
          </cell>
          <cell r="Z2608">
            <v>940</v>
          </cell>
          <cell r="AA2608">
            <v>13712</v>
          </cell>
          <cell r="AB2608">
            <v>128.6</v>
          </cell>
          <cell r="AC2608">
            <v>132.64000000000001</v>
          </cell>
          <cell r="AD2608">
            <v>117.04</v>
          </cell>
          <cell r="AE2608">
            <v>98.240000000000009</v>
          </cell>
          <cell r="AF2608">
            <v>93.44</v>
          </cell>
          <cell r="AG2608">
            <v>84.960000000000008</v>
          </cell>
          <cell r="AH2608">
            <v>0</v>
          </cell>
          <cell r="AI2608">
            <v>0</v>
          </cell>
          <cell r="AJ2608">
            <v>0</v>
          </cell>
          <cell r="AK2608">
            <v>0</v>
          </cell>
          <cell r="AL2608">
            <v>0</v>
          </cell>
          <cell r="AM2608">
            <v>0</v>
          </cell>
          <cell r="AN2608">
            <v>0</v>
          </cell>
          <cell r="AO2608">
            <v>0</v>
          </cell>
          <cell r="AP2608">
            <v>0</v>
          </cell>
          <cell r="AQ2608">
            <v>654.92000000000007</v>
          </cell>
        </row>
        <row r="2609">
          <cell r="A2609">
            <v>1</v>
          </cell>
          <cell r="B2609" t="str">
            <v>COP</v>
          </cell>
          <cell r="C2609" t="str">
            <v>Convenidas</v>
          </cell>
          <cell r="D2609" t="str">
            <v>Variable</v>
          </cell>
          <cell r="E2609">
            <v>7</v>
          </cell>
          <cell r="F2609">
            <v>35793</v>
          </cell>
          <cell r="G2609" t="str">
            <v>Diciembre</v>
          </cell>
          <cell r="H2609">
            <v>1997</v>
          </cell>
          <cell r="I2609">
            <v>38350</v>
          </cell>
          <cell r="J2609">
            <v>2004</v>
          </cell>
          <cell r="K2609" t="str">
            <v>Diciembre</v>
          </cell>
          <cell r="P2609">
            <v>5.86</v>
          </cell>
          <cell r="Q2609">
            <v>17.5</v>
          </cell>
          <cell r="R2609">
            <v>17.14</v>
          </cell>
          <cell r="S2609" t="e">
            <v>#REF!</v>
          </cell>
          <cell r="T2609">
            <v>1700</v>
          </cell>
          <cell r="U2609" t="e">
            <v>#REF!</v>
          </cell>
          <cell r="V2609">
            <v>1700</v>
          </cell>
          <cell r="W2609" t="e">
            <v>#REF!</v>
          </cell>
          <cell r="X2609">
            <v>1700</v>
          </cell>
          <cell r="Y2609">
            <v>297.5</v>
          </cell>
          <cell r="Z2609">
            <v>1997.5</v>
          </cell>
          <cell r="AA2609">
            <v>29138</v>
          </cell>
          <cell r="AB2609">
            <v>273.27999999999997</v>
          </cell>
          <cell r="AC2609">
            <v>281.86</v>
          </cell>
          <cell r="AD2609">
            <v>248.71000000000004</v>
          </cell>
          <cell r="AE2609">
            <v>208.76000000000002</v>
          </cell>
          <cell r="AF2609">
            <v>198.56</v>
          </cell>
          <cell r="AG2609">
            <v>180.54</v>
          </cell>
          <cell r="AH2609">
            <v>0</v>
          </cell>
          <cell r="AI2609">
            <v>0</v>
          </cell>
          <cell r="AJ2609">
            <v>0</v>
          </cell>
          <cell r="AK2609">
            <v>0</v>
          </cell>
          <cell r="AL2609">
            <v>0</v>
          </cell>
          <cell r="AM2609">
            <v>0</v>
          </cell>
          <cell r="AN2609">
            <v>0</v>
          </cell>
          <cell r="AO2609">
            <v>0</v>
          </cell>
          <cell r="AP2609">
            <v>0</v>
          </cell>
          <cell r="AQ2609">
            <v>1391.71</v>
          </cell>
        </row>
        <row r="2610">
          <cell r="A2610">
            <v>1</v>
          </cell>
          <cell r="B2610" t="str">
            <v>COP</v>
          </cell>
          <cell r="C2610" t="str">
            <v>Convenidas</v>
          </cell>
          <cell r="D2610" t="str">
            <v>Variable</v>
          </cell>
          <cell r="E2610">
            <v>7</v>
          </cell>
          <cell r="F2610">
            <v>35793</v>
          </cell>
          <cell r="G2610" t="str">
            <v>Diciembre</v>
          </cell>
          <cell r="H2610">
            <v>1997</v>
          </cell>
          <cell r="I2610">
            <v>38350</v>
          </cell>
          <cell r="J2610">
            <v>2004</v>
          </cell>
          <cell r="K2610" t="str">
            <v>Diciembre</v>
          </cell>
          <cell r="P2610">
            <v>5.86</v>
          </cell>
          <cell r="Q2610">
            <v>17.5</v>
          </cell>
          <cell r="R2610">
            <v>17.14</v>
          </cell>
          <cell r="S2610" t="e">
            <v>#REF!</v>
          </cell>
          <cell r="T2610">
            <v>1000</v>
          </cell>
          <cell r="U2610" t="e">
            <v>#REF!</v>
          </cell>
          <cell r="V2610">
            <v>1000</v>
          </cell>
          <cell r="W2610" t="e">
            <v>#REF!</v>
          </cell>
          <cell r="X2610">
            <v>1000</v>
          </cell>
          <cell r="Y2610">
            <v>175</v>
          </cell>
          <cell r="Z2610">
            <v>1175</v>
          </cell>
          <cell r="AA2610">
            <v>17140</v>
          </cell>
          <cell r="AB2610">
            <v>160.75</v>
          </cell>
          <cell r="AC2610">
            <v>165.8</v>
          </cell>
          <cell r="AD2610">
            <v>146.30000000000001</v>
          </cell>
          <cell r="AE2610">
            <v>122.80000000000001</v>
          </cell>
          <cell r="AF2610">
            <v>116.8</v>
          </cell>
          <cell r="AG2610">
            <v>106.2</v>
          </cell>
          <cell r="AH2610">
            <v>0</v>
          </cell>
          <cell r="AI2610">
            <v>0</v>
          </cell>
          <cell r="AJ2610">
            <v>0</v>
          </cell>
          <cell r="AK2610">
            <v>0</v>
          </cell>
          <cell r="AL2610">
            <v>0</v>
          </cell>
          <cell r="AM2610">
            <v>0</v>
          </cell>
          <cell r="AN2610">
            <v>0</v>
          </cell>
          <cell r="AO2610">
            <v>0</v>
          </cell>
          <cell r="AP2610">
            <v>0</v>
          </cell>
          <cell r="AQ2610">
            <v>818.65000000000009</v>
          </cell>
        </row>
        <row r="2611">
          <cell r="A2611">
            <v>1</v>
          </cell>
          <cell r="B2611" t="str">
            <v>COP</v>
          </cell>
          <cell r="C2611" t="str">
            <v>Convenidas</v>
          </cell>
          <cell r="D2611" t="str">
            <v>Variable</v>
          </cell>
          <cell r="E2611">
            <v>7</v>
          </cell>
          <cell r="F2611">
            <v>35793</v>
          </cell>
          <cell r="G2611" t="str">
            <v>Diciembre</v>
          </cell>
          <cell r="H2611">
            <v>1997</v>
          </cell>
          <cell r="I2611">
            <v>38350</v>
          </cell>
          <cell r="J2611">
            <v>2004</v>
          </cell>
          <cell r="K2611" t="str">
            <v>Diciembre</v>
          </cell>
          <cell r="P2611">
            <v>5.86</v>
          </cell>
          <cell r="Q2611">
            <v>17.5</v>
          </cell>
          <cell r="R2611">
            <v>17.14</v>
          </cell>
          <cell r="S2611" t="e">
            <v>#REF!</v>
          </cell>
          <cell r="T2611">
            <v>2300</v>
          </cell>
          <cell r="U2611" t="e">
            <v>#REF!</v>
          </cell>
          <cell r="V2611">
            <v>2300</v>
          </cell>
          <cell r="W2611" t="e">
            <v>#REF!</v>
          </cell>
          <cell r="X2611">
            <v>2300</v>
          </cell>
          <cell r="Y2611">
            <v>402.5</v>
          </cell>
          <cell r="Z2611">
            <v>2702.5</v>
          </cell>
          <cell r="AA2611">
            <v>39422</v>
          </cell>
          <cell r="AB2611">
            <v>369.74</v>
          </cell>
          <cell r="AC2611">
            <v>381.34000000000003</v>
          </cell>
          <cell r="AD2611">
            <v>336.49</v>
          </cell>
          <cell r="AE2611">
            <v>282.44</v>
          </cell>
          <cell r="AF2611">
            <v>268.64</v>
          </cell>
          <cell r="AG2611">
            <v>244.26000000000002</v>
          </cell>
          <cell r="AH2611">
            <v>0</v>
          </cell>
          <cell r="AI2611">
            <v>0</v>
          </cell>
          <cell r="AJ2611">
            <v>0</v>
          </cell>
          <cell r="AK2611">
            <v>0</v>
          </cell>
          <cell r="AL2611">
            <v>0</v>
          </cell>
          <cell r="AM2611">
            <v>0</v>
          </cell>
          <cell r="AN2611">
            <v>0</v>
          </cell>
          <cell r="AO2611">
            <v>0</v>
          </cell>
          <cell r="AP2611">
            <v>0</v>
          </cell>
          <cell r="AQ2611">
            <v>1882.91</v>
          </cell>
        </row>
        <row r="2612">
          <cell r="A2612">
            <v>1</v>
          </cell>
          <cell r="B2612" t="str">
            <v>COP</v>
          </cell>
          <cell r="C2612" t="str">
            <v>Convenidas</v>
          </cell>
          <cell r="D2612" t="str">
            <v>Variable</v>
          </cell>
          <cell r="E2612">
            <v>7</v>
          </cell>
          <cell r="F2612">
            <v>35793</v>
          </cell>
          <cell r="G2612" t="str">
            <v>Diciembre</v>
          </cell>
          <cell r="H2612">
            <v>1997</v>
          </cell>
          <cell r="I2612">
            <v>38350</v>
          </cell>
          <cell r="J2612">
            <v>2004</v>
          </cell>
          <cell r="K2612" t="str">
            <v>Diciembre</v>
          </cell>
          <cell r="P2612">
            <v>5.86</v>
          </cell>
          <cell r="Q2612">
            <v>17.5</v>
          </cell>
          <cell r="R2612">
            <v>17.14</v>
          </cell>
          <cell r="S2612" t="e">
            <v>#REF!</v>
          </cell>
          <cell r="T2612">
            <v>1000</v>
          </cell>
          <cell r="U2612" t="e">
            <v>#REF!</v>
          </cell>
          <cell r="V2612">
            <v>1000</v>
          </cell>
          <cell r="W2612" t="e">
            <v>#REF!</v>
          </cell>
          <cell r="X2612">
            <v>1000</v>
          </cell>
          <cell r="Y2612">
            <v>175</v>
          </cell>
          <cell r="Z2612">
            <v>1175</v>
          </cell>
          <cell r="AA2612">
            <v>17140</v>
          </cell>
          <cell r="AB2612">
            <v>160.75</v>
          </cell>
          <cell r="AC2612">
            <v>165.8</v>
          </cell>
          <cell r="AD2612">
            <v>146.30000000000001</v>
          </cell>
          <cell r="AE2612">
            <v>122.80000000000001</v>
          </cell>
          <cell r="AF2612">
            <v>116.8</v>
          </cell>
          <cell r="AG2612">
            <v>106.2</v>
          </cell>
          <cell r="AH2612">
            <v>0</v>
          </cell>
          <cell r="AI2612">
            <v>0</v>
          </cell>
          <cell r="AJ2612">
            <v>0</v>
          </cell>
          <cell r="AK2612">
            <v>0</v>
          </cell>
          <cell r="AL2612">
            <v>0</v>
          </cell>
          <cell r="AM2612">
            <v>0</v>
          </cell>
          <cell r="AN2612">
            <v>0</v>
          </cell>
          <cell r="AO2612">
            <v>0</v>
          </cell>
          <cell r="AP2612">
            <v>0</v>
          </cell>
          <cell r="AQ2612">
            <v>818.65000000000009</v>
          </cell>
        </row>
        <row r="2613">
          <cell r="A2613">
            <v>1</v>
          </cell>
          <cell r="B2613" t="str">
            <v>COP</v>
          </cell>
          <cell r="C2613" t="str">
            <v>Convenidas</v>
          </cell>
          <cell r="D2613" t="str">
            <v>Variable</v>
          </cell>
          <cell r="E2613">
            <v>7</v>
          </cell>
          <cell r="F2613">
            <v>35823</v>
          </cell>
          <cell r="G2613" t="str">
            <v>Enero</v>
          </cell>
          <cell r="H2613">
            <v>1998</v>
          </cell>
          <cell r="I2613">
            <v>38380</v>
          </cell>
          <cell r="J2613">
            <v>2005</v>
          </cell>
          <cell r="K2613" t="str">
            <v>Enero</v>
          </cell>
          <cell r="P2613">
            <v>6.75</v>
          </cell>
          <cell r="Q2613">
            <v>18.490000000000002</v>
          </cell>
          <cell r="R2613">
            <v>17.14</v>
          </cell>
          <cell r="S2613" t="e">
            <v>#REF!</v>
          </cell>
          <cell r="T2613">
            <v>3700</v>
          </cell>
          <cell r="U2613" t="e">
            <v>#REF!</v>
          </cell>
          <cell r="V2613">
            <v>3700</v>
          </cell>
          <cell r="W2613" t="e">
            <v>#REF!</v>
          </cell>
          <cell r="X2613">
            <v>3700</v>
          </cell>
          <cell r="Y2613">
            <v>684.13</v>
          </cell>
          <cell r="Z2613">
            <v>4384.13</v>
          </cell>
          <cell r="AA2613">
            <v>63418</v>
          </cell>
          <cell r="AB2613">
            <v>909.36</v>
          </cell>
          <cell r="AC2613">
            <v>614.20000000000005</v>
          </cell>
          <cell r="AD2613">
            <v>644.91000000000008</v>
          </cell>
          <cell r="AE2613">
            <v>565.73</v>
          </cell>
          <cell r="AF2613">
            <v>486.55</v>
          </cell>
          <cell r="AG2613">
            <v>427.35</v>
          </cell>
          <cell r="AH2613">
            <v>407.74</v>
          </cell>
          <cell r="AI2613">
            <v>0</v>
          </cell>
          <cell r="AJ2613">
            <v>0</v>
          </cell>
          <cell r="AK2613">
            <v>0</v>
          </cell>
          <cell r="AL2613">
            <v>0</v>
          </cell>
          <cell r="AM2613">
            <v>0</v>
          </cell>
          <cell r="AN2613">
            <v>0</v>
          </cell>
          <cell r="AO2613">
            <v>0</v>
          </cell>
          <cell r="AP2613">
            <v>0</v>
          </cell>
          <cell r="AQ2613">
            <v>4055.84</v>
          </cell>
        </row>
        <row r="2614">
          <cell r="A2614">
            <v>1</v>
          </cell>
          <cell r="B2614" t="str">
            <v>COP</v>
          </cell>
          <cell r="C2614" t="str">
            <v>Convenidas</v>
          </cell>
          <cell r="D2614" t="str">
            <v>Variable</v>
          </cell>
          <cell r="E2614">
            <v>7</v>
          </cell>
          <cell r="F2614">
            <v>35823</v>
          </cell>
          <cell r="G2614" t="str">
            <v>Enero</v>
          </cell>
          <cell r="H2614">
            <v>1998</v>
          </cell>
          <cell r="I2614">
            <v>38380</v>
          </cell>
          <cell r="J2614">
            <v>2005</v>
          </cell>
          <cell r="K2614" t="str">
            <v>Enero</v>
          </cell>
          <cell r="P2614">
            <v>6.75</v>
          </cell>
          <cell r="Q2614">
            <v>18.490000000000002</v>
          </cell>
          <cell r="R2614">
            <v>17.14</v>
          </cell>
          <cell r="S2614" t="e">
            <v>#REF!</v>
          </cell>
          <cell r="T2614">
            <v>2100</v>
          </cell>
          <cell r="U2614" t="e">
            <v>#REF!</v>
          </cell>
          <cell r="V2614">
            <v>2100</v>
          </cell>
          <cell r="W2614" t="e">
            <v>#REF!</v>
          </cell>
          <cell r="X2614">
            <v>2100</v>
          </cell>
          <cell r="Y2614">
            <v>388.29</v>
          </cell>
          <cell r="Z2614">
            <v>2488.29</v>
          </cell>
          <cell r="AA2614">
            <v>35994</v>
          </cell>
          <cell r="AB2614">
            <v>516.12</v>
          </cell>
          <cell r="AC2614">
            <v>348.6</v>
          </cell>
          <cell r="AD2614">
            <v>366.03000000000003</v>
          </cell>
          <cell r="AE2614">
            <v>321.09000000000003</v>
          </cell>
          <cell r="AF2614">
            <v>276.15000000000003</v>
          </cell>
          <cell r="AG2614">
            <v>242.55</v>
          </cell>
          <cell r="AH2614">
            <v>231.42000000000002</v>
          </cell>
          <cell r="AI2614">
            <v>0</v>
          </cell>
          <cell r="AJ2614">
            <v>0</v>
          </cell>
          <cell r="AK2614">
            <v>0</v>
          </cell>
          <cell r="AL2614">
            <v>0</v>
          </cell>
          <cell r="AM2614">
            <v>0</v>
          </cell>
          <cell r="AN2614">
            <v>0</v>
          </cell>
          <cell r="AO2614">
            <v>0</v>
          </cell>
          <cell r="AP2614">
            <v>0</v>
          </cell>
          <cell r="AQ2614">
            <v>2301.9600000000005</v>
          </cell>
        </row>
        <row r="2615">
          <cell r="A2615">
            <v>1</v>
          </cell>
          <cell r="B2615" t="str">
            <v>COP</v>
          </cell>
          <cell r="C2615" t="str">
            <v>Convenidas</v>
          </cell>
          <cell r="D2615" t="str">
            <v>Variable</v>
          </cell>
          <cell r="E2615">
            <v>7</v>
          </cell>
          <cell r="F2615">
            <v>35823</v>
          </cell>
          <cell r="G2615" t="str">
            <v>Enero</v>
          </cell>
          <cell r="H2615">
            <v>1998</v>
          </cell>
          <cell r="I2615">
            <v>38380</v>
          </cell>
          <cell r="J2615">
            <v>2005</v>
          </cell>
          <cell r="K2615" t="str">
            <v>Enero</v>
          </cell>
          <cell r="P2615">
            <v>6.75</v>
          </cell>
          <cell r="Q2615">
            <v>18.490000000000002</v>
          </cell>
          <cell r="R2615">
            <v>17.14</v>
          </cell>
          <cell r="S2615" t="e">
            <v>#REF!</v>
          </cell>
          <cell r="T2615">
            <v>500</v>
          </cell>
          <cell r="U2615" t="e">
            <v>#REF!</v>
          </cell>
          <cell r="V2615">
            <v>500</v>
          </cell>
          <cell r="W2615" t="e">
            <v>#REF!</v>
          </cell>
          <cell r="X2615">
            <v>500</v>
          </cell>
          <cell r="Y2615">
            <v>92.45</v>
          </cell>
          <cell r="Z2615">
            <v>592.45000000000005</v>
          </cell>
          <cell r="AA2615">
            <v>8570</v>
          </cell>
          <cell r="AB2615">
            <v>122.89</v>
          </cell>
          <cell r="AC2615">
            <v>83</v>
          </cell>
          <cell r="AD2615">
            <v>87.15</v>
          </cell>
          <cell r="AE2615">
            <v>76.45</v>
          </cell>
          <cell r="AF2615">
            <v>65.75</v>
          </cell>
          <cell r="AG2615">
            <v>57.75</v>
          </cell>
          <cell r="AH2615">
            <v>55.1</v>
          </cell>
          <cell r="AI2615">
            <v>0</v>
          </cell>
          <cell r="AJ2615">
            <v>0</v>
          </cell>
          <cell r="AK2615">
            <v>0</v>
          </cell>
          <cell r="AL2615">
            <v>0</v>
          </cell>
          <cell r="AM2615">
            <v>0</v>
          </cell>
          <cell r="AN2615">
            <v>0</v>
          </cell>
          <cell r="AO2615">
            <v>0</v>
          </cell>
          <cell r="AP2615">
            <v>0</v>
          </cell>
          <cell r="AQ2615">
            <v>548.08999999999992</v>
          </cell>
        </row>
        <row r="2616">
          <cell r="A2616">
            <v>1</v>
          </cell>
          <cell r="B2616" t="str">
            <v>COP</v>
          </cell>
          <cell r="C2616" t="str">
            <v>Convenidas</v>
          </cell>
          <cell r="D2616" t="str">
            <v>Variable</v>
          </cell>
          <cell r="E2616">
            <v>7</v>
          </cell>
          <cell r="F2616">
            <v>35823</v>
          </cell>
          <cell r="G2616" t="str">
            <v>Enero</v>
          </cell>
          <cell r="H2616">
            <v>1998</v>
          </cell>
          <cell r="I2616">
            <v>38380</v>
          </cell>
          <cell r="J2616">
            <v>2005</v>
          </cell>
          <cell r="K2616" t="str">
            <v>Enero</v>
          </cell>
          <cell r="P2616">
            <v>6.75</v>
          </cell>
          <cell r="Q2616">
            <v>18.490000000000002</v>
          </cell>
          <cell r="R2616">
            <v>17.14</v>
          </cell>
          <cell r="S2616" t="e">
            <v>#REF!</v>
          </cell>
          <cell r="T2616">
            <v>3338.1</v>
          </cell>
          <cell r="U2616" t="e">
            <v>#REF!</v>
          </cell>
          <cell r="V2616">
            <v>3338.1</v>
          </cell>
          <cell r="W2616" t="e">
            <v>#REF!</v>
          </cell>
          <cell r="X2616">
            <v>3338.1</v>
          </cell>
          <cell r="Y2616">
            <v>617.21469000000002</v>
          </cell>
          <cell r="Z2616">
            <v>3955.3146900000002</v>
          </cell>
          <cell r="AA2616">
            <v>57215.034</v>
          </cell>
          <cell r="AB2616">
            <v>820.41</v>
          </cell>
          <cell r="AC2616">
            <v>554.12459999999999</v>
          </cell>
          <cell r="AD2616">
            <v>581.83082999999999</v>
          </cell>
          <cell r="AE2616">
            <v>510.39549</v>
          </cell>
          <cell r="AF2616">
            <v>438.96015</v>
          </cell>
          <cell r="AG2616">
            <v>385.55054999999999</v>
          </cell>
          <cell r="AH2616">
            <v>367.85862000000003</v>
          </cell>
          <cell r="AI2616">
            <v>0</v>
          </cell>
          <cell r="AJ2616">
            <v>0</v>
          </cell>
          <cell r="AK2616">
            <v>0</v>
          </cell>
          <cell r="AL2616">
            <v>0</v>
          </cell>
          <cell r="AM2616">
            <v>0</v>
          </cell>
          <cell r="AN2616">
            <v>0</v>
          </cell>
          <cell r="AO2616">
            <v>0</v>
          </cell>
          <cell r="AP2616">
            <v>0</v>
          </cell>
          <cell r="AQ2616">
            <v>3659.1302399999995</v>
          </cell>
        </row>
        <row r="2617">
          <cell r="A2617">
            <v>1</v>
          </cell>
          <cell r="B2617" t="str">
            <v>COP</v>
          </cell>
          <cell r="C2617" t="str">
            <v>Convenidas</v>
          </cell>
          <cell r="D2617" t="str">
            <v>Variable</v>
          </cell>
          <cell r="E2617">
            <v>7</v>
          </cell>
          <cell r="F2617">
            <v>35823</v>
          </cell>
          <cell r="G2617" t="str">
            <v>Enero</v>
          </cell>
          <cell r="H2617">
            <v>1998</v>
          </cell>
          <cell r="I2617">
            <v>38380</v>
          </cell>
          <cell r="J2617">
            <v>2005</v>
          </cell>
          <cell r="K2617" t="str">
            <v>Enero</v>
          </cell>
          <cell r="P2617">
            <v>6.75</v>
          </cell>
          <cell r="Q2617">
            <v>18.490000000000002</v>
          </cell>
          <cell r="R2617">
            <v>17.14</v>
          </cell>
          <cell r="S2617" t="e">
            <v>#REF!</v>
          </cell>
          <cell r="T2617">
            <v>1000</v>
          </cell>
          <cell r="U2617" t="e">
            <v>#REF!</v>
          </cell>
          <cell r="V2617">
            <v>1000</v>
          </cell>
          <cell r="W2617" t="e">
            <v>#REF!</v>
          </cell>
          <cell r="X2617">
            <v>1000</v>
          </cell>
          <cell r="Y2617">
            <v>184.9</v>
          </cell>
          <cell r="Z2617">
            <v>1184.9000000000001</v>
          </cell>
          <cell r="AA2617">
            <v>17140</v>
          </cell>
          <cell r="AB2617">
            <v>245.77</v>
          </cell>
          <cell r="AC2617">
            <v>166</v>
          </cell>
          <cell r="AD2617">
            <v>174.3</v>
          </cell>
          <cell r="AE2617">
            <v>152.9</v>
          </cell>
          <cell r="AF2617">
            <v>131.5</v>
          </cell>
          <cell r="AG2617">
            <v>115.5</v>
          </cell>
          <cell r="AH2617">
            <v>110.2</v>
          </cell>
          <cell r="AI2617">
            <v>0</v>
          </cell>
          <cell r="AJ2617">
            <v>0</v>
          </cell>
          <cell r="AK2617">
            <v>0</v>
          </cell>
          <cell r="AL2617">
            <v>0</v>
          </cell>
          <cell r="AM2617">
            <v>0</v>
          </cell>
          <cell r="AN2617">
            <v>0</v>
          </cell>
          <cell r="AO2617">
            <v>0</v>
          </cell>
          <cell r="AP2617">
            <v>0</v>
          </cell>
          <cell r="AQ2617">
            <v>1096.1699999999998</v>
          </cell>
        </row>
        <row r="2618">
          <cell r="A2618">
            <v>1</v>
          </cell>
          <cell r="B2618" t="str">
            <v>COP</v>
          </cell>
          <cell r="C2618" t="str">
            <v>Convenidas</v>
          </cell>
          <cell r="D2618" t="str">
            <v>Variable</v>
          </cell>
          <cell r="E2618">
            <v>7</v>
          </cell>
          <cell r="F2618">
            <v>35823</v>
          </cell>
          <cell r="G2618" t="str">
            <v>Enero</v>
          </cell>
          <cell r="H2618">
            <v>1998</v>
          </cell>
          <cell r="I2618">
            <v>38380</v>
          </cell>
          <cell r="J2618">
            <v>2005</v>
          </cell>
          <cell r="K2618" t="str">
            <v>Enero</v>
          </cell>
          <cell r="P2618">
            <v>6.75</v>
          </cell>
          <cell r="Q2618">
            <v>18.490000000000002</v>
          </cell>
          <cell r="R2618">
            <v>17.14</v>
          </cell>
          <cell r="S2618" t="e">
            <v>#REF!</v>
          </cell>
          <cell r="T2618">
            <v>400</v>
          </cell>
          <cell r="U2618" t="e">
            <v>#REF!</v>
          </cell>
          <cell r="V2618">
            <v>400</v>
          </cell>
          <cell r="W2618" t="e">
            <v>#REF!</v>
          </cell>
          <cell r="X2618">
            <v>400</v>
          </cell>
          <cell r="Y2618">
            <v>73.960000000000008</v>
          </cell>
          <cell r="Z2618">
            <v>473.96000000000004</v>
          </cell>
          <cell r="AA2618">
            <v>6856</v>
          </cell>
          <cell r="AB2618">
            <v>98.31</v>
          </cell>
          <cell r="AC2618">
            <v>66.400000000000006</v>
          </cell>
          <cell r="AD2618">
            <v>69.72</v>
          </cell>
          <cell r="AE2618">
            <v>61.160000000000004</v>
          </cell>
          <cell r="AF2618">
            <v>52.6</v>
          </cell>
          <cell r="AG2618">
            <v>46.2</v>
          </cell>
          <cell r="AH2618">
            <v>44.080000000000005</v>
          </cell>
          <cell r="AI2618">
            <v>0</v>
          </cell>
          <cell r="AJ2618">
            <v>0</v>
          </cell>
          <cell r="AK2618">
            <v>0</v>
          </cell>
          <cell r="AL2618">
            <v>0</v>
          </cell>
          <cell r="AM2618">
            <v>0</v>
          </cell>
          <cell r="AN2618">
            <v>0</v>
          </cell>
          <cell r="AO2618">
            <v>0</v>
          </cell>
          <cell r="AP2618">
            <v>0</v>
          </cell>
          <cell r="AQ2618">
            <v>438.47</v>
          </cell>
        </row>
        <row r="2619">
          <cell r="A2619">
            <v>1</v>
          </cell>
          <cell r="B2619" t="str">
            <v>COP</v>
          </cell>
          <cell r="C2619" t="str">
            <v>Convenidas</v>
          </cell>
          <cell r="D2619" t="str">
            <v>Variable</v>
          </cell>
          <cell r="E2619">
            <v>7</v>
          </cell>
          <cell r="F2619">
            <v>35823</v>
          </cell>
          <cell r="G2619" t="str">
            <v>Enero</v>
          </cell>
          <cell r="H2619">
            <v>1998</v>
          </cell>
          <cell r="I2619">
            <v>38380</v>
          </cell>
          <cell r="J2619">
            <v>2005</v>
          </cell>
          <cell r="K2619" t="str">
            <v>Enero</v>
          </cell>
          <cell r="P2619">
            <v>6.75</v>
          </cell>
          <cell r="Q2619">
            <v>18.490000000000002</v>
          </cell>
          <cell r="R2619">
            <v>17.14</v>
          </cell>
          <cell r="S2619" t="e">
            <v>#REF!</v>
          </cell>
          <cell r="T2619">
            <v>311</v>
          </cell>
          <cell r="U2619" t="e">
            <v>#REF!</v>
          </cell>
          <cell r="V2619">
            <v>311</v>
          </cell>
          <cell r="W2619" t="e">
            <v>#REF!</v>
          </cell>
          <cell r="X2619">
            <v>311</v>
          </cell>
          <cell r="Y2619">
            <v>57.503900000000002</v>
          </cell>
          <cell r="Z2619">
            <v>368.50389999999999</v>
          </cell>
          <cell r="AA2619">
            <v>5330.54</v>
          </cell>
          <cell r="AB2619">
            <v>76.44</v>
          </cell>
          <cell r="AC2619">
            <v>51.626000000000005</v>
          </cell>
          <cell r="AD2619">
            <v>54.207300000000004</v>
          </cell>
          <cell r="AE2619">
            <v>47.551900000000003</v>
          </cell>
          <cell r="AF2619">
            <v>40.896500000000003</v>
          </cell>
          <cell r="AG2619">
            <v>35.920500000000004</v>
          </cell>
          <cell r="AH2619">
            <v>34.272200000000005</v>
          </cell>
          <cell r="AI2619">
            <v>0</v>
          </cell>
          <cell r="AJ2619">
            <v>0</v>
          </cell>
          <cell r="AK2619">
            <v>0</v>
          </cell>
          <cell r="AL2619">
            <v>0</v>
          </cell>
          <cell r="AM2619">
            <v>0</v>
          </cell>
          <cell r="AN2619">
            <v>0</v>
          </cell>
          <cell r="AO2619">
            <v>0</v>
          </cell>
          <cell r="AP2619">
            <v>0</v>
          </cell>
          <cell r="AQ2619">
            <v>340.9144</v>
          </cell>
        </row>
        <row r="2620">
          <cell r="A2620">
            <v>1</v>
          </cell>
          <cell r="B2620" t="str">
            <v>COP</v>
          </cell>
          <cell r="C2620" t="str">
            <v>Convenidas</v>
          </cell>
          <cell r="D2620" t="str">
            <v>Variable</v>
          </cell>
          <cell r="E2620">
            <v>7</v>
          </cell>
          <cell r="F2620">
            <v>35823</v>
          </cell>
          <cell r="G2620" t="str">
            <v>Enero</v>
          </cell>
          <cell r="H2620">
            <v>1998</v>
          </cell>
          <cell r="I2620">
            <v>38380</v>
          </cell>
          <cell r="J2620">
            <v>2005</v>
          </cell>
          <cell r="K2620" t="str">
            <v>Enero</v>
          </cell>
          <cell r="P2620">
            <v>6.75</v>
          </cell>
          <cell r="Q2620">
            <v>18.490000000000002</v>
          </cell>
          <cell r="R2620">
            <v>17.14</v>
          </cell>
          <cell r="S2620" t="e">
            <v>#REF!</v>
          </cell>
          <cell r="T2620">
            <v>15748</v>
          </cell>
          <cell r="U2620" t="e">
            <v>#REF!</v>
          </cell>
          <cell r="V2620">
            <v>15748</v>
          </cell>
          <cell r="W2620" t="e">
            <v>#REF!</v>
          </cell>
          <cell r="X2620">
            <v>15748</v>
          </cell>
          <cell r="Y2620">
            <v>2911.8052000000002</v>
          </cell>
          <cell r="Z2620">
            <v>18659.805199999999</v>
          </cell>
          <cell r="AA2620">
            <v>269920.72000000003</v>
          </cell>
          <cell r="AB2620">
            <v>3870.43</v>
          </cell>
          <cell r="AC2620">
            <v>2614.1680000000001</v>
          </cell>
          <cell r="AD2620">
            <v>2744.8764000000001</v>
          </cell>
          <cell r="AE2620">
            <v>2407.8692000000001</v>
          </cell>
          <cell r="AF2620">
            <v>2070.8620000000001</v>
          </cell>
          <cell r="AG2620">
            <v>1818.894</v>
          </cell>
          <cell r="AH2620">
            <v>1735.4296000000002</v>
          </cell>
          <cell r="AI2620">
            <v>0</v>
          </cell>
          <cell r="AJ2620">
            <v>0</v>
          </cell>
          <cell r="AK2620">
            <v>0</v>
          </cell>
          <cell r="AL2620">
            <v>0</v>
          </cell>
          <cell r="AM2620">
            <v>0</v>
          </cell>
          <cell r="AN2620">
            <v>0</v>
          </cell>
          <cell r="AO2620">
            <v>0</v>
          </cell>
          <cell r="AP2620">
            <v>0</v>
          </cell>
          <cell r="AQ2620">
            <v>17262.529200000001</v>
          </cell>
        </row>
        <row r="2621">
          <cell r="A2621">
            <v>1</v>
          </cell>
          <cell r="B2621" t="str">
            <v>COP</v>
          </cell>
          <cell r="C2621" t="str">
            <v>Convenidas</v>
          </cell>
          <cell r="D2621" t="str">
            <v>Variable</v>
          </cell>
          <cell r="E2621">
            <v>7</v>
          </cell>
          <cell r="F2621">
            <v>35823</v>
          </cell>
          <cell r="G2621" t="str">
            <v>Enero</v>
          </cell>
          <cell r="H2621">
            <v>1998</v>
          </cell>
          <cell r="I2621">
            <v>38380</v>
          </cell>
          <cell r="J2621">
            <v>2005</v>
          </cell>
          <cell r="K2621" t="str">
            <v>Enero</v>
          </cell>
          <cell r="P2621">
            <v>6.75</v>
          </cell>
          <cell r="Q2621">
            <v>18.490000000000002</v>
          </cell>
          <cell r="R2621">
            <v>17.14</v>
          </cell>
          <cell r="S2621" t="e">
            <v>#REF!</v>
          </cell>
          <cell r="T2621">
            <v>5000</v>
          </cell>
          <cell r="U2621" t="e">
            <v>#REF!</v>
          </cell>
          <cell r="V2621">
            <v>5000</v>
          </cell>
          <cell r="W2621" t="e">
            <v>#REF!</v>
          </cell>
          <cell r="X2621">
            <v>5000</v>
          </cell>
          <cell r="Y2621">
            <v>924.5</v>
          </cell>
          <cell r="Z2621">
            <v>5924.5</v>
          </cell>
          <cell r="AA2621">
            <v>85700</v>
          </cell>
          <cell r="AB2621">
            <v>1228.8599999999999</v>
          </cell>
          <cell r="AC2621">
            <v>830</v>
          </cell>
          <cell r="AD2621">
            <v>871.5</v>
          </cell>
          <cell r="AE2621">
            <v>764.5</v>
          </cell>
          <cell r="AF2621">
            <v>657.5</v>
          </cell>
          <cell r="AG2621">
            <v>577.5</v>
          </cell>
          <cell r="AH2621">
            <v>551</v>
          </cell>
          <cell r="AI2621">
            <v>0</v>
          </cell>
          <cell r="AJ2621">
            <v>0</v>
          </cell>
          <cell r="AK2621">
            <v>0</v>
          </cell>
          <cell r="AL2621">
            <v>0</v>
          </cell>
          <cell r="AM2621">
            <v>0</v>
          </cell>
          <cell r="AN2621">
            <v>0</v>
          </cell>
          <cell r="AO2621">
            <v>0</v>
          </cell>
          <cell r="AP2621">
            <v>0</v>
          </cell>
          <cell r="AQ2621">
            <v>5480.86</v>
          </cell>
        </row>
        <row r="2622">
          <cell r="A2622">
            <v>1</v>
          </cell>
          <cell r="B2622" t="str">
            <v>COP</v>
          </cell>
          <cell r="C2622" t="str">
            <v>Convenidas</v>
          </cell>
          <cell r="D2622" t="str">
            <v>Variable</v>
          </cell>
          <cell r="E2622">
            <v>7</v>
          </cell>
          <cell r="F2622">
            <v>35823</v>
          </cell>
          <cell r="G2622" t="str">
            <v>Enero</v>
          </cell>
          <cell r="H2622">
            <v>1998</v>
          </cell>
          <cell r="I2622">
            <v>38380</v>
          </cell>
          <cell r="J2622">
            <v>2005</v>
          </cell>
          <cell r="K2622" t="str">
            <v>Enero</v>
          </cell>
          <cell r="P2622">
            <v>6.75</v>
          </cell>
          <cell r="Q2622">
            <v>18.490000000000002</v>
          </cell>
          <cell r="R2622">
            <v>17.14</v>
          </cell>
          <cell r="S2622" t="e">
            <v>#REF!</v>
          </cell>
          <cell r="T2622">
            <v>1000</v>
          </cell>
          <cell r="U2622" t="e">
            <v>#REF!</v>
          </cell>
          <cell r="V2622">
            <v>1000</v>
          </cell>
          <cell r="W2622" t="e">
            <v>#REF!</v>
          </cell>
          <cell r="X2622">
            <v>1000</v>
          </cell>
          <cell r="Y2622">
            <v>184.9</v>
          </cell>
          <cell r="Z2622">
            <v>1184.9000000000001</v>
          </cell>
          <cell r="AA2622">
            <v>17140</v>
          </cell>
          <cell r="AB2622">
            <v>245.77</v>
          </cell>
          <cell r="AC2622">
            <v>166</v>
          </cell>
          <cell r="AD2622">
            <v>174.3</v>
          </cell>
          <cell r="AE2622">
            <v>152.9</v>
          </cell>
          <cell r="AF2622">
            <v>131.5</v>
          </cell>
          <cell r="AG2622">
            <v>115.5</v>
          </cell>
          <cell r="AH2622">
            <v>110.2</v>
          </cell>
          <cell r="AI2622">
            <v>0</v>
          </cell>
          <cell r="AJ2622">
            <v>0</v>
          </cell>
          <cell r="AK2622">
            <v>0</v>
          </cell>
          <cell r="AL2622">
            <v>0</v>
          </cell>
          <cell r="AM2622">
            <v>0</v>
          </cell>
          <cell r="AN2622">
            <v>0</v>
          </cell>
          <cell r="AO2622">
            <v>0</v>
          </cell>
          <cell r="AP2622">
            <v>0</v>
          </cell>
          <cell r="AQ2622">
            <v>1096.1699999999998</v>
          </cell>
        </row>
        <row r="2623">
          <cell r="A2623">
            <v>1</v>
          </cell>
          <cell r="B2623" t="str">
            <v>COP</v>
          </cell>
          <cell r="C2623" t="str">
            <v>Convenidas</v>
          </cell>
          <cell r="D2623" t="str">
            <v>Variable</v>
          </cell>
          <cell r="E2623">
            <v>7</v>
          </cell>
          <cell r="F2623">
            <v>35823</v>
          </cell>
          <cell r="G2623" t="str">
            <v>Enero</v>
          </cell>
          <cell r="H2623">
            <v>1998</v>
          </cell>
          <cell r="I2623">
            <v>38380</v>
          </cell>
          <cell r="J2623">
            <v>2005</v>
          </cell>
          <cell r="K2623" t="str">
            <v>Enero</v>
          </cell>
          <cell r="P2623">
            <v>6.75</v>
          </cell>
          <cell r="Q2623">
            <v>18.490000000000002</v>
          </cell>
          <cell r="R2623">
            <v>17.14</v>
          </cell>
          <cell r="S2623" t="e">
            <v>#REF!</v>
          </cell>
          <cell r="T2623">
            <v>300</v>
          </cell>
          <cell r="U2623" t="e">
            <v>#REF!</v>
          </cell>
          <cell r="V2623">
            <v>300</v>
          </cell>
          <cell r="W2623" t="e">
            <v>#REF!</v>
          </cell>
          <cell r="X2623">
            <v>300</v>
          </cell>
          <cell r="Y2623">
            <v>55.470000000000006</v>
          </cell>
          <cell r="Z2623">
            <v>355.47</v>
          </cell>
          <cell r="AA2623">
            <v>5142</v>
          </cell>
          <cell r="AB2623">
            <v>73.73</v>
          </cell>
          <cell r="AC2623">
            <v>49.800000000000004</v>
          </cell>
          <cell r="AD2623">
            <v>52.290000000000006</v>
          </cell>
          <cell r="AE2623">
            <v>45.870000000000005</v>
          </cell>
          <cell r="AF2623">
            <v>39.450000000000003</v>
          </cell>
          <cell r="AG2623">
            <v>34.65</v>
          </cell>
          <cell r="AH2623">
            <v>33.06</v>
          </cell>
          <cell r="AI2623">
            <v>0</v>
          </cell>
          <cell r="AJ2623">
            <v>0</v>
          </cell>
          <cell r="AK2623">
            <v>0</v>
          </cell>
          <cell r="AL2623">
            <v>0</v>
          </cell>
          <cell r="AM2623">
            <v>0</v>
          </cell>
          <cell r="AN2623">
            <v>0</v>
          </cell>
          <cell r="AO2623">
            <v>0</v>
          </cell>
          <cell r="AP2623">
            <v>0</v>
          </cell>
          <cell r="AQ2623">
            <v>328.84999999999997</v>
          </cell>
        </row>
        <row r="2624">
          <cell r="A2624">
            <v>1</v>
          </cell>
          <cell r="B2624" t="str">
            <v>COP</v>
          </cell>
          <cell r="C2624" t="str">
            <v>Convenidas</v>
          </cell>
          <cell r="D2624" t="str">
            <v>Variable</v>
          </cell>
          <cell r="E2624">
            <v>7</v>
          </cell>
          <cell r="F2624">
            <v>35970</v>
          </cell>
          <cell r="G2624" t="str">
            <v>Junio</v>
          </cell>
          <cell r="H2624">
            <v>1998</v>
          </cell>
          <cell r="I2624">
            <v>38527</v>
          </cell>
          <cell r="J2624">
            <v>2005</v>
          </cell>
          <cell r="K2624" t="str">
            <v>Junio</v>
          </cell>
          <cell r="P2624">
            <v>6.75</v>
          </cell>
          <cell r="Q2624">
            <v>18.490000000000002</v>
          </cell>
          <cell r="R2624">
            <v>17.14</v>
          </cell>
          <cell r="S2624" t="e">
            <v>#REF!</v>
          </cell>
          <cell r="T2624">
            <v>341094</v>
          </cell>
          <cell r="U2624" t="e">
            <v>#REF!</v>
          </cell>
          <cell r="V2624">
            <v>341094</v>
          </cell>
          <cell r="W2624" t="e">
            <v>#REF!</v>
          </cell>
          <cell r="X2624">
            <v>341094</v>
          </cell>
          <cell r="Y2624">
            <v>63068.280600000006</v>
          </cell>
          <cell r="Z2624">
            <v>404162.2806</v>
          </cell>
          <cell r="AA2624">
            <v>5846351.1600000001</v>
          </cell>
          <cell r="AB2624">
            <v>59362.81</v>
          </cell>
          <cell r="AC2624">
            <v>59452.684200000003</v>
          </cell>
          <cell r="AD2624">
            <v>58020.089399999997</v>
          </cell>
          <cell r="AE2624">
            <v>49117.535999999993</v>
          </cell>
          <cell r="AF2624">
            <v>43046.0628</v>
          </cell>
          <cell r="AG2624">
            <v>39396.357000000004</v>
          </cell>
          <cell r="AH2624">
            <v>37588.558799999999</v>
          </cell>
          <cell r="AI2624">
            <v>0</v>
          </cell>
          <cell r="AJ2624">
            <v>0</v>
          </cell>
          <cell r="AK2624">
            <v>0</v>
          </cell>
          <cell r="AL2624">
            <v>0</v>
          </cell>
          <cell r="AM2624">
            <v>0</v>
          </cell>
          <cell r="AN2624">
            <v>0</v>
          </cell>
          <cell r="AO2624">
            <v>0</v>
          </cell>
          <cell r="AP2624">
            <v>0</v>
          </cell>
          <cell r="AQ2624">
            <v>345984.09820000001</v>
          </cell>
        </row>
        <row r="2625">
          <cell r="A2625">
            <v>1</v>
          </cell>
          <cell r="B2625" t="str">
            <v>COP</v>
          </cell>
          <cell r="C2625" t="str">
            <v>Convenidas</v>
          </cell>
          <cell r="D2625" t="str">
            <v>Variable</v>
          </cell>
          <cell r="E2625">
            <v>7</v>
          </cell>
          <cell r="F2625">
            <v>36033</v>
          </cell>
          <cell r="G2625" t="str">
            <v>Agosto</v>
          </cell>
          <cell r="H2625">
            <v>1998</v>
          </cell>
          <cell r="I2625">
            <v>38590</v>
          </cell>
          <cell r="J2625">
            <v>2005</v>
          </cell>
          <cell r="K2625" t="str">
            <v>Agosto</v>
          </cell>
          <cell r="P2625">
            <v>6.75</v>
          </cell>
          <cell r="Q2625">
            <v>18.490000000000002</v>
          </cell>
          <cell r="R2625">
            <v>17.14</v>
          </cell>
          <cell r="S2625" t="e">
            <v>#REF!</v>
          </cell>
          <cell r="T2625">
            <v>26853.153264619999</v>
          </cell>
          <cell r="U2625" t="e">
            <v>#REF!</v>
          </cell>
          <cell r="V2625">
            <v>26853.153264619999</v>
          </cell>
          <cell r="W2625" t="e">
            <v>#REF!</v>
          </cell>
          <cell r="X2625">
            <v>26853.153264619999</v>
          </cell>
          <cell r="Y2625">
            <v>4965.1480386282383</v>
          </cell>
          <cell r="Z2625">
            <v>31818.301303248238</v>
          </cell>
          <cell r="AA2625">
            <v>460263.04695558682</v>
          </cell>
          <cell r="AB2625">
            <v>4329.4399999999996</v>
          </cell>
          <cell r="AC2625">
            <v>4476.4206492121539</v>
          </cell>
          <cell r="AD2625">
            <v>4608.0011002087922</v>
          </cell>
          <cell r="AE2625">
            <v>3764.8120876997236</v>
          </cell>
          <cell r="AF2625">
            <v>3388.867941995044</v>
          </cell>
          <cell r="AG2625">
            <v>3101.53920206361</v>
          </cell>
          <cell r="AH2625">
            <v>2959.2174897611239</v>
          </cell>
          <cell r="AI2625">
            <v>0</v>
          </cell>
          <cell r="AJ2625">
            <v>0</v>
          </cell>
          <cell r="AK2625">
            <v>0</v>
          </cell>
          <cell r="AL2625">
            <v>0</v>
          </cell>
          <cell r="AM2625">
            <v>0</v>
          </cell>
          <cell r="AN2625">
            <v>0</v>
          </cell>
          <cell r="AO2625">
            <v>0</v>
          </cell>
          <cell r="AP2625">
            <v>0</v>
          </cell>
          <cell r="AQ2625">
            <v>26628.298470940448</v>
          </cell>
        </row>
        <row r="2626">
          <cell r="A2626">
            <v>1</v>
          </cell>
          <cell r="B2626" t="str">
            <v>COP</v>
          </cell>
          <cell r="C2626" t="str">
            <v>Convenidas</v>
          </cell>
          <cell r="D2626" t="str">
            <v>Variable</v>
          </cell>
          <cell r="E2626">
            <v>7</v>
          </cell>
          <cell r="F2626">
            <v>36033</v>
          </cell>
          <cell r="G2626" t="str">
            <v>Agosto</v>
          </cell>
          <cell r="H2626">
            <v>1998</v>
          </cell>
          <cell r="I2626">
            <v>38590</v>
          </cell>
          <cell r="J2626">
            <v>2005</v>
          </cell>
          <cell r="K2626" t="str">
            <v>Agosto</v>
          </cell>
          <cell r="P2626">
            <v>6.75</v>
          </cell>
          <cell r="Q2626">
            <v>18.490000000000002</v>
          </cell>
          <cell r="R2626">
            <v>17.14</v>
          </cell>
          <cell r="S2626" t="e">
            <v>#REF!</v>
          </cell>
          <cell r="T2626">
            <v>49936.406058779998</v>
          </cell>
          <cell r="U2626" t="e">
            <v>#REF!</v>
          </cell>
          <cell r="V2626">
            <v>49936.406058779998</v>
          </cell>
          <cell r="W2626" t="e">
            <v>#REF!</v>
          </cell>
          <cell r="X2626">
            <v>49936.406058779998</v>
          </cell>
          <cell r="Y2626">
            <v>9233.2414802684216</v>
          </cell>
          <cell r="Z2626">
            <v>59169.647539048419</v>
          </cell>
          <cell r="AA2626">
            <v>855909.99984748918</v>
          </cell>
          <cell r="AB2626">
            <v>8051.07</v>
          </cell>
          <cell r="AC2626">
            <v>8324.3988899986252</v>
          </cell>
          <cell r="AD2626">
            <v>8569.0872796866479</v>
          </cell>
          <cell r="AE2626">
            <v>7001.0841294409556</v>
          </cell>
          <cell r="AF2626">
            <v>6301.9744446180357</v>
          </cell>
          <cell r="AG2626">
            <v>5767.6548997890905</v>
          </cell>
          <cell r="AH2626">
            <v>5502.9919476775558</v>
          </cell>
          <cell r="AI2626">
            <v>0</v>
          </cell>
          <cell r="AJ2626">
            <v>0</v>
          </cell>
          <cell r="AK2626">
            <v>0</v>
          </cell>
          <cell r="AL2626">
            <v>0</v>
          </cell>
          <cell r="AM2626">
            <v>0</v>
          </cell>
          <cell r="AN2626">
            <v>0</v>
          </cell>
          <cell r="AO2626">
            <v>0</v>
          </cell>
          <cell r="AP2626">
            <v>0</v>
          </cell>
          <cell r="AQ2626">
            <v>49518.26159121091</v>
          </cell>
        </row>
        <row r="2627">
          <cell r="A2627">
            <v>1</v>
          </cell>
          <cell r="B2627" t="str">
            <v>COP</v>
          </cell>
          <cell r="C2627" t="str">
            <v>Convenidas</v>
          </cell>
          <cell r="D2627" t="str">
            <v>Variable</v>
          </cell>
          <cell r="E2627">
            <v>7</v>
          </cell>
          <cell r="F2627">
            <v>36033</v>
          </cell>
          <cell r="G2627" t="str">
            <v>Agosto</v>
          </cell>
          <cell r="H2627">
            <v>1998</v>
          </cell>
          <cell r="I2627">
            <v>38590</v>
          </cell>
          <cell r="J2627">
            <v>2005</v>
          </cell>
          <cell r="K2627" t="str">
            <v>Agosto</v>
          </cell>
          <cell r="P2627">
            <v>6.75</v>
          </cell>
          <cell r="Q2627">
            <v>18.490000000000002</v>
          </cell>
          <cell r="R2627">
            <v>17.14</v>
          </cell>
          <cell r="S2627" t="e">
            <v>#REF!</v>
          </cell>
          <cell r="T2627">
            <v>108026.05318269</v>
          </cell>
          <cell r="U2627" t="e">
            <v>#REF!</v>
          </cell>
          <cell r="V2627">
            <v>108026.05318269</v>
          </cell>
          <cell r="W2627" t="e">
            <v>#REF!</v>
          </cell>
          <cell r="X2627">
            <v>108026.05318269</v>
          </cell>
          <cell r="Y2627">
            <v>19974.017233479382</v>
          </cell>
          <cell r="Z2627">
            <v>128000.07041616939</v>
          </cell>
          <cell r="AA2627">
            <v>1851566.5515513066</v>
          </cell>
          <cell r="AB2627">
            <v>17416.66</v>
          </cell>
          <cell r="AC2627">
            <v>18007.94306555442</v>
          </cell>
          <cell r="AD2627">
            <v>18537.270726149603</v>
          </cell>
          <cell r="AE2627">
            <v>15145.252656213137</v>
          </cell>
          <cell r="AF2627">
            <v>13632.887911655478</v>
          </cell>
          <cell r="AG2627">
            <v>12477.009142600695</v>
          </cell>
          <cell r="AH2627">
            <v>11904.471060732438</v>
          </cell>
          <cell r="AI2627">
            <v>0</v>
          </cell>
          <cell r="AJ2627">
            <v>0</v>
          </cell>
          <cell r="AK2627">
            <v>0</v>
          </cell>
          <cell r="AL2627">
            <v>0</v>
          </cell>
          <cell r="AM2627">
            <v>0</v>
          </cell>
          <cell r="AN2627">
            <v>0</v>
          </cell>
          <cell r="AO2627">
            <v>0</v>
          </cell>
          <cell r="AP2627">
            <v>0</v>
          </cell>
          <cell r="AQ2627">
            <v>107121.49456290576</v>
          </cell>
        </row>
        <row r="2628">
          <cell r="A2628">
            <v>1</v>
          </cell>
          <cell r="B2628" t="str">
            <v>COP</v>
          </cell>
          <cell r="C2628" t="str">
            <v>Convenidas</v>
          </cell>
          <cell r="D2628" t="str">
            <v>Variable</v>
          </cell>
          <cell r="E2628">
            <v>10</v>
          </cell>
          <cell r="F2628">
            <v>35914</v>
          </cell>
          <cell r="G2628" t="str">
            <v>Abril</v>
          </cell>
          <cell r="H2628">
            <v>1998</v>
          </cell>
          <cell r="I2628">
            <v>39567</v>
          </cell>
          <cell r="J2628">
            <v>2008</v>
          </cell>
          <cell r="K2628" t="str">
            <v>Abril</v>
          </cell>
          <cell r="P2628">
            <v>7.1</v>
          </cell>
          <cell r="Q2628">
            <v>18.88</v>
          </cell>
          <cell r="R2628">
            <v>17.52</v>
          </cell>
          <cell r="S2628" t="e">
            <v>#REF!</v>
          </cell>
          <cell r="T2628">
            <v>227630.4</v>
          </cell>
          <cell r="U2628" t="e">
            <v>#REF!</v>
          </cell>
          <cell r="V2628">
            <v>227630.4</v>
          </cell>
          <cell r="W2628" t="e">
            <v>#REF!</v>
          </cell>
          <cell r="X2628">
            <v>227630.4</v>
          </cell>
          <cell r="Y2628">
            <v>42976.61952</v>
          </cell>
          <cell r="Z2628">
            <v>270607.01951999997</v>
          </cell>
          <cell r="AA2628">
            <v>3988084.608</v>
          </cell>
          <cell r="AB2628">
            <v>49098.080000000002</v>
          </cell>
          <cell r="AC2628">
            <v>39858.083039999998</v>
          </cell>
          <cell r="AD2628">
            <v>39266.243999999999</v>
          </cell>
          <cell r="AE2628">
            <v>34099.033919999994</v>
          </cell>
          <cell r="AF2628">
            <v>29569.188959999996</v>
          </cell>
          <cell r="AG2628">
            <v>27133.543679999999</v>
          </cell>
          <cell r="AH2628">
            <v>25904.339519999998</v>
          </cell>
          <cell r="AI2628">
            <v>25904.339519999998</v>
          </cell>
          <cell r="AJ2628">
            <v>25904.339519999998</v>
          </cell>
          <cell r="AK2628">
            <v>30798.393120000001</v>
          </cell>
          <cell r="AL2628">
            <v>0</v>
          </cell>
          <cell r="AM2628">
            <v>0</v>
          </cell>
          <cell r="AN2628">
            <v>0</v>
          </cell>
          <cell r="AO2628">
            <v>0</v>
          </cell>
          <cell r="AP2628">
            <v>0</v>
          </cell>
          <cell r="AQ2628">
            <v>327535.58528</v>
          </cell>
        </row>
        <row r="2629">
          <cell r="A2629">
            <v>1</v>
          </cell>
          <cell r="B2629" t="str">
            <v>COP</v>
          </cell>
          <cell r="C2629" t="str">
            <v>Convenidas</v>
          </cell>
          <cell r="D2629" t="str">
            <v>Variable</v>
          </cell>
          <cell r="E2629">
            <v>10</v>
          </cell>
          <cell r="F2629">
            <v>35914</v>
          </cell>
          <cell r="G2629" t="str">
            <v>Abril</v>
          </cell>
          <cell r="H2629">
            <v>1998</v>
          </cell>
          <cell r="I2629">
            <v>39567</v>
          </cell>
          <cell r="J2629">
            <v>2008</v>
          </cell>
          <cell r="K2629" t="str">
            <v>Abril</v>
          </cell>
          <cell r="P2629">
            <v>7.1</v>
          </cell>
          <cell r="Q2629">
            <v>18.88</v>
          </cell>
          <cell r="R2629">
            <v>17.52</v>
          </cell>
          <cell r="S2629" t="e">
            <v>#REF!</v>
          </cell>
          <cell r="T2629">
            <v>30591</v>
          </cell>
          <cell r="U2629" t="e">
            <v>#REF!</v>
          </cell>
          <cell r="V2629">
            <v>30591</v>
          </cell>
          <cell r="W2629" t="e">
            <v>#REF!</v>
          </cell>
          <cell r="X2629">
            <v>30591</v>
          </cell>
          <cell r="Y2629">
            <v>5775.5807999999997</v>
          </cell>
          <cell r="Z2629">
            <v>36366.580799999996</v>
          </cell>
          <cell r="AA2629">
            <v>535954.31999999995</v>
          </cell>
          <cell r="AB2629">
            <v>6598.24</v>
          </cell>
          <cell r="AC2629">
            <v>5356.4841000000006</v>
          </cell>
          <cell r="AD2629">
            <v>5276.9474999999993</v>
          </cell>
          <cell r="AE2629">
            <v>4582.5317999999997</v>
          </cell>
          <cell r="AF2629">
            <v>3973.7708999999995</v>
          </cell>
          <cell r="AG2629">
            <v>3646.4472000000001</v>
          </cell>
          <cell r="AH2629">
            <v>3481.2557999999999</v>
          </cell>
          <cell r="AI2629">
            <v>3481.2557999999999</v>
          </cell>
          <cell r="AJ2629">
            <v>3481.2557999999999</v>
          </cell>
          <cell r="AK2629">
            <v>4138.9623000000001</v>
          </cell>
          <cell r="AL2629">
            <v>0</v>
          </cell>
          <cell r="AM2629">
            <v>0</v>
          </cell>
          <cell r="AN2629">
            <v>0</v>
          </cell>
          <cell r="AO2629">
            <v>0</v>
          </cell>
          <cell r="AP2629">
            <v>0</v>
          </cell>
          <cell r="AQ2629">
            <v>44017.151199999993</v>
          </cell>
        </row>
        <row r="2630">
          <cell r="A2630">
            <v>1</v>
          </cell>
          <cell r="B2630" t="str">
            <v>COP</v>
          </cell>
          <cell r="C2630" t="str">
            <v>Convenidas</v>
          </cell>
          <cell r="D2630" t="str">
            <v>Variable</v>
          </cell>
          <cell r="E2630">
            <v>10</v>
          </cell>
          <cell r="F2630">
            <v>35942</v>
          </cell>
          <cell r="G2630" t="str">
            <v>Mayo</v>
          </cell>
          <cell r="H2630">
            <v>1998</v>
          </cell>
          <cell r="I2630">
            <v>39595</v>
          </cell>
          <cell r="J2630">
            <v>2008</v>
          </cell>
          <cell r="K2630" t="str">
            <v>Mayo</v>
          </cell>
          <cell r="P2630">
            <v>7.1</v>
          </cell>
          <cell r="Q2630">
            <v>18.88</v>
          </cell>
          <cell r="R2630">
            <v>17.52</v>
          </cell>
          <cell r="S2630" t="e">
            <v>#REF!</v>
          </cell>
          <cell r="T2630">
            <v>31.2</v>
          </cell>
          <cell r="U2630" t="e">
            <v>#REF!</v>
          </cell>
          <cell r="V2630">
            <v>31.2</v>
          </cell>
          <cell r="W2630" t="e">
            <v>#REF!</v>
          </cell>
          <cell r="X2630">
            <v>31.2</v>
          </cell>
          <cell r="Y2630">
            <v>5.8905599999999998</v>
          </cell>
          <cell r="Z2630">
            <v>37.090559999999996</v>
          </cell>
          <cell r="AA2630">
            <v>546.62400000000002</v>
          </cell>
          <cell r="AB2630">
            <v>5.95</v>
          </cell>
          <cell r="AC2630">
            <v>5.5442399999999994</v>
          </cell>
          <cell r="AD2630">
            <v>5.4100799999999998</v>
          </cell>
          <cell r="AE2630">
            <v>4.6425599999999996</v>
          </cell>
          <cell r="AF2630">
            <v>4.0528799999999991</v>
          </cell>
          <cell r="AG2630">
            <v>3.7190400000000001</v>
          </cell>
          <cell r="AH2630">
            <v>3.5505599999999999</v>
          </cell>
          <cell r="AI2630">
            <v>3.5505599999999999</v>
          </cell>
          <cell r="AJ2630">
            <v>3.5505599999999999</v>
          </cell>
          <cell r="AK2630">
            <v>4.2213599999999998</v>
          </cell>
          <cell r="AL2630">
            <v>0</v>
          </cell>
          <cell r="AM2630">
            <v>0</v>
          </cell>
          <cell r="AN2630">
            <v>0</v>
          </cell>
          <cell r="AO2630">
            <v>0</v>
          </cell>
          <cell r="AP2630">
            <v>0</v>
          </cell>
          <cell r="AQ2630">
            <v>44.191839999999985</v>
          </cell>
        </row>
        <row r="2631">
          <cell r="A2631">
            <v>1</v>
          </cell>
          <cell r="B2631" t="str">
            <v>COP</v>
          </cell>
          <cell r="C2631" t="str">
            <v>Convenidas</v>
          </cell>
          <cell r="D2631" t="str">
            <v>Variable</v>
          </cell>
          <cell r="E2631">
            <v>10</v>
          </cell>
          <cell r="F2631">
            <v>35942</v>
          </cell>
          <cell r="G2631" t="str">
            <v>Mayo</v>
          </cell>
          <cell r="H2631">
            <v>1998</v>
          </cell>
          <cell r="I2631">
            <v>39595</v>
          </cell>
          <cell r="J2631">
            <v>2008</v>
          </cell>
          <cell r="K2631" t="str">
            <v>Mayo</v>
          </cell>
          <cell r="P2631">
            <v>7.1</v>
          </cell>
          <cell r="Q2631">
            <v>18.88</v>
          </cell>
          <cell r="R2631">
            <v>17.52</v>
          </cell>
          <cell r="S2631" t="e">
            <v>#REF!</v>
          </cell>
          <cell r="T2631">
            <v>15.3</v>
          </cell>
          <cell r="U2631" t="e">
            <v>#REF!</v>
          </cell>
          <cell r="V2631">
            <v>15.3</v>
          </cell>
          <cell r="W2631" t="e">
            <v>#REF!</v>
          </cell>
          <cell r="X2631">
            <v>15.3</v>
          </cell>
          <cell r="Y2631">
            <v>2.8886400000000001</v>
          </cell>
          <cell r="Z2631">
            <v>18.188639999999999</v>
          </cell>
          <cell r="AA2631">
            <v>268.05599999999998</v>
          </cell>
          <cell r="AB2631">
            <v>2.92</v>
          </cell>
          <cell r="AC2631">
            <v>2.7188099999999999</v>
          </cell>
          <cell r="AD2631">
            <v>2.6530200000000002</v>
          </cell>
          <cell r="AE2631">
            <v>2.27664</v>
          </cell>
          <cell r="AF2631">
            <v>1.9874699999999998</v>
          </cell>
          <cell r="AG2631">
            <v>1.82376</v>
          </cell>
          <cell r="AH2631">
            <v>1.7411400000000001</v>
          </cell>
          <cell r="AI2631">
            <v>1.7411400000000001</v>
          </cell>
          <cell r="AJ2631">
            <v>1.7411400000000001</v>
          </cell>
          <cell r="AK2631">
            <v>2.07009</v>
          </cell>
          <cell r="AL2631">
            <v>0</v>
          </cell>
          <cell r="AM2631">
            <v>0</v>
          </cell>
          <cell r="AN2631">
            <v>0</v>
          </cell>
          <cell r="AO2631">
            <v>0</v>
          </cell>
          <cell r="AP2631">
            <v>0</v>
          </cell>
          <cell r="AQ2631">
            <v>21.673210000000005</v>
          </cell>
        </row>
        <row r="2632">
          <cell r="A2632">
            <v>1</v>
          </cell>
          <cell r="B2632" t="str">
            <v>COP</v>
          </cell>
          <cell r="C2632" t="str">
            <v>Convenidas</v>
          </cell>
          <cell r="D2632" t="str">
            <v>Variable</v>
          </cell>
          <cell r="E2632">
            <v>10</v>
          </cell>
          <cell r="F2632">
            <v>35942</v>
          </cell>
          <cell r="G2632" t="str">
            <v>Mayo</v>
          </cell>
          <cell r="H2632">
            <v>1998</v>
          </cell>
          <cell r="I2632">
            <v>39595</v>
          </cell>
          <cell r="J2632">
            <v>2008</v>
          </cell>
          <cell r="K2632" t="str">
            <v>Mayo</v>
          </cell>
          <cell r="P2632">
            <v>7.1</v>
          </cell>
          <cell r="Q2632">
            <v>18.88</v>
          </cell>
          <cell r="R2632">
            <v>17.52</v>
          </cell>
          <cell r="S2632" t="e">
            <v>#REF!</v>
          </cell>
          <cell r="T2632">
            <v>1.6</v>
          </cell>
          <cell r="U2632" t="e">
            <v>#REF!</v>
          </cell>
          <cell r="V2632">
            <v>1.6</v>
          </cell>
          <cell r="W2632" t="e">
            <v>#REF!</v>
          </cell>
          <cell r="X2632">
            <v>1.6</v>
          </cell>
          <cell r="Y2632">
            <v>0.30208000000000002</v>
          </cell>
          <cell r="Z2632">
            <v>1.9020800000000002</v>
          </cell>
          <cell r="AA2632">
            <v>28.032</v>
          </cell>
          <cell r="AB2632">
            <v>0.31</v>
          </cell>
          <cell r="AC2632">
            <v>0.28432000000000002</v>
          </cell>
          <cell r="AD2632">
            <v>0.27744000000000002</v>
          </cell>
          <cell r="AE2632">
            <v>0.23807999999999999</v>
          </cell>
          <cell r="AF2632">
            <v>0.20784</v>
          </cell>
          <cell r="AG2632">
            <v>0.19072</v>
          </cell>
          <cell r="AH2632">
            <v>0.18208000000000002</v>
          </cell>
          <cell r="AI2632">
            <v>0.18208000000000002</v>
          </cell>
          <cell r="AJ2632">
            <v>0.18208000000000002</v>
          </cell>
          <cell r="AK2632">
            <v>0.21648000000000001</v>
          </cell>
          <cell r="AL2632">
            <v>0</v>
          </cell>
          <cell r="AM2632">
            <v>0</v>
          </cell>
          <cell r="AN2632">
            <v>0</v>
          </cell>
          <cell r="AO2632">
            <v>0</v>
          </cell>
          <cell r="AP2632">
            <v>0</v>
          </cell>
          <cell r="AQ2632">
            <v>2.2711199999999998</v>
          </cell>
        </row>
        <row r="2633">
          <cell r="A2633">
            <v>1</v>
          </cell>
          <cell r="B2633" t="str">
            <v>COP</v>
          </cell>
          <cell r="C2633" t="str">
            <v>Convenidas</v>
          </cell>
          <cell r="D2633" t="str">
            <v>Variable</v>
          </cell>
          <cell r="E2633">
            <v>10</v>
          </cell>
          <cell r="F2633">
            <v>35942</v>
          </cell>
          <cell r="G2633" t="str">
            <v>Mayo</v>
          </cell>
          <cell r="H2633">
            <v>1998</v>
          </cell>
          <cell r="I2633">
            <v>39595</v>
          </cell>
          <cell r="J2633">
            <v>2008</v>
          </cell>
          <cell r="K2633" t="str">
            <v>Mayo</v>
          </cell>
          <cell r="P2633">
            <v>7.1</v>
          </cell>
          <cell r="Q2633">
            <v>18.88</v>
          </cell>
          <cell r="R2633">
            <v>17.52</v>
          </cell>
          <cell r="S2633" t="e">
            <v>#REF!</v>
          </cell>
          <cell r="T2633">
            <v>2.1</v>
          </cell>
          <cell r="U2633" t="e">
            <v>#REF!</v>
          </cell>
          <cell r="V2633">
            <v>2.1</v>
          </cell>
          <cell r="W2633" t="e">
            <v>#REF!</v>
          </cell>
          <cell r="X2633">
            <v>2.1</v>
          </cell>
          <cell r="Y2633">
            <v>0.39648</v>
          </cell>
          <cell r="Z2633">
            <v>2.49648</v>
          </cell>
          <cell r="AA2633">
            <v>36.792000000000002</v>
          </cell>
          <cell r="AB2633">
            <v>0.4</v>
          </cell>
          <cell r="AC2633">
            <v>0.37317</v>
          </cell>
          <cell r="AD2633">
            <v>0.36414000000000002</v>
          </cell>
          <cell r="AE2633">
            <v>0.31247999999999998</v>
          </cell>
          <cell r="AF2633">
            <v>0.27278999999999998</v>
          </cell>
          <cell r="AG2633">
            <v>0.25031999999999999</v>
          </cell>
          <cell r="AH2633">
            <v>0.23898</v>
          </cell>
          <cell r="AI2633">
            <v>0.23898</v>
          </cell>
          <cell r="AJ2633">
            <v>0.23898</v>
          </cell>
          <cell r="AK2633">
            <v>0.28412999999999999</v>
          </cell>
          <cell r="AL2633">
            <v>0</v>
          </cell>
          <cell r="AM2633">
            <v>0</v>
          </cell>
          <cell r="AN2633">
            <v>0</v>
          </cell>
          <cell r="AO2633">
            <v>0</v>
          </cell>
          <cell r="AP2633">
            <v>0</v>
          </cell>
          <cell r="AQ2633">
            <v>2.9739700000000004</v>
          </cell>
        </row>
        <row r="2634">
          <cell r="A2634">
            <v>1</v>
          </cell>
          <cell r="B2634" t="str">
            <v>COP</v>
          </cell>
          <cell r="C2634" t="str">
            <v>Convenidas</v>
          </cell>
          <cell r="D2634" t="str">
            <v>Variable</v>
          </cell>
          <cell r="E2634">
            <v>10</v>
          </cell>
          <cell r="F2634">
            <v>35942</v>
          </cell>
          <cell r="G2634" t="str">
            <v>Mayo</v>
          </cell>
          <cell r="H2634">
            <v>1998</v>
          </cell>
          <cell r="I2634">
            <v>39595</v>
          </cell>
          <cell r="J2634">
            <v>2008</v>
          </cell>
          <cell r="K2634" t="str">
            <v>Mayo</v>
          </cell>
          <cell r="P2634">
            <v>7.1</v>
          </cell>
          <cell r="Q2634">
            <v>18.88</v>
          </cell>
          <cell r="R2634">
            <v>17.52</v>
          </cell>
          <cell r="S2634" t="e">
            <v>#REF!</v>
          </cell>
          <cell r="T2634">
            <v>1.3</v>
          </cell>
          <cell r="U2634" t="e">
            <v>#REF!</v>
          </cell>
          <cell r="V2634">
            <v>1.3</v>
          </cell>
          <cell r="W2634" t="e">
            <v>#REF!</v>
          </cell>
          <cell r="X2634">
            <v>1.3</v>
          </cell>
          <cell r="Y2634">
            <v>0.24543999999999999</v>
          </cell>
          <cell r="Z2634">
            <v>1.5454400000000001</v>
          </cell>
          <cell r="AA2634">
            <v>22.776</v>
          </cell>
          <cell r="AB2634">
            <v>0.25</v>
          </cell>
          <cell r="AC2634">
            <v>0.23100999999999999</v>
          </cell>
          <cell r="AD2634">
            <v>0.22542000000000001</v>
          </cell>
          <cell r="AE2634">
            <v>0.19344</v>
          </cell>
          <cell r="AF2634">
            <v>0.16886999999999999</v>
          </cell>
          <cell r="AG2634">
            <v>0.15496000000000001</v>
          </cell>
          <cell r="AH2634">
            <v>0.14794000000000002</v>
          </cell>
          <cell r="AI2634">
            <v>0.14794000000000002</v>
          </cell>
          <cell r="AJ2634">
            <v>0.14794000000000002</v>
          </cell>
          <cell r="AK2634">
            <v>0.17589000000000002</v>
          </cell>
          <cell r="AL2634">
            <v>0</v>
          </cell>
          <cell r="AM2634">
            <v>0</v>
          </cell>
          <cell r="AN2634">
            <v>0</v>
          </cell>
          <cell r="AO2634">
            <v>0</v>
          </cell>
          <cell r="AP2634">
            <v>0</v>
          </cell>
          <cell r="AQ2634">
            <v>1.84341</v>
          </cell>
        </row>
        <row r="2635">
          <cell r="A2635">
            <v>1</v>
          </cell>
          <cell r="B2635" t="str">
            <v>COP</v>
          </cell>
          <cell r="C2635" t="str">
            <v>Convenidas</v>
          </cell>
          <cell r="D2635" t="str">
            <v>Variable</v>
          </cell>
          <cell r="E2635">
            <v>10</v>
          </cell>
          <cell r="F2635">
            <v>35942</v>
          </cell>
          <cell r="G2635" t="str">
            <v>Mayo</v>
          </cell>
          <cell r="H2635">
            <v>1998</v>
          </cell>
          <cell r="I2635">
            <v>39595</v>
          </cell>
          <cell r="J2635">
            <v>2008</v>
          </cell>
          <cell r="K2635" t="str">
            <v>Mayo</v>
          </cell>
          <cell r="P2635">
            <v>7.1</v>
          </cell>
          <cell r="Q2635">
            <v>18.88</v>
          </cell>
          <cell r="R2635">
            <v>17.52</v>
          </cell>
          <cell r="S2635" t="e">
            <v>#REF!</v>
          </cell>
          <cell r="T2635">
            <v>1.3</v>
          </cell>
          <cell r="U2635" t="e">
            <v>#REF!</v>
          </cell>
          <cell r="V2635">
            <v>1.3</v>
          </cell>
          <cell r="W2635" t="e">
            <v>#REF!</v>
          </cell>
          <cell r="X2635">
            <v>1.3</v>
          </cell>
          <cell r="Y2635">
            <v>0.24543999999999999</v>
          </cell>
          <cell r="Z2635">
            <v>1.5454400000000001</v>
          </cell>
          <cell r="AA2635">
            <v>22.776</v>
          </cell>
          <cell r="AB2635">
            <v>0.25</v>
          </cell>
          <cell r="AC2635">
            <v>0.23100999999999999</v>
          </cell>
          <cell r="AD2635">
            <v>0.22542000000000001</v>
          </cell>
          <cell r="AE2635">
            <v>0.19344</v>
          </cell>
          <cell r="AF2635">
            <v>0.16886999999999999</v>
          </cell>
          <cell r="AG2635">
            <v>0.15496000000000001</v>
          </cell>
          <cell r="AH2635">
            <v>0.14794000000000002</v>
          </cell>
          <cell r="AI2635">
            <v>0.14794000000000002</v>
          </cell>
          <cell r="AJ2635">
            <v>0.14794000000000002</v>
          </cell>
          <cell r="AK2635">
            <v>0.17589000000000002</v>
          </cell>
          <cell r="AL2635">
            <v>0</v>
          </cell>
          <cell r="AM2635">
            <v>0</v>
          </cell>
          <cell r="AN2635">
            <v>0</v>
          </cell>
          <cell r="AO2635">
            <v>0</v>
          </cell>
          <cell r="AP2635">
            <v>0</v>
          </cell>
          <cell r="AQ2635">
            <v>1.84341</v>
          </cell>
        </row>
        <row r="2636">
          <cell r="A2636">
            <v>1</v>
          </cell>
          <cell r="B2636" t="str">
            <v>COP</v>
          </cell>
          <cell r="C2636" t="str">
            <v>Convenidas</v>
          </cell>
          <cell r="D2636" t="str">
            <v>Variable</v>
          </cell>
          <cell r="E2636">
            <v>10</v>
          </cell>
          <cell r="F2636">
            <v>35942</v>
          </cell>
          <cell r="G2636" t="str">
            <v>Mayo</v>
          </cell>
          <cell r="H2636">
            <v>1998</v>
          </cell>
          <cell r="I2636">
            <v>39595</v>
          </cell>
          <cell r="J2636">
            <v>2008</v>
          </cell>
          <cell r="K2636" t="str">
            <v>Mayo</v>
          </cell>
          <cell r="P2636">
            <v>7.1</v>
          </cell>
          <cell r="Q2636">
            <v>18.88</v>
          </cell>
          <cell r="R2636">
            <v>17.52</v>
          </cell>
          <cell r="S2636" t="e">
            <v>#REF!</v>
          </cell>
          <cell r="T2636">
            <v>5.2</v>
          </cell>
          <cell r="U2636" t="e">
            <v>#REF!</v>
          </cell>
          <cell r="V2636">
            <v>5.2</v>
          </cell>
          <cell r="W2636" t="e">
            <v>#REF!</v>
          </cell>
          <cell r="X2636">
            <v>5.2</v>
          </cell>
          <cell r="Y2636">
            <v>0.98175999999999997</v>
          </cell>
          <cell r="Z2636">
            <v>6.1817600000000006</v>
          </cell>
          <cell r="AA2636">
            <v>91.103999999999999</v>
          </cell>
          <cell r="AB2636">
            <v>0.99</v>
          </cell>
          <cell r="AC2636">
            <v>0.92403999999999997</v>
          </cell>
          <cell r="AD2636">
            <v>0.90168000000000004</v>
          </cell>
          <cell r="AE2636">
            <v>0.77376</v>
          </cell>
          <cell r="AF2636">
            <v>0.67547999999999997</v>
          </cell>
          <cell r="AG2636">
            <v>0.61984000000000006</v>
          </cell>
          <cell r="AH2636">
            <v>0.59176000000000006</v>
          </cell>
          <cell r="AI2636">
            <v>0.59176000000000006</v>
          </cell>
          <cell r="AJ2636">
            <v>0.59176000000000006</v>
          </cell>
          <cell r="AK2636">
            <v>0.70356000000000007</v>
          </cell>
          <cell r="AL2636">
            <v>0</v>
          </cell>
          <cell r="AM2636">
            <v>0</v>
          </cell>
          <cell r="AN2636">
            <v>0</v>
          </cell>
          <cell r="AO2636">
            <v>0</v>
          </cell>
          <cell r="AP2636">
            <v>0</v>
          </cell>
          <cell r="AQ2636">
            <v>7.3636400000000002</v>
          </cell>
        </row>
        <row r="2637">
          <cell r="A2637">
            <v>1</v>
          </cell>
          <cell r="B2637" t="str">
            <v>COP</v>
          </cell>
          <cell r="C2637" t="str">
            <v>Convenidas</v>
          </cell>
          <cell r="D2637" t="str">
            <v>Variable</v>
          </cell>
          <cell r="E2637">
            <v>10</v>
          </cell>
          <cell r="F2637">
            <v>35942</v>
          </cell>
          <cell r="G2637" t="str">
            <v>Mayo</v>
          </cell>
          <cell r="H2637">
            <v>1998</v>
          </cell>
          <cell r="I2637">
            <v>39595</v>
          </cell>
          <cell r="J2637">
            <v>2008</v>
          </cell>
          <cell r="K2637" t="str">
            <v>Mayo</v>
          </cell>
          <cell r="P2637">
            <v>7.1</v>
          </cell>
          <cell r="Q2637">
            <v>18.88</v>
          </cell>
          <cell r="R2637">
            <v>17.52</v>
          </cell>
          <cell r="S2637" t="e">
            <v>#REF!</v>
          </cell>
          <cell r="T2637">
            <v>153.6</v>
          </cell>
          <cell r="U2637" t="e">
            <v>#REF!</v>
          </cell>
          <cell r="V2637">
            <v>153.6</v>
          </cell>
          <cell r="W2637" t="e">
            <v>#REF!</v>
          </cell>
          <cell r="X2637">
            <v>153.6</v>
          </cell>
          <cell r="Y2637">
            <v>28.999679999999998</v>
          </cell>
          <cell r="Z2637">
            <v>182.59967999999998</v>
          </cell>
          <cell r="AA2637">
            <v>2691.0719999999997</v>
          </cell>
          <cell r="AB2637">
            <v>29.28</v>
          </cell>
          <cell r="AC2637">
            <v>27.294719999999998</v>
          </cell>
          <cell r="AD2637">
            <v>26.634239999999998</v>
          </cell>
          <cell r="AE2637">
            <v>22.855679999999996</v>
          </cell>
          <cell r="AF2637">
            <v>19.952639999999999</v>
          </cell>
          <cell r="AG2637">
            <v>18.30912</v>
          </cell>
          <cell r="AH2637">
            <v>17.479679999999998</v>
          </cell>
          <cell r="AI2637">
            <v>17.479679999999998</v>
          </cell>
          <cell r="AJ2637">
            <v>17.479679999999998</v>
          </cell>
          <cell r="AK2637">
            <v>20.782080000000001</v>
          </cell>
          <cell r="AL2637">
            <v>0</v>
          </cell>
          <cell r="AM2637">
            <v>0</v>
          </cell>
          <cell r="AN2637">
            <v>0</v>
          </cell>
          <cell r="AO2637">
            <v>0</v>
          </cell>
          <cell r="AP2637">
            <v>0</v>
          </cell>
          <cell r="AQ2637">
            <v>217.54751999999999</v>
          </cell>
        </row>
        <row r="2638">
          <cell r="A2638">
            <v>1</v>
          </cell>
          <cell r="B2638" t="str">
            <v>COP</v>
          </cell>
          <cell r="C2638" t="str">
            <v>Convenidas</v>
          </cell>
          <cell r="D2638" t="str">
            <v>Variable</v>
          </cell>
          <cell r="E2638">
            <v>10</v>
          </cell>
          <cell r="F2638">
            <v>35942</v>
          </cell>
          <cell r="G2638" t="str">
            <v>Mayo</v>
          </cell>
          <cell r="H2638">
            <v>1998</v>
          </cell>
          <cell r="I2638">
            <v>39595</v>
          </cell>
          <cell r="J2638">
            <v>2008</v>
          </cell>
          <cell r="K2638" t="str">
            <v>Mayo</v>
          </cell>
          <cell r="P2638">
            <v>7.1</v>
          </cell>
          <cell r="Q2638">
            <v>18.88</v>
          </cell>
          <cell r="R2638">
            <v>17.52</v>
          </cell>
          <cell r="S2638" t="e">
            <v>#REF!</v>
          </cell>
          <cell r="T2638">
            <v>43.5</v>
          </cell>
          <cell r="U2638" t="e">
            <v>#REF!</v>
          </cell>
          <cell r="V2638">
            <v>43.5</v>
          </cell>
          <cell r="W2638" t="e">
            <v>#REF!</v>
          </cell>
          <cell r="X2638">
            <v>43.5</v>
          </cell>
          <cell r="Y2638">
            <v>8.2127999999999997</v>
          </cell>
          <cell r="Z2638">
            <v>51.712800000000001</v>
          </cell>
          <cell r="AA2638">
            <v>762.12</v>
          </cell>
          <cell r="AB2638">
            <v>8.2899999999999991</v>
          </cell>
          <cell r="AC2638">
            <v>7.7299499999999997</v>
          </cell>
          <cell r="AD2638">
            <v>7.5428999999999995</v>
          </cell>
          <cell r="AE2638">
            <v>6.4727999999999994</v>
          </cell>
          <cell r="AF2638">
            <v>5.6506499999999997</v>
          </cell>
          <cell r="AG2638">
            <v>5.1852</v>
          </cell>
          <cell r="AH2638">
            <v>4.9503000000000004</v>
          </cell>
          <cell r="AI2638">
            <v>4.9503000000000004</v>
          </cell>
          <cell r="AJ2638">
            <v>4.9503000000000004</v>
          </cell>
          <cell r="AK2638">
            <v>5.8855500000000003</v>
          </cell>
          <cell r="AL2638">
            <v>0</v>
          </cell>
          <cell r="AM2638">
            <v>0</v>
          </cell>
          <cell r="AN2638">
            <v>0</v>
          </cell>
          <cell r="AO2638">
            <v>0</v>
          </cell>
          <cell r="AP2638">
            <v>0</v>
          </cell>
          <cell r="AQ2638">
            <v>61.607949999999995</v>
          </cell>
        </row>
        <row r="2639">
          <cell r="A2639">
            <v>1</v>
          </cell>
          <cell r="B2639" t="str">
            <v>COP</v>
          </cell>
          <cell r="C2639" t="str">
            <v>Convenidas</v>
          </cell>
          <cell r="D2639" t="str">
            <v>Variable</v>
          </cell>
          <cell r="E2639">
            <v>10</v>
          </cell>
          <cell r="F2639">
            <v>35942</v>
          </cell>
          <cell r="G2639" t="str">
            <v>Mayo</v>
          </cell>
          <cell r="H2639">
            <v>1998</v>
          </cell>
          <cell r="I2639">
            <v>39595</v>
          </cell>
          <cell r="J2639">
            <v>2008</v>
          </cell>
          <cell r="K2639" t="str">
            <v>Mayo</v>
          </cell>
          <cell r="P2639">
            <v>7.1</v>
          </cell>
          <cell r="Q2639">
            <v>18.88</v>
          </cell>
          <cell r="R2639">
            <v>17.52</v>
          </cell>
          <cell r="S2639" t="e">
            <v>#REF!</v>
          </cell>
          <cell r="T2639">
            <v>10370.5</v>
          </cell>
          <cell r="U2639" t="e">
            <v>#REF!</v>
          </cell>
          <cell r="V2639">
            <v>10370.5</v>
          </cell>
          <cell r="W2639" t="e">
            <v>#REF!</v>
          </cell>
          <cell r="X2639">
            <v>10370.5</v>
          </cell>
          <cell r="Y2639">
            <v>1957.9503999999999</v>
          </cell>
          <cell r="Z2639">
            <v>12328.4504</v>
          </cell>
          <cell r="AA2639">
            <v>181691.16</v>
          </cell>
          <cell r="AB2639">
            <v>1976.94</v>
          </cell>
          <cell r="AC2639">
            <v>1842.8378499999999</v>
          </cell>
          <cell r="AD2639">
            <v>1798.2447</v>
          </cell>
          <cell r="AE2639">
            <v>1543.1303999999998</v>
          </cell>
          <cell r="AF2639">
            <v>1347.1279499999998</v>
          </cell>
          <cell r="AG2639">
            <v>1236.1636000000001</v>
          </cell>
          <cell r="AH2639">
            <v>1180.1629</v>
          </cell>
          <cell r="AI2639">
            <v>1180.1629</v>
          </cell>
          <cell r="AJ2639">
            <v>1180.1629</v>
          </cell>
          <cell r="AK2639">
            <v>1403.1286500000001</v>
          </cell>
          <cell r="AL2639">
            <v>0</v>
          </cell>
          <cell r="AM2639">
            <v>0</v>
          </cell>
          <cell r="AN2639">
            <v>0</v>
          </cell>
          <cell r="AO2639">
            <v>0</v>
          </cell>
          <cell r="AP2639">
            <v>0</v>
          </cell>
          <cell r="AQ2639">
            <v>14688.061849999998</v>
          </cell>
        </row>
        <row r="2640">
          <cell r="A2640">
            <v>1</v>
          </cell>
          <cell r="B2640" t="str">
            <v>COP</v>
          </cell>
          <cell r="C2640" t="str">
            <v>Convenidas</v>
          </cell>
          <cell r="D2640" t="str">
            <v>Variable</v>
          </cell>
          <cell r="E2640">
            <v>10</v>
          </cell>
          <cell r="F2640">
            <v>35942</v>
          </cell>
          <cell r="G2640" t="str">
            <v>Mayo</v>
          </cell>
          <cell r="H2640">
            <v>1998</v>
          </cell>
          <cell r="I2640">
            <v>39595</v>
          </cell>
          <cell r="J2640">
            <v>2008</v>
          </cell>
          <cell r="K2640" t="str">
            <v>Mayo</v>
          </cell>
          <cell r="P2640">
            <v>7.1</v>
          </cell>
          <cell r="Q2640">
            <v>18.88</v>
          </cell>
          <cell r="R2640">
            <v>17.52</v>
          </cell>
          <cell r="S2640" t="e">
            <v>#REF!</v>
          </cell>
          <cell r="T2640">
            <v>812.9</v>
          </cell>
          <cell r="U2640" t="e">
            <v>#REF!</v>
          </cell>
          <cell r="V2640">
            <v>812.9</v>
          </cell>
          <cell r="W2640" t="e">
            <v>#REF!</v>
          </cell>
          <cell r="X2640">
            <v>812.9</v>
          </cell>
          <cell r="Y2640">
            <v>153.47551999999999</v>
          </cell>
          <cell r="Z2640">
            <v>966.37551999999994</v>
          </cell>
          <cell r="AA2640">
            <v>14242.008</v>
          </cell>
          <cell r="AB2640">
            <v>154.96</v>
          </cell>
          <cell r="AC2640">
            <v>144.45232999999999</v>
          </cell>
          <cell r="AD2640">
            <v>140.95686000000001</v>
          </cell>
          <cell r="AE2640">
            <v>120.95951999999998</v>
          </cell>
          <cell r="AF2640">
            <v>105.59570999999998</v>
          </cell>
          <cell r="AG2640">
            <v>96.897679999999994</v>
          </cell>
          <cell r="AH2640">
            <v>92.508020000000002</v>
          </cell>
          <cell r="AI2640">
            <v>92.508020000000002</v>
          </cell>
          <cell r="AJ2640">
            <v>92.508020000000002</v>
          </cell>
          <cell r="AK2640">
            <v>109.98537</v>
          </cell>
          <cell r="AL2640">
            <v>0</v>
          </cell>
          <cell r="AM2640">
            <v>0</v>
          </cell>
          <cell r="AN2640">
            <v>0</v>
          </cell>
          <cell r="AO2640">
            <v>0</v>
          </cell>
          <cell r="AP2640">
            <v>0</v>
          </cell>
          <cell r="AQ2640">
            <v>1151.3315300000002</v>
          </cell>
        </row>
        <row r="2641">
          <cell r="A2641">
            <v>1</v>
          </cell>
          <cell r="B2641" t="str">
            <v>COP</v>
          </cell>
          <cell r="C2641" t="str">
            <v>Convenidas</v>
          </cell>
          <cell r="D2641" t="str">
            <v>Variable</v>
          </cell>
          <cell r="E2641">
            <v>10</v>
          </cell>
          <cell r="F2641">
            <v>35942</v>
          </cell>
          <cell r="G2641" t="str">
            <v>Mayo</v>
          </cell>
          <cell r="H2641">
            <v>1998</v>
          </cell>
          <cell r="I2641">
            <v>39595</v>
          </cell>
          <cell r="J2641">
            <v>2008</v>
          </cell>
          <cell r="K2641" t="str">
            <v>Mayo</v>
          </cell>
          <cell r="P2641">
            <v>7.1</v>
          </cell>
          <cell r="Q2641">
            <v>18.88</v>
          </cell>
          <cell r="R2641">
            <v>17.52</v>
          </cell>
          <cell r="S2641" t="e">
            <v>#REF!</v>
          </cell>
          <cell r="T2641">
            <v>4025.6</v>
          </cell>
          <cell r="U2641" t="e">
            <v>#REF!</v>
          </cell>
          <cell r="V2641">
            <v>4025.6</v>
          </cell>
          <cell r="W2641" t="e">
            <v>#REF!</v>
          </cell>
          <cell r="X2641">
            <v>4025.6</v>
          </cell>
          <cell r="Y2641">
            <v>760.03327999999999</v>
          </cell>
          <cell r="Z2641">
            <v>4785.63328</v>
          </cell>
          <cell r="AA2641">
            <v>70528.512000000002</v>
          </cell>
          <cell r="AB2641">
            <v>767.4</v>
          </cell>
          <cell r="AC2641">
            <v>715.34911999999997</v>
          </cell>
          <cell r="AD2641">
            <v>698.03904</v>
          </cell>
          <cell r="AE2641">
            <v>599.00927999999999</v>
          </cell>
          <cell r="AF2641">
            <v>522.92543999999998</v>
          </cell>
          <cell r="AG2641">
            <v>479.85151999999999</v>
          </cell>
          <cell r="AH2641">
            <v>458.11327999999997</v>
          </cell>
          <cell r="AI2641">
            <v>458.11327999999997</v>
          </cell>
          <cell r="AJ2641">
            <v>458.11327999999997</v>
          </cell>
          <cell r="AK2641">
            <v>544.66368</v>
          </cell>
          <cell r="AL2641">
            <v>0</v>
          </cell>
          <cell r="AM2641">
            <v>0</v>
          </cell>
          <cell r="AN2641">
            <v>0</v>
          </cell>
          <cell r="AO2641">
            <v>0</v>
          </cell>
          <cell r="AP2641">
            <v>0</v>
          </cell>
          <cell r="AQ2641">
            <v>5701.5779199999988</v>
          </cell>
        </row>
        <row r="2642">
          <cell r="A2642">
            <v>1</v>
          </cell>
          <cell r="B2642" t="str">
            <v>COP</v>
          </cell>
          <cell r="C2642" t="str">
            <v>Convenidas</v>
          </cell>
          <cell r="D2642" t="str">
            <v>Variable</v>
          </cell>
          <cell r="E2642">
            <v>10</v>
          </cell>
          <cell r="F2642">
            <v>35942</v>
          </cell>
          <cell r="G2642" t="str">
            <v>Mayo</v>
          </cell>
          <cell r="H2642">
            <v>1998</v>
          </cell>
          <cell r="I2642">
            <v>39595</v>
          </cell>
          <cell r="J2642">
            <v>2008</v>
          </cell>
          <cell r="K2642" t="str">
            <v>Mayo</v>
          </cell>
          <cell r="P2642">
            <v>7.1</v>
          </cell>
          <cell r="Q2642">
            <v>18.88</v>
          </cell>
          <cell r="R2642">
            <v>17.52</v>
          </cell>
          <cell r="S2642" t="e">
            <v>#REF!</v>
          </cell>
          <cell r="T2642">
            <v>5.8890000000000002</v>
          </cell>
          <cell r="U2642" t="e">
            <v>#REF!</v>
          </cell>
          <cell r="V2642">
            <v>5.8890000000000002</v>
          </cell>
          <cell r="W2642" t="e">
            <v>#REF!</v>
          </cell>
          <cell r="X2642">
            <v>5.8890000000000002</v>
          </cell>
          <cell r="Y2642">
            <v>1.1118432</v>
          </cell>
          <cell r="Z2642">
            <v>7.0008432000000003</v>
          </cell>
          <cell r="AA2642">
            <v>103.17528</v>
          </cell>
          <cell r="AB2642">
            <v>1.1200000000000001</v>
          </cell>
          <cell r="AC2642">
            <v>1.0464753</v>
          </cell>
          <cell r="AD2642">
            <v>1.0211526</v>
          </cell>
          <cell r="AE2642">
            <v>0.87628319999999993</v>
          </cell>
          <cell r="AF2642">
            <v>0.76498109999999997</v>
          </cell>
          <cell r="AG2642">
            <v>0.70196880000000006</v>
          </cell>
          <cell r="AH2642">
            <v>0.67016819999999999</v>
          </cell>
          <cell r="AI2642">
            <v>0.67016819999999999</v>
          </cell>
          <cell r="AJ2642">
            <v>0.67016819999999999</v>
          </cell>
          <cell r="AK2642">
            <v>0.79678170000000004</v>
          </cell>
          <cell r="AL2642">
            <v>0</v>
          </cell>
          <cell r="AM2642">
            <v>0</v>
          </cell>
          <cell r="AN2642">
            <v>0</v>
          </cell>
          <cell r="AO2642">
            <v>0</v>
          </cell>
          <cell r="AP2642">
            <v>0</v>
          </cell>
          <cell r="AQ2642">
            <v>8.3381472999999993</v>
          </cell>
        </row>
        <row r="2643">
          <cell r="A2643">
            <v>1</v>
          </cell>
          <cell r="B2643" t="str">
            <v>COP</v>
          </cell>
          <cell r="C2643" t="str">
            <v>Convenidas</v>
          </cell>
          <cell r="D2643" t="str">
            <v>Variable</v>
          </cell>
          <cell r="E2643">
            <v>10</v>
          </cell>
          <cell r="F2643">
            <v>35942</v>
          </cell>
          <cell r="G2643" t="str">
            <v>Mayo</v>
          </cell>
          <cell r="H2643">
            <v>1998</v>
          </cell>
          <cell r="I2643">
            <v>39595</v>
          </cell>
          <cell r="J2643">
            <v>2008</v>
          </cell>
          <cell r="K2643" t="str">
            <v>Mayo</v>
          </cell>
          <cell r="P2643">
            <v>7.1</v>
          </cell>
          <cell r="Q2643">
            <v>18.88</v>
          </cell>
          <cell r="R2643">
            <v>17.52</v>
          </cell>
          <cell r="S2643" t="e">
            <v>#REF!</v>
          </cell>
          <cell r="T2643">
            <v>12024.3</v>
          </cell>
          <cell r="U2643" t="e">
            <v>#REF!</v>
          </cell>
          <cell r="V2643">
            <v>12024.3</v>
          </cell>
          <cell r="W2643" t="e">
            <v>#REF!</v>
          </cell>
          <cell r="X2643">
            <v>12024.3</v>
          </cell>
          <cell r="Y2643">
            <v>2270.1878399999996</v>
          </cell>
          <cell r="Z2643">
            <v>14294.487839999998</v>
          </cell>
          <cell r="AA2643">
            <v>210665.73599999998</v>
          </cell>
          <cell r="AB2643">
            <v>2292.1999999999998</v>
          </cell>
          <cell r="AC2643">
            <v>2136.7181099999998</v>
          </cell>
          <cell r="AD2643">
            <v>2085.0136199999997</v>
          </cell>
          <cell r="AE2643">
            <v>1789.2158399999998</v>
          </cell>
          <cell r="AF2643">
            <v>1561.9565699999998</v>
          </cell>
          <cell r="AG2643">
            <v>1433.29656</v>
          </cell>
          <cell r="AH2643">
            <v>1368.3653399999998</v>
          </cell>
          <cell r="AI2643">
            <v>1368.3653399999998</v>
          </cell>
          <cell r="AJ2643">
            <v>1368.3653399999998</v>
          </cell>
          <cell r="AK2643">
            <v>1626.88779</v>
          </cell>
          <cell r="AL2643">
            <v>0</v>
          </cell>
          <cell r="AM2643">
            <v>0</v>
          </cell>
          <cell r="AN2643">
            <v>0</v>
          </cell>
          <cell r="AO2643">
            <v>0</v>
          </cell>
          <cell r="AP2643">
            <v>0</v>
          </cell>
          <cell r="AQ2643">
            <v>17030.38451</v>
          </cell>
        </row>
        <row r="2644">
          <cell r="A2644">
            <v>1</v>
          </cell>
          <cell r="B2644" t="str">
            <v>COP</v>
          </cell>
          <cell r="C2644" t="str">
            <v>Convenidas</v>
          </cell>
          <cell r="D2644" t="str">
            <v>Variable</v>
          </cell>
          <cell r="E2644">
            <v>10</v>
          </cell>
          <cell r="F2644">
            <v>35942</v>
          </cell>
          <cell r="G2644" t="str">
            <v>Mayo</v>
          </cell>
          <cell r="H2644">
            <v>1998</v>
          </cell>
          <cell r="I2644">
            <v>39595</v>
          </cell>
          <cell r="J2644">
            <v>2008</v>
          </cell>
          <cell r="K2644" t="str">
            <v>Mayo</v>
          </cell>
          <cell r="P2644">
            <v>7.1</v>
          </cell>
          <cell r="Q2644">
            <v>18.88</v>
          </cell>
          <cell r="R2644">
            <v>17.52</v>
          </cell>
          <cell r="S2644" t="e">
            <v>#REF!</v>
          </cell>
          <cell r="T2644">
            <v>1483.3</v>
          </cell>
          <cell r="U2644" t="e">
            <v>#REF!</v>
          </cell>
          <cell r="V2644">
            <v>1483.3</v>
          </cell>
          <cell r="W2644" t="e">
            <v>#REF!</v>
          </cell>
          <cell r="X2644">
            <v>1483.3</v>
          </cell>
          <cell r="Y2644">
            <v>280.04703999999998</v>
          </cell>
          <cell r="Z2644">
            <v>1763.3470399999999</v>
          </cell>
          <cell r="AA2644">
            <v>25987.415999999997</v>
          </cell>
          <cell r="AB2644">
            <v>282.76</v>
          </cell>
          <cell r="AC2644">
            <v>263.58240999999998</v>
          </cell>
          <cell r="AD2644">
            <v>257.20421999999996</v>
          </cell>
          <cell r="AE2644">
            <v>220.71503999999999</v>
          </cell>
          <cell r="AF2644">
            <v>192.68066999999996</v>
          </cell>
          <cell r="AG2644">
            <v>176.80936</v>
          </cell>
          <cell r="AH2644">
            <v>168.79953999999998</v>
          </cell>
          <cell r="AI2644">
            <v>168.79953999999998</v>
          </cell>
          <cell r="AJ2644">
            <v>168.79953999999998</v>
          </cell>
          <cell r="AK2644">
            <v>200.69049000000001</v>
          </cell>
          <cell r="AL2644">
            <v>0</v>
          </cell>
          <cell r="AM2644">
            <v>0</v>
          </cell>
          <cell r="AN2644">
            <v>0</v>
          </cell>
          <cell r="AO2644">
            <v>0</v>
          </cell>
          <cell r="AP2644">
            <v>0</v>
          </cell>
          <cell r="AQ2644">
            <v>2100.8408099999997</v>
          </cell>
        </row>
        <row r="2645">
          <cell r="A2645">
            <v>1</v>
          </cell>
          <cell r="B2645" t="str">
            <v>COP</v>
          </cell>
          <cell r="C2645" t="str">
            <v>Convenidas</v>
          </cell>
          <cell r="D2645" t="str">
            <v>Variable</v>
          </cell>
          <cell r="E2645">
            <v>10</v>
          </cell>
          <cell r="F2645">
            <v>35942</v>
          </cell>
          <cell r="G2645" t="str">
            <v>Mayo</v>
          </cell>
          <cell r="H2645">
            <v>1998</v>
          </cell>
          <cell r="I2645">
            <v>39595</v>
          </cell>
          <cell r="J2645">
            <v>2008</v>
          </cell>
          <cell r="K2645" t="str">
            <v>Mayo</v>
          </cell>
          <cell r="P2645">
            <v>7.1</v>
          </cell>
          <cell r="Q2645">
            <v>18.88</v>
          </cell>
          <cell r="R2645">
            <v>17.52</v>
          </cell>
          <cell r="S2645" t="e">
            <v>#REF!</v>
          </cell>
          <cell r="T2645">
            <v>11553.1</v>
          </cell>
          <cell r="U2645" t="e">
            <v>#REF!</v>
          </cell>
          <cell r="V2645">
            <v>11553.1</v>
          </cell>
          <cell r="W2645" t="e">
            <v>#REF!</v>
          </cell>
          <cell r="X2645">
            <v>11553.1</v>
          </cell>
          <cell r="Y2645">
            <v>2181.2252800000001</v>
          </cell>
          <cell r="Z2645">
            <v>13734.325280000001</v>
          </cell>
          <cell r="AA2645">
            <v>202410.31200000001</v>
          </cell>
          <cell r="AB2645">
            <v>2202.38</v>
          </cell>
          <cell r="AC2645">
            <v>2052.98587</v>
          </cell>
          <cell r="AD2645">
            <v>2003.30754</v>
          </cell>
          <cell r="AE2645">
            <v>1719.1012799999999</v>
          </cell>
          <cell r="AF2645">
            <v>1500.7476899999999</v>
          </cell>
          <cell r="AG2645">
            <v>1377.12952</v>
          </cell>
          <cell r="AH2645">
            <v>1314.74278</v>
          </cell>
          <cell r="AI2645">
            <v>1314.74278</v>
          </cell>
          <cell r="AJ2645">
            <v>1314.74278</v>
          </cell>
          <cell r="AK2645">
            <v>1563.1344300000001</v>
          </cell>
          <cell r="AL2645">
            <v>0</v>
          </cell>
          <cell r="AM2645">
            <v>0</v>
          </cell>
          <cell r="AN2645">
            <v>0</v>
          </cell>
          <cell r="AO2645">
            <v>0</v>
          </cell>
          <cell r="AP2645">
            <v>0</v>
          </cell>
          <cell r="AQ2645">
            <v>16363.01467</v>
          </cell>
        </row>
        <row r="2646">
          <cell r="A2646">
            <v>1</v>
          </cell>
          <cell r="B2646" t="str">
            <v>COP</v>
          </cell>
          <cell r="C2646" t="str">
            <v>Convenidas</v>
          </cell>
          <cell r="D2646" t="str">
            <v>Variable</v>
          </cell>
          <cell r="E2646">
            <v>10</v>
          </cell>
          <cell r="F2646">
            <v>35942</v>
          </cell>
          <cell r="G2646" t="str">
            <v>Mayo</v>
          </cell>
          <cell r="H2646">
            <v>1998</v>
          </cell>
          <cell r="I2646">
            <v>39595</v>
          </cell>
          <cell r="J2646">
            <v>2008</v>
          </cell>
          <cell r="K2646" t="str">
            <v>Mayo</v>
          </cell>
          <cell r="P2646">
            <v>7.1</v>
          </cell>
          <cell r="Q2646">
            <v>18.88</v>
          </cell>
          <cell r="R2646">
            <v>17.52</v>
          </cell>
          <cell r="S2646" t="e">
            <v>#REF!</v>
          </cell>
          <cell r="T2646">
            <v>25464.400000000001</v>
          </cell>
          <cell r="U2646" t="e">
            <v>#REF!</v>
          </cell>
          <cell r="V2646">
            <v>25464.400000000001</v>
          </cell>
          <cell r="W2646" t="e">
            <v>#REF!</v>
          </cell>
          <cell r="X2646">
            <v>25464.400000000001</v>
          </cell>
          <cell r="Y2646">
            <v>4807.6787199999999</v>
          </cell>
          <cell r="Z2646">
            <v>30272.078720000001</v>
          </cell>
          <cell r="AA2646">
            <v>446136.288</v>
          </cell>
          <cell r="AB2646">
            <v>4854.3</v>
          </cell>
          <cell r="AC2646">
            <v>4525.0238799999997</v>
          </cell>
          <cell r="AD2646">
            <v>4415.5269600000001</v>
          </cell>
          <cell r="AE2646">
            <v>3789.1027199999999</v>
          </cell>
          <cell r="AF2646">
            <v>3307.8255599999998</v>
          </cell>
          <cell r="AG2646">
            <v>3035.3564800000004</v>
          </cell>
          <cell r="AH2646">
            <v>2897.84872</v>
          </cell>
          <cell r="AI2646">
            <v>2897.84872</v>
          </cell>
          <cell r="AJ2646">
            <v>2897.84872</v>
          </cell>
          <cell r="AK2646">
            <v>3445.3333200000002</v>
          </cell>
          <cell r="AL2646">
            <v>0</v>
          </cell>
          <cell r="AM2646">
            <v>0</v>
          </cell>
          <cell r="AN2646">
            <v>0</v>
          </cell>
          <cell r="AO2646">
            <v>0</v>
          </cell>
          <cell r="AP2646">
            <v>0</v>
          </cell>
          <cell r="AQ2646">
            <v>36066.015080000005</v>
          </cell>
        </row>
        <row r="2647">
          <cell r="A2647">
            <v>1</v>
          </cell>
          <cell r="B2647" t="str">
            <v>COP</v>
          </cell>
          <cell r="C2647" t="str">
            <v>Convenidas</v>
          </cell>
          <cell r="D2647" t="str">
            <v>Variable</v>
          </cell>
          <cell r="E2647">
            <v>10</v>
          </cell>
          <cell r="F2647">
            <v>35942</v>
          </cell>
          <cell r="G2647" t="str">
            <v>Mayo</v>
          </cell>
          <cell r="H2647">
            <v>1998</v>
          </cell>
          <cell r="I2647">
            <v>39595</v>
          </cell>
          <cell r="J2647">
            <v>2008</v>
          </cell>
          <cell r="K2647" t="str">
            <v>Mayo</v>
          </cell>
          <cell r="P2647">
            <v>7.1</v>
          </cell>
          <cell r="Q2647">
            <v>18.88</v>
          </cell>
          <cell r="R2647">
            <v>17.52</v>
          </cell>
          <cell r="S2647" t="e">
            <v>#REF!</v>
          </cell>
          <cell r="T2647">
            <v>628.81100000000004</v>
          </cell>
          <cell r="U2647" t="e">
            <v>#REF!</v>
          </cell>
          <cell r="V2647">
            <v>628.81100000000004</v>
          </cell>
          <cell r="W2647" t="e">
            <v>#REF!</v>
          </cell>
          <cell r="X2647">
            <v>628.81100000000004</v>
          </cell>
          <cell r="Y2647">
            <v>118.71951680000001</v>
          </cell>
          <cell r="Z2647">
            <v>747.53051679999999</v>
          </cell>
          <cell r="AA2647">
            <v>11016.76872</v>
          </cell>
          <cell r="AB2647">
            <v>119.87</v>
          </cell>
          <cell r="AC2647">
            <v>111.73971470000001</v>
          </cell>
          <cell r="AD2647">
            <v>109.0358274</v>
          </cell>
          <cell r="AE2647">
            <v>93.567076799999995</v>
          </cell>
          <cell r="AF2647">
            <v>81.6825489</v>
          </cell>
          <cell r="AG2647">
            <v>74.954271200000008</v>
          </cell>
          <cell r="AH2647">
            <v>71.558691800000005</v>
          </cell>
          <cell r="AI2647">
            <v>71.558691800000005</v>
          </cell>
          <cell r="AJ2647">
            <v>71.558691800000005</v>
          </cell>
          <cell r="AK2647">
            <v>85.078128300000003</v>
          </cell>
          <cell r="AL2647">
            <v>0</v>
          </cell>
          <cell r="AM2647">
            <v>0</v>
          </cell>
          <cell r="AN2647">
            <v>0</v>
          </cell>
          <cell r="AO2647">
            <v>0</v>
          </cell>
          <cell r="AP2647">
            <v>0</v>
          </cell>
          <cell r="AQ2647">
            <v>890.60364270000002</v>
          </cell>
        </row>
        <row r="2648">
          <cell r="A2648">
            <v>1</v>
          </cell>
          <cell r="B2648" t="str">
            <v>COP</v>
          </cell>
          <cell r="C2648" t="str">
            <v>Convenidas</v>
          </cell>
          <cell r="D2648" t="str">
            <v>Variable</v>
          </cell>
          <cell r="E2648">
            <v>10</v>
          </cell>
          <cell r="F2648">
            <v>35942</v>
          </cell>
          <cell r="G2648" t="str">
            <v>Mayo</v>
          </cell>
          <cell r="H2648">
            <v>1998</v>
          </cell>
          <cell r="I2648">
            <v>39595</v>
          </cell>
          <cell r="J2648">
            <v>2008</v>
          </cell>
          <cell r="K2648" t="str">
            <v>Mayo</v>
          </cell>
          <cell r="P2648">
            <v>7.1</v>
          </cell>
          <cell r="Q2648">
            <v>18.88</v>
          </cell>
          <cell r="R2648">
            <v>17.52</v>
          </cell>
          <cell r="S2648" t="e">
            <v>#REF!</v>
          </cell>
          <cell r="T2648">
            <v>3.9</v>
          </cell>
          <cell r="U2648" t="e">
            <v>#REF!</v>
          </cell>
          <cell r="V2648">
            <v>3.9</v>
          </cell>
          <cell r="W2648" t="e">
            <v>#REF!</v>
          </cell>
          <cell r="X2648">
            <v>3.9</v>
          </cell>
          <cell r="Y2648">
            <v>0.73631999999999997</v>
          </cell>
          <cell r="Z2648">
            <v>4.6363199999999996</v>
          </cell>
          <cell r="AA2648">
            <v>68.328000000000003</v>
          </cell>
          <cell r="AB2648">
            <v>0.74</v>
          </cell>
          <cell r="AC2648">
            <v>0.69302999999999992</v>
          </cell>
          <cell r="AD2648">
            <v>0.67625999999999997</v>
          </cell>
          <cell r="AE2648">
            <v>0.58031999999999995</v>
          </cell>
          <cell r="AF2648">
            <v>0.50660999999999989</v>
          </cell>
          <cell r="AG2648">
            <v>0.46488000000000002</v>
          </cell>
          <cell r="AH2648">
            <v>0.44381999999999999</v>
          </cell>
          <cell r="AI2648">
            <v>0.44381999999999999</v>
          </cell>
          <cell r="AJ2648">
            <v>0.44381999999999999</v>
          </cell>
          <cell r="AK2648">
            <v>0.52766999999999997</v>
          </cell>
          <cell r="AL2648">
            <v>0</v>
          </cell>
          <cell r="AM2648">
            <v>0</v>
          </cell>
          <cell r="AN2648">
            <v>0</v>
          </cell>
          <cell r="AO2648">
            <v>0</v>
          </cell>
          <cell r="AP2648">
            <v>0</v>
          </cell>
          <cell r="AQ2648">
            <v>5.5202299999999989</v>
          </cell>
        </row>
        <row r="2649">
          <cell r="A2649">
            <v>1</v>
          </cell>
          <cell r="B2649" t="str">
            <v>COP</v>
          </cell>
          <cell r="C2649" t="str">
            <v>Convenidas</v>
          </cell>
          <cell r="D2649" t="str">
            <v>Variable</v>
          </cell>
          <cell r="E2649">
            <v>10</v>
          </cell>
          <cell r="F2649">
            <v>35942</v>
          </cell>
          <cell r="G2649" t="str">
            <v>Mayo</v>
          </cell>
          <cell r="H2649">
            <v>1998</v>
          </cell>
          <cell r="I2649">
            <v>39595</v>
          </cell>
          <cell r="J2649">
            <v>2008</v>
          </cell>
          <cell r="K2649" t="str">
            <v>Mayo</v>
          </cell>
          <cell r="P2649">
            <v>7.1</v>
          </cell>
          <cell r="Q2649">
            <v>18.88</v>
          </cell>
          <cell r="R2649">
            <v>17.52</v>
          </cell>
          <cell r="S2649" t="e">
            <v>#REF!</v>
          </cell>
          <cell r="T2649">
            <v>3.25</v>
          </cell>
          <cell r="U2649" t="e">
            <v>#REF!</v>
          </cell>
          <cell r="V2649">
            <v>3.25</v>
          </cell>
          <cell r="W2649" t="e">
            <v>#REF!</v>
          </cell>
          <cell r="X2649">
            <v>3.25</v>
          </cell>
          <cell r="Y2649">
            <v>0.61360000000000003</v>
          </cell>
          <cell r="Z2649">
            <v>3.8635999999999999</v>
          </cell>
          <cell r="AA2649">
            <v>56.94</v>
          </cell>
          <cell r="AB2649">
            <v>0.62</v>
          </cell>
          <cell r="AC2649">
            <v>0.57752499999999996</v>
          </cell>
          <cell r="AD2649">
            <v>0.56355</v>
          </cell>
          <cell r="AE2649">
            <v>0.48359999999999997</v>
          </cell>
          <cell r="AF2649">
            <v>0.42217499999999997</v>
          </cell>
          <cell r="AG2649">
            <v>0.38740000000000002</v>
          </cell>
          <cell r="AH2649">
            <v>0.36985000000000001</v>
          </cell>
          <cell r="AI2649">
            <v>0.36985000000000001</v>
          </cell>
          <cell r="AJ2649">
            <v>0.36985000000000001</v>
          </cell>
          <cell r="AK2649">
            <v>0.43972500000000003</v>
          </cell>
          <cell r="AL2649">
            <v>0</v>
          </cell>
          <cell r="AM2649">
            <v>0</v>
          </cell>
          <cell r="AN2649">
            <v>0</v>
          </cell>
          <cell r="AO2649">
            <v>0</v>
          </cell>
          <cell r="AP2649">
            <v>0</v>
          </cell>
          <cell r="AQ2649">
            <v>4.6035250000000003</v>
          </cell>
        </row>
        <row r="2650">
          <cell r="A2650">
            <v>1</v>
          </cell>
          <cell r="B2650" t="str">
            <v>COP</v>
          </cell>
          <cell r="C2650" t="str">
            <v>Convenidas</v>
          </cell>
          <cell r="D2650" t="str">
            <v>Variable</v>
          </cell>
          <cell r="E2650">
            <v>10</v>
          </cell>
          <cell r="F2650">
            <v>35942</v>
          </cell>
          <cell r="G2650" t="str">
            <v>Mayo</v>
          </cell>
          <cell r="H2650">
            <v>1998</v>
          </cell>
          <cell r="I2650">
            <v>39595</v>
          </cell>
          <cell r="J2650">
            <v>2008</v>
          </cell>
          <cell r="K2650" t="str">
            <v>Mayo</v>
          </cell>
          <cell r="P2650">
            <v>7.1</v>
          </cell>
          <cell r="Q2650">
            <v>18.88</v>
          </cell>
          <cell r="R2650">
            <v>17.52</v>
          </cell>
          <cell r="S2650" t="e">
            <v>#REF!</v>
          </cell>
          <cell r="T2650">
            <v>0.05</v>
          </cell>
          <cell r="U2650" t="e">
            <v>#REF!</v>
          </cell>
          <cell r="V2650">
            <v>0.05</v>
          </cell>
          <cell r="W2650" t="e">
            <v>#REF!</v>
          </cell>
          <cell r="X2650">
            <v>0.05</v>
          </cell>
          <cell r="Y2650">
            <v>9.4400000000000005E-3</v>
          </cell>
          <cell r="Z2650">
            <v>5.9440000000000007E-2</v>
          </cell>
          <cell r="AA2650">
            <v>0.876</v>
          </cell>
          <cell r="AB2650">
            <v>0.01</v>
          </cell>
          <cell r="AC2650">
            <v>8.8850000000000005E-3</v>
          </cell>
          <cell r="AD2650">
            <v>8.6700000000000006E-3</v>
          </cell>
          <cell r="AE2650">
            <v>7.4399999999999996E-3</v>
          </cell>
          <cell r="AF2650">
            <v>6.4949999999999999E-3</v>
          </cell>
          <cell r="AG2650">
            <v>5.96E-3</v>
          </cell>
          <cell r="AH2650">
            <v>5.6900000000000006E-3</v>
          </cell>
          <cell r="AI2650">
            <v>5.6900000000000006E-3</v>
          </cell>
          <cell r="AJ2650">
            <v>5.6900000000000006E-3</v>
          </cell>
          <cell r="AK2650">
            <v>6.7650000000000002E-3</v>
          </cell>
          <cell r="AL2650">
            <v>0</v>
          </cell>
          <cell r="AM2650">
            <v>0</v>
          </cell>
          <cell r="AN2650">
            <v>0</v>
          </cell>
          <cell r="AO2650">
            <v>0</v>
          </cell>
          <cell r="AP2650">
            <v>0</v>
          </cell>
          <cell r="AQ2650">
            <v>7.1284999999999987E-2</v>
          </cell>
        </row>
        <row r="2651">
          <cell r="A2651">
            <v>1</v>
          </cell>
          <cell r="B2651" t="str">
            <v>COP</v>
          </cell>
          <cell r="C2651" t="str">
            <v>Convenidas</v>
          </cell>
          <cell r="D2651" t="str">
            <v>Variable</v>
          </cell>
          <cell r="E2651">
            <v>10</v>
          </cell>
          <cell r="F2651">
            <v>35942</v>
          </cell>
          <cell r="G2651" t="str">
            <v>Mayo</v>
          </cell>
          <cell r="H2651">
            <v>1998</v>
          </cell>
          <cell r="I2651">
            <v>39595</v>
          </cell>
          <cell r="J2651">
            <v>2008</v>
          </cell>
          <cell r="K2651" t="str">
            <v>Mayo</v>
          </cell>
          <cell r="P2651">
            <v>7.1</v>
          </cell>
          <cell r="Q2651">
            <v>18.88</v>
          </cell>
          <cell r="R2651">
            <v>17.52</v>
          </cell>
          <cell r="S2651" t="e">
            <v>#REF!</v>
          </cell>
          <cell r="T2651">
            <v>276</v>
          </cell>
          <cell r="U2651" t="e">
            <v>#REF!</v>
          </cell>
          <cell r="V2651">
            <v>276</v>
          </cell>
          <cell r="W2651" t="e">
            <v>#REF!</v>
          </cell>
          <cell r="X2651">
            <v>276</v>
          </cell>
          <cell r="Y2651">
            <v>52.108800000000002</v>
          </cell>
          <cell r="Z2651">
            <v>328.10879999999997</v>
          </cell>
          <cell r="AA2651">
            <v>4835.5199999999995</v>
          </cell>
          <cell r="AB2651">
            <v>52.61</v>
          </cell>
          <cell r="AC2651">
            <v>49.045200000000001</v>
          </cell>
          <cell r="AD2651">
            <v>47.858400000000003</v>
          </cell>
          <cell r="AE2651">
            <v>41.068799999999996</v>
          </cell>
          <cell r="AF2651">
            <v>35.852399999999996</v>
          </cell>
          <cell r="AG2651">
            <v>32.8992</v>
          </cell>
          <cell r="AH2651">
            <v>31.408799999999999</v>
          </cell>
          <cell r="AI2651">
            <v>31.408799999999999</v>
          </cell>
          <cell r="AJ2651">
            <v>31.408799999999999</v>
          </cell>
          <cell r="AK2651">
            <v>37.342800000000004</v>
          </cell>
          <cell r="AL2651">
            <v>0</v>
          </cell>
          <cell r="AM2651">
            <v>0</v>
          </cell>
          <cell r="AN2651">
            <v>0</v>
          </cell>
          <cell r="AO2651">
            <v>0</v>
          </cell>
          <cell r="AP2651">
            <v>0</v>
          </cell>
          <cell r="AQ2651">
            <v>390.90319999999997</v>
          </cell>
        </row>
        <row r="2652">
          <cell r="A2652">
            <v>1</v>
          </cell>
          <cell r="B2652" t="str">
            <v>COP</v>
          </cell>
          <cell r="C2652" t="str">
            <v>Convenidas</v>
          </cell>
          <cell r="D2652" t="str">
            <v>Variable</v>
          </cell>
          <cell r="E2652">
            <v>10</v>
          </cell>
          <cell r="F2652">
            <v>35942</v>
          </cell>
          <cell r="G2652" t="str">
            <v>Mayo</v>
          </cell>
          <cell r="H2652">
            <v>1998</v>
          </cell>
          <cell r="I2652">
            <v>39595</v>
          </cell>
          <cell r="J2652">
            <v>2008</v>
          </cell>
          <cell r="K2652" t="str">
            <v>Mayo</v>
          </cell>
          <cell r="P2652">
            <v>7.1</v>
          </cell>
          <cell r="Q2652">
            <v>18.88</v>
          </cell>
          <cell r="R2652">
            <v>17.52</v>
          </cell>
          <cell r="S2652" t="e">
            <v>#REF!</v>
          </cell>
          <cell r="T2652">
            <v>1048.4000000000001</v>
          </cell>
          <cell r="U2652" t="e">
            <v>#REF!</v>
          </cell>
          <cell r="V2652">
            <v>1048.4000000000001</v>
          </cell>
          <cell r="W2652" t="e">
            <v>#REF!</v>
          </cell>
          <cell r="X2652">
            <v>1048.4000000000001</v>
          </cell>
          <cell r="Y2652">
            <v>197.93792000000002</v>
          </cell>
          <cell r="Z2652">
            <v>1246.3379200000002</v>
          </cell>
          <cell r="AA2652">
            <v>18367.968000000001</v>
          </cell>
          <cell r="AB2652">
            <v>199.86</v>
          </cell>
          <cell r="AC2652">
            <v>186.30068</v>
          </cell>
          <cell r="AD2652">
            <v>181.79256000000001</v>
          </cell>
          <cell r="AE2652">
            <v>156.00192000000001</v>
          </cell>
          <cell r="AF2652">
            <v>136.18716000000001</v>
          </cell>
          <cell r="AG2652">
            <v>124.96928000000001</v>
          </cell>
          <cell r="AH2652">
            <v>119.30792000000001</v>
          </cell>
          <cell r="AI2652">
            <v>119.30792000000001</v>
          </cell>
          <cell r="AJ2652">
            <v>119.30792000000001</v>
          </cell>
          <cell r="AK2652">
            <v>141.84852000000001</v>
          </cell>
          <cell r="AL2652">
            <v>0</v>
          </cell>
          <cell r="AM2652">
            <v>0</v>
          </cell>
          <cell r="AN2652">
            <v>0</v>
          </cell>
          <cell r="AO2652">
            <v>0</v>
          </cell>
          <cell r="AP2652">
            <v>0</v>
          </cell>
          <cell r="AQ2652">
            <v>1484.8838800000001</v>
          </cell>
        </row>
        <row r="2653">
          <cell r="A2653">
            <v>1</v>
          </cell>
          <cell r="B2653" t="str">
            <v>COP</v>
          </cell>
          <cell r="C2653" t="str">
            <v>Convenidas</v>
          </cell>
          <cell r="D2653" t="str">
            <v>Variable</v>
          </cell>
          <cell r="E2653">
            <v>10</v>
          </cell>
          <cell r="F2653">
            <v>35942</v>
          </cell>
          <cell r="G2653" t="str">
            <v>Mayo</v>
          </cell>
          <cell r="H2653">
            <v>1998</v>
          </cell>
          <cell r="I2653">
            <v>39595</v>
          </cell>
          <cell r="J2653">
            <v>2008</v>
          </cell>
          <cell r="K2653" t="str">
            <v>Mayo</v>
          </cell>
          <cell r="P2653">
            <v>7.1</v>
          </cell>
          <cell r="Q2653">
            <v>18.88</v>
          </cell>
          <cell r="R2653">
            <v>17.52</v>
          </cell>
          <cell r="S2653" t="e">
            <v>#REF!</v>
          </cell>
          <cell r="T2653">
            <v>300</v>
          </cell>
          <cell r="U2653" t="e">
            <v>#REF!</v>
          </cell>
          <cell r="V2653">
            <v>300</v>
          </cell>
          <cell r="W2653" t="e">
            <v>#REF!</v>
          </cell>
          <cell r="X2653">
            <v>300</v>
          </cell>
          <cell r="Y2653">
            <v>56.64</v>
          </cell>
          <cell r="Z2653">
            <v>356.64</v>
          </cell>
          <cell r="AA2653">
            <v>5256</v>
          </cell>
          <cell r="AB2653">
            <v>57.19</v>
          </cell>
          <cell r="AC2653">
            <v>53.31</v>
          </cell>
          <cell r="AD2653">
            <v>52.019999999999996</v>
          </cell>
          <cell r="AE2653">
            <v>44.639999999999993</v>
          </cell>
          <cell r="AF2653">
            <v>38.97</v>
          </cell>
          <cell r="AG2653">
            <v>35.76</v>
          </cell>
          <cell r="AH2653">
            <v>34.14</v>
          </cell>
          <cell r="AI2653">
            <v>34.14</v>
          </cell>
          <cell r="AJ2653">
            <v>34.14</v>
          </cell>
          <cell r="AK2653">
            <v>40.590000000000003</v>
          </cell>
          <cell r="AL2653">
            <v>0</v>
          </cell>
          <cell r="AM2653">
            <v>0</v>
          </cell>
          <cell r="AN2653">
            <v>0</v>
          </cell>
          <cell r="AO2653">
            <v>0</v>
          </cell>
          <cell r="AP2653">
            <v>0</v>
          </cell>
          <cell r="AQ2653">
            <v>424.9</v>
          </cell>
        </row>
        <row r="2654">
          <cell r="A2654">
            <v>1</v>
          </cell>
          <cell r="B2654" t="str">
            <v>COP</v>
          </cell>
          <cell r="C2654" t="str">
            <v>Convenidas</v>
          </cell>
          <cell r="D2654" t="str">
            <v>Variable</v>
          </cell>
          <cell r="E2654">
            <v>10</v>
          </cell>
          <cell r="F2654">
            <v>35942</v>
          </cell>
          <cell r="G2654" t="str">
            <v>Mayo</v>
          </cell>
          <cell r="H2654">
            <v>1998</v>
          </cell>
          <cell r="I2654">
            <v>39595</v>
          </cell>
          <cell r="J2654">
            <v>2008</v>
          </cell>
          <cell r="K2654" t="str">
            <v>Mayo</v>
          </cell>
          <cell r="P2654">
            <v>7.1</v>
          </cell>
          <cell r="Q2654">
            <v>18.88</v>
          </cell>
          <cell r="R2654">
            <v>17.52</v>
          </cell>
          <cell r="S2654" t="e">
            <v>#REF!</v>
          </cell>
          <cell r="T2654">
            <v>405.2</v>
          </cell>
          <cell r="U2654" t="e">
            <v>#REF!</v>
          </cell>
          <cell r="V2654">
            <v>405.2</v>
          </cell>
          <cell r="W2654" t="e">
            <v>#REF!</v>
          </cell>
          <cell r="X2654">
            <v>405.2</v>
          </cell>
          <cell r="Y2654">
            <v>76.50175999999999</v>
          </cell>
          <cell r="Z2654">
            <v>481.70175999999998</v>
          </cell>
          <cell r="AA2654">
            <v>7099.1039999999994</v>
          </cell>
          <cell r="AB2654">
            <v>77.239999999999995</v>
          </cell>
          <cell r="AC2654">
            <v>72.004040000000003</v>
          </cell>
          <cell r="AD2654">
            <v>70.261679999999998</v>
          </cell>
          <cell r="AE2654">
            <v>60.293759999999992</v>
          </cell>
          <cell r="AF2654">
            <v>52.635479999999994</v>
          </cell>
          <cell r="AG2654">
            <v>48.299839999999996</v>
          </cell>
          <cell r="AH2654">
            <v>46.111759999999997</v>
          </cell>
          <cell r="AI2654">
            <v>46.111759999999997</v>
          </cell>
          <cell r="AJ2654">
            <v>46.111759999999997</v>
          </cell>
          <cell r="AK2654">
            <v>54.823560000000001</v>
          </cell>
          <cell r="AL2654">
            <v>0</v>
          </cell>
          <cell r="AM2654">
            <v>0</v>
          </cell>
          <cell r="AN2654">
            <v>0</v>
          </cell>
          <cell r="AO2654">
            <v>0</v>
          </cell>
          <cell r="AP2654">
            <v>0</v>
          </cell>
          <cell r="AQ2654">
            <v>573.89364</v>
          </cell>
        </row>
        <row r="2655">
          <cell r="A2655">
            <v>1</v>
          </cell>
          <cell r="B2655" t="str">
            <v>COP</v>
          </cell>
          <cell r="C2655" t="str">
            <v>Convenidas</v>
          </cell>
          <cell r="D2655" t="str">
            <v>Variable</v>
          </cell>
          <cell r="E2655">
            <v>10</v>
          </cell>
          <cell r="F2655">
            <v>35942</v>
          </cell>
          <cell r="G2655" t="str">
            <v>Mayo</v>
          </cell>
          <cell r="H2655">
            <v>1998</v>
          </cell>
          <cell r="I2655">
            <v>39595</v>
          </cell>
          <cell r="J2655">
            <v>2008</v>
          </cell>
          <cell r="K2655" t="str">
            <v>Mayo</v>
          </cell>
          <cell r="P2655">
            <v>7.1</v>
          </cell>
          <cell r="Q2655">
            <v>18.88</v>
          </cell>
          <cell r="R2655">
            <v>17.52</v>
          </cell>
          <cell r="S2655" t="e">
            <v>#REF!</v>
          </cell>
          <cell r="T2655">
            <v>5036.2</v>
          </cell>
          <cell r="U2655" t="e">
            <v>#REF!</v>
          </cell>
          <cell r="V2655">
            <v>5036.2</v>
          </cell>
          <cell r="W2655" t="e">
            <v>#REF!</v>
          </cell>
          <cell r="X2655">
            <v>5036.2</v>
          </cell>
          <cell r="Y2655">
            <v>950.8345599999999</v>
          </cell>
          <cell r="Z2655">
            <v>5987.0345600000001</v>
          </cell>
          <cell r="AA2655">
            <v>88234.223999999987</v>
          </cell>
          <cell r="AB2655">
            <v>960.05</v>
          </cell>
          <cell r="AC2655">
            <v>894.93273999999997</v>
          </cell>
          <cell r="AD2655">
            <v>873.27707999999996</v>
          </cell>
          <cell r="AE2655">
            <v>749.38655999999992</v>
          </cell>
          <cell r="AF2655">
            <v>654.20237999999995</v>
          </cell>
          <cell r="AG2655">
            <v>600.31503999999995</v>
          </cell>
          <cell r="AH2655">
            <v>573.11955999999998</v>
          </cell>
          <cell r="AI2655">
            <v>573.11955999999998</v>
          </cell>
          <cell r="AJ2655">
            <v>573.11955999999998</v>
          </cell>
          <cell r="AK2655">
            <v>681.39786000000004</v>
          </cell>
          <cell r="AL2655">
            <v>0</v>
          </cell>
          <cell r="AM2655">
            <v>0</v>
          </cell>
          <cell r="AN2655">
            <v>0</v>
          </cell>
          <cell r="AO2655">
            <v>0</v>
          </cell>
          <cell r="AP2655">
            <v>0</v>
          </cell>
          <cell r="AQ2655">
            <v>7132.9203400000006</v>
          </cell>
        </row>
        <row r="2656">
          <cell r="A2656">
            <v>1</v>
          </cell>
          <cell r="B2656" t="str">
            <v>COP</v>
          </cell>
          <cell r="C2656" t="str">
            <v>Convenidas</v>
          </cell>
          <cell r="D2656" t="str">
            <v>Variable</v>
          </cell>
          <cell r="E2656">
            <v>10</v>
          </cell>
          <cell r="F2656">
            <v>35942</v>
          </cell>
          <cell r="G2656" t="str">
            <v>Mayo</v>
          </cell>
          <cell r="H2656">
            <v>1998</v>
          </cell>
          <cell r="I2656">
            <v>39595</v>
          </cell>
          <cell r="J2656">
            <v>2008</v>
          </cell>
          <cell r="K2656" t="str">
            <v>Mayo</v>
          </cell>
          <cell r="P2656">
            <v>7.1</v>
          </cell>
          <cell r="Q2656">
            <v>18.88</v>
          </cell>
          <cell r="R2656">
            <v>17.52</v>
          </cell>
          <cell r="S2656" t="e">
            <v>#REF!</v>
          </cell>
          <cell r="T2656">
            <v>1184.5999999999999</v>
          </cell>
          <cell r="U2656" t="e">
            <v>#REF!</v>
          </cell>
          <cell r="V2656">
            <v>1184.5999999999999</v>
          </cell>
          <cell r="W2656" t="e">
            <v>#REF!</v>
          </cell>
          <cell r="X2656">
            <v>1184.5999999999999</v>
          </cell>
          <cell r="Y2656">
            <v>223.65247999999997</v>
          </cell>
          <cell r="Z2656">
            <v>1408.2524799999999</v>
          </cell>
          <cell r="AA2656">
            <v>20754.191999999999</v>
          </cell>
          <cell r="AB2656">
            <v>225.82</v>
          </cell>
          <cell r="AC2656">
            <v>210.50341999999998</v>
          </cell>
          <cell r="AD2656">
            <v>205.40964</v>
          </cell>
          <cell r="AE2656">
            <v>176.26847999999998</v>
          </cell>
          <cell r="AF2656">
            <v>153.87953999999996</v>
          </cell>
          <cell r="AG2656">
            <v>141.20432</v>
          </cell>
          <cell r="AH2656">
            <v>134.80748</v>
          </cell>
          <cell r="AI2656">
            <v>134.80748</v>
          </cell>
          <cell r="AJ2656">
            <v>134.80748</v>
          </cell>
          <cell r="AK2656">
            <v>160.27637999999999</v>
          </cell>
          <cell r="AL2656">
            <v>0</v>
          </cell>
          <cell r="AM2656">
            <v>0</v>
          </cell>
          <cell r="AN2656">
            <v>0</v>
          </cell>
          <cell r="AO2656">
            <v>0</v>
          </cell>
          <cell r="AP2656">
            <v>0</v>
          </cell>
          <cell r="AQ2656">
            <v>1677.7842199999998</v>
          </cell>
        </row>
        <row r="2657">
          <cell r="A2657">
            <v>1</v>
          </cell>
          <cell r="B2657" t="str">
            <v>COP</v>
          </cell>
          <cell r="C2657" t="str">
            <v>Convenidas</v>
          </cell>
          <cell r="D2657" t="str">
            <v>Variable</v>
          </cell>
          <cell r="E2657">
            <v>10</v>
          </cell>
          <cell r="F2657">
            <v>35942</v>
          </cell>
          <cell r="G2657" t="str">
            <v>Mayo</v>
          </cell>
          <cell r="H2657">
            <v>1998</v>
          </cell>
          <cell r="I2657">
            <v>39595</v>
          </cell>
          <cell r="J2657">
            <v>2008</v>
          </cell>
          <cell r="K2657" t="str">
            <v>Mayo</v>
          </cell>
          <cell r="P2657">
            <v>7.1</v>
          </cell>
          <cell r="Q2657">
            <v>18.88</v>
          </cell>
          <cell r="R2657">
            <v>17.52</v>
          </cell>
          <cell r="S2657" t="e">
            <v>#REF!</v>
          </cell>
          <cell r="T2657">
            <v>1943.4</v>
          </cell>
          <cell r="U2657" t="e">
            <v>#REF!</v>
          </cell>
          <cell r="V2657">
            <v>1943.4</v>
          </cell>
          <cell r="W2657" t="e">
            <v>#REF!</v>
          </cell>
          <cell r="X2657">
            <v>1943.4</v>
          </cell>
          <cell r="Y2657">
            <v>366.91392000000002</v>
          </cell>
          <cell r="Z2657">
            <v>2310.3139200000001</v>
          </cell>
          <cell r="AA2657">
            <v>34048.368000000002</v>
          </cell>
          <cell r="AB2657">
            <v>370.47</v>
          </cell>
          <cell r="AC2657">
            <v>345.34217999999998</v>
          </cell>
          <cell r="AD2657">
            <v>336.98556000000002</v>
          </cell>
          <cell r="AE2657">
            <v>289.17791999999997</v>
          </cell>
          <cell r="AF2657">
            <v>252.44765999999998</v>
          </cell>
          <cell r="AG2657">
            <v>231.65328000000002</v>
          </cell>
          <cell r="AH2657">
            <v>221.15891999999999</v>
          </cell>
          <cell r="AI2657">
            <v>221.15891999999999</v>
          </cell>
          <cell r="AJ2657">
            <v>221.15891999999999</v>
          </cell>
          <cell r="AK2657">
            <v>262.94202000000001</v>
          </cell>
          <cell r="AL2657">
            <v>0</v>
          </cell>
          <cell r="AM2657">
            <v>0</v>
          </cell>
          <cell r="AN2657">
            <v>0</v>
          </cell>
          <cell r="AO2657">
            <v>0</v>
          </cell>
          <cell r="AP2657">
            <v>0</v>
          </cell>
          <cell r="AQ2657">
            <v>2752.4953799999998</v>
          </cell>
        </row>
        <row r="2658">
          <cell r="A2658">
            <v>1</v>
          </cell>
          <cell r="B2658" t="str">
            <v>COP</v>
          </cell>
          <cell r="C2658" t="str">
            <v>Convenidas</v>
          </cell>
          <cell r="D2658" t="str">
            <v>Variable</v>
          </cell>
          <cell r="E2658">
            <v>10</v>
          </cell>
          <cell r="F2658">
            <v>35942</v>
          </cell>
          <cell r="G2658" t="str">
            <v>Mayo</v>
          </cell>
          <cell r="H2658">
            <v>1998</v>
          </cell>
          <cell r="I2658">
            <v>39595</v>
          </cell>
          <cell r="J2658">
            <v>2008</v>
          </cell>
          <cell r="K2658" t="str">
            <v>Mayo</v>
          </cell>
          <cell r="P2658">
            <v>7.1</v>
          </cell>
          <cell r="Q2658">
            <v>18.88</v>
          </cell>
          <cell r="R2658">
            <v>17.52</v>
          </cell>
          <cell r="S2658" t="e">
            <v>#REF!</v>
          </cell>
          <cell r="T2658">
            <v>2264.1</v>
          </cell>
          <cell r="U2658" t="e">
            <v>#REF!</v>
          </cell>
          <cell r="V2658">
            <v>2264.1</v>
          </cell>
          <cell r="W2658" t="e">
            <v>#REF!</v>
          </cell>
          <cell r="X2658">
            <v>2264.1</v>
          </cell>
          <cell r="Y2658">
            <v>427.46207999999996</v>
          </cell>
          <cell r="Z2658">
            <v>2691.5620799999997</v>
          </cell>
          <cell r="AA2658">
            <v>39667.031999999999</v>
          </cell>
          <cell r="AB2658">
            <v>431.61</v>
          </cell>
          <cell r="AC2658">
            <v>402.33056999999997</v>
          </cell>
          <cell r="AD2658">
            <v>392.59494000000001</v>
          </cell>
          <cell r="AE2658">
            <v>336.89807999999994</v>
          </cell>
          <cell r="AF2658">
            <v>294.10658999999998</v>
          </cell>
          <cell r="AG2658">
            <v>269.88072</v>
          </cell>
          <cell r="AH2658">
            <v>257.65458000000001</v>
          </cell>
          <cell r="AI2658">
            <v>257.65458000000001</v>
          </cell>
          <cell r="AJ2658">
            <v>257.65458000000001</v>
          </cell>
          <cell r="AK2658">
            <v>306.33272999999997</v>
          </cell>
          <cell r="AL2658">
            <v>0</v>
          </cell>
          <cell r="AM2658">
            <v>0</v>
          </cell>
          <cell r="AN2658">
            <v>0</v>
          </cell>
          <cell r="AO2658">
            <v>0</v>
          </cell>
          <cell r="AP2658">
            <v>0</v>
          </cell>
          <cell r="AQ2658">
            <v>3206.7173699999998</v>
          </cell>
        </row>
        <row r="2659">
          <cell r="A2659">
            <v>1</v>
          </cell>
          <cell r="B2659" t="str">
            <v>COP</v>
          </cell>
          <cell r="C2659" t="str">
            <v>Convenidas</v>
          </cell>
          <cell r="D2659" t="str">
            <v>Variable</v>
          </cell>
          <cell r="E2659">
            <v>10</v>
          </cell>
          <cell r="F2659">
            <v>35942</v>
          </cell>
          <cell r="G2659" t="str">
            <v>Mayo</v>
          </cell>
          <cell r="H2659">
            <v>1998</v>
          </cell>
          <cell r="I2659">
            <v>39595</v>
          </cell>
          <cell r="J2659">
            <v>2008</v>
          </cell>
          <cell r="K2659" t="str">
            <v>Mayo</v>
          </cell>
          <cell r="P2659">
            <v>7.1</v>
          </cell>
          <cell r="Q2659">
            <v>18.88</v>
          </cell>
          <cell r="R2659">
            <v>17.52</v>
          </cell>
          <cell r="S2659" t="e">
            <v>#REF!</v>
          </cell>
          <cell r="T2659">
            <v>487.3</v>
          </cell>
          <cell r="U2659" t="e">
            <v>#REF!</v>
          </cell>
          <cell r="V2659">
            <v>487.3</v>
          </cell>
          <cell r="W2659" t="e">
            <v>#REF!</v>
          </cell>
          <cell r="X2659">
            <v>487.3</v>
          </cell>
          <cell r="Y2659">
            <v>92.00224</v>
          </cell>
          <cell r="Z2659">
            <v>579.30223999999998</v>
          </cell>
          <cell r="AA2659">
            <v>8537.4959999999992</v>
          </cell>
          <cell r="AB2659">
            <v>92.89</v>
          </cell>
          <cell r="AC2659">
            <v>86.593209999999999</v>
          </cell>
          <cell r="AD2659">
            <v>84.497820000000004</v>
          </cell>
          <cell r="AE2659">
            <v>72.510239999999996</v>
          </cell>
          <cell r="AF2659">
            <v>63.300269999999998</v>
          </cell>
          <cell r="AG2659">
            <v>58.08616</v>
          </cell>
          <cell r="AH2659">
            <v>55.454740000000001</v>
          </cell>
          <cell r="AI2659">
            <v>55.454740000000001</v>
          </cell>
          <cell r="AJ2659">
            <v>55.454740000000001</v>
          </cell>
          <cell r="AK2659">
            <v>65.931690000000003</v>
          </cell>
          <cell r="AL2659">
            <v>0</v>
          </cell>
          <cell r="AM2659">
            <v>0</v>
          </cell>
          <cell r="AN2659">
            <v>0</v>
          </cell>
          <cell r="AO2659">
            <v>0</v>
          </cell>
          <cell r="AP2659">
            <v>0</v>
          </cell>
          <cell r="AQ2659">
            <v>690.17361000000005</v>
          </cell>
        </row>
        <row r="2660">
          <cell r="A2660">
            <v>1</v>
          </cell>
          <cell r="B2660" t="str">
            <v>COP</v>
          </cell>
          <cell r="C2660" t="str">
            <v>Convenidas</v>
          </cell>
          <cell r="D2660" t="str">
            <v>Variable</v>
          </cell>
          <cell r="E2660">
            <v>10</v>
          </cell>
          <cell r="F2660">
            <v>35942</v>
          </cell>
          <cell r="G2660" t="str">
            <v>Mayo</v>
          </cell>
          <cell r="H2660">
            <v>1998</v>
          </cell>
          <cell r="I2660">
            <v>39595</v>
          </cell>
          <cell r="J2660">
            <v>2008</v>
          </cell>
          <cell r="K2660" t="str">
            <v>Mayo</v>
          </cell>
          <cell r="P2660">
            <v>7.1</v>
          </cell>
          <cell r="Q2660">
            <v>18.88</v>
          </cell>
          <cell r="R2660">
            <v>17.52</v>
          </cell>
          <cell r="S2660" t="e">
            <v>#REF!</v>
          </cell>
          <cell r="T2660">
            <v>6955.3</v>
          </cell>
          <cell r="U2660" t="e">
            <v>#REF!</v>
          </cell>
          <cell r="V2660">
            <v>6955.3</v>
          </cell>
          <cell r="W2660" t="e">
            <v>#REF!</v>
          </cell>
          <cell r="X2660">
            <v>6955.3</v>
          </cell>
          <cell r="Y2660">
            <v>1313.1606400000001</v>
          </cell>
          <cell r="Z2660">
            <v>8268.4606400000011</v>
          </cell>
          <cell r="AA2660">
            <v>121856.856</v>
          </cell>
          <cell r="AB2660">
            <v>1325.89</v>
          </cell>
          <cell r="AC2660">
            <v>1235.9568099999999</v>
          </cell>
          <cell r="AD2660">
            <v>1206.0490199999999</v>
          </cell>
          <cell r="AE2660">
            <v>1034.9486399999998</v>
          </cell>
          <cell r="AF2660">
            <v>903.49346999999989</v>
          </cell>
          <cell r="AG2660">
            <v>829.07176000000004</v>
          </cell>
          <cell r="AH2660">
            <v>791.51314000000002</v>
          </cell>
          <cell r="AI2660">
            <v>791.51314000000002</v>
          </cell>
          <cell r="AJ2660">
            <v>791.51314000000002</v>
          </cell>
          <cell r="AK2660">
            <v>941.05209000000002</v>
          </cell>
          <cell r="AL2660">
            <v>0</v>
          </cell>
          <cell r="AM2660">
            <v>0</v>
          </cell>
          <cell r="AN2660">
            <v>0</v>
          </cell>
          <cell r="AO2660">
            <v>0</v>
          </cell>
          <cell r="AP2660">
            <v>0</v>
          </cell>
          <cell r="AQ2660">
            <v>9851.0012099999985</v>
          </cell>
        </row>
        <row r="2661">
          <cell r="A2661">
            <v>1</v>
          </cell>
          <cell r="B2661" t="str">
            <v>COP</v>
          </cell>
          <cell r="C2661" t="str">
            <v>Convenidas</v>
          </cell>
          <cell r="D2661" t="str">
            <v>Variable</v>
          </cell>
          <cell r="E2661">
            <v>10</v>
          </cell>
          <cell r="F2661">
            <v>35942</v>
          </cell>
          <cell r="G2661" t="str">
            <v>Mayo</v>
          </cell>
          <cell r="H2661">
            <v>1998</v>
          </cell>
          <cell r="I2661">
            <v>39595</v>
          </cell>
          <cell r="J2661">
            <v>2008</v>
          </cell>
          <cell r="K2661" t="str">
            <v>Mayo</v>
          </cell>
          <cell r="P2661">
            <v>7.1</v>
          </cell>
          <cell r="Q2661">
            <v>18.88</v>
          </cell>
          <cell r="R2661">
            <v>17.52</v>
          </cell>
          <cell r="S2661" t="e">
            <v>#REF!</v>
          </cell>
          <cell r="T2661">
            <v>16.946000000000002</v>
          </cell>
          <cell r="U2661" t="e">
            <v>#REF!</v>
          </cell>
          <cell r="V2661">
            <v>16.946000000000002</v>
          </cell>
          <cell r="W2661" t="e">
            <v>#REF!</v>
          </cell>
          <cell r="X2661">
            <v>16.946000000000002</v>
          </cell>
          <cell r="Y2661">
            <v>3.1994048000000004</v>
          </cell>
          <cell r="Z2661">
            <v>20.145404800000001</v>
          </cell>
          <cell r="AA2661">
            <v>296.89392000000004</v>
          </cell>
          <cell r="AB2661">
            <v>3.23</v>
          </cell>
          <cell r="AC2661">
            <v>3.0113042000000001</v>
          </cell>
          <cell r="AD2661">
            <v>2.9384364000000001</v>
          </cell>
          <cell r="AE2661">
            <v>2.5215648000000002</v>
          </cell>
          <cell r="AF2661">
            <v>2.2012854000000002</v>
          </cell>
          <cell r="AG2661">
            <v>2.0199632000000003</v>
          </cell>
          <cell r="AH2661">
            <v>1.9284548000000001</v>
          </cell>
          <cell r="AI2661">
            <v>1.9284548000000001</v>
          </cell>
          <cell r="AJ2661">
            <v>1.9284548000000001</v>
          </cell>
          <cell r="AK2661">
            <v>2.2927938000000001</v>
          </cell>
          <cell r="AL2661">
            <v>0</v>
          </cell>
          <cell r="AM2661">
            <v>0</v>
          </cell>
          <cell r="AN2661">
            <v>0</v>
          </cell>
          <cell r="AO2661">
            <v>0</v>
          </cell>
          <cell r="AP2661">
            <v>0</v>
          </cell>
          <cell r="AQ2661">
            <v>24.000712200000002</v>
          </cell>
        </row>
        <row r="2662">
          <cell r="A2662">
            <v>1</v>
          </cell>
          <cell r="B2662" t="str">
            <v>COP</v>
          </cell>
          <cell r="C2662" t="str">
            <v>Convenidas</v>
          </cell>
          <cell r="D2662" t="str">
            <v>Variable</v>
          </cell>
          <cell r="E2662">
            <v>10</v>
          </cell>
          <cell r="F2662">
            <v>35942</v>
          </cell>
          <cell r="G2662" t="str">
            <v>Mayo</v>
          </cell>
          <cell r="H2662">
            <v>1998</v>
          </cell>
          <cell r="I2662">
            <v>39595</v>
          </cell>
          <cell r="J2662">
            <v>2008</v>
          </cell>
          <cell r="K2662" t="str">
            <v>Mayo</v>
          </cell>
          <cell r="P2662">
            <v>7.1</v>
          </cell>
          <cell r="Q2662">
            <v>18.88</v>
          </cell>
          <cell r="R2662">
            <v>17.52</v>
          </cell>
          <cell r="S2662" t="e">
            <v>#REF!</v>
          </cell>
          <cell r="T2662">
            <v>2.4</v>
          </cell>
          <cell r="U2662" t="e">
            <v>#REF!</v>
          </cell>
          <cell r="V2662">
            <v>2.4</v>
          </cell>
          <cell r="W2662" t="e">
            <v>#REF!</v>
          </cell>
          <cell r="X2662">
            <v>2.4</v>
          </cell>
          <cell r="Y2662">
            <v>0.45311999999999997</v>
          </cell>
          <cell r="Z2662">
            <v>2.8531199999999997</v>
          </cell>
          <cell r="AA2662">
            <v>42.047999999999995</v>
          </cell>
          <cell r="AB2662">
            <v>0.46</v>
          </cell>
          <cell r="AC2662">
            <v>0.42647999999999997</v>
          </cell>
          <cell r="AD2662">
            <v>0.41615999999999997</v>
          </cell>
          <cell r="AE2662">
            <v>0.35711999999999994</v>
          </cell>
          <cell r="AF2662">
            <v>0.31175999999999998</v>
          </cell>
          <cell r="AG2662">
            <v>0.28608</v>
          </cell>
          <cell r="AH2662">
            <v>0.27311999999999997</v>
          </cell>
          <cell r="AI2662">
            <v>0.27311999999999997</v>
          </cell>
          <cell r="AJ2662">
            <v>0.27311999999999997</v>
          </cell>
          <cell r="AK2662">
            <v>0.32472000000000001</v>
          </cell>
          <cell r="AL2662">
            <v>0</v>
          </cell>
          <cell r="AM2662">
            <v>0</v>
          </cell>
          <cell r="AN2662">
            <v>0</v>
          </cell>
          <cell r="AO2662">
            <v>0</v>
          </cell>
          <cell r="AP2662">
            <v>0</v>
          </cell>
          <cell r="AQ2662">
            <v>3.4016799999999998</v>
          </cell>
        </row>
        <row r="2663">
          <cell r="A2663">
            <v>1</v>
          </cell>
          <cell r="B2663" t="str">
            <v>COP</v>
          </cell>
          <cell r="C2663" t="str">
            <v>Convenidas</v>
          </cell>
          <cell r="D2663" t="str">
            <v>Variable</v>
          </cell>
          <cell r="E2663">
            <v>10</v>
          </cell>
          <cell r="F2663">
            <v>35942</v>
          </cell>
          <cell r="G2663" t="str">
            <v>Mayo</v>
          </cell>
          <cell r="H2663">
            <v>1998</v>
          </cell>
          <cell r="I2663">
            <v>39595</v>
          </cell>
          <cell r="J2663">
            <v>2008</v>
          </cell>
          <cell r="K2663" t="str">
            <v>Mayo</v>
          </cell>
          <cell r="P2663">
            <v>7.1</v>
          </cell>
          <cell r="Q2663">
            <v>18.88</v>
          </cell>
          <cell r="R2663">
            <v>17.52</v>
          </cell>
          <cell r="S2663" t="e">
            <v>#REF!</v>
          </cell>
          <cell r="T2663">
            <v>48832.654000000002</v>
          </cell>
          <cell r="U2663" t="e">
            <v>#REF!</v>
          </cell>
          <cell r="V2663">
            <v>48832.654000000002</v>
          </cell>
          <cell r="W2663" t="e">
            <v>#REF!</v>
          </cell>
          <cell r="X2663">
            <v>48832.654000000002</v>
          </cell>
          <cell r="Y2663">
            <v>9219.605075200001</v>
          </cell>
          <cell r="Z2663">
            <v>58052.259075200003</v>
          </cell>
          <cell r="AA2663">
            <v>855548.09808000003</v>
          </cell>
          <cell r="AB2663">
            <v>9309</v>
          </cell>
          <cell r="AC2663">
            <v>8677.5626157999995</v>
          </cell>
          <cell r="AD2663">
            <v>8467.5822036000009</v>
          </cell>
          <cell r="AE2663">
            <v>7266.2989152</v>
          </cell>
          <cell r="AF2663">
            <v>6343.3617545999996</v>
          </cell>
          <cell r="AG2663">
            <v>5820.8523568000001</v>
          </cell>
          <cell r="AH2663">
            <v>5557.1560251999999</v>
          </cell>
          <cell r="AI2663">
            <v>5557.1560251999999</v>
          </cell>
          <cell r="AJ2663">
            <v>5557.1560251999999</v>
          </cell>
          <cell r="AK2663">
            <v>6607.0580862000006</v>
          </cell>
          <cell r="AL2663">
            <v>0</v>
          </cell>
          <cell r="AM2663">
            <v>0</v>
          </cell>
          <cell r="AN2663">
            <v>0</v>
          </cell>
          <cell r="AO2663">
            <v>0</v>
          </cell>
          <cell r="AP2663">
            <v>0</v>
          </cell>
          <cell r="AQ2663">
            <v>69163.18400780001</v>
          </cell>
        </row>
        <row r="2664">
          <cell r="A2664">
            <v>1</v>
          </cell>
          <cell r="B2664" t="str">
            <v>COP</v>
          </cell>
          <cell r="C2664" t="str">
            <v>Convenidas</v>
          </cell>
          <cell r="D2664" t="str">
            <v>Variable</v>
          </cell>
          <cell r="E2664">
            <v>10</v>
          </cell>
          <cell r="F2664">
            <v>35942</v>
          </cell>
          <cell r="G2664" t="str">
            <v>Mayo</v>
          </cell>
          <cell r="H2664">
            <v>1998</v>
          </cell>
          <cell r="I2664">
            <v>39595</v>
          </cell>
          <cell r="J2664">
            <v>2008</v>
          </cell>
          <cell r="K2664" t="str">
            <v>Mayo</v>
          </cell>
          <cell r="P2664">
            <v>7.1</v>
          </cell>
          <cell r="Q2664">
            <v>18.88</v>
          </cell>
          <cell r="R2664">
            <v>17.52</v>
          </cell>
          <cell r="S2664" t="e">
            <v>#REF!</v>
          </cell>
          <cell r="T2664">
            <v>19400</v>
          </cell>
          <cell r="U2664" t="e">
            <v>#REF!</v>
          </cell>
          <cell r="V2664">
            <v>19400</v>
          </cell>
          <cell r="W2664" t="e">
            <v>#REF!</v>
          </cell>
          <cell r="X2664">
            <v>19400</v>
          </cell>
          <cell r="Y2664">
            <v>3662.72</v>
          </cell>
          <cell r="Z2664">
            <v>23062.720000000001</v>
          </cell>
          <cell r="AA2664">
            <v>339888</v>
          </cell>
          <cell r="AB2664">
            <v>3698.24</v>
          </cell>
          <cell r="AC2664">
            <v>3447.38</v>
          </cell>
          <cell r="AD2664">
            <v>3363.96</v>
          </cell>
          <cell r="AE2664">
            <v>2886.72</v>
          </cell>
          <cell r="AF2664">
            <v>2520.06</v>
          </cell>
          <cell r="AG2664">
            <v>2312.48</v>
          </cell>
          <cell r="AH2664">
            <v>2207.7199999999998</v>
          </cell>
          <cell r="AI2664">
            <v>2207.7199999999998</v>
          </cell>
          <cell r="AJ2664">
            <v>2207.7199999999998</v>
          </cell>
          <cell r="AK2664">
            <v>2624.82</v>
          </cell>
          <cell r="AL2664">
            <v>0</v>
          </cell>
          <cell r="AM2664">
            <v>0</v>
          </cell>
          <cell r="AN2664">
            <v>0</v>
          </cell>
          <cell r="AO2664">
            <v>0</v>
          </cell>
          <cell r="AP2664">
            <v>0</v>
          </cell>
          <cell r="AQ2664">
            <v>27476.820000000003</v>
          </cell>
        </row>
        <row r="2665">
          <cell r="A2665">
            <v>1</v>
          </cell>
          <cell r="B2665" t="str">
            <v>COP</v>
          </cell>
          <cell r="C2665" t="str">
            <v>Convenidas</v>
          </cell>
          <cell r="D2665" t="str">
            <v>Variable</v>
          </cell>
          <cell r="E2665">
            <v>10</v>
          </cell>
          <cell r="F2665">
            <v>35942</v>
          </cell>
          <cell r="G2665" t="str">
            <v>Mayo</v>
          </cell>
          <cell r="H2665">
            <v>1998</v>
          </cell>
          <cell r="I2665">
            <v>39595</v>
          </cell>
          <cell r="J2665">
            <v>2008</v>
          </cell>
          <cell r="K2665" t="str">
            <v>Mayo</v>
          </cell>
          <cell r="P2665">
            <v>7.1</v>
          </cell>
          <cell r="Q2665">
            <v>18.88</v>
          </cell>
          <cell r="R2665">
            <v>17.52</v>
          </cell>
          <cell r="S2665" t="e">
            <v>#REF!</v>
          </cell>
          <cell r="T2665">
            <v>1130.7</v>
          </cell>
          <cell r="U2665" t="e">
            <v>#REF!</v>
          </cell>
          <cell r="V2665">
            <v>1130.7</v>
          </cell>
          <cell r="W2665" t="e">
            <v>#REF!</v>
          </cell>
          <cell r="X2665">
            <v>1130.7</v>
          </cell>
          <cell r="Y2665">
            <v>213.47615999999999</v>
          </cell>
          <cell r="Z2665">
            <v>1344.17616</v>
          </cell>
          <cell r="AA2665">
            <v>19809.864000000001</v>
          </cell>
          <cell r="AB2665">
            <v>215.55</v>
          </cell>
          <cell r="AC2665">
            <v>200.92538999999999</v>
          </cell>
          <cell r="AD2665">
            <v>196.06338</v>
          </cell>
          <cell r="AE2665">
            <v>168.24815999999998</v>
          </cell>
          <cell r="AF2665">
            <v>146.87792999999999</v>
          </cell>
          <cell r="AG2665">
            <v>134.77943999999999</v>
          </cell>
          <cell r="AH2665">
            <v>128.67366000000001</v>
          </cell>
          <cell r="AI2665">
            <v>128.67366000000001</v>
          </cell>
          <cell r="AJ2665">
            <v>128.67366000000001</v>
          </cell>
          <cell r="AK2665">
            <v>152.98371</v>
          </cell>
          <cell r="AL2665">
            <v>0</v>
          </cell>
          <cell r="AM2665">
            <v>0</v>
          </cell>
          <cell r="AN2665">
            <v>0</v>
          </cell>
          <cell r="AO2665">
            <v>0</v>
          </cell>
          <cell r="AP2665">
            <v>0</v>
          </cell>
          <cell r="AQ2665">
            <v>1601.4489899999996</v>
          </cell>
        </row>
        <row r="2666">
          <cell r="A2666">
            <v>1</v>
          </cell>
          <cell r="B2666" t="str">
            <v>COP</v>
          </cell>
          <cell r="C2666" t="str">
            <v>Convenidas</v>
          </cell>
          <cell r="D2666" t="str">
            <v>Variable</v>
          </cell>
          <cell r="E2666">
            <v>10</v>
          </cell>
          <cell r="F2666">
            <v>35942</v>
          </cell>
          <cell r="G2666" t="str">
            <v>Mayo</v>
          </cell>
          <cell r="H2666">
            <v>1998</v>
          </cell>
          <cell r="I2666">
            <v>39595</v>
          </cell>
          <cell r="J2666">
            <v>2008</v>
          </cell>
          <cell r="K2666" t="str">
            <v>Mayo</v>
          </cell>
          <cell r="P2666">
            <v>7.1</v>
          </cell>
          <cell r="Q2666">
            <v>18.88</v>
          </cell>
          <cell r="R2666">
            <v>17.52</v>
          </cell>
          <cell r="S2666" t="e">
            <v>#REF!</v>
          </cell>
          <cell r="T2666">
            <v>33.700000000000003</v>
          </cell>
          <cell r="U2666" t="e">
            <v>#REF!</v>
          </cell>
          <cell r="V2666">
            <v>33.700000000000003</v>
          </cell>
          <cell r="W2666" t="e">
            <v>#REF!</v>
          </cell>
          <cell r="X2666">
            <v>33.700000000000003</v>
          </cell>
          <cell r="Y2666">
            <v>6.3625600000000002</v>
          </cell>
          <cell r="Z2666">
            <v>40.062560000000005</v>
          </cell>
          <cell r="AA2666">
            <v>590.42400000000009</v>
          </cell>
          <cell r="AB2666">
            <v>6.42</v>
          </cell>
          <cell r="AC2666">
            <v>5.9884900000000005</v>
          </cell>
          <cell r="AD2666">
            <v>5.8435800000000002</v>
          </cell>
          <cell r="AE2666">
            <v>5.0145600000000004</v>
          </cell>
          <cell r="AF2666">
            <v>4.3776299999999999</v>
          </cell>
          <cell r="AG2666">
            <v>4.0170400000000006</v>
          </cell>
          <cell r="AH2666">
            <v>3.8350600000000004</v>
          </cell>
          <cell r="AI2666">
            <v>3.8350600000000004</v>
          </cell>
          <cell r="AJ2666">
            <v>3.8350600000000004</v>
          </cell>
          <cell r="AK2666">
            <v>4.5596100000000002</v>
          </cell>
          <cell r="AL2666">
            <v>0</v>
          </cell>
          <cell r="AM2666">
            <v>0</v>
          </cell>
          <cell r="AN2666">
            <v>0</v>
          </cell>
          <cell r="AO2666">
            <v>0</v>
          </cell>
          <cell r="AP2666">
            <v>0</v>
          </cell>
          <cell r="AQ2666">
            <v>47.726089999999999</v>
          </cell>
        </row>
        <row r="2667">
          <cell r="A2667">
            <v>1</v>
          </cell>
          <cell r="B2667" t="str">
            <v>COP</v>
          </cell>
          <cell r="C2667" t="str">
            <v>Convenidas</v>
          </cell>
          <cell r="D2667" t="str">
            <v>Variable</v>
          </cell>
          <cell r="E2667">
            <v>10</v>
          </cell>
          <cell r="F2667">
            <v>35942</v>
          </cell>
          <cell r="G2667" t="str">
            <v>Mayo</v>
          </cell>
          <cell r="H2667">
            <v>1998</v>
          </cell>
          <cell r="I2667">
            <v>39595</v>
          </cell>
          <cell r="J2667">
            <v>2008</v>
          </cell>
          <cell r="K2667" t="str">
            <v>Mayo</v>
          </cell>
          <cell r="P2667">
            <v>7.1</v>
          </cell>
          <cell r="Q2667">
            <v>18.88</v>
          </cell>
          <cell r="R2667">
            <v>17.52</v>
          </cell>
          <cell r="S2667" t="e">
            <v>#REF!</v>
          </cell>
          <cell r="T2667">
            <v>8342.7000000000007</v>
          </cell>
          <cell r="U2667" t="e">
            <v>#REF!</v>
          </cell>
          <cell r="V2667">
            <v>8342.7000000000007</v>
          </cell>
          <cell r="W2667" t="e">
            <v>#REF!</v>
          </cell>
          <cell r="X2667">
            <v>8342.7000000000007</v>
          </cell>
          <cell r="Y2667">
            <v>1575.10176</v>
          </cell>
          <cell r="Z2667">
            <v>9917.8017600000003</v>
          </cell>
          <cell r="AA2667">
            <v>146164.10400000002</v>
          </cell>
          <cell r="AB2667">
            <v>1590.37</v>
          </cell>
          <cell r="AC2667">
            <v>1482.4977900000001</v>
          </cell>
          <cell r="AD2667">
            <v>1446.62418</v>
          </cell>
          <cell r="AE2667">
            <v>1241.3937599999999</v>
          </cell>
          <cell r="AF2667">
            <v>1083.7167300000001</v>
          </cell>
          <cell r="AG2667">
            <v>994.44984000000011</v>
          </cell>
          <cell r="AH2667">
            <v>949.39926000000003</v>
          </cell>
          <cell r="AI2667">
            <v>949.39926000000003</v>
          </cell>
          <cell r="AJ2667">
            <v>949.39926000000003</v>
          </cell>
          <cell r="AK2667">
            <v>1128.7673100000002</v>
          </cell>
          <cell r="AL2667">
            <v>0</v>
          </cell>
          <cell r="AM2667">
            <v>0</v>
          </cell>
          <cell r="AN2667">
            <v>0</v>
          </cell>
          <cell r="AO2667">
            <v>0</v>
          </cell>
          <cell r="AP2667">
            <v>0</v>
          </cell>
          <cell r="AQ2667">
            <v>11816.017390000001</v>
          </cell>
        </row>
        <row r="2668">
          <cell r="A2668">
            <v>1</v>
          </cell>
          <cell r="B2668" t="str">
            <v>COP</v>
          </cell>
          <cell r="C2668" t="str">
            <v>Convenidas</v>
          </cell>
          <cell r="D2668" t="str">
            <v>Variable</v>
          </cell>
          <cell r="E2668">
            <v>10</v>
          </cell>
          <cell r="F2668">
            <v>35970</v>
          </cell>
          <cell r="G2668" t="str">
            <v>Junio</v>
          </cell>
          <cell r="H2668">
            <v>1998</v>
          </cell>
          <cell r="I2668">
            <v>39623</v>
          </cell>
          <cell r="J2668">
            <v>2008</v>
          </cell>
          <cell r="K2668" t="str">
            <v>Junio</v>
          </cell>
          <cell r="P2668">
            <v>7.1</v>
          </cell>
          <cell r="Q2668">
            <v>18.88</v>
          </cell>
          <cell r="R2668">
            <v>17.52</v>
          </cell>
          <cell r="S2668" t="e">
            <v>#REF!</v>
          </cell>
          <cell r="T2668">
            <v>48.1</v>
          </cell>
          <cell r="U2668" t="e">
            <v>#REF!</v>
          </cell>
          <cell r="V2668">
            <v>48.1</v>
          </cell>
          <cell r="W2668" t="e">
            <v>#REF!</v>
          </cell>
          <cell r="X2668">
            <v>48.1</v>
          </cell>
          <cell r="Y2668">
            <v>9.0812799999999996</v>
          </cell>
          <cell r="Z2668">
            <v>57.181280000000001</v>
          </cell>
          <cell r="AA2668">
            <v>842.71199999999999</v>
          </cell>
          <cell r="AB2668">
            <v>8.56</v>
          </cell>
          <cell r="AC2668">
            <v>8.5666100000000007</v>
          </cell>
          <cell r="AD2668">
            <v>8.3645899999999997</v>
          </cell>
          <cell r="AE2668">
            <v>7.1091799999999994</v>
          </cell>
          <cell r="AF2668">
            <v>6.2481899999999992</v>
          </cell>
          <cell r="AG2668">
            <v>5.7335200000000004</v>
          </cell>
          <cell r="AH2668">
            <v>5.4737799999999996</v>
          </cell>
          <cell r="AI2668">
            <v>5.4737799999999996</v>
          </cell>
          <cell r="AJ2668">
            <v>5.4737799999999996</v>
          </cell>
          <cell r="AK2668">
            <v>6.50793</v>
          </cell>
          <cell r="AL2668">
            <v>0</v>
          </cell>
          <cell r="AM2668">
            <v>0</v>
          </cell>
          <cell r="AN2668">
            <v>0</v>
          </cell>
          <cell r="AO2668">
            <v>0</v>
          </cell>
          <cell r="AP2668">
            <v>0</v>
          </cell>
          <cell r="AQ2668">
            <v>67.511359999999996</v>
          </cell>
        </row>
        <row r="2669">
          <cell r="A2669">
            <v>1</v>
          </cell>
          <cell r="B2669" t="str">
            <v>COP</v>
          </cell>
          <cell r="C2669" t="str">
            <v>Convenidas</v>
          </cell>
          <cell r="D2669" t="str">
            <v>Variable</v>
          </cell>
          <cell r="E2669">
            <v>10</v>
          </cell>
          <cell r="F2669">
            <v>35970</v>
          </cell>
          <cell r="G2669" t="str">
            <v>Junio</v>
          </cell>
          <cell r="H2669">
            <v>1998</v>
          </cell>
          <cell r="I2669">
            <v>39623</v>
          </cell>
          <cell r="J2669">
            <v>2008</v>
          </cell>
          <cell r="K2669" t="str">
            <v>Junio</v>
          </cell>
          <cell r="P2669">
            <v>7.1</v>
          </cell>
          <cell r="Q2669">
            <v>18.88</v>
          </cell>
          <cell r="R2669">
            <v>17.52</v>
          </cell>
          <cell r="S2669" t="e">
            <v>#REF!</v>
          </cell>
          <cell r="T2669">
            <v>2</v>
          </cell>
          <cell r="U2669" t="e">
            <v>#REF!</v>
          </cell>
          <cell r="V2669">
            <v>2</v>
          </cell>
          <cell r="W2669" t="e">
            <v>#REF!</v>
          </cell>
          <cell r="X2669">
            <v>2</v>
          </cell>
          <cell r="Y2669">
            <v>0.37759999999999999</v>
          </cell>
          <cell r="Z2669">
            <v>2.3776000000000002</v>
          </cell>
          <cell r="AA2669">
            <v>35.04</v>
          </cell>
          <cell r="AB2669">
            <v>0.36</v>
          </cell>
          <cell r="AC2669">
            <v>0.35620000000000002</v>
          </cell>
          <cell r="AD2669">
            <v>0.3478</v>
          </cell>
          <cell r="AE2669">
            <v>0.29559999999999997</v>
          </cell>
          <cell r="AF2669">
            <v>0.25979999999999998</v>
          </cell>
          <cell r="AG2669">
            <v>0.2384</v>
          </cell>
          <cell r="AH2669">
            <v>0.2276</v>
          </cell>
          <cell r="AI2669">
            <v>0.2276</v>
          </cell>
          <cell r="AJ2669">
            <v>0.2276</v>
          </cell>
          <cell r="AK2669">
            <v>0.27060000000000001</v>
          </cell>
          <cell r="AL2669">
            <v>0</v>
          </cell>
          <cell r="AM2669">
            <v>0</v>
          </cell>
          <cell r="AN2669">
            <v>0</v>
          </cell>
          <cell r="AO2669">
            <v>0</v>
          </cell>
          <cell r="AP2669">
            <v>0</v>
          </cell>
          <cell r="AQ2669">
            <v>2.8111999999999995</v>
          </cell>
        </row>
        <row r="2670">
          <cell r="A2670">
            <v>1</v>
          </cell>
          <cell r="B2670" t="str">
            <v>COP</v>
          </cell>
          <cell r="C2670" t="str">
            <v>Convenidas</v>
          </cell>
          <cell r="D2670" t="str">
            <v>Variable</v>
          </cell>
          <cell r="E2670">
            <v>10</v>
          </cell>
          <cell r="F2670">
            <v>35970</v>
          </cell>
          <cell r="G2670" t="str">
            <v>Junio</v>
          </cell>
          <cell r="H2670">
            <v>1998</v>
          </cell>
          <cell r="I2670">
            <v>39623</v>
          </cell>
          <cell r="J2670">
            <v>2008</v>
          </cell>
          <cell r="K2670" t="str">
            <v>Junio</v>
          </cell>
          <cell r="P2670">
            <v>7.1</v>
          </cell>
          <cell r="Q2670">
            <v>18.88</v>
          </cell>
          <cell r="R2670">
            <v>17.52</v>
          </cell>
          <cell r="S2670" t="e">
            <v>#REF!</v>
          </cell>
          <cell r="T2670">
            <v>9</v>
          </cell>
          <cell r="U2670" t="e">
            <v>#REF!</v>
          </cell>
          <cell r="V2670">
            <v>9</v>
          </cell>
          <cell r="W2670" t="e">
            <v>#REF!</v>
          </cell>
          <cell r="X2670">
            <v>9</v>
          </cell>
          <cell r="Y2670">
            <v>1.6992</v>
          </cell>
          <cell r="Z2670">
            <v>10.699199999999999</v>
          </cell>
          <cell r="AA2670">
            <v>157.68</v>
          </cell>
          <cell r="AB2670">
            <v>1.6</v>
          </cell>
          <cell r="AC2670">
            <v>1.6029</v>
          </cell>
          <cell r="AD2670">
            <v>1.5650999999999999</v>
          </cell>
          <cell r="AE2670">
            <v>1.3301999999999998</v>
          </cell>
          <cell r="AF2670">
            <v>1.1690999999999998</v>
          </cell>
          <cell r="AG2670">
            <v>1.0728</v>
          </cell>
          <cell r="AH2670">
            <v>1.0242</v>
          </cell>
          <cell r="AI2670">
            <v>1.0242</v>
          </cell>
          <cell r="AJ2670">
            <v>1.0242</v>
          </cell>
          <cell r="AK2670">
            <v>1.2177</v>
          </cell>
          <cell r="AL2670">
            <v>0</v>
          </cell>
          <cell r="AM2670">
            <v>0</v>
          </cell>
          <cell r="AN2670">
            <v>0</v>
          </cell>
          <cell r="AO2670">
            <v>0</v>
          </cell>
          <cell r="AP2670">
            <v>0</v>
          </cell>
          <cell r="AQ2670">
            <v>12.630400000000002</v>
          </cell>
        </row>
        <row r="2671">
          <cell r="A2671">
            <v>1</v>
          </cell>
          <cell r="B2671" t="str">
            <v>COP</v>
          </cell>
          <cell r="C2671" t="str">
            <v>Convenidas</v>
          </cell>
          <cell r="D2671" t="str">
            <v>Variable</v>
          </cell>
          <cell r="E2671">
            <v>10</v>
          </cell>
          <cell r="F2671">
            <v>35970</v>
          </cell>
          <cell r="G2671" t="str">
            <v>Junio</v>
          </cell>
          <cell r="H2671">
            <v>1998</v>
          </cell>
          <cell r="I2671">
            <v>39623</v>
          </cell>
          <cell r="J2671">
            <v>2008</v>
          </cell>
          <cell r="K2671" t="str">
            <v>Junio</v>
          </cell>
          <cell r="P2671">
            <v>7.1</v>
          </cell>
          <cell r="Q2671">
            <v>18.88</v>
          </cell>
          <cell r="R2671">
            <v>17.52</v>
          </cell>
          <cell r="S2671" t="e">
            <v>#REF!</v>
          </cell>
          <cell r="T2671">
            <v>0.6</v>
          </cell>
          <cell r="U2671" t="e">
            <v>#REF!</v>
          </cell>
          <cell r="V2671">
            <v>0.6</v>
          </cell>
          <cell r="W2671" t="e">
            <v>#REF!</v>
          </cell>
          <cell r="X2671">
            <v>0.6</v>
          </cell>
          <cell r="Y2671">
            <v>0.11327999999999999</v>
          </cell>
          <cell r="Z2671">
            <v>0.71327999999999991</v>
          </cell>
          <cell r="AA2671">
            <v>10.511999999999999</v>
          </cell>
          <cell r="AB2671">
            <v>0.11</v>
          </cell>
          <cell r="AC2671">
            <v>0.10686</v>
          </cell>
          <cell r="AD2671">
            <v>0.10434</v>
          </cell>
          <cell r="AE2671">
            <v>8.8679999999999995E-2</v>
          </cell>
          <cell r="AF2671">
            <v>7.7939999999999995E-2</v>
          </cell>
          <cell r="AG2671">
            <v>7.152E-2</v>
          </cell>
          <cell r="AH2671">
            <v>6.8279999999999993E-2</v>
          </cell>
          <cell r="AI2671">
            <v>6.8279999999999993E-2</v>
          </cell>
          <cell r="AJ2671">
            <v>6.8279999999999993E-2</v>
          </cell>
          <cell r="AK2671">
            <v>8.1180000000000002E-2</v>
          </cell>
          <cell r="AL2671">
            <v>0</v>
          </cell>
          <cell r="AM2671">
            <v>0</v>
          </cell>
          <cell r="AN2671">
            <v>0</v>
          </cell>
          <cell r="AO2671">
            <v>0</v>
          </cell>
          <cell r="AP2671">
            <v>0</v>
          </cell>
          <cell r="AQ2671">
            <v>0.84536</v>
          </cell>
        </row>
        <row r="2672">
          <cell r="A2672">
            <v>1</v>
          </cell>
          <cell r="B2672" t="str">
            <v>COP</v>
          </cell>
          <cell r="C2672" t="str">
            <v>Convenidas</v>
          </cell>
          <cell r="D2672" t="str">
            <v>Variable</v>
          </cell>
          <cell r="E2672">
            <v>10</v>
          </cell>
          <cell r="F2672">
            <v>35970</v>
          </cell>
          <cell r="G2672" t="str">
            <v>Junio</v>
          </cell>
          <cell r="H2672">
            <v>1998</v>
          </cell>
          <cell r="I2672">
            <v>39623</v>
          </cell>
          <cell r="J2672">
            <v>2008</v>
          </cell>
          <cell r="K2672" t="str">
            <v>Junio</v>
          </cell>
          <cell r="P2672">
            <v>7.1</v>
          </cell>
          <cell r="Q2672">
            <v>18.88</v>
          </cell>
          <cell r="R2672">
            <v>17.52</v>
          </cell>
          <cell r="S2672" t="e">
            <v>#REF!</v>
          </cell>
          <cell r="T2672">
            <v>1.9</v>
          </cell>
          <cell r="U2672" t="e">
            <v>#REF!</v>
          </cell>
          <cell r="V2672">
            <v>1.9</v>
          </cell>
          <cell r="W2672" t="e">
            <v>#REF!</v>
          </cell>
          <cell r="X2672">
            <v>1.9</v>
          </cell>
          <cell r="Y2672">
            <v>0.35871999999999998</v>
          </cell>
          <cell r="Z2672">
            <v>2.2587199999999998</v>
          </cell>
          <cell r="AA2672">
            <v>33.287999999999997</v>
          </cell>
          <cell r="AB2672">
            <v>0.34</v>
          </cell>
          <cell r="AC2672">
            <v>0.33839000000000002</v>
          </cell>
          <cell r="AD2672">
            <v>0.33040999999999998</v>
          </cell>
          <cell r="AE2672">
            <v>0.28081999999999996</v>
          </cell>
          <cell r="AF2672">
            <v>0.24680999999999997</v>
          </cell>
          <cell r="AG2672">
            <v>0.22647999999999999</v>
          </cell>
          <cell r="AH2672">
            <v>0.21622</v>
          </cell>
          <cell r="AI2672">
            <v>0.21622</v>
          </cell>
          <cell r="AJ2672">
            <v>0.21622</v>
          </cell>
          <cell r="AK2672">
            <v>0.25707000000000002</v>
          </cell>
          <cell r="AL2672">
            <v>0</v>
          </cell>
          <cell r="AM2672">
            <v>0</v>
          </cell>
          <cell r="AN2672">
            <v>0</v>
          </cell>
          <cell r="AO2672">
            <v>0</v>
          </cell>
          <cell r="AP2672">
            <v>0</v>
          </cell>
          <cell r="AQ2672">
            <v>2.6686399999999999</v>
          </cell>
        </row>
        <row r="2673">
          <cell r="A2673">
            <v>1</v>
          </cell>
          <cell r="B2673" t="str">
            <v>COP</v>
          </cell>
          <cell r="C2673" t="str">
            <v>Convenidas</v>
          </cell>
          <cell r="D2673" t="str">
            <v>Variable</v>
          </cell>
          <cell r="E2673">
            <v>10</v>
          </cell>
          <cell r="F2673">
            <v>35970</v>
          </cell>
          <cell r="G2673" t="str">
            <v>Junio</v>
          </cell>
          <cell r="H2673">
            <v>1998</v>
          </cell>
          <cell r="I2673">
            <v>39623</v>
          </cell>
          <cell r="J2673">
            <v>2008</v>
          </cell>
          <cell r="K2673" t="str">
            <v>Junio</v>
          </cell>
          <cell r="P2673">
            <v>7.1</v>
          </cell>
          <cell r="Q2673">
            <v>18.88</v>
          </cell>
          <cell r="R2673">
            <v>17.52</v>
          </cell>
          <cell r="S2673" t="e">
            <v>#REF!</v>
          </cell>
          <cell r="T2673">
            <v>7.7</v>
          </cell>
          <cell r="U2673" t="e">
            <v>#REF!</v>
          </cell>
          <cell r="V2673">
            <v>7.7</v>
          </cell>
          <cell r="W2673" t="e">
            <v>#REF!</v>
          </cell>
          <cell r="X2673">
            <v>7.7</v>
          </cell>
          <cell r="Y2673">
            <v>1.4537599999999999</v>
          </cell>
          <cell r="Z2673">
            <v>9.1537600000000001</v>
          </cell>
          <cell r="AA2673">
            <v>134.904</v>
          </cell>
          <cell r="AB2673">
            <v>1.37</v>
          </cell>
          <cell r="AC2673">
            <v>1.3713700000000002</v>
          </cell>
          <cell r="AD2673">
            <v>1.3390299999999999</v>
          </cell>
          <cell r="AE2673">
            <v>1.1380599999999998</v>
          </cell>
          <cell r="AF2673">
            <v>1.00023</v>
          </cell>
          <cell r="AG2673">
            <v>0.91783999999999999</v>
          </cell>
          <cell r="AH2673">
            <v>0.87626000000000004</v>
          </cell>
          <cell r="AI2673">
            <v>0.87626000000000004</v>
          </cell>
          <cell r="AJ2673">
            <v>0.87626000000000004</v>
          </cell>
          <cell r="AK2673">
            <v>1.0418100000000001</v>
          </cell>
          <cell r="AL2673">
            <v>0</v>
          </cell>
          <cell r="AM2673">
            <v>0</v>
          </cell>
          <cell r="AN2673">
            <v>0</v>
          </cell>
          <cell r="AO2673">
            <v>0</v>
          </cell>
          <cell r="AP2673">
            <v>0</v>
          </cell>
          <cell r="AQ2673">
            <v>10.807120000000001</v>
          </cell>
        </row>
        <row r="2674">
          <cell r="A2674">
            <v>1</v>
          </cell>
          <cell r="B2674" t="str">
            <v>COP</v>
          </cell>
          <cell r="C2674" t="str">
            <v>Convenidas</v>
          </cell>
          <cell r="D2674" t="str">
            <v>Variable</v>
          </cell>
          <cell r="E2674">
            <v>10</v>
          </cell>
          <cell r="F2674">
            <v>35970</v>
          </cell>
          <cell r="G2674" t="str">
            <v>Junio</v>
          </cell>
          <cell r="H2674">
            <v>1998</v>
          </cell>
          <cell r="I2674">
            <v>39623</v>
          </cell>
          <cell r="J2674">
            <v>2008</v>
          </cell>
          <cell r="K2674" t="str">
            <v>Junio</v>
          </cell>
          <cell r="P2674">
            <v>7.1</v>
          </cell>
          <cell r="Q2674">
            <v>18.88</v>
          </cell>
          <cell r="R2674">
            <v>17.52</v>
          </cell>
          <cell r="S2674" t="e">
            <v>#REF!</v>
          </cell>
          <cell r="T2674">
            <v>1.3</v>
          </cell>
          <cell r="U2674" t="e">
            <v>#REF!</v>
          </cell>
          <cell r="V2674">
            <v>1.3</v>
          </cell>
          <cell r="W2674" t="e">
            <v>#REF!</v>
          </cell>
          <cell r="X2674">
            <v>1.3</v>
          </cell>
          <cell r="Y2674">
            <v>0.24543999999999999</v>
          </cell>
          <cell r="Z2674">
            <v>1.5454400000000001</v>
          </cell>
          <cell r="AA2674">
            <v>22.776</v>
          </cell>
          <cell r="AB2674">
            <v>0.23</v>
          </cell>
          <cell r="AC2674">
            <v>0.23153000000000001</v>
          </cell>
          <cell r="AD2674">
            <v>0.22606999999999999</v>
          </cell>
          <cell r="AE2674">
            <v>0.19213999999999998</v>
          </cell>
          <cell r="AF2674">
            <v>0.16886999999999999</v>
          </cell>
          <cell r="AG2674">
            <v>0.15496000000000001</v>
          </cell>
          <cell r="AH2674">
            <v>0.14794000000000002</v>
          </cell>
          <cell r="AI2674">
            <v>0.14794000000000002</v>
          </cell>
          <cell r="AJ2674">
            <v>0.14794000000000002</v>
          </cell>
          <cell r="AK2674">
            <v>0.17589000000000002</v>
          </cell>
          <cell r="AL2674">
            <v>0</v>
          </cell>
          <cell r="AM2674">
            <v>0</v>
          </cell>
          <cell r="AN2674">
            <v>0</v>
          </cell>
          <cell r="AO2674">
            <v>0</v>
          </cell>
          <cell r="AP2674">
            <v>0</v>
          </cell>
          <cell r="AQ2674">
            <v>1.82328</v>
          </cell>
        </row>
        <row r="2675">
          <cell r="A2675">
            <v>1</v>
          </cell>
          <cell r="B2675" t="str">
            <v>COP</v>
          </cell>
          <cell r="C2675" t="str">
            <v>Convenidas</v>
          </cell>
          <cell r="D2675" t="str">
            <v>Variable</v>
          </cell>
          <cell r="E2675">
            <v>10</v>
          </cell>
          <cell r="F2675">
            <v>35970</v>
          </cell>
          <cell r="G2675" t="str">
            <v>Junio</v>
          </cell>
          <cell r="H2675">
            <v>1998</v>
          </cell>
          <cell r="I2675">
            <v>39623</v>
          </cell>
          <cell r="J2675">
            <v>2008</v>
          </cell>
          <cell r="K2675" t="str">
            <v>Junio</v>
          </cell>
          <cell r="P2675">
            <v>7.1</v>
          </cell>
          <cell r="Q2675">
            <v>18.88</v>
          </cell>
          <cell r="R2675">
            <v>17.52</v>
          </cell>
          <cell r="S2675" t="e">
            <v>#REF!</v>
          </cell>
          <cell r="T2675">
            <v>2.9</v>
          </cell>
          <cell r="U2675" t="e">
            <v>#REF!</v>
          </cell>
          <cell r="V2675">
            <v>2.9</v>
          </cell>
          <cell r="W2675" t="e">
            <v>#REF!</v>
          </cell>
          <cell r="X2675">
            <v>2.9</v>
          </cell>
          <cell r="Y2675">
            <v>0.54752000000000001</v>
          </cell>
          <cell r="Z2675">
            <v>3.4475199999999999</v>
          </cell>
          <cell r="AA2675">
            <v>50.808</v>
          </cell>
          <cell r="AB2675">
            <v>0.52</v>
          </cell>
          <cell r="AC2675">
            <v>0.51649</v>
          </cell>
          <cell r="AD2675">
            <v>0.50431000000000004</v>
          </cell>
          <cell r="AE2675">
            <v>0.42861999999999995</v>
          </cell>
          <cell r="AF2675">
            <v>0.37670999999999993</v>
          </cell>
          <cell r="AG2675">
            <v>0.34567999999999999</v>
          </cell>
          <cell r="AH2675">
            <v>0.33001999999999998</v>
          </cell>
          <cell r="AI2675">
            <v>0.33001999999999998</v>
          </cell>
          <cell r="AJ2675">
            <v>0.33001999999999998</v>
          </cell>
          <cell r="AK2675">
            <v>0.39237</v>
          </cell>
          <cell r="AL2675">
            <v>0</v>
          </cell>
          <cell r="AM2675">
            <v>0</v>
          </cell>
          <cell r="AN2675">
            <v>0</v>
          </cell>
          <cell r="AO2675">
            <v>0</v>
          </cell>
          <cell r="AP2675">
            <v>0</v>
          </cell>
          <cell r="AQ2675">
            <v>4.0742400000000005</v>
          </cell>
        </row>
        <row r="2676">
          <cell r="A2676">
            <v>1</v>
          </cell>
          <cell r="B2676" t="str">
            <v>COP</v>
          </cell>
          <cell r="C2676" t="str">
            <v>Convenidas</v>
          </cell>
          <cell r="D2676" t="str">
            <v>Variable</v>
          </cell>
          <cell r="E2676">
            <v>10</v>
          </cell>
          <cell r="F2676">
            <v>35970</v>
          </cell>
          <cell r="G2676" t="str">
            <v>Junio</v>
          </cell>
          <cell r="H2676">
            <v>1998</v>
          </cell>
          <cell r="I2676">
            <v>39623</v>
          </cell>
          <cell r="J2676">
            <v>2008</v>
          </cell>
          <cell r="K2676" t="str">
            <v>Junio</v>
          </cell>
          <cell r="P2676">
            <v>7.1</v>
          </cell>
          <cell r="Q2676">
            <v>18.88</v>
          </cell>
          <cell r="R2676">
            <v>17.52</v>
          </cell>
          <cell r="S2676" t="e">
            <v>#REF!</v>
          </cell>
          <cell r="T2676">
            <v>1.4</v>
          </cell>
          <cell r="U2676" t="e">
            <v>#REF!</v>
          </cell>
          <cell r="V2676">
            <v>1.4</v>
          </cell>
          <cell r="W2676" t="e">
            <v>#REF!</v>
          </cell>
          <cell r="X2676">
            <v>1.4</v>
          </cell>
          <cell r="Y2676">
            <v>0.26432</v>
          </cell>
          <cell r="Z2676">
            <v>1.66432</v>
          </cell>
          <cell r="AA2676">
            <v>24.527999999999999</v>
          </cell>
          <cell r="AB2676">
            <v>0.25</v>
          </cell>
          <cell r="AC2676">
            <v>0.24934000000000001</v>
          </cell>
          <cell r="AD2676">
            <v>0.24345999999999998</v>
          </cell>
          <cell r="AE2676">
            <v>0.20691999999999997</v>
          </cell>
          <cell r="AF2676">
            <v>0.18185999999999997</v>
          </cell>
          <cell r="AG2676">
            <v>0.16688</v>
          </cell>
          <cell r="AH2676">
            <v>0.15931999999999999</v>
          </cell>
          <cell r="AI2676">
            <v>0.15931999999999999</v>
          </cell>
          <cell r="AJ2676">
            <v>0.15931999999999999</v>
          </cell>
          <cell r="AK2676">
            <v>0.18942000000000001</v>
          </cell>
          <cell r="AL2676">
            <v>0</v>
          </cell>
          <cell r="AM2676">
            <v>0</v>
          </cell>
          <cell r="AN2676">
            <v>0</v>
          </cell>
          <cell r="AO2676">
            <v>0</v>
          </cell>
          <cell r="AP2676">
            <v>0</v>
          </cell>
          <cell r="AQ2676">
            <v>1.9658399999999996</v>
          </cell>
        </row>
        <row r="2677">
          <cell r="A2677">
            <v>1</v>
          </cell>
          <cell r="B2677" t="str">
            <v>COP</v>
          </cell>
          <cell r="C2677" t="str">
            <v>Convenidas</v>
          </cell>
          <cell r="D2677" t="str">
            <v>Variable</v>
          </cell>
          <cell r="E2677">
            <v>10</v>
          </cell>
          <cell r="F2677">
            <v>35970</v>
          </cell>
          <cell r="G2677" t="str">
            <v>Junio</v>
          </cell>
          <cell r="H2677">
            <v>1998</v>
          </cell>
          <cell r="I2677">
            <v>39623</v>
          </cell>
          <cell r="J2677">
            <v>2008</v>
          </cell>
          <cell r="K2677" t="str">
            <v>Junio</v>
          </cell>
          <cell r="P2677">
            <v>7.1</v>
          </cell>
          <cell r="Q2677">
            <v>18.88</v>
          </cell>
          <cell r="R2677">
            <v>17.52</v>
          </cell>
          <cell r="S2677" t="e">
            <v>#REF!</v>
          </cell>
          <cell r="T2677">
            <v>0.7</v>
          </cell>
          <cell r="U2677" t="e">
            <v>#REF!</v>
          </cell>
          <cell r="V2677">
            <v>0.7</v>
          </cell>
          <cell r="W2677" t="e">
            <v>#REF!</v>
          </cell>
          <cell r="X2677">
            <v>0.7</v>
          </cell>
          <cell r="Y2677">
            <v>0.13216</v>
          </cell>
          <cell r="Z2677">
            <v>0.83216000000000001</v>
          </cell>
          <cell r="AA2677">
            <v>12.263999999999999</v>
          </cell>
          <cell r="AB2677">
            <v>0.12</v>
          </cell>
          <cell r="AC2677">
            <v>0.12467</v>
          </cell>
          <cell r="AD2677">
            <v>0.12172999999999999</v>
          </cell>
          <cell r="AE2677">
            <v>0.10345999999999998</v>
          </cell>
          <cell r="AF2677">
            <v>9.0929999999999983E-2</v>
          </cell>
          <cell r="AG2677">
            <v>8.344E-2</v>
          </cell>
          <cell r="AH2677">
            <v>7.9659999999999995E-2</v>
          </cell>
          <cell r="AI2677">
            <v>7.9659999999999995E-2</v>
          </cell>
          <cell r="AJ2677">
            <v>7.9659999999999995E-2</v>
          </cell>
          <cell r="AK2677">
            <v>9.4710000000000003E-2</v>
          </cell>
          <cell r="AL2677">
            <v>0</v>
          </cell>
          <cell r="AM2677">
            <v>0</v>
          </cell>
          <cell r="AN2677">
            <v>0</v>
          </cell>
          <cell r="AO2677">
            <v>0</v>
          </cell>
          <cell r="AP2677">
            <v>0</v>
          </cell>
          <cell r="AQ2677">
            <v>0.97791999999999979</v>
          </cell>
        </row>
        <row r="2678">
          <cell r="A2678">
            <v>1</v>
          </cell>
          <cell r="B2678" t="str">
            <v>COP</v>
          </cell>
          <cell r="C2678" t="str">
            <v>Convenidas</v>
          </cell>
          <cell r="D2678" t="str">
            <v>Variable</v>
          </cell>
          <cell r="E2678">
            <v>10</v>
          </cell>
          <cell r="F2678">
            <v>35970</v>
          </cell>
          <cell r="G2678" t="str">
            <v>Junio</v>
          </cell>
          <cell r="H2678">
            <v>1998</v>
          </cell>
          <cell r="I2678">
            <v>39623</v>
          </cell>
          <cell r="J2678">
            <v>2008</v>
          </cell>
          <cell r="K2678" t="str">
            <v>Junio</v>
          </cell>
          <cell r="P2678">
            <v>7.1</v>
          </cell>
          <cell r="Q2678">
            <v>18.88</v>
          </cell>
          <cell r="R2678">
            <v>17.52</v>
          </cell>
          <cell r="S2678" t="e">
            <v>#REF!</v>
          </cell>
          <cell r="T2678">
            <v>2</v>
          </cell>
          <cell r="U2678" t="e">
            <v>#REF!</v>
          </cell>
          <cell r="V2678">
            <v>2</v>
          </cell>
          <cell r="W2678" t="e">
            <v>#REF!</v>
          </cell>
          <cell r="X2678">
            <v>2</v>
          </cell>
          <cell r="Y2678">
            <v>0.37759999999999999</v>
          </cell>
          <cell r="Z2678">
            <v>2.3776000000000002</v>
          </cell>
          <cell r="AA2678">
            <v>35.04</v>
          </cell>
          <cell r="AB2678">
            <v>0.36</v>
          </cell>
          <cell r="AC2678">
            <v>0.35620000000000002</v>
          </cell>
          <cell r="AD2678">
            <v>0.3478</v>
          </cell>
          <cell r="AE2678">
            <v>0.29559999999999997</v>
          </cell>
          <cell r="AF2678">
            <v>0.25979999999999998</v>
          </cell>
          <cell r="AG2678">
            <v>0.2384</v>
          </cell>
          <cell r="AH2678">
            <v>0.2276</v>
          </cell>
          <cell r="AI2678">
            <v>0.2276</v>
          </cell>
          <cell r="AJ2678">
            <v>0.2276</v>
          </cell>
          <cell r="AK2678">
            <v>0.27060000000000001</v>
          </cell>
          <cell r="AL2678">
            <v>0</v>
          </cell>
          <cell r="AM2678">
            <v>0</v>
          </cell>
          <cell r="AN2678">
            <v>0</v>
          </cell>
          <cell r="AO2678">
            <v>0</v>
          </cell>
          <cell r="AP2678">
            <v>0</v>
          </cell>
          <cell r="AQ2678">
            <v>2.8111999999999995</v>
          </cell>
        </row>
        <row r="2679">
          <cell r="A2679">
            <v>1</v>
          </cell>
          <cell r="B2679" t="str">
            <v>COP</v>
          </cell>
          <cell r="C2679" t="str">
            <v>Convenidas</v>
          </cell>
          <cell r="D2679" t="str">
            <v>Variable</v>
          </cell>
          <cell r="E2679">
            <v>10</v>
          </cell>
          <cell r="F2679">
            <v>35970</v>
          </cell>
          <cell r="G2679" t="str">
            <v>Junio</v>
          </cell>
          <cell r="H2679">
            <v>1998</v>
          </cell>
          <cell r="I2679">
            <v>39623</v>
          </cell>
          <cell r="J2679">
            <v>2008</v>
          </cell>
          <cell r="K2679" t="str">
            <v>Junio</v>
          </cell>
          <cell r="P2679">
            <v>7.1</v>
          </cell>
          <cell r="Q2679">
            <v>18.88</v>
          </cell>
          <cell r="R2679">
            <v>17.52</v>
          </cell>
          <cell r="S2679" t="e">
            <v>#REF!</v>
          </cell>
          <cell r="T2679">
            <v>2.6</v>
          </cell>
          <cell r="U2679" t="e">
            <v>#REF!</v>
          </cell>
          <cell r="V2679">
            <v>2.6</v>
          </cell>
          <cell r="W2679" t="e">
            <v>#REF!</v>
          </cell>
          <cell r="X2679">
            <v>2.6</v>
          </cell>
          <cell r="Y2679">
            <v>0.49087999999999998</v>
          </cell>
          <cell r="Z2679">
            <v>3.0908800000000003</v>
          </cell>
          <cell r="AA2679">
            <v>45.552</v>
          </cell>
          <cell r="AB2679">
            <v>0.46</v>
          </cell>
          <cell r="AC2679">
            <v>0.46306000000000003</v>
          </cell>
          <cell r="AD2679">
            <v>0.45213999999999999</v>
          </cell>
          <cell r="AE2679">
            <v>0.38427999999999995</v>
          </cell>
          <cell r="AF2679">
            <v>0.33773999999999998</v>
          </cell>
          <cell r="AG2679">
            <v>0.30992000000000003</v>
          </cell>
          <cell r="AH2679">
            <v>0.29588000000000003</v>
          </cell>
          <cell r="AI2679">
            <v>0.29588000000000003</v>
          </cell>
          <cell r="AJ2679">
            <v>0.29588000000000003</v>
          </cell>
          <cell r="AK2679">
            <v>0.35178000000000004</v>
          </cell>
          <cell r="AL2679">
            <v>0</v>
          </cell>
          <cell r="AM2679">
            <v>0</v>
          </cell>
          <cell r="AN2679">
            <v>0</v>
          </cell>
          <cell r="AO2679">
            <v>0</v>
          </cell>
          <cell r="AP2679">
            <v>0</v>
          </cell>
          <cell r="AQ2679">
            <v>3.64656</v>
          </cell>
        </row>
        <row r="2680">
          <cell r="A2680">
            <v>1</v>
          </cell>
          <cell r="B2680" t="str">
            <v>COP</v>
          </cell>
          <cell r="C2680" t="str">
            <v>Convenidas</v>
          </cell>
          <cell r="D2680" t="str">
            <v>Variable</v>
          </cell>
          <cell r="E2680">
            <v>10</v>
          </cell>
          <cell r="F2680">
            <v>35970</v>
          </cell>
          <cell r="G2680" t="str">
            <v>Junio</v>
          </cell>
          <cell r="H2680">
            <v>1998</v>
          </cell>
          <cell r="I2680">
            <v>39623</v>
          </cell>
          <cell r="J2680">
            <v>2008</v>
          </cell>
          <cell r="K2680" t="str">
            <v>Junio</v>
          </cell>
          <cell r="P2680">
            <v>7.1</v>
          </cell>
          <cell r="Q2680">
            <v>18.88</v>
          </cell>
          <cell r="R2680">
            <v>17.52</v>
          </cell>
          <cell r="S2680" t="e">
            <v>#REF!</v>
          </cell>
          <cell r="T2680">
            <v>3</v>
          </cell>
          <cell r="U2680" t="e">
            <v>#REF!</v>
          </cell>
          <cell r="V2680">
            <v>3</v>
          </cell>
          <cell r="W2680" t="e">
            <v>#REF!</v>
          </cell>
          <cell r="X2680">
            <v>3</v>
          </cell>
          <cell r="Y2680">
            <v>0.56640000000000001</v>
          </cell>
          <cell r="Z2680">
            <v>3.5663999999999998</v>
          </cell>
          <cell r="AA2680">
            <v>52.56</v>
          </cell>
          <cell r="AB2680">
            <v>0.53</v>
          </cell>
          <cell r="AC2680">
            <v>0.5343</v>
          </cell>
          <cell r="AD2680">
            <v>0.52170000000000005</v>
          </cell>
          <cell r="AE2680">
            <v>0.44339999999999996</v>
          </cell>
          <cell r="AF2680">
            <v>0.38969999999999994</v>
          </cell>
          <cell r="AG2680">
            <v>0.35760000000000003</v>
          </cell>
          <cell r="AH2680">
            <v>0.34139999999999998</v>
          </cell>
          <cell r="AI2680">
            <v>0.34139999999999998</v>
          </cell>
          <cell r="AJ2680">
            <v>0.34139999999999998</v>
          </cell>
          <cell r="AK2680">
            <v>0.40590000000000004</v>
          </cell>
          <cell r="AL2680">
            <v>0</v>
          </cell>
          <cell r="AM2680">
            <v>0</v>
          </cell>
          <cell r="AN2680">
            <v>0</v>
          </cell>
          <cell r="AO2680">
            <v>0</v>
          </cell>
          <cell r="AP2680">
            <v>0</v>
          </cell>
          <cell r="AQ2680">
            <v>4.2068000000000003</v>
          </cell>
        </row>
        <row r="2681">
          <cell r="A2681">
            <v>1</v>
          </cell>
          <cell r="B2681" t="str">
            <v>COP</v>
          </cell>
          <cell r="C2681" t="str">
            <v>Convenidas</v>
          </cell>
          <cell r="D2681" t="str">
            <v>Variable</v>
          </cell>
          <cell r="E2681">
            <v>10</v>
          </cell>
          <cell r="F2681">
            <v>35970</v>
          </cell>
          <cell r="G2681" t="str">
            <v>Junio</v>
          </cell>
          <cell r="H2681">
            <v>1998</v>
          </cell>
          <cell r="I2681">
            <v>39623</v>
          </cell>
          <cell r="J2681">
            <v>2008</v>
          </cell>
          <cell r="K2681" t="str">
            <v>Junio</v>
          </cell>
          <cell r="P2681">
            <v>7.1</v>
          </cell>
          <cell r="Q2681">
            <v>18.88</v>
          </cell>
          <cell r="R2681">
            <v>17.52</v>
          </cell>
          <cell r="S2681" t="e">
            <v>#REF!</v>
          </cell>
          <cell r="T2681">
            <v>2.4</v>
          </cell>
          <cell r="U2681" t="e">
            <v>#REF!</v>
          </cell>
          <cell r="V2681">
            <v>2.4</v>
          </cell>
          <cell r="W2681" t="e">
            <v>#REF!</v>
          </cell>
          <cell r="X2681">
            <v>2.4</v>
          </cell>
          <cell r="Y2681">
            <v>0.45311999999999997</v>
          </cell>
          <cell r="Z2681">
            <v>2.8531199999999997</v>
          </cell>
          <cell r="AA2681">
            <v>42.047999999999995</v>
          </cell>
          <cell r="AB2681">
            <v>0.43</v>
          </cell>
          <cell r="AC2681">
            <v>0.42743999999999999</v>
          </cell>
          <cell r="AD2681">
            <v>0.41736000000000001</v>
          </cell>
          <cell r="AE2681">
            <v>0.35471999999999998</v>
          </cell>
          <cell r="AF2681">
            <v>0.31175999999999998</v>
          </cell>
          <cell r="AG2681">
            <v>0.28608</v>
          </cell>
          <cell r="AH2681">
            <v>0.27311999999999997</v>
          </cell>
          <cell r="AI2681">
            <v>0.27311999999999997</v>
          </cell>
          <cell r="AJ2681">
            <v>0.27311999999999997</v>
          </cell>
          <cell r="AK2681">
            <v>0.32472000000000001</v>
          </cell>
          <cell r="AL2681">
            <v>0</v>
          </cell>
          <cell r="AM2681">
            <v>0</v>
          </cell>
          <cell r="AN2681">
            <v>0</v>
          </cell>
          <cell r="AO2681">
            <v>0</v>
          </cell>
          <cell r="AP2681">
            <v>0</v>
          </cell>
          <cell r="AQ2681">
            <v>3.3714400000000002</v>
          </cell>
        </row>
        <row r="2682">
          <cell r="A2682">
            <v>1</v>
          </cell>
          <cell r="B2682" t="str">
            <v>COP</v>
          </cell>
          <cell r="C2682" t="str">
            <v>Convenidas</v>
          </cell>
          <cell r="D2682" t="str">
            <v>Variable</v>
          </cell>
          <cell r="E2682">
            <v>10</v>
          </cell>
          <cell r="F2682">
            <v>35970</v>
          </cell>
          <cell r="G2682" t="str">
            <v>Junio</v>
          </cell>
          <cell r="H2682">
            <v>1998</v>
          </cell>
          <cell r="I2682">
            <v>39623</v>
          </cell>
          <cell r="J2682">
            <v>2008</v>
          </cell>
          <cell r="K2682" t="str">
            <v>Junio</v>
          </cell>
          <cell r="P2682">
            <v>7.1</v>
          </cell>
          <cell r="Q2682">
            <v>18.88</v>
          </cell>
          <cell r="R2682">
            <v>17.52</v>
          </cell>
          <cell r="S2682" t="e">
            <v>#REF!</v>
          </cell>
          <cell r="T2682">
            <v>1.3</v>
          </cell>
          <cell r="U2682" t="e">
            <v>#REF!</v>
          </cell>
          <cell r="V2682">
            <v>1.3</v>
          </cell>
          <cell r="W2682" t="e">
            <v>#REF!</v>
          </cell>
          <cell r="X2682">
            <v>1.3</v>
          </cell>
          <cell r="Y2682">
            <v>0.24543999999999999</v>
          </cell>
          <cell r="Z2682">
            <v>1.5454400000000001</v>
          </cell>
          <cell r="AA2682">
            <v>22.776</v>
          </cell>
          <cell r="AB2682">
            <v>0.23</v>
          </cell>
          <cell r="AC2682">
            <v>0.23153000000000001</v>
          </cell>
          <cell r="AD2682">
            <v>0.22606999999999999</v>
          </cell>
          <cell r="AE2682">
            <v>0.19213999999999998</v>
          </cell>
          <cell r="AF2682">
            <v>0.16886999999999999</v>
          </cell>
          <cell r="AG2682">
            <v>0.15496000000000001</v>
          </cell>
          <cell r="AH2682">
            <v>0.14794000000000002</v>
          </cell>
          <cell r="AI2682">
            <v>0.14794000000000002</v>
          </cell>
          <cell r="AJ2682">
            <v>0.14794000000000002</v>
          </cell>
          <cell r="AK2682">
            <v>0.17589000000000002</v>
          </cell>
          <cell r="AL2682">
            <v>0</v>
          </cell>
          <cell r="AM2682">
            <v>0</v>
          </cell>
          <cell r="AN2682">
            <v>0</v>
          </cell>
          <cell r="AO2682">
            <v>0</v>
          </cell>
          <cell r="AP2682">
            <v>0</v>
          </cell>
          <cell r="AQ2682">
            <v>1.82328</v>
          </cell>
        </row>
        <row r="2683">
          <cell r="A2683">
            <v>1</v>
          </cell>
          <cell r="B2683" t="str">
            <v>COP</v>
          </cell>
          <cell r="C2683" t="str">
            <v>Convenidas</v>
          </cell>
          <cell r="D2683" t="str">
            <v>Variable</v>
          </cell>
          <cell r="E2683">
            <v>10</v>
          </cell>
          <cell r="F2683">
            <v>35970</v>
          </cell>
          <cell r="G2683" t="str">
            <v>Junio</v>
          </cell>
          <cell r="H2683">
            <v>1998</v>
          </cell>
          <cell r="I2683">
            <v>39623</v>
          </cell>
          <cell r="J2683">
            <v>2008</v>
          </cell>
          <cell r="K2683" t="str">
            <v>Junio</v>
          </cell>
          <cell r="P2683">
            <v>7.1</v>
          </cell>
          <cell r="Q2683">
            <v>18.88</v>
          </cell>
          <cell r="R2683">
            <v>17.52</v>
          </cell>
          <cell r="S2683" t="e">
            <v>#REF!</v>
          </cell>
          <cell r="T2683">
            <v>1.1000000000000001</v>
          </cell>
          <cell r="U2683" t="e">
            <v>#REF!</v>
          </cell>
          <cell r="V2683">
            <v>1.1000000000000001</v>
          </cell>
          <cell r="W2683" t="e">
            <v>#REF!</v>
          </cell>
          <cell r="X2683">
            <v>1.1000000000000001</v>
          </cell>
          <cell r="Y2683">
            <v>0.20768</v>
          </cell>
          <cell r="Z2683">
            <v>1.3076800000000002</v>
          </cell>
          <cell r="AA2683">
            <v>19.272000000000002</v>
          </cell>
          <cell r="AB2683">
            <v>0.2</v>
          </cell>
          <cell r="AC2683">
            <v>0.19591000000000003</v>
          </cell>
          <cell r="AD2683">
            <v>0.19129000000000002</v>
          </cell>
          <cell r="AE2683">
            <v>0.16258</v>
          </cell>
          <cell r="AF2683">
            <v>0.14288999999999999</v>
          </cell>
          <cell r="AG2683">
            <v>0.13112000000000001</v>
          </cell>
          <cell r="AH2683">
            <v>0.12518000000000001</v>
          </cell>
          <cell r="AI2683">
            <v>0.12518000000000001</v>
          </cell>
          <cell r="AJ2683">
            <v>0.12518000000000001</v>
          </cell>
          <cell r="AK2683">
            <v>0.14883000000000002</v>
          </cell>
          <cell r="AL2683">
            <v>0</v>
          </cell>
          <cell r="AM2683">
            <v>0</v>
          </cell>
          <cell r="AN2683">
            <v>0</v>
          </cell>
          <cell r="AO2683">
            <v>0</v>
          </cell>
          <cell r="AP2683">
            <v>0</v>
          </cell>
          <cell r="AQ2683">
            <v>1.5481600000000002</v>
          </cell>
        </row>
        <row r="2684">
          <cell r="A2684">
            <v>1</v>
          </cell>
          <cell r="B2684" t="str">
            <v>COP</v>
          </cell>
          <cell r="C2684" t="str">
            <v>Convenidas</v>
          </cell>
          <cell r="D2684" t="str">
            <v>Variable</v>
          </cell>
          <cell r="E2684">
            <v>10</v>
          </cell>
          <cell r="F2684">
            <v>35970</v>
          </cell>
          <cell r="G2684" t="str">
            <v>Junio</v>
          </cell>
          <cell r="H2684">
            <v>1998</v>
          </cell>
          <cell r="I2684">
            <v>39623</v>
          </cell>
          <cell r="J2684">
            <v>2008</v>
          </cell>
          <cell r="K2684" t="str">
            <v>Junio</v>
          </cell>
          <cell r="P2684">
            <v>7.1</v>
          </cell>
          <cell r="Q2684">
            <v>18.88</v>
          </cell>
          <cell r="R2684">
            <v>17.52</v>
          </cell>
          <cell r="S2684" t="e">
            <v>#REF!</v>
          </cell>
          <cell r="T2684">
            <v>34.5</v>
          </cell>
          <cell r="U2684" t="e">
            <v>#REF!</v>
          </cell>
          <cell r="V2684">
            <v>34.5</v>
          </cell>
          <cell r="W2684" t="e">
            <v>#REF!</v>
          </cell>
          <cell r="X2684">
            <v>34.5</v>
          </cell>
          <cell r="Y2684">
            <v>6.5136000000000003</v>
          </cell>
          <cell r="Z2684">
            <v>41.013599999999997</v>
          </cell>
          <cell r="AA2684">
            <v>604.43999999999994</v>
          </cell>
          <cell r="AB2684">
            <v>6.14</v>
          </cell>
          <cell r="AC2684">
            <v>6.14445</v>
          </cell>
          <cell r="AD2684">
            <v>5.9995500000000002</v>
          </cell>
          <cell r="AE2684">
            <v>5.0991</v>
          </cell>
          <cell r="AF2684">
            <v>4.4815499999999995</v>
          </cell>
          <cell r="AG2684">
            <v>4.1124000000000001</v>
          </cell>
          <cell r="AH2684">
            <v>3.9260999999999999</v>
          </cell>
          <cell r="AI2684">
            <v>3.9260999999999999</v>
          </cell>
          <cell r="AJ2684">
            <v>3.9260999999999999</v>
          </cell>
          <cell r="AK2684">
            <v>4.6678500000000005</v>
          </cell>
          <cell r="AL2684">
            <v>0</v>
          </cell>
          <cell r="AM2684">
            <v>0</v>
          </cell>
          <cell r="AN2684">
            <v>0</v>
          </cell>
          <cell r="AO2684">
            <v>0</v>
          </cell>
          <cell r="AP2684">
            <v>0</v>
          </cell>
          <cell r="AQ2684">
            <v>48.423199999999994</v>
          </cell>
        </row>
        <row r="2685">
          <cell r="A2685">
            <v>1</v>
          </cell>
          <cell r="B2685" t="str">
            <v>COP</v>
          </cell>
          <cell r="C2685" t="str">
            <v>Convenidas</v>
          </cell>
          <cell r="D2685" t="str">
            <v>Variable</v>
          </cell>
          <cell r="E2685">
            <v>10</v>
          </cell>
          <cell r="F2685">
            <v>35970</v>
          </cell>
          <cell r="G2685" t="str">
            <v>Junio</v>
          </cell>
          <cell r="H2685">
            <v>1998</v>
          </cell>
          <cell r="I2685">
            <v>39623</v>
          </cell>
          <cell r="J2685">
            <v>2008</v>
          </cell>
          <cell r="K2685" t="str">
            <v>Junio</v>
          </cell>
          <cell r="P2685">
            <v>7.1</v>
          </cell>
          <cell r="Q2685">
            <v>18.88</v>
          </cell>
          <cell r="R2685">
            <v>17.52</v>
          </cell>
          <cell r="S2685" t="e">
            <v>#REF!</v>
          </cell>
          <cell r="T2685">
            <v>1.3</v>
          </cell>
          <cell r="U2685" t="e">
            <v>#REF!</v>
          </cell>
          <cell r="V2685">
            <v>1.3</v>
          </cell>
          <cell r="W2685" t="e">
            <v>#REF!</v>
          </cell>
          <cell r="X2685">
            <v>1.3</v>
          </cell>
          <cell r="Y2685">
            <v>0.24543999999999999</v>
          </cell>
          <cell r="Z2685">
            <v>1.5454400000000001</v>
          </cell>
          <cell r="AA2685">
            <v>22.776</v>
          </cell>
          <cell r="AB2685">
            <v>0.23</v>
          </cell>
          <cell r="AC2685">
            <v>0.23153000000000001</v>
          </cell>
          <cell r="AD2685">
            <v>0.22606999999999999</v>
          </cell>
          <cell r="AE2685">
            <v>0.19213999999999998</v>
          </cell>
          <cell r="AF2685">
            <v>0.16886999999999999</v>
          </cell>
          <cell r="AG2685">
            <v>0.15496000000000001</v>
          </cell>
          <cell r="AH2685">
            <v>0.14794000000000002</v>
          </cell>
          <cell r="AI2685">
            <v>0.14794000000000002</v>
          </cell>
          <cell r="AJ2685">
            <v>0.14794000000000002</v>
          </cell>
          <cell r="AK2685">
            <v>0.17589000000000002</v>
          </cell>
          <cell r="AL2685">
            <v>0</v>
          </cell>
          <cell r="AM2685">
            <v>0</v>
          </cell>
          <cell r="AN2685">
            <v>0</v>
          </cell>
          <cell r="AO2685">
            <v>0</v>
          </cell>
          <cell r="AP2685">
            <v>0</v>
          </cell>
          <cell r="AQ2685">
            <v>1.82328</v>
          </cell>
        </row>
        <row r="2686">
          <cell r="A2686">
            <v>1</v>
          </cell>
          <cell r="B2686" t="str">
            <v>COP</v>
          </cell>
          <cell r="C2686" t="str">
            <v>Convenidas</v>
          </cell>
          <cell r="D2686" t="str">
            <v>Variable</v>
          </cell>
          <cell r="E2686">
            <v>10</v>
          </cell>
          <cell r="F2686">
            <v>35970</v>
          </cell>
          <cell r="G2686" t="str">
            <v>Junio</v>
          </cell>
          <cell r="H2686">
            <v>1998</v>
          </cell>
          <cell r="I2686">
            <v>39623</v>
          </cell>
          <cell r="J2686">
            <v>2008</v>
          </cell>
          <cell r="K2686" t="str">
            <v>Junio</v>
          </cell>
          <cell r="P2686">
            <v>7.1</v>
          </cell>
          <cell r="Q2686">
            <v>18.88</v>
          </cell>
          <cell r="R2686">
            <v>17.52</v>
          </cell>
          <cell r="S2686" t="e">
            <v>#REF!</v>
          </cell>
          <cell r="T2686">
            <v>0.89900000000000002</v>
          </cell>
          <cell r="U2686" t="e">
            <v>#REF!</v>
          </cell>
          <cell r="V2686">
            <v>0.89900000000000002</v>
          </cell>
          <cell r="W2686" t="e">
            <v>#REF!</v>
          </cell>
          <cell r="X2686">
            <v>0.89900000000000002</v>
          </cell>
          <cell r="Y2686">
            <v>0.1697312</v>
          </cell>
          <cell r="Z2686">
            <v>1.0687312</v>
          </cell>
          <cell r="AA2686">
            <v>15.75048</v>
          </cell>
          <cell r="AB2686">
            <v>0.16</v>
          </cell>
          <cell r="AC2686">
            <v>0.1601119</v>
          </cell>
          <cell r="AD2686">
            <v>0.15633610000000001</v>
          </cell>
          <cell r="AE2686">
            <v>0.1328722</v>
          </cell>
          <cell r="AF2686">
            <v>0.1167801</v>
          </cell>
          <cell r="AG2686">
            <v>0.1071608</v>
          </cell>
          <cell r="AH2686">
            <v>0.1023062</v>
          </cell>
          <cell r="AI2686">
            <v>0.1023062</v>
          </cell>
          <cell r="AJ2686">
            <v>0.1023062</v>
          </cell>
          <cell r="AK2686">
            <v>0.12163470000000001</v>
          </cell>
          <cell r="AL2686">
            <v>0</v>
          </cell>
          <cell r="AM2686">
            <v>0</v>
          </cell>
          <cell r="AN2686">
            <v>0</v>
          </cell>
          <cell r="AO2686">
            <v>0</v>
          </cell>
          <cell r="AP2686">
            <v>0</v>
          </cell>
          <cell r="AQ2686">
            <v>1.2618143999999998</v>
          </cell>
        </row>
        <row r="2687">
          <cell r="A2687">
            <v>1</v>
          </cell>
          <cell r="B2687" t="str">
            <v>COP</v>
          </cell>
          <cell r="C2687" t="str">
            <v>Convenidas</v>
          </cell>
          <cell r="D2687" t="str">
            <v>Variable</v>
          </cell>
          <cell r="E2687">
            <v>10</v>
          </cell>
          <cell r="F2687">
            <v>35970</v>
          </cell>
          <cell r="G2687" t="str">
            <v>Junio</v>
          </cell>
          <cell r="H2687">
            <v>1998</v>
          </cell>
          <cell r="I2687">
            <v>39623</v>
          </cell>
          <cell r="J2687">
            <v>2008</v>
          </cell>
          <cell r="K2687" t="str">
            <v>Junio</v>
          </cell>
          <cell r="P2687">
            <v>7.1</v>
          </cell>
          <cell r="Q2687">
            <v>18.88</v>
          </cell>
          <cell r="R2687">
            <v>17.52</v>
          </cell>
          <cell r="S2687" t="e">
            <v>#REF!</v>
          </cell>
          <cell r="T2687">
            <v>7.2</v>
          </cell>
          <cell r="U2687" t="e">
            <v>#REF!</v>
          </cell>
          <cell r="V2687">
            <v>7.2</v>
          </cell>
          <cell r="W2687" t="e">
            <v>#REF!</v>
          </cell>
          <cell r="X2687">
            <v>7.2</v>
          </cell>
          <cell r="Y2687">
            <v>1.3593599999999999</v>
          </cell>
          <cell r="Z2687">
            <v>8.5593599999999999</v>
          </cell>
          <cell r="AA2687">
            <v>126.14400000000001</v>
          </cell>
          <cell r="AB2687">
            <v>1.28</v>
          </cell>
          <cell r="AC2687">
            <v>1.2823200000000001</v>
          </cell>
          <cell r="AD2687">
            <v>1.2520800000000001</v>
          </cell>
          <cell r="AE2687">
            <v>1.06416</v>
          </cell>
          <cell r="AF2687">
            <v>0.93527999999999989</v>
          </cell>
          <cell r="AG2687">
            <v>0.85824</v>
          </cell>
          <cell r="AH2687">
            <v>0.81935999999999998</v>
          </cell>
          <cell r="AI2687">
            <v>0.81935999999999998</v>
          </cell>
          <cell r="AJ2687">
            <v>0.81935999999999998</v>
          </cell>
          <cell r="AK2687">
            <v>0.97416000000000003</v>
          </cell>
          <cell r="AL2687">
            <v>0</v>
          </cell>
          <cell r="AM2687">
            <v>0</v>
          </cell>
          <cell r="AN2687">
            <v>0</v>
          </cell>
          <cell r="AO2687">
            <v>0</v>
          </cell>
          <cell r="AP2687">
            <v>0</v>
          </cell>
          <cell r="AQ2687">
            <v>10.10432</v>
          </cell>
        </row>
        <row r="2688">
          <cell r="A2688">
            <v>1</v>
          </cell>
          <cell r="B2688" t="str">
            <v>COP</v>
          </cell>
          <cell r="C2688" t="str">
            <v>Convenidas</v>
          </cell>
          <cell r="D2688" t="str">
            <v>Variable</v>
          </cell>
          <cell r="E2688">
            <v>10</v>
          </cell>
          <cell r="F2688">
            <v>35970</v>
          </cell>
          <cell r="G2688" t="str">
            <v>Junio</v>
          </cell>
          <cell r="H2688">
            <v>1998</v>
          </cell>
          <cell r="I2688">
            <v>39623</v>
          </cell>
          <cell r="J2688">
            <v>2008</v>
          </cell>
          <cell r="K2688" t="str">
            <v>Junio</v>
          </cell>
          <cell r="P2688">
            <v>7.1</v>
          </cell>
          <cell r="Q2688">
            <v>18.88</v>
          </cell>
          <cell r="R2688">
            <v>17.52</v>
          </cell>
          <cell r="S2688" t="e">
            <v>#REF!</v>
          </cell>
          <cell r="T2688">
            <v>100</v>
          </cell>
          <cell r="U2688" t="e">
            <v>#REF!</v>
          </cell>
          <cell r="V2688">
            <v>100</v>
          </cell>
          <cell r="W2688" t="e">
            <v>#REF!</v>
          </cell>
          <cell r="X2688">
            <v>100</v>
          </cell>
          <cell r="Y2688">
            <v>18.88</v>
          </cell>
          <cell r="Z2688">
            <v>118.88</v>
          </cell>
          <cell r="AA2688">
            <v>1752</v>
          </cell>
          <cell r="AB2688">
            <v>17.79</v>
          </cell>
          <cell r="AC2688">
            <v>17.810000000000002</v>
          </cell>
          <cell r="AD2688">
            <v>17.39</v>
          </cell>
          <cell r="AE2688">
            <v>14.78</v>
          </cell>
          <cell r="AF2688">
            <v>12.989999999999998</v>
          </cell>
          <cell r="AG2688">
            <v>11.92</v>
          </cell>
          <cell r="AH2688">
            <v>11.379999999999999</v>
          </cell>
          <cell r="AI2688">
            <v>11.379999999999999</v>
          </cell>
          <cell r="AJ2688">
            <v>11.379999999999999</v>
          </cell>
          <cell r="AK2688">
            <v>13.530000000000001</v>
          </cell>
          <cell r="AL2688">
            <v>0</v>
          </cell>
          <cell r="AM2688">
            <v>0</v>
          </cell>
          <cell r="AN2688">
            <v>0</v>
          </cell>
          <cell r="AO2688">
            <v>0</v>
          </cell>
          <cell r="AP2688">
            <v>0</v>
          </cell>
          <cell r="AQ2688">
            <v>140.34999999999997</v>
          </cell>
        </row>
        <row r="2689">
          <cell r="A2689">
            <v>1</v>
          </cell>
          <cell r="B2689" t="str">
            <v>COP</v>
          </cell>
          <cell r="C2689" t="str">
            <v>Convenidas</v>
          </cell>
          <cell r="D2689" t="str">
            <v>Variable</v>
          </cell>
          <cell r="E2689">
            <v>10</v>
          </cell>
          <cell r="F2689">
            <v>35970</v>
          </cell>
          <cell r="G2689" t="str">
            <v>Junio</v>
          </cell>
          <cell r="H2689">
            <v>1998</v>
          </cell>
          <cell r="I2689">
            <v>39623</v>
          </cell>
          <cell r="J2689">
            <v>2008</v>
          </cell>
          <cell r="K2689" t="str">
            <v>Junio</v>
          </cell>
          <cell r="P2689">
            <v>7.1</v>
          </cell>
          <cell r="Q2689">
            <v>18.88</v>
          </cell>
          <cell r="R2689">
            <v>17.52</v>
          </cell>
          <cell r="S2689" t="e">
            <v>#REF!</v>
          </cell>
          <cell r="T2689">
            <v>3373.1</v>
          </cell>
          <cell r="U2689" t="e">
            <v>#REF!</v>
          </cell>
          <cell r="V2689">
            <v>3373.1</v>
          </cell>
          <cell r="W2689" t="e">
            <v>#REF!</v>
          </cell>
          <cell r="X2689">
            <v>3373.1</v>
          </cell>
          <cell r="Y2689">
            <v>636.84127999999998</v>
          </cell>
          <cell r="Z2689">
            <v>4009.94128</v>
          </cell>
          <cell r="AA2689">
            <v>59096.712</v>
          </cell>
          <cell r="AB2689">
            <v>600.03</v>
          </cell>
          <cell r="AC2689">
            <v>600.74910999999997</v>
          </cell>
          <cell r="AD2689">
            <v>586.58208999999999</v>
          </cell>
          <cell r="AE2689">
            <v>498.54417999999993</v>
          </cell>
          <cell r="AF2689">
            <v>438.16568999999993</v>
          </cell>
          <cell r="AG2689">
            <v>402.07351999999997</v>
          </cell>
          <cell r="AH2689">
            <v>383.85877999999997</v>
          </cell>
          <cell r="AI2689">
            <v>383.85877999999997</v>
          </cell>
          <cell r="AJ2689">
            <v>383.85877999999997</v>
          </cell>
          <cell r="AK2689">
            <v>456.38042999999999</v>
          </cell>
          <cell r="AL2689">
            <v>0</v>
          </cell>
          <cell r="AM2689">
            <v>0</v>
          </cell>
          <cell r="AN2689">
            <v>0</v>
          </cell>
          <cell r="AO2689">
            <v>0</v>
          </cell>
          <cell r="AP2689">
            <v>0</v>
          </cell>
          <cell r="AQ2689">
            <v>4734.1013599999997</v>
          </cell>
        </row>
        <row r="2690">
          <cell r="A2690">
            <v>1</v>
          </cell>
          <cell r="B2690" t="str">
            <v>COP</v>
          </cell>
          <cell r="C2690" t="str">
            <v>Convenidas</v>
          </cell>
          <cell r="D2690" t="str">
            <v>Variable</v>
          </cell>
          <cell r="E2690">
            <v>10</v>
          </cell>
          <cell r="F2690">
            <v>35970</v>
          </cell>
          <cell r="G2690" t="str">
            <v>Junio</v>
          </cell>
          <cell r="H2690">
            <v>1998</v>
          </cell>
          <cell r="I2690">
            <v>39623</v>
          </cell>
          <cell r="J2690">
            <v>2008</v>
          </cell>
          <cell r="K2690" t="str">
            <v>Junio</v>
          </cell>
          <cell r="P2690">
            <v>7.1</v>
          </cell>
          <cell r="Q2690">
            <v>18.88</v>
          </cell>
          <cell r="R2690">
            <v>17.52</v>
          </cell>
          <cell r="S2690" t="e">
            <v>#REF!</v>
          </cell>
          <cell r="T2690">
            <v>183.9</v>
          </cell>
          <cell r="U2690" t="e">
            <v>#REF!</v>
          </cell>
          <cell r="V2690">
            <v>183.9</v>
          </cell>
          <cell r="W2690" t="e">
            <v>#REF!</v>
          </cell>
          <cell r="X2690">
            <v>183.9</v>
          </cell>
          <cell r="Y2690">
            <v>34.720320000000001</v>
          </cell>
          <cell r="Z2690">
            <v>218.62031999999999</v>
          </cell>
          <cell r="AA2690">
            <v>3221.9279999999999</v>
          </cell>
          <cell r="AB2690">
            <v>32.71</v>
          </cell>
          <cell r="AC2690">
            <v>32.752590000000005</v>
          </cell>
          <cell r="AD2690">
            <v>31.98021</v>
          </cell>
          <cell r="AE2690">
            <v>27.180419999999998</v>
          </cell>
          <cell r="AF2690">
            <v>23.88861</v>
          </cell>
          <cell r="AG2690">
            <v>21.92088</v>
          </cell>
          <cell r="AH2690">
            <v>20.927820000000001</v>
          </cell>
          <cell r="AI2690">
            <v>20.927820000000001</v>
          </cell>
          <cell r="AJ2690">
            <v>20.927820000000001</v>
          </cell>
          <cell r="AK2690">
            <v>24.88167</v>
          </cell>
          <cell r="AL2690">
            <v>0</v>
          </cell>
          <cell r="AM2690">
            <v>0</v>
          </cell>
          <cell r="AN2690">
            <v>0</v>
          </cell>
          <cell r="AO2690">
            <v>0</v>
          </cell>
          <cell r="AP2690">
            <v>0</v>
          </cell>
          <cell r="AQ2690">
            <v>258.09784000000002</v>
          </cell>
        </row>
        <row r="2691">
          <cell r="A2691">
            <v>1</v>
          </cell>
          <cell r="B2691" t="str">
            <v>COP</v>
          </cell>
          <cell r="C2691" t="str">
            <v>Convenidas</v>
          </cell>
          <cell r="D2691" t="str">
            <v>Variable</v>
          </cell>
          <cell r="E2691">
            <v>10</v>
          </cell>
          <cell r="F2691">
            <v>35970</v>
          </cell>
          <cell r="G2691" t="str">
            <v>Junio</v>
          </cell>
          <cell r="H2691">
            <v>1998</v>
          </cell>
          <cell r="I2691">
            <v>39623</v>
          </cell>
          <cell r="J2691">
            <v>2008</v>
          </cell>
          <cell r="K2691" t="str">
            <v>Junio</v>
          </cell>
          <cell r="P2691">
            <v>7.1</v>
          </cell>
          <cell r="Q2691">
            <v>18.88</v>
          </cell>
          <cell r="R2691">
            <v>17.52</v>
          </cell>
          <cell r="S2691" t="e">
            <v>#REF!</v>
          </cell>
          <cell r="T2691">
            <v>737.2</v>
          </cell>
          <cell r="U2691" t="e">
            <v>#REF!</v>
          </cell>
          <cell r="V2691">
            <v>737.2</v>
          </cell>
          <cell r="W2691" t="e">
            <v>#REF!</v>
          </cell>
          <cell r="X2691">
            <v>737.2</v>
          </cell>
          <cell r="Y2691">
            <v>139.18335999999999</v>
          </cell>
          <cell r="Z2691">
            <v>876.38336000000004</v>
          </cell>
          <cell r="AA2691">
            <v>12915.744000000001</v>
          </cell>
          <cell r="AB2691">
            <v>131.13999999999999</v>
          </cell>
          <cell r="AC2691">
            <v>131.29532</v>
          </cell>
          <cell r="AD2691">
            <v>128.19908000000001</v>
          </cell>
          <cell r="AE2691">
            <v>108.95815999999999</v>
          </cell>
          <cell r="AF2691">
            <v>95.76227999999999</v>
          </cell>
          <cell r="AG2691">
            <v>87.87424</v>
          </cell>
          <cell r="AH2691">
            <v>83.893360000000001</v>
          </cell>
          <cell r="AI2691">
            <v>83.893360000000001</v>
          </cell>
          <cell r="AJ2691">
            <v>83.893360000000001</v>
          </cell>
          <cell r="AK2691">
            <v>99.743160000000003</v>
          </cell>
          <cell r="AL2691">
            <v>0</v>
          </cell>
          <cell r="AM2691">
            <v>0</v>
          </cell>
          <cell r="AN2691">
            <v>0</v>
          </cell>
          <cell r="AO2691">
            <v>0</v>
          </cell>
          <cell r="AP2691">
            <v>0</v>
          </cell>
          <cell r="AQ2691">
            <v>1034.6523200000001</v>
          </cell>
        </row>
        <row r="2692">
          <cell r="A2692">
            <v>1</v>
          </cell>
          <cell r="B2692" t="str">
            <v>COP</v>
          </cell>
          <cell r="C2692" t="str">
            <v>Convenidas</v>
          </cell>
          <cell r="D2692" t="str">
            <v>Variable</v>
          </cell>
          <cell r="E2692">
            <v>10</v>
          </cell>
          <cell r="F2692">
            <v>35970</v>
          </cell>
          <cell r="G2692" t="str">
            <v>Junio</v>
          </cell>
          <cell r="H2692">
            <v>1998</v>
          </cell>
          <cell r="I2692">
            <v>39623</v>
          </cell>
          <cell r="J2692">
            <v>2008</v>
          </cell>
          <cell r="K2692" t="str">
            <v>Junio</v>
          </cell>
          <cell r="P2692">
            <v>7.1</v>
          </cell>
          <cell r="Q2692">
            <v>18.88</v>
          </cell>
          <cell r="R2692">
            <v>17.52</v>
          </cell>
          <cell r="S2692" t="e">
            <v>#REF!</v>
          </cell>
          <cell r="T2692">
            <v>1232.9000000000001</v>
          </cell>
          <cell r="U2692" t="e">
            <v>#REF!</v>
          </cell>
          <cell r="V2692">
            <v>1232.9000000000001</v>
          </cell>
          <cell r="W2692" t="e">
            <v>#REF!</v>
          </cell>
          <cell r="X2692">
            <v>1232.9000000000001</v>
          </cell>
          <cell r="Y2692">
            <v>232.77152000000001</v>
          </cell>
          <cell r="Z2692">
            <v>1465.6715200000001</v>
          </cell>
          <cell r="AA2692">
            <v>21600.407999999999</v>
          </cell>
          <cell r="AB2692">
            <v>219.32</v>
          </cell>
          <cell r="AC2692">
            <v>219.57949000000002</v>
          </cell>
          <cell r="AD2692">
            <v>214.40131000000002</v>
          </cell>
          <cell r="AE2692">
            <v>182.22262000000001</v>
          </cell>
          <cell r="AF2692">
            <v>160.15370999999999</v>
          </cell>
          <cell r="AG2692">
            <v>146.96168</v>
          </cell>
          <cell r="AH2692">
            <v>140.30402000000001</v>
          </cell>
          <cell r="AI2692">
            <v>140.30402000000001</v>
          </cell>
          <cell r="AJ2692">
            <v>140.30402000000001</v>
          </cell>
          <cell r="AK2692">
            <v>166.81137000000001</v>
          </cell>
          <cell r="AL2692">
            <v>0</v>
          </cell>
          <cell r="AM2692">
            <v>0</v>
          </cell>
          <cell r="AN2692">
            <v>0</v>
          </cell>
          <cell r="AO2692">
            <v>0</v>
          </cell>
          <cell r="AP2692">
            <v>0</v>
          </cell>
          <cell r="AQ2692">
            <v>1730.3622399999999</v>
          </cell>
        </row>
        <row r="2693">
          <cell r="A2693">
            <v>1</v>
          </cell>
          <cell r="B2693" t="str">
            <v>COP</v>
          </cell>
          <cell r="C2693" t="str">
            <v>Convenidas</v>
          </cell>
          <cell r="D2693" t="str">
            <v>Variable</v>
          </cell>
          <cell r="E2693">
            <v>10</v>
          </cell>
          <cell r="F2693">
            <v>35970</v>
          </cell>
          <cell r="G2693" t="str">
            <v>Junio</v>
          </cell>
          <cell r="H2693">
            <v>1998</v>
          </cell>
          <cell r="I2693">
            <v>39623</v>
          </cell>
          <cell r="J2693">
            <v>2008</v>
          </cell>
          <cell r="K2693" t="str">
            <v>Junio</v>
          </cell>
          <cell r="P2693">
            <v>7.1</v>
          </cell>
          <cell r="Q2693">
            <v>18.88</v>
          </cell>
          <cell r="R2693">
            <v>17.52</v>
          </cell>
          <cell r="S2693" t="e">
            <v>#REF!</v>
          </cell>
          <cell r="T2693">
            <v>823.2</v>
          </cell>
          <cell r="U2693" t="e">
            <v>#REF!</v>
          </cell>
          <cell r="V2693">
            <v>823.2</v>
          </cell>
          <cell r="W2693" t="e">
            <v>#REF!</v>
          </cell>
          <cell r="X2693">
            <v>823.2</v>
          </cell>
          <cell r="Y2693">
            <v>155.42016000000001</v>
          </cell>
          <cell r="Z2693">
            <v>978.62016000000006</v>
          </cell>
          <cell r="AA2693">
            <v>14422.464</v>
          </cell>
          <cell r="AB2693">
            <v>146.44</v>
          </cell>
          <cell r="AC2693">
            <v>146.61192000000003</v>
          </cell>
          <cell r="AD2693">
            <v>143.15448000000001</v>
          </cell>
          <cell r="AE2693">
            <v>121.66896</v>
          </cell>
          <cell r="AF2693">
            <v>106.93368</v>
          </cell>
          <cell r="AG2693">
            <v>98.125440000000012</v>
          </cell>
          <cell r="AH2693">
            <v>93.680160000000001</v>
          </cell>
          <cell r="AI2693">
            <v>93.680160000000001</v>
          </cell>
          <cell r="AJ2693">
            <v>93.680160000000001</v>
          </cell>
          <cell r="AK2693">
            <v>111.37896000000001</v>
          </cell>
          <cell r="AL2693">
            <v>0</v>
          </cell>
          <cell r="AM2693">
            <v>0</v>
          </cell>
          <cell r="AN2693">
            <v>0</v>
          </cell>
          <cell r="AO2693">
            <v>0</v>
          </cell>
          <cell r="AP2693">
            <v>0</v>
          </cell>
          <cell r="AQ2693">
            <v>1155.35392</v>
          </cell>
        </row>
        <row r="2694">
          <cell r="A2694">
            <v>1</v>
          </cell>
          <cell r="B2694" t="str">
            <v>COP</v>
          </cell>
          <cell r="C2694" t="str">
            <v>Convenidas</v>
          </cell>
          <cell r="D2694" t="str">
            <v>Variable</v>
          </cell>
          <cell r="E2694">
            <v>10</v>
          </cell>
          <cell r="F2694">
            <v>35970</v>
          </cell>
          <cell r="G2694" t="str">
            <v>Junio</v>
          </cell>
          <cell r="H2694">
            <v>1998</v>
          </cell>
          <cell r="I2694">
            <v>39623</v>
          </cell>
          <cell r="J2694">
            <v>2008</v>
          </cell>
          <cell r="K2694" t="str">
            <v>Junio</v>
          </cell>
          <cell r="P2694">
            <v>7.1</v>
          </cell>
          <cell r="Q2694">
            <v>18.88</v>
          </cell>
          <cell r="R2694">
            <v>17.52</v>
          </cell>
          <cell r="S2694" t="e">
            <v>#REF!</v>
          </cell>
          <cell r="T2694">
            <v>550</v>
          </cell>
          <cell r="U2694" t="e">
            <v>#REF!</v>
          </cell>
          <cell r="V2694">
            <v>550</v>
          </cell>
          <cell r="W2694" t="e">
            <v>#REF!</v>
          </cell>
          <cell r="X2694">
            <v>550</v>
          </cell>
          <cell r="Y2694">
            <v>103.84</v>
          </cell>
          <cell r="Z2694">
            <v>653.84</v>
          </cell>
          <cell r="AA2694">
            <v>9636</v>
          </cell>
          <cell r="AB2694">
            <v>97.84</v>
          </cell>
          <cell r="AC2694">
            <v>97.954999999999998</v>
          </cell>
          <cell r="AD2694">
            <v>95.644999999999996</v>
          </cell>
          <cell r="AE2694">
            <v>81.289999999999992</v>
          </cell>
          <cell r="AF2694">
            <v>71.444999999999993</v>
          </cell>
          <cell r="AG2694">
            <v>65.56</v>
          </cell>
          <cell r="AH2694">
            <v>62.589999999999996</v>
          </cell>
          <cell r="AI2694">
            <v>62.589999999999996</v>
          </cell>
          <cell r="AJ2694">
            <v>62.589999999999996</v>
          </cell>
          <cell r="AK2694">
            <v>74.415000000000006</v>
          </cell>
          <cell r="AL2694">
            <v>0</v>
          </cell>
          <cell r="AM2694">
            <v>0</v>
          </cell>
          <cell r="AN2694">
            <v>0</v>
          </cell>
          <cell r="AO2694">
            <v>0</v>
          </cell>
          <cell r="AP2694">
            <v>0</v>
          </cell>
          <cell r="AQ2694">
            <v>771.92000000000007</v>
          </cell>
        </row>
        <row r="2695">
          <cell r="A2695">
            <v>1</v>
          </cell>
          <cell r="B2695" t="str">
            <v>COP</v>
          </cell>
          <cell r="C2695" t="str">
            <v>Convenidas</v>
          </cell>
          <cell r="D2695" t="str">
            <v>Variable</v>
          </cell>
          <cell r="E2695">
            <v>10</v>
          </cell>
          <cell r="F2695">
            <v>35970</v>
          </cell>
          <cell r="G2695" t="str">
            <v>Junio</v>
          </cell>
          <cell r="H2695">
            <v>1998</v>
          </cell>
          <cell r="I2695">
            <v>39623</v>
          </cell>
          <cell r="J2695">
            <v>2008</v>
          </cell>
          <cell r="K2695" t="str">
            <v>Junio</v>
          </cell>
          <cell r="P2695">
            <v>7.1</v>
          </cell>
          <cell r="Q2695">
            <v>18.88</v>
          </cell>
          <cell r="R2695">
            <v>17.52</v>
          </cell>
          <cell r="S2695" t="e">
            <v>#REF!</v>
          </cell>
          <cell r="T2695">
            <v>300</v>
          </cell>
          <cell r="U2695" t="e">
            <v>#REF!</v>
          </cell>
          <cell r="V2695">
            <v>300</v>
          </cell>
          <cell r="W2695" t="e">
            <v>#REF!</v>
          </cell>
          <cell r="X2695">
            <v>300</v>
          </cell>
          <cell r="Y2695">
            <v>56.64</v>
          </cell>
          <cell r="Z2695">
            <v>356.64</v>
          </cell>
          <cell r="AA2695">
            <v>5256</v>
          </cell>
          <cell r="AB2695">
            <v>53.37</v>
          </cell>
          <cell r="AC2695">
            <v>53.43</v>
          </cell>
          <cell r="AD2695">
            <v>52.17</v>
          </cell>
          <cell r="AE2695">
            <v>44.339999999999996</v>
          </cell>
          <cell r="AF2695">
            <v>38.97</v>
          </cell>
          <cell r="AG2695">
            <v>35.76</v>
          </cell>
          <cell r="AH2695">
            <v>34.14</v>
          </cell>
          <cell r="AI2695">
            <v>34.14</v>
          </cell>
          <cell r="AJ2695">
            <v>34.14</v>
          </cell>
          <cell r="AK2695">
            <v>40.590000000000003</v>
          </cell>
          <cell r="AL2695">
            <v>0</v>
          </cell>
          <cell r="AM2695">
            <v>0</v>
          </cell>
          <cell r="AN2695">
            <v>0</v>
          </cell>
          <cell r="AO2695">
            <v>0</v>
          </cell>
          <cell r="AP2695">
            <v>0</v>
          </cell>
          <cell r="AQ2695">
            <v>421.04999999999995</v>
          </cell>
        </row>
        <row r="2696">
          <cell r="A2696">
            <v>1</v>
          </cell>
          <cell r="B2696" t="str">
            <v>COP</v>
          </cell>
          <cell r="C2696" t="str">
            <v>Convenidas</v>
          </cell>
          <cell r="D2696" t="str">
            <v>Variable</v>
          </cell>
          <cell r="E2696">
            <v>10</v>
          </cell>
          <cell r="F2696">
            <v>35970</v>
          </cell>
          <cell r="G2696" t="str">
            <v>Junio</v>
          </cell>
          <cell r="H2696">
            <v>1998</v>
          </cell>
          <cell r="I2696">
            <v>39623</v>
          </cell>
          <cell r="J2696">
            <v>2008</v>
          </cell>
          <cell r="K2696" t="str">
            <v>Junio</v>
          </cell>
          <cell r="P2696">
            <v>7.1</v>
          </cell>
          <cell r="Q2696">
            <v>18.88</v>
          </cell>
          <cell r="R2696">
            <v>17.52</v>
          </cell>
          <cell r="S2696" t="e">
            <v>#REF!</v>
          </cell>
          <cell r="T2696">
            <v>892.9</v>
          </cell>
          <cell r="U2696" t="e">
            <v>#REF!</v>
          </cell>
          <cell r="V2696">
            <v>892.9</v>
          </cell>
          <cell r="W2696" t="e">
            <v>#REF!</v>
          </cell>
          <cell r="X2696">
            <v>892.9</v>
          </cell>
          <cell r="Y2696">
            <v>168.57952</v>
          </cell>
          <cell r="Z2696">
            <v>1061.4795199999999</v>
          </cell>
          <cell r="AA2696">
            <v>15643.607999999998</v>
          </cell>
          <cell r="AB2696">
            <v>158.83000000000001</v>
          </cell>
          <cell r="AC2696">
            <v>159.02548999999999</v>
          </cell>
          <cell r="AD2696">
            <v>155.27530999999999</v>
          </cell>
          <cell r="AE2696">
            <v>131.97062</v>
          </cell>
          <cell r="AF2696">
            <v>115.98770999999999</v>
          </cell>
          <cell r="AG2696">
            <v>106.43368</v>
          </cell>
          <cell r="AH2696">
            <v>101.61202</v>
          </cell>
          <cell r="AI2696">
            <v>101.61202</v>
          </cell>
          <cell r="AJ2696">
            <v>101.61202</v>
          </cell>
          <cell r="AK2696">
            <v>120.80937</v>
          </cell>
          <cell r="AL2696">
            <v>0</v>
          </cell>
          <cell r="AM2696">
            <v>0</v>
          </cell>
          <cell r="AN2696">
            <v>0</v>
          </cell>
          <cell r="AO2696">
            <v>0</v>
          </cell>
          <cell r="AP2696">
            <v>0</v>
          </cell>
          <cell r="AQ2696">
            <v>1253.16824</v>
          </cell>
        </row>
        <row r="2697">
          <cell r="A2697">
            <v>1</v>
          </cell>
          <cell r="B2697" t="str">
            <v>COP</v>
          </cell>
          <cell r="C2697" t="str">
            <v>Convenidas</v>
          </cell>
          <cell r="D2697" t="str">
            <v>Variable</v>
          </cell>
          <cell r="E2697">
            <v>10</v>
          </cell>
          <cell r="F2697">
            <v>35970</v>
          </cell>
          <cell r="G2697" t="str">
            <v>Junio</v>
          </cell>
          <cell r="H2697">
            <v>1998</v>
          </cell>
          <cell r="I2697">
            <v>39623</v>
          </cell>
          <cell r="J2697">
            <v>2008</v>
          </cell>
          <cell r="K2697" t="str">
            <v>Junio</v>
          </cell>
          <cell r="P2697">
            <v>7.1</v>
          </cell>
          <cell r="Q2697">
            <v>18.88</v>
          </cell>
          <cell r="R2697">
            <v>17.52</v>
          </cell>
          <cell r="S2697" t="e">
            <v>#REF!</v>
          </cell>
          <cell r="T2697">
            <v>54.5</v>
          </cell>
          <cell r="U2697" t="e">
            <v>#REF!</v>
          </cell>
          <cell r="V2697">
            <v>54.5</v>
          </cell>
          <cell r="W2697" t="e">
            <v>#REF!</v>
          </cell>
          <cell r="X2697">
            <v>54.5</v>
          </cell>
          <cell r="Y2697">
            <v>10.2896</v>
          </cell>
          <cell r="Z2697">
            <v>64.789600000000007</v>
          </cell>
          <cell r="AA2697">
            <v>954.84</v>
          </cell>
          <cell r="AB2697">
            <v>9.69</v>
          </cell>
          <cell r="AC2697">
            <v>9.7064500000000002</v>
          </cell>
          <cell r="AD2697">
            <v>9.4775500000000008</v>
          </cell>
          <cell r="AE2697">
            <v>8.0550999999999995</v>
          </cell>
          <cell r="AF2697">
            <v>7.0795499999999993</v>
          </cell>
          <cell r="AG2697">
            <v>6.4964000000000004</v>
          </cell>
          <cell r="AH2697">
            <v>6.2020999999999997</v>
          </cell>
          <cell r="AI2697">
            <v>6.2020999999999997</v>
          </cell>
          <cell r="AJ2697">
            <v>6.2020999999999997</v>
          </cell>
          <cell r="AK2697">
            <v>7.37385</v>
          </cell>
          <cell r="AL2697">
            <v>0</v>
          </cell>
          <cell r="AM2697">
            <v>0</v>
          </cell>
          <cell r="AN2697">
            <v>0</v>
          </cell>
          <cell r="AO2697">
            <v>0</v>
          </cell>
          <cell r="AP2697">
            <v>0</v>
          </cell>
          <cell r="AQ2697">
            <v>76.485200000000006</v>
          </cell>
        </row>
        <row r="2698">
          <cell r="A2698">
            <v>1</v>
          </cell>
          <cell r="B2698" t="str">
            <v>COP</v>
          </cell>
          <cell r="C2698" t="str">
            <v>Convenidas</v>
          </cell>
          <cell r="D2698" t="str">
            <v>Variable</v>
          </cell>
          <cell r="E2698">
            <v>10</v>
          </cell>
          <cell r="F2698">
            <v>35970</v>
          </cell>
          <cell r="G2698" t="str">
            <v>Junio</v>
          </cell>
          <cell r="H2698">
            <v>1998</v>
          </cell>
          <cell r="I2698">
            <v>39623</v>
          </cell>
          <cell r="J2698">
            <v>2008</v>
          </cell>
          <cell r="K2698" t="str">
            <v>Junio</v>
          </cell>
          <cell r="P2698">
            <v>7.1</v>
          </cell>
          <cell r="Q2698">
            <v>18.88</v>
          </cell>
          <cell r="R2698">
            <v>17.52</v>
          </cell>
          <cell r="S2698" t="e">
            <v>#REF!</v>
          </cell>
          <cell r="T2698">
            <v>2.4969999999999999</v>
          </cell>
          <cell r="U2698" t="e">
            <v>#REF!</v>
          </cell>
          <cell r="V2698">
            <v>2.4969999999999999</v>
          </cell>
          <cell r="W2698" t="e">
            <v>#REF!</v>
          </cell>
          <cell r="X2698">
            <v>2.4969999999999999</v>
          </cell>
          <cell r="Y2698">
            <v>0.47143359999999995</v>
          </cell>
          <cell r="Z2698">
            <v>2.9684336</v>
          </cell>
          <cell r="AA2698">
            <v>43.747439999999997</v>
          </cell>
          <cell r="AB2698">
            <v>0.44</v>
          </cell>
          <cell r="AC2698">
            <v>0.44471569999999999</v>
          </cell>
          <cell r="AD2698">
            <v>0.43422829999999996</v>
          </cell>
          <cell r="AE2698">
            <v>0.36905659999999996</v>
          </cell>
          <cell r="AF2698">
            <v>0.32436029999999993</v>
          </cell>
          <cell r="AG2698">
            <v>0.29764239999999997</v>
          </cell>
          <cell r="AH2698">
            <v>0.28415859999999998</v>
          </cell>
          <cell r="AI2698">
            <v>0.28415859999999998</v>
          </cell>
          <cell r="AJ2698">
            <v>0.28415859999999998</v>
          </cell>
          <cell r="AK2698">
            <v>0.33784409999999998</v>
          </cell>
          <cell r="AL2698">
            <v>0</v>
          </cell>
          <cell r="AM2698">
            <v>0</v>
          </cell>
          <cell r="AN2698">
            <v>0</v>
          </cell>
          <cell r="AO2698">
            <v>0</v>
          </cell>
          <cell r="AP2698">
            <v>0</v>
          </cell>
          <cell r="AQ2698">
            <v>3.5003232</v>
          </cell>
        </row>
        <row r="2699">
          <cell r="A2699">
            <v>1</v>
          </cell>
          <cell r="B2699" t="str">
            <v>COP</v>
          </cell>
          <cell r="C2699" t="str">
            <v>Convenidas</v>
          </cell>
          <cell r="D2699" t="str">
            <v>Variable</v>
          </cell>
          <cell r="E2699">
            <v>10</v>
          </cell>
          <cell r="F2699">
            <v>35970</v>
          </cell>
          <cell r="G2699" t="str">
            <v>Junio</v>
          </cell>
          <cell r="H2699">
            <v>1998</v>
          </cell>
          <cell r="I2699">
            <v>39623</v>
          </cell>
          <cell r="J2699">
            <v>2008</v>
          </cell>
          <cell r="K2699" t="str">
            <v>Junio</v>
          </cell>
          <cell r="P2699">
            <v>7.1</v>
          </cell>
          <cell r="Q2699">
            <v>18.88</v>
          </cell>
          <cell r="R2699">
            <v>17.52</v>
          </cell>
          <cell r="S2699" t="e">
            <v>#REF!</v>
          </cell>
          <cell r="T2699">
            <v>3.0000000000000001E-3</v>
          </cell>
          <cell r="U2699" t="e">
            <v>#REF!</v>
          </cell>
          <cell r="V2699">
            <v>3.0000000000000001E-3</v>
          </cell>
          <cell r="W2699" t="e">
            <v>#REF!</v>
          </cell>
          <cell r="X2699">
            <v>3.0000000000000001E-3</v>
          </cell>
          <cell r="Y2699">
            <v>5.664E-4</v>
          </cell>
          <cell r="Z2699">
            <v>3.5664E-3</v>
          </cell>
          <cell r="AA2699">
            <v>5.2560000000000003E-2</v>
          </cell>
          <cell r="AB2699">
            <v>0</v>
          </cell>
          <cell r="AC2699">
            <v>5.3430000000000003E-4</v>
          </cell>
          <cell r="AD2699">
            <v>5.2170000000000005E-4</v>
          </cell>
          <cell r="AE2699">
            <v>4.4339999999999999E-4</v>
          </cell>
          <cell r="AF2699">
            <v>3.8969999999999999E-4</v>
          </cell>
          <cell r="AG2699">
            <v>3.5760000000000002E-4</v>
          </cell>
          <cell r="AH2699">
            <v>3.414E-4</v>
          </cell>
          <cell r="AI2699">
            <v>3.414E-4</v>
          </cell>
          <cell r="AJ2699">
            <v>3.414E-4</v>
          </cell>
          <cell r="AK2699">
            <v>4.059E-4</v>
          </cell>
          <cell r="AL2699">
            <v>0</v>
          </cell>
          <cell r="AM2699">
            <v>0</v>
          </cell>
          <cell r="AN2699">
            <v>0</v>
          </cell>
          <cell r="AO2699">
            <v>0</v>
          </cell>
          <cell r="AP2699">
            <v>0</v>
          </cell>
          <cell r="AQ2699">
            <v>3.6767999999999996E-3</v>
          </cell>
        </row>
        <row r="2700">
          <cell r="A2700">
            <v>1</v>
          </cell>
          <cell r="B2700" t="str">
            <v>COP</v>
          </cell>
          <cell r="C2700" t="str">
            <v>Convenidas</v>
          </cell>
          <cell r="D2700" t="str">
            <v>Variable</v>
          </cell>
          <cell r="E2700">
            <v>10</v>
          </cell>
          <cell r="F2700">
            <v>35970</v>
          </cell>
          <cell r="G2700" t="str">
            <v>Junio</v>
          </cell>
          <cell r="H2700">
            <v>1998</v>
          </cell>
          <cell r="I2700">
            <v>39623</v>
          </cell>
          <cell r="J2700">
            <v>2008</v>
          </cell>
          <cell r="K2700" t="str">
            <v>Junio</v>
          </cell>
          <cell r="P2700">
            <v>7.1</v>
          </cell>
          <cell r="Q2700">
            <v>18.88</v>
          </cell>
          <cell r="R2700">
            <v>17.52</v>
          </cell>
          <cell r="S2700" t="e">
            <v>#REF!</v>
          </cell>
          <cell r="T2700">
            <v>18.899999999999999</v>
          </cell>
          <cell r="U2700" t="e">
            <v>#REF!</v>
          </cell>
          <cell r="V2700">
            <v>18.899999999999999</v>
          </cell>
          <cell r="W2700" t="e">
            <v>#REF!</v>
          </cell>
          <cell r="X2700">
            <v>18.899999999999999</v>
          </cell>
          <cell r="Y2700">
            <v>3.5683199999999995</v>
          </cell>
          <cell r="Z2700">
            <v>22.468319999999999</v>
          </cell>
          <cell r="AA2700">
            <v>331.12799999999999</v>
          </cell>
          <cell r="AB2700">
            <v>3.36</v>
          </cell>
          <cell r="AC2700">
            <v>3.3660899999999998</v>
          </cell>
          <cell r="AD2700">
            <v>3.2867099999999998</v>
          </cell>
          <cell r="AE2700">
            <v>2.7934199999999993</v>
          </cell>
          <cell r="AF2700">
            <v>2.4551099999999995</v>
          </cell>
          <cell r="AG2700">
            <v>2.2528799999999998</v>
          </cell>
          <cell r="AH2700">
            <v>2.15082</v>
          </cell>
          <cell r="AI2700">
            <v>2.15082</v>
          </cell>
          <cell r="AJ2700">
            <v>2.15082</v>
          </cell>
          <cell r="AK2700">
            <v>2.5571699999999997</v>
          </cell>
          <cell r="AL2700">
            <v>0</v>
          </cell>
          <cell r="AM2700">
            <v>0</v>
          </cell>
          <cell r="AN2700">
            <v>0</v>
          </cell>
          <cell r="AO2700">
            <v>0</v>
          </cell>
          <cell r="AP2700">
            <v>0</v>
          </cell>
          <cell r="AQ2700">
            <v>26.523839999999996</v>
          </cell>
        </row>
        <row r="2701">
          <cell r="A2701">
            <v>1</v>
          </cell>
          <cell r="B2701" t="str">
            <v>COP</v>
          </cell>
          <cell r="C2701" t="str">
            <v>Convenidas</v>
          </cell>
          <cell r="D2701" t="str">
            <v>Variable</v>
          </cell>
          <cell r="E2701">
            <v>10</v>
          </cell>
          <cell r="F2701">
            <v>35970</v>
          </cell>
          <cell r="G2701" t="str">
            <v>Junio</v>
          </cell>
          <cell r="H2701">
            <v>1998</v>
          </cell>
          <cell r="I2701">
            <v>39623</v>
          </cell>
          <cell r="J2701">
            <v>2008</v>
          </cell>
          <cell r="K2701" t="str">
            <v>Junio</v>
          </cell>
          <cell r="P2701">
            <v>7.1</v>
          </cell>
          <cell r="Q2701">
            <v>18.88</v>
          </cell>
          <cell r="R2701">
            <v>17.52</v>
          </cell>
          <cell r="S2701" t="e">
            <v>#REF!</v>
          </cell>
          <cell r="T2701">
            <v>52.8</v>
          </cell>
          <cell r="U2701" t="e">
            <v>#REF!</v>
          </cell>
          <cell r="V2701">
            <v>52.8</v>
          </cell>
          <cell r="W2701" t="e">
            <v>#REF!</v>
          </cell>
          <cell r="X2701">
            <v>52.8</v>
          </cell>
          <cell r="Y2701">
            <v>9.9686399999999988</v>
          </cell>
          <cell r="Z2701">
            <v>62.768639999999998</v>
          </cell>
          <cell r="AA2701">
            <v>925.05599999999993</v>
          </cell>
          <cell r="AB2701">
            <v>9.39</v>
          </cell>
          <cell r="AC2701">
            <v>9.4036799999999996</v>
          </cell>
          <cell r="AD2701">
            <v>9.1819199999999999</v>
          </cell>
          <cell r="AE2701">
            <v>7.8038399999999992</v>
          </cell>
          <cell r="AF2701">
            <v>6.858719999999999</v>
          </cell>
          <cell r="AG2701">
            <v>6.2937599999999998</v>
          </cell>
          <cell r="AH2701">
            <v>6.0086399999999998</v>
          </cell>
          <cell r="AI2701">
            <v>6.0086399999999998</v>
          </cell>
          <cell r="AJ2701">
            <v>6.0086399999999998</v>
          </cell>
          <cell r="AK2701">
            <v>7.14384</v>
          </cell>
          <cell r="AL2701">
            <v>0</v>
          </cell>
          <cell r="AM2701">
            <v>0</v>
          </cell>
          <cell r="AN2701">
            <v>0</v>
          </cell>
          <cell r="AO2701">
            <v>0</v>
          </cell>
          <cell r="AP2701">
            <v>0</v>
          </cell>
          <cell r="AQ2701">
            <v>74.101680000000002</v>
          </cell>
        </row>
        <row r="2702">
          <cell r="A2702">
            <v>1</v>
          </cell>
          <cell r="B2702" t="str">
            <v>COP</v>
          </cell>
          <cell r="C2702" t="str">
            <v>Convenidas</v>
          </cell>
          <cell r="D2702" t="str">
            <v>Variable</v>
          </cell>
          <cell r="E2702">
            <v>10</v>
          </cell>
          <cell r="F2702">
            <v>35970</v>
          </cell>
          <cell r="G2702" t="str">
            <v>Junio</v>
          </cell>
          <cell r="H2702">
            <v>1998</v>
          </cell>
          <cell r="I2702">
            <v>39623</v>
          </cell>
          <cell r="J2702">
            <v>2008</v>
          </cell>
          <cell r="K2702" t="str">
            <v>Junio</v>
          </cell>
          <cell r="P2702">
            <v>7.1</v>
          </cell>
          <cell r="Q2702">
            <v>18.88</v>
          </cell>
          <cell r="R2702">
            <v>17.52</v>
          </cell>
          <cell r="S2702" t="e">
            <v>#REF!</v>
          </cell>
          <cell r="T2702">
            <v>1500</v>
          </cell>
          <cell r="U2702" t="e">
            <v>#REF!</v>
          </cell>
          <cell r="V2702">
            <v>1500</v>
          </cell>
          <cell r="W2702" t="e">
            <v>#REF!</v>
          </cell>
          <cell r="X2702">
            <v>1500</v>
          </cell>
          <cell r="Y2702">
            <v>283.2</v>
          </cell>
          <cell r="Z2702">
            <v>1783.2</v>
          </cell>
          <cell r="AA2702">
            <v>26280</v>
          </cell>
          <cell r="AB2702">
            <v>266.83</v>
          </cell>
          <cell r="AC2702">
            <v>267.15000000000003</v>
          </cell>
          <cell r="AD2702">
            <v>260.85000000000002</v>
          </cell>
          <cell r="AE2702">
            <v>221.7</v>
          </cell>
          <cell r="AF2702">
            <v>194.85</v>
          </cell>
          <cell r="AG2702">
            <v>178.8</v>
          </cell>
          <cell r="AH2702">
            <v>170.7</v>
          </cell>
          <cell r="AI2702">
            <v>170.7</v>
          </cell>
          <cell r="AJ2702">
            <v>170.7</v>
          </cell>
          <cell r="AK2702">
            <v>202.95000000000002</v>
          </cell>
          <cell r="AL2702">
            <v>0</v>
          </cell>
          <cell r="AM2702">
            <v>0</v>
          </cell>
          <cell r="AN2702">
            <v>0</v>
          </cell>
          <cell r="AO2702">
            <v>0</v>
          </cell>
          <cell r="AP2702">
            <v>0</v>
          </cell>
          <cell r="AQ2702">
            <v>2105.23</v>
          </cell>
        </row>
        <row r="2703">
          <cell r="A2703">
            <v>1</v>
          </cell>
          <cell r="B2703" t="str">
            <v>COP</v>
          </cell>
          <cell r="C2703" t="str">
            <v>Convenidas</v>
          </cell>
          <cell r="D2703" t="str">
            <v>Variable</v>
          </cell>
          <cell r="E2703">
            <v>10</v>
          </cell>
          <cell r="F2703">
            <v>35970</v>
          </cell>
          <cell r="G2703" t="str">
            <v>Junio</v>
          </cell>
          <cell r="H2703">
            <v>1998</v>
          </cell>
          <cell r="I2703">
            <v>39623</v>
          </cell>
          <cell r="J2703">
            <v>2008</v>
          </cell>
          <cell r="K2703" t="str">
            <v>Junio</v>
          </cell>
          <cell r="P2703">
            <v>7.1</v>
          </cell>
          <cell r="Q2703">
            <v>18.88</v>
          </cell>
          <cell r="R2703">
            <v>17.52</v>
          </cell>
          <cell r="S2703" t="e">
            <v>#REF!</v>
          </cell>
          <cell r="T2703">
            <v>40.700000000000003</v>
          </cell>
          <cell r="U2703" t="e">
            <v>#REF!</v>
          </cell>
          <cell r="V2703">
            <v>40.700000000000003</v>
          </cell>
          <cell r="W2703" t="e">
            <v>#REF!</v>
          </cell>
          <cell r="X2703">
            <v>40.700000000000003</v>
          </cell>
          <cell r="Y2703">
            <v>7.6841600000000003</v>
          </cell>
          <cell r="Z2703">
            <v>48.384160000000001</v>
          </cell>
          <cell r="AA2703">
            <v>713.06400000000008</v>
          </cell>
          <cell r="AB2703">
            <v>7.24</v>
          </cell>
          <cell r="AC2703">
            <v>7.2486700000000006</v>
          </cell>
          <cell r="AD2703">
            <v>7.0777300000000007</v>
          </cell>
          <cell r="AE2703">
            <v>6.01546</v>
          </cell>
          <cell r="AF2703">
            <v>5.2869299999999999</v>
          </cell>
          <cell r="AG2703">
            <v>4.8514400000000002</v>
          </cell>
          <cell r="AH2703">
            <v>4.6316600000000001</v>
          </cell>
          <cell r="AI2703">
            <v>4.6316600000000001</v>
          </cell>
          <cell r="AJ2703">
            <v>4.6316600000000001</v>
          </cell>
          <cell r="AK2703">
            <v>5.5067100000000009</v>
          </cell>
          <cell r="AL2703">
            <v>0</v>
          </cell>
          <cell r="AM2703">
            <v>0</v>
          </cell>
          <cell r="AN2703">
            <v>0</v>
          </cell>
          <cell r="AO2703">
            <v>0</v>
          </cell>
          <cell r="AP2703">
            <v>0</v>
          </cell>
          <cell r="AQ2703">
            <v>57.121919999999989</v>
          </cell>
        </row>
        <row r="2704">
          <cell r="A2704">
            <v>1</v>
          </cell>
          <cell r="B2704" t="str">
            <v>COP</v>
          </cell>
          <cell r="C2704" t="str">
            <v>Convenidas</v>
          </cell>
          <cell r="D2704" t="str">
            <v>Variable</v>
          </cell>
          <cell r="E2704">
            <v>10</v>
          </cell>
          <cell r="F2704">
            <v>35970</v>
          </cell>
          <cell r="G2704" t="str">
            <v>Junio</v>
          </cell>
          <cell r="H2704">
            <v>1998</v>
          </cell>
          <cell r="I2704">
            <v>39623</v>
          </cell>
          <cell r="J2704">
            <v>2008</v>
          </cell>
          <cell r="K2704" t="str">
            <v>Junio</v>
          </cell>
          <cell r="P2704">
            <v>7.1</v>
          </cell>
          <cell r="Q2704">
            <v>18.88</v>
          </cell>
          <cell r="R2704">
            <v>17.52</v>
          </cell>
          <cell r="S2704" t="e">
            <v>#REF!</v>
          </cell>
          <cell r="T2704">
            <v>299.60000000000002</v>
          </cell>
          <cell r="U2704" t="e">
            <v>#REF!</v>
          </cell>
          <cell r="V2704">
            <v>299.60000000000002</v>
          </cell>
          <cell r="W2704" t="e">
            <v>#REF!</v>
          </cell>
          <cell r="X2704">
            <v>299.60000000000002</v>
          </cell>
          <cell r="Y2704">
            <v>56.564480000000003</v>
          </cell>
          <cell r="Z2704">
            <v>356.16448000000003</v>
          </cell>
          <cell r="AA2704">
            <v>5248.9920000000002</v>
          </cell>
          <cell r="AB2704">
            <v>53.29</v>
          </cell>
          <cell r="AC2704">
            <v>53.358760000000004</v>
          </cell>
          <cell r="AD2704">
            <v>52.100440000000006</v>
          </cell>
          <cell r="AE2704">
            <v>44.280879999999996</v>
          </cell>
          <cell r="AF2704">
            <v>38.918039999999998</v>
          </cell>
          <cell r="AG2704">
            <v>35.712320000000005</v>
          </cell>
          <cell r="AH2704">
            <v>34.094480000000004</v>
          </cell>
          <cell r="AI2704">
            <v>34.094480000000004</v>
          </cell>
          <cell r="AJ2704">
            <v>34.094480000000004</v>
          </cell>
          <cell r="AK2704">
            <v>40.535880000000006</v>
          </cell>
          <cell r="AL2704">
            <v>0</v>
          </cell>
          <cell r="AM2704">
            <v>0</v>
          </cell>
          <cell r="AN2704">
            <v>0</v>
          </cell>
          <cell r="AO2704">
            <v>0</v>
          </cell>
          <cell r="AP2704">
            <v>0</v>
          </cell>
          <cell r="AQ2704">
            <v>420.47975999999994</v>
          </cell>
        </row>
        <row r="2705">
          <cell r="A2705">
            <v>1</v>
          </cell>
          <cell r="B2705" t="str">
            <v>COP</v>
          </cell>
          <cell r="C2705" t="str">
            <v>Convenidas</v>
          </cell>
          <cell r="D2705" t="str">
            <v>Variable</v>
          </cell>
          <cell r="E2705">
            <v>10</v>
          </cell>
          <cell r="F2705">
            <v>35970</v>
          </cell>
          <cell r="G2705" t="str">
            <v>Junio</v>
          </cell>
          <cell r="H2705">
            <v>1998</v>
          </cell>
          <cell r="I2705">
            <v>39623</v>
          </cell>
          <cell r="J2705">
            <v>2008</v>
          </cell>
          <cell r="K2705" t="str">
            <v>Junio</v>
          </cell>
          <cell r="P2705">
            <v>7.1</v>
          </cell>
          <cell r="Q2705">
            <v>18.88</v>
          </cell>
          <cell r="R2705">
            <v>17.52</v>
          </cell>
          <cell r="S2705" t="e">
            <v>#REF!</v>
          </cell>
          <cell r="T2705">
            <v>331.4</v>
          </cell>
          <cell r="U2705" t="e">
            <v>#REF!</v>
          </cell>
          <cell r="V2705">
            <v>331.4</v>
          </cell>
          <cell r="W2705" t="e">
            <v>#REF!</v>
          </cell>
          <cell r="X2705">
            <v>331.4</v>
          </cell>
          <cell r="Y2705">
            <v>62.568319999999993</v>
          </cell>
          <cell r="Z2705">
            <v>393.96831999999995</v>
          </cell>
          <cell r="AA2705">
            <v>5806.1279999999997</v>
          </cell>
          <cell r="AB2705">
            <v>58.95</v>
          </cell>
          <cell r="AC2705">
            <v>59.02234</v>
          </cell>
          <cell r="AD2705">
            <v>57.630459999999992</v>
          </cell>
          <cell r="AE2705">
            <v>48.98091999999999</v>
          </cell>
          <cell r="AF2705">
            <v>43.048859999999991</v>
          </cell>
          <cell r="AG2705">
            <v>39.502879999999998</v>
          </cell>
          <cell r="AH2705">
            <v>37.713319999999996</v>
          </cell>
          <cell r="AI2705">
            <v>37.713319999999996</v>
          </cell>
          <cell r="AJ2705">
            <v>37.713319999999996</v>
          </cell>
          <cell r="AK2705">
            <v>44.838419999999999</v>
          </cell>
          <cell r="AL2705">
            <v>0</v>
          </cell>
          <cell r="AM2705">
            <v>0</v>
          </cell>
          <cell r="AN2705">
            <v>0</v>
          </cell>
          <cell r="AO2705">
            <v>0</v>
          </cell>
          <cell r="AP2705">
            <v>0</v>
          </cell>
          <cell r="AQ2705">
            <v>465.11383999999998</v>
          </cell>
        </row>
        <row r="2706">
          <cell r="A2706">
            <v>1</v>
          </cell>
          <cell r="B2706" t="str">
            <v>COP</v>
          </cell>
          <cell r="C2706" t="str">
            <v>Convenidas</v>
          </cell>
          <cell r="D2706" t="str">
            <v>Variable</v>
          </cell>
          <cell r="E2706">
            <v>10</v>
          </cell>
          <cell r="F2706">
            <v>35970</v>
          </cell>
          <cell r="G2706" t="str">
            <v>Junio</v>
          </cell>
          <cell r="H2706">
            <v>1998</v>
          </cell>
          <cell r="I2706">
            <v>39623</v>
          </cell>
          <cell r="J2706">
            <v>2008</v>
          </cell>
          <cell r="K2706" t="str">
            <v>Junio</v>
          </cell>
          <cell r="P2706">
            <v>7.1</v>
          </cell>
          <cell r="Q2706">
            <v>18.88</v>
          </cell>
          <cell r="R2706">
            <v>17.52</v>
          </cell>
          <cell r="S2706" t="e">
            <v>#REF!</v>
          </cell>
          <cell r="T2706">
            <v>2.64E-2</v>
          </cell>
          <cell r="U2706" t="e">
            <v>#REF!</v>
          </cell>
          <cell r="V2706">
            <v>2.64E-2</v>
          </cell>
          <cell r="W2706" t="e">
            <v>#REF!</v>
          </cell>
          <cell r="X2706">
            <v>2.64E-2</v>
          </cell>
          <cell r="Y2706">
            <v>4.9843199999999995E-3</v>
          </cell>
          <cell r="Z2706">
            <v>3.138432E-2</v>
          </cell>
          <cell r="AA2706">
            <v>0.46252799999999999</v>
          </cell>
          <cell r="AB2706">
            <v>0</v>
          </cell>
          <cell r="AC2706">
            <v>4.7018400000000005E-3</v>
          </cell>
          <cell r="AD2706">
            <v>4.5909599999999998E-3</v>
          </cell>
          <cell r="AE2706">
            <v>3.9019199999999997E-3</v>
          </cell>
          <cell r="AF2706">
            <v>3.4293599999999998E-3</v>
          </cell>
          <cell r="AG2706">
            <v>3.1468799999999999E-3</v>
          </cell>
          <cell r="AH2706">
            <v>3.00432E-3</v>
          </cell>
          <cell r="AI2706">
            <v>3.00432E-3</v>
          </cell>
          <cell r="AJ2706">
            <v>3.00432E-3</v>
          </cell>
          <cell r="AK2706">
            <v>3.5719200000000001E-3</v>
          </cell>
          <cell r="AL2706">
            <v>0</v>
          </cell>
          <cell r="AM2706">
            <v>0</v>
          </cell>
          <cell r="AN2706">
            <v>0</v>
          </cell>
          <cell r="AO2706">
            <v>0</v>
          </cell>
          <cell r="AP2706">
            <v>0</v>
          </cell>
          <cell r="AQ2706">
            <v>3.2355840000000004E-2</v>
          </cell>
        </row>
        <row r="2707">
          <cell r="A2707">
            <v>1</v>
          </cell>
          <cell r="B2707" t="str">
            <v>COP</v>
          </cell>
          <cell r="C2707" t="str">
            <v>Convenidas</v>
          </cell>
          <cell r="D2707" t="str">
            <v>Variable</v>
          </cell>
          <cell r="E2707">
            <v>10</v>
          </cell>
          <cell r="F2707">
            <v>35970</v>
          </cell>
          <cell r="G2707" t="str">
            <v>Junio</v>
          </cell>
          <cell r="H2707">
            <v>1998</v>
          </cell>
          <cell r="I2707">
            <v>39623</v>
          </cell>
          <cell r="J2707">
            <v>2008</v>
          </cell>
          <cell r="K2707" t="str">
            <v>Junio</v>
          </cell>
          <cell r="P2707">
            <v>7.1</v>
          </cell>
          <cell r="Q2707">
            <v>18.88</v>
          </cell>
          <cell r="R2707">
            <v>17.52</v>
          </cell>
          <cell r="S2707" t="e">
            <v>#REF!</v>
          </cell>
          <cell r="T2707">
            <v>96</v>
          </cell>
          <cell r="U2707" t="e">
            <v>#REF!</v>
          </cell>
          <cell r="V2707">
            <v>96</v>
          </cell>
          <cell r="W2707" t="e">
            <v>#REF!</v>
          </cell>
          <cell r="X2707">
            <v>96</v>
          </cell>
          <cell r="Y2707">
            <v>18.1248</v>
          </cell>
          <cell r="Z2707">
            <v>114.12479999999999</v>
          </cell>
          <cell r="AA2707">
            <v>1681.92</v>
          </cell>
          <cell r="AB2707">
            <v>17.079999999999998</v>
          </cell>
          <cell r="AC2707">
            <v>17.0976</v>
          </cell>
          <cell r="AD2707">
            <v>16.694400000000002</v>
          </cell>
          <cell r="AE2707">
            <v>14.188799999999999</v>
          </cell>
          <cell r="AF2707">
            <v>12.470399999999998</v>
          </cell>
          <cell r="AG2707">
            <v>11.443200000000001</v>
          </cell>
          <cell r="AH2707">
            <v>10.924799999999999</v>
          </cell>
          <cell r="AI2707">
            <v>10.924799999999999</v>
          </cell>
          <cell r="AJ2707">
            <v>10.924799999999999</v>
          </cell>
          <cell r="AK2707">
            <v>12.988800000000001</v>
          </cell>
          <cell r="AL2707">
            <v>0</v>
          </cell>
          <cell r="AM2707">
            <v>0</v>
          </cell>
          <cell r="AN2707">
            <v>0</v>
          </cell>
          <cell r="AO2707">
            <v>0</v>
          </cell>
          <cell r="AP2707">
            <v>0</v>
          </cell>
          <cell r="AQ2707">
            <v>134.73760000000001</v>
          </cell>
        </row>
        <row r="2708">
          <cell r="A2708">
            <v>1</v>
          </cell>
          <cell r="B2708" t="str">
            <v>COP</v>
          </cell>
          <cell r="C2708" t="str">
            <v>Convenidas</v>
          </cell>
          <cell r="D2708" t="str">
            <v>Variable</v>
          </cell>
          <cell r="E2708">
            <v>10</v>
          </cell>
          <cell r="F2708">
            <v>35970</v>
          </cell>
          <cell r="G2708" t="str">
            <v>Junio</v>
          </cell>
          <cell r="H2708">
            <v>1998</v>
          </cell>
          <cell r="I2708">
            <v>39623</v>
          </cell>
          <cell r="J2708">
            <v>2008</v>
          </cell>
          <cell r="K2708" t="str">
            <v>Junio</v>
          </cell>
          <cell r="P2708">
            <v>7.1</v>
          </cell>
          <cell r="Q2708">
            <v>18.88</v>
          </cell>
          <cell r="R2708">
            <v>17.52</v>
          </cell>
          <cell r="S2708" t="e">
            <v>#REF!</v>
          </cell>
          <cell r="T2708">
            <v>700</v>
          </cell>
          <cell r="U2708" t="e">
            <v>#REF!</v>
          </cell>
          <cell r="V2708">
            <v>700</v>
          </cell>
          <cell r="W2708" t="e">
            <v>#REF!</v>
          </cell>
          <cell r="X2708">
            <v>700</v>
          </cell>
          <cell r="Y2708">
            <v>132.16</v>
          </cell>
          <cell r="Z2708">
            <v>832.16</v>
          </cell>
          <cell r="AA2708">
            <v>12264</v>
          </cell>
          <cell r="AB2708">
            <v>124.52</v>
          </cell>
          <cell r="AC2708">
            <v>124.67</v>
          </cell>
          <cell r="AD2708">
            <v>121.73</v>
          </cell>
          <cell r="AE2708">
            <v>103.46</v>
          </cell>
          <cell r="AF2708">
            <v>90.929999999999993</v>
          </cell>
          <cell r="AG2708">
            <v>83.44</v>
          </cell>
          <cell r="AH2708">
            <v>79.66</v>
          </cell>
          <cell r="AI2708">
            <v>79.66</v>
          </cell>
          <cell r="AJ2708">
            <v>79.66</v>
          </cell>
          <cell r="AK2708">
            <v>94.710000000000008</v>
          </cell>
          <cell r="AL2708">
            <v>0</v>
          </cell>
          <cell r="AM2708">
            <v>0</v>
          </cell>
          <cell r="AN2708">
            <v>0</v>
          </cell>
          <cell r="AO2708">
            <v>0</v>
          </cell>
          <cell r="AP2708">
            <v>0</v>
          </cell>
          <cell r="AQ2708">
            <v>982.43999999999994</v>
          </cell>
        </row>
        <row r="2709">
          <cell r="A2709">
            <v>1</v>
          </cell>
          <cell r="B2709" t="str">
            <v>COP</v>
          </cell>
          <cell r="C2709" t="str">
            <v>Convenidas</v>
          </cell>
          <cell r="D2709" t="str">
            <v>Variable</v>
          </cell>
          <cell r="E2709">
            <v>10</v>
          </cell>
          <cell r="F2709">
            <v>35970</v>
          </cell>
          <cell r="G2709" t="str">
            <v>Junio</v>
          </cell>
          <cell r="H2709">
            <v>1998</v>
          </cell>
          <cell r="I2709">
            <v>39623</v>
          </cell>
          <cell r="J2709">
            <v>2008</v>
          </cell>
          <cell r="K2709" t="str">
            <v>Junio</v>
          </cell>
          <cell r="P2709">
            <v>7.1</v>
          </cell>
          <cell r="Q2709">
            <v>18.88</v>
          </cell>
          <cell r="R2709">
            <v>17.52</v>
          </cell>
          <cell r="S2709" t="e">
            <v>#REF!</v>
          </cell>
          <cell r="T2709">
            <v>0.87360000000000004</v>
          </cell>
          <cell r="U2709" t="e">
            <v>#REF!</v>
          </cell>
          <cell r="V2709">
            <v>0.87360000000000004</v>
          </cell>
          <cell r="W2709" t="e">
            <v>#REF!</v>
          </cell>
          <cell r="X2709">
            <v>0.87360000000000004</v>
          </cell>
          <cell r="Y2709">
            <v>0.16493568</v>
          </cell>
          <cell r="Z2709">
            <v>1.0385356800000001</v>
          </cell>
          <cell r="AA2709">
            <v>15.305472</v>
          </cell>
          <cell r="AB2709">
            <v>0.16</v>
          </cell>
          <cell r="AC2709">
            <v>0.15558816</v>
          </cell>
          <cell r="AD2709">
            <v>0.15191904000000001</v>
          </cell>
          <cell r="AE2709">
            <v>0.12911808</v>
          </cell>
          <cell r="AF2709">
            <v>0.11348063999999999</v>
          </cell>
          <cell r="AG2709">
            <v>0.10413312000000001</v>
          </cell>
          <cell r="AH2709">
            <v>9.9415680000000006E-2</v>
          </cell>
          <cell r="AI2709">
            <v>9.9415680000000006E-2</v>
          </cell>
          <cell r="AJ2709">
            <v>9.9415680000000006E-2</v>
          </cell>
          <cell r="AK2709">
            <v>0.11819808000000001</v>
          </cell>
          <cell r="AL2709">
            <v>0</v>
          </cell>
          <cell r="AM2709">
            <v>0</v>
          </cell>
          <cell r="AN2709">
            <v>0</v>
          </cell>
          <cell r="AO2709">
            <v>0</v>
          </cell>
          <cell r="AP2709">
            <v>0</v>
          </cell>
          <cell r="AQ2709">
            <v>1.23068416</v>
          </cell>
        </row>
        <row r="2710">
          <cell r="A2710">
            <v>1</v>
          </cell>
          <cell r="B2710" t="str">
            <v>COP</v>
          </cell>
          <cell r="C2710" t="str">
            <v>Convenidas</v>
          </cell>
          <cell r="D2710" t="str">
            <v>Variable</v>
          </cell>
          <cell r="E2710">
            <v>10</v>
          </cell>
          <cell r="F2710">
            <v>35970</v>
          </cell>
          <cell r="G2710" t="str">
            <v>Junio</v>
          </cell>
          <cell r="H2710">
            <v>1998</v>
          </cell>
          <cell r="I2710">
            <v>39623</v>
          </cell>
          <cell r="J2710">
            <v>2008</v>
          </cell>
          <cell r="K2710" t="str">
            <v>Junio</v>
          </cell>
          <cell r="P2710">
            <v>7.1</v>
          </cell>
          <cell r="Q2710">
            <v>18.88</v>
          </cell>
          <cell r="R2710">
            <v>17.52</v>
          </cell>
          <cell r="S2710" t="e">
            <v>#REF!</v>
          </cell>
          <cell r="T2710">
            <v>588.79999999999995</v>
          </cell>
          <cell r="U2710" t="e">
            <v>#REF!</v>
          </cell>
          <cell r="V2710">
            <v>588.79999999999995</v>
          </cell>
          <cell r="W2710" t="e">
            <v>#REF!</v>
          </cell>
          <cell r="X2710">
            <v>588.79999999999995</v>
          </cell>
          <cell r="Y2710">
            <v>111.16543999999999</v>
          </cell>
          <cell r="Z2710">
            <v>699.96543999999994</v>
          </cell>
          <cell r="AA2710">
            <v>10315.776</v>
          </cell>
          <cell r="AB2710">
            <v>104.74</v>
          </cell>
          <cell r="AC2710">
            <v>104.86528</v>
          </cell>
          <cell r="AD2710">
            <v>102.39232</v>
          </cell>
          <cell r="AE2710">
            <v>87.024639999999991</v>
          </cell>
          <cell r="AF2710">
            <v>76.485119999999981</v>
          </cell>
          <cell r="AG2710">
            <v>70.18495999999999</v>
          </cell>
          <cell r="AH2710">
            <v>67.005439999999993</v>
          </cell>
          <cell r="AI2710">
            <v>67.005439999999993</v>
          </cell>
          <cell r="AJ2710">
            <v>67.005439999999993</v>
          </cell>
          <cell r="AK2710">
            <v>79.664639999999991</v>
          </cell>
          <cell r="AL2710">
            <v>0</v>
          </cell>
          <cell r="AM2710">
            <v>0</v>
          </cell>
          <cell r="AN2710">
            <v>0</v>
          </cell>
          <cell r="AO2710">
            <v>0</v>
          </cell>
          <cell r="AP2710">
            <v>0</v>
          </cell>
          <cell r="AQ2710">
            <v>826.37327999999991</v>
          </cell>
        </row>
        <row r="2711">
          <cell r="A2711">
            <v>1</v>
          </cell>
          <cell r="B2711" t="str">
            <v>COP</v>
          </cell>
          <cell r="C2711" t="str">
            <v>Convenidas</v>
          </cell>
          <cell r="D2711" t="str">
            <v>Variable</v>
          </cell>
          <cell r="E2711">
            <v>10</v>
          </cell>
          <cell r="F2711">
            <v>35970</v>
          </cell>
          <cell r="G2711" t="str">
            <v>Junio</v>
          </cell>
          <cell r="H2711">
            <v>1998</v>
          </cell>
          <cell r="I2711">
            <v>39623</v>
          </cell>
          <cell r="J2711">
            <v>2008</v>
          </cell>
          <cell r="K2711" t="str">
            <v>Junio</v>
          </cell>
          <cell r="P2711">
            <v>7.1</v>
          </cell>
          <cell r="Q2711">
            <v>18.88</v>
          </cell>
          <cell r="R2711">
            <v>17.52</v>
          </cell>
          <cell r="S2711" t="e">
            <v>#REF!</v>
          </cell>
          <cell r="T2711">
            <v>58</v>
          </cell>
          <cell r="U2711" t="e">
            <v>#REF!</v>
          </cell>
          <cell r="V2711">
            <v>58</v>
          </cell>
          <cell r="W2711" t="e">
            <v>#REF!</v>
          </cell>
          <cell r="X2711">
            <v>58</v>
          </cell>
          <cell r="Y2711">
            <v>10.9504</v>
          </cell>
          <cell r="Z2711">
            <v>68.950400000000002</v>
          </cell>
          <cell r="AA2711">
            <v>1016.16</v>
          </cell>
          <cell r="AB2711">
            <v>10.32</v>
          </cell>
          <cell r="AC2711">
            <v>10.329800000000001</v>
          </cell>
          <cell r="AD2711">
            <v>10.0862</v>
          </cell>
          <cell r="AE2711">
            <v>8.5724</v>
          </cell>
          <cell r="AF2711">
            <v>7.5341999999999993</v>
          </cell>
          <cell r="AG2711">
            <v>6.9135999999999997</v>
          </cell>
          <cell r="AH2711">
            <v>6.6003999999999996</v>
          </cell>
          <cell r="AI2711">
            <v>6.6003999999999996</v>
          </cell>
          <cell r="AJ2711">
            <v>6.6003999999999996</v>
          </cell>
          <cell r="AK2711">
            <v>7.8474000000000004</v>
          </cell>
          <cell r="AL2711">
            <v>0</v>
          </cell>
          <cell r="AM2711">
            <v>0</v>
          </cell>
          <cell r="AN2711">
            <v>0</v>
          </cell>
          <cell r="AO2711">
            <v>0</v>
          </cell>
          <cell r="AP2711">
            <v>0</v>
          </cell>
          <cell r="AQ2711">
            <v>81.404799999999994</v>
          </cell>
        </row>
        <row r="2712">
          <cell r="A2712">
            <v>1</v>
          </cell>
          <cell r="B2712" t="str">
            <v>COP</v>
          </cell>
          <cell r="C2712" t="str">
            <v>Convenidas</v>
          </cell>
          <cell r="D2712" t="str">
            <v>Variable</v>
          </cell>
          <cell r="E2712">
            <v>10</v>
          </cell>
          <cell r="F2712">
            <v>35970</v>
          </cell>
          <cell r="G2712" t="str">
            <v>Junio</v>
          </cell>
          <cell r="H2712">
            <v>1998</v>
          </cell>
          <cell r="I2712">
            <v>39623</v>
          </cell>
          <cell r="J2712">
            <v>2008</v>
          </cell>
          <cell r="K2712" t="str">
            <v>Junio</v>
          </cell>
          <cell r="P2712">
            <v>7.1</v>
          </cell>
          <cell r="Q2712">
            <v>18.88</v>
          </cell>
          <cell r="R2712">
            <v>17.52</v>
          </cell>
          <cell r="S2712" t="e">
            <v>#REF!</v>
          </cell>
          <cell r="T2712">
            <v>3961.5</v>
          </cell>
          <cell r="U2712" t="e">
            <v>#REF!</v>
          </cell>
          <cell r="V2712">
            <v>3961.5</v>
          </cell>
          <cell r="W2712" t="e">
            <v>#REF!</v>
          </cell>
          <cell r="X2712">
            <v>3961.5</v>
          </cell>
          <cell r="Y2712">
            <v>747.93119999999999</v>
          </cell>
          <cell r="Z2712">
            <v>4709.4312</v>
          </cell>
          <cell r="AA2712">
            <v>69405.48</v>
          </cell>
          <cell r="AB2712">
            <v>704.69</v>
          </cell>
          <cell r="AC2712">
            <v>705.54315000000008</v>
          </cell>
          <cell r="AD2712">
            <v>688.90485000000001</v>
          </cell>
          <cell r="AE2712">
            <v>585.50969999999995</v>
          </cell>
          <cell r="AF2712">
            <v>514.59884999999997</v>
          </cell>
          <cell r="AG2712">
            <v>472.21080000000001</v>
          </cell>
          <cell r="AH2712">
            <v>450.81869999999998</v>
          </cell>
          <cell r="AI2712">
            <v>450.81869999999998</v>
          </cell>
          <cell r="AJ2712">
            <v>450.81869999999998</v>
          </cell>
          <cell r="AK2712">
            <v>535.99095</v>
          </cell>
          <cell r="AL2712">
            <v>0</v>
          </cell>
          <cell r="AM2712">
            <v>0</v>
          </cell>
          <cell r="AN2712">
            <v>0</v>
          </cell>
          <cell r="AO2712">
            <v>0</v>
          </cell>
          <cell r="AP2712">
            <v>0</v>
          </cell>
          <cell r="AQ2712">
            <v>5559.9043999999994</v>
          </cell>
        </row>
        <row r="2713">
          <cell r="A2713">
            <v>1</v>
          </cell>
          <cell r="B2713" t="str">
            <v>COP</v>
          </cell>
          <cell r="C2713" t="str">
            <v>Convenidas</v>
          </cell>
          <cell r="D2713" t="str">
            <v>Variable</v>
          </cell>
          <cell r="E2713">
            <v>10</v>
          </cell>
          <cell r="F2713">
            <v>35970</v>
          </cell>
          <cell r="G2713" t="str">
            <v>Junio</v>
          </cell>
          <cell r="H2713">
            <v>1998</v>
          </cell>
          <cell r="I2713">
            <v>39623</v>
          </cell>
          <cell r="J2713">
            <v>2008</v>
          </cell>
          <cell r="K2713" t="str">
            <v>Junio</v>
          </cell>
          <cell r="P2713">
            <v>7.1</v>
          </cell>
          <cell r="Q2713">
            <v>18.88</v>
          </cell>
          <cell r="R2713">
            <v>17.52</v>
          </cell>
          <cell r="S2713" t="e">
            <v>#REF!</v>
          </cell>
          <cell r="T2713">
            <v>100</v>
          </cell>
          <cell r="U2713" t="e">
            <v>#REF!</v>
          </cell>
          <cell r="V2713">
            <v>100</v>
          </cell>
          <cell r="W2713" t="e">
            <v>#REF!</v>
          </cell>
          <cell r="X2713">
            <v>100</v>
          </cell>
          <cell r="Y2713">
            <v>18.88</v>
          </cell>
          <cell r="Z2713">
            <v>118.88</v>
          </cell>
          <cell r="AA2713">
            <v>1752</v>
          </cell>
          <cell r="AB2713">
            <v>17.79</v>
          </cell>
          <cell r="AC2713">
            <v>17.810000000000002</v>
          </cell>
          <cell r="AD2713">
            <v>17.39</v>
          </cell>
          <cell r="AE2713">
            <v>14.78</v>
          </cell>
          <cell r="AF2713">
            <v>12.989999999999998</v>
          </cell>
          <cell r="AG2713">
            <v>11.92</v>
          </cell>
          <cell r="AH2713">
            <v>11.379999999999999</v>
          </cell>
          <cell r="AI2713">
            <v>11.379999999999999</v>
          </cell>
          <cell r="AJ2713">
            <v>11.379999999999999</v>
          </cell>
          <cell r="AK2713">
            <v>13.530000000000001</v>
          </cell>
          <cell r="AL2713">
            <v>0</v>
          </cell>
          <cell r="AM2713">
            <v>0</v>
          </cell>
          <cell r="AN2713">
            <v>0</v>
          </cell>
          <cell r="AO2713">
            <v>0</v>
          </cell>
          <cell r="AP2713">
            <v>0</v>
          </cell>
          <cell r="AQ2713">
            <v>140.34999999999997</v>
          </cell>
        </row>
        <row r="2714">
          <cell r="A2714">
            <v>1</v>
          </cell>
          <cell r="B2714" t="str">
            <v>COP</v>
          </cell>
          <cell r="C2714" t="str">
            <v>Convenidas</v>
          </cell>
          <cell r="D2714" t="str">
            <v>Variable</v>
          </cell>
          <cell r="E2714">
            <v>10</v>
          </cell>
          <cell r="F2714">
            <v>35970</v>
          </cell>
          <cell r="G2714" t="str">
            <v>Junio</v>
          </cell>
          <cell r="H2714">
            <v>1998</v>
          </cell>
          <cell r="I2714">
            <v>39623</v>
          </cell>
          <cell r="J2714">
            <v>2008</v>
          </cell>
          <cell r="K2714" t="str">
            <v>Junio</v>
          </cell>
          <cell r="P2714">
            <v>7.1</v>
          </cell>
          <cell r="Q2714">
            <v>18.88</v>
          </cell>
          <cell r="R2714">
            <v>17.52</v>
          </cell>
          <cell r="S2714" t="e">
            <v>#REF!</v>
          </cell>
          <cell r="T2714">
            <v>16.7</v>
          </cell>
          <cell r="U2714" t="e">
            <v>#REF!</v>
          </cell>
          <cell r="V2714">
            <v>16.7</v>
          </cell>
          <cell r="W2714" t="e">
            <v>#REF!</v>
          </cell>
          <cell r="X2714">
            <v>16.7</v>
          </cell>
          <cell r="Y2714">
            <v>3.1529599999999998</v>
          </cell>
          <cell r="Z2714">
            <v>19.852959999999999</v>
          </cell>
          <cell r="AA2714">
            <v>292.584</v>
          </cell>
          <cell r="AB2714">
            <v>2.97</v>
          </cell>
          <cell r="AC2714">
            <v>2.9742700000000002</v>
          </cell>
          <cell r="AD2714">
            <v>2.9041299999999999</v>
          </cell>
          <cell r="AE2714">
            <v>2.4682599999999999</v>
          </cell>
          <cell r="AF2714">
            <v>2.1693299999999995</v>
          </cell>
          <cell r="AG2714">
            <v>1.99064</v>
          </cell>
          <cell r="AH2714">
            <v>1.9004599999999998</v>
          </cell>
          <cell r="AI2714">
            <v>1.9004599999999998</v>
          </cell>
          <cell r="AJ2714">
            <v>1.9004599999999998</v>
          </cell>
          <cell r="AK2714">
            <v>2.2595100000000001</v>
          </cell>
          <cell r="AL2714">
            <v>0</v>
          </cell>
          <cell r="AM2714">
            <v>0</v>
          </cell>
          <cell r="AN2714">
            <v>0</v>
          </cell>
          <cell r="AO2714">
            <v>0</v>
          </cell>
          <cell r="AP2714">
            <v>0</v>
          </cell>
          <cell r="AQ2714">
            <v>23.437519999999992</v>
          </cell>
        </row>
        <row r="2715">
          <cell r="A2715">
            <v>1</v>
          </cell>
          <cell r="B2715" t="str">
            <v>COP</v>
          </cell>
          <cell r="C2715" t="str">
            <v>Convenidas</v>
          </cell>
          <cell r="D2715" t="str">
            <v>Variable</v>
          </cell>
          <cell r="E2715">
            <v>10</v>
          </cell>
          <cell r="F2715">
            <v>35970</v>
          </cell>
          <cell r="G2715" t="str">
            <v>Junio</v>
          </cell>
          <cell r="H2715">
            <v>1998</v>
          </cell>
          <cell r="I2715">
            <v>39623</v>
          </cell>
          <cell r="J2715">
            <v>2008</v>
          </cell>
          <cell r="K2715" t="str">
            <v>Junio</v>
          </cell>
          <cell r="P2715">
            <v>7.1</v>
          </cell>
          <cell r="Q2715">
            <v>18.88</v>
          </cell>
          <cell r="R2715">
            <v>17.52</v>
          </cell>
          <cell r="S2715" t="e">
            <v>#REF!</v>
          </cell>
          <cell r="T2715">
            <v>2.9000000000000001E-2</v>
          </cell>
          <cell r="U2715" t="e">
            <v>#REF!</v>
          </cell>
          <cell r="V2715">
            <v>2.9000000000000001E-2</v>
          </cell>
          <cell r="W2715" t="e">
            <v>#REF!</v>
          </cell>
          <cell r="X2715">
            <v>2.9000000000000001E-2</v>
          </cell>
          <cell r="Y2715">
            <v>5.4752000000000004E-3</v>
          </cell>
          <cell r="Z2715">
            <v>3.4475200000000004E-2</v>
          </cell>
          <cell r="AA2715">
            <v>0.50807999999999998</v>
          </cell>
          <cell r="AB2715">
            <v>0.01</v>
          </cell>
          <cell r="AC2715">
            <v>5.1649000000000009E-3</v>
          </cell>
          <cell r="AD2715">
            <v>5.0431E-3</v>
          </cell>
          <cell r="AE2715">
            <v>4.2861999999999996E-3</v>
          </cell>
          <cell r="AF2715">
            <v>3.7670999999999998E-3</v>
          </cell>
          <cell r="AG2715">
            <v>3.4568000000000003E-3</v>
          </cell>
          <cell r="AH2715">
            <v>3.3002000000000001E-3</v>
          </cell>
          <cell r="AI2715">
            <v>3.3002000000000001E-3</v>
          </cell>
          <cell r="AJ2715">
            <v>3.3002000000000001E-3</v>
          </cell>
          <cell r="AK2715">
            <v>3.9237000000000005E-3</v>
          </cell>
          <cell r="AL2715">
            <v>0</v>
          </cell>
          <cell r="AM2715">
            <v>0</v>
          </cell>
          <cell r="AN2715">
            <v>0</v>
          </cell>
          <cell r="AO2715">
            <v>0</v>
          </cell>
          <cell r="AP2715">
            <v>0</v>
          </cell>
          <cell r="AQ2715">
            <v>4.5542400000000018E-2</v>
          </cell>
        </row>
        <row r="2716">
          <cell r="A2716">
            <v>1</v>
          </cell>
          <cell r="B2716" t="str">
            <v>COP</v>
          </cell>
          <cell r="C2716" t="str">
            <v>Convenidas</v>
          </cell>
          <cell r="D2716" t="str">
            <v>Variable</v>
          </cell>
          <cell r="E2716">
            <v>10</v>
          </cell>
          <cell r="F2716">
            <v>35970</v>
          </cell>
          <cell r="G2716" t="str">
            <v>Junio</v>
          </cell>
          <cell r="H2716">
            <v>1998</v>
          </cell>
          <cell r="I2716">
            <v>39623</v>
          </cell>
          <cell r="J2716">
            <v>2008</v>
          </cell>
          <cell r="K2716" t="str">
            <v>Junio</v>
          </cell>
          <cell r="P2716">
            <v>7.1</v>
          </cell>
          <cell r="Q2716">
            <v>18.88</v>
          </cell>
          <cell r="R2716">
            <v>17.52</v>
          </cell>
          <cell r="S2716" t="e">
            <v>#REF!</v>
          </cell>
          <cell r="T2716">
            <v>2.0710000000000002</v>
          </cell>
          <cell r="U2716" t="e">
            <v>#REF!</v>
          </cell>
          <cell r="V2716">
            <v>2.0710000000000002</v>
          </cell>
          <cell r="W2716" t="e">
            <v>#REF!</v>
          </cell>
          <cell r="X2716">
            <v>2.0710000000000002</v>
          </cell>
          <cell r="Y2716">
            <v>0.39100480000000004</v>
          </cell>
          <cell r="Z2716">
            <v>2.4620048000000003</v>
          </cell>
          <cell r="AA2716">
            <v>36.283920000000002</v>
          </cell>
          <cell r="AB2716">
            <v>0.37</v>
          </cell>
          <cell r="AC2716">
            <v>0.36884510000000004</v>
          </cell>
          <cell r="AD2716">
            <v>0.36014690000000005</v>
          </cell>
          <cell r="AE2716">
            <v>0.30609379999999997</v>
          </cell>
          <cell r="AF2716">
            <v>0.26902290000000001</v>
          </cell>
          <cell r="AG2716">
            <v>0.24686320000000003</v>
          </cell>
          <cell r="AH2716">
            <v>0.23567980000000002</v>
          </cell>
          <cell r="AI2716">
            <v>0.23567980000000002</v>
          </cell>
          <cell r="AJ2716">
            <v>0.23567980000000002</v>
          </cell>
          <cell r="AK2716">
            <v>0.28020630000000002</v>
          </cell>
          <cell r="AL2716">
            <v>0</v>
          </cell>
          <cell r="AM2716">
            <v>0</v>
          </cell>
          <cell r="AN2716">
            <v>0</v>
          </cell>
          <cell r="AO2716">
            <v>0</v>
          </cell>
          <cell r="AP2716">
            <v>0</v>
          </cell>
          <cell r="AQ2716">
            <v>2.9082176000000004</v>
          </cell>
        </row>
        <row r="2717">
          <cell r="A2717">
            <v>1</v>
          </cell>
          <cell r="B2717" t="str">
            <v>COP</v>
          </cell>
          <cell r="C2717" t="str">
            <v>Convenidas</v>
          </cell>
          <cell r="D2717" t="str">
            <v>Variable</v>
          </cell>
          <cell r="E2717">
            <v>10</v>
          </cell>
          <cell r="F2717">
            <v>35970</v>
          </cell>
          <cell r="G2717" t="str">
            <v>Junio</v>
          </cell>
          <cell r="H2717">
            <v>1998</v>
          </cell>
          <cell r="I2717">
            <v>39623</v>
          </cell>
          <cell r="J2717">
            <v>2008</v>
          </cell>
          <cell r="K2717" t="str">
            <v>Junio</v>
          </cell>
          <cell r="P2717">
            <v>7.1</v>
          </cell>
          <cell r="Q2717">
            <v>18.88</v>
          </cell>
          <cell r="R2717">
            <v>17.52</v>
          </cell>
          <cell r="S2717" t="e">
            <v>#REF!</v>
          </cell>
          <cell r="T2717">
            <v>133.9</v>
          </cell>
          <cell r="U2717" t="e">
            <v>#REF!</v>
          </cell>
          <cell r="V2717">
            <v>133.9</v>
          </cell>
          <cell r="W2717" t="e">
            <v>#REF!</v>
          </cell>
          <cell r="X2717">
            <v>133.9</v>
          </cell>
          <cell r="Y2717">
            <v>25.28032</v>
          </cell>
          <cell r="Z2717">
            <v>159.18031999999999</v>
          </cell>
          <cell r="AA2717">
            <v>2345.9279999999999</v>
          </cell>
          <cell r="AB2717">
            <v>23.82</v>
          </cell>
          <cell r="AC2717">
            <v>23.847590000000004</v>
          </cell>
          <cell r="AD2717">
            <v>23.285209999999999</v>
          </cell>
          <cell r="AE2717">
            <v>19.790419999999997</v>
          </cell>
          <cell r="AF2717">
            <v>17.393609999999999</v>
          </cell>
          <cell r="AG2717">
            <v>15.960880000000001</v>
          </cell>
          <cell r="AH2717">
            <v>15.237820000000001</v>
          </cell>
          <cell r="AI2717">
            <v>15.237820000000001</v>
          </cell>
          <cell r="AJ2717">
            <v>15.237820000000001</v>
          </cell>
          <cell r="AK2717">
            <v>18.116670000000003</v>
          </cell>
          <cell r="AL2717">
            <v>0</v>
          </cell>
          <cell r="AM2717">
            <v>0</v>
          </cell>
          <cell r="AN2717">
            <v>0</v>
          </cell>
          <cell r="AO2717">
            <v>0</v>
          </cell>
          <cell r="AP2717">
            <v>0</v>
          </cell>
          <cell r="AQ2717">
            <v>187.92784</v>
          </cell>
        </row>
        <row r="2718">
          <cell r="A2718">
            <v>1</v>
          </cell>
          <cell r="B2718" t="str">
            <v>COP</v>
          </cell>
          <cell r="C2718" t="str">
            <v>Convenidas</v>
          </cell>
          <cell r="D2718" t="str">
            <v>Variable</v>
          </cell>
          <cell r="E2718">
            <v>10</v>
          </cell>
          <cell r="F2718">
            <v>35970</v>
          </cell>
          <cell r="G2718" t="str">
            <v>Junio</v>
          </cell>
          <cell r="H2718">
            <v>1998</v>
          </cell>
          <cell r="I2718">
            <v>39623</v>
          </cell>
          <cell r="J2718">
            <v>2008</v>
          </cell>
          <cell r="K2718" t="str">
            <v>Junio</v>
          </cell>
          <cell r="P2718">
            <v>7.1</v>
          </cell>
          <cell r="Q2718">
            <v>18.88</v>
          </cell>
          <cell r="R2718">
            <v>17.52</v>
          </cell>
          <cell r="S2718" t="e">
            <v>#REF!</v>
          </cell>
          <cell r="T2718">
            <v>36.4</v>
          </cell>
          <cell r="U2718" t="e">
            <v>#REF!</v>
          </cell>
          <cell r="V2718">
            <v>36.4</v>
          </cell>
          <cell r="W2718" t="e">
            <v>#REF!</v>
          </cell>
          <cell r="X2718">
            <v>36.4</v>
          </cell>
          <cell r="Y2718">
            <v>6.8723199999999993</v>
          </cell>
          <cell r="Z2718">
            <v>43.272320000000001</v>
          </cell>
          <cell r="AA2718">
            <v>637.72799999999995</v>
          </cell>
          <cell r="AB2718">
            <v>6.48</v>
          </cell>
          <cell r="AC2718">
            <v>6.4828400000000004</v>
          </cell>
          <cell r="AD2718">
            <v>6.3299599999999998</v>
          </cell>
          <cell r="AE2718">
            <v>5.3799199999999994</v>
          </cell>
          <cell r="AF2718">
            <v>4.7283599999999995</v>
          </cell>
          <cell r="AG2718">
            <v>4.3388799999999996</v>
          </cell>
          <cell r="AH2718">
            <v>4.1423199999999998</v>
          </cell>
          <cell r="AI2718">
            <v>4.1423199999999998</v>
          </cell>
          <cell r="AJ2718">
            <v>4.1423199999999998</v>
          </cell>
          <cell r="AK2718">
            <v>4.9249200000000002</v>
          </cell>
          <cell r="AL2718">
            <v>0</v>
          </cell>
          <cell r="AM2718">
            <v>0</v>
          </cell>
          <cell r="AN2718">
            <v>0</v>
          </cell>
          <cell r="AO2718">
            <v>0</v>
          </cell>
          <cell r="AP2718">
            <v>0</v>
          </cell>
          <cell r="AQ2718">
            <v>51.091839999999991</v>
          </cell>
        </row>
        <row r="2719">
          <cell r="A2719">
            <v>1</v>
          </cell>
          <cell r="B2719" t="str">
            <v>COP</v>
          </cell>
          <cell r="C2719" t="str">
            <v>Convenidas</v>
          </cell>
          <cell r="D2719" t="str">
            <v>Variable</v>
          </cell>
          <cell r="E2719">
            <v>10</v>
          </cell>
          <cell r="F2719">
            <v>35970</v>
          </cell>
          <cell r="G2719" t="str">
            <v>Junio</v>
          </cell>
          <cell r="H2719">
            <v>1998</v>
          </cell>
          <cell r="I2719">
            <v>39623</v>
          </cell>
          <cell r="J2719">
            <v>2008</v>
          </cell>
          <cell r="K2719" t="str">
            <v>Junio</v>
          </cell>
          <cell r="P2719">
            <v>7.1</v>
          </cell>
          <cell r="Q2719">
            <v>18.88</v>
          </cell>
          <cell r="R2719">
            <v>17.52</v>
          </cell>
          <cell r="S2719" t="e">
            <v>#REF!</v>
          </cell>
          <cell r="T2719">
            <v>64501.500999999997</v>
          </cell>
          <cell r="U2719" t="e">
            <v>#REF!</v>
          </cell>
          <cell r="V2719">
            <v>64501.500999999997</v>
          </cell>
          <cell r="W2719" t="e">
            <v>#REF!</v>
          </cell>
          <cell r="X2719">
            <v>64501.500999999997</v>
          </cell>
          <cell r="Y2719">
            <v>12177.883388799999</v>
          </cell>
          <cell r="Z2719">
            <v>76679.384388799997</v>
          </cell>
          <cell r="AA2719">
            <v>1130066.29752</v>
          </cell>
          <cell r="AB2719">
            <v>11473.9</v>
          </cell>
          <cell r="AC2719">
            <v>11487.7173281</v>
          </cell>
          <cell r="AD2719">
            <v>11216.8110239</v>
          </cell>
          <cell r="AE2719">
            <v>9533.3218477999981</v>
          </cell>
          <cell r="AF2719">
            <v>8378.7449798999987</v>
          </cell>
          <cell r="AG2719">
            <v>7688.5789191999993</v>
          </cell>
          <cell r="AH2719">
            <v>7340.2708137999998</v>
          </cell>
          <cell r="AI2719">
            <v>7340.2708137999998</v>
          </cell>
          <cell r="AJ2719">
            <v>7340.2708137999998</v>
          </cell>
          <cell r="AK2719">
            <v>8727.0530853</v>
          </cell>
          <cell r="AL2719">
            <v>0</v>
          </cell>
          <cell r="AM2719">
            <v>0</v>
          </cell>
          <cell r="AN2719">
            <v>0</v>
          </cell>
          <cell r="AO2719">
            <v>0</v>
          </cell>
          <cell r="AP2719">
            <v>0</v>
          </cell>
          <cell r="AQ2719">
            <v>90526.939625599989</v>
          </cell>
        </row>
        <row r="2720">
          <cell r="A2720">
            <v>1</v>
          </cell>
          <cell r="B2720" t="str">
            <v>COP</v>
          </cell>
          <cell r="C2720" t="str">
            <v>Convenidas</v>
          </cell>
          <cell r="D2720" t="str">
            <v>Variable</v>
          </cell>
          <cell r="E2720">
            <v>10</v>
          </cell>
          <cell r="F2720">
            <v>35970</v>
          </cell>
          <cell r="G2720" t="str">
            <v>Junio</v>
          </cell>
          <cell r="H2720">
            <v>1998</v>
          </cell>
          <cell r="I2720">
            <v>39623</v>
          </cell>
          <cell r="J2720">
            <v>2008</v>
          </cell>
          <cell r="K2720" t="str">
            <v>Junio</v>
          </cell>
          <cell r="P2720">
            <v>7.1</v>
          </cell>
          <cell r="Q2720">
            <v>18.88</v>
          </cell>
          <cell r="R2720">
            <v>17.52</v>
          </cell>
          <cell r="S2720" t="e">
            <v>#REF!</v>
          </cell>
          <cell r="T2720">
            <v>2600</v>
          </cell>
          <cell r="U2720" t="e">
            <v>#REF!</v>
          </cell>
          <cell r="V2720">
            <v>2600</v>
          </cell>
          <cell r="W2720" t="e">
            <v>#REF!</v>
          </cell>
          <cell r="X2720">
            <v>2600</v>
          </cell>
          <cell r="Y2720">
            <v>490.88</v>
          </cell>
          <cell r="Z2720">
            <v>3090.88</v>
          </cell>
          <cell r="AA2720">
            <v>45552</v>
          </cell>
          <cell r="AB2720">
            <v>462.5</v>
          </cell>
          <cell r="AC2720">
            <v>463.06</v>
          </cell>
          <cell r="AD2720">
            <v>452.14</v>
          </cell>
          <cell r="AE2720">
            <v>384.28</v>
          </cell>
          <cell r="AF2720">
            <v>337.73999999999995</v>
          </cell>
          <cell r="AG2720">
            <v>309.92</v>
          </cell>
          <cell r="AH2720">
            <v>295.88</v>
          </cell>
          <cell r="AI2720">
            <v>295.88</v>
          </cell>
          <cell r="AJ2720">
            <v>295.88</v>
          </cell>
          <cell r="AK2720">
            <v>351.78000000000003</v>
          </cell>
          <cell r="AL2720">
            <v>0</v>
          </cell>
          <cell r="AM2720">
            <v>0</v>
          </cell>
          <cell r="AN2720">
            <v>0</v>
          </cell>
          <cell r="AO2720">
            <v>0</v>
          </cell>
          <cell r="AP2720">
            <v>0</v>
          </cell>
          <cell r="AQ2720">
            <v>3649.0600000000004</v>
          </cell>
        </row>
        <row r="2721">
          <cell r="A2721">
            <v>1</v>
          </cell>
          <cell r="B2721" t="str">
            <v>COP</v>
          </cell>
          <cell r="C2721" t="str">
            <v>Convenidas</v>
          </cell>
          <cell r="D2721" t="str">
            <v>Variable</v>
          </cell>
          <cell r="E2721">
            <v>10</v>
          </cell>
          <cell r="F2721">
            <v>35970</v>
          </cell>
          <cell r="G2721" t="str">
            <v>Junio</v>
          </cell>
          <cell r="H2721">
            <v>1998</v>
          </cell>
          <cell r="I2721">
            <v>39623</v>
          </cell>
          <cell r="J2721">
            <v>2008</v>
          </cell>
          <cell r="K2721" t="str">
            <v>Junio</v>
          </cell>
          <cell r="P2721">
            <v>7.1</v>
          </cell>
          <cell r="Q2721">
            <v>18.88</v>
          </cell>
          <cell r="R2721">
            <v>17.52</v>
          </cell>
          <cell r="S2721" t="e">
            <v>#REF!</v>
          </cell>
          <cell r="T2721">
            <v>1535.7</v>
          </cell>
          <cell r="U2721" t="e">
            <v>#REF!</v>
          </cell>
          <cell r="V2721">
            <v>1535.7</v>
          </cell>
          <cell r="W2721" t="e">
            <v>#REF!</v>
          </cell>
          <cell r="X2721">
            <v>1535.7</v>
          </cell>
          <cell r="Y2721">
            <v>289.94015999999999</v>
          </cell>
          <cell r="Z2721">
            <v>1825.6401599999999</v>
          </cell>
          <cell r="AA2721">
            <v>26905.464</v>
          </cell>
          <cell r="AB2721">
            <v>273.18</v>
          </cell>
          <cell r="AC2721">
            <v>273.50817000000001</v>
          </cell>
          <cell r="AD2721">
            <v>267.05822999999998</v>
          </cell>
          <cell r="AE2721">
            <v>226.97645999999997</v>
          </cell>
          <cell r="AF2721">
            <v>199.48742999999999</v>
          </cell>
          <cell r="AG2721">
            <v>183.05544</v>
          </cell>
          <cell r="AH2721">
            <v>174.76266000000001</v>
          </cell>
          <cell r="AI2721">
            <v>174.76266000000001</v>
          </cell>
          <cell r="AJ2721">
            <v>174.76266000000001</v>
          </cell>
          <cell r="AK2721">
            <v>207.78021000000001</v>
          </cell>
          <cell r="AL2721">
            <v>0</v>
          </cell>
          <cell r="AM2721">
            <v>0</v>
          </cell>
          <cell r="AN2721">
            <v>0</v>
          </cell>
          <cell r="AO2721">
            <v>0</v>
          </cell>
          <cell r="AP2721">
            <v>0</v>
          </cell>
          <cell r="AQ2721">
            <v>2155.33392</v>
          </cell>
        </row>
        <row r="2722">
          <cell r="A2722">
            <v>1</v>
          </cell>
          <cell r="B2722" t="str">
            <v>COP</v>
          </cell>
          <cell r="C2722" t="str">
            <v>Convenidas</v>
          </cell>
          <cell r="D2722" t="str">
            <v>Variable</v>
          </cell>
          <cell r="E2722">
            <v>10</v>
          </cell>
          <cell r="F2722">
            <v>35970</v>
          </cell>
          <cell r="G2722" t="str">
            <v>Junio</v>
          </cell>
          <cell r="H2722">
            <v>1998</v>
          </cell>
          <cell r="I2722">
            <v>39623</v>
          </cell>
          <cell r="J2722">
            <v>2008</v>
          </cell>
          <cell r="K2722" t="str">
            <v>Junio</v>
          </cell>
          <cell r="P2722">
            <v>7.1</v>
          </cell>
          <cell r="Q2722">
            <v>18.88</v>
          </cell>
          <cell r="R2722">
            <v>17.52</v>
          </cell>
          <cell r="S2722" t="e">
            <v>#REF!</v>
          </cell>
          <cell r="T2722">
            <v>10.199999999999999</v>
          </cell>
          <cell r="U2722" t="e">
            <v>#REF!</v>
          </cell>
          <cell r="V2722">
            <v>10.199999999999999</v>
          </cell>
          <cell r="W2722" t="e">
            <v>#REF!</v>
          </cell>
          <cell r="X2722">
            <v>10.199999999999999</v>
          </cell>
          <cell r="Y2722">
            <v>1.9257599999999999</v>
          </cell>
          <cell r="Z2722">
            <v>12.12576</v>
          </cell>
          <cell r="AA2722">
            <v>178.70399999999998</v>
          </cell>
          <cell r="AB2722">
            <v>1.81</v>
          </cell>
          <cell r="AC2722">
            <v>1.8166199999999999</v>
          </cell>
          <cell r="AD2722">
            <v>1.7737799999999999</v>
          </cell>
          <cell r="AE2722">
            <v>1.5075599999999998</v>
          </cell>
          <cell r="AF2722">
            <v>1.3249799999999998</v>
          </cell>
          <cell r="AG2722">
            <v>1.2158399999999998</v>
          </cell>
          <cell r="AH2722">
            <v>1.1607599999999998</v>
          </cell>
          <cell r="AI2722">
            <v>1.1607599999999998</v>
          </cell>
          <cell r="AJ2722">
            <v>1.1607599999999998</v>
          </cell>
          <cell r="AK2722">
            <v>1.3800599999999998</v>
          </cell>
          <cell r="AL2722">
            <v>0</v>
          </cell>
          <cell r="AM2722">
            <v>0</v>
          </cell>
          <cell r="AN2722">
            <v>0</v>
          </cell>
          <cell r="AO2722">
            <v>0</v>
          </cell>
          <cell r="AP2722">
            <v>0</v>
          </cell>
          <cell r="AQ2722">
            <v>14.311119999999999</v>
          </cell>
        </row>
        <row r="2723">
          <cell r="A2723">
            <v>1</v>
          </cell>
          <cell r="B2723" t="str">
            <v>COP</v>
          </cell>
          <cell r="C2723" t="str">
            <v>Convenidas</v>
          </cell>
          <cell r="D2723" t="str">
            <v>Variable</v>
          </cell>
          <cell r="E2723">
            <v>10</v>
          </cell>
          <cell r="F2723">
            <v>36005</v>
          </cell>
          <cell r="G2723" t="str">
            <v>Julio</v>
          </cell>
          <cell r="H2723">
            <v>1998</v>
          </cell>
          <cell r="I2723">
            <v>39658</v>
          </cell>
          <cell r="J2723">
            <v>2008</v>
          </cell>
          <cell r="K2723" t="str">
            <v>Julio</v>
          </cell>
          <cell r="P2723">
            <v>7.1</v>
          </cell>
          <cell r="Q2723">
            <v>18.88</v>
          </cell>
          <cell r="R2723">
            <v>17.52</v>
          </cell>
          <cell r="S2723" t="e">
            <v>#REF!</v>
          </cell>
          <cell r="T2723">
            <v>0.5</v>
          </cell>
          <cell r="U2723" t="e">
            <v>#REF!</v>
          </cell>
          <cell r="V2723">
            <v>0.5</v>
          </cell>
          <cell r="W2723" t="e">
            <v>#REF!</v>
          </cell>
          <cell r="X2723">
            <v>0.5</v>
          </cell>
          <cell r="Y2723">
            <v>9.4399999999999998E-2</v>
          </cell>
          <cell r="Z2723">
            <v>0.59440000000000004</v>
          </cell>
          <cell r="AA2723">
            <v>8.76</v>
          </cell>
          <cell r="AB2723">
            <v>0.08</v>
          </cell>
          <cell r="AC2723">
            <v>8.7349999999999997E-2</v>
          </cell>
          <cell r="AD2723">
            <v>8.8499999999999995E-2</v>
          </cell>
          <cell r="AE2723">
            <v>7.2999999999999995E-2</v>
          </cell>
          <cell r="AF2723">
            <v>6.4949999999999994E-2</v>
          </cell>
          <cell r="AG2723">
            <v>5.96E-2</v>
          </cell>
          <cell r="AH2723">
            <v>5.6899999999999999E-2</v>
          </cell>
          <cell r="AI2723">
            <v>5.6899999999999999E-2</v>
          </cell>
          <cell r="AJ2723">
            <v>5.6899999999999999E-2</v>
          </cell>
          <cell r="AK2723">
            <v>6.7650000000000002E-2</v>
          </cell>
          <cell r="AL2723">
            <v>0</v>
          </cell>
          <cell r="AM2723">
            <v>0</v>
          </cell>
          <cell r="AN2723">
            <v>0</v>
          </cell>
          <cell r="AO2723">
            <v>0</v>
          </cell>
          <cell r="AP2723">
            <v>0</v>
          </cell>
          <cell r="AQ2723">
            <v>0.69174999999999986</v>
          </cell>
        </row>
        <row r="2724">
          <cell r="A2724">
            <v>1</v>
          </cell>
          <cell r="B2724" t="str">
            <v>COP</v>
          </cell>
          <cell r="C2724" t="str">
            <v>Convenidas</v>
          </cell>
          <cell r="D2724" t="str">
            <v>Variable</v>
          </cell>
          <cell r="E2724">
            <v>10</v>
          </cell>
          <cell r="F2724">
            <v>36005</v>
          </cell>
          <cell r="G2724" t="str">
            <v>Julio</v>
          </cell>
          <cell r="H2724">
            <v>1998</v>
          </cell>
          <cell r="I2724">
            <v>39658</v>
          </cell>
          <cell r="J2724">
            <v>2008</v>
          </cell>
          <cell r="K2724" t="str">
            <v>Julio</v>
          </cell>
          <cell r="P2724">
            <v>7.1</v>
          </cell>
          <cell r="Q2724">
            <v>18.88</v>
          </cell>
          <cell r="R2724">
            <v>17.52</v>
          </cell>
          <cell r="S2724" t="e">
            <v>#REF!</v>
          </cell>
          <cell r="T2724">
            <v>5.3</v>
          </cell>
          <cell r="U2724" t="e">
            <v>#REF!</v>
          </cell>
          <cell r="V2724">
            <v>5.3</v>
          </cell>
          <cell r="W2724" t="e">
            <v>#REF!</v>
          </cell>
          <cell r="X2724">
            <v>5.3</v>
          </cell>
          <cell r="Y2724">
            <v>1.00064</v>
          </cell>
          <cell r="Z2724">
            <v>6.3006399999999996</v>
          </cell>
          <cell r="AA2724">
            <v>92.855999999999995</v>
          </cell>
          <cell r="AB2724">
            <v>0.88</v>
          </cell>
          <cell r="AC2724">
            <v>0.9259099999999999</v>
          </cell>
          <cell r="AD2724">
            <v>0.93809999999999993</v>
          </cell>
          <cell r="AE2724">
            <v>0.77379999999999993</v>
          </cell>
          <cell r="AF2724">
            <v>0.68846999999999992</v>
          </cell>
          <cell r="AG2724">
            <v>0.63175999999999999</v>
          </cell>
          <cell r="AH2724">
            <v>0.60314000000000001</v>
          </cell>
          <cell r="AI2724">
            <v>0.60314000000000001</v>
          </cell>
          <cell r="AJ2724">
            <v>0.60314000000000001</v>
          </cell>
          <cell r="AK2724">
            <v>0.71709000000000001</v>
          </cell>
          <cell r="AL2724">
            <v>0</v>
          </cell>
          <cell r="AM2724">
            <v>0</v>
          </cell>
          <cell r="AN2724">
            <v>0</v>
          </cell>
          <cell r="AO2724">
            <v>0</v>
          </cell>
          <cell r="AP2724">
            <v>0</v>
          </cell>
          <cell r="AQ2724">
            <v>7.3645499999999986</v>
          </cell>
        </row>
        <row r="2725">
          <cell r="A2725">
            <v>1</v>
          </cell>
          <cell r="B2725" t="str">
            <v>COP</v>
          </cell>
          <cell r="C2725" t="str">
            <v>Convenidas</v>
          </cell>
          <cell r="D2725" t="str">
            <v>Variable</v>
          </cell>
          <cell r="E2725">
            <v>10</v>
          </cell>
          <cell r="F2725">
            <v>36005</v>
          </cell>
          <cell r="G2725" t="str">
            <v>Julio</v>
          </cell>
          <cell r="H2725">
            <v>1998</v>
          </cell>
          <cell r="I2725">
            <v>39658</v>
          </cell>
          <cell r="J2725">
            <v>2008</v>
          </cell>
          <cell r="K2725" t="str">
            <v>Julio</v>
          </cell>
          <cell r="P2725">
            <v>7.1</v>
          </cell>
          <cell r="Q2725">
            <v>18.88</v>
          </cell>
          <cell r="R2725">
            <v>17.52</v>
          </cell>
          <cell r="S2725" t="e">
            <v>#REF!</v>
          </cell>
          <cell r="T2725">
            <v>3.3</v>
          </cell>
          <cell r="U2725" t="e">
            <v>#REF!</v>
          </cell>
          <cell r="V2725">
            <v>3.3</v>
          </cell>
          <cell r="W2725" t="e">
            <v>#REF!</v>
          </cell>
          <cell r="X2725">
            <v>3.3</v>
          </cell>
          <cell r="Y2725">
            <v>0.62303999999999993</v>
          </cell>
          <cell r="Z2725">
            <v>3.9230399999999999</v>
          </cell>
          <cell r="AA2725">
            <v>57.815999999999995</v>
          </cell>
          <cell r="AB2725">
            <v>0.55000000000000004</v>
          </cell>
          <cell r="AC2725">
            <v>0.57650999999999997</v>
          </cell>
          <cell r="AD2725">
            <v>0.58409999999999995</v>
          </cell>
          <cell r="AE2725">
            <v>0.48179999999999995</v>
          </cell>
          <cell r="AF2725">
            <v>0.42866999999999994</v>
          </cell>
          <cell r="AG2725">
            <v>0.39335999999999999</v>
          </cell>
          <cell r="AH2725">
            <v>0.37553999999999998</v>
          </cell>
          <cell r="AI2725">
            <v>0.37553999999999998</v>
          </cell>
          <cell r="AJ2725">
            <v>0.37553999999999998</v>
          </cell>
          <cell r="AK2725">
            <v>0.44649</v>
          </cell>
          <cell r="AL2725">
            <v>0</v>
          </cell>
          <cell r="AM2725">
            <v>0</v>
          </cell>
          <cell r="AN2725">
            <v>0</v>
          </cell>
          <cell r="AO2725">
            <v>0</v>
          </cell>
          <cell r="AP2725">
            <v>0</v>
          </cell>
          <cell r="AQ2725">
            <v>4.5875499999999994</v>
          </cell>
        </row>
        <row r="2726">
          <cell r="A2726">
            <v>1</v>
          </cell>
          <cell r="B2726" t="str">
            <v>COP</v>
          </cell>
          <cell r="C2726" t="str">
            <v>Convenidas</v>
          </cell>
          <cell r="D2726" t="str">
            <v>Variable</v>
          </cell>
          <cell r="E2726">
            <v>10</v>
          </cell>
          <cell r="F2726">
            <v>36005</v>
          </cell>
          <cell r="G2726" t="str">
            <v>Julio</v>
          </cell>
          <cell r="H2726">
            <v>1998</v>
          </cell>
          <cell r="I2726">
            <v>39658</v>
          </cell>
          <cell r="J2726">
            <v>2008</v>
          </cell>
          <cell r="K2726" t="str">
            <v>Julio</v>
          </cell>
          <cell r="P2726">
            <v>7.1</v>
          </cell>
          <cell r="Q2726">
            <v>18.88</v>
          </cell>
          <cell r="R2726">
            <v>17.52</v>
          </cell>
          <cell r="S2726" t="e">
            <v>#REF!</v>
          </cell>
          <cell r="T2726">
            <v>3.6</v>
          </cell>
          <cell r="U2726" t="e">
            <v>#REF!</v>
          </cell>
          <cell r="V2726">
            <v>3.6</v>
          </cell>
          <cell r="W2726" t="e">
            <v>#REF!</v>
          </cell>
          <cell r="X2726">
            <v>3.6</v>
          </cell>
          <cell r="Y2726">
            <v>0.67967999999999995</v>
          </cell>
          <cell r="Z2726">
            <v>4.2796799999999999</v>
          </cell>
          <cell r="AA2726">
            <v>63.072000000000003</v>
          </cell>
          <cell r="AB2726">
            <v>0.6</v>
          </cell>
          <cell r="AC2726">
            <v>0.62892000000000003</v>
          </cell>
          <cell r="AD2726">
            <v>0.63719999999999999</v>
          </cell>
          <cell r="AE2726">
            <v>0.52559999999999996</v>
          </cell>
          <cell r="AF2726">
            <v>0.46763999999999994</v>
          </cell>
          <cell r="AG2726">
            <v>0.42912</v>
          </cell>
          <cell r="AH2726">
            <v>0.40967999999999999</v>
          </cell>
          <cell r="AI2726">
            <v>0.40967999999999999</v>
          </cell>
          <cell r="AJ2726">
            <v>0.40967999999999999</v>
          </cell>
          <cell r="AK2726">
            <v>0.48708000000000001</v>
          </cell>
          <cell r="AL2726">
            <v>0</v>
          </cell>
          <cell r="AM2726">
            <v>0</v>
          </cell>
          <cell r="AN2726">
            <v>0</v>
          </cell>
          <cell r="AO2726">
            <v>0</v>
          </cell>
          <cell r="AP2726">
            <v>0</v>
          </cell>
          <cell r="AQ2726">
            <v>5.004599999999999</v>
          </cell>
        </row>
        <row r="2727">
          <cell r="A2727">
            <v>1</v>
          </cell>
          <cell r="B2727" t="str">
            <v>COP</v>
          </cell>
          <cell r="C2727" t="str">
            <v>Convenidas</v>
          </cell>
          <cell r="D2727" t="str">
            <v>Variable</v>
          </cell>
          <cell r="E2727">
            <v>10</v>
          </cell>
          <cell r="F2727">
            <v>36005</v>
          </cell>
          <cell r="G2727" t="str">
            <v>Julio</v>
          </cell>
          <cell r="H2727">
            <v>1998</v>
          </cell>
          <cell r="I2727">
            <v>39658</v>
          </cell>
          <cell r="J2727">
            <v>2008</v>
          </cell>
          <cell r="K2727" t="str">
            <v>Julio</v>
          </cell>
          <cell r="P2727">
            <v>7.1</v>
          </cell>
          <cell r="Q2727">
            <v>18.88</v>
          </cell>
          <cell r="R2727">
            <v>17.52</v>
          </cell>
          <cell r="S2727" t="e">
            <v>#REF!</v>
          </cell>
          <cell r="T2727">
            <v>0.9</v>
          </cell>
          <cell r="U2727" t="e">
            <v>#REF!</v>
          </cell>
          <cell r="V2727">
            <v>0.9</v>
          </cell>
          <cell r="W2727" t="e">
            <v>#REF!</v>
          </cell>
          <cell r="X2727">
            <v>0.9</v>
          </cell>
          <cell r="Y2727">
            <v>0.16991999999999999</v>
          </cell>
          <cell r="Z2727">
            <v>1.06992</v>
          </cell>
          <cell r="AA2727">
            <v>15.768000000000001</v>
          </cell>
          <cell r="AB2727">
            <v>0.15</v>
          </cell>
          <cell r="AC2727">
            <v>0.15723000000000001</v>
          </cell>
          <cell r="AD2727">
            <v>0.1593</v>
          </cell>
          <cell r="AE2727">
            <v>0.13139999999999999</v>
          </cell>
          <cell r="AF2727">
            <v>0.11690999999999999</v>
          </cell>
          <cell r="AG2727">
            <v>0.10728</v>
          </cell>
          <cell r="AH2727">
            <v>0.10242</v>
          </cell>
          <cell r="AI2727">
            <v>0.10242</v>
          </cell>
          <cell r="AJ2727">
            <v>0.10242</v>
          </cell>
          <cell r="AK2727">
            <v>0.12177</v>
          </cell>
          <cell r="AL2727">
            <v>0</v>
          </cell>
          <cell r="AM2727">
            <v>0</v>
          </cell>
          <cell r="AN2727">
            <v>0</v>
          </cell>
          <cell r="AO2727">
            <v>0</v>
          </cell>
          <cell r="AP2727">
            <v>0</v>
          </cell>
          <cell r="AQ2727">
            <v>1.2511499999999998</v>
          </cell>
        </row>
        <row r="2728">
          <cell r="A2728">
            <v>1</v>
          </cell>
          <cell r="B2728" t="str">
            <v>COP</v>
          </cell>
          <cell r="C2728" t="str">
            <v>Convenidas</v>
          </cell>
          <cell r="D2728" t="str">
            <v>Variable</v>
          </cell>
          <cell r="E2728">
            <v>10</v>
          </cell>
          <cell r="F2728">
            <v>36005</v>
          </cell>
          <cell r="G2728" t="str">
            <v>Julio</v>
          </cell>
          <cell r="H2728">
            <v>1998</v>
          </cell>
          <cell r="I2728">
            <v>39658</v>
          </cell>
          <cell r="J2728">
            <v>2008</v>
          </cell>
          <cell r="K2728" t="str">
            <v>Julio</v>
          </cell>
          <cell r="P2728">
            <v>7.1</v>
          </cell>
          <cell r="Q2728">
            <v>18.88</v>
          </cell>
          <cell r="R2728">
            <v>17.52</v>
          </cell>
          <cell r="S2728" t="e">
            <v>#REF!</v>
          </cell>
          <cell r="T2728">
            <v>2.8</v>
          </cell>
          <cell r="U2728" t="e">
            <v>#REF!</v>
          </cell>
          <cell r="V2728">
            <v>2.8</v>
          </cell>
          <cell r="W2728" t="e">
            <v>#REF!</v>
          </cell>
          <cell r="X2728">
            <v>2.8</v>
          </cell>
          <cell r="Y2728">
            <v>0.52864</v>
          </cell>
          <cell r="Z2728">
            <v>3.32864</v>
          </cell>
          <cell r="AA2728">
            <v>49.055999999999997</v>
          </cell>
          <cell r="AB2728">
            <v>0.47</v>
          </cell>
          <cell r="AC2728">
            <v>0.48915999999999993</v>
          </cell>
          <cell r="AD2728">
            <v>0.49559999999999993</v>
          </cell>
          <cell r="AE2728">
            <v>0.40879999999999994</v>
          </cell>
          <cell r="AF2728">
            <v>0.36371999999999993</v>
          </cell>
          <cell r="AG2728">
            <v>0.33376</v>
          </cell>
          <cell r="AH2728">
            <v>0.31863999999999998</v>
          </cell>
          <cell r="AI2728">
            <v>0.31863999999999998</v>
          </cell>
          <cell r="AJ2728">
            <v>0.31863999999999998</v>
          </cell>
          <cell r="AK2728">
            <v>0.37884000000000001</v>
          </cell>
          <cell r="AL2728">
            <v>0</v>
          </cell>
          <cell r="AM2728">
            <v>0</v>
          </cell>
          <cell r="AN2728">
            <v>0</v>
          </cell>
          <cell r="AO2728">
            <v>0</v>
          </cell>
          <cell r="AP2728">
            <v>0</v>
          </cell>
          <cell r="AQ2728">
            <v>3.8957999999999986</v>
          </cell>
        </row>
        <row r="2729">
          <cell r="A2729">
            <v>1</v>
          </cell>
          <cell r="B2729" t="str">
            <v>COP</v>
          </cell>
          <cell r="C2729" t="str">
            <v>Convenidas</v>
          </cell>
          <cell r="D2729" t="str">
            <v>Variable</v>
          </cell>
          <cell r="E2729">
            <v>10</v>
          </cell>
          <cell r="F2729">
            <v>36005</v>
          </cell>
          <cell r="G2729" t="str">
            <v>Julio</v>
          </cell>
          <cell r="H2729">
            <v>1998</v>
          </cell>
          <cell r="I2729">
            <v>39658</v>
          </cell>
          <cell r="J2729">
            <v>2008</v>
          </cell>
          <cell r="K2729" t="str">
            <v>Julio</v>
          </cell>
          <cell r="P2729">
            <v>7.1</v>
          </cell>
          <cell r="Q2729">
            <v>18.88</v>
          </cell>
          <cell r="R2729">
            <v>17.52</v>
          </cell>
          <cell r="S2729" t="e">
            <v>#REF!</v>
          </cell>
          <cell r="T2729">
            <v>3.6</v>
          </cell>
          <cell r="U2729" t="e">
            <v>#REF!</v>
          </cell>
          <cell r="V2729">
            <v>3.6</v>
          </cell>
          <cell r="W2729" t="e">
            <v>#REF!</v>
          </cell>
          <cell r="X2729">
            <v>3.6</v>
          </cell>
          <cell r="Y2729">
            <v>0.67967999999999995</v>
          </cell>
          <cell r="Z2729">
            <v>4.2796799999999999</v>
          </cell>
          <cell r="AA2729">
            <v>63.072000000000003</v>
          </cell>
          <cell r="AB2729">
            <v>0.6</v>
          </cell>
          <cell r="AC2729">
            <v>0.62892000000000003</v>
          </cell>
          <cell r="AD2729">
            <v>0.63719999999999999</v>
          </cell>
          <cell r="AE2729">
            <v>0.52559999999999996</v>
          </cell>
          <cell r="AF2729">
            <v>0.46763999999999994</v>
          </cell>
          <cell r="AG2729">
            <v>0.42912</v>
          </cell>
          <cell r="AH2729">
            <v>0.40967999999999999</v>
          </cell>
          <cell r="AI2729">
            <v>0.40967999999999999</v>
          </cell>
          <cell r="AJ2729">
            <v>0.40967999999999999</v>
          </cell>
          <cell r="AK2729">
            <v>0.48708000000000001</v>
          </cell>
          <cell r="AL2729">
            <v>0</v>
          </cell>
          <cell r="AM2729">
            <v>0</v>
          </cell>
          <cell r="AN2729">
            <v>0</v>
          </cell>
          <cell r="AO2729">
            <v>0</v>
          </cell>
          <cell r="AP2729">
            <v>0</v>
          </cell>
          <cell r="AQ2729">
            <v>5.004599999999999</v>
          </cell>
        </row>
        <row r="2730">
          <cell r="A2730">
            <v>1</v>
          </cell>
          <cell r="B2730" t="str">
            <v>COP</v>
          </cell>
          <cell r="C2730" t="str">
            <v>Convenidas</v>
          </cell>
          <cell r="D2730" t="str">
            <v>Variable</v>
          </cell>
          <cell r="E2730">
            <v>10</v>
          </cell>
          <cell r="F2730">
            <v>36005</v>
          </cell>
          <cell r="G2730" t="str">
            <v>Julio</v>
          </cell>
          <cell r="H2730">
            <v>1998</v>
          </cell>
          <cell r="I2730">
            <v>39658</v>
          </cell>
          <cell r="J2730">
            <v>2008</v>
          </cell>
          <cell r="K2730" t="str">
            <v>Julio</v>
          </cell>
          <cell r="P2730">
            <v>7.1</v>
          </cell>
          <cell r="Q2730">
            <v>18.88</v>
          </cell>
          <cell r="R2730">
            <v>17.52</v>
          </cell>
          <cell r="S2730" t="e">
            <v>#REF!</v>
          </cell>
          <cell r="T2730">
            <v>2.4</v>
          </cell>
          <cell r="U2730" t="e">
            <v>#REF!</v>
          </cell>
          <cell r="V2730">
            <v>2.4</v>
          </cell>
          <cell r="W2730" t="e">
            <v>#REF!</v>
          </cell>
          <cell r="X2730">
            <v>2.4</v>
          </cell>
          <cell r="Y2730">
            <v>0.45311999999999997</v>
          </cell>
          <cell r="Z2730">
            <v>2.8531199999999997</v>
          </cell>
          <cell r="AA2730">
            <v>42.047999999999995</v>
          </cell>
          <cell r="AB2730">
            <v>0.4</v>
          </cell>
          <cell r="AC2730">
            <v>0.41927999999999999</v>
          </cell>
          <cell r="AD2730">
            <v>0.42479999999999996</v>
          </cell>
          <cell r="AE2730">
            <v>0.35039999999999999</v>
          </cell>
          <cell r="AF2730">
            <v>0.31175999999999998</v>
          </cell>
          <cell r="AG2730">
            <v>0.28608</v>
          </cell>
          <cell r="AH2730">
            <v>0.27311999999999997</v>
          </cell>
          <cell r="AI2730">
            <v>0.27311999999999997</v>
          </cell>
          <cell r="AJ2730">
            <v>0.27311999999999997</v>
          </cell>
          <cell r="AK2730">
            <v>0.32472000000000001</v>
          </cell>
          <cell r="AL2730">
            <v>0</v>
          </cell>
          <cell r="AM2730">
            <v>0</v>
          </cell>
          <cell r="AN2730">
            <v>0</v>
          </cell>
          <cell r="AO2730">
            <v>0</v>
          </cell>
          <cell r="AP2730">
            <v>0</v>
          </cell>
          <cell r="AQ2730">
            <v>3.3364000000000003</v>
          </cell>
        </row>
        <row r="2731">
          <cell r="A2731">
            <v>1</v>
          </cell>
          <cell r="B2731" t="str">
            <v>COP</v>
          </cell>
          <cell r="C2731" t="str">
            <v>Convenidas</v>
          </cell>
          <cell r="D2731" t="str">
            <v>Variable</v>
          </cell>
          <cell r="E2731">
            <v>10</v>
          </cell>
          <cell r="F2731">
            <v>36005</v>
          </cell>
          <cell r="G2731" t="str">
            <v>Julio</v>
          </cell>
          <cell r="H2731">
            <v>1998</v>
          </cell>
          <cell r="I2731">
            <v>39658</v>
          </cell>
          <cell r="J2731">
            <v>2008</v>
          </cell>
          <cell r="K2731" t="str">
            <v>Julio</v>
          </cell>
          <cell r="P2731">
            <v>7.1</v>
          </cell>
          <cell r="Q2731">
            <v>18.88</v>
          </cell>
          <cell r="R2731">
            <v>17.52</v>
          </cell>
          <cell r="S2731" t="e">
            <v>#REF!</v>
          </cell>
          <cell r="T2731">
            <v>24.3</v>
          </cell>
          <cell r="U2731" t="e">
            <v>#REF!</v>
          </cell>
          <cell r="V2731">
            <v>24.3</v>
          </cell>
          <cell r="W2731" t="e">
            <v>#REF!</v>
          </cell>
          <cell r="X2731">
            <v>24.3</v>
          </cell>
          <cell r="Y2731">
            <v>4.5878399999999999</v>
          </cell>
          <cell r="Z2731">
            <v>28.887840000000001</v>
          </cell>
          <cell r="AA2731">
            <v>425.73599999999999</v>
          </cell>
          <cell r="AB2731">
            <v>4.0599999999999996</v>
          </cell>
          <cell r="AC2731">
            <v>4.2452100000000002</v>
          </cell>
          <cell r="AD2731">
            <v>4.3010999999999999</v>
          </cell>
          <cell r="AE2731">
            <v>3.5478000000000001</v>
          </cell>
          <cell r="AF2731">
            <v>3.1565699999999999</v>
          </cell>
          <cell r="AG2731">
            <v>2.89656</v>
          </cell>
          <cell r="AH2731">
            <v>2.7653400000000001</v>
          </cell>
          <cell r="AI2731">
            <v>2.7653400000000001</v>
          </cell>
          <cell r="AJ2731">
            <v>2.7653400000000001</v>
          </cell>
          <cell r="AK2731">
            <v>3.2877900000000002</v>
          </cell>
          <cell r="AL2731">
            <v>0</v>
          </cell>
          <cell r="AM2731">
            <v>0</v>
          </cell>
          <cell r="AN2731">
            <v>0</v>
          </cell>
          <cell r="AO2731">
            <v>0</v>
          </cell>
          <cell r="AP2731">
            <v>0</v>
          </cell>
          <cell r="AQ2731">
            <v>33.791050000000006</v>
          </cell>
        </row>
        <row r="2732">
          <cell r="A2732">
            <v>1</v>
          </cell>
          <cell r="B2732" t="str">
            <v>COP</v>
          </cell>
          <cell r="C2732" t="str">
            <v>Convenidas</v>
          </cell>
          <cell r="D2732" t="str">
            <v>Variable</v>
          </cell>
          <cell r="E2732">
            <v>10</v>
          </cell>
          <cell r="F2732">
            <v>36005</v>
          </cell>
          <cell r="G2732" t="str">
            <v>Julio</v>
          </cell>
          <cell r="H2732">
            <v>1998</v>
          </cell>
          <cell r="I2732">
            <v>39658</v>
          </cell>
          <cell r="J2732">
            <v>2008</v>
          </cell>
          <cell r="K2732" t="str">
            <v>Julio</v>
          </cell>
          <cell r="P2732">
            <v>7.1</v>
          </cell>
          <cell r="Q2732">
            <v>18.88</v>
          </cell>
          <cell r="R2732">
            <v>17.52</v>
          </cell>
          <cell r="S2732" t="e">
            <v>#REF!</v>
          </cell>
          <cell r="T2732">
            <v>2.5</v>
          </cell>
          <cell r="U2732" t="e">
            <v>#REF!</v>
          </cell>
          <cell r="V2732">
            <v>2.5</v>
          </cell>
          <cell r="W2732" t="e">
            <v>#REF!</v>
          </cell>
          <cell r="X2732">
            <v>2.5</v>
          </cell>
          <cell r="Y2732">
            <v>0.47199999999999998</v>
          </cell>
          <cell r="Z2732">
            <v>2.972</v>
          </cell>
          <cell r="AA2732">
            <v>43.8</v>
          </cell>
          <cell r="AB2732">
            <v>0.42</v>
          </cell>
          <cell r="AC2732">
            <v>0.43674999999999997</v>
          </cell>
          <cell r="AD2732">
            <v>0.4425</v>
          </cell>
          <cell r="AE2732">
            <v>0.36499999999999999</v>
          </cell>
          <cell r="AF2732">
            <v>0.32474999999999998</v>
          </cell>
          <cell r="AG2732">
            <v>0.29799999999999999</v>
          </cell>
          <cell r="AH2732">
            <v>0.28449999999999998</v>
          </cell>
          <cell r="AI2732">
            <v>0.28449999999999998</v>
          </cell>
          <cell r="AJ2732">
            <v>0.28449999999999998</v>
          </cell>
          <cell r="AK2732">
            <v>0.33825</v>
          </cell>
          <cell r="AL2732">
            <v>0</v>
          </cell>
          <cell r="AM2732">
            <v>0</v>
          </cell>
          <cell r="AN2732">
            <v>0</v>
          </cell>
          <cell r="AO2732">
            <v>0</v>
          </cell>
          <cell r="AP2732">
            <v>0</v>
          </cell>
          <cell r="AQ2732">
            <v>3.4787499999999998</v>
          </cell>
        </row>
        <row r="2733">
          <cell r="A2733">
            <v>1</v>
          </cell>
          <cell r="B2733" t="str">
            <v>COP</v>
          </cell>
          <cell r="C2733" t="str">
            <v>Convenidas</v>
          </cell>
          <cell r="D2733" t="str">
            <v>Variable</v>
          </cell>
          <cell r="E2733">
            <v>10</v>
          </cell>
          <cell r="F2733">
            <v>36005</v>
          </cell>
          <cell r="G2733" t="str">
            <v>Julio</v>
          </cell>
          <cell r="H2733">
            <v>1998</v>
          </cell>
          <cell r="I2733">
            <v>39658</v>
          </cell>
          <cell r="J2733">
            <v>2008</v>
          </cell>
          <cell r="K2733" t="str">
            <v>Julio</v>
          </cell>
          <cell r="P2733">
            <v>7.1</v>
          </cell>
          <cell r="Q2733">
            <v>18.88</v>
          </cell>
          <cell r="R2733">
            <v>17.52</v>
          </cell>
          <cell r="S2733" t="e">
            <v>#REF!</v>
          </cell>
          <cell r="T2733">
            <v>76.400000000000006</v>
          </cell>
          <cell r="U2733" t="e">
            <v>#REF!</v>
          </cell>
          <cell r="V2733">
            <v>76.400000000000006</v>
          </cell>
          <cell r="W2733" t="e">
            <v>#REF!</v>
          </cell>
          <cell r="X2733">
            <v>76.400000000000006</v>
          </cell>
          <cell r="Y2733">
            <v>14.424320000000002</v>
          </cell>
          <cell r="Z2733">
            <v>90.82432</v>
          </cell>
          <cell r="AA2733">
            <v>1338.528</v>
          </cell>
          <cell r="AB2733">
            <v>12.76</v>
          </cell>
          <cell r="AC2733">
            <v>13.34708</v>
          </cell>
          <cell r="AD2733">
            <v>13.5228</v>
          </cell>
          <cell r="AE2733">
            <v>11.154400000000001</v>
          </cell>
          <cell r="AF2733">
            <v>9.9243600000000001</v>
          </cell>
          <cell r="AG2733">
            <v>9.1068800000000003</v>
          </cell>
          <cell r="AH2733">
            <v>8.6943200000000012</v>
          </cell>
          <cell r="AI2733">
            <v>8.6943200000000012</v>
          </cell>
          <cell r="AJ2733">
            <v>8.6943200000000012</v>
          </cell>
          <cell r="AK2733">
            <v>10.336920000000001</v>
          </cell>
          <cell r="AL2733">
            <v>0</v>
          </cell>
          <cell r="AM2733">
            <v>0</v>
          </cell>
          <cell r="AN2733">
            <v>0</v>
          </cell>
          <cell r="AO2733">
            <v>0</v>
          </cell>
          <cell r="AP2733">
            <v>0</v>
          </cell>
          <cell r="AQ2733">
            <v>106.23540000000003</v>
          </cell>
        </row>
        <row r="2734">
          <cell r="A2734">
            <v>1</v>
          </cell>
          <cell r="B2734" t="str">
            <v>COP</v>
          </cell>
          <cell r="C2734" t="str">
            <v>Convenidas</v>
          </cell>
          <cell r="D2734" t="str">
            <v>Variable</v>
          </cell>
          <cell r="E2734">
            <v>10</v>
          </cell>
          <cell r="F2734">
            <v>36005</v>
          </cell>
          <cell r="G2734" t="str">
            <v>Julio</v>
          </cell>
          <cell r="H2734">
            <v>1998</v>
          </cell>
          <cell r="I2734">
            <v>39658</v>
          </cell>
          <cell r="J2734">
            <v>2008</v>
          </cell>
          <cell r="K2734" t="str">
            <v>Julio</v>
          </cell>
          <cell r="P2734">
            <v>7.1</v>
          </cell>
          <cell r="Q2734">
            <v>18.88</v>
          </cell>
          <cell r="R2734">
            <v>17.52</v>
          </cell>
          <cell r="S2734" t="e">
            <v>#REF!</v>
          </cell>
          <cell r="T2734">
            <v>233.3</v>
          </cell>
          <cell r="U2734" t="e">
            <v>#REF!</v>
          </cell>
          <cell r="V2734">
            <v>233.3</v>
          </cell>
          <cell r="W2734" t="e">
            <v>#REF!</v>
          </cell>
          <cell r="X2734">
            <v>233.3</v>
          </cell>
          <cell r="Y2734">
            <v>44.047040000000003</v>
          </cell>
          <cell r="Z2734">
            <v>277.34703999999999</v>
          </cell>
          <cell r="AA2734">
            <v>4087.4160000000002</v>
          </cell>
          <cell r="AB2734">
            <v>38.950000000000003</v>
          </cell>
          <cell r="AC2734">
            <v>40.757510000000003</v>
          </cell>
          <cell r="AD2734">
            <v>41.2941</v>
          </cell>
          <cell r="AE2734">
            <v>34.061799999999998</v>
          </cell>
          <cell r="AF2734">
            <v>30.305669999999999</v>
          </cell>
          <cell r="AG2734">
            <v>27.809360000000002</v>
          </cell>
          <cell r="AH2734">
            <v>26.54954</v>
          </cell>
          <cell r="AI2734">
            <v>26.54954</v>
          </cell>
          <cell r="AJ2734">
            <v>26.54954</v>
          </cell>
          <cell r="AK2734">
            <v>31.565490000000004</v>
          </cell>
          <cell r="AL2734">
            <v>0</v>
          </cell>
          <cell r="AM2734">
            <v>0</v>
          </cell>
          <cell r="AN2734">
            <v>0</v>
          </cell>
          <cell r="AO2734">
            <v>0</v>
          </cell>
          <cell r="AP2734">
            <v>0</v>
          </cell>
          <cell r="AQ2734">
            <v>324.39254999999997</v>
          </cell>
        </row>
        <row r="2735">
          <cell r="A2735">
            <v>1</v>
          </cell>
          <cell r="B2735" t="str">
            <v>COP</v>
          </cell>
          <cell r="C2735" t="str">
            <v>Convenidas</v>
          </cell>
          <cell r="D2735" t="str">
            <v>Variable</v>
          </cell>
          <cell r="E2735">
            <v>10</v>
          </cell>
          <cell r="F2735">
            <v>36005</v>
          </cell>
          <cell r="G2735" t="str">
            <v>Julio</v>
          </cell>
          <cell r="H2735">
            <v>1998</v>
          </cell>
          <cell r="I2735">
            <v>39658</v>
          </cell>
          <cell r="J2735">
            <v>2008</v>
          </cell>
          <cell r="K2735" t="str">
            <v>Julio</v>
          </cell>
          <cell r="P2735">
            <v>7.1</v>
          </cell>
          <cell r="Q2735">
            <v>18.88</v>
          </cell>
          <cell r="R2735">
            <v>17.52</v>
          </cell>
          <cell r="S2735" t="e">
            <v>#REF!</v>
          </cell>
          <cell r="T2735">
            <v>432.7</v>
          </cell>
          <cell r="U2735" t="e">
            <v>#REF!</v>
          </cell>
          <cell r="V2735">
            <v>432.7</v>
          </cell>
          <cell r="W2735" t="e">
            <v>#REF!</v>
          </cell>
          <cell r="X2735">
            <v>432.7</v>
          </cell>
          <cell r="Y2735">
            <v>81.693759999999997</v>
          </cell>
          <cell r="Z2735">
            <v>514.39375999999993</v>
          </cell>
          <cell r="AA2735">
            <v>7580.9039999999995</v>
          </cell>
          <cell r="AB2735">
            <v>72.239999999999995</v>
          </cell>
          <cell r="AC2735">
            <v>75.59268999999999</v>
          </cell>
          <cell r="AD2735">
            <v>76.587899999999991</v>
          </cell>
          <cell r="AE2735">
            <v>63.174199999999992</v>
          </cell>
          <cell r="AF2735">
            <v>56.207729999999991</v>
          </cell>
          <cell r="AG2735">
            <v>51.577840000000002</v>
          </cell>
          <cell r="AH2735">
            <v>49.241259999999997</v>
          </cell>
          <cell r="AI2735">
            <v>49.241259999999997</v>
          </cell>
          <cell r="AJ2735">
            <v>49.241259999999997</v>
          </cell>
          <cell r="AK2735">
            <v>58.544310000000003</v>
          </cell>
          <cell r="AL2735">
            <v>0</v>
          </cell>
          <cell r="AM2735">
            <v>0</v>
          </cell>
          <cell r="AN2735">
            <v>0</v>
          </cell>
          <cell r="AO2735">
            <v>0</v>
          </cell>
          <cell r="AP2735">
            <v>0</v>
          </cell>
          <cell r="AQ2735">
            <v>601.64844999999991</v>
          </cell>
        </row>
        <row r="2736">
          <cell r="A2736">
            <v>1</v>
          </cell>
          <cell r="B2736" t="str">
            <v>COP</v>
          </cell>
          <cell r="C2736" t="str">
            <v>Convenidas</v>
          </cell>
          <cell r="D2736" t="str">
            <v>Variable</v>
          </cell>
          <cell r="E2736">
            <v>10</v>
          </cell>
          <cell r="F2736">
            <v>36005</v>
          </cell>
          <cell r="G2736" t="str">
            <v>Julio</v>
          </cell>
          <cell r="H2736">
            <v>1998</v>
          </cell>
          <cell r="I2736">
            <v>39658</v>
          </cell>
          <cell r="J2736">
            <v>2008</v>
          </cell>
          <cell r="K2736" t="str">
            <v>Julio</v>
          </cell>
          <cell r="P2736">
            <v>7.1</v>
          </cell>
          <cell r="Q2736">
            <v>18.88</v>
          </cell>
          <cell r="R2736">
            <v>17.52</v>
          </cell>
          <cell r="S2736" t="e">
            <v>#REF!</v>
          </cell>
          <cell r="T2736">
            <v>963</v>
          </cell>
          <cell r="U2736" t="e">
            <v>#REF!</v>
          </cell>
          <cell r="V2736">
            <v>963</v>
          </cell>
          <cell r="W2736" t="e">
            <v>#REF!</v>
          </cell>
          <cell r="X2736">
            <v>963</v>
          </cell>
          <cell r="Y2736">
            <v>181.81440000000001</v>
          </cell>
          <cell r="Z2736">
            <v>1144.8144</v>
          </cell>
          <cell r="AA2736">
            <v>16871.759999999998</v>
          </cell>
          <cell r="AB2736">
            <v>160.78</v>
          </cell>
          <cell r="AC2736">
            <v>168.23609999999999</v>
          </cell>
          <cell r="AD2736">
            <v>170.45099999999999</v>
          </cell>
          <cell r="AE2736">
            <v>140.59799999999998</v>
          </cell>
          <cell r="AF2736">
            <v>125.09369999999998</v>
          </cell>
          <cell r="AG2736">
            <v>114.78960000000001</v>
          </cell>
          <cell r="AH2736">
            <v>109.5894</v>
          </cell>
          <cell r="AI2736">
            <v>109.5894</v>
          </cell>
          <cell r="AJ2736">
            <v>109.5894</v>
          </cell>
          <cell r="AK2736">
            <v>130.29390000000001</v>
          </cell>
          <cell r="AL2736">
            <v>0</v>
          </cell>
          <cell r="AM2736">
            <v>0</v>
          </cell>
          <cell r="AN2736">
            <v>0</v>
          </cell>
          <cell r="AO2736">
            <v>0</v>
          </cell>
          <cell r="AP2736">
            <v>0</v>
          </cell>
          <cell r="AQ2736">
            <v>1339.0104999999999</v>
          </cell>
        </row>
        <row r="2737">
          <cell r="A2737">
            <v>1</v>
          </cell>
          <cell r="B2737" t="str">
            <v>COP</v>
          </cell>
          <cell r="C2737" t="str">
            <v>Convenidas</v>
          </cell>
          <cell r="D2737" t="str">
            <v>Variable</v>
          </cell>
          <cell r="E2737">
            <v>10</v>
          </cell>
          <cell r="F2737">
            <v>36005</v>
          </cell>
          <cell r="G2737" t="str">
            <v>Julio</v>
          </cell>
          <cell r="H2737">
            <v>1998</v>
          </cell>
          <cell r="I2737">
            <v>39658</v>
          </cell>
          <cell r="J2737">
            <v>2008</v>
          </cell>
          <cell r="K2737" t="str">
            <v>Julio</v>
          </cell>
          <cell r="P2737">
            <v>7.1</v>
          </cell>
          <cell r="Q2737">
            <v>18.88</v>
          </cell>
          <cell r="R2737">
            <v>17.52</v>
          </cell>
          <cell r="S2737" t="e">
            <v>#REF!</v>
          </cell>
          <cell r="T2737">
            <v>13.1</v>
          </cell>
          <cell r="U2737" t="e">
            <v>#REF!</v>
          </cell>
          <cell r="V2737">
            <v>13.1</v>
          </cell>
          <cell r="W2737" t="e">
            <v>#REF!</v>
          </cell>
          <cell r="X2737">
            <v>13.1</v>
          </cell>
          <cell r="Y2737">
            <v>2.4732799999999999</v>
          </cell>
          <cell r="Z2737">
            <v>15.57328</v>
          </cell>
          <cell r="AA2737">
            <v>229.512</v>
          </cell>
          <cell r="AB2737">
            <v>2.19</v>
          </cell>
          <cell r="AC2737">
            <v>2.28857</v>
          </cell>
          <cell r="AD2737">
            <v>2.3186999999999998</v>
          </cell>
          <cell r="AE2737">
            <v>1.9125999999999999</v>
          </cell>
          <cell r="AF2737">
            <v>1.7016899999999997</v>
          </cell>
          <cell r="AG2737">
            <v>1.56152</v>
          </cell>
          <cell r="AH2737">
            <v>1.49078</v>
          </cell>
          <cell r="AI2737">
            <v>1.49078</v>
          </cell>
          <cell r="AJ2737">
            <v>1.49078</v>
          </cell>
          <cell r="AK2737">
            <v>1.7724299999999999</v>
          </cell>
          <cell r="AL2737">
            <v>0</v>
          </cell>
          <cell r="AM2737">
            <v>0</v>
          </cell>
          <cell r="AN2737">
            <v>0</v>
          </cell>
          <cell r="AO2737">
            <v>0</v>
          </cell>
          <cell r="AP2737">
            <v>0</v>
          </cell>
          <cell r="AQ2737">
            <v>18.217849999999999</v>
          </cell>
        </row>
        <row r="2738">
          <cell r="A2738">
            <v>1</v>
          </cell>
          <cell r="B2738" t="str">
            <v>COP</v>
          </cell>
          <cell r="C2738" t="str">
            <v>Convenidas</v>
          </cell>
          <cell r="D2738" t="str">
            <v>Variable</v>
          </cell>
          <cell r="E2738">
            <v>10</v>
          </cell>
          <cell r="F2738">
            <v>36005</v>
          </cell>
          <cell r="G2738" t="str">
            <v>Julio</v>
          </cell>
          <cell r="H2738">
            <v>1998</v>
          </cell>
          <cell r="I2738">
            <v>39658</v>
          </cell>
          <cell r="J2738">
            <v>2008</v>
          </cell>
          <cell r="K2738" t="str">
            <v>Julio</v>
          </cell>
          <cell r="P2738">
            <v>7.1</v>
          </cell>
          <cell r="Q2738">
            <v>18.88</v>
          </cell>
          <cell r="R2738">
            <v>17.52</v>
          </cell>
          <cell r="S2738" t="e">
            <v>#REF!</v>
          </cell>
          <cell r="T2738">
            <v>2.1</v>
          </cell>
          <cell r="U2738" t="e">
            <v>#REF!</v>
          </cell>
          <cell r="V2738">
            <v>2.1</v>
          </cell>
          <cell r="W2738" t="e">
            <v>#REF!</v>
          </cell>
          <cell r="X2738">
            <v>2.1</v>
          </cell>
          <cell r="Y2738">
            <v>0.39648</v>
          </cell>
          <cell r="Z2738">
            <v>2.49648</v>
          </cell>
          <cell r="AA2738">
            <v>36.792000000000002</v>
          </cell>
          <cell r="AB2738">
            <v>0.35</v>
          </cell>
          <cell r="AC2738">
            <v>0.36687000000000003</v>
          </cell>
          <cell r="AD2738">
            <v>0.37169999999999997</v>
          </cell>
          <cell r="AE2738">
            <v>0.30659999999999998</v>
          </cell>
          <cell r="AF2738">
            <v>0.27278999999999998</v>
          </cell>
          <cell r="AG2738">
            <v>0.25031999999999999</v>
          </cell>
          <cell r="AH2738">
            <v>0.23898</v>
          </cell>
          <cell r="AI2738">
            <v>0.23898</v>
          </cell>
          <cell r="AJ2738">
            <v>0.23898</v>
          </cell>
          <cell r="AK2738">
            <v>0.28412999999999999</v>
          </cell>
          <cell r="AL2738">
            <v>0</v>
          </cell>
          <cell r="AM2738">
            <v>0</v>
          </cell>
          <cell r="AN2738">
            <v>0</v>
          </cell>
          <cell r="AO2738">
            <v>0</v>
          </cell>
          <cell r="AP2738">
            <v>0</v>
          </cell>
          <cell r="AQ2738">
            <v>2.9193500000000006</v>
          </cell>
        </row>
        <row r="2739">
          <cell r="A2739">
            <v>1</v>
          </cell>
          <cell r="B2739" t="str">
            <v>COP</v>
          </cell>
          <cell r="C2739" t="str">
            <v>Convenidas</v>
          </cell>
          <cell r="D2739" t="str">
            <v>Variable</v>
          </cell>
          <cell r="E2739">
            <v>10</v>
          </cell>
          <cell r="F2739">
            <v>36005</v>
          </cell>
          <cell r="G2739" t="str">
            <v>Julio</v>
          </cell>
          <cell r="H2739">
            <v>1998</v>
          </cell>
          <cell r="I2739">
            <v>39658</v>
          </cell>
          <cell r="J2739">
            <v>2008</v>
          </cell>
          <cell r="K2739" t="str">
            <v>Julio</v>
          </cell>
          <cell r="P2739">
            <v>7.1</v>
          </cell>
          <cell r="Q2739">
            <v>18.88</v>
          </cell>
          <cell r="R2739">
            <v>17.52</v>
          </cell>
          <cell r="S2739" t="e">
            <v>#REF!</v>
          </cell>
          <cell r="T2739">
            <v>340000</v>
          </cell>
          <cell r="U2739" t="e">
            <v>#REF!</v>
          </cell>
          <cell r="V2739">
            <v>340000</v>
          </cell>
          <cell r="W2739" t="e">
            <v>#REF!</v>
          </cell>
          <cell r="X2739">
            <v>340000</v>
          </cell>
          <cell r="Y2739">
            <v>64192</v>
          </cell>
          <cell r="Z2739">
            <v>404192</v>
          </cell>
          <cell r="AA2739">
            <v>5956800</v>
          </cell>
          <cell r="AB2739">
            <v>56766.94</v>
          </cell>
          <cell r="AC2739">
            <v>59398</v>
          </cell>
          <cell r="AD2739">
            <v>60180</v>
          </cell>
          <cell r="AE2739">
            <v>49640</v>
          </cell>
          <cell r="AF2739">
            <v>44165.999999999993</v>
          </cell>
          <cell r="AG2739">
            <v>40528</v>
          </cell>
          <cell r="AH2739">
            <v>38692</v>
          </cell>
          <cell r="AI2739">
            <v>38692</v>
          </cell>
          <cell r="AJ2739">
            <v>38692</v>
          </cell>
          <cell r="AK2739">
            <v>46002</v>
          </cell>
          <cell r="AL2739">
            <v>0</v>
          </cell>
          <cell r="AM2739">
            <v>0</v>
          </cell>
          <cell r="AN2739">
            <v>0</v>
          </cell>
          <cell r="AO2739">
            <v>0</v>
          </cell>
          <cell r="AP2739">
            <v>0</v>
          </cell>
          <cell r="AQ2739">
            <v>472756.94</v>
          </cell>
        </row>
        <row r="2740">
          <cell r="A2740">
            <v>1</v>
          </cell>
          <cell r="B2740" t="str">
            <v>COP</v>
          </cell>
          <cell r="C2740" t="str">
            <v>Convenidas</v>
          </cell>
          <cell r="D2740" t="str">
            <v>Variable</v>
          </cell>
          <cell r="E2740">
            <v>10</v>
          </cell>
          <cell r="F2740">
            <v>36005</v>
          </cell>
          <cell r="G2740" t="str">
            <v>Julio</v>
          </cell>
          <cell r="H2740">
            <v>1998</v>
          </cell>
          <cell r="I2740">
            <v>39658</v>
          </cell>
          <cell r="J2740">
            <v>2008</v>
          </cell>
          <cell r="K2740" t="str">
            <v>Julio</v>
          </cell>
          <cell r="P2740">
            <v>7.1</v>
          </cell>
          <cell r="Q2740">
            <v>18.88</v>
          </cell>
          <cell r="R2740">
            <v>17.52</v>
          </cell>
          <cell r="S2740" t="e">
            <v>#REF!</v>
          </cell>
          <cell r="T2740">
            <v>442.6</v>
          </cell>
          <cell r="U2740" t="e">
            <v>#REF!</v>
          </cell>
          <cell r="V2740">
            <v>442.6</v>
          </cell>
          <cell r="W2740" t="e">
            <v>#REF!</v>
          </cell>
          <cell r="X2740">
            <v>442.6</v>
          </cell>
          <cell r="Y2740">
            <v>83.562880000000007</v>
          </cell>
          <cell r="Z2740">
            <v>526.16288000000009</v>
          </cell>
          <cell r="AA2740">
            <v>7754.3519999999999</v>
          </cell>
          <cell r="AB2740">
            <v>73.900000000000006</v>
          </cell>
          <cell r="AC2740">
            <v>77.322220000000002</v>
          </cell>
          <cell r="AD2740">
            <v>78.340199999999996</v>
          </cell>
          <cell r="AE2740">
            <v>64.619600000000005</v>
          </cell>
          <cell r="AF2740">
            <v>57.493739999999995</v>
          </cell>
          <cell r="AG2740">
            <v>52.757920000000006</v>
          </cell>
          <cell r="AH2740">
            <v>50.36788</v>
          </cell>
          <cell r="AI2740">
            <v>50.36788</v>
          </cell>
          <cell r="AJ2740">
            <v>50.36788</v>
          </cell>
          <cell r="AK2740">
            <v>59.883780000000002</v>
          </cell>
          <cell r="AL2740">
            <v>0</v>
          </cell>
          <cell r="AM2740">
            <v>0</v>
          </cell>
          <cell r="AN2740">
            <v>0</v>
          </cell>
          <cell r="AO2740">
            <v>0</v>
          </cell>
          <cell r="AP2740">
            <v>0</v>
          </cell>
          <cell r="AQ2740">
            <v>615.42110000000002</v>
          </cell>
        </row>
        <row r="2741">
          <cell r="A2741">
            <v>1</v>
          </cell>
          <cell r="B2741" t="str">
            <v>COP</v>
          </cell>
          <cell r="C2741" t="str">
            <v>Convenidas</v>
          </cell>
          <cell r="D2741" t="str">
            <v>Variable</v>
          </cell>
          <cell r="E2741">
            <v>10</v>
          </cell>
          <cell r="F2741">
            <v>36005</v>
          </cell>
          <cell r="G2741" t="str">
            <v>Julio</v>
          </cell>
          <cell r="H2741">
            <v>1998</v>
          </cell>
          <cell r="I2741">
            <v>39658</v>
          </cell>
          <cell r="J2741">
            <v>2008</v>
          </cell>
          <cell r="K2741" t="str">
            <v>Julio</v>
          </cell>
          <cell r="P2741">
            <v>7.1</v>
          </cell>
          <cell r="Q2741">
            <v>18.88</v>
          </cell>
          <cell r="R2741">
            <v>17.52</v>
          </cell>
          <cell r="S2741" t="e">
            <v>#REF!</v>
          </cell>
          <cell r="T2741">
            <v>110.4</v>
          </cell>
          <cell r="U2741" t="e">
            <v>#REF!</v>
          </cell>
          <cell r="V2741">
            <v>110.4</v>
          </cell>
          <cell r="W2741" t="e">
            <v>#REF!</v>
          </cell>
          <cell r="X2741">
            <v>110.4</v>
          </cell>
          <cell r="Y2741">
            <v>20.843520000000002</v>
          </cell>
          <cell r="Z2741">
            <v>131.24352000000002</v>
          </cell>
          <cell r="AA2741">
            <v>1934.2080000000001</v>
          </cell>
          <cell r="AB2741">
            <v>18.43</v>
          </cell>
          <cell r="AC2741">
            <v>19.28688</v>
          </cell>
          <cell r="AD2741">
            <v>19.540800000000001</v>
          </cell>
          <cell r="AE2741">
            <v>16.118400000000001</v>
          </cell>
          <cell r="AF2741">
            <v>14.340959999999999</v>
          </cell>
          <cell r="AG2741">
            <v>13.159680000000002</v>
          </cell>
          <cell r="AH2741">
            <v>12.56352</v>
          </cell>
          <cell r="AI2741">
            <v>12.56352</v>
          </cell>
          <cell r="AJ2741">
            <v>12.56352</v>
          </cell>
          <cell r="AK2741">
            <v>14.937120000000002</v>
          </cell>
          <cell r="AL2741">
            <v>0</v>
          </cell>
          <cell r="AM2741">
            <v>0</v>
          </cell>
          <cell r="AN2741">
            <v>0</v>
          </cell>
          <cell r="AO2741">
            <v>0</v>
          </cell>
          <cell r="AP2741">
            <v>0</v>
          </cell>
          <cell r="AQ2741">
            <v>153.5044</v>
          </cell>
        </row>
        <row r="2742">
          <cell r="A2742">
            <v>1</v>
          </cell>
          <cell r="B2742" t="str">
            <v>COP</v>
          </cell>
          <cell r="C2742" t="str">
            <v>Convenidas</v>
          </cell>
          <cell r="D2742" t="str">
            <v>Variable</v>
          </cell>
          <cell r="E2742">
            <v>10</v>
          </cell>
          <cell r="F2742">
            <v>36005</v>
          </cell>
          <cell r="G2742" t="str">
            <v>Julio</v>
          </cell>
          <cell r="H2742">
            <v>1998</v>
          </cell>
          <cell r="I2742">
            <v>39658</v>
          </cell>
          <cell r="J2742">
            <v>2008</v>
          </cell>
          <cell r="K2742" t="str">
            <v>Julio</v>
          </cell>
          <cell r="P2742">
            <v>7.1</v>
          </cell>
          <cell r="Q2742">
            <v>18.88</v>
          </cell>
          <cell r="R2742">
            <v>17.52</v>
          </cell>
          <cell r="S2742" t="e">
            <v>#REF!</v>
          </cell>
          <cell r="T2742">
            <v>5.8</v>
          </cell>
          <cell r="U2742" t="e">
            <v>#REF!</v>
          </cell>
          <cell r="V2742">
            <v>5.8</v>
          </cell>
          <cell r="W2742" t="e">
            <v>#REF!</v>
          </cell>
          <cell r="X2742">
            <v>5.8</v>
          </cell>
          <cell r="Y2742">
            <v>1.09504</v>
          </cell>
          <cell r="Z2742">
            <v>6.8950399999999998</v>
          </cell>
          <cell r="AA2742">
            <v>101.616</v>
          </cell>
          <cell r="AB2742">
            <v>0.97</v>
          </cell>
          <cell r="AC2742">
            <v>1.0132599999999998</v>
          </cell>
          <cell r="AD2742">
            <v>1.0266</v>
          </cell>
          <cell r="AE2742">
            <v>0.84679999999999989</v>
          </cell>
          <cell r="AF2742">
            <v>0.75341999999999987</v>
          </cell>
          <cell r="AG2742">
            <v>0.69135999999999997</v>
          </cell>
          <cell r="AH2742">
            <v>0.66003999999999996</v>
          </cell>
          <cell r="AI2742">
            <v>0.66003999999999996</v>
          </cell>
          <cell r="AJ2742">
            <v>0.66003999999999996</v>
          </cell>
          <cell r="AK2742">
            <v>0.78473999999999999</v>
          </cell>
          <cell r="AL2742">
            <v>0</v>
          </cell>
          <cell r="AM2742">
            <v>0</v>
          </cell>
          <cell r="AN2742">
            <v>0</v>
          </cell>
          <cell r="AO2742">
            <v>0</v>
          </cell>
          <cell r="AP2742">
            <v>0</v>
          </cell>
          <cell r="AQ2742">
            <v>8.0663</v>
          </cell>
        </row>
        <row r="2743">
          <cell r="A2743">
            <v>1</v>
          </cell>
          <cell r="B2743" t="str">
            <v>COP</v>
          </cell>
          <cell r="C2743" t="str">
            <v>Convenidas</v>
          </cell>
          <cell r="D2743" t="str">
            <v>Variable</v>
          </cell>
          <cell r="E2743">
            <v>10</v>
          </cell>
          <cell r="F2743">
            <v>36005</v>
          </cell>
          <cell r="G2743" t="str">
            <v>Julio</v>
          </cell>
          <cell r="H2743">
            <v>1998</v>
          </cell>
          <cell r="I2743">
            <v>39658</v>
          </cell>
          <cell r="J2743">
            <v>2008</v>
          </cell>
          <cell r="K2743" t="str">
            <v>Julio</v>
          </cell>
          <cell r="P2743">
            <v>7.1</v>
          </cell>
          <cell r="Q2743">
            <v>18.88</v>
          </cell>
          <cell r="R2743">
            <v>17.52</v>
          </cell>
          <cell r="S2743" t="e">
            <v>#REF!</v>
          </cell>
          <cell r="T2743">
            <v>581.79999999999995</v>
          </cell>
          <cell r="U2743" t="e">
            <v>#REF!</v>
          </cell>
          <cell r="V2743">
            <v>581.79999999999995</v>
          </cell>
          <cell r="W2743" t="e">
            <v>#REF!</v>
          </cell>
          <cell r="X2743">
            <v>581.79999999999995</v>
          </cell>
          <cell r="Y2743">
            <v>109.84383999999999</v>
          </cell>
          <cell r="Z2743">
            <v>691.64383999999995</v>
          </cell>
          <cell r="AA2743">
            <v>10193.135999999999</v>
          </cell>
          <cell r="AB2743">
            <v>97.14</v>
          </cell>
          <cell r="AC2743">
            <v>101.64045999999999</v>
          </cell>
          <cell r="AD2743">
            <v>102.97859999999999</v>
          </cell>
          <cell r="AE2743">
            <v>84.942799999999991</v>
          </cell>
          <cell r="AF2743">
            <v>75.575819999999993</v>
          </cell>
          <cell r="AG2743">
            <v>69.350560000000002</v>
          </cell>
          <cell r="AH2743">
            <v>66.208839999999995</v>
          </cell>
          <cell r="AI2743">
            <v>66.208839999999995</v>
          </cell>
          <cell r="AJ2743">
            <v>66.208839999999995</v>
          </cell>
          <cell r="AK2743">
            <v>78.71754</v>
          </cell>
          <cell r="AL2743">
            <v>0</v>
          </cell>
          <cell r="AM2743">
            <v>0</v>
          </cell>
          <cell r="AN2743">
            <v>0</v>
          </cell>
          <cell r="AO2743">
            <v>0</v>
          </cell>
          <cell r="AP2743">
            <v>0</v>
          </cell>
          <cell r="AQ2743">
            <v>808.9722999999999</v>
          </cell>
        </row>
        <row r="2744">
          <cell r="A2744">
            <v>1</v>
          </cell>
          <cell r="B2744" t="str">
            <v>COP</v>
          </cell>
          <cell r="C2744" t="str">
            <v>Convenidas</v>
          </cell>
          <cell r="D2744" t="str">
            <v>Variable</v>
          </cell>
          <cell r="E2744">
            <v>10</v>
          </cell>
          <cell r="F2744">
            <v>36005</v>
          </cell>
          <cell r="G2744" t="str">
            <v>Julio</v>
          </cell>
          <cell r="H2744">
            <v>1998</v>
          </cell>
          <cell r="I2744">
            <v>39658</v>
          </cell>
          <cell r="J2744">
            <v>2008</v>
          </cell>
          <cell r="K2744" t="str">
            <v>Julio</v>
          </cell>
          <cell r="P2744">
            <v>7.1</v>
          </cell>
          <cell r="Q2744">
            <v>18.88</v>
          </cell>
          <cell r="R2744">
            <v>17.52</v>
          </cell>
          <cell r="S2744" t="e">
            <v>#REF!</v>
          </cell>
          <cell r="T2744">
            <v>3</v>
          </cell>
          <cell r="U2744" t="e">
            <v>#REF!</v>
          </cell>
          <cell r="V2744">
            <v>3</v>
          </cell>
          <cell r="W2744" t="e">
            <v>#REF!</v>
          </cell>
          <cell r="X2744">
            <v>3</v>
          </cell>
          <cell r="Y2744">
            <v>0.56640000000000001</v>
          </cell>
          <cell r="Z2744">
            <v>3.5663999999999998</v>
          </cell>
          <cell r="AA2744">
            <v>52.56</v>
          </cell>
          <cell r="AB2744">
            <v>0.5</v>
          </cell>
          <cell r="AC2744">
            <v>0.52410000000000001</v>
          </cell>
          <cell r="AD2744">
            <v>0.53099999999999992</v>
          </cell>
          <cell r="AE2744">
            <v>0.43799999999999994</v>
          </cell>
          <cell r="AF2744">
            <v>0.38969999999999994</v>
          </cell>
          <cell r="AG2744">
            <v>0.35760000000000003</v>
          </cell>
          <cell r="AH2744">
            <v>0.34139999999999998</v>
          </cell>
          <cell r="AI2744">
            <v>0.34139999999999998</v>
          </cell>
          <cell r="AJ2744">
            <v>0.34139999999999998</v>
          </cell>
          <cell r="AK2744">
            <v>0.40590000000000004</v>
          </cell>
          <cell r="AL2744">
            <v>0</v>
          </cell>
          <cell r="AM2744">
            <v>0</v>
          </cell>
          <cell r="AN2744">
            <v>0</v>
          </cell>
          <cell r="AO2744">
            <v>0</v>
          </cell>
          <cell r="AP2744">
            <v>0</v>
          </cell>
          <cell r="AQ2744">
            <v>4.1705000000000005</v>
          </cell>
        </row>
        <row r="2745">
          <cell r="A2745">
            <v>1</v>
          </cell>
          <cell r="B2745" t="str">
            <v>COP</v>
          </cell>
          <cell r="C2745" t="str">
            <v>Convenidas</v>
          </cell>
          <cell r="D2745" t="str">
            <v>Variable</v>
          </cell>
          <cell r="E2745">
            <v>10</v>
          </cell>
          <cell r="F2745">
            <v>36096</v>
          </cell>
          <cell r="G2745" t="str">
            <v>Octubre</v>
          </cell>
          <cell r="H2745">
            <v>1998</v>
          </cell>
          <cell r="I2745">
            <v>39749</v>
          </cell>
          <cell r="J2745">
            <v>2008</v>
          </cell>
          <cell r="K2745" t="str">
            <v>Octubre</v>
          </cell>
          <cell r="P2745">
            <v>7.1</v>
          </cell>
          <cell r="Q2745">
            <v>18.88</v>
          </cell>
          <cell r="R2745">
            <v>17.52</v>
          </cell>
          <cell r="S2745" t="e">
            <v>#REF!</v>
          </cell>
          <cell r="T2745">
            <v>33961</v>
          </cell>
          <cell r="U2745" t="e">
            <v>#REF!</v>
          </cell>
          <cell r="V2745">
            <v>33961</v>
          </cell>
          <cell r="W2745" t="e">
            <v>#REF!</v>
          </cell>
          <cell r="X2745">
            <v>33961</v>
          </cell>
          <cell r="Y2745">
            <v>6411.8368</v>
          </cell>
          <cell r="Z2745">
            <v>40372.836799999997</v>
          </cell>
          <cell r="AA2745">
            <v>594996.72</v>
          </cell>
          <cell r="AB2745">
            <v>5804.76</v>
          </cell>
          <cell r="AC2745">
            <v>6106.1877999999997</v>
          </cell>
          <cell r="AD2745">
            <v>5623.9416000000001</v>
          </cell>
          <cell r="AE2745">
            <v>4761.3321999999998</v>
          </cell>
          <cell r="AF2745">
            <v>4411.5338999999994</v>
          </cell>
          <cell r="AG2745">
            <v>4048.1511999999998</v>
          </cell>
          <cell r="AH2745">
            <v>3864.7617999999998</v>
          </cell>
          <cell r="AI2745">
            <v>3864.7617999999998</v>
          </cell>
          <cell r="AJ2745">
            <v>3864.7617999999998</v>
          </cell>
          <cell r="AK2745">
            <v>4594.9233000000004</v>
          </cell>
          <cell r="AL2745">
            <v>0</v>
          </cell>
          <cell r="AM2745">
            <v>0</v>
          </cell>
          <cell r="AN2745">
            <v>0</v>
          </cell>
          <cell r="AO2745">
            <v>0</v>
          </cell>
          <cell r="AP2745">
            <v>0</v>
          </cell>
          <cell r="AQ2745">
            <v>46945.115400000002</v>
          </cell>
        </row>
        <row r="2746">
          <cell r="A2746">
            <v>1</v>
          </cell>
          <cell r="B2746" t="str">
            <v>COP</v>
          </cell>
          <cell r="C2746" t="str">
            <v>Convenidas</v>
          </cell>
          <cell r="D2746" t="str">
            <v>Variable</v>
          </cell>
          <cell r="E2746">
            <v>15</v>
          </cell>
          <cell r="F2746">
            <v>35828</v>
          </cell>
          <cell r="G2746" t="str">
            <v>Febrero</v>
          </cell>
          <cell r="H2746">
            <v>1998</v>
          </cell>
          <cell r="I2746">
            <v>41307</v>
          </cell>
          <cell r="J2746">
            <v>2013</v>
          </cell>
          <cell r="K2746" t="str">
            <v>Febrero</v>
          </cell>
          <cell r="P2746">
            <v>8.2799999999999994</v>
          </cell>
          <cell r="Q2746">
            <v>20.190000000000001</v>
          </cell>
          <cell r="R2746">
            <v>18.82</v>
          </cell>
          <cell r="S2746" t="e">
            <v>#REF!</v>
          </cell>
          <cell r="T2746">
            <v>117584.3</v>
          </cell>
          <cell r="U2746" t="e">
            <v>#REF!</v>
          </cell>
          <cell r="V2746">
            <v>117584.3</v>
          </cell>
          <cell r="W2746" t="e">
            <v>#REF!</v>
          </cell>
          <cell r="X2746">
            <v>117584.3</v>
          </cell>
          <cell r="Y2746">
            <v>23740.270170000003</v>
          </cell>
          <cell r="Z2746">
            <v>141324.57017000002</v>
          </cell>
          <cell r="AA2746">
            <v>2212936.5260000001</v>
          </cell>
          <cell r="AB2746">
            <v>31609.599999999999</v>
          </cell>
          <cell r="AC2746">
            <v>20236.258030000001</v>
          </cell>
          <cell r="AD2746">
            <v>22599.70246</v>
          </cell>
          <cell r="AE2746">
            <v>19554.269090000002</v>
          </cell>
          <cell r="AF2746">
            <v>16744.00432</v>
          </cell>
          <cell r="AG2746">
            <v>15462.33545</v>
          </cell>
          <cell r="AH2746">
            <v>14827.380229999999</v>
          </cell>
          <cell r="AI2746">
            <v>14827.380229999999</v>
          </cell>
          <cell r="AJ2746">
            <v>14827.380229999999</v>
          </cell>
          <cell r="AK2746">
            <v>17378.95954</v>
          </cell>
          <cell r="AL2746">
            <v>17378.95954</v>
          </cell>
          <cell r="AM2746">
            <v>17378.95954</v>
          </cell>
          <cell r="AN2746">
            <v>17378.95954</v>
          </cell>
          <cell r="AO2746">
            <v>17378.95954</v>
          </cell>
          <cell r="AP2746">
            <v>17378.95954</v>
          </cell>
          <cell r="AQ2746">
            <v>274962.06728000008</v>
          </cell>
        </row>
        <row r="2747">
          <cell r="A2747">
            <v>1</v>
          </cell>
          <cell r="B2747" t="str">
            <v>COP</v>
          </cell>
          <cell r="C2747" t="str">
            <v>Convenidas</v>
          </cell>
          <cell r="D2747" t="str">
            <v>Variable</v>
          </cell>
          <cell r="E2747">
            <v>15</v>
          </cell>
          <cell r="F2747">
            <v>35828</v>
          </cell>
          <cell r="G2747" t="str">
            <v>Febrero</v>
          </cell>
          <cell r="H2747">
            <v>1998</v>
          </cell>
          <cell r="I2747">
            <v>41307</v>
          </cell>
          <cell r="J2747">
            <v>2013</v>
          </cell>
          <cell r="K2747" t="str">
            <v>Febrero</v>
          </cell>
          <cell r="P2747">
            <v>8.2799999999999994</v>
          </cell>
          <cell r="Q2747">
            <v>20.190000000000001</v>
          </cell>
          <cell r="R2747">
            <v>18.82</v>
          </cell>
          <cell r="S2747" t="e">
            <v>#REF!</v>
          </cell>
          <cell r="T2747">
            <v>56515</v>
          </cell>
          <cell r="U2747" t="e">
            <v>#REF!</v>
          </cell>
          <cell r="V2747">
            <v>56515</v>
          </cell>
          <cell r="W2747" t="e">
            <v>#REF!</v>
          </cell>
          <cell r="X2747">
            <v>56515</v>
          </cell>
          <cell r="Y2747">
            <v>11410.378500000001</v>
          </cell>
          <cell r="Z2747">
            <v>67925.378500000006</v>
          </cell>
          <cell r="AA2747">
            <v>1063612.3</v>
          </cell>
          <cell r="AB2747">
            <v>15192.65</v>
          </cell>
          <cell r="AC2747">
            <v>9726.2314999999999</v>
          </cell>
          <cell r="AD2747">
            <v>10862.183000000001</v>
          </cell>
          <cell r="AE2747">
            <v>9398.4444999999996</v>
          </cell>
          <cell r="AF2747">
            <v>8047.7359999999999</v>
          </cell>
          <cell r="AG2747">
            <v>7431.7225000000008</v>
          </cell>
          <cell r="AH2747">
            <v>7126.5414999999994</v>
          </cell>
          <cell r="AI2747">
            <v>7126.5414999999994</v>
          </cell>
          <cell r="AJ2747">
            <v>7126.5414999999994</v>
          </cell>
          <cell r="AK2747">
            <v>8352.9169999999995</v>
          </cell>
          <cell r="AL2747">
            <v>8352.9169999999995</v>
          </cell>
          <cell r="AM2747">
            <v>8352.9169999999995</v>
          </cell>
          <cell r="AN2747">
            <v>8352.9169999999995</v>
          </cell>
          <cell r="AO2747">
            <v>8352.9169999999995</v>
          </cell>
          <cell r="AP2747">
            <v>8352.9169999999995</v>
          </cell>
          <cell r="AQ2747">
            <v>132156.09399999998</v>
          </cell>
        </row>
        <row r="2748">
          <cell r="A2748">
            <v>1</v>
          </cell>
          <cell r="B2748" t="str">
            <v>COP</v>
          </cell>
          <cell r="C2748" t="str">
            <v>Convenidas</v>
          </cell>
          <cell r="D2748" t="str">
            <v>Variable</v>
          </cell>
          <cell r="E2748">
            <v>15</v>
          </cell>
          <cell r="F2748">
            <v>35828</v>
          </cell>
          <cell r="G2748" t="str">
            <v>Febrero</v>
          </cell>
          <cell r="H2748">
            <v>1998</v>
          </cell>
          <cell r="I2748">
            <v>41307</v>
          </cell>
          <cell r="J2748">
            <v>2013</v>
          </cell>
          <cell r="K2748" t="str">
            <v>Febrero</v>
          </cell>
          <cell r="P2748">
            <v>8.2799999999999994</v>
          </cell>
          <cell r="Q2748">
            <v>20.190000000000001</v>
          </cell>
          <cell r="R2748">
            <v>18.82</v>
          </cell>
          <cell r="S2748" t="e">
            <v>#REF!</v>
          </cell>
          <cell r="T2748">
            <v>48500.7</v>
          </cell>
          <cell r="U2748" t="e">
            <v>#REF!</v>
          </cell>
          <cell r="V2748">
            <v>48500.7</v>
          </cell>
          <cell r="W2748" t="e">
            <v>#REF!</v>
          </cell>
          <cell r="X2748">
            <v>48500.7</v>
          </cell>
          <cell r="Y2748">
            <v>9792.29133</v>
          </cell>
          <cell r="Z2748">
            <v>58292.991329999997</v>
          </cell>
          <cell r="AA2748">
            <v>912783.174</v>
          </cell>
          <cell r="AB2748">
            <v>13038.2</v>
          </cell>
          <cell r="AC2748">
            <v>8346.9704700000002</v>
          </cell>
          <cell r="AD2748">
            <v>9321.8345399999998</v>
          </cell>
          <cell r="AE2748">
            <v>8065.6664099999998</v>
          </cell>
          <cell r="AF2748">
            <v>6906.4996799999999</v>
          </cell>
          <cell r="AG2748">
            <v>6377.8420500000002</v>
          </cell>
          <cell r="AH2748">
            <v>6115.9382699999987</v>
          </cell>
          <cell r="AI2748">
            <v>6115.9382699999987</v>
          </cell>
          <cell r="AJ2748">
            <v>6115.9382699999987</v>
          </cell>
          <cell r="AK2748">
            <v>7168.4034599999986</v>
          </cell>
          <cell r="AL2748">
            <v>7168.4034599999986</v>
          </cell>
          <cell r="AM2748">
            <v>7168.4034599999986</v>
          </cell>
          <cell r="AN2748">
            <v>7168.4034599999986</v>
          </cell>
          <cell r="AO2748">
            <v>7168.4034599999986</v>
          </cell>
          <cell r="AP2748">
            <v>7168.4034599999986</v>
          </cell>
          <cell r="AQ2748">
            <v>113415.24872</v>
          </cell>
        </row>
        <row r="2749">
          <cell r="A2749">
            <v>1</v>
          </cell>
          <cell r="B2749" t="str">
            <v>COP</v>
          </cell>
          <cell r="C2749" t="str">
            <v>Convenidas</v>
          </cell>
          <cell r="D2749" t="str">
            <v>Variable</v>
          </cell>
          <cell r="E2749">
            <v>15</v>
          </cell>
          <cell r="F2749">
            <v>35851</v>
          </cell>
          <cell r="G2749" t="str">
            <v>Febrero</v>
          </cell>
          <cell r="H2749">
            <v>1998</v>
          </cell>
          <cell r="I2749">
            <v>41330</v>
          </cell>
          <cell r="J2749">
            <v>2013</v>
          </cell>
          <cell r="K2749" t="str">
            <v>Febrero</v>
          </cell>
          <cell r="P2749">
            <v>8.2799999999999994</v>
          </cell>
          <cell r="Q2749">
            <v>20.190000000000001</v>
          </cell>
          <cell r="R2749">
            <v>18.82</v>
          </cell>
          <cell r="S2749" t="e">
            <v>#REF!</v>
          </cell>
          <cell r="T2749">
            <v>280221</v>
          </cell>
          <cell r="U2749" t="e">
            <v>#REF!</v>
          </cell>
          <cell r="V2749">
            <v>280221</v>
          </cell>
          <cell r="W2749" t="e">
            <v>#REF!</v>
          </cell>
          <cell r="X2749">
            <v>280221</v>
          </cell>
          <cell r="Y2749">
            <v>56576.619900000005</v>
          </cell>
          <cell r="Z2749">
            <v>336797.61989999999</v>
          </cell>
          <cell r="AA2749">
            <v>5273759.22</v>
          </cell>
          <cell r="AB2749">
            <v>75330.42</v>
          </cell>
          <cell r="AC2749">
            <v>48226.034100000004</v>
          </cell>
          <cell r="AD2749">
            <v>53858.476200000005</v>
          </cell>
          <cell r="AE2749">
            <v>46600.7523</v>
          </cell>
          <cell r="AF2749">
            <v>39903.470399999998</v>
          </cell>
          <cell r="AG2749">
            <v>36849.061500000003</v>
          </cell>
          <cell r="AH2749">
            <v>35335.8681</v>
          </cell>
          <cell r="AI2749">
            <v>35335.8681</v>
          </cell>
          <cell r="AJ2749">
            <v>35335.8681</v>
          </cell>
          <cell r="AK2749">
            <v>41416.663799999995</v>
          </cell>
          <cell r="AL2749">
            <v>41416.663799999995</v>
          </cell>
          <cell r="AM2749">
            <v>41416.663799999995</v>
          </cell>
          <cell r="AN2749">
            <v>41416.663799999995</v>
          </cell>
          <cell r="AO2749">
            <v>41416.663799999995</v>
          </cell>
          <cell r="AP2749">
            <v>41416.663799999995</v>
          </cell>
          <cell r="AQ2749">
            <v>655275.80160000001</v>
          </cell>
        </row>
        <row r="2750">
          <cell r="A2750">
            <v>1</v>
          </cell>
          <cell r="B2750" t="str">
            <v>COP</v>
          </cell>
          <cell r="C2750" t="str">
            <v>Convenidas</v>
          </cell>
          <cell r="D2750" t="str">
            <v>Variable</v>
          </cell>
          <cell r="E2750">
            <v>15</v>
          </cell>
          <cell r="F2750">
            <v>35851</v>
          </cell>
          <cell r="G2750" t="str">
            <v>Febrero</v>
          </cell>
          <cell r="H2750">
            <v>1998</v>
          </cell>
          <cell r="I2750">
            <v>41330</v>
          </cell>
          <cell r="J2750">
            <v>2013</v>
          </cell>
          <cell r="K2750" t="str">
            <v>Febrero</v>
          </cell>
          <cell r="P2750">
            <v>8.2799999999999994</v>
          </cell>
          <cell r="Q2750">
            <v>20.190000000000001</v>
          </cell>
          <cell r="R2750">
            <v>18.82</v>
          </cell>
          <cell r="S2750" t="e">
            <v>#REF!</v>
          </cell>
          <cell r="T2750">
            <v>317039</v>
          </cell>
          <cell r="U2750" t="e">
            <v>#REF!</v>
          </cell>
          <cell r="V2750">
            <v>317039</v>
          </cell>
          <cell r="W2750" t="e">
            <v>#REF!</v>
          </cell>
          <cell r="X2750">
            <v>317039</v>
          </cell>
          <cell r="Y2750">
            <v>64010.174100000011</v>
          </cell>
          <cell r="Z2750">
            <v>381049.1741</v>
          </cell>
          <cell r="AA2750">
            <v>5966673.9800000004</v>
          </cell>
          <cell r="AB2750">
            <v>85228.02</v>
          </cell>
          <cell r="AC2750">
            <v>54562.411899999999</v>
          </cell>
          <cell r="AD2750">
            <v>60934.895800000006</v>
          </cell>
          <cell r="AE2750">
            <v>52723.585700000003</v>
          </cell>
          <cell r="AF2750">
            <v>45146.353600000002</v>
          </cell>
          <cell r="AG2750">
            <v>41690.628499999999</v>
          </cell>
          <cell r="AH2750">
            <v>39978.617899999997</v>
          </cell>
          <cell r="AI2750">
            <v>39978.617899999997</v>
          </cell>
          <cell r="AJ2750">
            <v>39978.617899999997</v>
          </cell>
          <cell r="AK2750">
            <v>46858.364199999996</v>
          </cell>
          <cell r="AL2750">
            <v>46858.364199999996</v>
          </cell>
          <cell r="AM2750">
            <v>46858.364199999996</v>
          </cell>
          <cell r="AN2750">
            <v>46858.364199999996</v>
          </cell>
          <cell r="AO2750">
            <v>46858.364199999996</v>
          </cell>
          <cell r="AP2750">
            <v>46858.364199999996</v>
          </cell>
          <cell r="AQ2750">
            <v>741371.93439999979</v>
          </cell>
        </row>
        <row r="2751">
          <cell r="A2751">
            <v>1</v>
          </cell>
          <cell r="B2751" t="str">
            <v>COP</v>
          </cell>
          <cell r="C2751" t="str">
            <v>Convenidas</v>
          </cell>
          <cell r="D2751" t="str">
            <v>Variable</v>
          </cell>
          <cell r="E2751">
            <v>15</v>
          </cell>
          <cell r="F2751">
            <v>35851</v>
          </cell>
          <cell r="G2751" t="str">
            <v>Febrero</v>
          </cell>
          <cell r="H2751">
            <v>1998</v>
          </cell>
          <cell r="I2751">
            <v>41330</v>
          </cell>
          <cell r="J2751">
            <v>2013</v>
          </cell>
          <cell r="K2751" t="str">
            <v>Febrero</v>
          </cell>
          <cell r="P2751">
            <v>8.2799999999999994</v>
          </cell>
          <cell r="Q2751">
            <v>20.190000000000001</v>
          </cell>
          <cell r="R2751">
            <v>18.82</v>
          </cell>
          <cell r="S2751" t="e">
            <v>#REF!</v>
          </cell>
          <cell r="T2751">
            <v>11250</v>
          </cell>
          <cell r="U2751" t="e">
            <v>#REF!</v>
          </cell>
          <cell r="V2751">
            <v>11250</v>
          </cell>
          <cell r="W2751" t="e">
            <v>#REF!</v>
          </cell>
          <cell r="X2751">
            <v>11250</v>
          </cell>
          <cell r="Y2751">
            <v>2271.3750000000005</v>
          </cell>
          <cell r="Z2751">
            <v>13521.375</v>
          </cell>
          <cell r="AA2751">
            <v>211725</v>
          </cell>
          <cell r="AB2751">
            <v>3024.28</v>
          </cell>
          <cell r="AC2751">
            <v>1936.125</v>
          </cell>
          <cell r="AD2751">
            <v>2162.25</v>
          </cell>
          <cell r="AE2751">
            <v>1870.875</v>
          </cell>
          <cell r="AF2751">
            <v>1602</v>
          </cell>
          <cell r="AG2751">
            <v>1479.375</v>
          </cell>
          <cell r="AH2751">
            <v>1418.6249999999998</v>
          </cell>
          <cell r="AI2751">
            <v>1418.6249999999998</v>
          </cell>
          <cell r="AJ2751">
            <v>1418.6249999999998</v>
          </cell>
          <cell r="AK2751">
            <v>1662.7499999999998</v>
          </cell>
          <cell r="AL2751">
            <v>1662.7499999999998</v>
          </cell>
          <cell r="AM2751">
            <v>1662.7499999999998</v>
          </cell>
          <cell r="AN2751">
            <v>1662.7499999999998</v>
          </cell>
          <cell r="AO2751">
            <v>1662.7499999999998</v>
          </cell>
          <cell r="AP2751">
            <v>1662.7499999999998</v>
          </cell>
          <cell r="AQ2751">
            <v>26307.279999999999</v>
          </cell>
        </row>
        <row r="2752">
          <cell r="A2752">
            <v>1</v>
          </cell>
          <cell r="B2752" t="str">
            <v>COP</v>
          </cell>
          <cell r="C2752" t="str">
            <v>Convenidas</v>
          </cell>
          <cell r="D2752" t="str">
            <v>Variable</v>
          </cell>
          <cell r="E2752">
            <v>15</v>
          </cell>
          <cell r="F2752">
            <v>35879</v>
          </cell>
          <cell r="G2752" t="str">
            <v>Marzo</v>
          </cell>
          <cell r="H2752">
            <v>1998</v>
          </cell>
          <cell r="I2752">
            <v>41358</v>
          </cell>
          <cell r="J2752">
            <v>2013</v>
          </cell>
          <cell r="K2752" t="str">
            <v>Marzo</v>
          </cell>
          <cell r="P2752">
            <v>8.2799999999999994</v>
          </cell>
          <cell r="Q2752">
            <v>20.190000000000001</v>
          </cell>
          <cell r="R2752">
            <v>18.82</v>
          </cell>
          <cell r="S2752" t="e">
            <v>#REF!</v>
          </cell>
          <cell r="T2752">
            <v>103339.14673538001</v>
          </cell>
          <cell r="U2752" t="e">
            <v>#REF!</v>
          </cell>
          <cell r="V2752">
            <v>103339.14673538001</v>
          </cell>
          <cell r="W2752" t="e">
            <v>#REF!</v>
          </cell>
          <cell r="X2752">
            <v>103339.14673538001</v>
          </cell>
          <cell r="Y2752">
            <v>20864.173725873228</v>
          </cell>
          <cell r="Z2752">
            <v>124203.32046125324</v>
          </cell>
          <cell r="AA2752">
            <v>1944842.7415598519</v>
          </cell>
          <cell r="AB2752">
            <v>25766.03</v>
          </cell>
          <cell r="AC2752">
            <v>18508.041180306562</v>
          </cell>
          <cell r="AD2752">
            <v>19634.437879722202</v>
          </cell>
          <cell r="AE2752">
            <v>16957.953979275859</v>
          </cell>
          <cell r="AF2752">
            <v>14715.494495118113</v>
          </cell>
          <cell r="AG2752">
            <v>13589.097795702472</v>
          </cell>
          <cell r="AH2752">
            <v>13031.066403331419</v>
          </cell>
          <cell r="AI2752">
            <v>13031.066403331419</v>
          </cell>
          <cell r="AJ2752">
            <v>13031.066403331419</v>
          </cell>
          <cell r="AK2752">
            <v>15273.525887489164</v>
          </cell>
          <cell r="AL2752">
            <v>15273.525887489164</v>
          </cell>
          <cell r="AM2752">
            <v>15273.525887489164</v>
          </cell>
          <cell r="AN2752">
            <v>15273.525887489164</v>
          </cell>
          <cell r="AO2752">
            <v>15273.525887489164</v>
          </cell>
          <cell r="AP2752">
            <v>15273.525887489164</v>
          </cell>
          <cell r="AQ2752">
            <v>239905.40986505451</v>
          </cell>
        </row>
        <row r="2753">
          <cell r="A2753">
            <v>1</v>
          </cell>
          <cell r="B2753" t="str">
            <v>COP</v>
          </cell>
          <cell r="C2753" t="str">
            <v>Convenidas</v>
          </cell>
          <cell r="D2753" t="str">
            <v>Variable</v>
          </cell>
          <cell r="E2753">
            <v>15</v>
          </cell>
          <cell r="F2753">
            <v>35879</v>
          </cell>
          <cell r="G2753" t="str">
            <v>Marzo</v>
          </cell>
          <cell r="H2753">
            <v>1998</v>
          </cell>
          <cell r="I2753">
            <v>41358</v>
          </cell>
          <cell r="J2753">
            <v>2013</v>
          </cell>
          <cell r="K2753" t="str">
            <v>Marzo</v>
          </cell>
          <cell r="P2753">
            <v>8.2799999999999994</v>
          </cell>
          <cell r="Q2753">
            <v>20.190000000000001</v>
          </cell>
          <cell r="R2753">
            <v>18.82</v>
          </cell>
          <cell r="S2753" t="e">
            <v>#REF!</v>
          </cell>
          <cell r="T2753">
            <v>49836.393941219998</v>
          </cell>
          <cell r="U2753" t="e">
            <v>#REF!</v>
          </cell>
          <cell r="V2753">
            <v>49836.393941219998</v>
          </cell>
          <cell r="W2753" t="e">
            <v>#REF!</v>
          </cell>
          <cell r="X2753">
            <v>49836.393941219998</v>
          </cell>
          <cell r="Y2753">
            <v>10061.967936732319</v>
          </cell>
          <cell r="Z2753">
            <v>59898.361877952317</v>
          </cell>
          <cell r="AA2753">
            <v>937920.93397376034</v>
          </cell>
          <cell r="AB2753">
            <v>12425.94</v>
          </cell>
          <cell r="AC2753">
            <v>8925.6981548725016</v>
          </cell>
          <cell r="AD2753">
            <v>9468.9148488318006</v>
          </cell>
          <cell r="AE2753">
            <v>8178.1522457542014</v>
          </cell>
          <cell r="AF2753">
            <v>7096.7024972297277</v>
          </cell>
          <cell r="AG2753">
            <v>6553.4858032704296</v>
          </cell>
          <cell r="AH2753">
            <v>6284.3692759878413</v>
          </cell>
          <cell r="AI2753">
            <v>6284.3692759878413</v>
          </cell>
          <cell r="AJ2753">
            <v>6284.3692759878413</v>
          </cell>
          <cell r="AK2753">
            <v>7365.8190245123151</v>
          </cell>
          <cell r="AL2753">
            <v>7365.8190245123151</v>
          </cell>
          <cell r="AM2753">
            <v>7365.8190245123151</v>
          </cell>
          <cell r="AN2753">
            <v>7365.8190245123151</v>
          </cell>
          <cell r="AO2753">
            <v>7365.8190245123151</v>
          </cell>
          <cell r="AP2753">
            <v>7365.8190245123151</v>
          </cell>
          <cell r="AQ2753">
            <v>115696.91552499606</v>
          </cell>
        </row>
        <row r="2754">
          <cell r="A2754">
            <v>1</v>
          </cell>
          <cell r="B2754" t="str">
            <v>COP</v>
          </cell>
          <cell r="C2754" t="str">
            <v>Convenidas</v>
          </cell>
          <cell r="D2754" t="str">
            <v>Variable</v>
          </cell>
          <cell r="E2754">
            <v>15</v>
          </cell>
          <cell r="F2754">
            <v>35879</v>
          </cell>
          <cell r="G2754" t="str">
            <v>Marzo</v>
          </cell>
          <cell r="H2754">
            <v>1998</v>
          </cell>
          <cell r="I2754">
            <v>41358</v>
          </cell>
          <cell r="J2754">
            <v>2013</v>
          </cell>
          <cell r="K2754" t="str">
            <v>Marzo</v>
          </cell>
          <cell r="P2754">
            <v>8.2799999999999994</v>
          </cell>
          <cell r="Q2754">
            <v>20.190000000000001</v>
          </cell>
          <cell r="R2754">
            <v>18.82</v>
          </cell>
          <cell r="S2754" t="e">
            <v>#REF!</v>
          </cell>
          <cell r="T2754">
            <v>135936.72691649999</v>
          </cell>
          <cell r="U2754" t="e">
            <v>#REF!</v>
          </cell>
          <cell r="V2754">
            <v>135936.72691649999</v>
          </cell>
          <cell r="W2754" t="e">
            <v>#REF!</v>
          </cell>
          <cell r="X2754">
            <v>135936.72691649999</v>
          </cell>
          <cell r="Y2754">
            <v>27445.62516444135</v>
          </cell>
          <cell r="Z2754">
            <v>163382.35208094135</v>
          </cell>
          <cell r="AA2754">
            <v>2558329.2005685298</v>
          </cell>
          <cell r="AB2754">
            <v>33893.730000000003</v>
          </cell>
          <cell r="AC2754">
            <v>24346.267790745151</v>
          </cell>
          <cell r="AD2754">
            <v>25827.978114134999</v>
          </cell>
          <cell r="AE2754">
            <v>22307.216886997649</v>
          </cell>
          <cell r="AF2754">
            <v>19357.389912909599</v>
          </cell>
          <cell r="AG2754">
            <v>17875.67958951975</v>
          </cell>
          <cell r="AH2754">
            <v>17141.621264170648</v>
          </cell>
          <cell r="AI2754">
            <v>17141.621264170648</v>
          </cell>
          <cell r="AJ2754">
            <v>17141.621264170648</v>
          </cell>
          <cell r="AK2754">
            <v>20091.448238258698</v>
          </cell>
          <cell r="AL2754">
            <v>20091.448238258698</v>
          </cell>
          <cell r="AM2754">
            <v>20091.448238258698</v>
          </cell>
          <cell r="AN2754">
            <v>20091.448238258698</v>
          </cell>
          <cell r="AO2754">
            <v>20091.448238258698</v>
          </cell>
          <cell r="AP2754">
            <v>20091.448238258698</v>
          </cell>
          <cell r="AQ2754">
            <v>315581.81551637128</v>
          </cell>
        </row>
        <row r="2755">
          <cell r="A2755">
            <v>1</v>
          </cell>
          <cell r="B2755" t="str">
            <v>COP</v>
          </cell>
          <cell r="C2755" t="str">
            <v>Convenidas</v>
          </cell>
          <cell r="D2755" t="str">
            <v>Variable</v>
          </cell>
          <cell r="E2755">
            <v>15</v>
          </cell>
          <cell r="F2755">
            <v>35942</v>
          </cell>
          <cell r="G2755" t="str">
            <v>Mayo</v>
          </cell>
          <cell r="H2755">
            <v>1998</v>
          </cell>
          <cell r="I2755">
            <v>41421</v>
          </cell>
          <cell r="J2755">
            <v>2013</v>
          </cell>
          <cell r="K2755" t="str">
            <v>Mayo</v>
          </cell>
          <cell r="P2755">
            <v>8.2799999999999994</v>
          </cell>
          <cell r="Q2755">
            <v>20.190000000000001</v>
          </cell>
          <cell r="R2755">
            <v>18.82</v>
          </cell>
          <cell r="S2755" t="e">
            <v>#REF!</v>
          </cell>
          <cell r="T2755">
            <v>220000</v>
          </cell>
          <cell r="U2755" t="e">
            <v>#REF!</v>
          </cell>
          <cell r="V2755">
            <v>220000</v>
          </cell>
          <cell r="W2755" t="e">
            <v>#REF!</v>
          </cell>
          <cell r="X2755">
            <v>220000</v>
          </cell>
          <cell r="Y2755">
            <v>44418.000000000007</v>
          </cell>
          <cell r="Z2755">
            <v>264418</v>
          </cell>
          <cell r="AA2755">
            <v>4140400</v>
          </cell>
          <cell r="AB2755">
            <v>44824.73</v>
          </cell>
          <cell r="AC2755">
            <v>41932</v>
          </cell>
          <cell r="AD2755">
            <v>41008</v>
          </cell>
          <cell r="AE2755">
            <v>35508</v>
          </cell>
          <cell r="AF2755">
            <v>31328</v>
          </cell>
          <cell r="AG2755">
            <v>28930</v>
          </cell>
          <cell r="AH2755">
            <v>27741.999999999996</v>
          </cell>
          <cell r="AI2755">
            <v>27741.999999999996</v>
          </cell>
          <cell r="AJ2755">
            <v>27741.999999999996</v>
          </cell>
          <cell r="AK2755">
            <v>32515.999999999996</v>
          </cell>
          <cell r="AL2755">
            <v>32515.999999999996</v>
          </cell>
          <cell r="AM2755">
            <v>32515.999999999996</v>
          </cell>
          <cell r="AN2755">
            <v>32515.999999999996</v>
          </cell>
          <cell r="AO2755">
            <v>32515.999999999996</v>
          </cell>
          <cell r="AP2755">
            <v>32515.999999999996</v>
          </cell>
          <cell r="AQ2755">
            <v>501852.73</v>
          </cell>
        </row>
        <row r="2756">
          <cell r="A2756">
            <v>2</v>
          </cell>
          <cell r="B2756" t="str">
            <v>COP</v>
          </cell>
          <cell r="C2756" t="str">
            <v>Convenidas</v>
          </cell>
          <cell r="D2756" t="str">
            <v>Fija</v>
          </cell>
          <cell r="E2756">
            <v>1</v>
          </cell>
          <cell r="F2756">
            <v>36031</v>
          </cell>
          <cell r="G2756" t="str">
            <v>Agosto</v>
          </cell>
          <cell r="H2756">
            <v>1998</v>
          </cell>
          <cell r="I2756">
            <v>36747</v>
          </cell>
          <cell r="J2756">
            <v>2000</v>
          </cell>
          <cell r="K2756" t="str">
            <v>Agosto</v>
          </cell>
          <cell r="L2756">
            <v>36381</v>
          </cell>
          <cell r="P2756">
            <v>0</v>
          </cell>
          <cell r="Q2756">
            <v>20</v>
          </cell>
          <cell r="R2756" t="e">
            <v>#REF!</v>
          </cell>
          <cell r="S2756" t="e">
            <v>#REF!</v>
          </cell>
          <cell r="T2756">
            <v>92231.4</v>
          </cell>
          <cell r="U2756" t="e">
            <v>#REF!</v>
          </cell>
          <cell r="V2756">
            <v>92231.4</v>
          </cell>
          <cell r="W2756" t="e">
            <v>#REF!</v>
          </cell>
          <cell r="X2756">
            <v>92231.4</v>
          </cell>
          <cell r="Y2756">
            <v>18446.28</v>
          </cell>
          <cell r="Z2756">
            <v>110677.68</v>
          </cell>
          <cell r="AA2756" t="e">
            <v>#REF!</v>
          </cell>
          <cell r="AB2756">
            <v>0</v>
          </cell>
          <cell r="AC2756">
            <v>18446.28</v>
          </cell>
          <cell r="AD2756">
            <v>0</v>
          </cell>
          <cell r="AE2756">
            <v>0</v>
          </cell>
          <cell r="AF2756">
            <v>0</v>
          </cell>
          <cell r="AG2756">
            <v>0</v>
          </cell>
          <cell r="AH2756">
            <v>0</v>
          </cell>
          <cell r="AI2756">
            <v>0</v>
          </cell>
          <cell r="AJ2756">
            <v>0</v>
          </cell>
          <cell r="AK2756">
            <v>0</v>
          </cell>
          <cell r="AL2756">
            <v>0</v>
          </cell>
          <cell r="AM2756">
            <v>0</v>
          </cell>
          <cell r="AN2756">
            <v>0</v>
          </cell>
          <cell r="AO2756">
            <v>0</v>
          </cell>
          <cell r="AP2756">
            <v>0</v>
          </cell>
          <cell r="AQ2756">
            <v>18446.28</v>
          </cell>
        </row>
        <row r="2757">
          <cell r="A2757">
            <v>2</v>
          </cell>
          <cell r="B2757" t="str">
            <v>COP</v>
          </cell>
          <cell r="C2757" t="str">
            <v>Convenidas</v>
          </cell>
          <cell r="D2757" t="str">
            <v>Fija</v>
          </cell>
          <cell r="E2757">
            <v>1</v>
          </cell>
          <cell r="F2757">
            <v>36173</v>
          </cell>
          <cell r="G2757" t="str">
            <v>Enero</v>
          </cell>
          <cell r="H2757">
            <v>1999</v>
          </cell>
          <cell r="I2757">
            <v>36538</v>
          </cell>
          <cell r="J2757">
            <v>2000</v>
          </cell>
          <cell r="K2757" t="str">
            <v>Enero</v>
          </cell>
          <cell r="L2757">
            <v>36511</v>
          </cell>
          <cell r="P2757">
            <v>0</v>
          </cell>
          <cell r="Q2757">
            <v>25.5</v>
          </cell>
          <cell r="R2757">
            <v>12</v>
          </cell>
          <cell r="S2757" t="e">
            <v>#REF!</v>
          </cell>
          <cell r="T2757">
            <v>-25262.6437544</v>
          </cell>
          <cell r="U2757" t="e">
            <v>#REF!</v>
          </cell>
          <cell r="V2757">
            <v>-25262.6437544</v>
          </cell>
          <cell r="W2757" t="e">
            <v>#REF!</v>
          </cell>
          <cell r="X2757">
            <v>-25262.6437544</v>
          </cell>
          <cell r="Y2757">
            <v>-6441.9741573720003</v>
          </cell>
          <cell r="Z2757">
            <v>-31704.617911772002</v>
          </cell>
          <cell r="AA2757">
            <v>-303151.72505280003</v>
          </cell>
          <cell r="AB2757">
            <v>0</v>
          </cell>
          <cell r="AC2757">
            <v>-6441.9741573720003</v>
          </cell>
          <cell r="AD2757">
            <v>0</v>
          </cell>
          <cell r="AE2757">
            <v>0</v>
          </cell>
          <cell r="AF2757">
            <v>0</v>
          </cell>
          <cell r="AG2757">
            <v>0</v>
          </cell>
          <cell r="AH2757">
            <v>0</v>
          </cell>
          <cell r="AI2757">
            <v>0</v>
          </cell>
          <cell r="AJ2757">
            <v>0</v>
          </cell>
          <cell r="AK2757">
            <v>0</v>
          </cell>
          <cell r="AL2757">
            <v>0</v>
          </cell>
          <cell r="AM2757">
            <v>0</v>
          </cell>
          <cell r="AN2757">
            <v>0</v>
          </cell>
          <cell r="AO2757">
            <v>0</v>
          </cell>
          <cell r="AP2757">
            <v>0</v>
          </cell>
          <cell r="AQ2757">
            <v>-6441.9741573720003</v>
          </cell>
        </row>
        <row r="2758">
          <cell r="A2758">
            <v>2</v>
          </cell>
          <cell r="B2758" t="str">
            <v>COP</v>
          </cell>
          <cell r="C2758" t="str">
            <v>Convenidas</v>
          </cell>
          <cell r="D2758" t="str">
            <v>Fija</v>
          </cell>
          <cell r="E2758">
            <v>1</v>
          </cell>
          <cell r="F2758">
            <v>36466</v>
          </cell>
          <cell r="G2758" t="str">
            <v>Noviembre</v>
          </cell>
          <cell r="H2758">
            <v>1999</v>
          </cell>
          <cell r="I2758">
            <v>36832</v>
          </cell>
          <cell r="J2758">
            <v>2000</v>
          </cell>
          <cell r="K2758" t="str">
            <v>Noviembre</v>
          </cell>
          <cell r="L2758">
            <v>36511</v>
          </cell>
          <cell r="P2758">
            <v>0</v>
          </cell>
          <cell r="Q2758">
            <v>20</v>
          </cell>
          <cell r="R2758">
            <v>14.86</v>
          </cell>
          <cell r="S2758" t="e">
            <v>#REF!</v>
          </cell>
          <cell r="T2758">
            <v>221</v>
          </cell>
          <cell r="U2758" t="e">
            <v>#REF!</v>
          </cell>
          <cell r="V2758">
            <v>221</v>
          </cell>
          <cell r="W2758" t="e">
            <v>#REF!</v>
          </cell>
          <cell r="X2758">
            <v>221</v>
          </cell>
          <cell r="Y2758">
            <v>44.2</v>
          </cell>
          <cell r="Z2758">
            <v>265.2</v>
          </cell>
          <cell r="AA2758">
            <v>3284.06</v>
          </cell>
          <cell r="AB2758">
            <v>40.171169999999996</v>
          </cell>
          <cell r="AC2758">
            <v>44.2</v>
          </cell>
          <cell r="AD2758">
            <v>0</v>
          </cell>
          <cell r="AE2758">
            <v>0</v>
          </cell>
          <cell r="AF2758">
            <v>0</v>
          </cell>
          <cell r="AG2758">
            <v>0</v>
          </cell>
          <cell r="AH2758">
            <v>0</v>
          </cell>
          <cell r="AI2758">
            <v>0</v>
          </cell>
          <cell r="AJ2758">
            <v>0</v>
          </cell>
          <cell r="AK2758">
            <v>0</v>
          </cell>
          <cell r="AL2758">
            <v>0</v>
          </cell>
          <cell r="AM2758">
            <v>0</v>
          </cell>
          <cell r="AN2758">
            <v>0</v>
          </cell>
          <cell r="AO2758">
            <v>0</v>
          </cell>
          <cell r="AP2758">
            <v>0</v>
          </cell>
          <cell r="AQ2758">
            <v>84.371170000000006</v>
          </cell>
        </row>
        <row r="2759">
          <cell r="A2759">
            <v>2</v>
          </cell>
          <cell r="B2759" t="str">
            <v>UVR</v>
          </cell>
          <cell r="C2759" t="str">
            <v>Convenidas</v>
          </cell>
          <cell r="D2759" t="str">
            <v>Fija</v>
          </cell>
          <cell r="E2759">
            <v>7</v>
          </cell>
          <cell r="F2759">
            <v>36424</v>
          </cell>
          <cell r="G2759" t="str">
            <v>Septiembre</v>
          </cell>
          <cell r="H2759">
            <v>1999</v>
          </cell>
          <cell r="I2759">
            <v>38981</v>
          </cell>
          <cell r="J2759">
            <v>2006</v>
          </cell>
          <cell r="K2759" t="str">
            <v>Septiembre</v>
          </cell>
          <cell r="L2759">
            <v>36511</v>
          </cell>
          <cell r="P2759">
            <v>103.10039999999999</v>
          </cell>
          <cell r="Q2759">
            <v>8</v>
          </cell>
          <cell r="R2759">
            <v>8.9700000000000006</v>
          </cell>
          <cell r="S2759" t="e">
            <v>#REF!</v>
          </cell>
          <cell r="T2759">
            <v>242.886</v>
          </cell>
          <cell r="U2759" t="e">
            <v>#REF!</v>
          </cell>
          <cell r="V2759">
            <v>25041.643754399996</v>
          </cell>
          <cell r="W2759" t="e">
            <v>#REF!</v>
          </cell>
          <cell r="X2759">
            <v>38055.321294903857</v>
          </cell>
          <cell r="Y2759">
            <v>19.430879999999998</v>
          </cell>
          <cell r="Z2759">
            <v>262.31687999999997</v>
          </cell>
          <cell r="AA2759">
            <v>2178.6874200000002</v>
          </cell>
          <cell r="AB2759">
            <v>6854.14831202</v>
          </cell>
          <cell r="AC2759">
            <v>2152.5953039053361</v>
          </cell>
          <cell r="AD2759">
            <v>2359.3184566630416</v>
          </cell>
          <cell r="AE2759">
            <v>2538.503592559779</v>
          </cell>
          <cell r="AF2759">
            <v>2683.9080370211132</v>
          </cell>
          <cell r="AG2759">
            <v>2811.369724186698</v>
          </cell>
          <cell r="AH2759">
            <v>2927.3324073002955</v>
          </cell>
          <cell r="AI2759">
            <v>3044.4257035923088</v>
          </cell>
          <cell r="AJ2759">
            <v>0</v>
          </cell>
          <cell r="AK2759">
            <v>0</v>
          </cell>
          <cell r="AL2759">
            <v>0</v>
          </cell>
          <cell r="AM2759">
            <v>0</v>
          </cell>
          <cell r="AN2759">
            <v>0</v>
          </cell>
          <cell r="AO2759">
            <v>0</v>
          </cell>
          <cell r="AP2759">
            <v>0</v>
          </cell>
          <cell r="AQ2759">
            <v>25371.601537248571</v>
          </cell>
        </row>
        <row r="2760">
          <cell r="A2760">
            <v>2</v>
          </cell>
          <cell r="B2760" t="str">
            <v>COP</v>
          </cell>
          <cell r="C2760" t="str">
            <v>Convenidas</v>
          </cell>
          <cell r="D2760" t="str">
            <v>Fija</v>
          </cell>
          <cell r="E2760">
            <v>1</v>
          </cell>
          <cell r="F2760">
            <v>36173</v>
          </cell>
          <cell r="G2760" t="str">
            <v>Enero</v>
          </cell>
          <cell r="H2760">
            <v>1999</v>
          </cell>
          <cell r="I2760">
            <v>36538</v>
          </cell>
          <cell r="J2760">
            <v>2000</v>
          </cell>
          <cell r="K2760" t="str">
            <v>Enero</v>
          </cell>
          <cell r="L2760">
            <v>36532</v>
          </cell>
          <cell r="P2760">
            <v>0</v>
          </cell>
          <cell r="Q2760">
            <v>25.5</v>
          </cell>
          <cell r="R2760">
            <v>12</v>
          </cell>
          <cell r="S2760" t="e">
            <v>#REF!</v>
          </cell>
          <cell r="T2760">
            <v>-53969.695528800003</v>
          </cell>
          <cell r="U2760" t="e">
            <v>#REF!</v>
          </cell>
          <cell r="V2760">
            <v>-53969.695528800003</v>
          </cell>
          <cell r="W2760" t="e">
            <v>#REF!</v>
          </cell>
          <cell r="X2760">
            <v>-53969.695528800003</v>
          </cell>
          <cell r="Y2760">
            <v>-13762.272359844001</v>
          </cell>
          <cell r="Z2760">
            <v>-67731.967888644009</v>
          </cell>
          <cell r="AA2760">
            <v>-647636.34634559997</v>
          </cell>
          <cell r="AB2760">
            <v>0</v>
          </cell>
          <cell r="AC2760">
            <v>-13762.272359844001</v>
          </cell>
          <cell r="AD2760">
            <v>0</v>
          </cell>
          <cell r="AE2760">
            <v>0</v>
          </cell>
          <cell r="AF2760">
            <v>0</v>
          </cell>
          <cell r="AG2760">
            <v>0</v>
          </cell>
          <cell r="AH2760">
            <v>0</v>
          </cell>
          <cell r="AI2760">
            <v>0</v>
          </cell>
          <cell r="AJ2760">
            <v>0</v>
          </cell>
          <cell r="AK2760">
            <v>0</v>
          </cell>
          <cell r="AL2760">
            <v>0</v>
          </cell>
          <cell r="AM2760">
            <v>0</v>
          </cell>
          <cell r="AN2760">
            <v>0</v>
          </cell>
          <cell r="AO2760">
            <v>0</v>
          </cell>
          <cell r="AP2760">
            <v>0</v>
          </cell>
          <cell r="AQ2760">
            <v>-13762.272359844001</v>
          </cell>
        </row>
        <row r="2761">
          <cell r="A2761">
            <v>2</v>
          </cell>
          <cell r="B2761" t="str">
            <v>UVR</v>
          </cell>
          <cell r="C2761" t="str">
            <v>Convenidas</v>
          </cell>
          <cell r="D2761" t="str">
            <v>Fija</v>
          </cell>
          <cell r="E2761">
            <v>7</v>
          </cell>
          <cell r="F2761">
            <v>36424</v>
          </cell>
          <cell r="G2761" t="str">
            <v>Septiembre</v>
          </cell>
          <cell r="H2761">
            <v>1999</v>
          </cell>
          <cell r="I2761">
            <v>38981</v>
          </cell>
          <cell r="J2761">
            <v>2006</v>
          </cell>
          <cell r="K2761" t="str">
            <v>Septiembre</v>
          </cell>
          <cell r="L2761">
            <v>36532</v>
          </cell>
          <cell r="P2761">
            <v>103.4354</v>
          </cell>
          <cell r="Q2761">
            <v>8</v>
          </cell>
          <cell r="R2761">
            <v>8.9700000000000006</v>
          </cell>
          <cell r="S2761" t="e">
            <v>#REF!</v>
          </cell>
          <cell r="T2761">
            <v>521.77200000000005</v>
          </cell>
          <cell r="U2761" t="e">
            <v>#REF!</v>
          </cell>
          <cell r="V2761">
            <v>53969.695528800003</v>
          </cell>
          <cell r="W2761" t="e">
            <v>#REF!</v>
          </cell>
          <cell r="X2761">
            <v>81751.114113965319</v>
          </cell>
          <cell r="Y2761">
            <v>41.741760000000006</v>
          </cell>
          <cell r="Z2761">
            <v>563.51376000000005</v>
          </cell>
          <cell r="AA2761">
            <v>4680.2948400000005</v>
          </cell>
          <cell r="AB2761">
            <v>0</v>
          </cell>
          <cell r="AC2761">
            <v>19576.007744135008</v>
          </cell>
          <cell r="AD2761">
            <v>5068.3296269442817</v>
          </cell>
          <cell r="AE2761">
            <v>5453.2583042954366</v>
          </cell>
          <cell r="AF2761">
            <v>5765.6187029823896</v>
          </cell>
          <cell r="AG2761">
            <v>6039.4341531761484</v>
          </cell>
          <cell r="AH2761">
            <v>6288.5472395357911</v>
          </cell>
          <cell r="AI2761">
            <v>6540.0891291172256</v>
          </cell>
          <cell r="AJ2761">
            <v>0</v>
          </cell>
          <cell r="AK2761">
            <v>0</v>
          </cell>
          <cell r="AL2761">
            <v>0</v>
          </cell>
          <cell r="AM2761">
            <v>0</v>
          </cell>
          <cell r="AN2761">
            <v>0</v>
          </cell>
          <cell r="AO2761">
            <v>0</v>
          </cell>
          <cell r="AP2761">
            <v>0</v>
          </cell>
          <cell r="AQ2761">
            <v>54731.284900186278</v>
          </cell>
        </row>
        <row r="2762">
          <cell r="A2762">
            <v>2</v>
          </cell>
          <cell r="B2762" t="str">
            <v>COP</v>
          </cell>
          <cell r="C2762" t="str">
            <v>Convenidas</v>
          </cell>
          <cell r="D2762" t="str">
            <v>Fija</v>
          </cell>
          <cell r="E2762">
            <v>1</v>
          </cell>
          <cell r="F2762">
            <v>36173</v>
          </cell>
          <cell r="G2762" t="str">
            <v>Enero</v>
          </cell>
          <cell r="H2762">
            <v>1999</v>
          </cell>
          <cell r="I2762">
            <v>36538</v>
          </cell>
          <cell r="J2762">
            <v>2000</v>
          </cell>
          <cell r="K2762" t="str">
            <v>Enero</v>
          </cell>
          <cell r="L2762">
            <v>36532</v>
          </cell>
          <cell r="P2762">
            <v>0</v>
          </cell>
          <cell r="Q2762">
            <v>25.5</v>
          </cell>
          <cell r="R2762">
            <v>12</v>
          </cell>
          <cell r="S2762" t="e">
            <v>#REF!</v>
          </cell>
          <cell r="T2762">
            <v>-89722.8</v>
          </cell>
          <cell r="U2762" t="e">
            <v>#REF!</v>
          </cell>
          <cell r="V2762">
            <v>-89722.8</v>
          </cell>
          <cell r="W2762" t="e">
            <v>#REF!</v>
          </cell>
          <cell r="X2762">
            <v>-89722.8</v>
          </cell>
          <cell r="Y2762">
            <v>-22879.314000000002</v>
          </cell>
          <cell r="Z2762">
            <v>-112602.114</v>
          </cell>
          <cell r="AA2762">
            <v>-1076673.6000000001</v>
          </cell>
          <cell r="AB2762">
            <v>0</v>
          </cell>
          <cell r="AC2762">
            <v>-22879.314000000002</v>
          </cell>
          <cell r="AD2762">
            <v>0</v>
          </cell>
          <cell r="AE2762">
            <v>0</v>
          </cell>
          <cell r="AF2762">
            <v>0</v>
          </cell>
          <cell r="AG2762">
            <v>0</v>
          </cell>
          <cell r="AH2762">
            <v>0</v>
          </cell>
          <cell r="AI2762">
            <v>0</v>
          </cell>
          <cell r="AJ2762">
            <v>0</v>
          </cell>
          <cell r="AK2762">
            <v>0</v>
          </cell>
          <cell r="AL2762">
            <v>0</v>
          </cell>
          <cell r="AM2762">
            <v>0</v>
          </cell>
          <cell r="AN2762">
            <v>0</v>
          </cell>
          <cell r="AO2762">
            <v>0</v>
          </cell>
          <cell r="AP2762">
            <v>0</v>
          </cell>
          <cell r="AQ2762">
            <v>-22879.314000000002</v>
          </cell>
        </row>
        <row r="2763">
          <cell r="A2763">
            <v>2</v>
          </cell>
          <cell r="B2763" t="str">
            <v>COP</v>
          </cell>
          <cell r="C2763" t="str">
            <v>Convenidas</v>
          </cell>
          <cell r="D2763" t="str">
            <v>Fija</v>
          </cell>
          <cell r="E2763">
            <v>1</v>
          </cell>
          <cell r="F2763">
            <v>36466</v>
          </cell>
          <cell r="G2763" t="str">
            <v>Noviembre</v>
          </cell>
          <cell r="H2763">
            <v>1999</v>
          </cell>
          <cell r="I2763">
            <v>36832</v>
          </cell>
          <cell r="J2763">
            <v>2000</v>
          </cell>
          <cell r="K2763" t="str">
            <v>Noviembre</v>
          </cell>
          <cell r="L2763">
            <v>36532</v>
          </cell>
          <cell r="P2763">
            <v>0</v>
          </cell>
          <cell r="Q2763">
            <v>20</v>
          </cell>
          <cell r="R2763">
            <v>14.86</v>
          </cell>
          <cell r="S2763" t="e">
            <v>#REF!</v>
          </cell>
          <cell r="T2763">
            <v>89722.8</v>
          </cell>
          <cell r="U2763" t="e">
            <v>#REF!</v>
          </cell>
          <cell r="V2763">
            <v>89722.8</v>
          </cell>
          <cell r="W2763" t="e">
            <v>#REF!</v>
          </cell>
          <cell r="X2763">
            <v>89722.8</v>
          </cell>
          <cell r="Y2763">
            <v>17944.560000000001</v>
          </cell>
          <cell r="Z2763">
            <v>107667.36</v>
          </cell>
          <cell r="AA2763">
            <v>1333280.808</v>
          </cell>
          <cell r="AB2763">
            <v>0</v>
          </cell>
          <cell r="AC2763">
            <v>34221.173148000002</v>
          </cell>
          <cell r="AD2763">
            <v>0</v>
          </cell>
          <cell r="AE2763">
            <v>0</v>
          </cell>
          <cell r="AF2763">
            <v>0</v>
          </cell>
          <cell r="AG2763">
            <v>0</v>
          </cell>
          <cell r="AH2763">
            <v>0</v>
          </cell>
          <cell r="AI2763">
            <v>0</v>
          </cell>
          <cell r="AJ2763">
            <v>0</v>
          </cell>
          <cell r="AK2763">
            <v>0</v>
          </cell>
          <cell r="AL2763">
            <v>0</v>
          </cell>
          <cell r="AM2763">
            <v>0</v>
          </cell>
          <cell r="AN2763">
            <v>0</v>
          </cell>
          <cell r="AO2763">
            <v>0</v>
          </cell>
          <cell r="AP2763">
            <v>0</v>
          </cell>
          <cell r="AQ2763">
            <v>34221.173148000002</v>
          </cell>
        </row>
        <row r="2764">
          <cell r="A2764">
            <v>2</v>
          </cell>
          <cell r="B2764" t="str">
            <v>USD</v>
          </cell>
          <cell r="C2764" t="str">
            <v>Subastas</v>
          </cell>
          <cell r="D2764" t="str">
            <v>Fija</v>
          </cell>
          <cell r="E2764">
            <v>1</v>
          </cell>
          <cell r="F2764">
            <v>36097</v>
          </cell>
          <cell r="G2764" t="str">
            <v>Octubre</v>
          </cell>
          <cell r="H2764">
            <v>1998</v>
          </cell>
          <cell r="I2764">
            <v>36460</v>
          </cell>
          <cell r="J2764">
            <v>1999</v>
          </cell>
          <cell r="K2764" t="str">
            <v>Octubre</v>
          </cell>
          <cell r="P2764">
            <v>1966.07</v>
          </cell>
          <cell r="Q2764">
            <v>10</v>
          </cell>
          <cell r="R2764">
            <v>10</v>
          </cell>
          <cell r="S2764" t="e">
            <v>#REF!</v>
          </cell>
          <cell r="T2764">
            <v>-57.122599999999998</v>
          </cell>
          <cell r="U2764" t="e">
            <v>#REF!</v>
          </cell>
          <cell r="V2764">
            <v>-112307.03018199999</v>
          </cell>
          <cell r="W2764" t="e">
            <v>#REF!</v>
          </cell>
          <cell r="X2764">
            <v>-112531.522</v>
          </cell>
          <cell r="Y2764">
            <v>-11230.7030182</v>
          </cell>
          <cell r="Z2764">
            <v>-11287.8256182</v>
          </cell>
          <cell r="AA2764">
            <v>-571.226</v>
          </cell>
          <cell r="AB2764">
            <v>-11230.7030182</v>
          </cell>
          <cell r="AC2764">
            <v>0</v>
          </cell>
          <cell r="AD2764">
            <v>0</v>
          </cell>
          <cell r="AE2764">
            <v>0</v>
          </cell>
          <cell r="AF2764">
            <v>0</v>
          </cell>
          <cell r="AG2764">
            <v>0</v>
          </cell>
          <cell r="AH2764">
            <v>0</v>
          </cell>
          <cell r="AI2764">
            <v>0</v>
          </cell>
          <cell r="AJ2764">
            <v>0</v>
          </cell>
          <cell r="AK2764">
            <v>0</v>
          </cell>
          <cell r="AL2764">
            <v>0</v>
          </cell>
          <cell r="AM2764">
            <v>0</v>
          </cell>
          <cell r="AN2764">
            <v>0</v>
          </cell>
          <cell r="AO2764">
            <v>0</v>
          </cell>
          <cell r="AP2764">
            <v>0</v>
          </cell>
          <cell r="AQ2764">
            <v>-11230.7030182</v>
          </cell>
        </row>
        <row r="2765">
          <cell r="A2765">
            <v>2</v>
          </cell>
          <cell r="B2765" t="str">
            <v>USD</v>
          </cell>
          <cell r="C2765" t="str">
            <v>Subastas</v>
          </cell>
          <cell r="D2765" t="str">
            <v>Fija</v>
          </cell>
          <cell r="E2765">
            <v>2</v>
          </cell>
          <cell r="F2765">
            <v>36097</v>
          </cell>
          <cell r="G2765" t="str">
            <v>Octubre</v>
          </cell>
          <cell r="H2765">
            <v>1999</v>
          </cell>
          <cell r="I2765">
            <v>36909</v>
          </cell>
          <cell r="J2765">
            <v>2001</v>
          </cell>
          <cell r="K2765" t="str">
            <v>Enero</v>
          </cell>
          <cell r="L2765">
            <v>36460</v>
          </cell>
          <cell r="P2765">
            <v>1966.07</v>
          </cell>
          <cell r="Q2765">
            <v>10</v>
          </cell>
          <cell r="R2765">
            <v>10</v>
          </cell>
          <cell r="S2765" t="e">
            <v>#REF!</v>
          </cell>
          <cell r="T2765">
            <v>57.122599999999998</v>
          </cell>
          <cell r="U2765" t="e">
            <v>#REF!</v>
          </cell>
          <cell r="V2765">
            <v>112307.03018199999</v>
          </cell>
          <cell r="W2765" t="e">
            <v>#REF!</v>
          </cell>
          <cell r="X2765">
            <v>123183.86910292794</v>
          </cell>
          <cell r="Y2765">
            <v>5.7122600000000006</v>
          </cell>
          <cell r="Z2765">
            <v>62.834859999999999</v>
          </cell>
          <cell r="AA2765">
            <v>571.226</v>
          </cell>
          <cell r="AB2765">
            <v>0</v>
          </cell>
          <cell r="AC2765">
            <v>10963.026514600002</v>
          </cell>
          <cell r="AD2765">
            <v>12318.386910292797</v>
          </cell>
          <cell r="AE2765">
            <v>0</v>
          </cell>
          <cell r="AF2765">
            <v>0</v>
          </cell>
          <cell r="AG2765">
            <v>0</v>
          </cell>
          <cell r="AH2765">
            <v>0</v>
          </cell>
          <cell r="AI2765">
            <v>0</v>
          </cell>
          <cell r="AJ2765">
            <v>0</v>
          </cell>
          <cell r="AK2765">
            <v>0</v>
          </cell>
          <cell r="AL2765">
            <v>0</v>
          </cell>
          <cell r="AM2765">
            <v>0</v>
          </cell>
          <cell r="AN2765">
            <v>0</v>
          </cell>
          <cell r="AO2765">
            <v>0</v>
          </cell>
          <cell r="AP2765">
            <v>0</v>
          </cell>
          <cell r="AQ2765">
            <v>23281.413424892799</v>
          </cell>
        </row>
        <row r="2766">
          <cell r="A2766">
            <v>2</v>
          </cell>
          <cell r="B2766" t="str">
            <v>USD</v>
          </cell>
          <cell r="C2766" t="str">
            <v>Subastas</v>
          </cell>
          <cell r="D2766" t="str">
            <v>Fija</v>
          </cell>
          <cell r="E2766">
            <v>1</v>
          </cell>
          <cell r="F2766">
            <v>36097</v>
          </cell>
          <cell r="G2766" t="str">
            <v>Octubre</v>
          </cell>
          <cell r="H2766">
            <v>1999</v>
          </cell>
          <cell r="I2766">
            <v>36460</v>
          </cell>
          <cell r="J2766">
            <v>1999</v>
          </cell>
          <cell r="K2766" t="str">
            <v>Octubre</v>
          </cell>
          <cell r="P2766">
            <v>1966.07</v>
          </cell>
          <cell r="Q2766">
            <v>10</v>
          </cell>
          <cell r="R2766">
            <v>10</v>
          </cell>
          <cell r="S2766" t="e">
            <v>#REF!</v>
          </cell>
          <cell r="T2766">
            <v>0</v>
          </cell>
          <cell r="U2766" t="e">
            <v>#REF!</v>
          </cell>
          <cell r="V2766">
            <v>0</v>
          </cell>
          <cell r="W2766" t="e">
            <v>#REF!</v>
          </cell>
          <cell r="X2766">
            <v>0</v>
          </cell>
          <cell r="Y2766">
            <v>60.645788433999996</v>
          </cell>
          <cell r="Z2766">
            <v>60.645788433999996</v>
          </cell>
          <cell r="AA2766">
            <v>0</v>
          </cell>
          <cell r="AB2766">
            <v>60.645788433999996</v>
          </cell>
          <cell r="AC2766">
            <v>0</v>
          </cell>
          <cell r="AD2766">
            <v>0</v>
          </cell>
          <cell r="AE2766">
            <v>0</v>
          </cell>
          <cell r="AF2766">
            <v>0</v>
          </cell>
          <cell r="AG2766">
            <v>0</v>
          </cell>
          <cell r="AH2766">
            <v>0</v>
          </cell>
          <cell r="AI2766">
            <v>0</v>
          </cell>
          <cell r="AJ2766">
            <v>0</v>
          </cell>
          <cell r="AK2766">
            <v>0</v>
          </cell>
          <cell r="AL2766">
            <v>0</v>
          </cell>
          <cell r="AM2766">
            <v>0</v>
          </cell>
          <cell r="AN2766">
            <v>0</v>
          </cell>
          <cell r="AO2766">
            <v>0</v>
          </cell>
          <cell r="AP2766">
            <v>0</v>
          </cell>
          <cell r="AQ2766">
            <v>60.645788433999996</v>
          </cell>
        </row>
        <row r="2767">
          <cell r="A2767">
            <v>2</v>
          </cell>
          <cell r="B2767" t="str">
            <v>COP</v>
          </cell>
          <cell r="C2767" t="str">
            <v>Forzosas</v>
          </cell>
          <cell r="D2767" t="str">
            <v>Fija</v>
          </cell>
          <cell r="E2767">
            <v>1</v>
          </cell>
          <cell r="F2767">
            <v>35800</v>
          </cell>
          <cell r="G2767" t="str">
            <v>Enero</v>
          </cell>
          <cell r="H2767">
            <v>1998</v>
          </cell>
          <cell r="I2767">
            <v>36164</v>
          </cell>
          <cell r="J2767">
            <v>1999</v>
          </cell>
          <cell r="K2767" t="str">
            <v>Enero</v>
          </cell>
          <cell r="P2767">
            <v>0</v>
          </cell>
          <cell r="Q2767">
            <v>25.5</v>
          </cell>
          <cell r="R2767" t="e">
            <v>#REF!</v>
          </cell>
          <cell r="S2767" t="e">
            <v>#REF!</v>
          </cell>
          <cell r="T2767">
            <v>0</v>
          </cell>
          <cell r="U2767" t="e">
            <v>#REF!</v>
          </cell>
          <cell r="V2767">
            <v>0</v>
          </cell>
          <cell r="W2767" t="e">
            <v>#REF!</v>
          </cell>
          <cell r="X2767">
            <v>0</v>
          </cell>
          <cell r="Y2767">
            <v>3734.5931999999998</v>
          </cell>
          <cell r="Z2767">
            <v>3734.5931999999998</v>
          </cell>
          <cell r="AA2767" t="e">
            <v>#REF!</v>
          </cell>
          <cell r="AB2767">
            <v>3734.5931999999998</v>
          </cell>
          <cell r="AC2767">
            <v>0</v>
          </cell>
          <cell r="AD2767">
            <v>0</v>
          </cell>
          <cell r="AE2767">
            <v>0</v>
          </cell>
          <cell r="AF2767">
            <v>0</v>
          </cell>
          <cell r="AG2767">
            <v>0</v>
          </cell>
          <cell r="AH2767">
            <v>0</v>
          </cell>
          <cell r="AI2767">
            <v>0</v>
          </cell>
          <cell r="AJ2767">
            <v>0</v>
          </cell>
          <cell r="AK2767">
            <v>0</v>
          </cell>
          <cell r="AL2767">
            <v>0</v>
          </cell>
          <cell r="AM2767">
            <v>0</v>
          </cell>
          <cell r="AN2767">
            <v>0</v>
          </cell>
          <cell r="AO2767">
            <v>0</v>
          </cell>
          <cell r="AP2767">
            <v>0</v>
          </cell>
          <cell r="AQ2767">
            <v>3734.5931999999998</v>
          </cell>
        </row>
        <row r="2768">
          <cell r="A2768">
            <v>2</v>
          </cell>
          <cell r="B2768" t="str">
            <v>COP</v>
          </cell>
          <cell r="C2768" t="str">
            <v>Forzosas</v>
          </cell>
          <cell r="D2768" t="str">
            <v>Fija</v>
          </cell>
          <cell r="E2768">
            <v>1</v>
          </cell>
          <cell r="F2768">
            <v>35800</v>
          </cell>
          <cell r="G2768" t="str">
            <v>Enero</v>
          </cell>
          <cell r="H2768">
            <v>1998</v>
          </cell>
          <cell r="I2768">
            <v>36164</v>
          </cell>
          <cell r="J2768">
            <v>1999</v>
          </cell>
          <cell r="K2768" t="str">
            <v>Enero</v>
          </cell>
          <cell r="P2768">
            <v>0</v>
          </cell>
          <cell r="Q2768">
            <v>25.5</v>
          </cell>
          <cell r="R2768" t="e">
            <v>#REF!</v>
          </cell>
          <cell r="S2768" t="e">
            <v>#REF!</v>
          </cell>
          <cell r="T2768">
            <v>0</v>
          </cell>
          <cell r="U2768" t="e">
            <v>#REF!</v>
          </cell>
          <cell r="V2768">
            <v>0</v>
          </cell>
          <cell r="W2768" t="e">
            <v>#REF!</v>
          </cell>
          <cell r="X2768">
            <v>0</v>
          </cell>
          <cell r="Y2768">
            <v>6704.4393</v>
          </cell>
          <cell r="Z2768">
            <v>6704.4393</v>
          </cell>
          <cell r="AA2768" t="e">
            <v>#REF!</v>
          </cell>
          <cell r="AB2768">
            <v>6704.4393</v>
          </cell>
          <cell r="AC2768">
            <v>0</v>
          </cell>
          <cell r="AD2768">
            <v>0</v>
          </cell>
          <cell r="AE2768">
            <v>0</v>
          </cell>
          <cell r="AF2768">
            <v>0</v>
          </cell>
          <cell r="AG2768">
            <v>0</v>
          </cell>
          <cell r="AH2768">
            <v>0</v>
          </cell>
          <cell r="AI2768">
            <v>0</v>
          </cell>
          <cell r="AJ2768">
            <v>0</v>
          </cell>
          <cell r="AK2768">
            <v>0</v>
          </cell>
          <cell r="AL2768">
            <v>0</v>
          </cell>
          <cell r="AM2768">
            <v>0</v>
          </cell>
          <cell r="AN2768">
            <v>0</v>
          </cell>
          <cell r="AO2768">
            <v>0</v>
          </cell>
          <cell r="AP2768">
            <v>0</v>
          </cell>
          <cell r="AQ2768">
            <v>6704.4393</v>
          </cell>
        </row>
        <row r="2769">
          <cell r="A2769">
            <v>2</v>
          </cell>
          <cell r="B2769" t="str">
            <v>COP</v>
          </cell>
          <cell r="C2769" t="str">
            <v>Convenidas</v>
          </cell>
          <cell r="D2769" t="str">
            <v>Fija</v>
          </cell>
          <cell r="E2769">
            <v>1</v>
          </cell>
          <cell r="F2769">
            <v>35864</v>
          </cell>
          <cell r="G2769" t="str">
            <v>Marzo</v>
          </cell>
          <cell r="H2769">
            <v>1999</v>
          </cell>
          <cell r="I2769">
            <v>36227</v>
          </cell>
          <cell r="J2769">
            <v>1999</v>
          </cell>
          <cell r="K2769" t="str">
            <v>Marzo</v>
          </cell>
          <cell r="P2769">
            <v>0</v>
          </cell>
          <cell r="Q2769">
            <v>25.5</v>
          </cell>
          <cell r="R2769" t="e">
            <v>#REF!</v>
          </cell>
          <cell r="S2769" t="e">
            <v>#REF!</v>
          </cell>
          <cell r="T2769">
            <v>0</v>
          </cell>
          <cell r="U2769" t="e">
            <v>#REF!</v>
          </cell>
          <cell r="V2769">
            <v>0</v>
          </cell>
          <cell r="W2769" t="e">
            <v>#REF!</v>
          </cell>
          <cell r="X2769">
            <v>0</v>
          </cell>
          <cell r="Y2769">
            <v>26213.984120000001</v>
          </cell>
          <cell r="Z2769">
            <v>26213.984120000001</v>
          </cell>
          <cell r="AA2769" t="e">
            <v>#REF!</v>
          </cell>
          <cell r="AB2769">
            <v>26213.984120000001</v>
          </cell>
          <cell r="AC2769">
            <v>0</v>
          </cell>
          <cell r="AD2769">
            <v>0</v>
          </cell>
          <cell r="AE2769">
            <v>0</v>
          </cell>
          <cell r="AF2769">
            <v>0</v>
          </cell>
          <cell r="AG2769">
            <v>0</v>
          </cell>
          <cell r="AH2769">
            <v>0</v>
          </cell>
          <cell r="AI2769">
            <v>0</v>
          </cell>
          <cell r="AJ2769">
            <v>0</v>
          </cell>
          <cell r="AK2769">
            <v>0</v>
          </cell>
          <cell r="AL2769">
            <v>0</v>
          </cell>
          <cell r="AM2769">
            <v>0</v>
          </cell>
          <cell r="AN2769">
            <v>0</v>
          </cell>
          <cell r="AO2769">
            <v>0</v>
          </cell>
          <cell r="AP2769">
            <v>0</v>
          </cell>
          <cell r="AQ2769">
            <v>26213.984120000001</v>
          </cell>
        </row>
        <row r="2770">
          <cell r="A2770">
            <v>2</v>
          </cell>
          <cell r="B2770" t="str">
            <v>COP</v>
          </cell>
          <cell r="C2770" t="str">
            <v>Convenidas</v>
          </cell>
          <cell r="D2770" t="str">
            <v>Fija</v>
          </cell>
          <cell r="E2770">
            <v>1</v>
          </cell>
          <cell r="F2770">
            <v>35864</v>
          </cell>
          <cell r="G2770" t="str">
            <v>Marzo</v>
          </cell>
          <cell r="H2770">
            <v>1998</v>
          </cell>
          <cell r="I2770">
            <v>36229</v>
          </cell>
          <cell r="J2770">
            <v>1999</v>
          </cell>
          <cell r="K2770" t="str">
            <v>Marzo</v>
          </cell>
          <cell r="P2770">
            <v>0</v>
          </cell>
          <cell r="Q2770">
            <v>25.5</v>
          </cell>
          <cell r="R2770" t="e">
            <v>#REF!</v>
          </cell>
          <cell r="S2770" t="e">
            <v>#REF!</v>
          </cell>
          <cell r="T2770">
            <v>-116800</v>
          </cell>
          <cell r="U2770" t="e">
            <v>#REF!</v>
          </cell>
          <cell r="V2770">
            <v>-116800</v>
          </cell>
          <cell r="W2770" t="e">
            <v>#REF!</v>
          </cell>
          <cell r="X2770">
            <v>-116800</v>
          </cell>
          <cell r="Y2770">
            <v>-29784</v>
          </cell>
          <cell r="Z2770">
            <v>-146584</v>
          </cell>
          <cell r="AA2770" t="e">
            <v>#REF!</v>
          </cell>
          <cell r="AB2770">
            <v>-29784</v>
          </cell>
          <cell r="AC2770">
            <v>0</v>
          </cell>
          <cell r="AD2770">
            <v>0</v>
          </cell>
          <cell r="AE2770">
            <v>0</v>
          </cell>
          <cell r="AF2770">
            <v>0</v>
          </cell>
          <cell r="AG2770">
            <v>0</v>
          </cell>
          <cell r="AH2770">
            <v>0</v>
          </cell>
          <cell r="AI2770">
            <v>0</v>
          </cell>
          <cell r="AJ2770">
            <v>0</v>
          </cell>
          <cell r="AK2770">
            <v>0</v>
          </cell>
          <cell r="AL2770">
            <v>0</v>
          </cell>
          <cell r="AM2770">
            <v>0</v>
          </cell>
          <cell r="AN2770">
            <v>0</v>
          </cell>
          <cell r="AO2770">
            <v>0</v>
          </cell>
          <cell r="AP2770">
            <v>0</v>
          </cell>
          <cell r="AQ2770">
            <v>-29784</v>
          </cell>
        </row>
        <row r="2771">
          <cell r="A2771">
            <v>2</v>
          </cell>
          <cell r="B2771" t="str">
            <v>COP</v>
          </cell>
          <cell r="C2771" t="str">
            <v>Convenidas</v>
          </cell>
          <cell r="D2771" t="str">
            <v>Fija</v>
          </cell>
          <cell r="E2771">
            <v>2</v>
          </cell>
          <cell r="F2771">
            <v>35885</v>
          </cell>
          <cell r="G2771" t="str">
            <v>Marzo</v>
          </cell>
          <cell r="H2771">
            <v>1999</v>
          </cell>
          <cell r="I2771">
            <v>36249</v>
          </cell>
          <cell r="J2771">
            <v>1999</v>
          </cell>
          <cell r="K2771" t="str">
            <v>Marzo</v>
          </cell>
          <cell r="P2771">
            <v>0</v>
          </cell>
          <cell r="Q2771">
            <v>25.5</v>
          </cell>
          <cell r="R2771" t="e">
            <v>#REF!</v>
          </cell>
          <cell r="S2771" t="e">
            <v>#REF!</v>
          </cell>
          <cell r="T2771">
            <v>0</v>
          </cell>
          <cell r="U2771" t="e">
            <v>#REF!</v>
          </cell>
          <cell r="V2771">
            <v>0</v>
          </cell>
          <cell r="W2771" t="e">
            <v>#REF!</v>
          </cell>
          <cell r="X2771">
            <v>0</v>
          </cell>
          <cell r="Y2771">
            <v>41276.931081000002</v>
          </cell>
          <cell r="Z2771">
            <v>41276.931081000002</v>
          </cell>
          <cell r="AA2771" t="e">
            <v>#REF!</v>
          </cell>
          <cell r="AB2771">
            <v>41276.931081000002</v>
          </cell>
          <cell r="AC2771">
            <v>0</v>
          </cell>
          <cell r="AD2771">
            <v>0</v>
          </cell>
          <cell r="AE2771">
            <v>0</v>
          </cell>
          <cell r="AF2771">
            <v>0</v>
          </cell>
          <cell r="AG2771">
            <v>0</v>
          </cell>
          <cell r="AH2771">
            <v>0</v>
          </cell>
          <cell r="AI2771">
            <v>0</v>
          </cell>
          <cell r="AJ2771">
            <v>0</v>
          </cell>
          <cell r="AK2771">
            <v>0</v>
          </cell>
          <cell r="AL2771">
            <v>0</v>
          </cell>
          <cell r="AM2771">
            <v>0</v>
          </cell>
          <cell r="AN2771">
            <v>0</v>
          </cell>
          <cell r="AO2771">
            <v>0</v>
          </cell>
          <cell r="AP2771">
            <v>0</v>
          </cell>
          <cell r="AQ2771">
            <v>41276.931081000002</v>
          </cell>
        </row>
        <row r="2772">
          <cell r="A2772">
            <v>2</v>
          </cell>
          <cell r="B2772" t="str">
            <v>COP</v>
          </cell>
          <cell r="C2772" t="str">
            <v>Convenidas</v>
          </cell>
          <cell r="D2772" t="str">
            <v>Fija</v>
          </cell>
          <cell r="E2772">
            <v>1</v>
          </cell>
          <cell r="F2772">
            <v>35885</v>
          </cell>
          <cell r="G2772" t="str">
            <v>Marzo</v>
          </cell>
          <cell r="H2772">
            <v>1998</v>
          </cell>
          <cell r="I2772">
            <v>36250</v>
          </cell>
          <cell r="J2772">
            <v>1999</v>
          </cell>
          <cell r="K2772" t="str">
            <v>Marzo</v>
          </cell>
          <cell r="P2772">
            <v>0</v>
          </cell>
          <cell r="Q2772">
            <v>25.5</v>
          </cell>
          <cell r="R2772" t="e">
            <v>#REF!</v>
          </cell>
          <cell r="S2772" t="e">
            <v>#REF!</v>
          </cell>
          <cell r="T2772">
            <v>-178626.2</v>
          </cell>
          <cell r="U2772" t="e">
            <v>#REF!</v>
          </cell>
          <cell r="V2772">
            <v>-178626.2</v>
          </cell>
          <cell r="W2772" t="e">
            <v>#REF!</v>
          </cell>
          <cell r="X2772">
            <v>-178626.2</v>
          </cell>
          <cell r="Y2772">
            <v>-45549.681000000004</v>
          </cell>
          <cell r="Z2772">
            <v>-224175.88100000002</v>
          </cell>
          <cell r="AA2772" t="e">
            <v>#REF!</v>
          </cell>
          <cell r="AB2772">
            <v>-45549.681000000004</v>
          </cell>
          <cell r="AC2772">
            <v>0</v>
          </cell>
          <cell r="AD2772">
            <v>0</v>
          </cell>
          <cell r="AE2772">
            <v>0</v>
          </cell>
          <cell r="AF2772">
            <v>0</v>
          </cell>
          <cell r="AG2772">
            <v>0</v>
          </cell>
          <cell r="AH2772">
            <v>0</v>
          </cell>
          <cell r="AI2772">
            <v>0</v>
          </cell>
          <cell r="AJ2772">
            <v>0</v>
          </cell>
          <cell r="AK2772">
            <v>0</v>
          </cell>
          <cell r="AL2772">
            <v>0</v>
          </cell>
          <cell r="AM2772">
            <v>0</v>
          </cell>
          <cell r="AN2772">
            <v>0</v>
          </cell>
          <cell r="AO2772">
            <v>0</v>
          </cell>
          <cell r="AP2772">
            <v>0</v>
          </cell>
          <cell r="AQ2772">
            <v>-45549.681000000004</v>
          </cell>
        </row>
        <row r="2773">
          <cell r="A2773">
            <v>2</v>
          </cell>
          <cell r="B2773" t="str">
            <v>COP</v>
          </cell>
          <cell r="C2773" t="str">
            <v>Convenidas</v>
          </cell>
          <cell r="D2773" t="str">
            <v>Fija</v>
          </cell>
          <cell r="E2773">
            <v>3</v>
          </cell>
          <cell r="F2773">
            <v>35915</v>
          </cell>
          <cell r="G2773" t="str">
            <v>Abril</v>
          </cell>
          <cell r="H2773">
            <v>1999</v>
          </cell>
          <cell r="I2773">
            <v>36277</v>
          </cell>
          <cell r="J2773">
            <v>1999</v>
          </cell>
          <cell r="K2773" t="str">
            <v>Abril</v>
          </cell>
          <cell r="P2773">
            <v>0</v>
          </cell>
          <cell r="Q2773">
            <v>25.5</v>
          </cell>
          <cell r="R2773" t="e">
            <v>#REF!</v>
          </cell>
          <cell r="S2773" t="e">
            <v>#REF!</v>
          </cell>
          <cell r="T2773">
            <v>0</v>
          </cell>
          <cell r="U2773" t="e">
            <v>#REF!</v>
          </cell>
          <cell r="V2773">
            <v>0</v>
          </cell>
          <cell r="W2773" t="e">
            <v>#REF!</v>
          </cell>
          <cell r="X2773">
            <v>0</v>
          </cell>
          <cell r="Y2773">
            <v>7702.00785</v>
          </cell>
          <cell r="Z2773">
            <v>7702.00785</v>
          </cell>
          <cell r="AA2773" t="e">
            <v>#REF!</v>
          </cell>
          <cell r="AB2773">
            <v>7702.00785</v>
          </cell>
          <cell r="AC2773">
            <v>0</v>
          </cell>
          <cell r="AD2773">
            <v>0</v>
          </cell>
          <cell r="AE2773">
            <v>0</v>
          </cell>
          <cell r="AF2773">
            <v>0</v>
          </cell>
          <cell r="AG2773">
            <v>0</v>
          </cell>
          <cell r="AH2773">
            <v>0</v>
          </cell>
          <cell r="AI2773">
            <v>0</v>
          </cell>
          <cell r="AJ2773">
            <v>0</v>
          </cell>
          <cell r="AK2773">
            <v>0</v>
          </cell>
          <cell r="AL2773">
            <v>0</v>
          </cell>
          <cell r="AM2773">
            <v>0</v>
          </cell>
          <cell r="AN2773">
            <v>0</v>
          </cell>
          <cell r="AO2773">
            <v>0</v>
          </cell>
          <cell r="AP2773">
            <v>0</v>
          </cell>
          <cell r="AQ2773">
            <v>7702.00785</v>
          </cell>
        </row>
        <row r="2774">
          <cell r="A2774">
            <v>2</v>
          </cell>
          <cell r="B2774" t="str">
            <v>COP</v>
          </cell>
          <cell r="C2774" t="str">
            <v>Convenidas</v>
          </cell>
          <cell r="D2774" t="str">
            <v>Fija</v>
          </cell>
          <cell r="E2774">
            <v>1</v>
          </cell>
          <cell r="F2774">
            <v>35915</v>
          </cell>
          <cell r="G2774" t="str">
            <v>Abril</v>
          </cell>
          <cell r="H2774">
            <v>1998</v>
          </cell>
          <cell r="I2774">
            <v>36280</v>
          </cell>
          <cell r="J2774">
            <v>1999</v>
          </cell>
          <cell r="K2774" t="str">
            <v>Abril</v>
          </cell>
          <cell r="P2774">
            <v>0</v>
          </cell>
          <cell r="Q2774">
            <v>25.5</v>
          </cell>
          <cell r="R2774" t="e">
            <v>#REF!</v>
          </cell>
          <cell r="S2774" t="e">
            <v>#REF!</v>
          </cell>
          <cell r="T2774">
            <v>-59471.6</v>
          </cell>
          <cell r="U2774" t="e">
            <v>#REF!</v>
          </cell>
          <cell r="V2774">
            <v>-59471.6</v>
          </cell>
          <cell r="W2774" t="e">
            <v>#REF!</v>
          </cell>
          <cell r="X2774">
            <v>-59471.6</v>
          </cell>
          <cell r="Y2774">
            <v>-15165.258</v>
          </cell>
          <cell r="Z2774">
            <v>-74636.857999999993</v>
          </cell>
          <cell r="AA2774" t="e">
            <v>#REF!</v>
          </cell>
          <cell r="AB2774">
            <v>-15165.258</v>
          </cell>
          <cell r="AC2774">
            <v>0</v>
          </cell>
          <cell r="AD2774">
            <v>0</v>
          </cell>
          <cell r="AE2774">
            <v>0</v>
          </cell>
          <cell r="AF2774">
            <v>0</v>
          </cell>
          <cell r="AG2774">
            <v>0</v>
          </cell>
          <cell r="AH2774">
            <v>0</v>
          </cell>
          <cell r="AI2774">
            <v>0</v>
          </cell>
          <cell r="AJ2774">
            <v>0</v>
          </cell>
          <cell r="AK2774">
            <v>0</v>
          </cell>
          <cell r="AL2774">
            <v>0</v>
          </cell>
          <cell r="AM2774">
            <v>0</v>
          </cell>
          <cell r="AN2774">
            <v>0</v>
          </cell>
          <cell r="AO2774">
            <v>0</v>
          </cell>
          <cell r="AP2774">
            <v>0</v>
          </cell>
          <cell r="AQ2774">
            <v>-15165.258</v>
          </cell>
        </row>
        <row r="2775">
          <cell r="A2775">
            <v>2</v>
          </cell>
          <cell r="B2775" t="str">
            <v>COP</v>
          </cell>
          <cell r="C2775" t="str">
            <v>Convenidas</v>
          </cell>
          <cell r="D2775" t="str">
            <v>Fija</v>
          </cell>
          <cell r="E2775">
            <v>1</v>
          </cell>
          <cell r="F2775">
            <v>36003</v>
          </cell>
          <cell r="G2775" t="str">
            <v>Julio</v>
          </cell>
          <cell r="H2775">
            <v>1998</v>
          </cell>
          <cell r="I2775">
            <v>36362</v>
          </cell>
          <cell r="J2775">
            <v>1999</v>
          </cell>
          <cell r="K2775" t="str">
            <v>Julio</v>
          </cell>
          <cell r="P2775">
            <v>0</v>
          </cell>
          <cell r="Q2775">
            <v>25.5</v>
          </cell>
          <cell r="S2775" t="e">
            <v>#REF!</v>
          </cell>
          <cell r="T2775">
            <v>0</v>
          </cell>
          <cell r="U2775" t="e">
            <v>#REF!</v>
          </cell>
          <cell r="V2775">
            <v>0</v>
          </cell>
          <cell r="W2775" t="e">
            <v>#REF!</v>
          </cell>
          <cell r="X2775">
            <v>0</v>
          </cell>
          <cell r="Y2775">
            <v>21673.456686000001</v>
          </cell>
          <cell r="Z2775">
            <v>21673.456686000001</v>
          </cell>
          <cell r="AA2775">
            <v>0</v>
          </cell>
          <cell r="AB2775">
            <v>21673.456686000001</v>
          </cell>
          <cell r="AC2775">
            <v>0</v>
          </cell>
          <cell r="AD2775">
            <v>0</v>
          </cell>
          <cell r="AE2775">
            <v>0</v>
          </cell>
          <cell r="AF2775">
            <v>0</v>
          </cell>
          <cell r="AG2775">
            <v>0</v>
          </cell>
          <cell r="AH2775">
            <v>0</v>
          </cell>
          <cell r="AI2775">
            <v>0</v>
          </cell>
          <cell r="AJ2775">
            <v>0</v>
          </cell>
          <cell r="AK2775">
            <v>0</v>
          </cell>
          <cell r="AL2775">
            <v>0</v>
          </cell>
          <cell r="AM2775">
            <v>0</v>
          </cell>
          <cell r="AN2775">
            <v>0</v>
          </cell>
          <cell r="AO2775">
            <v>0</v>
          </cell>
          <cell r="AP2775">
            <v>0</v>
          </cell>
          <cell r="AQ2775">
            <v>21673.456686000001</v>
          </cell>
        </row>
        <row r="2776">
          <cell r="A2776">
            <v>2</v>
          </cell>
          <cell r="B2776" t="str">
            <v>COP</v>
          </cell>
          <cell r="C2776" t="str">
            <v>Convenidas</v>
          </cell>
          <cell r="D2776" t="str">
            <v>Fija</v>
          </cell>
          <cell r="E2776">
            <v>1</v>
          </cell>
          <cell r="F2776">
            <v>36031</v>
          </cell>
          <cell r="G2776" t="str">
            <v>Agosto</v>
          </cell>
          <cell r="H2776">
            <v>1998</v>
          </cell>
          <cell r="I2776">
            <v>36391</v>
          </cell>
          <cell r="J2776">
            <v>1999</v>
          </cell>
          <cell r="K2776" t="str">
            <v>Agosto</v>
          </cell>
          <cell r="P2776">
            <v>0</v>
          </cell>
          <cell r="Q2776">
            <v>25.5</v>
          </cell>
          <cell r="S2776" t="e">
            <v>#REF!</v>
          </cell>
          <cell r="T2776">
            <v>0</v>
          </cell>
          <cell r="U2776" t="e">
            <v>#REF!</v>
          </cell>
          <cell r="V2776">
            <v>0</v>
          </cell>
          <cell r="W2776" t="e">
            <v>#REF!</v>
          </cell>
          <cell r="X2776">
            <v>0</v>
          </cell>
          <cell r="Y2776">
            <v>40843.108445999998</v>
          </cell>
          <cell r="Z2776">
            <v>40843.108445999998</v>
          </cell>
          <cell r="AA2776">
            <v>0</v>
          </cell>
          <cell r="AB2776">
            <v>40843.108445999998</v>
          </cell>
          <cell r="AC2776">
            <v>0</v>
          </cell>
          <cell r="AD2776">
            <v>0</v>
          </cell>
          <cell r="AE2776">
            <v>0</v>
          </cell>
          <cell r="AF2776">
            <v>0</v>
          </cell>
          <cell r="AG2776">
            <v>0</v>
          </cell>
          <cell r="AH2776">
            <v>0</v>
          </cell>
          <cell r="AI2776">
            <v>0</v>
          </cell>
          <cell r="AJ2776">
            <v>0</v>
          </cell>
          <cell r="AK2776">
            <v>0</v>
          </cell>
          <cell r="AL2776">
            <v>0</v>
          </cell>
          <cell r="AM2776">
            <v>0</v>
          </cell>
          <cell r="AN2776">
            <v>0</v>
          </cell>
          <cell r="AO2776">
            <v>0</v>
          </cell>
          <cell r="AP2776">
            <v>0</v>
          </cell>
          <cell r="AQ2776">
            <v>40843.108445999998</v>
          </cell>
        </row>
        <row r="2777">
          <cell r="A2777">
            <v>2</v>
          </cell>
          <cell r="B2777" t="str">
            <v>COP</v>
          </cell>
          <cell r="C2777" t="str">
            <v>Convenidas</v>
          </cell>
          <cell r="D2777" t="str">
            <v>Fija</v>
          </cell>
          <cell r="E2777">
            <v>1</v>
          </cell>
          <cell r="F2777">
            <v>36248</v>
          </cell>
          <cell r="G2777" t="str">
            <v>Marzo</v>
          </cell>
          <cell r="H2777">
            <v>1999</v>
          </cell>
          <cell r="I2777">
            <v>36614</v>
          </cell>
          <cell r="J2777">
            <v>2000</v>
          </cell>
          <cell r="K2777" t="str">
            <v>Marzo</v>
          </cell>
          <cell r="P2777">
            <v>0</v>
          </cell>
          <cell r="Q2777">
            <v>25.5</v>
          </cell>
          <cell r="R2777" t="e">
            <v>#REF!</v>
          </cell>
          <cell r="S2777" t="e">
            <v>#REF!</v>
          </cell>
          <cell r="T2777">
            <v>45211.6</v>
          </cell>
          <cell r="V2777">
            <v>45211.6</v>
          </cell>
          <cell r="W2777">
            <v>0</v>
          </cell>
          <cell r="X2777">
            <v>45211.6</v>
          </cell>
          <cell r="Y2777">
            <v>11528.958000000001</v>
          </cell>
          <cell r="Z2777">
            <v>56740.557999999997</v>
          </cell>
          <cell r="AA2777" t="e">
            <v>#REF!</v>
          </cell>
          <cell r="AB2777">
            <v>0</v>
          </cell>
          <cell r="AC2777">
            <v>11528.958000000001</v>
          </cell>
          <cell r="AD2777">
            <v>0</v>
          </cell>
          <cell r="AE2777">
            <v>0</v>
          </cell>
          <cell r="AF2777">
            <v>0</v>
          </cell>
          <cell r="AG2777">
            <v>0</v>
          </cell>
          <cell r="AH2777">
            <v>0</v>
          </cell>
          <cell r="AI2777">
            <v>0</v>
          </cell>
          <cell r="AJ2777">
            <v>0</v>
          </cell>
          <cell r="AK2777">
            <v>0</v>
          </cell>
          <cell r="AL2777">
            <v>0</v>
          </cell>
          <cell r="AM2777">
            <v>0</v>
          </cell>
          <cell r="AN2777">
            <v>0</v>
          </cell>
          <cell r="AO2777">
            <v>0</v>
          </cell>
          <cell r="AP2777">
            <v>0</v>
          </cell>
          <cell r="AQ2777">
            <v>11528.958000000001</v>
          </cell>
        </row>
        <row r="2778">
          <cell r="A2778">
            <v>2</v>
          </cell>
          <cell r="B2778" t="str">
            <v>COP</v>
          </cell>
          <cell r="C2778" t="str">
            <v>Convenidas</v>
          </cell>
          <cell r="D2778" t="str">
            <v>Fija</v>
          </cell>
          <cell r="E2778">
            <v>2</v>
          </cell>
          <cell r="F2778">
            <v>36192</v>
          </cell>
          <cell r="G2778" t="str">
            <v>Febrero</v>
          </cell>
          <cell r="H2778">
            <v>1999</v>
          </cell>
          <cell r="I2778">
            <v>36923</v>
          </cell>
          <cell r="J2778">
            <v>2001</v>
          </cell>
          <cell r="K2778" t="str">
            <v>Febrero</v>
          </cell>
          <cell r="P2778">
            <v>0</v>
          </cell>
          <cell r="Q2778">
            <v>25.5</v>
          </cell>
          <cell r="R2778" t="e">
            <v>#REF!</v>
          </cell>
          <cell r="S2778" t="e">
            <v>#REF!</v>
          </cell>
          <cell r="T2778">
            <v>177237.9</v>
          </cell>
          <cell r="V2778">
            <v>177237.9</v>
          </cell>
          <cell r="W2778">
            <v>0</v>
          </cell>
          <cell r="X2778">
            <v>177237.9</v>
          </cell>
          <cell r="Y2778">
            <v>45195.664499999999</v>
          </cell>
          <cell r="Z2778">
            <v>222433.56449999998</v>
          </cell>
          <cell r="AA2778" t="e">
            <v>#REF!</v>
          </cell>
          <cell r="AB2778">
            <v>0</v>
          </cell>
          <cell r="AC2778">
            <v>45195.664499999999</v>
          </cell>
          <cell r="AD2778">
            <v>45195.664499999999</v>
          </cell>
          <cell r="AE2778">
            <v>0</v>
          </cell>
          <cell r="AF2778">
            <v>0</v>
          </cell>
          <cell r="AG2778">
            <v>0</v>
          </cell>
          <cell r="AH2778">
            <v>0</v>
          </cell>
          <cell r="AI2778">
            <v>0</v>
          </cell>
          <cell r="AJ2778">
            <v>0</v>
          </cell>
          <cell r="AK2778">
            <v>0</v>
          </cell>
          <cell r="AL2778">
            <v>0</v>
          </cell>
          <cell r="AM2778">
            <v>0</v>
          </cell>
          <cell r="AN2778">
            <v>0</v>
          </cell>
          <cell r="AO2778">
            <v>0</v>
          </cell>
          <cell r="AP2778">
            <v>0</v>
          </cell>
          <cell r="AQ2778">
            <v>90391.328999999998</v>
          </cell>
        </row>
        <row r="2779">
          <cell r="A2779">
            <v>2</v>
          </cell>
          <cell r="B2779" t="str">
            <v>COP</v>
          </cell>
          <cell r="C2779" t="str">
            <v>Convenidas</v>
          </cell>
          <cell r="D2779" t="str">
            <v>Fija</v>
          </cell>
          <cell r="E2779">
            <v>3</v>
          </cell>
          <cell r="F2779">
            <v>36220</v>
          </cell>
          <cell r="G2779" t="str">
            <v>Marzo</v>
          </cell>
          <cell r="H2779">
            <v>1999</v>
          </cell>
          <cell r="I2779">
            <v>37316</v>
          </cell>
          <cell r="J2779">
            <v>2002</v>
          </cell>
          <cell r="K2779" t="str">
            <v>Marzo</v>
          </cell>
          <cell r="P2779">
            <v>0</v>
          </cell>
          <cell r="Q2779">
            <v>25.5</v>
          </cell>
          <cell r="R2779" t="e">
            <v>#REF!</v>
          </cell>
          <cell r="S2779" t="e">
            <v>#REF!</v>
          </cell>
          <cell r="T2779">
            <v>132448.29999999999</v>
          </cell>
          <cell r="V2779">
            <v>132448.29999999999</v>
          </cell>
          <cell r="W2779">
            <v>0</v>
          </cell>
          <cell r="X2779">
            <v>132448.29999999999</v>
          </cell>
          <cell r="Y2779">
            <v>33774.316500000001</v>
          </cell>
          <cell r="Z2779">
            <v>166222.6165</v>
          </cell>
          <cell r="AA2779" t="e">
            <v>#REF!</v>
          </cell>
          <cell r="AB2779">
            <v>0</v>
          </cell>
          <cell r="AC2779">
            <v>33774.316500000001</v>
          </cell>
          <cell r="AD2779">
            <v>33774.316500000001</v>
          </cell>
          <cell r="AE2779">
            <v>33774.316500000001</v>
          </cell>
          <cell r="AF2779">
            <v>0</v>
          </cell>
          <cell r="AG2779">
            <v>0</v>
          </cell>
          <cell r="AH2779">
            <v>0</v>
          </cell>
          <cell r="AI2779">
            <v>0</v>
          </cell>
          <cell r="AJ2779">
            <v>0</v>
          </cell>
          <cell r="AK2779">
            <v>0</v>
          </cell>
          <cell r="AL2779">
            <v>0</v>
          </cell>
          <cell r="AM2779">
            <v>0</v>
          </cell>
          <cell r="AN2779">
            <v>0</v>
          </cell>
          <cell r="AO2779">
            <v>0</v>
          </cell>
          <cell r="AP2779">
            <v>0</v>
          </cell>
          <cell r="AQ2779">
            <v>101322.9495</v>
          </cell>
        </row>
        <row r="2780">
          <cell r="A2780">
            <v>2</v>
          </cell>
          <cell r="B2780" t="str">
            <v>COP</v>
          </cell>
          <cell r="C2780" t="str">
            <v>Convenidas</v>
          </cell>
          <cell r="D2780" t="str">
            <v>Fija</v>
          </cell>
          <cell r="E2780">
            <v>1</v>
          </cell>
          <cell r="F2780">
            <v>36003</v>
          </cell>
          <cell r="G2780" t="str">
            <v>Julio</v>
          </cell>
          <cell r="H2780">
            <v>1998</v>
          </cell>
          <cell r="I2780">
            <v>36368</v>
          </cell>
          <cell r="J2780">
            <v>1999</v>
          </cell>
          <cell r="K2780" t="str">
            <v>Julio</v>
          </cell>
          <cell r="P2780">
            <v>0</v>
          </cell>
          <cell r="Q2780">
            <v>25.5</v>
          </cell>
          <cell r="R2780" t="e">
            <v>#REF!</v>
          </cell>
          <cell r="S2780" t="e">
            <v>#REF!</v>
          </cell>
          <cell r="T2780">
            <v>121582.2</v>
          </cell>
          <cell r="U2780" t="e">
            <v>#REF!</v>
          </cell>
          <cell r="V2780">
            <v>121582.2</v>
          </cell>
          <cell r="W2780" t="e">
            <v>#REF!</v>
          </cell>
          <cell r="X2780">
            <v>121582.2</v>
          </cell>
          <cell r="Y2780">
            <v>31003.460999999999</v>
          </cell>
          <cell r="Z2780">
            <v>152585.66099999999</v>
          </cell>
          <cell r="AA2780" t="e">
            <v>#REF!</v>
          </cell>
          <cell r="AB2780">
            <v>31003.460999999999</v>
          </cell>
          <cell r="AC2780">
            <v>0</v>
          </cell>
          <cell r="AD2780">
            <v>0</v>
          </cell>
          <cell r="AE2780">
            <v>0</v>
          </cell>
          <cell r="AF2780">
            <v>0</v>
          </cell>
          <cell r="AG2780">
            <v>0</v>
          </cell>
          <cell r="AH2780">
            <v>0</v>
          </cell>
          <cell r="AI2780">
            <v>0</v>
          </cell>
          <cell r="AJ2780">
            <v>0</v>
          </cell>
          <cell r="AK2780">
            <v>0</v>
          </cell>
          <cell r="AL2780">
            <v>0</v>
          </cell>
          <cell r="AM2780">
            <v>0</v>
          </cell>
          <cell r="AN2780">
            <v>0</v>
          </cell>
          <cell r="AO2780">
            <v>0</v>
          </cell>
          <cell r="AP2780">
            <v>0</v>
          </cell>
          <cell r="AQ2780">
            <v>31003.460999999999</v>
          </cell>
        </row>
        <row r="2781">
          <cell r="A2781">
            <v>2</v>
          </cell>
          <cell r="B2781" t="str">
            <v>COP</v>
          </cell>
          <cell r="C2781" t="str">
            <v>Convenidas</v>
          </cell>
          <cell r="D2781" t="str">
            <v>Fija</v>
          </cell>
          <cell r="E2781">
            <v>1</v>
          </cell>
          <cell r="F2781">
            <v>36003</v>
          </cell>
          <cell r="G2781" t="str">
            <v>Julio</v>
          </cell>
          <cell r="H2781">
            <v>1998</v>
          </cell>
          <cell r="I2781">
            <v>36360</v>
          </cell>
          <cell r="J2781">
            <v>1999</v>
          </cell>
          <cell r="K2781" t="str">
            <v>Julio</v>
          </cell>
          <cell r="P2781">
            <v>0</v>
          </cell>
          <cell r="Q2781">
            <v>25.5</v>
          </cell>
          <cell r="R2781" t="e">
            <v>#REF!</v>
          </cell>
          <cell r="S2781" t="e">
            <v>#REF!</v>
          </cell>
          <cell r="T2781">
            <v>-121582.2</v>
          </cell>
          <cell r="U2781" t="e">
            <v>#REF!</v>
          </cell>
          <cell r="V2781">
            <v>-121582.2</v>
          </cell>
          <cell r="W2781" t="e">
            <v>#REF!</v>
          </cell>
          <cell r="X2781">
            <v>-121582.2</v>
          </cell>
          <cell r="Y2781">
            <v>-31003.460999999999</v>
          </cell>
          <cell r="Z2781">
            <v>-152585.66099999999</v>
          </cell>
          <cell r="AA2781" t="e">
            <v>#REF!</v>
          </cell>
          <cell r="AB2781">
            <v>-31003.460999999999</v>
          </cell>
          <cell r="AC2781">
            <v>0</v>
          </cell>
          <cell r="AD2781">
            <v>0</v>
          </cell>
          <cell r="AE2781">
            <v>0</v>
          </cell>
          <cell r="AF2781">
            <v>0</v>
          </cell>
          <cell r="AG2781">
            <v>0</v>
          </cell>
          <cell r="AH2781">
            <v>0</v>
          </cell>
          <cell r="AI2781">
            <v>0</v>
          </cell>
          <cell r="AJ2781">
            <v>0</v>
          </cell>
          <cell r="AK2781">
            <v>0</v>
          </cell>
          <cell r="AL2781">
            <v>0</v>
          </cell>
          <cell r="AM2781">
            <v>0</v>
          </cell>
          <cell r="AN2781">
            <v>0</v>
          </cell>
          <cell r="AO2781">
            <v>0</v>
          </cell>
          <cell r="AP2781">
            <v>0</v>
          </cell>
          <cell r="AQ2781">
            <v>-31003.460999999999</v>
          </cell>
        </row>
        <row r="2782">
          <cell r="A2782">
            <v>2</v>
          </cell>
          <cell r="B2782" t="str">
            <v>UVR</v>
          </cell>
          <cell r="C2782" t="str">
            <v>Convenidas</v>
          </cell>
          <cell r="D2782" t="str">
            <v>Fija</v>
          </cell>
          <cell r="E2782">
            <v>5</v>
          </cell>
          <cell r="F2782">
            <v>36305</v>
          </cell>
          <cell r="G2782" t="str">
            <v>Mayo</v>
          </cell>
          <cell r="H2782">
            <v>1999</v>
          </cell>
          <cell r="I2782">
            <v>38132</v>
          </cell>
          <cell r="J2782">
            <v>2004</v>
          </cell>
          <cell r="K2782" t="str">
            <v>Mayo</v>
          </cell>
          <cell r="Q2782">
            <v>6.5</v>
          </cell>
          <cell r="R2782">
            <v>9</v>
          </cell>
          <cell r="S2782">
            <v>100</v>
          </cell>
          <cell r="T2782">
            <v>1200</v>
          </cell>
          <cell r="V2782">
            <v>0</v>
          </cell>
          <cell r="W2782">
            <v>0</v>
          </cell>
          <cell r="X2782">
            <v>171093.94616133263</v>
          </cell>
          <cell r="Y2782">
            <v>78</v>
          </cell>
          <cell r="Z2782">
            <v>1278</v>
          </cell>
          <cell r="AA2782">
            <v>10800</v>
          </cell>
          <cell r="AB2782">
            <v>0</v>
          </cell>
          <cell r="AC2782">
            <v>8517.6</v>
          </cell>
          <cell r="AD2782">
            <v>9185.188274829492</v>
          </cell>
          <cell r="AE2782">
            <v>9965.7343432850557</v>
          </cell>
          <cell r="AF2782">
            <v>10583.247287753537</v>
          </cell>
          <cell r="AG2782">
            <v>11121.10650048662</v>
          </cell>
          <cell r="AH2782">
            <v>0</v>
          </cell>
          <cell r="AI2782">
            <v>0</v>
          </cell>
          <cell r="AJ2782">
            <v>0</v>
          </cell>
          <cell r="AK2782">
            <v>0</v>
          </cell>
          <cell r="AL2782">
            <v>0</v>
          </cell>
          <cell r="AM2782">
            <v>0</v>
          </cell>
          <cell r="AN2782">
            <v>0</v>
          </cell>
          <cell r="AO2782">
            <v>0</v>
          </cell>
          <cell r="AP2782">
            <v>0</v>
          </cell>
          <cell r="AQ2782">
            <v>49372.876406354706</v>
          </cell>
        </row>
        <row r="2783">
          <cell r="A2783">
            <v>2</v>
          </cell>
          <cell r="B2783" t="str">
            <v>COP</v>
          </cell>
          <cell r="C2783" t="str">
            <v>Convenidas</v>
          </cell>
          <cell r="D2783" t="str">
            <v>Fija</v>
          </cell>
          <cell r="E2783">
            <v>1</v>
          </cell>
          <cell r="F2783">
            <v>36031</v>
          </cell>
          <cell r="G2783" t="str">
            <v>Agosto</v>
          </cell>
          <cell r="H2783">
            <v>1998</v>
          </cell>
          <cell r="I2783">
            <v>36396</v>
          </cell>
          <cell r="J2783">
            <v>1999</v>
          </cell>
          <cell r="K2783" t="str">
            <v>Agosto</v>
          </cell>
          <cell r="P2783">
            <v>0</v>
          </cell>
          <cell r="Q2783">
            <v>25.5</v>
          </cell>
          <cell r="R2783" t="e">
            <v>#REF!</v>
          </cell>
          <cell r="S2783" t="e">
            <v>#REF!</v>
          </cell>
          <cell r="T2783">
            <v>92231.4</v>
          </cell>
          <cell r="U2783" t="e">
            <v>#REF!</v>
          </cell>
          <cell r="V2783">
            <v>92231.4</v>
          </cell>
          <cell r="W2783" t="e">
            <v>#REF!</v>
          </cell>
          <cell r="X2783">
            <v>92231.4</v>
          </cell>
          <cell r="Y2783">
            <v>21673.456686000001</v>
          </cell>
          <cell r="Z2783">
            <v>113904.856686</v>
          </cell>
          <cell r="AA2783" t="e">
            <v>#REF!</v>
          </cell>
          <cell r="AB2783">
            <v>21673.456686000001</v>
          </cell>
          <cell r="AC2783">
            <v>0</v>
          </cell>
          <cell r="AD2783">
            <v>0</v>
          </cell>
          <cell r="AE2783">
            <v>0</v>
          </cell>
          <cell r="AF2783">
            <v>0</v>
          </cell>
          <cell r="AG2783">
            <v>0</v>
          </cell>
          <cell r="AH2783">
            <v>0</v>
          </cell>
          <cell r="AI2783">
            <v>0</v>
          </cell>
          <cell r="AJ2783">
            <v>0</v>
          </cell>
          <cell r="AK2783">
            <v>0</v>
          </cell>
          <cell r="AL2783">
            <v>0</v>
          </cell>
          <cell r="AM2783">
            <v>0</v>
          </cell>
          <cell r="AN2783">
            <v>0</v>
          </cell>
          <cell r="AO2783">
            <v>0</v>
          </cell>
          <cell r="AP2783">
            <v>0</v>
          </cell>
          <cell r="AQ2783">
            <v>21673.456686000001</v>
          </cell>
        </row>
        <row r="2784">
          <cell r="A2784">
            <v>2</v>
          </cell>
          <cell r="B2784" t="str">
            <v>COP</v>
          </cell>
          <cell r="C2784" t="str">
            <v>Convenidas</v>
          </cell>
          <cell r="D2784" t="str">
            <v>Fija</v>
          </cell>
          <cell r="E2784">
            <v>1</v>
          </cell>
          <cell r="F2784">
            <v>36031</v>
          </cell>
          <cell r="G2784" t="str">
            <v>Agosto</v>
          </cell>
          <cell r="H2784">
            <v>1998</v>
          </cell>
          <cell r="I2784">
            <v>36396</v>
          </cell>
          <cell r="J2784">
            <v>1999</v>
          </cell>
          <cell r="K2784" t="str">
            <v>Agosto</v>
          </cell>
          <cell r="P2784">
            <v>0</v>
          </cell>
          <cell r="Q2784">
            <v>25.5</v>
          </cell>
          <cell r="R2784" t="e">
            <v>#REF!</v>
          </cell>
          <cell r="S2784" t="e">
            <v>#REF!</v>
          </cell>
          <cell r="T2784">
            <v>-92231.4</v>
          </cell>
          <cell r="U2784" t="e">
            <v>#REF!</v>
          </cell>
          <cell r="V2784">
            <v>-92231.4</v>
          </cell>
          <cell r="W2784" t="e">
            <v>#REF!</v>
          </cell>
          <cell r="X2784">
            <v>-92231.4</v>
          </cell>
          <cell r="Y2784">
            <v>-23519.006999999998</v>
          </cell>
          <cell r="Z2784">
            <v>-115750.40699999999</v>
          </cell>
          <cell r="AA2784" t="e">
            <v>#REF!</v>
          </cell>
          <cell r="AB2784">
            <v>-23519.006999999998</v>
          </cell>
          <cell r="AC2784">
            <v>0</v>
          </cell>
          <cell r="AD2784">
            <v>0</v>
          </cell>
          <cell r="AE2784">
            <v>0</v>
          </cell>
          <cell r="AF2784">
            <v>0</v>
          </cell>
          <cell r="AG2784">
            <v>0</v>
          </cell>
          <cell r="AH2784">
            <v>0</v>
          </cell>
          <cell r="AI2784">
            <v>0</v>
          </cell>
          <cell r="AJ2784">
            <v>0</v>
          </cell>
          <cell r="AK2784">
            <v>0</v>
          </cell>
          <cell r="AL2784">
            <v>0</v>
          </cell>
          <cell r="AM2784">
            <v>0</v>
          </cell>
          <cell r="AN2784">
            <v>0</v>
          </cell>
          <cell r="AO2784">
            <v>0</v>
          </cell>
          <cell r="AP2784">
            <v>0</v>
          </cell>
          <cell r="AQ2784">
            <v>-23519.006999999998</v>
          </cell>
        </row>
        <row r="2785">
          <cell r="A2785">
            <v>2</v>
          </cell>
          <cell r="B2785" t="str">
            <v>COP</v>
          </cell>
          <cell r="C2785" t="str">
            <v>Convenidas</v>
          </cell>
          <cell r="D2785" t="str">
            <v>Fija</v>
          </cell>
          <cell r="E2785">
            <v>1</v>
          </cell>
          <cell r="F2785">
            <v>36248</v>
          </cell>
          <cell r="G2785" t="str">
            <v>Marzo</v>
          </cell>
          <cell r="H2785">
            <v>1999</v>
          </cell>
          <cell r="I2785">
            <v>36614</v>
          </cell>
          <cell r="J2785">
            <v>2000</v>
          </cell>
          <cell r="K2785" t="str">
            <v>Marzo</v>
          </cell>
          <cell r="L2785">
            <v>36612</v>
          </cell>
          <cell r="M2785" t="str">
            <v>Marzo</v>
          </cell>
          <cell r="P2785">
            <v>0</v>
          </cell>
          <cell r="Q2785">
            <v>25.5</v>
          </cell>
          <cell r="R2785">
            <v>10</v>
          </cell>
          <cell r="S2785">
            <v>125.434</v>
          </cell>
          <cell r="T2785">
            <v>-127066.1</v>
          </cell>
          <cell r="U2785">
            <v>-159384.09</v>
          </cell>
          <cell r="V2785">
            <v>-127066.1</v>
          </cell>
          <cell r="W2785">
            <v>-159384.09</v>
          </cell>
          <cell r="X2785">
            <v>-127066.1</v>
          </cell>
          <cell r="Y2785">
            <v>-32401.855500000001</v>
          </cell>
          <cell r="Z2785">
            <v>-159467.95550000001</v>
          </cell>
          <cell r="AA2785">
            <v>-1270661</v>
          </cell>
          <cell r="AB2785">
            <v>0</v>
          </cell>
          <cell r="AC2785">
            <v>-32401.855500000001</v>
          </cell>
          <cell r="AD2785">
            <v>0</v>
          </cell>
          <cell r="AE2785">
            <v>0</v>
          </cell>
          <cell r="AF2785">
            <v>0</v>
          </cell>
          <cell r="AG2785">
            <v>0</v>
          </cell>
          <cell r="AH2785">
            <v>0</v>
          </cell>
          <cell r="AI2785">
            <v>0</v>
          </cell>
          <cell r="AJ2785">
            <v>0</v>
          </cell>
          <cell r="AK2785">
            <v>0</v>
          </cell>
          <cell r="AL2785">
            <v>0</v>
          </cell>
          <cell r="AM2785">
            <v>0</v>
          </cell>
          <cell r="AN2785">
            <v>0</v>
          </cell>
          <cell r="AO2785">
            <v>0</v>
          </cell>
          <cell r="AP2785">
            <v>0</v>
          </cell>
          <cell r="AQ2785">
            <v>-32401.855500000001</v>
          </cell>
        </row>
        <row r="2786">
          <cell r="A2786">
            <v>2</v>
          </cell>
          <cell r="B2786" t="str">
            <v>COP</v>
          </cell>
          <cell r="C2786" t="str">
            <v>Convenidas</v>
          </cell>
          <cell r="D2786" t="str">
            <v>Fija</v>
          </cell>
          <cell r="E2786">
            <v>1</v>
          </cell>
          <cell r="F2786">
            <v>36542</v>
          </cell>
          <cell r="G2786" t="str">
            <v>Enero</v>
          </cell>
          <cell r="H2786">
            <v>2000</v>
          </cell>
          <cell r="I2786">
            <v>36908</v>
          </cell>
          <cell r="J2786">
            <v>2001</v>
          </cell>
          <cell r="K2786" t="str">
            <v>Enero</v>
          </cell>
          <cell r="L2786">
            <v>36612</v>
          </cell>
          <cell r="M2786" t="str">
            <v>Marzo</v>
          </cell>
          <cell r="P2786">
            <v>0</v>
          </cell>
          <cell r="Q2786">
            <v>15</v>
          </cell>
          <cell r="R2786">
            <v>14.3</v>
          </cell>
          <cell r="S2786">
            <v>103.187</v>
          </cell>
          <cell r="T2786">
            <v>127066.1</v>
          </cell>
          <cell r="U2786">
            <v>131115.70000000001</v>
          </cell>
          <cell r="V2786">
            <v>127066.1</v>
          </cell>
          <cell r="W2786">
            <v>131115.70000000001</v>
          </cell>
          <cell r="X2786">
            <v>127066.1</v>
          </cell>
          <cell r="Y2786">
            <v>19059.915000000001</v>
          </cell>
          <cell r="Z2786">
            <v>146126.01500000001</v>
          </cell>
          <cell r="AA2786">
            <v>1817045.2300000002</v>
          </cell>
          <cell r="AB2786">
            <v>0</v>
          </cell>
          <cell r="AC2786">
            <v>28268.395266999985</v>
          </cell>
          <cell r="AD2786">
            <v>19059.915000000001</v>
          </cell>
          <cell r="AE2786">
            <v>0</v>
          </cell>
          <cell r="AF2786">
            <v>0</v>
          </cell>
          <cell r="AG2786">
            <v>0</v>
          </cell>
          <cell r="AH2786">
            <v>0</v>
          </cell>
          <cell r="AI2786">
            <v>0</v>
          </cell>
          <cell r="AJ2786">
            <v>0</v>
          </cell>
          <cell r="AK2786">
            <v>0</v>
          </cell>
          <cell r="AL2786">
            <v>0</v>
          </cell>
          <cell r="AM2786">
            <v>0</v>
          </cell>
          <cell r="AN2786">
            <v>0</v>
          </cell>
          <cell r="AO2786">
            <v>0</v>
          </cell>
          <cell r="AP2786">
            <v>0</v>
          </cell>
          <cell r="AQ2786">
            <v>47328.310266999986</v>
          </cell>
        </row>
        <row r="2787">
          <cell r="A2787">
            <v>2</v>
          </cell>
          <cell r="B2787" t="str">
            <v>COP</v>
          </cell>
          <cell r="C2787" t="str">
            <v>Convenidas</v>
          </cell>
          <cell r="D2787" t="str">
            <v>Fija</v>
          </cell>
          <cell r="E2787">
            <v>1</v>
          </cell>
          <cell r="F2787">
            <v>36466</v>
          </cell>
          <cell r="G2787" t="str">
            <v>Noviembre</v>
          </cell>
          <cell r="H2787">
            <v>1999</v>
          </cell>
          <cell r="I2787">
            <v>36832</v>
          </cell>
          <cell r="J2787">
            <v>2000</v>
          </cell>
          <cell r="K2787" t="str">
            <v>Noviembre</v>
          </cell>
          <cell r="L2787">
            <v>36826</v>
          </cell>
          <cell r="M2787" t="str">
            <v>Octubre</v>
          </cell>
          <cell r="P2787">
            <v>0</v>
          </cell>
          <cell r="Q2787">
            <v>20</v>
          </cell>
          <cell r="R2787">
            <v>12</v>
          </cell>
          <cell r="S2787">
            <v>119.777</v>
          </cell>
          <cell r="T2787">
            <v>-229182.76</v>
          </cell>
          <cell r="U2787">
            <v>-274508.23</v>
          </cell>
          <cell r="V2787">
            <v>-229182.76</v>
          </cell>
          <cell r="W2787">
            <v>-274508.23</v>
          </cell>
          <cell r="X2787">
            <v>-229182.76</v>
          </cell>
          <cell r="Y2787">
            <v>-45836.552000000003</v>
          </cell>
          <cell r="Z2787">
            <v>-275019.31200000003</v>
          </cell>
          <cell r="AA2787">
            <v>-2750193.12</v>
          </cell>
          <cell r="AB2787">
            <v>0</v>
          </cell>
          <cell r="AC2787">
            <v>-45836.552000000003</v>
          </cell>
          <cell r="AD2787">
            <v>0</v>
          </cell>
          <cell r="AE2787">
            <v>0</v>
          </cell>
          <cell r="AF2787">
            <v>0</v>
          </cell>
          <cell r="AG2787">
            <v>0</v>
          </cell>
          <cell r="AH2787">
            <v>0</v>
          </cell>
          <cell r="AI2787">
            <v>0</v>
          </cell>
          <cell r="AJ2787">
            <v>0</v>
          </cell>
          <cell r="AK2787">
            <v>0</v>
          </cell>
          <cell r="AL2787">
            <v>0</v>
          </cell>
          <cell r="AM2787">
            <v>0</v>
          </cell>
          <cell r="AN2787">
            <v>0</v>
          </cell>
          <cell r="AO2787">
            <v>0</v>
          </cell>
          <cell r="AP2787">
            <v>0</v>
          </cell>
          <cell r="AQ2787">
            <v>-45836.552000000003</v>
          </cell>
        </row>
        <row r="2788">
          <cell r="A2788">
            <v>2</v>
          </cell>
          <cell r="B2788" t="str">
            <v>COP</v>
          </cell>
          <cell r="C2788" t="str">
            <v>Convenidas</v>
          </cell>
          <cell r="D2788" t="str">
            <v>Fija</v>
          </cell>
          <cell r="E2788">
            <v>1</v>
          </cell>
          <cell r="F2788">
            <v>36752</v>
          </cell>
          <cell r="G2788" t="str">
            <v>Agosto</v>
          </cell>
          <cell r="H2788">
            <v>2000</v>
          </cell>
          <cell r="I2788">
            <v>37117</v>
          </cell>
          <cell r="J2788">
            <v>2001</v>
          </cell>
          <cell r="K2788" t="str">
            <v>Agosto</v>
          </cell>
          <cell r="L2788">
            <v>36826</v>
          </cell>
          <cell r="M2788" t="str">
            <v>Octubre</v>
          </cell>
          <cell r="P2788">
            <v>0</v>
          </cell>
          <cell r="Q2788">
            <v>15</v>
          </cell>
          <cell r="R2788">
            <v>13.4</v>
          </cell>
          <cell r="S2788">
            <v>104.03</v>
          </cell>
          <cell r="T2788">
            <v>229182.76</v>
          </cell>
          <cell r="U2788">
            <v>238418.83</v>
          </cell>
          <cell r="V2788">
            <v>229182.76</v>
          </cell>
          <cell r="W2788">
            <v>238418.83</v>
          </cell>
          <cell r="X2788">
            <v>229182.76</v>
          </cell>
          <cell r="Y2788">
            <v>34377.413999999997</v>
          </cell>
          <cell r="Z2788">
            <v>263560.174</v>
          </cell>
          <cell r="AA2788">
            <v>3071048.9840000002</v>
          </cell>
          <cell r="AB2788">
            <v>0</v>
          </cell>
          <cell r="AC2788">
            <v>36089.409217200002</v>
          </cell>
          <cell r="AD2788">
            <v>34377.413999999997</v>
          </cell>
          <cell r="AE2788">
            <v>0</v>
          </cell>
          <cell r="AF2788">
            <v>0</v>
          </cell>
          <cell r="AG2788">
            <v>0</v>
          </cell>
          <cell r="AH2788">
            <v>0</v>
          </cell>
          <cell r="AI2788">
            <v>0</v>
          </cell>
          <cell r="AJ2788">
            <v>0</v>
          </cell>
          <cell r="AK2788">
            <v>0</v>
          </cell>
          <cell r="AL2788">
            <v>0</v>
          </cell>
          <cell r="AM2788">
            <v>0</v>
          </cell>
          <cell r="AN2788">
            <v>0</v>
          </cell>
          <cell r="AO2788">
            <v>0</v>
          </cell>
          <cell r="AP2788">
            <v>0</v>
          </cell>
          <cell r="AQ2788">
            <v>70466.823217199999</v>
          </cell>
        </row>
        <row r="2789">
          <cell r="A2789">
            <v>2</v>
          </cell>
          <cell r="B2789" t="str">
            <v>COP</v>
          </cell>
          <cell r="C2789" t="str">
            <v>Convenidas</v>
          </cell>
          <cell r="D2789" t="str">
            <v>Fija</v>
          </cell>
          <cell r="E2789">
            <v>1</v>
          </cell>
          <cell r="F2789">
            <v>36466</v>
          </cell>
          <cell r="G2789" t="str">
            <v>Noviembre</v>
          </cell>
          <cell r="H2789">
            <v>1999</v>
          </cell>
          <cell r="I2789">
            <v>36832</v>
          </cell>
          <cell r="J2789">
            <v>2000</v>
          </cell>
          <cell r="K2789" t="str">
            <v>Noviembre</v>
          </cell>
          <cell r="L2789">
            <v>36826</v>
          </cell>
          <cell r="M2789" t="str">
            <v>Octubre</v>
          </cell>
          <cell r="P2789">
            <v>0</v>
          </cell>
          <cell r="Q2789">
            <v>20</v>
          </cell>
          <cell r="R2789">
            <v>12</v>
          </cell>
          <cell r="S2789">
            <v>119.777</v>
          </cell>
          <cell r="T2789">
            <v>-25000</v>
          </cell>
          <cell r="U2789">
            <v>-29944.25</v>
          </cell>
          <cell r="V2789">
            <v>-25000</v>
          </cell>
          <cell r="W2789">
            <v>-29944.25</v>
          </cell>
          <cell r="X2789">
            <v>-25000</v>
          </cell>
          <cell r="Y2789">
            <v>-5000</v>
          </cell>
          <cell r="Z2789">
            <v>-30000</v>
          </cell>
          <cell r="AA2789">
            <v>-300000</v>
          </cell>
          <cell r="AB2789">
            <v>0</v>
          </cell>
          <cell r="AC2789">
            <v>-5000</v>
          </cell>
          <cell r="AD2789">
            <v>0</v>
          </cell>
          <cell r="AE2789">
            <v>0</v>
          </cell>
          <cell r="AF2789">
            <v>0</v>
          </cell>
          <cell r="AG2789">
            <v>0</v>
          </cell>
          <cell r="AH2789">
            <v>0</v>
          </cell>
          <cell r="AI2789">
            <v>0</v>
          </cell>
          <cell r="AJ2789">
            <v>0</v>
          </cell>
          <cell r="AK2789">
            <v>0</v>
          </cell>
          <cell r="AL2789">
            <v>0</v>
          </cell>
          <cell r="AM2789">
            <v>0</v>
          </cell>
          <cell r="AN2789">
            <v>0</v>
          </cell>
          <cell r="AO2789">
            <v>0</v>
          </cell>
          <cell r="AP2789">
            <v>0</v>
          </cell>
          <cell r="AQ2789">
            <v>-5000</v>
          </cell>
        </row>
        <row r="2790">
          <cell r="A2790">
            <v>2</v>
          </cell>
          <cell r="B2790" t="str">
            <v>COP</v>
          </cell>
          <cell r="C2790" t="str">
            <v>Convenidas</v>
          </cell>
          <cell r="D2790" t="str">
            <v>Fija</v>
          </cell>
          <cell r="E2790">
            <v>2</v>
          </cell>
          <cell r="F2790">
            <v>36787</v>
          </cell>
          <cell r="G2790" t="str">
            <v>Septiembre</v>
          </cell>
          <cell r="H2790">
            <v>2000</v>
          </cell>
          <cell r="I2790">
            <v>37517</v>
          </cell>
          <cell r="J2790">
            <v>2002</v>
          </cell>
          <cell r="K2790" t="str">
            <v>Septiembre</v>
          </cell>
          <cell r="L2790">
            <v>36826</v>
          </cell>
          <cell r="M2790" t="str">
            <v>Octubre</v>
          </cell>
          <cell r="P2790">
            <v>0</v>
          </cell>
          <cell r="Q2790">
            <v>15</v>
          </cell>
          <cell r="R2790">
            <v>14.8</v>
          </cell>
          <cell r="S2790">
            <v>101.816</v>
          </cell>
          <cell r="T2790">
            <v>25000</v>
          </cell>
          <cell r="U2790">
            <v>25454</v>
          </cell>
          <cell r="V2790">
            <v>25000</v>
          </cell>
          <cell r="W2790">
            <v>25454</v>
          </cell>
          <cell r="X2790">
            <v>25000</v>
          </cell>
          <cell r="Y2790">
            <v>3750</v>
          </cell>
          <cell r="Z2790">
            <v>28750</v>
          </cell>
          <cell r="AA2790">
            <v>370000</v>
          </cell>
          <cell r="AB2790">
            <v>0</v>
          </cell>
          <cell r="AC2790">
            <v>4490.25</v>
          </cell>
          <cell r="AD2790">
            <v>3750</v>
          </cell>
          <cell r="AE2790">
            <v>3750</v>
          </cell>
          <cell r="AF2790">
            <v>0</v>
          </cell>
          <cell r="AG2790">
            <v>0</v>
          </cell>
          <cell r="AH2790">
            <v>0</v>
          </cell>
          <cell r="AI2790">
            <v>0</v>
          </cell>
          <cell r="AJ2790">
            <v>0</v>
          </cell>
          <cell r="AK2790">
            <v>0</v>
          </cell>
          <cell r="AL2790">
            <v>0</v>
          </cell>
          <cell r="AM2790">
            <v>0</v>
          </cell>
          <cell r="AN2790">
            <v>0</v>
          </cell>
          <cell r="AO2790">
            <v>0</v>
          </cell>
          <cell r="AP2790">
            <v>0</v>
          </cell>
          <cell r="AQ2790">
            <v>11990.25</v>
          </cell>
        </row>
        <row r="2791">
          <cell r="A2791">
            <v>2</v>
          </cell>
          <cell r="B2791" t="str">
            <v>COP</v>
          </cell>
          <cell r="C2791" t="str">
            <v>Convenidas</v>
          </cell>
          <cell r="D2791" t="str">
            <v>Fija</v>
          </cell>
          <cell r="E2791">
            <v>1</v>
          </cell>
          <cell r="F2791">
            <v>36466</v>
          </cell>
          <cell r="G2791" t="str">
            <v>Noviembre</v>
          </cell>
          <cell r="H2791">
            <v>1999</v>
          </cell>
          <cell r="I2791">
            <v>36832</v>
          </cell>
          <cell r="J2791">
            <v>2000</v>
          </cell>
          <cell r="K2791" t="str">
            <v>Noviembre</v>
          </cell>
          <cell r="L2791">
            <v>36826</v>
          </cell>
          <cell r="M2791" t="str">
            <v>Octubre</v>
          </cell>
          <cell r="P2791">
            <v>0</v>
          </cell>
          <cell r="Q2791">
            <v>20</v>
          </cell>
          <cell r="R2791">
            <v>12</v>
          </cell>
          <cell r="S2791">
            <v>119.777</v>
          </cell>
          <cell r="T2791">
            <v>-20872.145745599999</v>
          </cell>
          <cell r="U2791">
            <v>-25000.03</v>
          </cell>
          <cell r="V2791">
            <v>-20872.145745599999</v>
          </cell>
          <cell r="W2791">
            <v>-25000.03</v>
          </cell>
          <cell r="X2791">
            <v>-20872.145745599999</v>
          </cell>
          <cell r="Y2791">
            <v>-4174.4291491200001</v>
          </cell>
          <cell r="Z2791">
            <v>-25046.574894719997</v>
          </cell>
          <cell r="AA2791">
            <v>-250465.74894719999</v>
          </cell>
          <cell r="AB2791">
            <v>0</v>
          </cell>
          <cell r="AC2791">
            <v>-4174.4291491200001</v>
          </cell>
          <cell r="AD2791">
            <v>0</v>
          </cell>
          <cell r="AE2791">
            <v>0</v>
          </cell>
          <cell r="AF2791">
            <v>0</v>
          </cell>
          <cell r="AG2791">
            <v>0</v>
          </cell>
          <cell r="AH2791">
            <v>0</v>
          </cell>
          <cell r="AI2791">
            <v>0</v>
          </cell>
          <cell r="AJ2791">
            <v>0</v>
          </cell>
          <cell r="AK2791">
            <v>0</v>
          </cell>
          <cell r="AL2791">
            <v>0</v>
          </cell>
          <cell r="AM2791">
            <v>0</v>
          </cell>
          <cell r="AN2791">
            <v>0</v>
          </cell>
          <cell r="AO2791">
            <v>0</v>
          </cell>
          <cell r="AP2791">
            <v>0</v>
          </cell>
          <cell r="AQ2791">
            <v>-4174.4291491200001</v>
          </cell>
        </row>
        <row r="2792">
          <cell r="A2792">
            <v>2</v>
          </cell>
          <cell r="B2792" t="str">
            <v>UVR</v>
          </cell>
          <cell r="C2792" t="str">
            <v>Convenidas</v>
          </cell>
          <cell r="D2792" t="str">
            <v>Fija</v>
          </cell>
          <cell r="E2792">
            <v>5</v>
          </cell>
          <cell r="F2792">
            <v>36698</v>
          </cell>
          <cell r="G2792" t="str">
            <v>Junio</v>
          </cell>
          <cell r="H2792">
            <v>2000</v>
          </cell>
          <cell r="I2792">
            <v>38524</v>
          </cell>
          <cell r="J2792">
            <v>2005</v>
          </cell>
          <cell r="K2792" t="str">
            <v>Junio</v>
          </cell>
          <cell r="L2792">
            <v>36826</v>
          </cell>
          <cell r="M2792" t="str">
            <v>Octubre</v>
          </cell>
          <cell r="P2792">
            <v>111.8742</v>
          </cell>
          <cell r="Q2792">
            <v>8</v>
          </cell>
          <cell r="R2792">
            <v>7.6</v>
          </cell>
          <cell r="S2792">
            <v>104.258</v>
          </cell>
          <cell r="T2792">
            <v>186.56799999999998</v>
          </cell>
          <cell r="U2792">
            <v>194.51</v>
          </cell>
          <cell r="V2792">
            <v>20872.145745599999</v>
          </cell>
          <cell r="W2792">
            <v>21760.650642000001</v>
          </cell>
          <cell r="X2792">
            <v>27832.895696362484</v>
          </cell>
          <cell r="Y2792">
            <v>14.925439999999998</v>
          </cell>
          <cell r="Z2792">
            <v>201.49343999999999</v>
          </cell>
          <cell r="AA2792">
            <v>1417.9167999999997</v>
          </cell>
          <cell r="AB2792">
            <v>0</v>
          </cell>
          <cell r="AC2792">
            <v>3239.14829826</v>
          </cell>
          <cell r="AD2792">
            <v>1771.0938244699248</v>
          </cell>
          <cell r="AE2792">
            <v>1917.9959135444674</v>
          </cell>
          <cell r="AF2792">
            <v>2034.1791060377454</v>
          </cell>
          <cell r="AG2792">
            <v>2135.8638447844223</v>
          </cell>
          <cell r="AH2792">
            <v>2226.6316557089986</v>
          </cell>
          <cell r="AI2792">
            <v>0</v>
          </cell>
          <cell r="AJ2792">
            <v>0</v>
          </cell>
          <cell r="AK2792">
            <v>0</v>
          </cell>
          <cell r="AL2792">
            <v>0</v>
          </cell>
          <cell r="AM2792">
            <v>0</v>
          </cell>
          <cell r="AN2792">
            <v>0</v>
          </cell>
          <cell r="AO2792">
            <v>0</v>
          </cell>
          <cell r="AP2792">
            <v>0</v>
          </cell>
          <cell r="AQ2792">
            <v>13324.912642805557</v>
          </cell>
        </row>
        <row r="2793">
          <cell r="A2793">
            <v>2</v>
          </cell>
          <cell r="B2793" t="str">
            <v>COP</v>
          </cell>
          <cell r="C2793" t="str">
            <v>Convenidas</v>
          </cell>
          <cell r="D2793" t="str">
            <v>Fija</v>
          </cell>
          <cell r="E2793">
            <v>1</v>
          </cell>
          <cell r="F2793">
            <v>36466</v>
          </cell>
          <cell r="G2793" t="str">
            <v>Noviembre</v>
          </cell>
          <cell r="H2793">
            <v>1999</v>
          </cell>
          <cell r="I2793">
            <v>36832</v>
          </cell>
          <cell r="J2793">
            <v>2000</v>
          </cell>
          <cell r="K2793" t="str">
            <v>Noviembre</v>
          </cell>
          <cell r="L2793">
            <v>36829</v>
          </cell>
          <cell r="M2793" t="str">
            <v>Octubre</v>
          </cell>
          <cell r="P2793">
            <v>0</v>
          </cell>
          <cell r="Q2793">
            <v>20</v>
          </cell>
          <cell r="R2793">
            <v>12</v>
          </cell>
          <cell r="S2793">
            <v>119.88800000000001</v>
          </cell>
          <cell r="T2793">
            <v>-116996.1</v>
          </cell>
          <cell r="U2793">
            <v>-140264.28</v>
          </cell>
          <cell r="V2793">
            <v>-116996.1</v>
          </cell>
          <cell r="W2793">
            <v>-140264.28</v>
          </cell>
          <cell r="X2793">
            <v>-116996.1</v>
          </cell>
          <cell r="Y2793">
            <v>-23399.22</v>
          </cell>
          <cell r="Z2793">
            <v>-140395.32</v>
          </cell>
          <cell r="AA2793">
            <v>-1403953.2000000002</v>
          </cell>
          <cell r="AB2793">
            <v>0</v>
          </cell>
          <cell r="AC2793">
            <v>-23399.22</v>
          </cell>
          <cell r="AD2793">
            <v>0</v>
          </cell>
          <cell r="AE2793">
            <v>0</v>
          </cell>
          <cell r="AF2793">
            <v>0</v>
          </cell>
          <cell r="AG2793">
            <v>0</v>
          </cell>
          <cell r="AH2793">
            <v>0</v>
          </cell>
          <cell r="AI2793">
            <v>0</v>
          </cell>
          <cell r="AJ2793">
            <v>0</v>
          </cell>
          <cell r="AK2793">
            <v>0</v>
          </cell>
          <cell r="AL2793">
            <v>0</v>
          </cell>
          <cell r="AM2793">
            <v>0</v>
          </cell>
          <cell r="AN2793">
            <v>0</v>
          </cell>
          <cell r="AO2793">
            <v>0</v>
          </cell>
          <cell r="AP2793">
            <v>0</v>
          </cell>
          <cell r="AQ2793">
            <v>-23399.22</v>
          </cell>
        </row>
        <row r="2794">
          <cell r="A2794">
            <v>2</v>
          </cell>
          <cell r="B2794" t="str">
            <v>COP</v>
          </cell>
          <cell r="C2794" t="str">
            <v>Convenidas</v>
          </cell>
          <cell r="D2794" t="str">
            <v>Fija</v>
          </cell>
          <cell r="E2794">
            <v>1</v>
          </cell>
          <cell r="F2794">
            <v>36752</v>
          </cell>
          <cell r="G2794" t="str">
            <v>Agosto</v>
          </cell>
          <cell r="H2794">
            <v>2000</v>
          </cell>
          <cell r="I2794">
            <v>37117</v>
          </cell>
          <cell r="J2794">
            <v>2001</v>
          </cell>
          <cell r="K2794" t="str">
            <v>Agosto</v>
          </cell>
          <cell r="L2794">
            <v>36829</v>
          </cell>
          <cell r="M2794" t="str">
            <v>Octubre</v>
          </cell>
          <cell r="P2794">
            <v>0</v>
          </cell>
          <cell r="Q2794">
            <v>15</v>
          </cell>
          <cell r="R2794">
            <v>13.4</v>
          </cell>
          <cell r="S2794">
            <v>104.137</v>
          </cell>
          <cell r="T2794">
            <v>58498</v>
          </cell>
          <cell r="U2794">
            <v>60918.06</v>
          </cell>
          <cell r="V2794">
            <v>58498</v>
          </cell>
          <cell r="W2794">
            <v>60918.06</v>
          </cell>
          <cell r="X2794">
            <v>58498</v>
          </cell>
          <cell r="Y2794">
            <v>8774.6999999999989</v>
          </cell>
          <cell r="Z2794">
            <v>67272.7</v>
          </cell>
          <cell r="AA2794">
            <v>783873.20000000007</v>
          </cell>
          <cell r="AB2794">
            <v>0</v>
          </cell>
          <cell r="AC2794">
            <v>9214.0199799999991</v>
          </cell>
          <cell r="AD2794">
            <v>8774.6999999999989</v>
          </cell>
          <cell r="AE2794">
            <v>0</v>
          </cell>
          <cell r="AF2794">
            <v>0</v>
          </cell>
          <cell r="AG2794">
            <v>0</v>
          </cell>
          <cell r="AH2794">
            <v>0</v>
          </cell>
          <cell r="AI2794">
            <v>0</v>
          </cell>
          <cell r="AJ2794">
            <v>0</v>
          </cell>
          <cell r="AK2794">
            <v>0</v>
          </cell>
          <cell r="AL2794">
            <v>0</v>
          </cell>
          <cell r="AM2794">
            <v>0</v>
          </cell>
          <cell r="AN2794">
            <v>0</v>
          </cell>
          <cell r="AO2794">
            <v>0</v>
          </cell>
          <cell r="AP2794">
            <v>0</v>
          </cell>
          <cell r="AQ2794">
            <v>17988.719979999998</v>
          </cell>
        </row>
        <row r="2795">
          <cell r="A2795">
            <v>2</v>
          </cell>
          <cell r="B2795" t="str">
            <v>COP</v>
          </cell>
          <cell r="C2795" t="str">
            <v>Convenidas</v>
          </cell>
          <cell r="D2795" t="str">
            <v>Fija</v>
          </cell>
          <cell r="E2795">
            <v>2</v>
          </cell>
          <cell r="F2795">
            <v>36787</v>
          </cell>
          <cell r="G2795" t="str">
            <v>Septiembre</v>
          </cell>
          <cell r="H2795">
            <v>2000</v>
          </cell>
          <cell r="I2795">
            <v>37517</v>
          </cell>
          <cell r="J2795">
            <v>2002</v>
          </cell>
          <cell r="K2795" t="str">
            <v>Septiembre</v>
          </cell>
          <cell r="L2795">
            <v>36829</v>
          </cell>
          <cell r="M2795" t="str">
            <v>Octubre</v>
          </cell>
          <cell r="P2795">
            <v>0</v>
          </cell>
          <cell r="Q2795">
            <v>15</v>
          </cell>
          <cell r="R2795">
            <v>14.8</v>
          </cell>
          <cell r="S2795">
            <v>101.932</v>
          </cell>
          <cell r="T2795">
            <v>58498.1</v>
          </cell>
          <cell r="U2795">
            <v>59628.28</v>
          </cell>
          <cell r="V2795">
            <v>58498.1</v>
          </cell>
          <cell r="W2795">
            <v>59628.28</v>
          </cell>
          <cell r="X2795">
            <v>58498.1</v>
          </cell>
          <cell r="Y2795">
            <v>8774.7150000000001</v>
          </cell>
          <cell r="Z2795">
            <v>67272.815000000002</v>
          </cell>
          <cell r="AA2795">
            <v>865771.88</v>
          </cell>
          <cell r="AB2795">
            <v>0</v>
          </cell>
          <cell r="AC2795">
            <v>10503.918836000001</v>
          </cell>
          <cell r="AD2795">
            <v>8774.7150000000001</v>
          </cell>
          <cell r="AE2795">
            <v>8774.7150000000001</v>
          </cell>
          <cell r="AF2795">
            <v>0</v>
          </cell>
          <cell r="AG2795">
            <v>0</v>
          </cell>
          <cell r="AH2795">
            <v>0</v>
          </cell>
          <cell r="AI2795">
            <v>0</v>
          </cell>
          <cell r="AJ2795">
            <v>0</v>
          </cell>
          <cell r="AK2795">
            <v>0</v>
          </cell>
          <cell r="AL2795">
            <v>0</v>
          </cell>
          <cell r="AM2795">
            <v>0</v>
          </cell>
          <cell r="AN2795">
            <v>0</v>
          </cell>
          <cell r="AO2795">
            <v>0</v>
          </cell>
          <cell r="AP2795">
            <v>0</v>
          </cell>
          <cell r="AQ2795">
            <v>28053.348836000001</v>
          </cell>
        </row>
        <row r="2796">
          <cell r="A2796">
            <v>3</v>
          </cell>
          <cell r="B2796" t="str">
            <v>COP</v>
          </cell>
          <cell r="C2796" t="str">
            <v>Forzosas</v>
          </cell>
          <cell r="D2796" t="str">
            <v>Fija</v>
          </cell>
          <cell r="E2796">
            <v>2</v>
          </cell>
          <cell r="F2796">
            <v>35954</v>
          </cell>
          <cell r="G2796" t="str">
            <v>Junio</v>
          </cell>
          <cell r="H2796">
            <v>1998</v>
          </cell>
          <cell r="I2796">
            <v>36685</v>
          </cell>
          <cell r="J2796">
            <v>2000</v>
          </cell>
          <cell r="K2796" t="str">
            <v>Junio</v>
          </cell>
          <cell r="L2796">
            <v>36164</v>
          </cell>
          <cell r="M2796" t="str">
            <v>Enero</v>
          </cell>
          <cell r="N2796">
            <v>1999</v>
          </cell>
          <cell r="Q2796">
            <v>25.5</v>
          </cell>
          <cell r="R2796">
            <v>34.700000000000003</v>
          </cell>
          <cell r="S2796">
            <v>104.569</v>
          </cell>
          <cell r="T2796">
            <v>1577.9</v>
          </cell>
          <cell r="U2796">
            <v>1649.9942510000001</v>
          </cell>
          <cell r="V2796">
            <v>1577.9</v>
          </cell>
          <cell r="W2796">
            <v>1649.9942510000001</v>
          </cell>
          <cell r="X2796">
            <v>1577.9</v>
          </cell>
          <cell r="Y2796">
            <v>402.36450000000002</v>
          </cell>
          <cell r="Z2796">
            <v>1980.2645000000002</v>
          </cell>
          <cell r="AA2796">
            <v>54753.130000000005</v>
          </cell>
          <cell r="AB2796">
            <v>402.36450000000002</v>
          </cell>
          <cell r="AC2796">
            <v>402.36450000000002</v>
          </cell>
          <cell r="AD2796">
            <v>0</v>
          </cell>
          <cell r="AE2796">
            <v>0</v>
          </cell>
          <cell r="AF2796">
            <v>0</v>
          </cell>
          <cell r="AG2796">
            <v>0</v>
          </cell>
          <cell r="AH2796">
            <v>0</v>
          </cell>
          <cell r="AI2796">
            <v>0</v>
          </cell>
          <cell r="AJ2796">
            <v>0</v>
          </cell>
          <cell r="AK2796">
            <v>0</v>
          </cell>
          <cell r="AL2796">
            <v>0</v>
          </cell>
          <cell r="AM2796">
            <v>0</v>
          </cell>
          <cell r="AN2796">
            <v>0</v>
          </cell>
          <cell r="AO2796">
            <v>0</v>
          </cell>
          <cell r="AP2796">
            <v>0</v>
          </cell>
          <cell r="AQ2796">
            <v>804.72900000000004</v>
          </cell>
        </row>
        <row r="2797">
          <cell r="A2797">
            <v>3</v>
          </cell>
          <cell r="B2797" t="str">
            <v>COP</v>
          </cell>
          <cell r="C2797" t="str">
            <v>Convenidas</v>
          </cell>
          <cell r="D2797" t="str">
            <v>Fija</v>
          </cell>
          <cell r="E2797">
            <v>2</v>
          </cell>
          <cell r="F2797">
            <v>35954</v>
          </cell>
          <cell r="G2797" t="str">
            <v>Junio</v>
          </cell>
          <cell r="H2797">
            <v>1998</v>
          </cell>
          <cell r="I2797">
            <v>36685</v>
          </cell>
          <cell r="J2797">
            <v>2000</v>
          </cell>
          <cell r="K2797" t="str">
            <v>Junio</v>
          </cell>
          <cell r="L2797">
            <v>36164</v>
          </cell>
          <cell r="M2797" t="str">
            <v>Enero</v>
          </cell>
          <cell r="N2797">
            <v>1999</v>
          </cell>
          <cell r="Q2797">
            <v>25.5</v>
          </cell>
          <cell r="R2797">
            <v>34.700000000000003</v>
          </cell>
          <cell r="S2797">
            <v>104.569</v>
          </cell>
          <cell r="T2797">
            <v>9982.7999999999993</v>
          </cell>
          <cell r="U2797">
            <v>10438.914132</v>
          </cell>
          <cell r="V2797">
            <v>9982.7999999999993</v>
          </cell>
          <cell r="W2797">
            <v>10438.914132</v>
          </cell>
          <cell r="X2797">
            <v>9982.7999999999993</v>
          </cell>
          <cell r="Y2797">
            <v>2545.614</v>
          </cell>
          <cell r="Z2797">
            <v>12528.413999999999</v>
          </cell>
          <cell r="AA2797">
            <v>346403.16</v>
          </cell>
          <cell r="AB2797">
            <v>2545.614</v>
          </cell>
          <cell r="AC2797">
            <v>2545.614</v>
          </cell>
          <cell r="AD2797">
            <v>0</v>
          </cell>
          <cell r="AE2797">
            <v>0</v>
          </cell>
          <cell r="AF2797">
            <v>0</v>
          </cell>
          <cell r="AG2797">
            <v>0</v>
          </cell>
          <cell r="AH2797">
            <v>0</v>
          </cell>
          <cell r="AI2797">
            <v>0</v>
          </cell>
          <cell r="AJ2797">
            <v>0</v>
          </cell>
          <cell r="AK2797">
            <v>0</v>
          </cell>
          <cell r="AL2797">
            <v>0</v>
          </cell>
          <cell r="AM2797">
            <v>0</v>
          </cell>
          <cell r="AN2797">
            <v>0</v>
          </cell>
          <cell r="AO2797">
            <v>0</v>
          </cell>
          <cell r="AP2797">
            <v>0</v>
          </cell>
          <cell r="AQ2797">
            <v>5091.2280000000001</v>
          </cell>
        </row>
        <row r="2798">
          <cell r="A2798">
            <v>3</v>
          </cell>
          <cell r="B2798" t="str">
            <v>COP</v>
          </cell>
          <cell r="C2798" t="str">
            <v>Convenidas</v>
          </cell>
          <cell r="D2798" t="str">
            <v>Fija</v>
          </cell>
          <cell r="E2798">
            <v>1</v>
          </cell>
          <cell r="F2798">
            <v>36031</v>
          </cell>
          <cell r="G2798" t="str">
            <v>Agosto</v>
          </cell>
          <cell r="H2798">
            <v>1998</v>
          </cell>
          <cell r="I2798">
            <v>36396</v>
          </cell>
          <cell r="J2798">
            <v>1999</v>
          </cell>
          <cell r="K2798" t="str">
            <v>Agosto</v>
          </cell>
          <cell r="L2798">
            <v>36165</v>
          </cell>
          <cell r="M2798" t="str">
            <v>Enero</v>
          </cell>
          <cell r="N2798">
            <v>1999</v>
          </cell>
          <cell r="Q2798">
            <v>25.5</v>
          </cell>
          <cell r="R2798">
            <v>32</v>
          </cell>
          <cell r="S2798">
            <v>105.277</v>
          </cell>
          <cell r="T2798">
            <v>19947.3</v>
          </cell>
          <cell r="U2798">
            <v>20999.919021000002</v>
          </cell>
          <cell r="V2798">
            <v>19947.3</v>
          </cell>
          <cell r="W2798">
            <v>20999.919021000002</v>
          </cell>
          <cell r="X2798">
            <v>19947.3</v>
          </cell>
          <cell r="Y2798">
            <v>5086.5614999999998</v>
          </cell>
          <cell r="Z2798">
            <v>25033.861499999999</v>
          </cell>
          <cell r="AA2798">
            <v>638313.6</v>
          </cell>
          <cell r="AB2798">
            <v>5086.5614999999998</v>
          </cell>
          <cell r="AC2798">
            <v>0</v>
          </cell>
          <cell r="AD2798">
            <v>0</v>
          </cell>
          <cell r="AE2798">
            <v>0</v>
          </cell>
          <cell r="AF2798">
            <v>0</v>
          </cell>
          <cell r="AG2798">
            <v>0</v>
          </cell>
          <cell r="AH2798">
            <v>0</v>
          </cell>
          <cell r="AI2798">
            <v>0</v>
          </cell>
          <cell r="AJ2798">
            <v>0</v>
          </cell>
          <cell r="AK2798">
            <v>0</v>
          </cell>
          <cell r="AL2798">
            <v>0</v>
          </cell>
          <cell r="AM2798">
            <v>0</v>
          </cell>
          <cell r="AN2798">
            <v>0</v>
          </cell>
          <cell r="AO2798">
            <v>0</v>
          </cell>
          <cell r="AP2798">
            <v>0</v>
          </cell>
          <cell r="AQ2798">
            <v>5086.5614999999998</v>
          </cell>
        </row>
        <row r="2799">
          <cell r="A2799">
            <v>3</v>
          </cell>
          <cell r="B2799" t="str">
            <v>COP</v>
          </cell>
          <cell r="C2799" t="str">
            <v>Forzosas</v>
          </cell>
          <cell r="D2799" t="str">
            <v>Fija</v>
          </cell>
          <cell r="E2799">
            <v>2</v>
          </cell>
          <cell r="F2799">
            <v>35954</v>
          </cell>
          <cell r="G2799" t="str">
            <v>Junio</v>
          </cell>
          <cell r="H2799">
            <v>1998</v>
          </cell>
          <cell r="I2799">
            <v>36685</v>
          </cell>
          <cell r="J2799">
            <v>2000</v>
          </cell>
          <cell r="K2799" t="str">
            <v>Junio</v>
          </cell>
          <cell r="L2799">
            <v>36165</v>
          </cell>
          <cell r="M2799" t="str">
            <v>Enero</v>
          </cell>
          <cell r="N2799">
            <v>1999</v>
          </cell>
          <cell r="Q2799">
            <v>25.5</v>
          </cell>
          <cell r="R2799">
            <v>34.700000000000003</v>
          </cell>
          <cell r="S2799">
            <v>104.655</v>
          </cell>
          <cell r="T2799">
            <v>7148.2</v>
          </cell>
          <cell r="U2799">
            <v>7480.9487099999997</v>
          </cell>
          <cell r="V2799">
            <v>7148.2</v>
          </cell>
          <cell r="W2799">
            <v>7480.9487099999997</v>
          </cell>
          <cell r="X2799">
            <v>7148.2</v>
          </cell>
          <cell r="Y2799">
            <v>1822.7909999999999</v>
          </cell>
          <cell r="Z2799">
            <v>8970.991</v>
          </cell>
          <cell r="AA2799">
            <v>248042.54</v>
          </cell>
          <cell r="AB2799">
            <v>1822.7909999999999</v>
          </cell>
          <cell r="AC2799">
            <v>1822.7909999999999</v>
          </cell>
          <cell r="AD2799">
            <v>0</v>
          </cell>
          <cell r="AE2799">
            <v>0</v>
          </cell>
          <cell r="AF2799">
            <v>0</v>
          </cell>
          <cell r="AG2799">
            <v>0</v>
          </cell>
          <cell r="AH2799">
            <v>0</v>
          </cell>
          <cell r="AI2799">
            <v>0</v>
          </cell>
          <cell r="AJ2799">
            <v>0</v>
          </cell>
          <cell r="AK2799">
            <v>0</v>
          </cell>
          <cell r="AL2799">
            <v>0</v>
          </cell>
          <cell r="AM2799">
            <v>0</v>
          </cell>
          <cell r="AN2799">
            <v>0</v>
          </cell>
          <cell r="AO2799">
            <v>0</v>
          </cell>
          <cell r="AP2799">
            <v>0</v>
          </cell>
          <cell r="AQ2799">
            <v>3645.5819999999999</v>
          </cell>
        </row>
        <row r="2800">
          <cell r="A2800">
            <v>3</v>
          </cell>
          <cell r="B2800" t="str">
            <v>COP</v>
          </cell>
          <cell r="C2800" t="str">
            <v>Convenidas</v>
          </cell>
          <cell r="D2800" t="str">
            <v>Fija</v>
          </cell>
          <cell r="E2800">
            <v>2</v>
          </cell>
          <cell r="F2800">
            <v>35954</v>
          </cell>
          <cell r="G2800" t="str">
            <v>Junio</v>
          </cell>
          <cell r="H2800">
            <v>1998</v>
          </cell>
          <cell r="I2800">
            <v>36685</v>
          </cell>
          <cell r="J2800">
            <v>2000</v>
          </cell>
          <cell r="K2800" t="str">
            <v>Junio</v>
          </cell>
          <cell r="L2800">
            <v>36165</v>
          </cell>
          <cell r="M2800" t="str">
            <v>Enero</v>
          </cell>
          <cell r="N2800">
            <v>1999</v>
          </cell>
          <cell r="Q2800">
            <v>25.5</v>
          </cell>
          <cell r="R2800">
            <v>34.700000000000003</v>
          </cell>
          <cell r="S2800">
            <v>104.655</v>
          </cell>
          <cell r="T2800">
            <v>32200.799999999999</v>
          </cell>
          <cell r="U2800">
            <v>33699.747239999997</v>
          </cell>
          <cell r="V2800">
            <v>32200.799999999999</v>
          </cell>
          <cell r="W2800">
            <v>33699.747239999997</v>
          </cell>
          <cell r="X2800">
            <v>32200.799999999999</v>
          </cell>
          <cell r="Y2800">
            <v>8211.2039999999997</v>
          </cell>
          <cell r="Z2800">
            <v>40412.004000000001</v>
          </cell>
          <cell r="AA2800">
            <v>1117367.76</v>
          </cell>
          <cell r="AB2800">
            <v>8211.2039999999997</v>
          </cell>
          <cell r="AC2800">
            <v>8211.2039999999997</v>
          </cell>
          <cell r="AD2800">
            <v>0</v>
          </cell>
          <cell r="AE2800">
            <v>0</v>
          </cell>
          <cell r="AF2800">
            <v>0</v>
          </cell>
          <cell r="AG2800">
            <v>0</v>
          </cell>
          <cell r="AH2800">
            <v>0</v>
          </cell>
          <cell r="AI2800">
            <v>0</v>
          </cell>
          <cell r="AJ2800">
            <v>0</v>
          </cell>
          <cell r="AK2800">
            <v>0</v>
          </cell>
          <cell r="AL2800">
            <v>0</v>
          </cell>
          <cell r="AM2800">
            <v>0</v>
          </cell>
          <cell r="AN2800">
            <v>0</v>
          </cell>
          <cell r="AO2800">
            <v>0</v>
          </cell>
          <cell r="AP2800">
            <v>0</v>
          </cell>
          <cell r="AQ2800">
            <v>16422.407999999999</v>
          </cell>
        </row>
        <row r="2801">
          <cell r="A2801">
            <v>3</v>
          </cell>
          <cell r="B2801" t="str">
            <v>COP</v>
          </cell>
          <cell r="C2801" t="str">
            <v>Convenidas</v>
          </cell>
          <cell r="D2801" t="str">
            <v>Fija</v>
          </cell>
          <cell r="E2801">
            <v>3</v>
          </cell>
          <cell r="F2801">
            <v>36003</v>
          </cell>
          <cell r="G2801" t="str">
            <v>Julio</v>
          </cell>
          <cell r="H2801">
            <v>1998</v>
          </cell>
          <cell r="I2801">
            <v>37099</v>
          </cell>
          <cell r="J2801">
            <v>2001</v>
          </cell>
          <cell r="K2801" t="str">
            <v>Julio</v>
          </cell>
          <cell r="L2801">
            <v>36165</v>
          </cell>
          <cell r="M2801" t="str">
            <v>Enero</v>
          </cell>
          <cell r="N2801">
            <v>1999</v>
          </cell>
          <cell r="Q2801">
            <v>25.5</v>
          </cell>
          <cell r="R2801">
            <v>34.299999999999997</v>
          </cell>
          <cell r="S2801">
            <v>96.813000000000002</v>
          </cell>
          <cell r="T2801">
            <v>134385.1</v>
          </cell>
          <cell r="U2801">
            <v>130102.24686299999</v>
          </cell>
          <cell r="V2801">
            <v>134385.1</v>
          </cell>
          <cell r="W2801">
            <v>130102.24686299999</v>
          </cell>
          <cell r="X2801">
            <v>134385.1</v>
          </cell>
          <cell r="Y2801">
            <v>34268.200499999999</v>
          </cell>
          <cell r="Z2801">
            <v>168653.30050000001</v>
          </cell>
          <cell r="AA2801">
            <v>4609408.93</v>
          </cell>
          <cell r="AB2801">
            <v>34268.200499999999</v>
          </cell>
          <cell r="AC2801">
            <v>34268.200499999999</v>
          </cell>
          <cell r="AD2801">
            <v>34268.200499999999</v>
          </cell>
          <cell r="AE2801">
            <v>0</v>
          </cell>
          <cell r="AF2801">
            <v>0</v>
          </cell>
          <cell r="AG2801">
            <v>0</v>
          </cell>
          <cell r="AH2801">
            <v>0</v>
          </cell>
          <cell r="AI2801">
            <v>0</v>
          </cell>
          <cell r="AJ2801">
            <v>0</v>
          </cell>
          <cell r="AK2801">
            <v>0</v>
          </cell>
          <cell r="AL2801">
            <v>0</v>
          </cell>
          <cell r="AM2801">
            <v>0</v>
          </cell>
          <cell r="AN2801">
            <v>0</v>
          </cell>
          <cell r="AO2801">
            <v>0</v>
          </cell>
          <cell r="AP2801">
            <v>0</v>
          </cell>
          <cell r="AQ2801">
            <v>102804.60149999999</v>
          </cell>
        </row>
        <row r="2802">
          <cell r="A2802">
            <v>3</v>
          </cell>
          <cell r="B2802" t="str">
            <v>COP</v>
          </cell>
          <cell r="C2802" t="str">
            <v>Forzosas</v>
          </cell>
          <cell r="D2802" t="str">
            <v>Fija</v>
          </cell>
          <cell r="E2802">
            <v>2</v>
          </cell>
          <cell r="F2802">
            <v>35954</v>
          </cell>
          <cell r="G2802" t="str">
            <v>Junio</v>
          </cell>
          <cell r="H2802">
            <v>1998</v>
          </cell>
          <cell r="I2802">
            <v>36685</v>
          </cell>
          <cell r="J2802">
            <v>2000</v>
          </cell>
          <cell r="K2802" t="str">
            <v>Junio</v>
          </cell>
          <cell r="L2802">
            <v>36166</v>
          </cell>
          <cell r="M2802" t="str">
            <v>Enero</v>
          </cell>
          <cell r="N2802">
            <v>1999</v>
          </cell>
          <cell r="Q2802">
            <v>25.5</v>
          </cell>
          <cell r="R2802">
            <v>34.700000000000003</v>
          </cell>
          <cell r="S2802">
            <v>104.74</v>
          </cell>
          <cell r="T2802">
            <v>33996</v>
          </cell>
          <cell r="U2802">
            <v>35607.410400000001</v>
          </cell>
          <cell r="V2802">
            <v>33996</v>
          </cell>
          <cell r="W2802">
            <v>35607.410400000001</v>
          </cell>
          <cell r="X2802">
            <v>33996</v>
          </cell>
          <cell r="Y2802">
            <v>8668.98</v>
          </cell>
          <cell r="Z2802">
            <v>42664.979999999996</v>
          </cell>
          <cell r="AA2802">
            <v>1179661.2000000002</v>
          </cell>
          <cell r="AB2802">
            <v>8668.98</v>
          </cell>
          <cell r="AC2802">
            <v>8668.98</v>
          </cell>
          <cell r="AD2802">
            <v>0</v>
          </cell>
          <cell r="AE2802">
            <v>0</v>
          </cell>
          <cell r="AF2802">
            <v>0</v>
          </cell>
          <cell r="AG2802">
            <v>0</v>
          </cell>
          <cell r="AH2802">
            <v>0</v>
          </cell>
          <cell r="AI2802">
            <v>0</v>
          </cell>
          <cell r="AJ2802">
            <v>0</v>
          </cell>
          <cell r="AK2802">
            <v>0</v>
          </cell>
          <cell r="AL2802">
            <v>0</v>
          </cell>
          <cell r="AM2802">
            <v>0</v>
          </cell>
          <cell r="AN2802">
            <v>0</v>
          </cell>
          <cell r="AO2802">
            <v>0</v>
          </cell>
          <cell r="AP2802">
            <v>0</v>
          </cell>
          <cell r="AQ2802">
            <v>17337.96</v>
          </cell>
        </row>
        <row r="2803">
          <cell r="A2803">
            <v>3</v>
          </cell>
          <cell r="B2803" t="str">
            <v>COP</v>
          </cell>
          <cell r="C2803" t="str">
            <v>Convenidas</v>
          </cell>
          <cell r="D2803" t="str">
            <v>Fija</v>
          </cell>
          <cell r="E2803">
            <v>2</v>
          </cell>
          <cell r="F2803">
            <v>35954</v>
          </cell>
          <cell r="G2803" t="str">
            <v>Junio</v>
          </cell>
          <cell r="H2803">
            <v>1998</v>
          </cell>
          <cell r="I2803">
            <v>36685</v>
          </cell>
          <cell r="J2803">
            <v>2000</v>
          </cell>
          <cell r="K2803" t="str">
            <v>Junio</v>
          </cell>
          <cell r="L2803">
            <v>36166</v>
          </cell>
          <cell r="M2803" t="str">
            <v>Enero</v>
          </cell>
          <cell r="N2803">
            <v>1999</v>
          </cell>
          <cell r="Q2803">
            <v>25.5</v>
          </cell>
          <cell r="R2803">
            <v>34.700000000000003</v>
          </cell>
          <cell r="S2803">
            <v>104.74</v>
          </cell>
          <cell r="T2803">
            <v>429.6</v>
          </cell>
          <cell r="U2803">
            <v>449.96303999999998</v>
          </cell>
          <cell r="V2803">
            <v>429.6</v>
          </cell>
          <cell r="W2803">
            <v>449.96303999999998</v>
          </cell>
          <cell r="X2803">
            <v>429.6</v>
          </cell>
          <cell r="Y2803">
            <v>109.548</v>
          </cell>
          <cell r="Z2803">
            <v>539.14800000000002</v>
          </cell>
          <cell r="AA2803">
            <v>14907.120000000003</v>
          </cell>
          <cell r="AB2803">
            <v>109.548</v>
          </cell>
          <cell r="AC2803">
            <v>109.548</v>
          </cell>
          <cell r="AD2803">
            <v>0</v>
          </cell>
          <cell r="AE2803">
            <v>0</v>
          </cell>
          <cell r="AF2803">
            <v>0</v>
          </cell>
          <cell r="AG2803">
            <v>0</v>
          </cell>
          <cell r="AH2803">
            <v>0</v>
          </cell>
          <cell r="AI2803">
            <v>0</v>
          </cell>
          <cell r="AJ2803">
            <v>0</v>
          </cell>
          <cell r="AK2803">
            <v>0</v>
          </cell>
          <cell r="AL2803">
            <v>0</v>
          </cell>
          <cell r="AM2803">
            <v>0</v>
          </cell>
          <cell r="AN2803">
            <v>0</v>
          </cell>
          <cell r="AO2803">
            <v>0</v>
          </cell>
          <cell r="AP2803">
            <v>0</v>
          </cell>
          <cell r="AQ2803">
            <v>219.096</v>
          </cell>
        </row>
        <row r="2804">
          <cell r="A2804">
            <v>3</v>
          </cell>
          <cell r="B2804" t="str">
            <v>COP</v>
          </cell>
          <cell r="C2804" t="str">
            <v>Forzosas</v>
          </cell>
          <cell r="D2804" t="str">
            <v>Fija</v>
          </cell>
          <cell r="E2804">
            <v>2</v>
          </cell>
          <cell r="F2804">
            <v>35954</v>
          </cell>
          <cell r="G2804" t="str">
            <v>Junio</v>
          </cell>
          <cell r="H2804">
            <v>1998</v>
          </cell>
          <cell r="I2804">
            <v>36685</v>
          </cell>
          <cell r="J2804">
            <v>2000</v>
          </cell>
          <cell r="K2804" t="str">
            <v>Junio</v>
          </cell>
          <cell r="L2804">
            <v>36167</v>
          </cell>
          <cell r="M2804" t="str">
            <v>Enero</v>
          </cell>
          <cell r="N2804">
            <v>1999</v>
          </cell>
          <cell r="Q2804">
            <v>25.5</v>
          </cell>
          <cell r="R2804">
            <v>34.700000000000003</v>
          </cell>
          <cell r="S2804">
            <v>104.82599999999999</v>
          </cell>
          <cell r="T2804">
            <v>16991.3</v>
          </cell>
          <cell r="U2804">
            <v>17811.300137999999</v>
          </cell>
          <cell r="V2804">
            <v>16991.3</v>
          </cell>
          <cell r="W2804">
            <v>17811.300137999999</v>
          </cell>
          <cell r="X2804">
            <v>16991.3</v>
          </cell>
          <cell r="Y2804">
            <v>4332.7815000000001</v>
          </cell>
          <cell r="Z2804">
            <v>21324.0815</v>
          </cell>
          <cell r="AA2804">
            <v>589598.11</v>
          </cell>
          <cell r="AB2804">
            <v>4332.7815000000001</v>
          </cell>
          <cell r="AC2804">
            <v>4332.7815000000001</v>
          </cell>
          <cell r="AD2804">
            <v>0</v>
          </cell>
          <cell r="AE2804">
            <v>0</v>
          </cell>
          <cell r="AF2804">
            <v>0</v>
          </cell>
          <cell r="AG2804">
            <v>0</v>
          </cell>
          <cell r="AH2804">
            <v>0</v>
          </cell>
          <cell r="AI2804">
            <v>0</v>
          </cell>
          <cell r="AJ2804">
            <v>0</v>
          </cell>
          <cell r="AK2804">
            <v>0</v>
          </cell>
          <cell r="AL2804">
            <v>0</v>
          </cell>
          <cell r="AM2804">
            <v>0</v>
          </cell>
          <cell r="AN2804">
            <v>0</v>
          </cell>
          <cell r="AO2804">
            <v>0</v>
          </cell>
          <cell r="AP2804">
            <v>0</v>
          </cell>
          <cell r="AQ2804">
            <v>8665.5630000000001</v>
          </cell>
        </row>
        <row r="2805">
          <cell r="A2805">
            <v>3</v>
          </cell>
          <cell r="B2805" t="str">
            <v>COP</v>
          </cell>
          <cell r="C2805" t="str">
            <v>Convenidas</v>
          </cell>
          <cell r="D2805" t="str">
            <v>Fija</v>
          </cell>
          <cell r="E2805">
            <v>2</v>
          </cell>
          <cell r="F2805">
            <v>35954</v>
          </cell>
          <cell r="G2805" t="str">
            <v>Junio</v>
          </cell>
          <cell r="H2805">
            <v>1998</v>
          </cell>
          <cell r="I2805">
            <v>36685</v>
          </cell>
          <cell r="J2805">
            <v>2000</v>
          </cell>
          <cell r="K2805" t="str">
            <v>Junio</v>
          </cell>
          <cell r="L2805">
            <v>36167</v>
          </cell>
          <cell r="M2805" t="str">
            <v>Enero</v>
          </cell>
          <cell r="N2805">
            <v>1999</v>
          </cell>
          <cell r="Q2805">
            <v>25.5</v>
          </cell>
          <cell r="R2805">
            <v>34.700000000000003</v>
          </cell>
          <cell r="S2805">
            <v>104.82599999999999</v>
          </cell>
          <cell r="T2805">
            <v>381.5</v>
          </cell>
          <cell r="U2805">
            <v>399.91118999999998</v>
          </cell>
          <cell r="V2805">
            <v>381.5</v>
          </cell>
          <cell r="W2805">
            <v>399.91118999999998</v>
          </cell>
          <cell r="X2805">
            <v>381.5</v>
          </cell>
          <cell r="Y2805">
            <v>97.282499999999999</v>
          </cell>
          <cell r="Z2805">
            <v>478.78250000000003</v>
          </cell>
          <cell r="AA2805">
            <v>13238.050000000001</v>
          </cell>
          <cell r="AB2805">
            <v>97.282499999999999</v>
          </cell>
          <cell r="AC2805">
            <v>97.282499999999999</v>
          </cell>
          <cell r="AD2805">
            <v>0</v>
          </cell>
          <cell r="AE2805">
            <v>0</v>
          </cell>
          <cell r="AF2805">
            <v>0</v>
          </cell>
          <cell r="AG2805">
            <v>0</v>
          </cell>
          <cell r="AH2805">
            <v>0</v>
          </cell>
          <cell r="AI2805">
            <v>0</v>
          </cell>
          <cell r="AJ2805">
            <v>0</v>
          </cell>
          <cell r="AK2805">
            <v>0</v>
          </cell>
          <cell r="AL2805">
            <v>0</v>
          </cell>
          <cell r="AM2805">
            <v>0</v>
          </cell>
          <cell r="AN2805">
            <v>0</v>
          </cell>
          <cell r="AO2805">
            <v>0</v>
          </cell>
          <cell r="AP2805">
            <v>0</v>
          </cell>
          <cell r="AQ2805">
            <v>194.565</v>
          </cell>
        </row>
        <row r="2806">
          <cell r="A2806">
            <v>3</v>
          </cell>
          <cell r="B2806" t="str">
            <v>COP</v>
          </cell>
          <cell r="C2806" t="str">
            <v>Forzosas</v>
          </cell>
          <cell r="D2806" t="str">
            <v>Fija</v>
          </cell>
          <cell r="E2806">
            <v>2</v>
          </cell>
          <cell r="F2806">
            <v>35954</v>
          </cell>
          <cell r="G2806" t="str">
            <v>Junio</v>
          </cell>
          <cell r="H2806">
            <v>1998</v>
          </cell>
          <cell r="I2806">
            <v>36685</v>
          </cell>
          <cell r="J2806">
            <v>2000</v>
          </cell>
          <cell r="K2806" t="str">
            <v>Junio</v>
          </cell>
          <cell r="L2806">
            <v>36168</v>
          </cell>
          <cell r="M2806" t="str">
            <v>Enero</v>
          </cell>
          <cell r="N2806">
            <v>1999</v>
          </cell>
          <cell r="Q2806">
            <v>25.5</v>
          </cell>
          <cell r="R2806">
            <v>34.700000000000003</v>
          </cell>
          <cell r="S2806">
            <v>104.911</v>
          </cell>
          <cell r="T2806">
            <v>1705</v>
          </cell>
          <cell r="U2806">
            <v>1788.7325499999999</v>
          </cell>
          <cell r="V2806">
            <v>1705</v>
          </cell>
          <cell r="W2806">
            <v>1788.7325499999999</v>
          </cell>
          <cell r="X2806">
            <v>1705</v>
          </cell>
          <cell r="Y2806">
            <v>434.77500000000003</v>
          </cell>
          <cell r="Z2806">
            <v>2139.7750000000001</v>
          </cell>
          <cell r="AA2806">
            <v>59163.500000000007</v>
          </cell>
          <cell r="AB2806">
            <v>434.77500000000003</v>
          </cell>
          <cell r="AC2806">
            <v>434.77500000000003</v>
          </cell>
          <cell r="AD2806">
            <v>0</v>
          </cell>
          <cell r="AE2806">
            <v>0</v>
          </cell>
          <cell r="AF2806">
            <v>0</v>
          </cell>
          <cell r="AG2806">
            <v>0</v>
          </cell>
          <cell r="AH2806">
            <v>0</v>
          </cell>
          <cell r="AI2806">
            <v>0</v>
          </cell>
          <cell r="AJ2806">
            <v>0</v>
          </cell>
          <cell r="AK2806">
            <v>0</v>
          </cell>
          <cell r="AL2806">
            <v>0</v>
          </cell>
          <cell r="AM2806">
            <v>0</v>
          </cell>
          <cell r="AN2806">
            <v>0</v>
          </cell>
          <cell r="AO2806">
            <v>0</v>
          </cell>
          <cell r="AP2806">
            <v>0</v>
          </cell>
          <cell r="AQ2806">
            <v>869.55000000000007</v>
          </cell>
        </row>
        <row r="2807">
          <cell r="A2807">
            <v>3</v>
          </cell>
          <cell r="B2807" t="str">
            <v>COP</v>
          </cell>
          <cell r="C2807" t="str">
            <v>Convenidas</v>
          </cell>
          <cell r="D2807" t="str">
            <v>Fija</v>
          </cell>
          <cell r="E2807">
            <v>2</v>
          </cell>
          <cell r="F2807">
            <v>35954</v>
          </cell>
          <cell r="G2807" t="str">
            <v>Junio</v>
          </cell>
          <cell r="H2807">
            <v>1998</v>
          </cell>
          <cell r="I2807">
            <v>36685</v>
          </cell>
          <cell r="J2807">
            <v>2000</v>
          </cell>
          <cell r="K2807" t="str">
            <v>Junio</v>
          </cell>
          <cell r="L2807">
            <v>36168</v>
          </cell>
          <cell r="M2807" t="str">
            <v>Enero</v>
          </cell>
          <cell r="N2807">
            <v>1999</v>
          </cell>
          <cell r="Q2807">
            <v>25.5</v>
          </cell>
          <cell r="R2807">
            <v>34.700000000000003</v>
          </cell>
          <cell r="S2807">
            <v>104.911</v>
          </cell>
          <cell r="T2807">
            <v>53378.5</v>
          </cell>
          <cell r="U2807">
            <v>55999.918135</v>
          </cell>
          <cell r="V2807">
            <v>53378.5</v>
          </cell>
          <cell r="W2807">
            <v>55999.918135</v>
          </cell>
          <cell r="X2807">
            <v>53378.5</v>
          </cell>
          <cell r="Y2807">
            <v>13611.5175</v>
          </cell>
          <cell r="Z2807">
            <v>66990.017500000002</v>
          </cell>
          <cell r="AA2807">
            <v>1852233.9500000002</v>
          </cell>
          <cell r="AB2807">
            <v>13611.5175</v>
          </cell>
          <cell r="AC2807">
            <v>13611.5175</v>
          </cell>
          <cell r="AD2807">
            <v>0</v>
          </cell>
          <cell r="AE2807">
            <v>0</v>
          </cell>
          <cell r="AF2807">
            <v>0</v>
          </cell>
          <cell r="AG2807">
            <v>0</v>
          </cell>
          <cell r="AH2807">
            <v>0</v>
          </cell>
          <cell r="AI2807">
            <v>0</v>
          </cell>
          <cell r="AJ2807">
            <v>0</v>
          </cell>
          <cell r="AK2807">
            <v>0</v>
          </cell>
          <cell r="AL2807">
            <v>0</v>
          </cell>
          <cell r="AM2807">
            <v>0</v>
          </cell>
          <cell r="AN2807">
            <v>0</v>
          </cell>
          <cell r="AO2807">
            <v>0</v>
          </cell>
          <cell r="AP2807">
            <v>0</v>
          </cell>
          <cell r="AQ2807">
            <v>27223.035</v>
          </cell>
        </row>
        <row r="2808">
          <cell r="A2808">
            <v>3</v>
          </cell>
          <cell r="B2808" t="str">
            <v>COP</v>
          </cell>
          <cell r="C2808" t="str">
            <v>Forzosas</v>
          </cell>
          <cell r="D2808" t="str">
            <v>Fija</v>
          </cell>
          <cell r="E2808">
            <v>2</v>
          </cell>
          <cell r="F2808">
            <v>35954</v>
          </cell>
          <cell r="G2808" t="str">
            <v>Junio</v>
          </cell>
          <cell r="H2808">
            <v>1998</v>
          </cell>
          <cell r="I2808">
            <v>36685</v>
          </cell>
          <cell r="J2808">
            <v>2000</v>
          </cell>
          <cell r="K2808" t="str">
            <v>Junio</v>
          </cell>
          <cell r="L2808">
            <v>36172</v>
          </cell>
          <cell r="M2808" t="str">
            <v>Enero</v>
          </cell>
          <cell r="N2808">
            <v>1999</v>
          </cell>
          <cell r="Q2808">
            <v>25.5</v>
          </cell>
          <cell r="R2808">
            <v>34.700000000000003</v>
          </cell>
          <cell r="S2808">
            <v>105.254</v>
          </cell>
          <cell r="T2808">
            <v>253.6</v>
          </cell>
          <cell r="U2808">
            <v>266.92414400000001</v>
          </cell>
          <cell r="V2808">
            <v>253.6</v>
          </cell>
          <cell r="W2808">
            <v>266.92414400000001</v>
          </cell>
          <cell r="X2808">
            <v>253.6</v>
          </cell>
          <cell r="Y2808">
            <v>64.668000000000006</v>
          </cell>
          <cell r="Z2808">
            <v>318.26800000000003</v>
          </cell>
          <cell r="AA2808">
            <v>8799.92</v>
          </cell>
          <cell r="AB2808">
            <v>64.668000000000006</v>
          </cell>
          <cell r="AC2808">
            <v>64.668000000000006</v>
          </cell>
          <cell r="AD2808">
            <v>0</v>
          </cell>
          <cell r="AE2808">
            <v>0</v>
          </cell>
          <cell r="AF2808">
            <v>0</v>
          </cell>
          <cell r="AG2808">
            <v>0</v>
          </cell>
          <cell r="AH2808">
            <v>0</v>
          </cell>
          <cell r="AI2808">
            <v>0</v>
          </cell>
          <cell r="AJ2808">
            <v>0</v>
          </cell>
          <cell r="AK2808">
            <v>0</v>
          </cell>
          <cell r="AL2808">
            <v>0</v>
          </cell>
          <cell r="AM2808">
            <v>0</v>
          </cell>
          <cell r="AN2808">
            <v>0</v>
          </cell>
          <cell r="AO2808">
            <v>0</v>
          </cell>
          <cell r="AP2808">
            <v>0</v>
          </cell>
          <cell r="AQ2808">
            <v>129.33600000000001</v>
          </cell>
        </row>
        <row r="2809">
          <cell r="A2809">
            <v>3</v>
          </cell>
          <cell r="B2809" t="str">
            <v>COP</v>
          </cell>
          <cell r="C2809" t="str">
            <v>Convenidas</v>
          </cell>
          <cell r="D2809" t="str">
            <v>Fija</v>
          </cell>
          <cell r="E2809">
            <v>2</v>
          </cell>
          <cell r="F2809">
            <v>35954</v>
          </cell>
          <cell r="G2809" t="str">
            <v>Junio</v>
          </cell>
          <cell r="H2809">
            <v>1998</v>
          </cell>
          <cell r="I2809">
            <v>36685</v>
          </cell>
          <cell r="J2809">
            <v>2000</v>
          </cell>
          <cell r="K2809" t="str">
            <v>Junio</v>
          </cell>
          <cell r="L2809">
            <v>36172</v>
          </cell>
          <cell r="M2809" t="str">
            <v>Enero</v>
          </cell>
          <cell r="N2809">
            <v>1999</v>
          </cell>
          <cell r="Q2809">
            <v>25.5</v>
          </cell>
          <cell r="R2809">
            <v>34.700000000000003</v>
          </cell>
          <cell r="S2809">
            <v>105.254</v>
          </cell>
          <cell r="T2809">
            <v>112394</v>
          </cell>
          <cell r="U2809">
            <v>118299.18076</v>
          </cell>
          <cell r="V2809">
            <v>112394</v>
          </cell>
          <cell r="W2809">
            <v>118299.18076</v>
          </cell>
          <cell r="X2809">
            <v>112394</v>
          </cell>
          <cell r="Y2809">
            <v>28660.47</v>
          </cell>
          <cell r="Z2809">
            <v>141054.47</v>
          </cell>
          <cell r="AA2809">
            <v>3900071.8000000003</v>
          </cell>
          <cell r="AB2809">
            <v>28660.47</v>
          </cell>
          <cell r="AC2809">
            <v>28660.47</v>
          </cell>
          <cell r="AD2809">
            <v>0</v>
          </cell>
          <cell r="AE2809">
            <v>0</v>
          </cell>
          <cell r="AF2809">
            <v>0</v>
          </cell>
          <cell r="AG2809">
            <v>0</v>
          </cell>
          <cell r="AH2809">
            <v>0</v>
          </cell>
          <cell r="AI2809">
            <v>0</v>
          </cell>
          <cell r="AJ2809">
            <v>0</v>
          </cell>
          <cell r="AK2809">
            <v>0</v>
          </cell>
          <cell r="AL2809">
            <v>0</v>
          </cell>
          <cell r="AM2809">
            <v>0</v>
          </cell>
          <cell r="AN2809">
            <v>0</v>
          </cell>
          <cell r="AO2809">
            <v>0</v>
          </cell>
          <cell r="AP2809">
            <v>0</v>
          </cell>
          <cell r="AQ2809">
            <v>57320.94</v>
          </cell>
        </row>
        <row r="2810">
          <cell r="A2810">
            <v>3</v>
          </cell>
          <cell r="B2810" t="str">
            <v>COP</v>
          </cell>
          <cell r="C2810" t="str">
            <v>Forzosas</v>
          </cell>
          <cell r="D2810" t="str">
            <v>Fija</v>
          </cell>
          <cell r="E2810">
            <v>2</v>
          </cell>
          <cell r="F2810">
            <v>35954</v>
          </cell>
          <cell r="G2810" t="str">
            <v>Junio</v>
          </cell>
          <cell r="H2810">
            <v>1998</v>
          </cell>
          <cell r="I2810">
            <v>36685</v>
          </cell>
          <cell r="J2810">
            <v>2000</v>
          </cell>
          <cell r="K2810" t="str">
            <v>Junio</v>
          </cell>
          <cell r="L2810">
            <v>36173</v>
          </cell>
          <cell r="M2810" t="str">
            <v>Enero</v>
          </cell>
          <cell r="N2810">
            <v>1999</v>
          </cell>
          <cell r="Q2810">
            <v>25.5</v>
          </cell>
          <cell r="R2810">
            <v>34.700000000000003</v>
          </cell>
          <cell r="S2810">
            <v>105.34</v>
          </cell>
          <cell r="T2810">
            <v>7706.4</v>
          </cell>
          <cell r="U2810">
            <v>8117.9217600000002</v>
          </cell>
          <cell r="V2810">
            <v>7706.4</v>
          </cell>
          <cell r="W2810">
            <v>8117.9217600000002</v>
          </cell>
          <cell r="X2810">
            <v>7706.4</v>
          </cell>
          <cell r="Y2810">
            <v>1965.1319999999998</v>
          </cell>
          <cell r="Z2810">
            <v>9671.5319999999992</v>
          </cell>
          <cell r="AA2810">
            <v>267412.08</v>
          </cell>
          <cell r="AB2810">
            <v>1965.1319999999998</v>
          </cell>
          <cell r="AC2810">
            <v>1965.1319999999998</v>
          </cell>
          <cell r="AD2810">
            <v>0</v>
          </cell>
          <cell r="AE2810">
            <v>0</v>
          </cell>
          <cell r="AF2810">
            <v>0</v>
          </cell>
          <cell r="AG2810">
            <v>0</v>
          </cell>
          <cell r="AH2810">
            <v>0</v>
          </cell>
          <cell r="AI2810">
            <v>0</v>
          </cell>
          <cell r="AJ2810">
            <v>0</v>
          </cell>
          <cell r="AK2810">
            <v>0</v>
          </cell>
          <cell r="AL2810">
            <v>0</v>
          </cell>
          <cell r="AM2810">
            <v>0</v>
          </cell>
          <cell r="AN2810">
            <v>0</v>
          </cell>
          <cell r="AO2810">
            <v>0</v>
          </cell>
          <cell r="AP2810">
            <v>0</v>
          </cell>
          <cell r="AQ2810">
            <v>3930.2639999999997</v>
          </cell>
        </row>
        <row r="2811">
          <cell r="A2811">
            <v>3</v>
          </cell>
          <cell r="B2811" t="str">
            <v>COP</v>
          </cell>
          <cell r="C2811" t="str">
            <v>Convenidas</v>
          </cell>
          <cell r="D2811" t="str">
            <v>Fija</v>
          </cell>
          <cell r="E2811">
            <v>2</v>
          </cell>
          <cell r="F2811">
            <v>35954</v>
          </cell>
          <cell r="G2811" t="str">
            <v>Junio</v>
          </cell>
          <cell r="H2811">
            <v>1998</v>
          </cell>
          <cell r="I2811">
            <v>36685</v>
          </cell>
          <cell r="J2811">
            <v>2000</v>
          </cell>
          <cell r="K2811" t="str">
            <v>Junio</v>
          </cell>
          <cell r="L2811">
            <v>36173</v>
          </cell>
          <cell r="M2811" t="str">
            <v>Enero</v>
          </cell>
          <cell r="N2811">
            <v>1999</v>
          </cell>
          <cell r="Q2811">
            <v>25.5</v>
          </cell>
          <cell r="R2811">
            <v>34.700000000000003</v>
          </cell>
          <cell r="S2811">
            <v>105.34</v>
          </cell>
          <cell r="T2811">
            <v>508.6</v>
          </cell>
          <cell r="U2811">
            <v>535.75923999999998</v>
          </cell>
          <cell r="V2811">
            <v>508.6</v>
          </cell>
          <cell r="W2811">
            <v>535.75923999999998</v>
          </cell>
          <cell r="X2811">
            <v>508.6</v>
          </cell>
          <cell r="Y2811">
            <v>129.69300000000001</v>
          </cell>
          <cell r="Z2811">
            <v>638.29300000000001</v>
          </cell>
          <cell r="AA2811">
            <v>17648.420000000002</v>
          </cell>
          <cell r="AB2811">
            <v>129.69300000000001</v>
          </cell>
          <cell r="AC2811">
            <v>129.69300000000001</v>
          </cell>
          <cell r="AD2811">
            <v>0</v>
          </cell>
          <cell r="AE2811">
            <v>0</v>
          </cell>
          <cell r="AF2811">
            <v>0</v>
          </cell>
          <cell r="AG2811">
            <v>0</v>
          </cell>
          <cell r="AH2811">
            <v>0</v>
          </cell>
          <cell r="AI2811">
            <v>0</v>
          </cell>
          <cell r="AJ2811">
            <v>0</v>
          </cell>
          <cell r="AK2811">
            <v>0</v>
          </cell>
          <cell r="AL2811">
            <v>0</v>
          </cell>
          <cell r="AM2811">
            <v>0</v>
          </cell>
          <cell r="AN2811">
            <v>0</v>
          </cell>
          <cell r="AO2811">
            <v>0</v>
          </cell>
          <cell r="AP2811">
            <v>0</v>
          </cell>
          <cell r="AQ2811">
            <v>259.38600000000002</v>
          </cell>
        </row>
        <row r="2812">
          <cell r="A2812">
            <v>3</v>
          </cell>
          <cell r="B2812" t="str">
            <v>COP</v>
          </cell>
          <cell r="C2812" t="str">
            <v>Convenidas</v>
          </cell>
          <cell r="D2812" t="str">
            <v>Fija</v>
          </cell>
          <cell r="E2812">
            <v>3</v>
          </cell>
          <cell r="F2812">
            <v>36003</v>
          </cell>
          <cell r="G2812" t="str">
            <v>Julio</v>
          </cell>
          <cell r="H2812">
            <v>1998</v>
          </cell>
          <cell r="I2812">
            <v>37099</v>
          </cell>
          <cell r="J2812">
            <v>2001</v>
          </cell>
          <cell r="K2812" t="str">
            <v>Julio</v>
          </cell>
          <cell r="L2812">
            <v>36173</v>
          </cell>
          <cell r="M2812" t="str">
            <v>Enero</v>
          </cell>
          <cell r="N2812">
            <v>1999</v>
          </cell>
          <cell r="Q2812">
            <v>25.5</v>
          </cell>
          <cell r="R2812">
            <v>34.299999999999997</v>
          </cell>
          <cell r="S2812">
            <v>97.441000000000003</v>
          </cell>
          <cell r="T2812">
            <v>20442.099999999999</v>
          </cell>
          <cell r="U2812">
            <v>19918.986660999999</v>
          </cell>
          <cell r="V2812">
            <v>20442.099999999999</v>
          </cell>
          <cell r="W2812">
            <v>19918.986660999999</v>
          </cell>
          <cell r="X2812">
            <v>20442.099999999999</v>
          </cell>
          <cell r="Y2812">
            <v>5212.7354999999998</v>
          </cell>
          <cell r="Z2812">
            <v>25654.835499999997</v>
          </cell>
          <cell r="AA2812">
            <v>701164.02999999991</v>
          </cell>
          <cell r="AB2812">
            <v>5212.7354999999998</v>
          </cell>
          <cell r="AC2812">
            <v>5212.7354999999998</v>
          </cell>
          <cell r="AD2812">
            <v>5212.7354999999998</v>
          </cell>
          <cell r="AE2812">
            <v>0</v>
          </cell>
          <cell r="AF2812">
            <v>0</v>
          </cell>
          <cell r="AG2812">
            <v>0</v>
          </cell>
          <cell r="AH2812">
            <v>0</v>
          </cell>
          <cell r="AI2812">
            <v>0</v>
          </cell>
          <cell r="AJ2812">
            <v>0</v>
          </cell>
          <cell r="AK2812">
            <v>0</v>
          </cell>
          <cell r="AL2812">
            <v>0</v>
          </cell>
          <cell r="AM2812">
            <v>0</v>
          </cell>
          <cell r="AN2812">
            <v>0</v>
          </cell>
          <cell r="AO2812">
            <v>0</v>
          </cell>
          <cell r="AP2812">
            <v>0</v>
          </cell>
          <cell r="AQ2812">
            <v>15638.2065</v>
          </cell>
        </row>
        <row r="2813">
          <cell r="A2813">
            <v>3</v>
          </cell>
          <cell r="B2813" t="str">
            <v>COP</v>
          </cell>
          <cell r="C2813" t="str">
            <v>Subastas Mx</v>
          </cell>
          <cell r="D2813" t="str">
            <v>Fija</v>
          </cell>
          <cell r="E2813">
            <v>10</v>
          </cell>
          <cell r="F2813">
            <v>36082</v>
          </cell>
          <cell r="G2813" t="str">
            <v>Octubre</v>
          </cell>
          <cell r="H2813">
            <v>1998</v>
          </cell>
          <cell r="I2813">
            <v>39735</v>
          </cell>
          <cell r="J2813">
            <v>2008</v>
          </cell>
          <cell r="K2813" t="str">
            <v>Octubre</v>
          </cell>
          <cell r="L2813">
            <v>36173</v>
          </cell>
          <cell r="M2813" t="str">
            <v>Enero</v>
          </cell>
          <cell r="N2813">
            <v>1999</v>
          </cell>
          <cell r="P2813">
            <v>10</v>
          </cell>
          <cell r="Q2813">
            <v>37</v>
          </cell>
          <cell r="R2813">
            <v>37</v>
          </cell>
          <cell r="S2813">
            <v>108.16500000000001</v>
          </cell>
          <cell r="T2813">
            <v>49500</v>
          </cell>
          <cell r="U2813">
            <v>53541.675000000003</v>
          </cell>
          <cell r="V2813">
            <v>49500</v>
          </cell>
          <cell r="W2813">
            <v>53541.675000000003</v>
          </cell>
          <cell r="X2813">
            <v>75391.357513550131</v>
          </cell>
          <cell r="Y2813">
            <v>18315</v>
          </cell>
          <cell r="Z2813">
            <v>67815</v>
          </cell>
          <cell r="AA2813">
            <v>1831500</v>
          </cell>
          <cell r="AB2813">
            <v>18315</v>
          </cell>
          <cell r="AC2813">
            <v>18315</v>
          </cell>
          <cell r="AD2813">
            <v>5387.1667505903488</v>
          </cell>
          <cell r="AE2813">
            <v>5735.1783790761683</v>
          </cell>
          <cell r="AF2813">
            <v>6050.613189925356</v>
          </cell>
          <cell r="AG2813">
            <v>6322.8907834719967</v>
          </cell>
          <cell r="AH2813">
            <v>6575.806414810877</v>
          </cell>
          <cell r="AI2813">
            <v>6838.8386714033113</v>
          </cell>
          <cell r="AJ2813">
            <v>7112.3922182594461</v>
          </cell>
          <cell r="AK2813">
            <v>7539.1357513550138</v>
          </cell>
          <cell r="AL2813">
            <v>0</v>
          </cell>
          <cell r="AM2813">
            <v>0</v>
          </cell>
          <cell r="AN2813">
            <v>0</v>
          </cell>
          <cell r="AO2813">
            <v>0</v>
          </cell>
          <cell r="AP2813">
            <v>0</v>
          </cell>
          <cell r="AQ2813">
            <v>88192.022158892505</v>
          </cell>
        </row>
        <row r="2814">
          <cell r="A2814">
            <v>3</v>
          </cell>
          <cell r="B2814" t="str">
            <v>COP</v>
          </cell>
          <cell r="C2814" t="str">
            <v>Forzosas</v>
          </cell>
          <cell r="D2814" t="str">
            <v>Fija</v>
          </cell>
          <cell r="E2814">
            <v>1</v>
          </cell>
          <cell r="F2814">
            <v>36173</v>
          </cell>
          <cell r="G2814" t="str">
            <v>Enero</v>
          </cell>
          <cell r="H2814">
            <v>1999</v>
          </cell>
          <cell r="I2814">
            <v>36538</v>
          </cell>
          <cell r="J2814">
            <v>2000</v>
          </cell>
          <cell r="K2814" t="str">
            <v>Enero</v>
          </cell>
          <cell r="L2814">
            <v>36174</v>
          </cell>
          <cell r="M2814" t="str">
            <v>Enero</v>
          </cell>
          <cell r="N2814">
            <v>1999</v>
          </cell>
          <cell r="Q2814">
            <v>25.5</v>
          </cell>
          <cell r="R2814">
            <v>32</v>
          </cell>
          <cell r="S2814">
            <v>95.147999999999996</v>
          </cell>
          <cell r="T2814">
            <v>3100.3</v>
          </cell>
          <cell r="U2814">
            <v>2949.8734439999998</v>
          </cell>
          <cell r="V2814">
            <v>3100.3</v>
          </cell>
          <cell r="W2814">
            <v>2949.8734439999998</v>
          </cell>
          <cell r="X2814">
            <v>3100.3</v>
          </cell>
          <cell r="Y2814">
            <v>790.57650000000001</v>
          </cell>
          <cell r="Z2814">
            <v>3890.8765000000003</v>
          </cell>
          <cell r="AA2814">
            <v>99209.600000000006</v>
          </cell>
          <cell r="AB2814">
            <v>0</v>
          </cell>
          <cell r="AC2814">
            <v>790.57650000000001</v>
          </cell>
          <cell r="AD2814">
            <v>0</v>
          </cell>
          <cell r="AE2814">
            <v>0</v>
          </cell>
          <cell r="AF2814">
            <v>0</v>
          </cell>
          <cell r="AG2814">
            <v>0</v>
          </cell>
          <cell r="AH2814">
            <v>0</v>
          </cell>
          <cell r="AI2814">
            <v>0</v>
          </cell>
          <cell r="AJ2814">
            <v>0</v>
          </cell>
          <cell r="AK2814">
            <v>0</v>
          </cell>
          <cell r="AL2814">
            <v>0</v>
          </cell>
          <cell r="AM2814">
            <v>0</v>
          </cell>
          <cell r="AN2814">
            <v>0</v>
          </cell>
          <cell r="AO2814">
            <v>0</v>
          </cell>
          <cell r="AP2814">
            <v>0</v>
          </cell>
          <cell r="AQ2814">
            <v>790.57650000000001</v>
          </cell>
        </row>
        <row r="2815">
          <cell r="A2815">
            <v>3</v>
          </cell>
          <cell r="B2815" t="str">
            <v>COP</v>
          </cell>
          <cell r="C2815" t="str">
            <v>Subastas</v>
          </cell>
          <cell r="D2815" t="str">
            <v>Fija</v>
          </cell>
          <cell r="E2815">
            <v>1</v>
          </cell>
          <cell r="F2815">
            <v>36173</v>
          </cell>
          <cell r="G2815" t="str">
            <v>Enero</v>
          </cell>
          <cell r="H2815">
            <v>1999</v>
          </cell>
          <cell r="I2815">
            <v>36538</v>
          </cell>
          <cell r="J2815">
            <v>2000</v>
          </cell>
          <cell r="K2815" t="str">
            <v>Enero</v>
          </cell>
          <cell r="L2815">
            <v>36175</v>
          </cell>
          <cell r="M2815" t="str">
            <v>Enero</v>
          </cell>
          <cell r="N2815">
            <v>1999</v>
          </cell>
          <cell r="Q2815">
            <v>25.5</v>
          </cell>
          <cell r="R2815">
            <v>32</v>
          </cell>
          <cell r="S2815">
            <v>95.22</v>
          </cell>
          <cell r="T2815">
            <v>13500</v>
          </cell>
          <cell r="U2815">
            <v>12854.7</v>
          </cell>
          <cell r="V2815">
            <v>13500</v>
          </cell>
          <cell r="W2815">
            <v>12854.7</v>
          </cell>
          <cell r="X2815">
            <v>13500</v>
          </cell>
          <cell r="Y2815">
            <v>3442.5</v>
          </cell>
          <cell r="Z2815">
            <v>16942.5</v>
          </cell>
          <cell r="AA2815">
            <v>432000</v>
          </cell>
          <cell r="AB2815">
            <v>0</v>
          </cell>
          <cell r="AC2815">
            <v>3442.5</v>
          </cell>
          <cell r="AD2815">
            <v>0</v>
          </cell>
          <cell r="AE2815">
            <v>0</v>
          </cell>
          <cell r="AF2815">
            <v>0</v>
          </cell>
          <cell r="AG2815">
            <v>0</v>
          </cell>
          <cell r="AH2815">
            <v>0</v>
          </cell>
          <cell r="AI2815">
            <v>0</v>
          </cell>
          <cell r="AJ2815">
            <v>0</v>
          </cell>
          <cell r="AK2815">
            <v>0</v>
          </cell>
          <cell r="AL2815">
            <v>0</v>
          </cell>
          <cell r="AM2815">
            <v>0</v>
          </cell>
          <cell r="AN2815">
            <v>0</v>
          </cell>
          <cell r="AO2815">
            <v>0</v>
          </cell>
          <cell r="AP2815">
            <v>0</v>
          </cell>
          <cell r="AQ2815">
            <v>3442.5</v>
          </cell>
        </row>
        <row r="2816">
          <cell r="A2816">
            <v>3</v>
          </cell>
          <cell r="B2816" t="str">
            <v>COP</v>
          </cell>
          <cell r="C2816" t="str">
            <v>Forzosas</v>
          </cell>
          <cell r="D2816" t="str">
            <v>Fija</v>
          </cell>
          <cell r="E2816">
            <v>1</v>
          </cell>
          <cell r="F2816">
            <v>36173</v>
          </cell>
          <cell r="G2816" t="str">
            <v>Enero</v>
          </cell>
          <cell r="H2816">
            <v>1999</v>
          </cell>
          <cell r="I2816">
            <v>36538</v>
          </cell>
          <cell r="J2816">
            <v>2000</v>
          </cell>
          <cell r="K2816" t="str">
            <v>Enero</v>
          </cell>
          <cell r="L2816">
            <v>36175</v>
          </cell>
          <cell r="M2816" t="str">
            <v>Enero</v>
          </cell>
          <cell r="N2816">
            <v>1999</v>
          </cell>
          <cell r="Q2816">
            <v>25.5</v>
          </cell>
          <cell r="R2816">
            <v>32</v>
          </cell>
          <cell r="S2816">
            <v>95.22</v>
          </cell>
          <cell r="T2816">
            <v>840</v>
          </cell>
          <cell r="U2816">
            <v>799.84799999999996</v>
          </cell>
          <cell r="V2816">
            <v>840</v>
          </cell>
          <cell r="W2816">
            <v>799.84799999999996</v>
          </cell>
          <cell r="X2816">
            <v>840</v>
          </cell>
          <cell r="Y2816">
            <v>214.20000000000002</v>
          </cell>
          <cell r="Z2816">
            <v>1054.2</v>
          </cell>
          <cell r="AA2816">
            <v>26880</v>
          </cell>
          <cell r="AB2816">
            <v>0</v>
          </cell>
          <cell r="AC2816">
            <v>214.20000000000002</v>
          </cell>
          <cell r="AD2816">
            <v>0</v>
          </cell>
          <cell r="AE2816">
            <v>0</v>
          </cell>
          <cell r="AF2816">
            <v>0</v>
          </cell>
          <cell r="AG2816">
            <v>0</v>
          </cell>
          <cell r="AH2816">
            <v>0</v>
          </cell>
          <cell r="AI2816">
            <v>0</v>
          </cell>
          <cell r="AJ2816">
            <v>0</v>
          </cell>
          <cell r="AK2816">
            <v>0</v>
          </cell>
          <cell r="AL2816">
            <v>0</v>
          </cell>
          <cell r="AM2816">
            <v>0</v>
          </cell>
          <cell r="AN2816">
            <v>0</v>
          </cell>
          <cell r="AO2816">
            <v>0</v>
          </cell>
          <cell r="AP2816">
            <v>0</v>
          </cell>
          <cell r="AQ2816">
            <v>214.20000000000002</v>
          </cell>
        </row>
        <row r="2817">
          <cell r="A2817">
            <v>3</v>
          </cell>
          <cell r="B2817" t="str">
            <v>COP</v>
          </cell>
          <cell r="C2817" t="str">
            <v>Subastas</v>
          </cell>
          <cell r="D2817" t="str">
            <v>Fija</v>
          </cell>
          <cell r="E2817">
            <v>2</v>
          </cell>
          <cell r="F2817">
            <v>35954</v>
          </cell>
          <cell r="G2817" t="str">
            <v>Junio</v>
          </cell>
          <cell r="H2817">
            <v>1998</v>
          </cell>
          <cell r="I2817">
            <v>36685</v>
          </cell>
          <cell r="J2817">
            <v>2000</v>
          </cell>
          <cell r="K2817" t="str">
            <v>Junio</v>
          </cell>
          <cell r="L2817">
            <v>36175</v>
          </cell>
          <cell r="M2817" t="str">
            <v>Enero</v>
          </cell>
          <cell r="N2817">
            <v>1999</v>
          </cell>
          <cell r="Q2817">
            <v>25.5</v>
          </cell>
          <cell r="R2817">
            <v>33.799999999999997</v>
          </cell>
          <cell r="S2817">
            <v>106.35</v>
          </cell>
          <cell r="T2817">
            <v>12500</v>
          </cell>
          <cell r="U2817">
            <v>13293.75</v>
          </cell>
          <cell r="V2817">
            <v>12500</v>
          </cell>
          <cell r="W2817">
            <v>13293.75</v>
          </cell>
          <cell r="X2817">
            <v>12500</v>
          </cell>
          <cell r="Y2817">
            <v>3187.5</v>
          </cell>
          <cell r="Z2817">
            <v>15687.5</v>
          </cell>
          <cell r="AA2817">
            <v>422499.99999999994</v>
          </cell>
          <cell r="AB2817">
            <v>3187.5</v>
          </cell>
          <cell r="AC2817">
            <v>3187.5</v>
          </cell>
          <cell r="AD2817">
            <v>0</v>
          </cell>
          <cell r="AE2817">
            <v>0</v>
          </cell>
          <cell r="AF2817">
            <v>0</v>
          </cell>
          <cell r="AG2817">
            <v>0</v>
          </cell>
          <cell r="AH2817">
            <v>0</v>
          </cell>
          <cell r="AI2817">
            <v>0</v>
          </cell>
          <cell r="AJ2817">
            <v>0</v>
          </cell>
          <cell r="AK2817">
            <v>0</v>
          </cell>
          <cell r="AL2817">
            <v>0</v>
          </cell>
          <cell r="AM2817">
            <v>0</v>
          </cell>
          <cell r="AN2817">
            <v>0</v>
          </cell>
          <cell r="AO2817">
            <v>0</v>
          </cell>
          <cell r="AP2817">
            <v>0</v>
          </cell>
          <cell r="AQ2817">
            <v>6375</v>
          </cell>
        </row>
        <row r="2818">
          <cell r="A2818">
            <v>3</v>
          </cell>
          <cell r="B2818" t="str">
            <v>COP</v>
          </cell>
          <cell r="C2818" t="str">
            <v>Convenidas</v>
          </cell>
          <cell r="D2818" t="str">
            <v>Fija</v>
          </cell>
          <cell r="E2818">
            <v>2</v>
          </cell>
          <cell r="F2818">
            <v>35954</v>
          </cell>
          <cell r="G2818" t="str">
            <v>Junio</v>
          </cell>
          <cell r="H2818">
            <v>1998</v>
          </cell>
          <cell r="I2818">
            <v>36685</v>
          </cell>
          <cell r="J2818">
            <v>2000</v>
          </cell>
          <cell r="K2818" t="str">
            <v>Junio</v>
          </cell>
          <cell r="L2818">
            <v>36175</v>
          </cell>
          <cell r="M2818" t="str">
            <v>Enero</v>
          </cell>
          <cell r="N2818">
            <v>1999</v>
          </cell>
          <cell r="Q2818">
            <v>25.5</v>
          </cell>
          <cell r="R2818">
            <v>33.799999999999997</v>
          </cell>
          <cell r="S2818">
            <v>106.35</v>
          </cell>
          <cell r="T2818">
            <v>8663.5</v>
          </cell>
          <cell r="U2818">
            <v>9213.6322500000006</v>
          </cell>
          <cell r="V2818">
            <v>8663.5</v>
          </cell>
          <cell r="W2818">
            <v>9213.6322500000006</v>
          </cell>
          <cell r="X2818">
            <v>8663.5</v>
          </cell>
          <cell r="Y2818">
            <v>2209.1925000000001</v>
          </cell>
          <cell r="Z2818">
            <v>10872.692500000001</v>
          </cell>
          <cell r="AA2818">
            <v>292826.3</v>
          </cell>
          <cell r="AB2818">
            <v>2209.1925000000001</v>
          </cell>
          <cell r="AC2818">
            <v>2209.1925000000001</v>
          </cell>
          <cell r="AD2818">
            <v>0</v>
          </cell>
          <cell r="AE2818">
            <v>0</v>
          </cell>
          <cell r="AF2818">
            <v>0</v>
          </cell>
          <cell r="AG2818">
            <v>0</v>
          </cell>
          <cell r="AH2818">
            <v>0</v>
          </cell>
          <cell r="AI2818">
            <v>0</v>
          </cell>
          <cell r="AJ2818">
            <v>0</v>
          </cell>
          <cell r="AK2818">
            <v>0</v>
          </cell>
          <cell r="AL2818">
            <v>0</v>
          </cell>
          <cell r="AM2818">
            <v>0</v>
          </cell>
          <cell r="AN2818">
            <v>0</v>
          </cell>
          <cell r="AO2818">
            <v>0</v>
          </cell>
          <cell r="AP2818">
            <v>0</v>
          </cell>
          <cell r="AQ2818">
            <v>4418.3850000000002</v>
          </cell>
        </row>
        <row r="2819">
          <cell r="A2819">
            <v>3</v>
          </cell>
          <cell r="B2819" t="str">
            <v>COP</v>
          </cell>
          <cell r="C2819" t="str">
            <v>Subastas</v>
          </cell>
          <cell r="D2819" t="str">
            <v>Fija</v>
          </cell>
          <cell r="E2819">
            <v>3</v>
          </cell>
          <cell r="F2819">
            <v>36003</v>
          </cell>
          <cell r="G2819" t="str">
            <v>Julio</v>
          </cell>
          <cell r="H2819">
            <v>1998</v>
          </cell>
          <cell r="I2819">
            <v>37099</v>
          </cell>
          <cell r="J2819">
            <v>2001</v>
          </cell>
          <cell r="K2819" t="str">
            <v>Julio</v>
          </cell>
          <cell r="L2819">
            <v>36175</v>
          </cell>
          <cell r="M2819" t="str">
            <v>Enero</v>
          </cell>
          <cell r="N2819">
            <v>1999</v>
          </cell>
          <cell r="Q2819">
            <v>25.5</v>
          </cell>
          <cell r="R2819">
            <v>33</v>
          </cell>
          <cell r="S2819">
            <v>99.436999999999998</v>
          </cell>
          <cell r="T2819">
            <v>18000</v>
          </cell>
          <cell r="U2819">
            <v>17898.66</v>
          </cell>
          <cell r="V2819">
            <v>18000</v>
          </cell>
          <cell r="W2819">
            <v>17898.66</v>
          </cell>
          <cell r="X2819">
            <v>18000</v>
          </cell>
          <cell r="Y2819">
            <v>4590</v>
          </cell>
          <cell r="Z2819">
            <v>22590</v>
          </cell>
          <cell r="AA2819">
            <v>594000</v>
          </cell>
          <cell r="AB2819">
            <v>4590</v>
          </cell>
          <cell r="AC2819">
            <v>4590</v>
          </cell>
          <cell r="AD2819">
            <v>4590</v>
          </cell>
          <cell r="AE2819">
            <v>0</v>
          </cell>
          <cell r="AF2819">
            <v>0</v>
          </cell>
          <cell r="AG2819">
            <v>0</v>
          </cell>
          <cell r="AH2819">
            <v>0</v>
          </cell>
          <cell r="AI2819">
            <v>0</v>
          </cell>
          <cell r="AJ2819">
            <v>0</v>
          </cell>
          <cell r="AK2819">
            <v>0</v>
          </cell>
          <cell r="AL2819">
            <v>0</v>
          </cell>
          <cell r="AM2819">
            <v>0</v>
          </cell>
          <cell r="AN2819">
            <v>0</v>
          </cell>
          <cell r="AO2819">
            <v>0</v>
          </cell>
          <cell r="AP2819">
            <v>0</v>
          </cell>
          <cell r="AQ2819">
            <v>13770</v>
          </cell>
        </row>
        <row r="2820">
          <cell r="A2820">
            <v>3</v>
          </cell>
          <cell r="B2820" t="str">
            <v>COP</v>
          </cell>
          <cell r="C2820" t="str">
            <v>Forzosas</v>
          </cell>
          <cell r="D2820" t="str">
            <v>Fija</v>
          </cell>
          <cell r="E2820">
            <v>1</v>
          </cell>
          <cell r="F2820">
            <v>36173</v>
          </cell>
          <cell r="G2820" t="str">
            <v>Enero</v>
          </cell>
          <cell r="H2820">
            <v>1999</v>
          </cell>
          <cell r="I2820">
            <v>36538</v>
          </cell>
          <cell r="J2820">
            <v>2000</v>
          </cell>
          <cell r="K2820" t="str">
            <v>Enero</v>
          </cell>
          <cell r="L2820">
            <v>36178</v>
          </cell>
          <cell r="M2820" t="str">
            <v>Enero</v>
          </cell>
          <cell r="N2820">
            <v>1999</v>
          </cell>
          <cell r="Q2820">
            <v>25.5</v>
          </cell>
          <cell r="R2820">
            <v>32</v>
          </cell>
          <cell r="S2820">
            <v>95.438000000000002</v>
          </cell>
          <cell r="T2820">
            <v>14627.2</v>
          </cell>
          <cell r="U2820">
            <v>13959.907136</v>
          </cell>
          <cell r="V2820">
            <v>14627.2</v>
          </cell>
          <cell r="W2820">
            <v>13959.907136</v>
          </cell>
          <cell r="X2820">
            <v>14627.2</v>
          </cell>
          <cell r="Y2820">
            <v>3729.9360000000001</v>
          </cell>
          <cell r="Z2820">
            <v>18357.136000000002</v>
          </cell>
          <cell r="AA2820">
            <v>468070.40000000002</v>
          </cell>
          <cell r="AB2820">
            <v>0</v>
          </cell>
          <cell r="AC2820">
            <v>3729.9360000000001</v>
          </cell>
          <cell r="AD2820">
            <v>0</v>
          </cell>
          <cell r="AE2820">
            <v>0</v>
          </cell>
          <cell r="AF2820">
            <v>0</v>
          </cell>
          <cell r="AG2820">
            <v>0</v>
          </cell>
          <cell r="AH2820">
            <v>0</v>
          </cell>
          <cell r="AI2820">
            <v>0</v>
          </cell>
          <cell r="AJ2820">
            <v>0</v>
          </cell>
          <cell r="AK2820">
            <v>0</v>
          </cell>
          <cell r="AL2820">
            <v>0</v>
          </cell>
          <cell r="AM2820">
            <v>0</v>
          </cell>
          <cell r="AN2820">
            <v>0</v>
          </cell>
          <cell r="AO2820">
            <v>0</v>
          </cell>
          <cell r="AP2820">
            <v>0</v>
          </cell>
          <cell r="AQ2820">
            <v>3729.9360000000001</v>
          </cell>
        </row>
        <row r="2821">
          <cell r="A2821">
            <v>3</v>
          </cell>
          <cell r="B2821" t="str">
            <v>COP</v>
          </cell>
          <cell r="C2821" t="str">
            <v>Convenidas</v>
          </cell>
          <cell r="D2821" t="str">
            <v>Fija</v>
          </cell>
          <cell r="E2821">
            <v>2</v>
          </cell>
          <cell r="F2821">
            <v>35954</v>
          </cell>
          <cell r="G2821" t="str">
            <v>Junio</v>
          </cell>
          <cell r="H2821">
            <v>1998</v>
          </cell>
          <cell r="I2821">
            <v>36685</v>
          </cell>
          <cell r="J2821">
            <v>2000</v>
          </cell>
          <cell r="K2821" t="str">
            <v>Junio</v>
          </cell>
          <cell r="L2821">
            <v>36178</v>
          </cell>
          <cell r="M2821" t="str">
            <v>Enero</v>
          </cell>
          <cell r="N2821">
            <v>1999</v>
          </cell>
          <cell r="Q2821">
            <v>25.5</v>
          </cell>
          <cell r="R2821">
            <v>33.799999999999997</v>
          </cell>
          <cell r="S2821">
            <v>106.605</v>
          </cell>
          <cell r="T2821">
            <v>1567.1</v>
          </cell>
          <cell r="U2821">
            <v>1670.606955</v>
          </cell>
          <cell r="V2821">
            <v>1567.1</v>
          </cell>
          <cell r="W2821">
            <v>1670.606955</v>
          </cell>
          <cell r="X2821">
            <v>1567.1</v>
          </cell>
          <cell r="Y2821">
            <v>399.6105</v>
          </cell>
          <cell r="Z2821">
            <v>1966.7104999999999</v>
          </cell>
          <cell r="AA2821">
            <v>52967.979999999996</v>
          </cell>
          <cell r="AB2821">
            <v>399.6105</v>
          </cell>
          <cell r="AC2821">
            <v>399.6105</v>
          </cell>
          <cell r="AD2821">
            <v>0</v>
          </cell>
          <cell r="AE2821">
            <v>0</v>
          </cell>
          <cell r="AF2821">
            <v>0</v>
          </cell>
          <cell r="AG2821">
            <v>0</v>
          </cell>
          <cell r="AH2821">
            <v>0</v>
          </cell>
          <cell r="AI2821">
            <v>0</v>
          </cell>
          <cell r="AJ2821">
            <v>0</v>
          </cell>
          <cell r="AK2821">
            <v>0</v>
          </cell>
          <cell r="AL2821">
            <v>0</v>
          </cell>
          <cell r="AM2821">
            <v>0</v>
          </cell>
          <cell r="AN2821">
            <v>0</v>
          </cell>
          <cell r="AO2821">
            <v>0</v>
          </cell>
          <cell r="AP2821">
            <v>0</v>
          </cell>
          <cell r="AQ2821">
            <v>799.221</v>
          </cell>
        </row>
        <row r="2822">
          <cell r="A2822">
            <v>3</v>
          </cell>
          <cell r="B2822" t="str">
            <v>COP</v>
          </cell>
          <cell r="C2822" t="str">
            <v>Forzosas</v>
          </cell>
          <cell r="D2822" t="str">
            <v>Fija</v>
          </cell>
          <cell r="E2822">
            <v>1</v>
          </cell>
          <cell r="F2822">
            <v>36173</v>
          </cell>
          <cell r="G2822" t="str">
            <v>Enero</v>
          </cell>
          <cell r="H2822">
            <v>1999</v>
          </cell>
          <cell r="I2822">
            <v>36538</v>
          </cell>
          <cell r="J2822">
            <v>2000</v>
          </cell>
          <cell r="K2822" t="str">
            <v>Enero</v>
          </cell>
          <cell r="L2822">
            <v>36179</v>
          </cell>
          <cell r="M2822" t="str">
            <v>Enero</v>
          </cell>
          <cell r="N2822">
            <v>1999</v>
          </cell>
          <cell r="Q2822">
            <v>25.5</v>
          </cell>
          <cell r="R2822">
            <v>32</v>
          </cell>
          <cell r="S2822">
            <v>95.510999999999996</v>
          </cell>
          <cell r="T2822">
            <v>1413.3</v>
          </cell>
          <cell r="U2822">
            <v>1349.856963</v>
          </cell>
          <cell r="V2822">
            <v>1413.3</v>
          </cell>
          <cell r="W2822">
            <v>1349.856963</v>
          </cell>
          <cell r="X2822">
            <v>1413.3</v>
          </cell>
          <cell r="Y2822">
            <v>360.39150000000001</v>
          </cell>
          <cell r="Z2822">
            <v>1773.6914999999999</v>
          </cell>
          <cell r="AA2822">
            <v>45225.599999999999</v>
          </cell>
          <cell r="AB2822">
            <v>0</v>
          </cell>
          <cell r="AC2822">
            <v>360.39150000000001</v>
          </cell>
          <cell r="AD2822">
            <v>0</v>
          </cell>
          <cell r="AE2822">
            <v>0</v>
          </cell>
          <cell r="AF2822">
            <v>0</v>
          </cell>
          <cell r="AG2822">
            <v>0</v>
          </cell>
          <cell r="AH2822">
            <v>0</v>
          </cell>
          <cell r="AI2822">
            <v>0</v>
          </cell>
          <cell r="AJ2822">
            <v>0</v>
          </cell>
          <cell r="AK2822">
            <v>0</v>
          </cell>
          <cell r="AL2822">
            <v>0</v>
          </cell>
          <cell r="AM2822">
            <v>0</v>
          </cell>
          <cell r="AN2822">
            <v>0</v>
          </cell>
          <cell r="AO2822">
            <v>0</v>
          </cell>
          <cell r="AP2822">
            <v>0</v>
          </cell>
          <cell r="AQ2822">
            <v>360.39150000000001</v>
          </cell>
        </row>
        <row r="2823">
          <cell r="A2823">
            <v>3</v>
          </cell>
          <cell r="B2823" t="str">
            <v>COP</v>
          </cell>
          <cell r="C2823" t="str">
            <v>Forzosas</v>
          </cell>
          <cell r="D2823" t="str">
            <v>Fija</v>
          </cell>
          <cell r="E2823">
            <v>2</v>
          </cell>
          <cell r="F2823">
            <v>35954</v>
          </cell>
          <cell r="G2823" t="str">
            <v>Junio</v>
          </cell>
          <cell r="H2823">
            <v>1998</v>
          </cell>
          <cell r="I2823">
            <v>36685</v>
          </cell>
          <cell r="J2823">
            <v>2000</v>
          </cell>
          <cell r="K2823" t="str">
            <v>Junio</v>
          </cell>
          <cell r="L2823">
            <v>36181</v>
          </cell>
          <cell r="M2823" t="str">
            <v>Enero</v>
          </cell>
          <cell r="N2823">
            <v>1999</v>
          </cell>
          <cell r="Q2823">
            <v>25.5</v>
          </cell>
          <cell r="R2823">
            <v>33.799999999999997</v>
          </cell>
          <cell r="S2823">
            <v>106.861</v>
          </cell>
          <cell r="T2823">
            <v>524</v>
          </cell>
          <cell r="U2823">
            <v>559.95164</v>
          </cell>
          <cell r="V2823">
            <v>524</v>
          </cell>
          <cell r="W2823">
            <v>559.95164</v>
          </cell>
          <cell r="X2823">
            <v>524</v>
          </cell>
          <cell r="Y2823">
            <v>133.62</v>
          </cell>
          <cell r="Z2823">
            <v>657.62</v>
          </cell>
          <cell r="AA2823">
            <v>17711.199999999997</v>
          </cell>
          <cell r="AB2823">
            <v>133.62</v>
          </cell>
          <cell r="AC2823">
            <v>133.62</v>
          </cell>
          <cell r="AD2823">
            <v>0</v>
          </cell>
          <cell r="AE2823">
            <v>0</v>
          </cell>
          <cell r="AF2823">
            <v>0</v>
          </cell>
          <cell r="AG2823">
            <v>0</v>
          </cell>
          <cell r="AH2823">
            <v>0</v>
          </cell>
          <cell r="AI2823">
            <v>0</v>
          </cell>
          <cell r="AJ2823">
            <v>0</v>
          </cell>
          <cell r="AK2823">
            <v>0</v>
          </cell>
          <cell r="AL2823">
            <v>0</v>
          </cell>
          <cell r="AM2823">
            <v>0</v>
          </cell>
          <cell r="AN2823">
            <v>0</v>
          </cell>
          <cell r="AO2823">
            <v>0</v>
          </cell>
          <cell r="AP2823">
            <v>0</v>
          </cell>
          <cell r="AQ2823">
            <v>267.24</v>
          </cell>
        </row>
        <row r="2824">
          <cell r="A2824">
            <v>3</v>
          </cell>
          <cell r="B2824" t="str">
            <v>COP</v>
          </cell>
          <cell r="C2824" t="str">
            <v>Convenidas</v>
          </cell>
          <cell r="D2824" t="str">
            <v>Fija</v>
          </cell>
          <cell r="E2824">
            <v>2</v>
          </cell>
          <cell r="F2824">
            <v>35954</v>
          </cell>
          <cell r="G2824" t="str">
            <v>Junio</v>
          </cell>
          <cell r="H2824">
            <v>1998</v>
          </cell>
          <cell r="I2824">
            <v>36685</v>
          </cell>
          <cell r="J2824">
            <v>2000</v>
          </cell>
          <cell r="K2824" t="str">
            <v>Junio</v>
          </cell>
          <cell r="L2824">
            <v>36181</v>
          </cell>
          <cell r="M2824" t="str">
            <v>Enero</v>
          </cell>
          <cell r="N2824">
            <v>1999</v>
          </cell>
          <cell r="Q2824">
            <v>25.5</v>
          </cell>
          <cell r="R2824">
            <v>33.799999999999997</v>
          </cell>
          <cell r="S2824">
            <v>106.861</v>
          </cell>
          <cell r="T2824">
            <v>467.8</v>
          </cell>
          <cell r="U2824">
            <v>499.895758</v>
          </cell>
          <cell r="V2824">
            <v>467.8</v>
          </cell>
          <cell r="W2824">
            <v>499.895758</v>
          </cell>
          <cell r="X2824">
            <v>467.8</v>
          </cell>
          <cell r="Y2824">
            <v>119.289</v>
          </cell>
          <cell r="Z2824">
            <v>587.08900000000006</v>
          </cell>
          <cell r="AA2824">
            <v>15811.64</v>
          </cell>
          <cell r="AB2824">
            <v>119.289</v>
          </cell>
          <cell r="AC2824">
            <v>119.289</v>
          </cell>
          <cell r="AD2824">
            <v>0</v>
          </cell>
          <cell r="AE2824">
            <v>0</v>
          </cell>
          <cell r="AF2824">
            <v>0</v>
          </cell>
          <cell r="AG2824">
            <v>0</v>
          </cell>
          <cell r="AH2824">
            <v>0</v>
          </cell>
          <cell r="AI2824">
            <v>0</v>
          </cell>
          <cell r="AJ2824">
            <v>0</v>
          </cell>
          <cell r="AK2824">
            <v>0</v>
          </cell>
          <cell r="AL2824">
            <v>0</v>
          </cell>
          <cell r="AM2824">
            <v>0</v>
          </cell>
          <cell r="AN2824">
            <v>0</v>
          </cell>
          <cell r="AO2824">
            <v>0</v>
          </cell>
          <cell r="AP2824">
            <v>0</v>
          </cell>
          <cell r="AQ2824">
            <v>238.578</v>
          </cell>
        </row>
        <row r="2825">
          <cell r="A2825">
            <v>3</v>
          </cell>
          <cell r="B2825" t="str">
            <v>COP</v>
          </cell>
          <cell r="C2825" t="str">
            <v>Forzosas</v>
          </cell>
          <cell r="D2825" t="str">
            <v>Fija</v>
          </cell>
          <cell r="E2825">
            <v>1</v>
          </cell>
          <cell r="F2825">
            <v>36173</v>
          </cell>
          <cell r="G2825" t="str">
            <v>Enero</v>
          </cell>
          <cell r="H2825">
            <v>1999</v>
          </cell>
          <cell r="I2825">
            <v>36538</v>
          </cell>
          <cell r="J2825">
            <v>2000</v>
          </cell>
          <cell r="K2825" t="str">
            <v>Enero</v>
          </cell>
          <cell r="L2825">
            <v>36182</v>
          </cell>
          <cell r="M2825" t="str">
            <v>Enero</v>
          </cell>
          <cell r="N2825">
            <v>1999</v>
          </cell>
          <cell r="Q2825">
            <v>25.5</v>
          </cell>
          <cell r="R2825">
            <v>32</v>
          </cell>
          <cell r="S2825">
            <v>95.728999999999999</v>
          </cell>
          <cell r="T2825">
            <v>168</v>
          </cell>
          <cell r="U2825">
            <v>160.82472000000001</v>
          </cell>
          <cell r="V2825">
            <v>168</v>
          </cell>
          <cell r="W2825">
            <v>160.82472000000001</v>
          </cell>
          <cell r="X2825">
            <v>168</v>
          </cell>
          <cell r="Y2825">
            <v>42.84</v>
          </cell>
          <cell r="Z2825">
            <v>210.84</v>
          </cell>
          <cell r="AA2825">
            <v>5376</v>
          </cell>
          <cell r="AB2825">
            <v>0</v>
          </cell>
          <cell r="AC2825">
            <v>42.84</v>
          </cell>
          <cell r="AD2825">
            <v>0</v>
          </cell>
          <cell r="AE2825">
            <v>0</v>
          </cell>
          <cell r="AF2825">
            <v>0</v>
          </cell>
          <cell r="AG2825">
            <v>0</v>
          </cell>
          <cell r="AH2825">
            <v>0</v>
          </cell>
          <cell r="AI2825">
            <v>0</v>
          </cell>
          <cell r="AJ2825">
            <v>0</v>
          </cell>
          <cell r="AK2825">
            <v>0</v>
          </cell>
          <cell r="AL2825">
            <v>0</v>
          </cell>
          <cell r="AM2825">
            <v>0</v>
          </cell>
          <cell r="AN2825">
            <v>0</v>
          </cell>
          <cell r="AO2825">
            <v>0</v>
          </cell>
          <cell r="AP2825">
            <v>0</v>
          </cell>
          <cell r="AQ2825">
            <v>42.84</v>
          </cell>
        </row>
        <row r="2826">
          <cell r="A2826">
            <v>3</v>
          </cell>
          <cell r="B2826" t="str">
            <v>COP</v>
          </cell>
          <cell r="C2826" t="str">
            <v>Convenidas</v>
          </cell>
          <cell r="D2826" t="str">
            <v>Fija</v>
          </cell>
          <cell r="E2826">
            <v>1</v>
          </cell>
          <cell r="F2826">
            <v>36173</v>
          </cell>
          <cell r="G2826" t="str">
            <v>Enero</v>
          </cell>
          <cell r="H2826">
            <v>1999</v>
          </cell>
          <cell r="I2826">
            <v>36538</v>
          </cell>
          <cell r="J2826">
            <v>2000</v>
          </cell>
          <cell r="K2826" t="str">
            <v>Enero</v>
          </cell>
          <cell r="L2826">
            <v>36182</v>
          </cell>
          <cell r="M2826" t="str">
            <v>Enero</v>
          </cell>
          <cell r="N2826">
            <v>1999</v>
          </cell>
          <cell r="Q2826">
            <v>25.5</v>
          </cell>
          <cell r="R2826">
            <v>32</v>
          </cell>
          <cell r="S2826">
            <v>95.728999999999999</v>
          </cell>
          <cell r="T2826">
            <v>5223</v>
          </cell>
          <cell r="U2826">
            <v>4999.9256699999996</v>
          </cell>
          <cell r="V2826">
            <v>5223</v>
          </cell>
          <cell r="W2826">
            <v>4999.9256699999996</v>
          </cell>
          <cell r="X2826">
            <v>5223</v>
          </cell>
          <cell r="Y2826">
            <v>1331.865</v>
          </cell>
          <cell r="Z2826">
            <v>6554.8649999999998</v>
          </cell>
          <cell r="AA2826">
            <v>167136</v>
          </cell>
          <cell r="AB2826">
            <v>0</v>
          </cell>
          <cell r="AC2826">
            <v>1331.865</v>
          </cell>
          <cell r="AD2826">
            <v>0</v>
          </cell>
          <cell r="AE2826">
            <v>0</v>
          </cell>
          <cell r="AF2826">
            <v>0</v>
          </cell>
          <cell r="AG2826">
            <v>0</v>
          </cell>
          <cell r="AH2826">
            <v>0</v>
          </cell>
          <cell r="AI2826">
            <v>0</v>
          </cell>
          <cell r="AJ2826">
            <v>0</v>
          </cell>
          <cell r="AK2826">
            <v>0</v>
          </cell>
          <cell r="AL2826">
            <v>0</v>
          </cell>
          <cell r="AM2826">
            <v>0</v>
          </cell>
          <cell r="AN2826">
            <v>0</v>
          </cell>
          <cell r="AO2826">
            <v>0</v>
          </cell>
          <cell r="AP2826">
            <v>0</v>
          </cell>
          <cell r="AQ2826">
            <v>1331.865</v>
          </cell>
        </row>
        <row r="2827">
          <cell r="A2827">
            <v>3</v>
          </cell>
          <cell r="B2827" t="str">
            <v>COP</v>
          </cell>
          <cell r="C2827" t="str">
            <v>Forzosas</v>
          </cell>
          <cell r="D2827" t="str">
            <v>Fija</v>
          </cell>
          <cell r="E2827">
            <v>2</v>
          </cell>
          <cell r="F2827">
            <v>35954</v>
          </cell>
          <cell r="G2827" t="str">
            <v>Junio</v>
          </cell>
          <cell r="H2827">
            <v>1998</v>
          </cell>
          <cell r="I2827">
            <v>36685</v>
          </cell>
          <cell r="J2827">
            <v>2000</v>
          </cell>
          <cell r="K2827" t="str">
            <v>Junio</v>
          </cell>
          <cell r="L2827">
            <v>36182</v>
          </cell>
          <cell r="M2827" t="str">
            <v>Enero</v>
          </cell>
          <cell r="N2827">
            <v>1999</v>
          </cell>
          <cell r="Q2827">
            <v>25.5</v>
          </cell>
          <cell r="R2827">
            <v>33.799999999999997</v>
          </cell>
          <cell r="S2827">
            <v>106.946</v>
          </cell>
          <cell r="T2827">
            <v>7667.4</v>
          </cell>
          <cell r="U2827">
            <v>8199.9776039999997</v>
          </cell>
          <cell r="V2827">
            <v>7667.4</v>
          </cell>
          <cell r="W2827">
            <v>8199.9776039999997</v>
          </cell>
          <cell r="X2827">
            <v>7667.4</v>
          </cell>
          <cell r="Y2827">
            <v>1955.1869999999999</v>
          </cell>
          <cell r="Z2827">
            <v>9622.5869999999995</v>
          </cell>
          <cell r="AA2827">
            <v>259158.11999999997</v>
          </cell>
          <cell r="AB2827">
            <v>1955.1869999999999</v>
          </cell>
          <cell r="AC2827">
            <v>1955.1869999999999</v>
          </cell>
          <cell r="AD2827">
            <v>0</v>
          </cell>
          <cell r="AE2827">
            <v>0</v>
          </cell>
          <cell r="AF2827">
            <v>0</v>
          </cell>
          <cell r="AG2827">
            <v>0</v>
          </cell>
          <cell r="AH2827">
            <v>0</v>
          </cell>
          <cell r="AI2827">
            <v>0</v>
          </cell>
          <cell r="AJ2827">
            <v>0</v>
          </cell>
          <cell r="AK2827">
            <v>0</v>
          </cell>
          <cell r="AL2827">
            <v>0</v>
          </cell>
          <cell r="AM2827">
            <v>0</v>
          </cell>
          <cell r="AN2827">
            <v>0</v>
          </cell>
          <cell r="AO2827">
            <v>0</v>
          </cell>
          <cell r="AP2827">
            <v>0</v>
          </cell>
          <cell r="AQ2827">
            <v>3910.3739999999998</v>
          </cell>
        </row>
        <row r="2828">
          <cell r="A2828">
            <v>3</v>
          </cell>
          <cell r="B2828" t="str">
            <v>COP</v>
          </cell>
          <cell r="C2828" t="str">
            <v>Convenidas</v>
          </cell>
          <cell r="D2828" t="str">
            <v>Fija</v>
          </cell>
          <cell r="E2828">
            <v>2</v>
          </cell>
          <cell r="F2828">
            <v>35954</v>
          </cell>
          <cell r="G2828" t="str">
            <v>Junio</v>
          </cell>
          <cell r="H2828">
            <v>1998</v>
          </cell>
          <cell r="I2828">
            <v>36685</v>
          </cell>
          <cell r="J2828">
            <v>2000</v>
          </cell>
          <cell r="K2828" t="str">
            <v>Junio</v>
          </cell>
          <cell r="L2828">
            <v>36182</v>
          </cell>
          <cell r="M2828" t="str">
            <v>Enero</v>
          </cell>
          <cell r="N2828">
            <v>1999</v>
          </cell>
          <cell r="Q2828">
            <v>25.5</v>
          </cell>
          <cell r="R2828">
            <v>33.799999999999997</v>
          </cell>
          <cell r="S2828">
            <v>106.946</v>
          </cell>
          <cell r="T2828">
            <v>8508.9</v>
          </cell>
          <cell r="U2828">
            <v>9099.9281940000001</v>
          </cell>
          <cell r="V2828">
            <v>8508.9</v>
          </cell>
          <cell r="W2828">
            <v>9099.9281940000001</v>
          </cell>
          <cell r="X2828">
            <v>8508.9</v>
          </cell>
          <cell r="Y2828">
            <v>2169.7694999999999</v>
          </cell>
          <cell r="Z2828">
            <v>10678.6695</v>
          </cell>
          <cell r="AA2828">
            <v>287600.81999999995</v>
          </cell>
          <cell r="AB2828">
            <v>2169.7694999999999</v>
          </cell>
          <cell r="AC2828">
            <v>2169.7694999999999</v>
          </cell>
          <cell r="AD2828">
            <v>0</v>
          </cell>
          <cell r="AE2828">
            <v>0</v>
          </cell>
          <cell r="AF2828">
            <v>0</v>
          </cell>
          <cell r="AG2828">
            <v>0</v>
          </cell>
          <cell r="AH2828">
            <v>0</v>
          </cell>
          <cell r="AI2828">
            <v>0</v>
          </cell>
          <cell r="AJ2828">
            <v>0</v>
          </cell>
          <cell r="AK2828">
            <v>0</v>
          </cell>
          <cell r="AL2828">
            <v>0</v>
          </cell>
          <cell r="AM2828">
            <v>0</v>
          </cell>
          <cell r="AN2828">
            <v>0</v>
          </cell>
          <cell r="AO2828">
            <v>0</v>
          </cell>
          <cell r="AP2828">
            <v>0</v>
          </cell>
          <cell r="AQ2828">
            <v>4339.5389999999998</v>
          </cell>
        </row>
        <row r="2829">
          <cell r="A2829">
            <v>3</v>
          </cell>
          <cell r="B2829" t="str">
            <v>COP</v>
          </cell>
          <cell r="C2829" t="str">
            <v>Forzosas</v>
          </cell>
          <cell r="D2829" t="str">
            <v>Fija</v>
          </cell>
          <cell r="E2829">
            <v>1</v>
          </cell>
          <cell r="F2829">
            <v>36173</v>
          </cell>
          <cell r="G2829" t="str">
            <v>Enero</v>
          </cell>
          <cell r="H2829">
            <v>1999</v>
          </cell>
          <cell r="I2829">
            <v>36538</v>
          </cell>
          <cell r="J2829">
            <v>2000</v>
          </cell>
          <cell r="K2829" t="str">
            <v>Enero</v>
          </cell>
          <cell r="L2829">
            <v>36185</v>
          </cell>
          <cell r="M2829" t="str">
            <v>Enero</v>
          </cell>
          <cell r="N2829">
            <v>1999</v>
          </cell>
          <cell r="Q2829">
            <v>25.5</v>
          </cell>
          <cell r="R2829">
            <v>32</v>
          </cell>
          <cell r="S2829">
            <v>95.947999999999993</v>
          </cell>
          <cell r="T2829">
            <v>55.2</v>
          </cell>
          <cell r="U2829">
            <v>52.963296</v>
          </cell>
          <cell r="V2829">
            <v>55.2</v>
          </cell>
          <cell r="W2829">
            <v>52.963296</v>
          </cell>
          <cell r="X2829">
            <v>55.2</v>
          </cell>
          <cell r="Y2829">
            <v>14.076000000000001</v>
          </cell>
          <cell r="Z2829">
            <v>69.27600000000001</v>
          </cell>
          <cell r="AA2829">
            <v>1766.4</v>
          </cell>
          <cell r="AB2829">
            <v>0</v>
          </cell>
          <cell r="AC2829">
            <v>14.076000000000001</v>
          </cell>
          <cell r="AD2829">
            <v>0</v>
          </cell>
          <cell r="AE2829">
            <v>0</v>
          </cell>
          <cell r="AF2829">
            <v>0</v>
          </cell>
          <cell r="AG2829">
            <v>0</v>
          </cell>
          <cell r="AH2829">
            <v>0</v>
          </cell>
          <cell r="AI2829">
            <v>0</v>
          </cell>
          <cell r="AJ2829">
            <v>0</v>
          </cell>
          <cell r="AK2829">
            <v>0</v>
          </cell>
          <cell r="AL2829">
            <v>0</v>
          </cell>
          <cell r="AM2829">
            <v>0</v>
          </cell>
          <cell r="AN2829">
            <v>0</v>
          </cell>
          <cell r="AO2829">
            <v>0</v>
          </cell>
          <cell r="AP2829">
            <v>0</v>
          </cell>
          <cell r="AQ2829">
            <v>14.076000000000001</v>
          </cell>
        </row>
        <row r="2830">
          <cell r="A2830">
            <v>3</v>
          </cell>
          <cell r="B2830" t="str">
            <v>COP</v>
          </cell>
          <cell r="C2830" t="str">
            <v>Convenidas</v>
          </cell>
          <cell r="D2830" t="str">
            <v>Fija</v>
          </cell>
          <cell r="E2830">
            <v>1</v>
          </cell>
          <cell r="F2830">
            <v>36173</v>
          </cell>
          <cell r="G2830" t="str">
            <v>Enero</v>
          </cell>
          <cell r="H2830">
            <v>1999</v>
          </cell>
          <cell r="I2830">
            <v>36538</v>
          </cell>
          <cell r="J2830">
            <v>2000</v>
          </cell>
          <cell r="K2830" t="str">
            <v>Enero</v>
          </cell>
          <cell r="L2830">
            <v>36185</v>
          </cell>
          <cell r="M2830" t="str">
            <v>Enero</v>
          </cell>
          <cell r="N2830">
            <v>1999</v>
          </cell>
          <cell r="Q2830">
            <v>25.5</v>
          </cell>
          <cell r="R2830">
            <v>32</v>
          </cell>
          <cell r="S2830">
            <v>95.947999999999993</v>
          </cell>
          <cell r="T2830">
            <v>7816.7</v>
          </cell>
          <cell r="U2830">
            <v>7499.9673160000002</v>
          </cell>
          <cell r="V2830">
            <v>7816.7</v>
          </cell>
          <cell r="W2830">
            <v>7499.9673160000002</v>
          </cell>
          <cell r="X2830">
            <v>7816.7</v>
          </cell>
          <cell r="Y2830">
            <v>1993.2584999999999</v>
          </cell>
          <cell r="Z2830">
            <v>9809.9585000000006</v>
          </cell>
          <cell r="AA2830">
            <v>250134.39999999999</v>
          </cell>
          <cell r="AB2830">
            <v>0</v>
          </cell>
          <cell r="AC2830">
            <v>1993.2584999999999</v>
          </cell>
          <cell r="AD2830">
            <v>0</v>
          </cell>
          <cell r="AE2830">
            <v>0</v>
          </cell>
          <cell r="AF2830">
            <v>0</v>
          </cell>
          <cell r="AG2830">
            <v>0</v>
          </cell>
          <cell r="AH2830">
            <v>0</v>
          </cell>
          <cell r="AI2830">
            <v>0</v>
          </cell>
          <cell r="AJ2830">
            <v>0</v>
          </cell>
          <cell r="AK2830">
            <v>0</v>
          </cell>
          <cell r="AL2830">
            <v>0</v>
          </cell>
          <cell r="AM2830">
            <v>0</v>
          </cell>
          <cell r="AN2830">
            <v>0</v>
          </cell>
          <cell r="AO2830">
            <v>0</v>
          </cell>
          <cell r="AP2830">
            <v>0</v>
          </cell>
          <cell r="AQ2830">
            <v>1993.2584999999999</v>
          </cell>
        </row>
        <row r="2831">
          <cell r="A2831">
            <v>3</v>
          </cell>
          <cell r="B2831" t="str">
            <v>COP</v>
          </cell>
          <cell r="C2831" t="str">
            <v>Convenidas</v>
          </cell>
          <cell r="D2831" t="str">
            <v>Fija</v>
          </cell>
          <cell r="E2831">
            <v>2</v>
          </cell>
          <cell r="F2831">
            <v>35954</v>
          </cell>
          <cell r="G2831" t="str">
            <v>Junio</v>
          </cell>
          <cell r="H2831">
            <v>1998</v>
          </cell>
          <cell r="I2831">
            <v>36685</v>
          </cell>
          <cell r="J2831">
            <v>2000</v>
          </cell>
          <cell r="K2831" t="str">
            <v>Junio</v>
          </cell>
          <cell r="L2831">
            <v>36185</v>
          </cell>
          <cell r="M2831" t="str">
            <v>Enero</v>
          </cell>
          <cell r="N2831">
            <v>1999</v>
          </cell>
          <cell r="Q2831">
            <v>25.5</v>
          </cell>
          <cell r="R2831">
            <v>33.799999999999997</v>
          </cell>
          <cell r="S2831">
            <v>107.202</v>
          </cell>
          <cell r="T2831">
            <v>34276.699999999997</v>
          </cell>
          <cell r="U2831">
            <v>36745.307933999997</v>
          </cell>
          <cell r="V2831">
            <v>34276.699999999997</v>
          </cell>
          <cell r="W2831">
            <v>36745.307933999997</v>
          </cell>
          <cell r="X2831">
            <v>34276.699999999997</v>
          </cell>
          <cell r="Y2831">
            <v>8740.5584999999992</v>
          </cell>
          <cell r="Z2831">
            <v>43017.258499999996</v>
          </cell>
          <cell r="AA2831">
            <v>1158552.4599999997</v>
          </cell>
          <cell r="AB2831">
            <v>8740.5584999999992</v>
          </cell>
          <cell r="AC2831">
            <v>8740.5584999999992</v>
          </cell>
          <cell r="AD2831">
            <v>0</v>
          </cell>
          <cell r="AE2831">
            <v>0</v>
          </cell>
          <cell r="AF2831">
            <v>0</v>
          </cell>
          <cell r="AG2831">
            <v>0</v>
          </cell>
          <cell r="AH2831">
            <v>0</v>
          </cell>
          <cell r="AI2831">
            <v>0</v>
          </cell>
          <cell r="AJ2831">
            <v>0</v>
          </cell>
          <cell r="AK2831">
            <v>0</v>
          </cell>
          <cell r="AL2831">
            <v>0</v>
          </cell>
          <cell r="AM2831">
            <v>0</v>
          </cell>
          <cell r="AN2831">
            <v>0</v>
          </cell>
          <cell r="AO2831">
            <v>0</v>
          </cell>
          <cell r="AP2831">
            <v>0</v>
          </cell>
          <cell r="AQ2831">
            <v>17481.116999999998</v>
          </cell>
        </row>
        <row r="2832">
          <cell r="A2832">
            <v>3</v>
          </cell>
          <cell r="B2832" t="str">
            <v>COP</v>
          </cell>
          <cell r="C2832" t="str">
            <v>Forzosas</v>
          </cell>
          <cell r="D2832" t="str">
            <v>Fija</v>
          </cell>
          <cell r="E2832">
            <v>1</v>
          </cell>
          <cell r="F2832">
            <v>36173</v>
          </cell>
          <cell r="G2832" t="str">
            <v>Enero</v>
          </cell>
          <cell r="H2832">
            <v>1999</v>
          </cell>
          <cell r="I2832">
            <v>36538</v>
          </cell>
          <cell r="J2832">
            <v>2000</v>
          </cell>
          <cell r="K2832" t="str">
            <v>Enero</v>
          </cell>
          <cell r="L2832">
            <v>36186</v>
          </cell>
          <cell r="M2832" t="str">
            <v>Enero</v>
          </cell>
          <cell r="N2832">
            <v>1999</v>
          </cell>
          <cell r="Q2832">
            <v>25.5</v>
          </cell>
          <cell r="R2832">
            <v>32</v>
          </cell>
          <cell r="S2832">
            <v>96.021000000000001</v>
          </cell>
          <cell r="T2832">
            <v>131.80000000000001</v>
          </cell>
          <cell r="U2832">
            <v>126.555678</v>
          </cell>
          <cell r="V2832">
            <v>131.80000000000001</v>
          </cell>
          <cell r="W2832">
            <v>126.555678</v>
          </cell>
          <cell r="X2832">
            <v>131.80000000000001</v>
          </cell>
          <cell r="Y2832">
            <v>33.609000000000002</v>
          </cell>
          <cell r="Z2832">
            <v>165.40900000000002</v>
          </cell>
          <cell r="AA2832">
            <v>4217.6000000000004</v>
          </cell>
          <cell r="AB2832">
            <v>0</v>
          </cell>
          <cell r="AC2832">
            <v>33.609000000000002</v>
          </cell>
          <cell r="AD2832">
            <v>0</v>
          </cell>
          <cell r="AE2832">
            <v>0</v>
          </cell>
          <cell r="AF2832">
            <v>0</v>
          </cell>
          <cell r="AG2832">
            <v>0</v>
          </cell>
          <cell r="AH2832">
            <v>0</v>
          </cell>
          <cell r="AI2832">
            <v>0</v>
          </cell>
          <cell r="AJ2832">
            <v>0</v>
          </cell>
          <cell r="AK2832">
            <v>0</v>
          </cell>
          <cell r="AL2832">
            <v>0</v>
          </cell>
          <cell r="AM2832">
            <v>0</v>
          </cell>
          <cell r="AN2832">
            <v>0</v>
          </cell>
          <cell r="AO2832">
            <v>0</v>
          </cell>
          <cell r="AP2832">
            <v>0</v>
          </cell>
          <cell r="AQ2832">
            <v>33.609000000000002</v>
          </cell>
        </row>
        <row r="2833">
          <cell r="A2833">
            <v>3</v>
          </cell>
          <cell r="B2833" t="str">
            <v>COP</v>
          </cell>
          <cell r="C2833" t="str">
            <v>Convenidas</v>
          </cell>
          <cell r="D2833" t="str">
            <v>Fija</v>
          </cell>
          <cell r="E2833">
            <v>1</v>
          </cell>
          <cell r="F2833">
            <v>36173</v>
          </cell>
          <cell r="G2833" t="str">
            <v>Enero</v>
          </cell>
          <cell r="H2833">
            <v>1999</v>
          </cell>
          <cell r="I2833">
            <v>36538</v>
          </cell>
          <cell r="J2833">
            <v>2000</v>
          </cell>
          <cell r="K2833" t="str">
            <v>Enero</v>
          </cell>
          <cell r="L2833">
            <v>36186</v>
          </cell>
          <cell r="M2833" t="str">
            <v>Enero</v>
          </cell>
          <cell r="N2833">
            <v>1999</v>
          </cell>
          <cell r="Q2833">
            <v>25.5</v>
          </cell>
          <cell r="R2833">
            <v>32</v>
          </cell>
          <cell r="S2833">
            <v>96.021000000000001</v>
          </cell>
          <cell r="T2833">
            <v>5207.1000000000004</v>
          </cell>
          <cell r="U2833">
            <v>4999.9094910000003</v>
          </cell>
          <cell r="V2833">
            <v>5207.1000000000004</v>
          </cell>
          <cell r="W2833">
            <v>4999.9094910000003</v>
          </cell>
          <cell r="X2833">
            <v>5207.1000000000004</v>
          </cell>
          <cell r="Y2833">
            <v>1327.8105</v>
          </cell>
          <cell r="Z2833">
            <v>6534.9105</v>
          </cell>
          <cell r="AA2833">
            <v>166627.20000000001</v>
          </cell>
          <cell r="AB2833">
            <v>0</v>
          </cell>
          <cell r="AC2833">
            <v>1327.8105</v>
          </cell>
          <cell r="AD2833">
            <v>0</v>
          </cell>
          <cell r="AE2833">
            <v>0</v>
          </cell>
          <cell r="AF2833">
            <v>0</v>
          </cell>
          <cell r="AG2833">
            <v>0</v>
          </cell>
          <cell r="AH2833">
            <v>0</v>
          </cell>
          <cell r="AI2833">
            <v>0</v>
          </cell>
          <cell r="AJ2833">
            <v>0</v>
          </cell>
          <cell r="AK2833">
            <v>0</v>
          </cell>
          <cell r="AL2833">
            <v>0</v>
          </cell>
          <cell r="AM2833">
            <v>0</v>
          </cell>
          <cell r="AN2833">
            <v>0</v>
          </cell>
          <cell r="AO2833">
            <v>0</v>
          </cell>
          <cell r="AP2833">
            <v>0</v>
          </cell>
          <cell r="AQ2833">
            <v>1327.8105</v>
          </cell>
        </row>
        <row r="2834">
          <cell r="A2834">
            <v>3</v>
          </cell>
          <cell r="B2834" t="str">
            <v>COP</v>
          </cell>
          <cell r="C2834" t="str">
            <v>Convenidas</v>
          </cell>
          <cell r="D2834" t="str">
            <v>Fija</v>
          </cell>
          <cell r="E2834">
            <v>2</v>
          </cell>
          <cell r="F2834">
            <v>35954</v>
          </cell>
          <cell r="G2834" t="str">
            <v>Junio</v>
          </cell>
          <cell r="H2834">
            <v>1998</v>
          </cell>
          <cell r="I2834">
            <v>36685</v>
          </cell>
          <cell r="J2834">
            <v>2000</v>
          </cell>
          <cell r="K2834" t="str">
            <v>Junio</v>
          </cell>
          <cell r="L2834">
            <v>36186</v>
          </cell>
          <cell r="M2834" t="str">
            <v>Enero</v>
          </cell>
          <cell r="N2834">
            <v>1999</v>
          </cell>
          <cell r="Q2834">
            <v>25.5</v>
          </cell>
          <cell r="R2834">
            <v>33.799999999999997</v>
          </cell>
          <cell r="S2834">
            <v>107.288</v>
          </cell>
          <cell r="T2834">
            <v>37282.800000000003</v>
          </cell>
          <cell r="U2834">
            <v>39999.970463999998</v>
          </cell>
          <cell r="V2834">
            <v>37282.800000000003</v>
          </cell>
          <cell r="W2834">
            <v>39999.970463999998</v>
          </cell>
          <cell r="X2834">
            <v>37282.800000000003</v>
          </cell>
          <cell r="Y2834">
            <v>9507.1140000000014</v>
          </cell>
          <cell r="Z2834">
            <v>46789.914000000004</v>
          </cell>
          <cell r="AA2834">
            <v>1260158.6399999999</v>
          </cell>
          <cell r="AB2834">
            <v>9507.1140000000014</v>
          </cell>
          <cell r="AC2834">
            <v>9507.1140000000014</v>
          </cell>
          <cell r="AD2834">
            <v>0</v>
          </cell>
          <cell r="AE2834">
            <v>0</v>
          </cell>
          <cell r="AF2834">
            <v>0</v>
          </cell>
          <cell r="AG2834">
            <v>0</v>
          </cell>
          <cell r="AH2834">
            <v>0</v>
          </cell>
          <cell r="AI2834">
            <v>0</v>
          </cell>
          <cell r="AJ2834">
            <v>0</v>
          </cell>
          <cell r="AK2834">
            <v>0</v>
          </cell>
          <cell r="AL2834">
            <v>0</v>
          </cell>
          <cell r="AM2834">
            <v>0</v>
          </cell>
          <cell r="AN2834">
            <v>0</v>
          </cell>
          <cell r="AO2834">
            <v>0</v>
          </cell>
          <cell r="AP2834">
            <v>0</v>
          </cell>
          <cell r="AQ2834">
            <v>19014.228000000003</v>
          </cell>
        </row>
        <row r="2835">
          <cell r="A2835">
            <v>3</v>
          </cell>
          <cell r="B2835" t="str">
            <v>COP</v>
          </cell>
          <cell r="C2835" t="str">
            <v>Forzosas</v>
          </cell>
          <cell r="D2835" t="str">
            <v>Fija</v>
          </cell>
          <cell r="E2835">
            <v>1</v>
          </cell>
          <cell r="F2835">
            <v>36173</v>
          </cell>
          <cell r="G2835" t="str">
            <v>Enero</v>
          </cell>
          <cell r="H2835">
            <v>1999</v>
          </cell>
          <cell r="I2835">
            <v>36538</v>
          </cell>
          <cell r="J2835">
            <v>2000</v>
          </cell>
          <cell r="K2835" t="str">
            <v>Enero</v>
          </cell>
          <cell r="L2835">
            <v>36187</v>
          </cell>
          <cell r="M2835" t="str">
            <v>Enero</v>
          </cell>
          <cell r="N2835">
            <v>1999</v>
          </cell>
          <cell r="Q2835">
            <v>25.5</v>
          </cell>
          <cell r="R2835">
            <v>32</v>
          </cell>
          <cell r="S2835">
            <v>96.093999999999994</v>
          </cell>
          <cell r="T2835">
            <v>18849.2</v>
          </cell>
          <cell r="U2835">
            <v>18112.950248000001</v>
          </cell>
          <cell r="V2835">
            <v>18849.2</v>
          </cell>
          <cell r="W2835">
            <v>18112.950248000001</v>
          </cell>
          <cell r="X2835">
            <v>18849.2</v>
          </cell>
          <cell r="Y2835">
            <v>4806.5460000000003</v>
          </cell>
          <cell r="Z2835">
            <v>23655.745999999999</v>
          </cell>
          <cell r="AA2835">
            <v>603174.40000000002</v>
          </cell>
          <cell r="AB2835">
            <v>0</v>
          </cell>
          <cell r="AC2835">
            <v>4806.5460000000003</v>
          </cell>
          <cell r="AD2835">
            <v>0</v>
          </cell>
          <cell r="AE2835">
            <v>0</v>
          </cell>
          <cell r="AF2835">
            <v>0</v>
          </cell>
          <cell r="AG2835">
            <v>0</v>
          </cell>
          <cell r="AH2835">
            <v>0</v>
          </cell>
          <cell r="AI2835">
            <v>0</v>
          </cell>
          <cell r="AJ2835">
            <v>0</v>
          </cell>
          <cell r="AK2835">
            <v>0</v>
          </cell>
          <cell r="AL2835">
            <v>0</v>
          </cell>
          <cell r="AM2835">
            <v>0</v>
          </cell>
          <cell r="AN2835">
            <v>0</v>
          </cell>
          <cell r="AO2835">
            <v>0</v>
          </cell>
          <cell r="AP2835">
            <v>0</v>
          </cell>
          <cell r="AQ2835">
            <v>4806.5460000000003</v>
          </cell>
        </row>
        <row r="2836">
          <cell r="A2836">
            <v>3</v>
          </cell>
          <cell r="B2836" t="str">
            <v>COP</v>
          </cell>
          <cell r="C2836" t="str">
            <v>Convenidas</v>
          </cell>
          <cell r="D2836" t="str">
            <v>Fija</v>
          </cell>
          <cell r="E2836">
            <v>1</v>
          </cell>
          <cell r="F2836">
            <v>36173</v>
          </cell>
          <cell r="G2836" t="str">
            <v>Enero</v>
          </cell>
          <cell r="H2836">
            <v>1999</v>
          </cell>
          <cell r="I2836">
            <v>36538</v>
          </cell>
          <cell r="J2836">
            <v>2000</v>
          </cell>
          <cell r="K2836" t="str">
            <v>Enero</v>
          </cell>
          <cell r="L2836">
            <v>36187</v>
          </cell>
          <cell r="M2836" t="str">
            <v>Enero</v>
          </cell>
          <cell r="N2836">
            <v>1999</v>
          </cell>
          <cell r="Q2836">
            <v>25.5</v>
          </cell>
          <cell r="R2836">
            <v>32</v>
          </cell>
          <cell r="S2836">
            <v>96.093999999999994</v>
          </cell>
          <cell r="T2836">
            <v>5203.2</v>
          </cell>
          <cell r="U2836">
            <v>4999.9630079999997</v>
          </cell>
          <cell r="V2836">
            <v>5203.2</v>
          </cell>
          <cell r="W2836">
            <v>4999.9630079999997</v>
          </cell>
          <cell r="X2836">
            <v>5203.2</v>
          </cell>
          <cell r="Y2836">
            <v>1326.816</v>
          </cell>
          <cell r="Z2836">
            <v>6530.0159999999996</v>
          </cell>
          <cell r="AA2836">
            <v>166502.39999999999</v>
          </cell>
          <cell r="AB2836">
            <v>0</v>
          </cell>
          <cell r="AC2836">
            <v>1326.816</v>
          </cell>
          <cell r="AD2836">
            <v>0</v>
          </cell>
          <cell r="AE2836">
            <v>0</v>
          </cell>
          <cell r="AF2836">
            <v>0</v>
          </cell>
          <cell r="AG2836">
            <v>0</v>
          </cell>
          <cell r="AH2836">
            <v>0</v>
          </cell>
          <cell r="AI2836">
            <v>0</v>
          </cell>
          <cell r="AJ2836">
            <v>0</v>
          </cell>
          <cell r="AK2836">
            <v>0</v>
          </cell>
          <cell r="AL2836">
            <v>0</v>
          </cell>
          <cell r="AM2836">
            <v>0</v>
          </cell>
          <cell r="AN2836">
            <v>0</v>
          </cell>
          <cell r="AO2836">
            <v>0</v>
          </cell>
          <cell r="AP2836">
            <v>0</v>
          </cell>
          <cell r="AQ2836">
            <v>1326.816</v>
          </cell>
        </row>
        <row r="2837">
          <cell r="A2837">
            <v>3</v>
          </cell>
          <cell r="B2837" t="str">
            <v>COP</v>
          </cell>
          <cell r="C2837" t="str">
            <v>Convenidas</v>
          </cell>
          <cell r="D2837" t="str">
            <v>Fija</v>
          </cell>
          <cell r="E2837">
            <v>2</v>
          </cell>
          <cell r="F2837">
            <v>35954</v>
          </cell>
          <cell r="G2837" t="str">
            <v>Junio</v>
          </cell>
          <cell r="H2837">
            <v>1998</v>
          </cell>
          <cell r="I2837">
            <v>36685</v>
          </cell>
          <cell r="J2837">
            <v>2000</v>
          </cell>
          <cell r="K2837" t="str">
            <v>Junio</v>
          </cell>
          <cell r="L2837">
            <v>36187</v>
          </cell>
          <cell r="M2837" t="str">
            <v>Enero</v>
          </cell>
          <cell r="N2837">
            <v>1999</v>
          </cell>
          <cell r="Q2837">
            <v>25.5</v>
          </cell>
          <cell r="R2837">
            <v>33.799999999999997</v>
          </cell>
          <cell r="S2837">
            <v>107.373</v>
          </cell>
          <cell r="T2837">
            <v>20991.4</v>
          </cell>
          <cell r="U2837">
            <v>22539.095922</v>
          </cell>
          <cell r="V2837">
            <v>20991.4</v>
          </cell>
          <cell r="W2837">
            <v>22539.095922</v>
          </cell>
          <cell r="X2837">
            <v>20991.4</v>
          </cell>
          <cell r="Y2837">
            <v>5352.8070000000007</v>
          </cell>
          <cell r="Z2837">
            <v>26344.207000000002</v>
          </cell>
          <cell r="AA2837">
            <v>709509.32</v>
          </cell>
          <cell r="AB2837">
            <v>5352.8070000000007</v>
          </cell>
          <cell r="AC2837">
            <v>5352.8070000000007</v>
          </cell>
          <cell r="AD2837">
            <v>0</v>
          </cell>
          <cell r="AE2837">
            <v>0</v>
          </cell>
          <cell r="AF2837">
            <v>0</v>
          </cell>
          <cell r="AG2837">
            <v>0</v>
          </cell>
          <cell r="AH2837">
            <v>0</v>
          </cell>
          <cell r="AI2837">
            <v>0</v>
          </cell>
          <cell r="AJ2837">
            <v>0</v>
          </cell>
          <cell r="AK2837">
            <v>0</v>
          </cell>
          <cell r="AL2837">
            <v>0</v>
          </cell>
          <cell r="AM2837">
            <v>0</v>
          </cell>
          <cell r="AN2837">
            <v>0</v>
          </cell>
          <cell r="AO2837">
            <v>0</v>
          </cell>
          <cell r="AP2837">
            <v>0</v>
          </cell>
          <cell r="AQ2837">
            <v>10705.614000000001</v>
          </cell>
        </row>
        <row r="2838">
          <cell r="A2838">
            <v>3</v>
          </cell>
          <cell r="B2838" t="str">
            <v>COP</v>
          </cell>
          <cell r="C2838" t="str">
            <v>Convenidas</v>
          </cell>
          <cell r="D2838" t="str">
            <v>Fija</v>
          </cell>
          <cell r="E2838">
            <v>3</v>
          </cell>
          <cell r="F2838">
            <v>36003</v>
          </cell>
          <cell r="G2838" t="str">
            <v>Julio</v>
          </cell>
          <cell r="H2838">
            <v>1998</v>
          </cell>
          <cell r="I2838">
            <v>37099</v>
          </cell>
          <cell r="J2838">
            <v>2001</v>
          </cell>
          <cell r="K2838" t="str">
            <v>Julio</v>
          </cell>
          <cell r="L2838">
            <v>36187</v>
          </cell>
          <cell r="M2838" t="str">
            <v>Enero</v>
          </cell>
          <cell r="N2838">
            <v>1999</v>
          </cell>
          <cell r="Q2838">
            <v>25.5</v>
          </cell>
          <cell r="R2838">
            <v>33</v>
          </cell>
          <cell r="S2838">
            <v>100.374</v>
          </cell>
          <cell r="T2838">
            <v>29888.2</v>
          </cell>
          <cell r="U2838">
            <v>29999.981867999999</v>
          </cell>
          <cell r="V2838">
            <v>29888.2</v>
          </cell>
          <cell r="W2838">
            <v>29999.981867999999</v>
          </cell>
          <cell r="X2838">
            <v>29888.2</v>
          </cell>
          <cell r="Y2838">
            <v>7621.491</v>
          </cell>
          <cell r="Z2838">
            <v>37509.690999999999</v>
          </cell>
          <cell r="AA2838">
            <v>986310.6</v>
          </cell>
          <cell r="AB2838">
            <v>7621.491</v>
          </cell>
          <cell r="AC2838">
            <v>7621.491</v>
          </cell>
          <cell r="AD2838">
            <v>7621.491</v>
          </cell>
          <cell r="AE2838">
            <v>0</v>
          </cell>
          <cell r="AF2838">
            <v>0</v>
          </cell>
          <cell r="AG2838">
            <v>0</v>
          </cell>
          <cell r="AH2838">
            <v>0</v>
          </cell>
          <cell r="AI2838">
            <v>0</v>
          </cell>
          <cell r="AJ2838">
            <v>0</v>
          </cell>
          <cell r="AK2838">
            <v>0</v>
          </cell>
          <cell r="AL2838">
            <v>0</v>
          </cell>
          <cell r="AM2838">
            <v>0</v>
          </cell>
          <cell r="AN2838">
            <v>0</v>
          </cell>
          <cell r="AO2838">
            <v>0</v>
          </cell>
          <cell r="AP2838">
            <v>0</v>
          </cell>
          <cell r="AQ2838">
            <v>22864.472999999998</v>
          </cell>
        </row>
        <row r="2839">
          <cell r="A2839">
            <v>3</v>
          </cell>
          <cell r="B2839" t="str">
            <v>COP</v>
          </cell>
          <cell r="C2839" t="str">
            <v>Convenidas St</v>
          </cell>
          <cell r="D2839" t="str">
            <v>Variable</v>
          </cell>
          <cell r="E2839">
            <v>5</v>
          </cell>
          <cell r="F2839">
            <v>36187</v>
          </cell>
          <cell r="G2839" t="str">
            <v>Enero</v>
          </cell>
          <cell r="H2839">
            <v>1999</v>
          </cell>
          <cell r="I2839">
            <v>38013</v>
          </cell>
          <cell r="J2839">
            <v>2004</v>
          </cell>
          <cell r="K2839" t="str">
            <v>Enero</v>
          </cell>
          <cell r="L2839">
            <v>36187</v>
          </cell>
          <cell r="M2839" t="str">
            <v>Enero</v>
          </cell>
          <cell r="N2839">
            <v>1999</v>
          </cell>
          <cell r="P2839">
            <v>6.5</v>
          </cell>
          <cell r="Q2839">
            <v>18.22</v>
          </cell>
          <cell r="R2839">
            <v>24.29</v>
          </cell>
          <cell r="S2839">
            <v>100</v>
          </cell>
          <cell r="T2839">
            <v>435</v>
          </cell>
          <cell r="U2839">
            <v>435</v>
          </cell>
          <cell r="V2839">
            <v>435</v>
          </cell>
          <cell r="W2839">
            <v>435</v>
          </cell>
          <cell r="X2839">
            <v>435</v>
          </cell>
          <cell r="Y2839">
            <v>79.257000000000005</v>
          </cell>
          <cell r="Z2839">
            <v>514.25700000000006</v>
          </cell>
          <cell r="AA2839">
            <v>10566.15</v>
          </cell>
          <cell r="AB2839">
            <v>0</v>
          </cell>
          <cell r="AC2839">
            <v>71.035499999999999</v>
          </cell>
          <cell r="AD2839">
            <v>74.602500000000006</v>
          </cell>
          <cell r="AE2839">
            <v>65.337000000000003</v>
          </cell>
          <cell r="AF2839">
            <v>56.071499999999993</v>
          </cell>
          <cell r="AG2839">
            <v>49.111499999999999</v>
          </cell>
          <cell r="AH2839">
            <v>0</v>
          </cell>
          <cell r="AI2839">
            <v>0</v>
          </cell>
          <cell r="AJ2839">
            <v>0</v>
          </cell>
          <cell r="AK2839">
            <v>0</v>
          </cell>
          <cell r="AL2839">
            <v>0</v>
          </cell>
          <cell r="AM2839">
            <v>0</v>
          </cell>
          <cell r="AN2839">
            <v>0</v>
          </cell>
          <cell r="AO2839">
            <v>0</v>
          </cell>
          <cell r="AP2839">
            <v>0</v>
          </cell>
          <cell r="AQ2839">
            <v>316.15800000000002</v>
          </cell>
        </row>
        <row r="2840">
          <cell r="A2840">
            <v>3</v>
          </cell>
          <cell r="B2840" t="str">
            <v>COP</v>
          </cell>
          <cell r="C2840" t="str">
            <v>Forzosas</v>
          </cell>
          <cell r="D2840" t="str">
            <v>Fija</v>
          </cell>
          <cell r="E2840">
            <v>1</v>
          </cell>
          <cell r="F2840">
            <v>36173</v>
          </cell>
          <cell r="G2840" t="str">
            <v>Enero</v>
          </cell>
          <cell r="H2840">
            <v>1999</v>
          </cell>
          <cell r="I2840">
            <v>36538</v>
          </cell>
          <cell r="J2840">
            <v>2000</v>
          </cell>
          <cell r="K2840" t="str">
            <v>Enero</v>
          </cell>
          <cell r="L2840">
            <v>36188</v>
          </cell>
          <cell r="M2840" t="str">
            <v>Enero</v>
          </cell>
          <cell r="N2840">
            <v>1999</v>
          </cell>
          <cell r="Q2840">
            <v>25.5</v>
          </cell>
          <cell r="R2840">
            <v>30</v>
          </cell>
          <cell r="S2840">
            <v>97.584999999999994</v>
          </cell>
          <cell r="T2840">
            <v>3000</v>
          </cell>
          <cell r="U2840">
            <v>2927.55</v>
          </cell>
          <cell r="V2840">
            <v>3000</v>
          </cell>
          <cell r="W2840">
            <v>2927.55</v>
          </cell>
          <cell r="X2840">
            <v>3000</v>
          </cell>
          <cell r="Y2840">
            <v>765</v>
          </cell>
          <cell r="Z2840">
            <v>3765</v>
          </cell>
          <cell r="AA2840">
            <v>90000</v>
          </cell>
          <cell r="AB2840">
            <v>0</v>
          </cell>
          <cell r="AC2840">
            <v>765</v>
          </cell>
          <cell r="AD2840">
            <v>0</v>
          </cell>
          <cell r="AE2840">
            <v>0</v>
          </cell>
          <cell r="AF2840">
            <v>0</v>
          </cell>
          <cell r="AG2840">
            <v>0</v>
          </cell>
          <cell r="AH2840">
            <v>0</v>
          </cell>
          <cell r="AI2840">
            <v>0</v>
          </cell>
          <cell r="AJ2840">
            <v>0</v>
          </cell>
          <cell r="AK2840">
            <v>0</v>
          </cell>
          <cell r="AL2840">
            <v>0</v>
          </cell>
          <cell r="AM2840">
            <v>0</v>
          </cell>
          <cell r="AN2840">
            <v>0</v>
          </cell>
          <cell r="AO2840">
            <v>0</v>
          </cell>
          <cell r="AP2840">
            <v>0</v>
          </cell>
          <cell r="AQ2840">
            <v>765</v>
          </cell>
        </row>
        <row r="2841">
          <cell r="A2841">
            <v>3</v>
          </cell>
          <cell r="B2841" t="str">
            <v>COP</v>
          </cell>
          <cell r="C2841" t="str">
            <v>Subastas</v>
          </cell>
          <cell r="D2841" t="str">
            <v>Fija</v>
          </cell>
          <cell r="E2841">
            <v>1</v>
          </cell>
          <cell r="F2841">
            <v>36173</v>
          </cell>
          <cell r="G2841" t="str">
            <v>Enero</v>
          </cell>
          <cell r="H2841">
            <v>1999</v>
          </cell>
          <cell r="I2841">
            <v>36538</v>
          </cell>
          <cell r="J2841">
            <v>2000</v>
          </cell>
          <cell r="K2841" t="str">
            <v>Enero</v>
          </cell>
          <cell r="L2841">
            <v>36189</v>
          </cell>
          <cell r="M2841" t="str">
            <v>Enero</v>
          </cell>
          <cell r="N2841">
            <v>1999</v>
          </cell>
          <cell r="Q2841">
            <v>25.5</v>
          </cell>
          <cell r="R2841">
            <v>30</v>
          </cell>
          <cell r="S2841">
            <v>97.655000000000001</v>
          </cell>
          <cell r="T2841">
            <v>30720</v>
          </cell>
          <cell r="U2841">
            <v>29999.616000000002</v>
          </cell>
          <cell r="V2841">
            <v>30720</v>
          </cell>
          <cell r="W2841">
            <v>29999.616000000002</v>
          </cell>
          <cell r="X2841">
            <v>30720</v>
          </cell>
          <cell r="Y2841">
            <v>7833.6</v>
          </cell>
          <cell r="Z2841">
            <v>38553.599999999999</v>
          </cell>
          <cell r="AA2841">
            <v>921600</v>
          </cell>
          <cell r="AB2841">
            <v>0</v>
          </cell>
          <cell r="AC2841">
            <v>7833.6</v>
          </cell>
          <cell r="AD2841">
            <v>0</v>
          </cell>
          <cell r="AE2841">
            <v>0</v>
          </cell>
          <cell r="AF2841">
            <v>0</v>
          </cell>
          <cell r="AG2841">
            <v>0</v>
          </cell>
          <cell r="AH2841">
            <v>0</v>
          </cell>
          <cell r="AI2841">
            <v>0</v>
          </cell>
          <cell r="AJ2841">
            <v>0</v>
          </cell>
          <cell r="AK2841">
            <v>0</v>
          </cell>
          <cell r="AL2841">
            <v>0</v>
          </cell>
          <cell r="AM2841">
            <v>0</v>
          </cell>
          <cell r="AN2841">
            <v>0</v>
          </cell>
          <cell r="AO2841">
            <v>0</v>
          </cell>
          <cell r="AP2841">
            <v>0</v>
          </cell>
          <cell r="AQ2841">
            <v>7833.6</v>
          </cell>
        </row>
        <row r="2842">
          <cell r="A2842">
            <v>3</v>
          </cell>
          <cell r="B2842" t="str">
            <v>COP</v>
          </cell>
          <cell r="C2842" t="str">
            <v>Forzosas</v>
          </cell>
          <cell r="D2842" t="str">
            <v>Fija</v>
          </cell>
          <cell r="E2842">
            <v>1</v>
          </cell>
          <cell r="F2842">
            <v>36173</v>
          </cell>
          <cell r="G2842" t="str">
            <v>Enero</v>
          </cell>
          <cell r="H2842">
            <v>1999</v>
          </cell>
          <cell r="I2842">
            <v>36538</v>
          </cell>
          <cell r="J2842">
            <v>2000</v>
          </cell>
          <cell r="K2842" t="str">
            <v>Enero</v>
          </cell>
          <cell r="L2842">
            <v>36189</v>
          </cell>
          <cell r="M2842" t="str">
            <v>Enero</v>
          </cell>
          <cell r="N2842">
            <v>1999</v>
          </cell>
          <cell r="Q2842">
            <v>25.5</v>
          </cell>
          <cell r="R2842">
            <v>30</v>
          </cell>
          <cell r="S2842">
            <v>97.655000000000001</v>
          </cell>
          <cell r="T2842">
            <v>1945.6</v>
          </cell>
          <cell r="U2842">
            <v>1899.97568</v>
          </cell>
          <cell r="V2842">
            <v>1945.6</v>
          </cell>
          <cell r="W2842">
            <v>1899.97568</v>
          </cell>
          <cell r="X2842">
            <v>1945.6</v>
          </cell>
          <cell r="Y2842">
            <v>496.12799999999999</v>
          </cell>
          <cell r="Z2842">
            <v>2441.7280000000001</v>
          </cell>
          <cell r="AA2842">
            <v>58368</v>
          </cell>
          <cell r="AB2842">
            <v>0</v>
          </cell>
          <cell r="AC2842">
            <v>496.12799999999999</v>
          </cell>
          <cell r="AD2842">
            <v>0</v>
          </cell>
          <cell r="AE2842">
            <v>0</v>
          </cell>
          <cell r="AF2842">
            <v>0</v>
          </cell>
          <cell r="AG2842">
            <v>0</v>
          </cell>
          <cell r="AH2842">
            <v>0</v>
          </cell>
          <cell r="AI2842">
            <v>0</v>
          </cell>
          <cell r="AJ2842">
            <v>0</v>
          </cell>
          <cell r="AK2842">
            <v>0</v>
          </cell>
          <cell r="AL2842">
            <v>0</v>
          </cell>
          <cell r="AM2842">
            <v>0</v>
          </cell>
          <cell r="AN2842">
            <v>0</v>
          </cell>
          <cell r="AO2842">
            <v>0</v>
          </cell>
          <cell r="AP2842">
            <v>0</v>
          </cell>
          <cell r="AQ2842">
            <v>496.12799999999999</v>
          </cell>
        </row>
        <row r="2843">
          <cell r="A2843">
            <v>3</v>
          </cell>
          <cell r="B2843" t="str">
            <v>COP</v>
          </cell>
          <cell r="C2843" t="str">
            <v>Subastas</v>
          </cell>
          <cell r="D2843" t="str">
            <v>Fija</v>
          </cell>
          <cell r="E2843">
            <v>2</v>
          </cell>
          <cell r="F2843">
            <v>35954</v>
          </cell>
          <cell r="G2843" t="str">
            <v>Junio</v>
          </cell>
          <cell r="H2843">
            <v>1998</v>
          </cell>
          <cell r="I2843">
            <v>36685</v>
          </cell>
          <cell r="J2843">
            <v>2000</v>
          </cell>
          <cell r="K2843" t="str">
            <v>Junio</v>
          </cell>
          <cell r="L2843">
            <v>36189</v>
          </cell>
          <cell r="M2843" t="str">
            <v>Enero</v>
          </cell>
          <cell r="N2843">
            <v>1999</v>
          </cell>
          <cell r="Q2843">
            <v>25.5</v>
          </cell>
          <cell r="R2843">
            <v>30.2</v>
          </cell>
          <cell r="S2843">
            <v>110.955</v>
          </cell>
          <cell r="T2843">
            <v>54075.8</v>
          </cell>
          <cell r="U2843">
            <v>59999.803890000003</v>
          </cell>
          <cell r="V2843">
            <v>54075.8</v>
          </cell>
          <cell r="W2843">
            <v>59999.803890000003</v>
          </cell>
          <cell r="X2843">
            <v>54075.8</v>
          </cell>
          <cell r="Y2843">
            <v>13789.329000000002</v>
          </cell>
          <cell r="Z2843">
            <v>67865.129000000001</v>
          </cell>
          <cell r="AA2843">
            <v>1633089.1600000001</v>
          </cell>
          <cell r="AB2843">
            <v>13789.329000000002</v>
          </cell>
          <cell r="AC2843">
            <v>13789.329000000002</v>
          </cell>
          <cell r="AD2843">
            <v>0</v>
          </cell>
          <cell r="AE2843">
            <v>0</v>
          </cell>
          <cell r="AF2843">
            <v>0</v>
          </cell>
          <cell r="AG2843">
            <v>0</v>
          </cell>
          <cell r="AH2843">
            <v>0</v>
          </cell>
          <cell r="AI2843">
            <v>0</v>
          </cell>
          <cell r="AJ2843">
            <v>0</v>
          </cell>
          <cell r="AK2843">
            <v>0</v>
          </cell>
          <cell r="AL2843">
            <v>0</v>
          </cell>
          <cell r="AM2843">
            <v>0</v>
          </cell>
          <cell r="AN2843">
            <v>0</v>
          </cell>
          <cell r="AO2843">
            <v>0</v>
          </cell>
          <cell r="AP2843">
            <v>0</v>
          </cell>
          <cell r="AQ2843">
            <v>27578.658000000003</v>
          </cell>
        </row>
        <row r="2844">
          <cell r="A2844">
            <v>3</v>
          </cell>
          <cell r="B2844" t="str">
            <v>COP</v>
          </cell>
          <cell r="C2844" t="str">
            <v>Forzosas</v>
          </cell>
          <cell r="D2844" t="str">
            <v>Fija</v>
          </cell>
          <cell r="E2844">
            <v>2</v>
          </cell>
          <cell r="F2844">
            <v>35954</v>
          </cell>
          <cell r="G2844" t="str">
            <v>Junio</v>
          </cell>
          <cell r="H2844">
            <v>1998</v>
          </cell>
          <cell r="I2844">
            <v>36685</v>
          </cell>
          <cell r="J2844">
            <v>2000</v>
          </cell>
          <cell r="K2844" t="str">
            <v>Junio</v>
          </cell>
          <cell r="L2844">
            <v>36189</v>
          </cell>
          <cell r="M2844" t="str">
            <v>Enero</v>
          </cell>
          <cell r="N2844">
            <v>1999</v>
          </cell>
          <cell r="Q2844">
            <v>25.5</v>
          </cell>
          <cell r="R2844">
            <v>30.2</v>
          </cell>
          <cell r="S2844">
            <v>110.955</v>
          </cell>
          <cell r="T2844">
            <v>8715.1</v>
          </cell>
          <cell r="U2844">
            <v>9669.8392050000002</v>
          </cell>
          <cell r="V2844">
            <v>8715.1</v>
          </cell>
          <cell r="W2844">
            <v>9669.8392050000002</v>
          </cell>
          <cell r="X2844">
            <v>8715.1</v>
          </cell>
          <cell r="Y2844">
            <v>2222.3505</v>
          </cell>
          <cell r="Z2844">
            <v>10937.450500000001</v>
          </cell>
          <cell r="AA2844">
            <v>263196.02</v>
          </cell>
          <cell r="AB2844">
            <v>2222.3505</v>
          </cell>
          <cell r="AC2844">
            <v>2222.3505</v>
          </cell>
          <cell r="AD2844">
            <v>0</v>
          </cell>
          <cell r="AE2844">
            <v>0</v>
          </cell>
          <cell r="AF2844">
            <v>0</v>
          </cell>
          <cell r="AG2844">
            <v>0</v>
          </cell>
          <cell r="AH2844">
            <v>0</v>
          </cell>
          <cell r="AI2844">
            <v>0</v>
          </cell>
          <cell r="AJ2844">
            <v>0</v>
          </cell>
          <cell r="AK2844">
            <v>0</v>
          </cell>
          <cell r="AL2844">
            <v>0</v>
          </cell>
          <cell r="AM2844">
            <v>0</v>
          </cell>
          <cell r="AN2844">
            <v>0</v>
          </cell>
          <cell r="AO2844">
            <v>0</v>
          </cell>
          <cell r="AP2844">
            <v>0</v>
          </cell>
          <cell r="AQ2844">
            <v>4444.701</v>
          </cell>
        </row>
        <row r="2845">
          <cell r="A2845">
            <v>3</v>
          </cell>
          <cell r="B2845" t="str">
            <v>COP</v>
          </cell>
          <cell r="C2845" t="str">
            <v>Subastas</v>
          </cell>
          <cell r="D2845" t="str">
            <v>Fija</v>
          </cell>
          <cell r="E2845">
            <v>3</v>
          </cell>
          <cell r="F2845">
            <v>36003</v>
          </cell>
          <cell r="G2845" t="str">
            <v>Julio</v>
          </cell>
          <cell r="H2845">
            <v>1998</v>
          </cell>
          <cell r="I2845">
            <v>37099</v>
          </cell>
          <cell r="J2845">
            <v>2001</v>
          </cell>
          <cell r="K2845" t="str">
            <v>Julio</v>
          </cell>
          <cell r="L2845">
            <v>36189</v>
          </cell>
          <cell r="M2845" t="str">
            <v>Enero</v>
          </cell>
          <cell r="N2845">
            <v>1999</v>
          </cell>
          <cell r="Q2845">
            <v>25.5</v>
          </cell>
          <cell r="R2845">
            <v>30.3</v>
          </cell>
          <cell r="S2845">
            <v>104.505</v>
          </cell>
          <cell r="T2845">
            <v>57413.1</v>
          </cell>
          <cell r="U2845">
            <v>59999.560154999999</v>
          </cell>
          <cell r="V2845">
            <v>57413.1</v>
          </cell>
          <cell r="W2845">
            <v>59999.560154999999</v>
          </cell>
          <cell r="X2845">
            <v>57413.1</v>
          </cell>
          <cell r="Y2845">
            <v>14640.3405</v>
          </cell>
          <cell r="Z2845">
            <v>72053.440499999997</v>
          </cell>
          <cell r="AA2845">
            <v>1739616.93</v>
          </cell>
          <cell r="AB2845">
            <v>14640.3405</v>
          </cell>
          <cell r="AC2845">
            <v>14640.3405</v>
          </cell>
          <cell r="AD2845">
            <v>14640.3405</v>
          </cell>
          <cell r="AE2845">
            <v>0</v>
          </cell>
          <cell r="AF2845">
            <v>0</v>
          </cell>
          <cell r="AG2845">
            <v>0</v>
          </cell>
          <cell r="AH2845">
            <v>0</v>
          </cell>
          <cell r="AI2845">
            <v>0</v>
          </cell>
          <cell r="AJ2845">
            <v>0</v>
          </cell>
          <cell r="AK2845">
            <v>0</v>
          </cell>
          <cell r="AL2845">
            <v>0</v>
          </cell>
          <cell r="AM2845">
            <v>0</v>
          </cell>
          <cell r="AN2845">
            <v>0</v>
          </cell>
          <cell r="AO2845">
            <v>0</v>
          </cell>
          <cell r="AP2845">
            <v>0</v>
          </cell>
          <cell r="AQ2845">
            <v>43921.021500000003</v>
          </cell>
        </row>
        <row r="2846">
          <cell r="A2846">
            <v>3</v>
          </cell>
          <cell r="B2846" t="str">
            <v>COP</v>
          </cell>
          <cell r="C2846" t="str">
            <v>Forzosas</v>
          </cell>
          <cell r="D2846" t="str">
            <v>Fija</v>
          </cell>
          <cell r="E2846">
            <v>2</v>
          </cell>
          <cell r="F2846">
            <v>36192</v>
          </cell>
          <cell r="G2846" t="str">
            <v>Febrero</v>
          </cell>
          <cell r="H2846">
            <v>1999</v>
          </cell>
          <cell r="I2846">
            <v>36923</v>
          </cell>
          <cell r="J2846">
            <v>2001</v>
          </cell>
          <cell r="K2846" t="str">
            <v>Febrero</v>
          </cell>
          <cell r="L2846">
            <v>36192</v>
          </cell>
          <cell r="M2846" t="str">
            <v>Febrero</v>
          </cell>
          <cell r="N2846">
            <v>1999</v>
          </cell>
          <cell r="Q2846">
            <v>25.5</v>
          </cell>
          <cell r="R2846">
            <v>30.2</v>
          </cell>
          <cell r="S2846">
            <v>93.617999999999995</v>
          </cell>
          <cell r="T2846">
            <v>789.3</v>
          </cell>
          <cell r="U2846">
            <v>738.926874</v>
          </cell>
          <cell r="V2846">
            <v>789.3</v>
          </cell>
          <cell r="W2846">
            <v>738.926874</v>
          </cell>
          <cell r="X2846">
            <v>789.3</v>
          </cell>
          <cell r="Y2846">
            <v>201.2715</v>
          </cell>
          <cell r="Z2846">
            <v>990.57150000000001</v>
          </cell>
          <cell r="AA2846">
            <v>23836.859999999997</v>
          </cell>
          <cell r="AB2846">
            <v>0</v>
          </cell>
          <cell r="AC2846">
            <v>201.2715</v>
          </cell>
          <cell r="AD2846">
            <v>201.2715</v>
          </cell>
          <cell r="AE2846">
            <v>0</v>
          </cell>
          <cell r="AF2846">
            <v>0</v>
          </cell>
          <cell r="AG2846">
            <v>0</v>
          </cell>
          <cell r="AH2846">
            <v>0</v>
          </cell>
          <cell r="AI2846">
            <v>0</v>
          </cell>
          <cell r="AJ2846">
            <v>0</v>
          </cell>
          <cell r="AK2846">
            <v>0</v>
          </cell>
          <cell r="AL2846">
            <v>0</v>
          </cell>
          <cell r="AM2846">
            <v>0</v>
          </cell>
          <cell r="AN2846">
            <v>0</v>
          </cell>
          <cell r="AO2846">
            <v>0</v>
          </cell>
          <cell r="AP2846">
            <v>0</v>
          </cell>
          <cell r="AQ2846">
            <v>402.54300000000001</v>
          </cell>
        </row>
        <row r="2847">
          <cell r="A2847">
            <v>3</v>
          </cell>
          <cell r="B2847" t="str">
            <v>COP</v>
          </cell>
          <cell r="C2847" t="str">
            <v>Forzosas</v>
          </cell>
          <cell r="D2847" t="str">
            <v>Fija</v>
          </cell>
          <cell r="E2847">
            <v>1</v>
          </cell>
          <cell r="F2847">
            <v>36173</v>
          </cell>
          <cell r="G2847" t="str">
            <v>Enero</v>
          </cell>
          <cell r="H2847">
            <v>1999</v>
          </cell>
          <cell r="I2847">
            <v>36538</v>
          </cell>
          <cell r="J2847">
            <v>2000</v>
          </cell>
          <cell r="K2847" t="str">
            <v>Enero</v>
          </cell>
          <cell r="L2847">
            <v>36193</v>
          </cell>
          <cell r="M2847" t="str">
            <v>Febrero</v>
          </cell>
          <cell r="N2847">
            <v>1999</v>
          </cell>
          <cell r="Q2847">
            <v>25.5</v>
          </cell>
          <cell r="R2847">
            <v>30</v>
          </cell>
          <cell r="S2847">
            <v>97.936000000000007</v>
          </cell>
          <cell r="T2847">
            <v>22332.7</v>
          </cell>
          <cell r="U2847">
            <v>21871.753072</v>
          </cell>
          <cell r="V2847">
            <v>22332.7</v>
          </cell>
          <cell r="W2847">
            <v>21871.753072</v>
          </cell>
          <cell r="X2847">
            <v>22332.7</v>
          </cell>
          <cell r="Y2847">
            <v>5694.8384999999998</v>
          </cell>
          <cell r="Z2847">
            <v>28027.538500000002</v>
          </cell>
          <cell r="AA2847">
            <v>669981</v>
          </cell>
          <cell r="AB2847">
            <v>0</v>
          </cell>
          <cell r="AC2847">
            <v>5694.8384999999998</v>
          </cell>
          <cell r="AD2847">
            <v>0</v>
          </cell>
          <cell r="AE2847">
            <v>0</v>
          </cell>
          <cell r="AF2847">
            <v>0</v>
          </cell>
          <cell r="AG2847">
            <v>0</v>
          </cell>
          <cell r="AH2847">
            <v>0</v>
          </cell>
          <cell r="AI2847">
            <v>0</v>
          </cell>
          <cell r="AJ2847">
            <v>0</v>
          </cell>
          <cell r="AK2847">
            <v>0</v>
          </cell>
          <cell r="AL2847">
            <v>0</v>
          </cell>
          <cell r="AM2847">
            <v>0</v>
          </cell>
          <cell r="AN2847">
            <v>0</v>
          </cell>
          <cell r="AO2847">
            <v>0</v>
          </cell>
          <cell r="AP2847">
            <v>0</v>
          </cell>
          <cell r="AQ2847">
            <v>5694.8384999999998</v>
          </cell>
        </row>
        <row r="2848">
          <cell r="A2848">
            <v>3</v>
          </cell>
          <cell r="B2848" t="str">
            <v>COP</v>
          </cell>
          <cell r="C2848" t="str">
            <v>Convenidas</v>
          </cell>
          <cell r="D2848" t="str">
            <v>Fija</v>
          </cell>
          <cell r="E2848">
            <v>2</v>
          </cell>
          <cell r="F2848">
            <v>36192</v>
          </cell>
          <cell r="G2848" t="str">
            <v>Febrero</v>
          </cell>
          <cell r="H2848">
            <v>1999</v>
          </cell>
          <cell r="I2848">
            <v>36923</v>
          </cell>
          <cell r="J2848">
            <v>2001</v>
          </cell>
          <cell r="K2848" t="str">
            <v>Febrero</v>
          </cell>
          <cell r="L2848">
            <v>36193</v>
          </cell>
          <cell r="M2848" t="str">
            <v>Febrero</v>
          </cell>
          <cell r="N2848">
            <v>1999</v>
          </cell>
          <cell r="Q2848">
            <v>25.5</v>
          </cell>
          <cell r="R2848">
            <v>30.2</v>
          </cell>
          <cell r="S2848">
            <v>93.685000000000002</v>
          </cell>
          <cell r="T2848">
            <v>64044.4</v>
          </cell>
          <cell r="U2848">
            <v>59999.996140000003</v>
          </cell>
          <cell r="V2848">
            <v>64044.4</v>
          </cell>
          <cell r="W2848">
            <v>59999.996140000003</v>
          </cell>
          <cell r="X2848">
            <v>64044.4</v>
          </cell>
          <cell r="Y2848">
            <v>16331.322</v>
          </cell>
          <cell r="Z2848">
            <v>80375.722000000009</v>
          </cell>
          <cell r="AA2848">
            <v>1934140.88</v>
          </cell>
          <cell r="AB2848">
            <v>0</v>
          </cell>
          <cell r="AC2848">
            <v>16331.322</v>
          </cell>
          <cell r="AD2848">
            <v>16331.322</v>
          </cell>
          <cell r="AE2848">
            <v>0</v>
          </cell>
          <cell r="AF2848">
            <v>0</v>
          </cell>
          <cell r="AG2848">
            <v>0</v>
          </cell>
          <cell r="AH2848">
            <v>0</v>
          </cell>
          <cell r="AI2848">
            <v>0</v>
          </cell>
          <cell r="AJ2848">
            <v>0</v>
          </cell>
          <cell r="AK2848">
            <v>0</v>
          </cell>
          <cell r="AL2848">
            <v>0</v>
          </cell>
          <cell r="AM2848">
            <v>0</v>
          </cell>
          <cell r="AN2848">
            <v>0</v>
          </cell>
          <cell r="AO2848">
            <v>0</v>
          </cell>
          <cell r="AP2848">
            <v>0</v>
          </cell>
          <cell r="AQ2848">
            <v>32662.644</v>
          </cell>
        </row>
        <row r="2849">
          <cell r="A2849">
            <v>3</v>
          </cell>
          <cell r="B2849" t="str">
            <v>COP</v>
          </cell>
          <cell r="C2849" t="str">
            <v>Forzosas</v>
          </cell>
          <cell r="D2849" t="str">
            <v>Fija</v>
          </cell>
          <cell r="E2849">
            <v>1</v>
          </cell>
          <cell r="F2849">
            <v>36173</v>
          </cell>
          <cell r="G2849" t="str">
            <v>Enero</v>
          </cell>
          <cell r="H2849">
            <v>1999</v>
          </cell>
          <cell r="I2849">
            <v>36538</v>
          </cell>
          <cell r="J2849">
            <v>2000</v>
          </cell>
          <cell r="K2849" t="str">
            <v>Enero</v>
          </cell>
          <cell r="L2849">
            <v>36194</v>
          </cell>
          <cell r="M2849" t="str">
            <v>Febrero</v>
          </cell>
          <cell r="N2849">
            <v>1999</v>
          </cell>
          <cell r="Q2849">
            <v>25.5</v>
          </cell>
          <cell r="R2849">
            <v>30</v>
          </cell>
          <cell r="S2849">
            <v>98.007000000000005</v>
          </cell>
          <cell r="T2849">
            <v>11733.7</v>
          </cell>
          <cell r="U2849">
            <v>11499.847358999999</v>
          </cell>
          <cell r="V2849">
            <v>11733.7</v>
          </cell>
          <cell r="W2849">
            <v>11499.847358999999</v>
          </cell>
          <cell r="X2849">
            <v>11733.7</v>
          </cell>
          <cell r="Y2849">
            <v>2992.0935000000004</v>
          </cell>
          <cell r="Z2849">
            <v>14725.793500000002</v>
          </cell>
          <cell r="AA2849">
            <v>352011</v>
          </cell>
          <cell r="AB2849">
            <v>0</v>
          </cell>
          <cell r="AC2849">
            <v>2992.0935000000004</v>
          </cell>
          <cell r="AD2849">
            <v>0</v>
          </cell>
          <cell r="AE2849">
            <v>0</v>
          </cell>
          <cell r="AF2849">
            <v>0</v>
          </cell>
          <cell r="AG2849">
            <v>0</v>
          </cell>
          <cell r="AH2849">
            <v>0</v>
          </cell>
          <cell r="AI2849">
            <v>0</v>
          </cell>
          <cell r="AJ2849">
            <v>0</v>
          </cell>
          <cell r="AK2849">
            <v>0</v>
          </cell>
          <cell r="AL2849">
            <v>0</v>
          </cell>
          <cell r="AM2849">
            <v>0</v>
          </cell>
          <cell r="AN2849">
            <v>0</v>
          </cell>
          <cell r="AO2849">
            <v>0</v>
          </cell>
          <cell r="AP2849">
            <v>0</v>
          </cell>
          <cell r="AQ2849">
            <v>2992.0935000000004</v>
          </cell>
        </row>
        <row r="2850">
          <cell r="A2850">
            <v>3</v>
          </cell>
          <cell r="B2850" t="str">
            <v>COP</v>
          </cell>
          <cell r="C2850" t="str">
            <v>Convenidas</v>
          </cell>
          <cell r="D2850" t="str">
            <v>Fija</v>
          </cell>
          <cell r="E2850">
            <v>2</v>
          </cell>
          <cell r="F2850">
            <v>36192</v>
          </cell>
          <cell r="G2850" t="str">
            <v>Febrero</v>
          </cell>
          <cell r="H2850">
            <v>1999</v>
          </cell>
          <cell r="I2850">
            <v>36923</v>
          </cell>
          <cell r="J2850">
            <v>2001</v>
          </cell>
          <cell r="K2850" t="str">
            <v>Febrero</v>
          </cell>
          <cell r="L2850">
            <v>36194</v>
          </cell>
          <cell r="M2850" t="str">
            <v>Febrero</v>
          </cell>
          <cell r="N2850">
            <v>1999</v>
          </cell>
          <cell r="Q2850">
            <v>25.5</v>
          </cell>
          <cell r="R2850">
            <v>30.2</v>
          </cell>
          <cell r="S2850">
            <v>93.753</v>
          </cell>
          <cell r="T2850">
            <v>432.7</v>
          </cell>
          <cell r="U2850">
            <v>405.66923100000002</v>
          </cell>
          <cell r="V2850">
            <v>432.7</v>
          </cell>
          <cell r="W2850">
            <v>405.66923100000002</v>
          </cell>
          <cell r="X2850">
            <v>432.7</v>
          </cell>
          <cell r="Y2850">
            <v>110.3385</v>
          </cell>
          <cell r="Z2850">
            <v>543.0385</v>
          </cell>
          <cell r="AA2850">
            <v>13067.539999999999</v>
          </cell>
          <cell r="AB2850">
            <v>0</v>
          </cell>
          <cell r="AC2850">
            <v>110.3385</v>
          </cell>
          <cell r="AD2850">
            <v>110.3385</v>
          </cell>
          <cell r="AE2850">
            <v>0</v>
          </cell>
          <cell r="AF2850">
            <v>0</v>
          </cell>
          <cell r="AG2850">
            <v>0</v>
          </cell>
          <cell r="AH2850">
            <v>0</v>
          </cell>
          <cell r="AI2850">
            <v>0</v>
          </cell>
          <cell r="AJ2850">
            <v>0</v>
          </cell>
          <cell r="AK2850">
            <v>0</v>
          </cell>
          <cell r="AL2850">
            <v>0</v>
          </cell>
          <cell r="AM2850">
            <v>0</v>
          </cell>
          <cell r="AN2850">
            <v>0</v>
          </cell>
          <cell r="AO2850">
            <v>0</v>
          </cell>
          <cell r="AP2850">
            <v>0</v>
          </cell>
          <cell r="AQ2850">
            <v>220.67699999999999</v>
          </cell>
        </row>
        <row r="2851">
          <cell r="A2851">
            <v>3</v>
          </cell>
          <cell r="B2851" t="str">
            <v>COP</v>
          </cell>
          <cell r="C2851" t="str">
            <v>Forzosas</v>
          </cell>
          <cell r="D2851" t="str">
            <v>Fija</v>
          </cell>
          <cell r="E2851">
            <v>1</v>
          </cell>
          <cell r="F2851">
            <v>36173</v>
          </cell>
          <cell r="G2851" t="str">
            <v>Enero</v>
          </cell>
          <cell r="H2851">
            <v>1999</v>
          </cell>
          <cell r="I2851">
            <v>36538</v>
          </cell>
          <cell r="J2851">
            <v>2000</v>
          </cell>
          <cell r="K2851" t="str">
            <v>Enero</v>
          </cell>
          <cell r="L2851">
            <v>36195</v>
          </cell>
          <cell r="M2851" t="str">
            <v>Febrero</v>
          </cell>
          <cell r="N2851">
            <v>1999</v>
          </cell>
          <cell r="Q2851">
            <v>25.5</v>
          </cell>
          <cell r="R2851">
            <v>30</v>
          </cell>
          <cell r="S2851">
            <v>98.076999999999998</v>
          </cell>
          <cell r="T2851">
            <v>509.8</v>
          </cell>
          <cell r="U2851">
            <v>499.99654600000002</v>
          </cell>
          <cell r="V2851">
            <v>509.8</v>
          </cell>
          <cell r="W2851">
            <v>499.99654600000002</v>
          </cell>
          <cell r="X2851">
            <v>509.8</v>
          </cell>
          <cell r="Y2851">
            <v>129.999</v>
          </cell>
          <cell r="Z2851">
            <v>639.79899999999998</v>
          </cell>
          <cell r="AA2851">
            <v>15294</v>
          </cell>
          <cell r="AB2851">
            <v>0</v>
          </cell>
          <cell r="AC2851">
            <v>129.999</v>
          </cell>
          <cell r="AD2851">
            <v>0</v>
          </cell>
          <cell r="AE2851">
            <v>0</v>
          </cell>
          <cell r="AF2851">
            <v>0</v>
          </cell>
          <cell r="AG2851">
            <v>0</v>
          </cell>
          <cell r="AH2851">
            <v>0</v>
          </cell>
          <cell r="AI2851">
            <v>0</v>
          </cell>
          <cell r="AJ2851">
            <v>0</v>
          </cell>
          <cell r="AK2851">
            <v>0</v>
          </cell>
          <cell r="AL2851">
            <v>0</v>
          </cell>
          <cell r="AM2851">
            <v>0</v>
          </cell>
          <cell r="AN2851">
            <v>0</v>
          </cell>
          <cell r="AO2851">
            <v>0</v>
          </cell>
          <cell r="AP2851">
            <v>0</v>
          </cell>
          <cell r="AQ2851">
            <v>129.999</v>
          </cell>
        </row>
        <row r="2852">
          <cell r="A2852">
            <v>3</v>
          </cell>
          <cell r="B2852" t="str">
            <v>COP</v>
          </cell>
          <cell r="C2852" t="str">
            <v>Forzosas</v>
          </cell>
          <cell r="D2852" t="str">
            <v>Fija</v>
          </cell>
          <cell r="E2852">
            <v>2</v>
          </cell>
          <cell r="F2852">
            <v>36192</v>
          </cell>
          <cell r="G2852" t="str">
            <v>Febrero</v>
          </cell>
          <cell r="H2852">
            <v>1999</v>
          </cell>
          <cell r="I2852">
            <v>36923</v>
          </cell>
          <cell r="J2852">
            <v>2001</v>
          </cell>
          <cell r="K2852" t="str">
            <v>Febrero</v>
          </cell>
          <cell r="L2852">
            <v>36195</v>
          </cell>
          <cell r="M2852" t="str">
            <v>Febrero</v>
          </cell>
          <cell r="N2852">
            <v>1999</v>
          </cell>
          <cell r="Q2852">
            <v>25.5</v>
          </cell>
          <cell r="R2852">
            <v>30.2</v>
          </cell>
          <cell r="S2852">
            <v>93.820999999999998</v>
          </cell>
          <cell r="T2852">
            <v>9699.2999999999993</v>
          </cell>
          <cell r="U2852">
            <v>9099.9802529999997</v>
          </cell>
          <cell r="V2852">
            <v>9699.2999999999993</v>
          </cell>
          <cell r="W2852">
            <v>9099.9802529999997</v>
          </cell>
          <cell r="X2852">
            <v>9699.2999999999993</v>
          </cell>
          <cell r="Y2852">
            <v>2473.3215</v>
          </cell>
          <cell r="Z2852">
            <v>12172.621499999999</v>
          </cell>
          <cell r="AA2852">
            <v>292918.86</v>
          </cell>
          <cell r="AB2852">
            <v>0</v>
          </cell>
          <cell r="AC2852">
            <v>2473.3215</v>
          </cell>
          <cell r="AD2852">
            <v>2473.3215</v>
          </cell>
          <cell r="AE2852">
            <v>0</v>
          </cell>
          <cell r="AF2852">
            <v>0</v>
          </cell>
          <cell r="AG2852">
            <v>0</v>
          </cell>
          <cell r="AH2852">
            <v>0</v>
          </cell>
          <cell r="AI2852">
            <v>0</v>
          </cell>
          <cell r="AJ2852">
            <v>0</v>
          </cell>
          <cell r="AK2852">
            <v>0</v>
          </cell>
          <cell r="AL2852">
            <v>0</v>
          </cell>
          <cell r="AM2852">
            <v>0</v>
          </cell>
          <cell r="AN2852">
            <v>0</v>
          </cell>
          <cell r="AO2852">
            <v>0</v>
          </cell>
          <cell r="AP2852">
            <v>0</v>
          </cell>
          <cell r="AQ2852">
            <v>4946.643</v>
          </cell>
        </row>
        <row r="2853">
          <cell r="A2853">
            <v>3</v>
          </cell>
          <cell r="B2853" t="str">
            <v>COP</v>
          </cell>
          <cell r="C2853" t="str">
            <v>Forzosas</v>
          </cell>
          <cell r="D2853" t="str">
            <v>Fija</v>
          </cell>
          <cell r="E2853">
            <v>1</v>
          </cell>
          <cell r="F2853">
            <v>36173</v>
          </cell>
          <cell r="G2853" t="str">
            <v>Enero</v>
          </cell>
          <cell r="H2853">
            <v>1999</v>
          </cell>
          <cell r="I2853">
            <v>36538</v>
          </cell>
          <cell r="J2853">
            <v>2000</v>
          </cell>
          <cell r="K2853" t="str">
            <v>Enero</v>
          </cell>
          <cell r="L2853">
            <v>36196</v>
          </cell>
          <cell r="M2853" t="str">
            <v>Febrero</v>
          </cell>
          <cell r="N2853">
            <v>1999</v>
          </cell>
          <cell r="Q2853">
            <v>25.5</v>
          </cell>
          <cell r="R2853">
            <v>30</v>
          </cell>
          <cell r="S2853">
            <v>98.147999999999996</v>
          </cell>
          <cell r="T2853">
            <v>122.4</v>
          </cell>
          <cell r="U2853">
            <v>120.133152</v>
          </cell>
          <cell r="V2853">
            <v>122.4</v>
          </cell>
          <cell r="W2853">
            <v>120.133152</v>
          </cell>
          <cell r="X2853">
            <v>122.4</v>
          </cell>
          <cell r="Y2853">
            <v>31.212000000000003</v>
          </cell>
          <cell r="Z2853">
            <v>153.61200000000002</v>
          </cell>
          <cell r="AA2853">
            <v>3672</v>
          </cell>
          <cell r="AB2853">
            <v>0</v>
          </cell>
          <cell r="AC2853">
            <v>31.212000000000003</v>
          </cell>
          <cell r="AD2853">
            <v>0</v>
          </cell>
          <cell r="AE2853">
            <v>0</v>
          </cell>
          <cell r="AF2853">
            <v>0</v>
          </cell>
          <cell r="AG2853">
            <v>0</v>
          </cell>
          <cell r="AH2853">
            <v>0</v>
          </cell>
          <cell r="AI2853">
            <v>0</v>
          </cell>
          <cell r="AJ2853">
            <v>0</v>
          </cell>
          <cell r="AK2853">
            <v>0</v>
          </cell>
          <cell r="AL2853">
            <v>0</v>
          </cell>
          <cell r="AM2853">
            <v>0</v>
          </cell>
          <cell r="AN2853">
            <v>0</v>
          </cell>
          <cell r="AO2853">
            <v>0</v>
          </cell>
          <cell r="AP2853">
            <v>0</v>
          </cell>
          <cell r="AQ2853">
            <v>31.212000000000003</v>
          </cell>
        </row>
        <row r="2854">
          <cell r="A2854">
            <v>3</v>
          </cell>
          <cell r="B2854" t="str">
            <v>COP</v>
          </cell>
          <cell r="C2854" t="str">
            <v>Forzosas</v>
          </cell>
          <cell r="D2854" t="str">
            <v>Fija</v>
          </cell>
          <cell r="E2854">
            <v>1</v>
          </cell>
          <cell r="F2854">
            <v>36173</v>
          </cell>
          <cell r="G2854" t="str">
            <v>Enero</v>
          </cell>
          <cell r="H2854">
            <v>1999</v>
          </cell>
          <cell r="I2854">
            <v>36538</v>
          </cell>
          <cell r="J2854">
            <v>2000</v>
          </cell>
          <cell r="K2854" t="str">
            <v>Enero</v>
          </cell>
          <cell r="L2854">
            <v>36199</v>
          </cell>
          <cell r="M2854" t="str">
            <v>Febrero</v>
          </cell>
          <cell r="N2854">
            <v>1999</v>
          </cell>
          <cell r="Q2854">
            <v>25.5</v>
          </cell>
          <cell r="R2854">
            <v>30</v>
          </cell>
          <cell r="S2854">
            <v>98.36</v>
          </cell>
          <cell r="T2854">
            <v>12606.6</v>
          </cell>
          <cell r="U2854">
            <v>12399.85176</v>
          </cell>
          <cell r="V2854">
            <v>12606.6</v>
          </cell>
          <cell r="W2854">
            <v>12399.85176</v>
          </cell>
          <cell r="X2854">
            <v>12606.6</v>
          </cell>
          <cell r="Y2854">
            <v>3214.683</v>
          </cell>
          <cell r="Z2854">
            <v>15821.282999999999</v>
          </cell>
          <cell r="AA2854">
            <v>378198</v>
          </cell>
          <cell r="AB2854">
            <v>0</v>
          </cell>
          <cell r="AC2854">
            <v>3214.683</v>
          </cell>
          <cell r="AD2854">
            <v>0</v>
          </cell>
          <cell r="AE2854">
            <v>0</v>
          </cell>
          <cell r="AF2854">
            <v>0</v>
          </cell>
          <cell r="AG2854">
            <v>0</v>
          </cell>
          <cell r="AH2854">
            <v>0</v>
          </cell>
          <cell r="AI2854">
            <v>0</v>
          </cell>
          <cell r="AJ2854">
            <v>0</v>
          </cell>
          <cell r="AK2854">
            <v>0</v>
          </cell>
          <cell r="AL2854">
            <v>0</v>
          </cell>
          <cell r="AM2854">
            <v>0</v>
          </cell>
          <cell r="AN2854">
            <v>0</v>
          </cell>
          <cell r="AO2854">
            <v>0</v>
          </cell>
          <cell r="AP2854">
            <v>0</v>
          </cell>
          <cell r="AQ2854">
            <v>3214.683</v>
          </cell>
        </row>
        <row r="2855">
          <cell r="A2855">
            <v>3</v>
          </cell>
          <cell r="B2855" t="str">
            <v>COP</v>
          </cell>
          <cell r="C2855" t="str">
            <v>Convenidas</v>
          </cell>
          <cell r="D2855" t="str">
            <v>Fija</v>
          </cell>
          <cell r="E2855">
            <v>1</v>
          </cell>
          <cell r="F2855">
            <v>36173</v>
          </cell>
          <cell r="G2855" t="str">
            <v>Enero</v>
          </cell>
          <cell r="H2855">
            <v>1999</v>
          </cell>
          <cell r="I2855">
            <v>36538</v>
          </cell>
          <cell r="J2855">
            <v>2000</v>
          </cell>
          <cell r="K2855" t="str">
            <v>Enero</v>
          </cell>
          <cell r="L2855">
            <v>36199</v>
          </cell>
          <cell r="M2855" t="str">
            <v>Febrero</v>
          </cell>
          <cell r="N2855">
            <v>1999</v>
          </cell>
          <cell r="Q2855">
            <v>25.5</v>
          </cell>
          <cell r="R2855">
            <v>30</v>
          </cell>
          <cell r="S2855">
            <v>98.36</v>
          </cell>
          <cell r="T2855">
            <v>8743.2999999999993</v>
          </cell>
          <cell r="U2855">
            <v>8599.9098799999992</v>
          </cell>
          <cell r="V2855">
            <v>8743.2999999999993</v>
          </cell>
          <cell r="W2855">
            <v>8599.9098799999992</v>
          </cell>
          <cell r="X2855">
            <v>8743.2999999999993</v>
          </cell>
          <cell r="Y2855">
            <v>2229.5414999999998</v>
          </cell>
          <cell r="Z2855">
            <v>10972.841499999999</v>
          </cell>
          <cell r="AA2855">
            <v>262299</v>
          </cell>
          <cell r="AB2855">
            <v>0</v>
          </cell>
          <cell r="AC2855">
            <v>2229.5414999999998</v>
          </cell>
          <cell r="AD2855">
            <v>0</v>
          </cell>
          <cell r="AE2855">
            <v>0</v>
          </cell>
          <cell r="AF2855">
            <v>0</v>
          </cell>
          <cell r="AG2855">
            <v>0</v>
          </cell>
          <cell r="AH2855">
            <v>0</v>
          </cell>
          <cell r="AI2855">
            <v>0</v>
          </cell>
          <cell r="AJ2855">
            <v>0</v>
          </cell>
          <cell r="AK2855">
            <v>0</v>
          </cell>
          <cell r="AL2855">
            <v>0</v>
          </cell>
          <cell r="AM2855">
            <v>0</v>
          </cell>
          <cell r="AN2855">
            <v>0</v>
          </cell>
          <cell r="AO2855">
            <v>0</v>
          </cell>
          <cell r="AP2855">
            <v>0</v>
          </cell>
          <cell r="AQ2855">
            <v>2229.5414999999998</v>
          </cell>
        </row>
        <row r="2856">
          <cell r="A2856">
            <v>3</v>
          </cell>
          <cell r="B2856" t="str">
            <v>COP</v>
          </cell>
          <cell r="C2856" t="str">
            <v>Convenidas</v>
          </cell>
          <cell r="D2856" t="str">
            <v>Fija</v>
          </cell>
          <cell r="E2856">
            <v>2</v>
          </cell>
          <cell r="F2856">
            <v>36192</v>
          </cell>
          <cell r="G2856" t="str">
            <v>Febrero</v>
          </cell>
          <cell r="H2856">
            <v>1999</v>
          </cell>
          <cell r="I2856">
            <v>36923</v>
          </cell>
          <cell r="J2856">
            <v>2001</v>
          </cell>
          <cell r="K2856" t="str">
            <v>Febrero</v>
          </cell>
          <cell r="L2856">
            <v>36199</v>
          </cell>
          <cell r="M2856" t="str">
            <v>Febrero</v>
          </cell>
          <cell r="N2856">
            <v>1999</v>
          </cell>
          <cell r="Q2856">
            <v>25.5</v>
          </cell>
          <cell r="R2856">
            <v>30.2</v>
          </cell>
          <cell r="S2856">
            <v>94.093000000000004</v>
          </cell>
          <cell r="T2856">
            <v>10627.7</v>
          </cell>
          <cell r="U2856">
            <v>9999.9217609999996</v>
          </cell>
          <cell r="V2856">
            <v>10627.7</v>
          </cell>
          <cell r="W2856">
            <v>9999.9217609999996</v>
          </cell>
          <cell r="X2856">
            <v>10627.7</v>
          </cell>
          <cell r="Y2856">
            <v>2710.0635000000002</v>
          </cell>
          <cell r="Z2856">
            <v>13337.763500000001</v>
          </cell>
          <cell r="AA2856">
            <v>320956.54000000004</v>
          </cell>
          <cell r="AB2856">
            <v>0</v>
          </cell>
          <cell r="AC2856">
            <v>2710.0635000000002</v>
          </cell>
          <cell r="AD2856">
            <v>2710.0635000000002</v>
          </cell>
          <cell r="AE2856">
            <v>0</v>
          </cell>
          <cell r="AF2856">
            <v>0</v>
          </cell>
          <cell r="AG2856">
            <v>0</v>
          </cell>
          <cell r="AH2856">
            <v>0</v>
          </cell>
          <cell r="AI2856">
            <v>0</v>
          </cell>
          <cell r="AJ2856">
            <v>0</v>
          </cell>
          <cell r="AK2856">
            <v>0</v>
          </cell>
          <cell r="AL2856">
            <v>0</v>
          </cell>
          <cell r="AM2856">
            <v>0</v>
          </cell>
          <cell r="AN2856">
            <v>0</v>
          </cell>
          <cell r="AO2856">
            <v>0</v>
          </cell>
          <cell r="AP2856">
            <v>0</v>
          </cell>
          <cell r="AQ2856">
            <v>5420.1270000000004</v>
          </cell>
        </row>
        <row r="2857">
          <cell r="A2857">
            <v>3</v>
          </cell>
          <cell r="B2857" t="str">
            <v>COP</v>
          </cell>
          <cell r="C2857" t="str">
            <v>Forzosas</v>
          </cell>
          <cell r="D2857" t="str">
            <v>Fija</v>
          </cell>
          <cell r="E2857">
            <v>1</v>
          </cell>
          <cell r="F2857">
            <v>36173</v>
          </cell>
          <cell r="G2857" t="str">
            <v>Enero</v>
          </cell>
          <cell r="H2857">
            <v>1999</v>
          </cell>
          <cell r="I2857">
            <v>36538</v>
          </cell>
          <cell r="J2857">
            <v>2000</v>
          </cell>
          <cell r="K2857" t="str">
            <v>Enero</v>
          </cell>
          <cell r="L2857">
            <v>36200</v>
          </cell>
          <cell r="M2857" t="str">
            <v>Febrero</v>
          </cell>
          <cell r="N2857">
            <v>1999</v>
          </cell>
          <cell r="Q2857">
            <v>25.5</v>
          </cell>
          <cell r="R2857">
            <v>30</v>
          </cell>
          <cell r="S2857">
            <v>98.43</v>
          </cell>
          <cell r="T2857">
            <v>477.3</v>
          </cell>
          <cell r="U2857">
            <v>469.80639000000002</v>
          </cell>
          <cell r="V2857">
            <v>477.3</v>
          </cell>
          <cell r="W2857">
            <v>469.80639000000002</v>
          </cell>
          <cell r="X2857">
            <v>477.3</v>
          </cell>
          <cell r="Y2857">
            <v>121.7115</v>
          </cell>
          <cell r="Z2857">
            <v>599.01150000000007</v>
          </cell>
          <cell r="AA2857">
            <v>14319</v>
          </cell>
          <cell r="AB2857">
            <v>0</v>
          </cell>
          <cell r="AC2857">
            <v>121.7115</v>
          </cell>
          <cell r="AD2857">
            <v>0</v>
          </cell>
          <cell r="AE2857">
            <v>0</v>
          </cell>
          <cell r="AF2857">
            <v>0</v>
          </cell>
          <cell r="AG2857">
            <v>0</v>
          </cell>
          <cell r="AH2857">
            <v>0</v>
          </cell>
          <cell r="AI2857">
            <v>0</v>
          </cell>
          <cell r="AJ2857">
            <v>0</v>
          </cell>
          <cell r="AK2857">
            <v>0</v>
          </cell>
          <cell r="AL2857">
            <v>0</v>
          </cell>
          <cell r="AM2857">
            <v>0</v>
          </cell>
          <cell r="AN2857">
            <v>0</v>
          </cell>
          <cell r="AO2857">
            <v>0</v>
          </cell>
          <cell r="AP2857">
            <v>0</v>
          </cell>
          <cell r="AQ2857">
            <v>121.7115</v>
          </cell>
        </row>
        <row r="2858">
          <cell r="A2858">
            <v>3</v>
          </cell>
          <cell r="B2858" t="str">
            <v>COP</v>
          </cell>
          <cell r="C2858" t="str">
            <v>Convenidas</v>
          </cell>
          <cell r="D2858" t="str">
            <v>Fija</v>
          </cell>
          <cell r="E2858">
            <v>1</v>
          </cell>
          <cell r="F2858">
            <v>36173</v>
          </cell>
          <cell r="G2858" t="str">
            <v>Enero</v>
          </cell>
          <cell r="H2858">
            <v>1999</v>
          </cell>
          <cell r="I2858">
            <v>36538</v>
          </cell>
          <cell r="J2858">
            <v>2000</v>
          </cell>
          <cell r="K2858" t="str">
            <v>Enero</v>
          </cell>
          <cell r="L2858">
            <v>36200</v>
          </cell>
          <cell r="M2858" t="str">
            <v>Febrero</v>
          </cell>
          <cell r="N2858">
            <v>1999</v>
          </cell>
          <cell r="Q2858">
            <v>25.5</v>
          </cell>
          <cell r="R2858">
            <v>30</v>
          </cell>
          <cell r="S2858">
            <v>98.43</v>
          </cell>
          <cell r="T2858">
            <v>7111.6</v>
          </cell>
          <cell r="U2858">
            <v>6999.9478799999997</v>
          </cell>
          <cell r="V2858">
            <v>7111.6</v>
          </cell>
          <cell r="W2858">
            <v>6999.9478799999997</v>
          </cell>
          <cell r="X2858">
            <v>7111.6</v>
          </cell>
          <cell r="Y2858">
            <v>1813.4580000000001</v>
          </cell>
          <cell r="Z2858">
            <v>8925.0580000000009</v>
          </cell>
          <cell r="AA2858">
            <v>213348</v>
          </cell>
          <cell r="AB2858">
            <v>0</v>
          </cell>
          <cell r="AC2858">
            <v>1813.4580000000001</v>
          </cell>
          <cell r="AD2858">
            <v>0</v>
          </cell>
          <cell r="AE2858">
            <v>0</v>
          </cell>
          <cell r="AF2858">
            <v>0</v>
          </cell>
          <cell r="AG2858">
            <v>0</v>
          </cell>
          <cell r="AH2858">
            <v>0</v>
          </cell>
          <cell r="AI2858">
            <v>0</v>
          </cell>
          <cell r="AJ2858">
            <v>0</v>
          </cell>
          <cell r="AK2858">
            <v>0</v>
          </cell>
          <cell r="AL2858">
            <v>0</v>
          </cell>
          <cell r="AM2858">
            <v>0</v>
          </cell>
          <cell r="AN2858">
            <v>0</v>
          </cell>
          <cell r="AO2858">
            <v>0</v>
          </cell>
          <cell r="AP2858">
            <v>0</v>
          </cell>
          <cell r="AQ2858">
            <v>1813.4580000000001</v>
          </cell>
        </row>
        <row r="2859">
          <cell r="A2859">
            <v>3</v>
          </cell>
          <cell r="B2859" t="str">
            <v>COP</v>
          </cell>
          <cell r="C2859" t="str">
            <v>Convenidas</v>
          </cell>
          <cell r="D2859" t="str">
            <v>Fija</v>
          </cell>
          <cell r="E2859">
            <v>2</v>
          </cell>
          <cell r="F2859">
            <v>36192</v>
          </cell>
          <cell r="G2859" t="str">
            <v>Febrero</v>
          </cell>
          <cell r="H2859">
            <v>1999</v>
          </cell>
          <cell r="I2859">
            <v>36923</v>
          </cell>
          <cell r="J2859">
            <v>2001</v>
          </cell>
          <cell r="K2859" t="str">
            <v>Febrero</v>
          </cell>
          <cell r="L2859">
            <v>36200</v>
          </cell>
          <cell r="M2859" t="str">
            <v>Febrero</v>
          </cell>
          <cell r="N2859">
            <v>1999</v>
          </cell>
          <cell r="Q2859">
            <v>25.5</v>
          </cell>
          <cell r="R2859">
            <v>30.2</v>
          </cell>
          <cell r="S2859">
            <v>94.161000000000001</v>
          </cell>
          <cell r="T2859">
            <v>27293.599999999999</v>
          </cell>
          <cell r="U2859">
            <v>25699.926695999999</v>
          </cell>
          <cell r="V2859">
            <v>27293.599999999999</v>
          </cell>
          <cell r="W2859">
            <v>25699.926695999999</v>
          </cell>
          <cell r="X2859">
            <v>27293.599999999999</v>
          </cell>
          <cell r="Y2859">
            <v>6959.8679999999995</v>
          </cell>
          <cell r="Z2859">
            <v>34253.468000000001</v>
          </cell>
          <cell r="AA2859">
            <v>824266.72</v>
          </cell>
          <cell r="AB2859">
            <v>0</v>
          </cell>
          <cell r="AC2859">
            <v>6959.8679999999995</v>
          </cell>
          <cell r="AD2859">
            <v>6959.8679999999995</v>
          </cell>
          <cell r="AE2859">
            <v>0</v>
          </cell>
          <cell r="AF2859">
            <v>0</v>
          </cell>
          <cell r="AG2859">
            <v>0</v>
          </cell>
          <cell r="AH2859">
            <v>0</v>
          </cell>
          <cell r="AI2859">
            <v>0</v>
          </cell>
          <cell r="AJ2859">
            <v>0</v>
          </cell>
          <cell r="AK2859">
            <v>0</v>
          </cell>
          <cell r="AL2859">
            <v>0</v>
          </cell>
          <cell r="AM2859">
            <v>0</v>
          </cell>
          <cell r="AN2859">
            <v>0</v>
          </cell>
          <cell r="AO2859">
            <v>0</v>
          </cell>
          <cell r="AP2859">
            <v>0</v>
          </cell>
          <cell r="AQ2859">
            <v>13919.735999999999</v>
          </cell>
        </row>
        <row r="2860">
          <cell r="A2860">
            <v>3</v>
          </cell>
          <cell r="B2860" t="str">
            <v>COP</v>
          </cell>
          <cell r="C2860" t="str">
            <v>Forzosas</v>
          </cell>
          <cell r="D2860" t="str">
            <v>Fija</v>
          </cell>
          <cell r="E2860">
            <v>1</v>
          </cell>
          <cell r="F2860">
            <v>36173</v>
          </cell>
          <cell r="G2860" t="str">
            <v>Enero</v>
          </cell>
          <cell r="H2860">
            <v>1999</v>
          </cell>
          <cell r="I2860">
            <v>36538</v>
          </cell>
          <cell r="J2860">
            <v>2000</v>
          </cell>
          <cell r="K2860" t="str">
            <v>Enero</v>
          </cell>
          <cell r="L2860">
            <v>36201</v>
          </cell>
          <cell r="M2860" t="str">
            <v>Febrero</v>
          </cell>
          <cell r="N2860">
            <v>1999</v>
          </cell>
          <cell r="Q2860">
            <v>25.5</v>
          </cell>
          <cell r="R2860">
            <v>30</v>
          </cell>
          <cell r="S2860">
            <v>98.501000000000005</v>
          </cell>
          <cell r="T2860">
            <v>4045.6</v>
          </cell>
          <cell r="U2860">
            <v>3984.9564559999999</v>
          </cell>
          <cell r="V2860">
            <v>4045.6</v>
          </cell>
          <cell r="W2860">
            <v>3984.9564559999999</v>
          </cell>
          <cell r="X2860">
            <v>4045.6</v>
          </cell>
          <cell r="Y2860">
            <v>1031.6279999999999</v>
          </cell>
          <cell r="Z2860">
            <v>5077.2280000000001</v>
          </cell>
          <cell r="AA2860">
            <v>121368</v>
          </cell>
          <cell r="AB2860">
            <v>0</v>
          </cell>
          <cell r="AC2860">
            <v>1031.6279999999999</v>
          </cell>
          <cell r="AD2860">
            <v>0</v>
          </cell>
          <cell r="AE2860">
            <v>0</v>
          </cell>
          <cell r="AF2860">
            <v>0</v>
          </cell>
          <cell r="AG2860">
            <v>0</v>
          </cell>
          <cell r="AH2860">
            <v>0</v>
          </cell>
          <cell r="AI2860">
            <v>0</v>
          </cell>
          <cell r="AJ2860">
            <v>0</v>
          </cell>
          <cell r="AK2860">
            <v>0</v>
          </cell>
          <cell r="AL2860">
            <v>0</v>
          </cell>
          <cell r="AM2860">
            <v>0</v>
          </cell>
          <cell r="AN2860">
            <v>0</v>
          </cell>
          <cell r="AO2860">
            <v>0</v>
          </cell>
          <cell r="AP2860">
            <v>0</v>
          </cell>
          <cell r="AQ2860">
            <v>1031.6279999999999</v>
          </cell>
        </row>
        <row r="2861">
          <cell r="A2861">
            <v>3</v>
          </cell>
          <cell r="B2861" t="str">
            <v>COP</v>
          </cell>
          <cell r="C2861" t="str">
            <v>Convenidas</v>
          </cell>
          <cell r="D2861" t="str">
            <v>Fija</v>
          </cell>
          <cell r="E2861">
            <v>1</v>
          </cell>
          <cell r="F2861">
            <v>36173</v>
          </cell>
          <cell r="G2861" t="str">
            <v>Enero</v>
          </cell>
          <cell r="H2861">
            <v>1999</v>
          </cell>
          <cell r="I2861">
            <v>36538</v>
          </cell>
          <cell r="J2861">
            <v>2000</v>
          </cell>
          <cell r="K2861" t="str">
            <v>Enero</v>
          </cell>
          <cell r="L2861">
            <v>36201</v>
          </cell>
          <cell r="M2861" t="str">
            <v>Febrero</v>
          </cell>
          <cell r="N2861">
            <v>1999</v>
          </cell>
          <cell r="Q2861">
            <v>25.5</v>
          </cell>
          <cell r="R2861">
            <v>30</v>
          </cell>
          <cell r="S2861">
            <v>98.501000000000005</v>
          </cell>
          <cell r="T2861">
            <v>15228.2</v>
          </cell>
          <cell r="U2861">
            <v>14999.929281999999</v>
          </cell>
          <cell r="V2861">
            <v>15228.2</v>
          </cell>
          <cell r="W2861">
            <v>14999.929281999999</v>
          </cell>
          <cell r="X2861">
            <v>15228.2</v>
          </cell>
          <cell r="Y2861">
            <v>3883.1910000000003</v>
          </cell>
          <cell r="Z2861">
            <v>19111.391</v>
          </cell>
          <cell r="AA2861">
            <v>456846</v>
          </cell>
          <cell r="AB2861">
            <v>0</v>
          </cell>
          <cell r="AC2861">
            <v>3883.1910000000003</v>
          </cell>
          <cell r="AD2861">
            <v>0</v>
          </cell>
          <cell r="AE2861">
            <v>0</v>
          </cell>
          <cell r="AF2861">
            <v>0</v>
          </cell>
          <cell r="AG2861">
            <v>0</v>
          </cell>
          <cell r="AH2861">
            <v>0</v>
          </cell>
          <cell r="AI2861">
            <v>0</v>
          </cell>
          <cell r="AJ2861">
            <v>0</v>
          </cell>
          <cell r="AK2861">
            <v>0</v>
          </cell>
          <cell r="AL2861">
            <v>0</v>
          </cell>
          <cell r="AM2861">
            <v>0</v>
          </cell>
          <cell r="AN2861">
            <v>0</v>
          </cell>
          <cell r="AO2861">
            <v>0</v>
          </cell>
          <cell r="AP2861">
            <v>0</v>
          </cell>
          <cell r="AQ2861">
            <v>3883.1910000000003</v>
          </cell>
        </row>
        <row r="2862">
          <cell r="A2862">
            <v>3</v>
          </cell>
          <cell r="B2862" t="str">
            <v>COP</v>
          </cell>
          <cell r="C2862" t="str">
            <v>Forzosas</v>
          </cell>
          <cell r="D2862" t="str">
            <v>Fija</v>
          </cell>
          <cell r="E2862">
            <v>2</v>
          </cell>
          <cell r="F2862">
            <v>36192</v>
          </cell>
          <cell r="G2862" t="str">
            <v>Febrero</v>
          </cell>
          <cell r="H2862">
            <v>1999</v>
          </cell>
          <cell r="I2862">
            <v>36923</v>
          </cell>
          <cell r="J2862">
            <v>2001</v>
          </cell>
          <cell r="K2862" t="str">
            <v>Febrero</v>
          </cell>
          <cell r="L2862">
            <v>36201</v>
          </cell>
          <cell r="M2862" t="str">
            <v>Febrero</v>
          </cell>
          <cell r="N2862">
            <v>1999</v>
          </cell>
          <cell r="Q2862">
            <v>25.5</v>
          </cell>
          <cell r="R2862">
            <v>30.2</v>
          </cell>
          <cell r="S2862">
            <v>94.228999999999999</v>
          </cell>
          <cell r="T2862">
            <v>1528.1</v>
          </cell>
          <cell r="U2862">
            <v>1439.9133489999999</v>
          </cell>
          <cell r="V2862">
            <v>1528.1</v>
          </cell>
          <cell r="W2862">
            <v>1439.9133489999999</v>
          </cell>
          <cell r="X2862">
            <v>1528.1</v>
          </cell>
          <cell r="Y2862">
            <v>389.66550000000001</v>
          </cell>
          <cell r="Z2862">
            <v>1917.7655</v>
          </cell>
          <cell r="AA2862">
            <v>46148.619999999995</v>
          </cell>
          <cell r="AB2862">
            <v>0</v>
          </cell>
          <cell r="AC2862">
            <v>389.66550000000001</v>
          </cell>
          <cell r="AD2862">
            <v>389.66550000000001</v>
          </cell>
          <cell r="AE2862">
            <v>0</v>
          </cell>
          <cell r="AF2862">
            <v>0</v>
          </cell>
          <cell r="AG2862">
            <v>0</v>
          </cell>
          <cell r="AH2862">
            <v>0</v>
          </cell>
          <cell r="AI2862">
            <v>0</v>
          </cell>
          <cell r="AJ2862">
            <v>0</v>
          </cell>
          <cell r="AK2862">
            <v>0</v>
          </cell>
          <cell r="AL2862">
            <v>0</v>
          </cell>
          <cell r="AM2862">
            <v>0</v>
          </cell>
          <cell r="AN2862">
            <v>0</v>
          </cell>
          <cell r="AO2862">
            <v>0</v>
          </cell>
          <cell r="AP2862">
            <v>0</v>
          </cell>
          <cell r="AQ2862">
            <v>779.33100000000002</v>
          </cell>
        </row>
        <row r="2863">
          <cell r="A2863">
            <v>3</v>
          </cell>
          <cell r="B2863" t="str">
            <v>COP</v>
          </cell>
          <cell r="C2863" t="str">
            <v>Convenidas</v>
          </cell>
          <cell r="D2863" t="str">
            <v>Fija</v>
          </cell>
          <cell r="E2863">
            <v>2</v>
          </cell>
          <cell r="F2863">
            <v>36192</v>
          </cell>
          <cell r="G2863" t="str">
            <v>Febrero</v>
          </cell>
          <cell r="H2863">
            <v>1999</v>
          </cell>
          <cell r="I2863">
            <v>36923</v>
          </cell>
          <cell r="J2863">
            <v>2001</v>
          </cell>
          <cell r="K2863" t="str">
            <v>Febrero</v>
          </cell>
          <cell r="L2863">
            <v>36201</v>
          </cell>
          <cell r="M2863" t="str">
            <v>Febrero</v>
          </cell>
          <cell r="N2863">
            <v>1999</v>
          </cell>
          <cell r="Q2863">
            <v>25.5</v>
          </cell>
          <cell r="R2863">
            <v>30.2</v>
          </cell>
          <cell r="S2863">
            <v>94.228999999999999</v>
          </cell>
          <cell r="T2863">
            <v>10612.4</v>
          </cell>
          <cell r="U2863">
            <v>9999.958396</v>
          </cell>
          <cell r="V2863">
            <v>10612.4</v>
          </cell>
          <cell r="W2863">
            <v>9999.958396</v>
          </cell>
          <cell r="X2863">
            <v>10612.4</v>
          </cell>
          <cell r="Y2863">
            <v>2706.1619999999998</v>
          </cell>
          <cell r="Z2863">
            <v>13318.562</v>
          </cell>
          <cell r="AA2863">
            <v>320494.48</v>
          </cell>
          <cell r="AB2863">
            <v>0</v>
          </cell>
          <cell r="AC2863">
            <v>2706.1619999999998</v>
          </cell>
          <cell r="AD2863">
            <v>2706.1619999999998</v>
          </cell>
          <cell r="AE2863">
            <v>0</v>
          </cell>
          <cell r="AF2863">
            <v>0</v>
          </cell>
          <cell r="AG2863">
            <v>0</v>
          </cell>
          <cell r="AH2863">
            <v>0</v>
          </cell>
          <cell r="AI2863">
            <v>0</v>
          </cell>
          <cell r="AJ2863">
            <v>0</v>
          </cell>
          <cell r="AK2863">
            <v>0</v>
          </cell>
          <cell r="AL2863">
            <v>0</v>
          </cell>
          <cell r="AM2863">
            <v>0</v>
          </cell>
          <cell r="AN2863">
            <v>0</v>
          </cell>
          <cell r="AO2863">
            <v>0</v>
          </cell>
          <cell r="AP2863">
            <v>0</v>
          </cell>
          <cell r="AQ2863">
            <v>5412.3239999999996</v>
          </cell>
        </row>
        <row r="2864">
          <cell r="A2864">
            <v>3</v>
          </cell>
          <cell r="B2864" t="str">
            <v>COP</v>
          </cell>
          <cell r="C2864" t="str">
            <v>Convenidas</v>
          </cell>
          <cell r="D2864" t="str">
            <v>Fija</v>
          </cell>
          <cell r="E2864">
            <v>3</v>
          </cell>
          <cell r="F2864">
            <v>36003</v>
          </cell>
          <cell r="G2864" t="str">
            <v>Julio</v>
          </cell>
          <cell r="H2864">
            <v>1998</v>
          </cell>
          <cell r="I2864">
            <v>37099</v>
          </cell>
          <cell r="J2864">
            <v>2001</v>
          </cell>
          <cell r="K2864" t="str">
            <v>Julio</v>
          </cell>
          <cell r="L2864">
            <v>36201</v>
          </cell>
          <cell r="M2864" t="str">
            <v>Febrero</v>
          </cell>
          <cell r="N2864">
            <v>1999</v>
          </cell>
          <cell r="Q2864">
            <v>25.5</v>
          </cell>
          <cell r="R2864">
            <v>30.3</v>
          </cell>
          <cell r="S2864">
            <v>105.41800000000001</v>
          </cell>
          <cell r="T2864">
            <v>67540.600000000006</v>
          </cell>
          <cell r="U2864">
            <v>71199.949708</v>
          </cell>
          <cell r="V2864">
            <v>67540.600000000006</v>
          </cell>
          <cell r="W2864">
            <v>71199.949708</v>
          </cell>
          <cell r="X2864">
            <v>67540.600000000006</v>
          </cell>
          <cell r="Y2864">
            <v>17222.853000000003</v>
          </cell>
          <cell r="Z2864">
            <v>84763.453000000009</v>
          </cell>
          <cell r="AA2864">
            <v>2046480.1800000002</v>
          </cell>
          <cell r="AB2864">
            <v>17222.853000000003</v>
          </cell>
          <cell r="AC2864">
            <v>17222.853000000003</v>
          </cell>
          <cell r="AD2864">
            <v>17222.853000000003</v>
          </cell>
          <cell r="AE2864">
            <v>0</v>
          </cell>
          <cell r="AF2864">
            <v>0</v>
          </cell>
          <cell r="AG2864">
            <v>0</v>
          </cell>
          <cell r="AH2864">
            <v>0</v>
          </cell>
          <cell r="AI2864">
            <v>0</v>
          </cell>
          <cell r="AJ2864">
            <v>0</v>
          </cell>
          <cell r="AK2864">
            <v>0</v>
          </cell>
          <cell r="AL2864">
            <v>0</v>
          </cell>
          <cell r="AM2864">
            <v>0</v>
          </cell>
          <cell r="AN2864">
            <v>0</v>
          </cell>
          <cell r="AO2864">
            <v>0</v>
          </cell>
          <cell r="AP2864">
            <v>0</v>
          </cell>
          <cell r="AQ2864">
            <v>51668.559000000008</v>
          </cell>
        </row>
        <row r="2865">
          <cell r="A2865">
            <v>3</v>
          </cell>
          <cell r="B2865" t="str">
            <v>COP</v>
          </cell>
          <cell r="C2865" t="str">
            <v>Forzosas</v>
          </cell>
          <cell r="D2865" t="str">
            <v>Fija</v>
          </cell>
          <cell r="E2865">
            <v>1</v>
          </cell>
          <cell r="F2865">
            <v>36173</v>
          </cell>
          <cell r="G2865" t="str">
            <v>Enero</v>
          </cell>
          <cell r="H2865">
            <v>1999</v>
          </cell>
          <cell r="I2865">
            <v>36538</v>
          </cell>
          <cell r="J2865">
            <v>2000</v>
          </cell>
          <cell r="K2865" t="str">
            <v>Enero</v>
          </cell>
          <cell r="L2865">
            <v>36202</v>
          </cell>
          <cell r="M2865" t="str">
            <v>Febrero</v>
          </cell>
          <cell r="N2865">
            <v>1999</v>
          </cell>
          <cell r="Q2865">
            <v>25.5</v>
          </cell>
          <cell r="R2865">
            <v>27.49</v>
          </cell>
          <cell r="S2865">
            <v>100.357</v>
          </cell>
          <cell r="T2865">
            <v>503</v>
          </cell>
          <cell r="U2865">
            <v>504.79570999999999</v>
          </cell>
          <cell r="V2865">
            <v>503</v>
          </cell>
          <cell r="W2865">
            <v>504.79570999999999</v>
          </cell>
          <cell r="X2865">
            <v>503</v>
          </cell>
          <cell r="Y2865">
            <v>128.26500000000001</v>
          </cell>
          <cell r="Z2865">
            <v>631.26499999999999</v>
          </cell>
          <cell r="AA2865">
            <v>13827.47</v>
          </cell>
          <cell r="AB2865">
            <v>0</v>
          </cell>
          <cell r="AC2865">
            <v>128.26500000000001</v>
          </cell>
          <cell r="AD2865">
            <v>0</v>
          </cell>
          <cell r="AE2865">
            <v>0</v>
          </cell>
          <cell r="AF2865">
            <v>0</v>
          </cell>
          <cell r="AG2865">
            <v>0</v>
          </cell>
          <cell r="AH2865">
            <v>0</v>
          </cell>
          <cell r="AI2865">
            <v>0</v>
          </cell>
          <cell r="AJ2865">
            <v>0</v>
          </cell>
          <cell r="AK2865">
            <v>0</v>
          </cell>
          <cell r="AL2865">
            <v>0</v>
          </cell>
          <cell r="AM2865">
            <v>0</v>
          </cell>
          <cell r="AN2865">
            <v>0</v>
          </cell>
          <cell r="AO2865">
            <v>0</v>
          </cell>
          <cell r="AP2865">
            <v>0</v>
          </cell>
          <cell r="AQ2865">
            <v>128.26500000000001</v>
          </cell>
        </row>
        <row r="2866">
          <cell r="A2866">
            <v>3</v>
          </cell>
          <cell r="B2866" t="str">
            <v>COP</v>
          </cell>
          <cell r="C2866" t="str">
            <v>Convenidas</v>
          </cell>
          <cell r="D2866" t="str">
            <v>Fija</v>
          </cell>
          <cell r="E2866">
            <v>1</v>
          </cell>
          <cell r="F2866">
            <v>36173</v>
          </cell>
          <cell r="G2866" t="str">
            <v>Enero</v>
          </cell>
          <cell r="H2866">
            <v>1999</v>
          </cell>
          <cell r="I2866">
            <v>36538</v>
          </cell>
          <cell r="J2866">
            <v>2000</v>
          </cell>
          <cell r="K2866" t="str">
            <v>Enero</v>
          </cell>
          <cell r="L2866">
            <v>36202</v>
          </cell>
          <cell r="M2866" t="str">
            <v>Febrero</v>
          </cell>
          <cell r="N2866">
            <v>1999</v>
          </cell>
          <cell r="Q2866">
            <v>25.5</v>
          </cell>
          <cell r="R2866">
            <v>27.49</v>
          </cell>
          <cell r="S2866">
            <v>100.357</v>
          </cell>
          <cell r="T2866">
            <v>5213.6000000000004</v>
          </cell>
          <cell r="U2866">
            <v>5232.212552</v>
          </cell>
          <cell r="V2866">
            <v>5213.6000000000004</v>
          </cell>
          <cell r="W2866">
            <v>5232.212552</v>
          </cell>
          <cell r="X2866">
            <v>5213.6000000000004</v>
          </cell>
          <cell r="Y2866">
            <v>1329.4680000000001</v>
          </cell>
          <cell r="Z2866">
            <v>6543.0680000000002</v>
          </cell>
          <cell r="AA2866">
            <v>143321.864</v>
          </cell>
          <cell r="AB2866">
            <v>0</v>
          </cell>
          <cell r="AC2866">
            <v>1329.4680000000001</v>
          </cell>
          <cell r="AD2866">
            <v>0</v>
          </cell>
          <cell r="AE2866">
            <v>0</v>
          </cell>
          <cell r="AF2866">
            <v>0</v>
          </cell>
          <cell r="AG2866">
            <v>0</v>
          </cell>
          <cell r="AH2866">
            <v>0</v>
          </cell>
          <cell r="AI2866">
            <v>0</v>
          </cell>
          <cell r="AJ2866">
            <v>0</v>
          </cell>
          <cell r="AK2866">
            <v>0</v>
          </cell>
          <cell r="AL2866">
            <v>0</v>
          </cell>
          <cell r="AM2866">
            <v>0</v>
          </cell>
          <cell r="AN2866">
            <v>0</v>
          </cell>
          <cell r="AO2866">
            <v>0</v>
          </cell>
          <cell r="AP2866">
            <v>0</v>
          </cell>
          <cell r="AQ2866">
            <v>1329.4680000000001</v>
          </cell>
        </row>
        <row r="2867">
          <cell r="A2867">
            <v>3</v>
          </cell>
          <cell r="B2867" t="str">
            <v>COP</v>
          </cell>
          <cell r="C2867" t="str">
            <v>Subastas</v>
          </cell>
          <cell r="D2867" t="str">
            <v>Fija</v>
          </cell>
          <cell r="E2867">
            <v>1</v>
          </cell>
          <cell r="F2867">
            <v>36173</v>
          </cell>
          <cell r="G2867" t="str">
            <v>Enero</v>
          </cell>
          <cell r="H2867">
            <v>1999</v>
          </cell>
          <cell r="I2867">
            <v>36538</v>
          </cell>
          <cell r="J2867">
            <v>2000</v>
          </cell>
          <cell r="K2867" t="str">
            <v>Enero</v>
          </cell>
          <cell r="L2867">
            <v>36203</v>
          </cell>
          <cell r="M2867" t="str">
            <v>Febrero</v>
          </cell>
          <cell r="N2867">
            <v>1999</v>
          </cell>
          <cell r="Q2867">
            <v>25.5</v>
          </cell>
          <cell r="R2867">
            <v>27.49</v>
          </cell>
          <cell r="S2867">
            <v>100.42400000000001</v>
          </cell>
          <cell r="T2867">
            <v>29873.1</v>
          </cell>
          <cell r="U2867">
            <v>29999.761944000002</v>
          </cell>
          <cell r="V2867">
            <v>29873.1</v>
          </cell>
          <cell r="W2867">
            <v>29999.761944000002</v>
          </cell>
          <cell r="X2867">
            <v>29873.1</v>
          </cell>
          <cell r="Y2867">
            <v>7617.6404999999995</v>
          </cell>
          <cell r="Z2867">
            <v>37490.7405</v>
          </cell>
          <cell r="AA2867">
            <v>821211.51899999997</v>
          </cell>
          <cell r="AB2867">
            <v>0</v>
          </cell>
          <cell r="AC2867">
            <v>7617.6404999999995</v>
          </cell>
          <cell r="AD2867">
            <v>0</v>
          </cell>
          <cell r="AE2867">
            <v>0</v>
          </cell>
          <cell r="AF2867">
            <v>0</v>
          </cell>
          <cell r="AG2867">
            <v>0</v>
          </cell>
          <cell r="AH2867">
            <v>0</v>
          </cell>
          <cell r="AI2867">
            <v>0</v>
          </cell>
          <cell r="AJ2867">
            <v>0</v>
          </cell>
          <cell r="AK2867">
            <v>0</v>
          </cell>
          <cell r="AL2867">
            <v>0</v>
          </cell>
          <cell r="AM2867">
            <v>0</v>
          </cell>
          <cell r="AN2867">
            <v>0</v>
          </cell>
          <cell r="AO2867">
            <v>0</v>
          </cell>
          <cell r="AP2867">
            <v>0</v>
          </cell>
          <cell r="AQ2867">
            <v>7617.6404999999995</v>
          </cell>
        </row>
        <row r="2868">
          <cell r="A2868">
            <v>3</v>
          </cell>
          <cell r="B2868" t="str">
            <v>COP</v>
          </cell>
          <cell r="C2868" t="str">
            <v>Forzosas</v>
          </cell>
          <cell r="D2868" t="str">
            <v>Fija</v>
          </cell>
          <cell r="E2868">
            <v>1</v>
          </cell>
          <cell r="F2868">
            <v>36173</v>
          </cell>
          <cell r="G2868" t="str">
            <v>Enero</v>
          </cell>
          <cell r="H2868">
            <v>1999</v>
          </cell>
          <cell r="I2868">
            <v>36538</v>
          </cell>
          <cell r="J2868">
            <v>2000</v>
          </cell>
          <cell r="K2868" t="str">
            <v>Enero</v>
          </cell>
          <cell r="L2868">
            <v>36203</v>
          </cell>
          <cell r="M2868" t="str">
            <v>Febrero</v>
          </cell>
          <cell r="N2868">
            <v>1999</v>
          </cell>
          <cell r="Q2868">
            <v>25.5</v>
          </cell>
          <cell r="R2868">
            <v>27.49</v>
          </cell>
          <cell r="S2868">
            <v>100.42400000000001</v>
          </cell>
          <cell r="T2868">
            <v>644.1</v>
          </cell>
          <cell r="U2868">
            <v>646.83098399999994</v>
          </cell>
          <cell r="V2868">
            <v>644.1</v>
          </cell>
          <cell r="W2868">
            <v>646.83098399999994</v>
          </cell>
          <cell r="X2868">
            <v>644.1</v>
          </cell>
          <cell r="Y2868">
            <v>164.24550000000002</v>
          </cell>
          <cell r="Z2868">
            <v>808.34550000000002</v>
          </cell>
          <cell r="AA2868">
            <v>17706.309000000001</v>
          </cell>
          <cell r="AB2868">
            <v>0</v>
          </cell>
          <cell r="AC2868">
            <v>164.24550000000002</v>
          </cell>
          <cell r="AD2868">
            <v>0</v>
          </cell>
          <cell r="AE2868">
            <v>0</v>
          </cell>
          <cell r="AF2868">
            <v>0</v>
          </cell>
          <cell r="AG2868">
            <v>0</v>
          </cell>
          <cell r="AH2868">
            <v>0</v>
          </cell>
          <cell r="AI2868">
            <v>0</v>
          </cell>
          <cell r="AJ2868">
            <v>0</v>
          </cell>
          <cell r="AK2868">
            <v>0</v>
          </cell>
          <cell r="AL2868">
            <v>0</v>
          </cell>
          <cell r="AM2868">
            <v>0</v>
          </cell>
          <cell r="AN2868">
            <v>0</v>
          </cell>
          <cell r="AO2868">
            <v>0</v>
          </cell>
          <cell r="AP2868">
            <v>0</v>
          </cell>
          <cell r="AQ2868">
            <v>164.24550000000002</v>
          </cell>
        </row>
        <row r="2869">
          <cell r="A2869">
            <v>3</v>
          </cell>
          <cell r="B2869" t="str">
            <v>COP</v>
          </cell>
          <cell r="C2869" t="str">
            <v>Subastas</v>
          </cell>
          <cell r="D2869" t="str">
            <v>Fija</v>
          </cell>
          <cell r="E2869">
            <v>2</v>
          </cell>
          <cell r="F2869">
            <v>36192</v>
          </cell>
          <cell r="G2869" t="str">
            <v>Febrero</v>
          </cell>
          <cell r="H2869">
            <v>1999</v>
          </cell>
          <cell r="I2869">
            <v>36923</v>
          </cell>
          <cell r="J2869">
            <v>2001</v>
          </cell>
          <cell r="K2869" t="str">
            <v>Febrero</v>
          </cell>
          <cell r="L2869">
            <v>36203</v>
          </cell>
          <cell r="M2869" t="str">
            <v>Febrero</v>
          </cell>
          <cell r="N2869">
            <v>1999</v>
          </cell>
          <cell r="Q2869">
            <v>25.5</v>
          </cell>
          <cell r="R2869">
            <v>28.2</v>
          </cell>
          <cell r="S2869">
            <v>96.974000000000004</v>
          </cell>
          <cell r="T2869">
            <v>77340</v>
          </cell>
          <cell r="U2869">
            <v>74999.691600000006</v>
          </cell>
          <cell r="V2869">
            <v>77340</v>
          </cell>
          <cell r="W2869">
            <v>74999.691600000006</v>
          </cell>
          <cell r="X2869">
            <v>77340</v>
          </cell>
          <cell r="Y2869">
            <v>19721.7</v>
          </cell>
          <cell r="Z2869">
            <v>97061.7</v>
          </cell>
          <cell r="AA2869">
            <v>2180988</v>
          </cell>
          <cell r="AB2869">
            <v>0</v>
          </cell>
          <cell r="AC2869">
            <v>19721.7</v>
          </cell>
          <cell r="AD2869">
            <v>19721.7</v>
          </cell>
          <cell r="AE2869">
            <v>0</v>
          </cell>
          <cell r="AF2869">
            <v>0</v>
          </cell>
          <cell r="AG2869">
            <v>0</v>
          </cell>
          <cell r="AH2869">
            <v>0</v>
          </cell>
          <cell r="AI2869">
            <v>0</v>
          </cell>
          <cell r="AJ2869">
            <v>0</v>
          </cell>
          <cell r="AK2869">
            <v>0</v>
          </cell>
          <cell r="AL2869">
            <v>0</v>
          </cell>
          <cell r="AM2869">
            <v>0</v>
          </cell>
          <cell r="AN2869">
            <v>0</v>
          </cell>
          <cell r="AO2869">
            <v>0</v>
          </cell>
          <cell r="AP2869">
            <v>0</v>
          </cell>
          <cell r="AQ2869">
            <v>39443.4</v>
          </cell>
        </row>
        <row r="2870">
          <cell r="A2870">
            <v>3</v>
          </cell>
          <cell r="B2870" t="str">
            <v>COP</v>
          </cell>
          <cell r="C2870" t="str">
            <v>Forzosas</v>
          </cell>
          <cell r="D2870" t="str">
            <v>Fija</v>
          </cell>
          <cell r="E2870">
            <v>2</v>
          </cell>
          <cell r="F2870">
            <v>36192</v>
          </cell>
          <cell r="G2870" t="str">
            <v>Febrero</v>
          </cell>
          <cell r="H2870">
            <v>1999</v>
          </cell>
          <cell r="I2870">
            <v>36923</v>
          </cell>
          <cell r="J2870">
            <v>2001</v>
          </cell>
          <cell r="K2870" t="str">
            <v>Febrero</v>
          </cell>
          <cell r="L2870">
            <v>36203</v>
          </cell>
          <cell r="M2870" t="str">
            <v>Febrero</v>
          </cell>
          <cell r="N2870">
            <v>1999</v>
          </cell>
          <cell r="Q2870">
            <v>25.5</v>
          </cell>
          <cell r="R2870">
            <v>28.2</v>
          </cell>
          <cell r="S2870">
            <v>96.974000000000004</v>
          </cell>
          <cell r="T2870">
            <v>57.2</v>
          </cell>
          <cell r="U2870">
            <v>55.469127999999998</v>
          </cell>
          <cell r="V2870">
            <v>57.2</v>
          </cell>
          <cell r="W2870">
            <v>55.469127999999998</v>
          </cell>
          <cell r="X2870">
            <v>57.2</v>
          </cell>
          <cell r="Y2870">
            <v>14.586</v>
          </cell>
          <cell r="Z2870">
            <v>71.786000000000001</v>
          </cell>
          <cell r="AA2870">
            <v>1613.04</v>
          </cell>
          <cell r="AB2870">
            <v>0</v>
          </cell>
          <cell r="AC2870">
            <v>14.586</v>
          </cell>
          <cell r="AD2870">
            <v>14.586</v>
          </cell>
          <cell r="AE2870">
            <v>0</v>
          </cell>
          <cell r="AF2870">
            <v>0</v>
          </cell>
          <cell r="AG2870">
            <v>0</v>
          </cell>
          <cell r="AH2870">
            <v>0</v>
          </cell>
          <cell r="AI2870">
            <v>0</v>
          </cell>
          <cell r="AJ2870">
            <v>0</v>
          </cell>
          <cell r="AK2870">
            <v>0</v>
          </cell>
          <cell r="AL2870">
            <v>0</v>
          </cell>
          <cell r="AM2870">
            <v>0</v>
          </cell>
          <cell r="AN2870">
            <v>0</v>
          </cell>
          <cell r="AO2870">
            <v>0</v>
          </cell>
          <cell r="AP2870">
            <v>0</v>
          </cell>
          <cell r="AQ2870">
            <v>29.172000000000001</v>
          </cell>
        </row>
        <row r="2871">
          <cell r="A2871">
            <v>3</v>
          </cell>
          <cell r="B2871" t="str">
            <v>COP</v>
          </cell>
          <cell r="C2871" t="str">
            <v>Subastas</v>
          </cell>
          <cell r="D2871" t="str">
            <v>Fija</v>
          </cell>
          <cell r="E2871">
            <v>3</v>
          </cell>
          <cell r="F2871">
            <v>36003</v>
          </cell>
          <cell r="G2871" t="str">
            <v>Julio</v>
          </cell>
          <cell r="H2871">
            <v>1998</v>
          </cell>
          <cell r="I2871">
            <v>37099</v>
          </cell>
          <cell r="J2871">
            <v>2001</v>
          </cell>
          <cell r="K2871" t="str">
            <v>Julio</v>
          </cell>
          <cell r="L2871">
            <v>36203</v>
          </cell>
          <cell r="M2871" t="str">
            <v>Febrero</v>
          </cell>
          <cell r="N2871">
            <v>1999</v>
          </cell>
          <cell r="Q2871">
            <v>25.5</v>
          </cell>
          <cell r="R2871">
            <v>28.3</v>
          </cell>
          <cell r="S2871">
            <v>108.66</v>
          </cell>
          <cell r="T2871">
            <v>82826.5</v>
          </cell>
          <cell r="U2871">
            <v>89999.274900000004</v>
          </cell>
          <cell r="V2871">
            <v>82826.5</v>
          </cell>
          <cell r="W2871">
            <v>89999.274900000004</v>
          </cell>
          <cell r="X2871">
            <v>82826.5</v>
          </cell>
          <cell r="Y2871">
            <v>21120.7575</v>
          </cell>
          <cell r="Z2871">
            <v>103947.25750000001</v>
          </cell>
          <cell r="AA2871">
            <v>2343989.9500000002</v>
          </cell>
          <cell r="AB2871">
            <v>21120.7575</v>
          </cell>
          <cell r="AC2871">
            <v>21120.7575</v>
          </cell>
          <cell r="AD2871">
            <v>21120.7575</v>
          </cell>
          <cell r="AE2871">
            <v>0</v>
          </cell>
          <cell r="AF2871">
            <v>0</v>
          </cell>
          <cell r="AG2871">
            <v>0</v>
          </cell>
          <cell r="AH2871">
            <v>0</v>
          </cell>
          <cell r="AI2871">
            <v>0</v>
          </cell>
          <cell r="AJ2871">
            <v>0</v>
          </cell>
          <cell r="AK2871">
            <v>0</v>
          </cell>
          <cell r="AL2871">
            <v>0</v>
          </cell>
          <cell r="AM2871">
            <v>0</v>
          </cell>
          <cell r="AN2871">
            <v>0</v>
          </cell>
          <cell r="AO2871">
            <v>0</v>
          </cell>
          <cell r="AP2871">
            <v>0</v>
          </cell>
          <cell r="AQ2871">
            <v>63362.272499999999</v>
          </cell>
        </row>
        <row r="2872">
          <cell r="A2872">
            <v>3</v>
          </cell>
          <cell r="B2872" t="str">
            <v>COP</v>
          </cell>
          <cell r="C2872" t="str">
            <v>Forzosas</v>
          </cell>
          <cell r="D2872" t="str">
            <v>Fija</v>
          </cell>
          <cell r="E2872">
            <v>1</v>
          </cell>
          <cell r="F2872">
            <v>36173</v>
          </cell>
          <cell r="G2872" t="str">
            <v>Enero</v>
          </cell>
          <cell r="H2872">
            <v>1999</v>
          </cell>
          <cell r="I2872">
            <v>36538</v>
          </cell>
          <cell r="J2872">
            <v>2000</v>
          </cell>
          <cell r="K2872" t="str">
            <v>Enero</v>
          </cell>
          <cell r="L2872">
            <v>36207</v>
          </cell>
          <cell r="M2872" t="str">
            <v>Febrero</v>
          </cell>
          <cell r="N2872">
            <v>1999</v>
          </cell>
          <cell r="Q2872">
            <v>25.5</v>
          </cell>
          <cell r="R2872">
            <v>27.49</v>
          </cell>
          <cell r="S2872">
            <v>100.69199999999999</v>
          </cell>
          <cell r="T2872">
            <v>248.2</v>
          </cell>
          <cell r="U2872">
            <v>249.91754399999999</v>
          </cell>
          <cell r="V2872">
            <v>248.2</v>
          </cell>
          <cell r="W2872">
            <v>249.91754399999999</v>
          </cell>
          <cell r="X2872">
            <v>248.2</v>
          </cell>
          <cell r="Y2872">
            <v>63.290999999999997</v>
          </cell>
          <cell r="Z2872">
            <v>311.49099999999999</v>
          </cell>
          <cell r="AA2872">
            <v>6823.0179999999991</v>
          </cell>
          <cell r="AB2872">
            <v>0</v>
          </cell>
          <cell r="AC2872">
            <v>63.290999999999997</v>
          </cell>
          <cell r="AD2872">
            <v>0</v>
          </cell>
          <cell r="AE2872">
            <v>0</v>
          </cell>
          <cell r="AF2872">
            <v>0</v>
          </cell>
          <cell r="AG2872">
            <v>0</v>
          </cell>
          <cell r="AH2872">
            <v>0</v>
          </cell>
          <cell r="AI2872">
            <v>0</v>
          </cell>
          <cell r="AJ2872">
            <v>0</v>
          </cell>
          <cell r="AK2872">
            <v>0</v>
          </cell>
          <cell r="AL2872">
            <v>0</v>
          </cell>
          <cell r="AM2872">
            <v>0</v>
          </cell>
          <cell r="AN2872">
            <v>0</v>
          </cell>
          <cell r="AO2872">
            <v>0</v>
          </cell>
          <cell r="AP2872">
            <v>0</v>
          </cell>
          <cell r="AQ2872">
            <v>63.290999999999997</v>
          </cell>
        </row>
        <row r="2873">
          <cell r="A2873">
            <v>3</v>
          </cell>
          <cell r="B2873" t="str">
            <v>COP</v>
          </cell>
          <cell r="C2873" t="str">
            <v>Subastas Mx</v>
          </cell>
          <cell r="D2873" t="str">
            <v>Fija</v>
          </cell>
          <cell r="E2873">
            <v>10</v>
          </cell>
          <cell r="F2873">
            <v>36082</v>
          </cell>
          <cell r="G2873" t="str">
            <v>Octubre</v>
          </cell>
          <cell r="H2873">
            <v>1998</v>
          </cell>
          <cell r="I2873">
            <v>39735</v>
          </cell>
          <cell r="J2873">
            <v>2008</v>
          </cell>
          <cell r="K2873" t="str">
            <v>Octubre</v>
          </cell>
          <cell r="L2873">
            <v>36207</v>
          </cell>
          <cell r="M2873" t="str">
            <v>Febrero</v>
          </cell>
          <cell r="N2873">
            <v>1999</v>
          </cell>
          <cell r="P2873">
            <v>10</v>
          </cell>
          <cell r="Q2873">
            <v>37</v>
          </cell>
          <cell r="R2873">
            <v>37</v>
          </cell>
          <cell r="S2873">
            <v>111.384</v>
          </cell>
          <cell r="T2873">
            <v>104500</v>
          </cell>
          <cell r="U2873">
            <v>116396.28</v>
          </cell>
          <cell r="V2873">
            <v>104500</v>
          </cell>
          <cell r="W2873">
            <v>116396.28</v>
          </cell>
          <cell r="X2873">
            <v>159159.53252860581</v>
          </cell>
          <cell r="Y2873">
            <v>38665</v>
          </cell>
          <cell r="Z2873">
            <v>143165</v>
          </cell>
          <cell r="AA2873">
            <v>3866500</v>
          </cell>
          <cell r="AB2873">
            <v>38665</v>
          </cell>
          <cell r="AC2873">
            <v>38665</v>
          </cell>
          <cell r="AD2873">
            <v>11372.907584579625</v>
          </cell>
          <cell r="AE2873">
            <v>12107.59880027191</v>
          </cell>
          <cell r="AF2873">
            <v>12773.516734286863</v>
          </cell>
          <cell r="AG2873">
            <v>13348.32498732977</v>
          </cell>
          <cell r="AH2873">
            <v>13882.25798682296</v>
          </cell>
          <cell r="AI2873">
            <v>14437.548306295881</v>
          </cell>
          <cell r="AJ2873">
            <v>15015.050238547719</v>
          </cell>
          <cell r="AK2873">
            <v>15915.953252860581</v>
          </cell>
          <cell r="AL2873">
            <v>0</v>
          </cell>
          <cell r="AM2873">
            <v>0</v>
          </cell>
          <cell r="AN2873">
            <v>0</v>
          </cell>
          <cell r="AO2873">
            <v>0</v>
          </cell>
          <cell r="AP2873">
            <v>0</v>
          </cell>
          <cell r="AQ2873">
            <v>186183.15789099532</v>
          </cell>
        </row>
        <row r="2874">
          <cell r="A2874">
            <v>3</v>
          </cell>
          <cell r="B2874" t="str">
            <v>COP</v>
          </cell>
          <cell r="C2874" t="str">
            <v>Forzosas</v>
          </cell>
          <cell r="D2874" t="str">
            <v>Fija</v>
          </cell>
          <cell r="E2874">
            <v>1</v>
          </cell>
          <cell r="F2874">
            <v>36173</v>
          </cell>
          <cell r="G2874" t="str">
            <v>Enero</v>
          </cell>
          <cell r="H2874">
            <v>1999</v>
          </cell>
          <cell r="I2874">
            <v>36538</v>
          </cell>
          <cell r="J2874">
            <v>2000</v>
          </cell>
          <cell r="K2874" t="str">
            <v>Enero</v>
          </cell>
          <cell r="L2874">
            <v>36208</v>
          </cell>
          <cell r="M2874" t="str">
            <v>Febrero</v>
          </cell>
          <cell r="N2874">
            <v>1999</v>
          </cell>
          <cell r="Q2874">
            <v>25.5</v>
          </cell>
          <cell r="R2874">
            <v>27.49</v>
          </cell>
          <cell r="S2874">
            <v>100.759</v>
          </cell>
          <cell r="T2874">
            <v>396.9</v>
          </cell>
          <cell r="U2874">
            <v>399.91247099999998</v>
          </cell>
          <cell r="V2874">
            <v>396.9</v>
          </cell>
          <cell r="W2874">
            <v>399.91247099999998</v>
          </cell>
          <cell r="X2874">
            <v>396.9</v>
          </cell>
          <cell r="Y2874">
            <v>101.20949999999999</v>
          </cell>
          <cell r="Z2874">
            <v>498.10949999999997</v>
          </cell>
          <cell r="AA2874">
            <v>10910.780999999999</v>
          </cell>
          <cell r="AB2874">
            <v>0</v>
          </cell>
          <cell r="AC2874">
            <v>101.20949999999999</v>
          </cell>
          <cell r="AD2874">
            <v>0</v>
          </cell>
          <cell r="AE2874">
            <v>0</v>
          </cell>
          <cell r="AF2874">
            <v>0</v>
          </cell>
          <cell r="AG2874">
            <v>0</v>
          </cell>
          <cell r="AH2874">
            <v>0</v>
          </cell>
          <cell r="AI2874">
            <v>0</v>
          </cell>
          <cell r="AJ2874">
            <v>0</v>
          </cell>
          <cell r="AK2874">
            <v>0</v>
          </cell>
          <cell r="AL2874">
            <v>0</v>
          </cell>
          <cell r="AM2874">
            <v>0</v>
          </cell>
          <cell r="AN2874">
            <v>0</v>
          </cell>
          <cell r="AO2874">
            <v>0</v>
          </cell>
          <cell r="AP2874">
            <v>0</v>
          </cell>
          <cell r="AQ2874">
            <v>101.20949999999999</v>
          </cell>
        </row>
        <row r="2875">
          <cell r="A2875">
            <v>3</v>
          </cell>
          <cell r="B2875" t="str">
            <v>COP</v>
          </cell>
          <cell r="C2875" t="str">
            <v>Forzosas</v>
          </cell>
          <cell r="D2875" t="str">
            <v>Fija</v>
          </cell>
          <cell r="E2875">
            <v>2</v>
          </cell>
          <cell r="F2875">
            <v>36192</v>
          </cell>
          <cell r="G2875" t="str">
            <v>Febrero</v>
          </cell>
          <cell r="H2875">
            <v>1999</v>
          </cell>
          <cell r="I2875">
            <v>36923</v>
          </cell>
          <cell r="J2875">
            <v>2001</v>
          </cell>
          <cell r="K2875" t="str">
            <v>Febrero</v>
          </cell>
          <cell r="L2875">
            <v>36208</v>
          </cell>
          <cell r="M2875" t="str">
            <v>Febrero</v>
          </cell>
          <cell r="N2875">
            <v>1999</v>
          </cell>
          <cell r="Q2875">
            <v>25.5</v>
          </cell>
          <cell r="R2875">
            <v>28.2</v>
          </cell>
          <cell r="S2875">
            <v>97.305000000000007</v>
          </cell>
          <cell r="T2875">
            <v>3545.5</v>
          </cell>
          <cell r="U2875">
            <v>3449.9487749999998</v>
          </cell>
          <cell r="V2875">
            <v>3545.5</v>
          </cell>
          <cell r="W2875">
            <v>3449.9487749999998</v>
          </cell>
          <cell r="X2875">
            <v>3545.5</v>
          </cell>
          <cell r="Y2875">
            <v>904.10249999999996</v>
          </cell>
          <cell r="Z2875">
            <v>4449.6025</v>
          </cell>
          <cell r="AA2875">
            <v>99983.099999999991</v>
          </cell>
          <cell r="AB2875">
            <v>0</v>
          </cell>
          <cell r="AC2875">
            <v>904.10249999999996</v>
          </cell>
          <cell r="AD2875">
            <v>904.10249999999996</v>
          </cell>
          <cell r="AE2875">
            <v>0</v>
          </cell>
          <cell r="AF2875">
            <v>0</v>
          </cell>
          <cell r="AG2875">
            <v>0</v>
          </cell>
          <cell r="AH2875">
            <v>0</v>
          </cell>
          <cell r="AI2875">
            <v>0</v>
          </cell>
          <cell r="AJ2875">
            <v>0</v>
          </cell>
          <cell r="AK2875">
            <v>0</v>
          </cell>
          <cell r="AL2875">
            <v>0</v>
          </cell>
          <cell r="AM2875">
            <v>0</v>
          </cell>
          <cell r="AN2875">
            <v>0</v>
          </cell>
          <cell r="AO2875">
            <v>0</v>
          </cell>
          <cell r="AP2875">
            <v>0</v>
          </cell>
          <cell r="AQ2875">
            <v>1808.2049999999999</v>
          </cell>
        </row>
        <row r="2876">
          <cell r="A2876">
            <v>3</v>
          </cell>
          <cell r="B2876" t="str">
            <v>COP</v>
          </cell>
          <cell r="C2876" t="str">
            <v>Forzosas</v>
          </cell>
          <cell r="D2876" t="str">
            <v>Fija</v>
          </cell>
          <cell r="E2876">
            <v>1</v>
          </cell>
          <cell r="F2876">
            <v>36173</v>
          </cell>
          <cell r="G2876" t="str">
            <v>Enero</v>
          </cell>
          <cell r="H2876">
            <v>1999</v>
          </cell>
          <cell r="I2876">
            <v>36538</v>
          </cell>
          <cell r="J2876">
            <v>2000</v>
          </cell>
          <cell r="K2876" t="str">
            <v>Enero</v>
          </cell>
          <cell r="L2876">
            <v>36209</v>
          </cell>
          <cell r="M2876" t="str">
            <v>Febrero</v>
          </cell>
          <cell r="N2876">
            <v>1999</v>
          </cell>
          <cell r="Q2876">
            <v>25.5</v>
          </cell>
          <cell r="R2876">
            <v>26.19</v>
          </cell>
          <cell r="S2876">
            <v>101.761</v>
          </cell>
          <cell r="T2876">
            <v>982.5</v>
          </cell>
          <cell r="U2876">
            <v>999.80182500000001</v>
          </cell>
          <cell r="V2876">
            <v>982.5</v>
          </cell>
          <cell r="W2876">
            <v>999.80182500000001</v>
          </cell>
          <cell r="X2876">
            <v>982.5</v>
          </cell>
          <cell r="Y2876">
            <v>250.53749999999999</v>
          </cell>
          <cell r="Z2876">
            <v>1233.0374999999999</v>
          </cell>
          <cell r="AA2876">
            <v>25731.675000000003</v>
          </cell>
          <cell r="AB2876">
            <v>0</v>
          </cell>
          <cell r="AC2876">
            <v>250.53749999999999</v>
          </cell>
          <cell r="AD2876">
            <v>0</v>
          </cell>
          <cell r="AE2876">
            <v>0</v>
          </cell>
          <cell r="AF2876">
            <v>0</v>
          </cell>
          <cell r="AG2876">
            <v>0</v>
          </cell>
          <cell r="AH2876">
            <v>0</v>
          </cell>
          <cell r="AI2876">
            <v>0</v>
          </cell>
          <cell r="AJ2876">
            <v>0</v>
          </cell>
          <cell r="AK2876">
            <v>0</v>
          </cell>
          <cell r="AL2876">
            <v>0</v>
          </cell>
          <cell r="AM2876">
            <v>0</v>
          </cell>
          <cell r="AN2876">
            <v>0</v>
          </cell>
          <cell r="AO2876">
            <v>0</v>
          </cell>
          <cell r="AP2876">
            <v>0</v>
          </cell>
          <cell r="AQ2876">
            <v>250.53749999999999</v>
          </cell>
        </row>
        <row r="2877">
          <cell r="A2877">
            <v>3</v>
          </cell>
          <cell r="B2877" t="str">
            <v>COP</v>
          </cell>
          <cell r="C2877" t="str">
            <v>Forzosas</v>
          </cell>
          <cell r="D2877" t="str">
            <v>Fija</v>
          </cell>
          <cell r="E2877">
            <v>2</v>
          </cell>
          <cell r="F2877">
            <v>36192</v>
          </cell>
          <cell r="G2877" t="str">
            <v>Febrero</v>
          </cell>
          <cell r="H2877">
            <v>1999</v>
          </cell>
          <cell r="I2877">
            <v>36923</v>
          </cell>
          <cell r="J2877">
            <v>2001</v>
          </cell>
          <cell r="K2877" t="str">
            <v>Febrero</v>
          </cell>
          <cell r="L2877">
            <v>36209</v>
          </cell>
          <cell r="M2877" t="str">
            <v>Febrero</v>
          </cell>
          <cell r="N2877">
            <v>1999</v>
          </cell>
          <cell r="Q2877">
            <v>25.5</v>
          </cell>
          <cell r="R2877">
            <v>28.2</v>
          </cell>
          <cell r="S2877">
            <v>97.370999999999995</v>
          </cell>
          <cell r="T2877">
            <v>5443</v>
          </cell>
          <cell r="U2877">
            <v>5299.9035299999996</v>
          </cell>
          <cell r="V2877">
            <v>5443</v>
          </cell>
          <cell r="W2877">
            <v>5299.9035299999996</v>
          </cell>
          <cell r="X2877">
            <v>5443</v>
          </cell>
          <cell r="Y2877">
            <v>1387.9649999999999</v>
          </cell>
          <cell r="Z2877">
            <v>6830.9650000000001</v>
          </cell>
          <cell r="AA2877">
            <v>153492.6</v>
          </cell>
          <cell r="AB2877">
            <v>0</v>
          </cell>
          <cell r="AC2877">
            <v>1387.9649999999999</v>
          </cell>
          <cell r="AD2877">
            <v>1387.9649999999999</v>
          </cell>
          <cell r="AE2877">
            <v>0</v>
          </cell>
          <cell r="AF2877">
            <v>0</v>
          </cell>
          <cell r="AG2877">
            <v>0</v>
          </cell>
          <cell r="AH2877">
            <v>0</v>
          </cell>
          <cell r="AI2877">
            <v>0</v>
          </cell>
          <cell r="AJ2877">
            <v>0</v>
          </cell>
          <cell r="AK2877">
            <v>0</v>
          </cell>
          <cell r="AL2877">
            <v>0</v>
          </cell>
          <cell r="AM2877">
            <v>0</v>
          </cell>
          <cell r="AN2877">
            <v>0</v>
          </cell>
          <cell r="AO2877">
            <v>0</v>
          </cell>
          <cell r="AP2877">
            <v>0</v>
          </cell>
          <cell r="AQ2877">
            <v>2775.93</v>
          </cell>
        </row>
        <row r="2878">
          <cell r="A2878">
            <v>3</v>
          </cell>
          <cell r="B2878" t="str">
            <v>COP</v>
          </cell>
          <cell r="C2878" t="str">
            <v>Subastas</v>
          </cell>
          <cell r="D2878" t="str">
            <v>Fija</v>
          </cell>
          <cell r="E2878">
            <v>1</v>
          </cell>
          <cell r="F2878">
            <v>36173</v>
          </cell>
          <cell r="G2878" t="str">
            <v>Enero</v>
          </cell>
          <cell r="H2878">
            <v>1999</v>
          </cell>
          <cell r="I2878">
            <v>36538</v>
          </cell>
          <cell r="J2878">
            <v>2000</v>
          </cell>
          <cell r="K2878" t="str">
            <v>Enero</v>
          </cell>
          <cell r="L2878">
            <v>36210</v>
          </cell>
          <cell r="M2878" t="str">
            <v>Febrero</v>
          </cell>
          <cell r="N2878">
            <v>1999</v>
          </cell>
          <cell r="Q2878">
            <v>25.5</v>
          </cell>
          <cell r="R2878">
            <v>26.19</v>
          </cell>
          <cell r="S2878">
            <v>101.82599999999999</v>
          </cell>
          <cell r="T2878">
            <v>29461.8</v>
          </cell>
          <cell r="U2878">
            <v>29999.772467999999</v>
          </cell>
          <cell r="V2878">
            <v>29461.8</v>
          </cell>
          <cell r="W2878">
            <v>29999.772467999999</v>
          </cell>
          <cell r="X2878">
            <v>29461.8</v>
          </cell>
          <cell r="Y2878">
            <v>7512.759</v>
          </cell>
          <cell r="Z2878">
            <v>36974.559000000001</v>
          </cell>
          <cell r="AA2878">
            <v>771604.54200000002</v>
          </cell>
          <cell r="AB2878">
            <v>0</v>
          </cell>
          <cell r="AC2878">
            <v>7512.759</v>
          </cell>
          <cell r="AD2878">
            <v>0</v>
          </cell>
          <cell r="AE2878">
            <v>0</v>
          </cell>
          <cell r="AF2878">
            <v>0</v>
          </cell>
          <cell r="AG2878">
            <v>0</v>
          </cell>
          <cell r="AH2878">
            <v>0</v>
          </cell>
          <cell r="AI2878">
            <v>0</v>
          </cell>
          <cell r="AJ2878">
            <v>0</v>
          </cell>
          <cell r="AK2878">
            <v>0</v>
          </cell>
          <cell r="AL2878">
            <v>0</v>
          </cell>
          <cell r="AM2878">
            <v>0</v>
          </cell>
          <cell r="AN2878">
            <v>0</v>
          </cell>
          <cell r="AO2878">
            <v>0</v>
          </cell>
          <cell r="AP2878">
            <v>0</v>
          </cell>
          <cell r="AQ2878">
            <v>7512.759</v>
          </cell>
        </row>
        <row r="2879">
          <cell r="A2879">
            <v>3</v>
          </cell>
          <cell r="B2879" t="str">
            <v>COP</v>
          </cell>
          <cell r="C2879" t="str">
            <v>Forzosas</v>
          </cell>
          <cell r="D2879" t="str">
            <v>Fija</v>
          </cell>
          <cell r="E2879">
            <v>1</v>
          </cell>
          <cell r="F2879">
            <v>36173</v>
          </cell>
          <cell r="G2879" t="str">
            <v>Enero</v>
          </cell>
          <cell r="H2879">
            <v>1999</v>
          </cell>
          <cell r="I2879">
            <v>36538</v>
          </cell>
          <cell r="J2879">
            <v>2000</v>
          </cell>
          <cell r="K2879" t="str">
            <v>Enero</v>
          </cell>
          <cell r="L2879">
            <v>36210</v>
          </cell>
          <cell r="M2879" t="str">
            <v>Febrero</v>
          </cell>
          <cell r="N2879">
            <v>1999</v>
          </cell>
          <cell r="Q2879">
            <v>25.5</v>
          </cell>
          <cell r="R2879">
            <v>26.19</v>
          </cell>
          <cell r="S2879">
            <v>101.82599999999999</v>
          </cell>
          <cell r="T2879">
            <v>300</v>
          </cell>
          <cell r="U2879">
            <v>305.47800000000001</v>
          </cell>
          <cell r="V2879">
            <v>300</v>
          </cell>
          <cell r="W2879">
            <v>305.47800000000001</v>
          </cell>
          <cell r="X2879">
            <v>300</v>
          </cell>
          <cell r="Y2879">
            <v>76.5</v>
          </cell>
          <cell r="Z2879">
            <v>376.5</v>
          </cell>
          <cell r="AA2879">
            <v>7857</v>
          </cell>
          <cell r="AB2879">
            <v>0</v>
          </cell>
          <cell r="AC2879">
            <v>76.5</v>
          </cell>
          <cell r="AD2879">
            <v>0</v>
          </cell>
          <cell r="AE2879">
            <v>0</v>
          </cell>
          <cell r="AF2879">
            <v>0</v>
          </cell>
          <cell r="AG2879">
            <v>0</v>
          </cell>
          <cell r="AH2879">
            <v>0</v>
          </cell>
          <cell r="AI2879">
            <v>0</v>
          </cell>
          <cell r="AJ2879">
            <v>0</v>
          </cell>
          <cell r="AK2879">
            <v>0</v>
          </cell>
          <cell r="AL2879">
            <v>0</v>
          </cell>
          <cell r="AM2879">
            <v>0</v>
          </cell>
          <cell r="AN2879">
            <v>0</v>
          </cell>
          <cell r="AO2879">
            <v>0</v>
          </cell>
          <cell r="AP2879">
            <v>0</v>
          </cell>
          <cell r="AQ2879">
            <v>76.5</v>
          </cell>
        </row>
        <row r="2880">
          <cell r="A2880">
            <v>3</v>
          </cell>
          <cell r="B2880" t="str">
            <v>COP</v>
          </cell>
          <cell r="C2880" t="str">
            <v>Convenidas</v>
          </cell>
          <cell r="D2880" t="str">
            <v>Fija</v>
          </cell>
          <cell r="E2880">
            <v>3</v>
          </cell>
          <cell r="F2880">
            <v>36003</v>
          </cell>
          <cell r="G2880" t="str">
            <v>Julio</v>
          </cell>
          <cell r="H2880">
            <v>1998</v>
          </cell>
          <cell r="I2880">
            <v>37099</v>
          </cell>
          <cell r="J2880">
            <v>2001</v>
          </cell>
          <cell r="K2880" t="str">
            <v>Julio</v>
          </cell>
          <cell r="L2880">
            <v>36210</v>
          </cell>
          <cell r="M2880" t="str">
            <v>Febrero</v>
          </cell>
          <cell r="N2880">
            <v>1999</v>
          </cell>
          <cell r="Q2880">
            <v>25.5</v>
          </cell>
          <cell r="R2880">
            <v>28.3</v>
          </cell>
          <cell r="S2880">
            <v>109.18</v>
          </cell>
          <cell r="T2880">
            <v>6411.4</v>
          </cell>
          <cell r="U2880">
            <v>6999.9665199999999</v>
          </cell>
          <cell r="V2880">
            <v>6411.4</v>
          </cell>
          <cell r="W2880">
            <v>6999.9665199999999</v>
          </cell>
          <cell r="X2880">
            <v>6411.4</v>
          </cell>
          <cell r="Y2880">
            <v>1634.9069999999999</v>
          </cell>
          <cell r="Z2880">
            <v>8046.3069999999998</v>
          </cell>
          <cell r="AA2880">
            <v>181442.62</v>
          </cell>
          <cell r="AB2880">
            <v>1634.9069999999999</v>
          </cell>
          <cell r="AC2880">
            <v>1634.9069999999999</v>
          </cell>
          <cell r="AD2880">
            <v>1634.9069999999999</v>
          </cell>
          <cell r="AE2880">
            <v>0</v>
          </cell>
          <cell r="AF2880">
            <v>0</v>
          </cell>
          <cell r="AG2880">
            <v>0</v>
          </cell>
          <cell r="AH2880">
            <v>0</v>
          </cell>
          <cell r="AI2880">
            <v>0</v>
          </cell>
          <cell r="AJ2880">
            <v>0</v>
          </cell>
          <cell r="AK2880">
            <v>0</v>
          </cell>
          <cell r="AL2880">
            <v>0</v>
          </cell>
          <cell r="AM2880">
            <v>0</v>
          </cell>
          <cell r="AN2880">
            <v>0</v>
          </cell>
          <cell r="AO2880">
            <v>0</v>
          </cell>
          <cell r="AP2880">
            <v>0</v>
          </cell>
          <cell r="AQ2880">
            <v>4904.7209999999995</v>
          </cell>
        </row>
        <row r="2881">
          <cell r="A2881">
            <v>3</v>
          </cell>
          <cell r="B2881" t="str">
            <v>COP</v>
          </cell>
          <cell r="C2881" t="str">
            <v>Forzosas</v>
          </cell>
          <cell r="D2881" t="str">
            <v>Fija</v>
          </cell>
          <cell r="E2881">
            <v>1</v>
          </cell>
          <cell r="F2881">
            <v>36173</v>
          </cell>
          <cell r="G2881" t="str">
            <v>Enero</v>
          </cell>
          <cell r="H2881">
            <v>1999</v>
          </cell>
          <cell r="I2881">
            <v>36538</v>
          </cell>
          <cell r="J2881">
            <v>2000</v>
          </cell>
          <cell r="K2881" t="str">
            <v>Enero</v>
          </cell>
          <cell r="L2881">
            <v>36214</v>
          </cell>
          <cell r="M2881" t="str">
            <v>Febrero</v>
          </cell>
          <cell r="N2881">
            <v>1999</v>
          </cell>
          <cell r="Q2881">
            <v>25.5</v>
          </cell>
          <cell r="R2881">
            <v>26.19</v>
          </cell>
          <cell r="S2881">
            <v>102.086</v>
          </cell>
          <cell r="T2881">
            <v>653.20000000000005</v>
          </cell>
          <cell r="U2881">
            <v>666.82575199999997</v>
          </cell>
          <cell r="V2881">
            <v>653.20000000000005</v>
          </cell>
          <cell r="W2881">
            <v>666.82575199999997</v>
          </cell>
          <cell r="X2881">
            <v>653.20000000000005</v>
          </cell>
          <cell r="Y2881">
            <v>166.566</v>
          </cell>
          <cell r="Z2881">
            <v>819.76600000000008</v>
          </cell>
          <cell r="AA2881">
            <v>17107.308000000001</v>
          </cell>
          <cell r="AB2881">
            <v>0</v>
          </cell>
          <cell r="AC2881">
            <v>166.566</v>
          </cell>
          <cell r="AD2881">
            <v>0</v>
          </cell>
          <cell r="AE2881">
            <v>0</v>
          </cell>
          <cell r="AF2881">
            <v>0</v>
          </cell>
          <cell r="AG2881">
            <v>0</v>
          </cell>
          <cell r="AH2881">
            <v>0</v>
          </cell>
          <cell r="AI2881">
            <v>0</v>
          </cell>
          <cell r="AJ2881">
            <v>0</v>
          </cell>
          <cell r="AK2881">
            <v>0</v>
          </cell>
          <cell r="AL2881">
            <v>0</v>
          </cell>
          <cell r="AM2881">
            <v>0</v>
          </cell>
          <cell r="AN2881">
            <v>0</v>
          </cell>
          <cell r="AO2881">
            <v>0</v>
          </cell>
          <cell r="AP2881">
            <v>0</v>
          </cell>
          <cell r="AQ2881">
            <v>166.566</v>
          </cell>
        </row>
        <row r="2882">
          <cell r="A2882">
            <v>3</v>
          </cell>
          <cell r="B2882" t="str">
            <v>COP</v>
          </cell>
          <cell r="C2882" t="str">
            <v>Convenidas</v>
          </cell>
          <cell r="D2882" t="str">
            <v>Fija</v>
          </cell>
          <cell r="E2882">
            <v>2</v>
          </cell>
          <cell r="F2882">
            <v>36192</v>
          </cell>
          <cell r="G2882" t="str">
            <v>Febrero</v>
          </cell>
          <cell r="H2882">
            <v>1999</v>
          </cell>
          <cell r="I2882">
            <v>36923</v>
          </cell>
          <cell r="J2882">
            <v>2001</v>
          </cell>
          <cell r="K2882" t="str">
            <v>Febrero</v>
          </cell>
          <cell r="L2882">
            <v>36214</v>
          </cell>
          <cell r="M2882" t="str">
            <v>Febrero</v>
          </cell>
          <cell r="N2882">
            <v>1999</v>
          </cell>
          <cell r="Q2882">
            <v>25.5</v>
          </cell>
          <cell r="R2882">
            <v>28.2</v>
          </cell>
          <cell r="S2882">
            <v>97.703000000000003</v>
          </cell>
          <cell r="T2882">
            <v>30705.3</v>
          </cell>
          <cell r="U2882">
            <v>29999.999259</v>
          </cell>
          <cell r="V2882">
            <v>30705.3</v>
          </cell>
          <cell r="W2882">
            <v>29999.999259</v>
          </cell>
          <cell r="X2882">
            <v>30705.3</v>
          </cell>
          <cell r="Y2882">
            <v>7829.8514999999998</v>
          </cell>
          <cell r="Z2882">
            <v>38535.1515</v>
          </cell>
          <cell r="AA2882">
            <v>865889.46</v>
          </cell>
          <cell r="AB2882">
            <v>0</v>
          </cell>
          <cell r="AC2882">
            <v>7829.8514999999998</v>
          </cell>
          <cell r="AD2882">
            <v>7829.8514999999998</v>
          </cell>
          <cell r="AE2882">
            <v>0</v>
          </cell>
          <cell r="AF2882">
            <v>0</v>
          </cell>
          <cell r="AG2882">
            <v>0</v>
          </cell>
          <cell r="AH2882">
            <v>0</v>
          </cell>
          <cell r="AI2882">
            <v>0</v>
          </cell>
          <cell r="AJ2882">
            <v>0</v>
          </cell>
          <cell r="AK2882">
            <v>0</v>
          </cell>
          <cell r="AL2882">
            <v>0</v>
          </cell>
          <cell r="AM2882">
            <v>0</v>
          </cell>
          <cell r="AN2882">
            <v>0</v>
          </cell>
          <cell r="AO2882">
            <v>0</v>
          </cell>
          <cell r="AP2882">
            <v>0</v>
          </cell>
          <cell r="AQ2882">
            <v>15659.703</v>
          </cell>
        </row>
        <row r="2883">
          <cell r="A2883">
            <v>3</v>
          </cell>
          <cell r="B2883" t="str">
            <v>COP</v>
          </cell>
          <cell r="C2883" t="str">
            <v>Forzosas</v>
          </cell>
          <cell r="D2883" t="str">
            <v>Fija</v>
          </cell>
          <cell r="E2883">
            <v>1</v>
          </cell>
          <cell r="F2883">
            <v>36173</v>
          </cell>
          <cell r="G2883" t="str">
            <v>Enero</v>
          </cell>
          <cell r="H2883">
            <v>1999</v>
          </cell>
          <cell r="I2883">
            <v>36538</v>
          </cell>
          <cell r="J2883">
            <v>2000</v>
          </cell>
          <cell r="K2883" t="str">
            <v>Enero</v>
          </cell>
          <cell r="L2883">
            <v>36215</v>
          </cell>
          <cell r="M2883" t="str">
            <v>Febrero</v>
          </cell>
          <cell r="N2883">
            <v>1999</v>
          </cell>
          <cell r="Q2883">
            <v>25.5</v>
          </cell>
          <cell r="R2883">
            <v>26.19</v>
          </cell>
          <cell r="S2883">
            <v>102.151</v>
          </cell>
          <cell r="T2883">
            <v>489.4</v>
          </cell>
          <cell r="U2883">
            <v>499.92699399999998</v>
          </cell>
          <cell r="V2883">
            <v>489.4</v>
          </cell>
          <cell r="W2883">
            <v>499.92699399999998</v>
          </cell>
          <cell r="X2883">
            <v>489.4</v>
          </cell>
          <cell r="Y2883">
            <v>124.797</v>
          </cell>
          <cell r="Z2883">
            <v>614.197</v>
          </cell>
          <cell r="AA2883">
            <v>12817.386</v>
          </cell>
          <cell r="AB2883">
            <v>0</v>
          </cell>
          <cell r="AC2883">
            <v>124.797</v>
          </cell>
          <cell r="AD2883">
            <v>0</v>
          </cell>
          <cell r="AE2883">
            <v>0</v>
          </cell>
          <cell r="AF2883">
            <v>0</v>
          </cell>
          <cell r="AG2883">
            <v>0</v>
          </cell>
          <cell r="AH2883">
            <v>0</v>
          </cell>
          <cell r="AI2883">
            <v>0</v>
          </cell>
          <cell r="AJ2883">
            <v>0</v>
          </cell>
          <cell r="AK2883">
            <v>0</v>
          </cell>
          <cell r="AL2883">
            <v>0</v>
          </cell>
          <cell r="AM2883">
            <v>0</v>
          </cell>
          <cell r="AN2883">
            <v>0</v>
          </cell>
          <cell r="AO2883">
            <v>0</v>
          </cell>
          <cell r="AP2883">
            <v>0</v>
          </cell>
          <cell r="AQ2883">
            <v>124.797</v>
          </cell>
        </row>
        <row r="2884">
          <cell r="A2884">
            <v>3</v>
          </cell>
          <cell r="B2884" t="str">
            <v>COP</v>
          </cell>
          <cell r="C2884" t="str">
            <v>Forzosas</v>
          </cell>
          <cell r="D2884" t="str">
            <v>Fija</v>
          </cell>
          <cell r="E2884">
            <v>2</v>
          </cell>
          <cell r="F2884">
            <v>36192</v>
          </cell>
          <cell r="G2884" t="str">
            <v>Febrero</v>
          </cell>
          <cell r="H2884">
            <v>1999</v>
          </cell>
          <cell r="I2884">
            <v>36923</v>
          </cell>
          <cell r="J2884">
            <v>2001</v>
          </cell>
          <cell r="K2884" t="str">
            <v>Febrero</v>
          </cell>
          <cell r="L2884">
            <v>36215</v>
          </cell>
          <cell r="M2884" t="str">
            <v>Febrero</v>
          </cell>
          <cell r="N2884">
            <v>1999</v>
          </cell>
          <cell r="Q2884">
            <v>25.5</v>
          </cell>
          <cell r="R2884">
            <v>28.2</v>
          </cell>
          <cell r="S2884">
            <v>97.77</v>
          </cell>
          <cell r="T2884">
            <v>9737</v>
          </cell>
          <cell r="U2884">
            <v>9519.8649000000005</v>
          </cell>
          <cell r="V2884">
            <v>9737</v>
          </cell>
          <cell r="W2884">
            <v>9519.8649000000005</v>
          </cell>
          <cell r="X2884">
            <v>9737</v>
          </cell>
          <cell r="Y2884">
            <v>2482.9349999999999</v>
          </cell>
          <cell r="Z2884">
            <v>12219.934999999999</v>
          </cell>
          <cell r="AA2884">
            <v>274583.39999999997</v>
          </cell>
          <cell r="AB2884">
            <v>0</v>
          </cell>
          <cell r="AC2884">
            <v>2482.9349999999999</v>
          </cell>
          <cell r="AD2884">
            <v>2482.9349999999999</v>
          </cell>
          <cell r="AE2884">
            <v>0</v>
          </cell>
          <cell r="AF2884">
            <v>0</v>
          </cell>
          <cell r="AG2884">
            <v>0</v>
          </cell>
          <cell r="AH2884">
            <v>0</v>
          </cell>
          <cell r="AI2884">
            <v>0</v>
          </cell>
          <cell r="AJ2884">
            <v>0</v>
          </cell>
          <cell r="AK2884">
            <v>0</v>
          </cell>
          <cell r="AL2884">
            <v>0</v>
          </cell>
          <cell r="AM2884">
            <v>0</v>
          </cell>
          <cell r="AN2884">
            <v>0</v>
          </cell>
          <cell r="AO2884">
            <v>0</v>
          </cell>
          <cell r="AP2884">
            <v>0</v>
          </cell>
          <cell r="AQ2884">
            <v>4965.87</v>
          </cell>
        </row>
        <row r="2885">
          <cell r="A2885">
            <v>3</v>
          </cell>
          <cell r="B2885" t="str">
            <v>COP</v>
          </cell>
          <cell r="C2885" t="str">
            <v>Convenidas</v>
          </cell>
          <cell r="D2885" t="str">
            <v>Fija</v>
          </cell>
          <cell r="E2885">
            <v>2</v>
          </cell>
          <cell r="F2885">
            <v>36192</v>
          </cell>
          <cell r="G2885" t="str">
            <v>Febrero</v>
          </cell>
          <cell r="H2885">
            <v>1999</v>
          </cell>
          <cell r="I2885">
            <v>36923</v>
          </cell>
          <cell r="J2885">
            <v>2001</v>
          </cell>
          <cell r="K2885" t="str">
            <v>Febrero</v>
          </cell>
          <cell r="L2885">
            <v>36215</v>
          </cell>
          <cell r="M2885" t="str">
            <v>Febrero</v>
          </cell>
          <cell r="N2885">
            <v>1999</v>
          </cell>
          <cell r="Q2885">
            <v>25.5</v>
          </cell>
          <cell r="R2885">
            <v>28.2</v>
          </cell>
          <cell r="S2885">
            <v>97.77</v>
          </cell>
          <cell r="T2885">
            <v>29384.5</v>
          </cell>
          <cell r="U2885">
            <v>28729.22565</v>
          </cell>
          <cell r="V2885">
            <v>29384.5</v>
          </cell>
          <cell r="W2885">
            <v>28729.22565</v>
          </cell>
          <cell r="X2885">
            <v>29384.5</v>
          </cell>
          <cell r="Y2885">
            <v>7493.0475000000006</v>
          </cell>
          <cell r="Z2885">
            <v>36877.547500000001</v>
          </cell>
          <cell r="AA2885">
            <v>828642.9</v>
          </cell>
          <cell r="AB2885">
            <v>0</v>
          </cell>
          <cell r="AC2885">
            <v>7493.0475000000006</v>
          </cell>
          <cell r="AD2885">
            <v>7493.0475000000006</v>
          </cell>
          <cell r="AE2885">
            <v>0</v>
          </cell>
          <cell r="AF2885">
            <v>0</v>
          </cell>
          <cell r="AG2885">
            <v>0</v>
          </cell>
          <cell r="AH2885">
            <v>0</v>
          </cell>
          <cell r="AI2885">
            <v>0</v>
          </cell>
          <cell r="AJ2885">
            <v>0</v>
          </cell>
          <cell r="AK2885">
            <v>0</v>
          </cell>
          <cell r="AL2885">
            <v>0</v>
          </cell>
          <cell r="AM2885">
            <v>0</v>
          </cell>
          <cell r="AN2885">
            <v>0</v>
          </cell>
          <cell r="AO2885">
            <v>0</v>
          </cell>
          <cell r="AP2885">
            <v>0</v>
          </cell>
          <cell r="AQ2885">
            <v>14986.095000000001</v>
          </cell>
        </row>
        <row r="2886">
          <cell r="A2886">
            <v>3</v>
          </cell>
          <cell r="B2886" t="str">
            <v>COP</v>
          </cell>
          <cell r="C2886" t="str">
            <v>Convenidas</v>
          </cell>
          <cell r="D2886" t="str">
            <v>Fija</v>
          </cell>
          <cell r="E2886">
            <v>3</v>
          </cell>
          <cell r="F2886">
            <v>36003</v>
          </cell>
          <cell r="G2886" t="str">
            <v>Julio</v>
          </cell>
          <cell r="H2886">
            <v>1998</v>
          </cell>
          <cell r="I2886">
            <v>37099</v>
          </cell>
          <cell r="J2886">
            <v>2001</v>
          </cell>
          <cell r="K2886" t="str">
            <v>Julio</v>
          </cell>
          <cell r="L2886">
            <v>36215</v>
          </cell>
          <cell r="M2886" t="str">
            <v>Febrero</v>
          </cell>
          <cell r="N2886">
            <v>1999</v>
          </cell>
          <cell r="Q2886">
            <v>25.5</v>
          </cell>
          <cell r="R2886">
            <v>28.3</v>
          </cell>
          <cell r="S2886">
            <v>109.554</v>
          </cell>
          <cell r="T2886">
            <v>155174.5</v>
          </cell>
          <cell r="U2886">
            <v>169999.87173000001</v>
          </cell>
          <cell r="V2886">
            <v>155174.5</v>
          </cell>
          <cell r="W2886">
            <v>169999.87173000001</v>
          </cell>
          <cell r="X2886">
            <v>155174.5</v>
          </cell>
          <cell r="Y2886">
            <v>39569.497499999998</v>
          </cell>
          <cell r="Z2886">
            <v>194743.9975</v>
          </cell>
          <cell r="AA2886">
            <v>4391438.3500000006</v>
          </cell>
          <cell r="AB2886">
            <v>39569.497499999998</v>
          </cell>
          <cell r="AC2886">
            <v>39569.497499999998</v>
          </cell>
          <cell r="AD2886">
            <v>39569.497499999998</v>
          </cell>
          <cell r="AE2886">
            <v>0</v>
          </cell>
          <cell r="AF2886">
            <v>0</v>
          </cell>
          <cell r="AG2886">
            <v>0</v>
          </cell>
          <cell r="AH2886">
            <v>0</v>
          </cell>
          <cell r="AI2886">
            <v>0</v>
          </cell>
          <cell r="AJ2886">
            <v>0</v>
          </cell>
          <cell r="AK2886">
            <v>0</v>
          </cell>
          <cell r="AL2886">
            <v>0</v>
          </cell>
          <cell r="AM2886">
            <v>0</v>
          </cell>
          <cell r="AN2886">
            <v>0</v>
          </cell>
          <cell r="AO2886">
            <v>0</v>
          </cell>
          <cell r="AP2886">
            <v>0</v>
          </cell>
          <cell r="AQ2886">
            <v>118708.49249999999</v>
          </cell>
        </row>
        <row r="2887">
          <cell r="A2887">
            <v>3</v>
          </cell>
          <cell r="B2887" t="str">
            <v>COP</v>
          </cell>
          <cell r="C2887" t="str">
            <v>Convenidas St</v>
          </cell>
          <cell r="D2887" t="str">
            <v>Variable</v>
          </cell>
          <cell r="E2887">
            <v>5</v>
          </cell>
          <cell r="F2887">
            <v>36215</v>
          </cell>
          <cell r="G2887" t="str">
            <v>Febrero</v>
          </cell>
          <cell r="H2887">
            <v>1999</v>
          </cell>
          <cell r="I2887">
            <v>38041</v>
          </cell>
          <cell r="J2887">
            <v>2004</v>
          </cell>
          <cell r="K2887" t="str">
            <v>Febrero</v>
          </cell>
          <cell r="L2887">
            <v>36215</v>
          </cell>
          <cell r="M2887" t="str">
            <v>Febrero</v>
          </cell>
          <cell r="N2887">
            <v>1999</v>
          </cell>
          <cell r="P2887">
            <v>6.5</v>
          </cell>
          <cell r="Q2887">
            <v>18.22</v>
          </cell>
          <cell r="R2887">
            <v>24.8</v>
          </cell>
          <cell r="S2887">
            <v>100</v>
          </cell>
          <cell r="T2887">
            <v>1696.9</v>
          </cell>
          <cell r="U2887">
            <v>1696.9</v>
          </cell>
          <cell r="V2887">
            <v>1696.9</v>
          </cell>
          <cell r="W2887">
            <v>1696.9</v>
          </cell>
          <cell r="X2887">
            <v>1696.9</v>
          </cell>
          <cell r="Y2887">
            <v>309.17518000000001</v>
          </cell>
          <cell r="Z2887">
            <v>2006.07518</v>
          </cell>
          <cell r="AA2887">
            <v>42083.12</v>
          </cell>
          <cell r="AB2887">
            <v>0</v>
          </cell>
          <cell r="AC2887">
            <v>259.45601000000005</v>
          </cell>
          <cell r="AD2887">
            <v>292.88494000000003</v>
          </cell>
          <cell r="AE2887">
            <v>249.78368</v>
          </cell>
          <cell r="AF2887">
            <v>209.73684</v>
          </cell>
          <cell r="AG2887">
            <v>191.58001000000002</v>
          </cell>
          <cell r="AH2887">
            <v>0</v>
          </cell>
          <cell r="AI2887">
            <v>0</v>
          </cell>
          <cell r="AJ2887">
            <v>0</v>
          </cell>
          <cell r="AK2887">
            <v>0</v>
          </cell>
          <cell r="AL2887">
            <v>0</v>
          </cell>
          <cell r="AM2887">
            <v>0</v>
          </cell>
          <cell r="AN2887">
            <v>0</v>
          </cell>
          <cell r="AO2887">
            <v>0</v>
          </cell>
          <cell r="AP2887">
            <v>0</v>
          </cell>
          <cell r="AQ2887">
            <v>1203.44148</v>
          </cell>
        </row>
        <row r="2888">
          <cell r="A2888">
            <v>3</v>
          </cell>
          <cell r="B2888" t="str">
            <v>COP</v>
          </cell>
          <cell r="C2888" t="str">
            <v>Subastas</v>
          </cell>
          <cell r="D2888" t="str">
            <v>Fija</v>
          </cell>
          <cell r="E2888">
            <v>1</v>
          </cell>
          <cell r="F2888">
            <v>36173</v>
          </cell>
          <cell r="G2888" t="str">
            <v>Enero</v>
          </cell>
          <cell r="H2888">
            <v>1999</v>
          </cell>
          <cell r="I2888">
            <v>36538</v>
          </cell>
          <cell r="J2888">
            <v>2000</v>
          </cell>
          <cell r="K2888" t="str">
            <v>Enero</v>
          </cell>
          <cell r="L2888">
            <v>36217</v>
          </cell>
          <cell r="M2888" t="str">
            <v>Febrero</v>
          </cell>
          <cell r="N2888">
            <v>1999</v>
          </cell>
          <cell r="Q2888">
            <v>25.5</v>
          </cell>
          <cell r="R2888">
            <v>24.25</v>
          </cell>
          <cell r="S2888">
            <v>103.685</v>
          </cell>
          <cell r="T2888">
            <v>21289.1</v>
          </cell>
          <cell r="U2888">
            <v>22073.603335</v>
          </cell>
          <cell r="V2888">
            <v>21289.1</v>
          </cell>
          <cell r="W2888">
            <v>22073.603335</v>
          </cell>
          <cell r="X2888">
            <v>21289.1</v>
          </cell>
          <cell r="Y2888">
            <v>5428.7204999999994</v>
          </cell>
          <cell r="Z2888">
            <v>26717.820499999998</v>
          </cell>
          <cell r="AA2888">
            <v>516260.67499999999</v>
          </cell>
          <cell r="AB2888">
            <v>0</v>
          </cell>
          <cell r="AC2888">
            <v>5428.7204999999994</v>
          </cell>
          <cell r="AD2888">
            <v>0</v>
          </cell>
          <cell r="AE2888">
            <v>0</v>
          </cell>
          <cell r="AF2888">
            <v>0</v>
          </cell>
          <cell r="AG2888">
            <v>0</v>
          </cell>
          <cell r="AH2888">
            <v>0</v>
          </cell>
          <cell r="AI2888">
            <v>0</v>
          </cell>
          <cell r="AJ2888">
            <v>0</v>
          </cell>
          <cell r="AK2888">
            <v>0</v>
          </cell>
          <cell r="AL2888">
            <v>0</v>
          </cell>
          <cell r="AM2888">
            <v>0</v>
          </cell>
          <cell r="AN2888">
            <v>0</v>
          </cell>
          <cell r="AO2888">
            <v>0</v>
          </cell>
          <cell r="AP2888">
            <v>0</v>
          </cell>
          <cell r="AQ2888">
            <v>5428.7204999999994</v>
          </cell>
        </row>
        <row r="2889">
          <cell r="A2889">
            <v>3</v>
          </cell>
          <cell r="B2889" t="str">
            <v>COP</v>
          </cell>
          <cell r="C2889" t="str">
            <v>Forzosas</v>
          </cell>
          <cell r="D2889" t="str">
            <v>Fija</v>
          </cell>
          <cell r="E2889">
            <v>1</v>
          </cell>
          <cell r="F2889">
            <v>36173</v>
          </cell>
          <cell r="G2889" t="str">
            <v>Enero</v>
          </cell>
          <cell r="H2889">
            <v>1999</v>
          </cell>
          <cell r="I2889">
            <v>36538</v>
          </cell>
          <cell r="J2889">
            <v>2000</v>
          </cell>
          <cell r="K2889" t="str">
            <v>Enero</v>
          </cell>
          <cell r="L2889">
            <v>36217</v>
          </cell>
          <cell r="M2889" t="str">
            <v>Febrero</v>
          </cell>
          <cell r="N2889">
            <v>1999</v>
          </cell>
          <cell r="Q2889">
            <v>25.5</v>
          </cell>
          <cell r="R2889">
            <v>24.25</v>
          </cell>
          <cell r="S2889">
            <v>103.685</v>
          </cell>
          <cell r="T2889">
            <v>5825.2</v>
          </cell>
          <cell r="U2889">
            <v>6039.85862</v>
          </cell>
          <cell r="V2889">
            <v>5825.2</v>
          </cell>
          <cell r="W2889">
            <v>6039.85862</v>
          </cell>
          <cell r="X2889">
            <v>5825.2</v>
          </cell>
          <cell r="Y2889">
            <v>1485.4259999999999</v>
          </cell>
          <cell r="Z2889">
            <v>7310.6260000000002</v>
          </cell>
          <cell r="AA2889">
            <v>141261.1</v>
          </cell>
          <cell r="AB2889">
            <v>0</v>
          </cell>
          <cell r="AC2889">
            <v>1485.4259999999999</v>
          </cell>
          <cell r="AD2889">
            <v>0</v>
          </cell>
          <cell r="AE2889">
            <v>0</v>
          </cell>
          <cell r="AF2889">
            <v>0</v>
          </cell>
          <cell r="AG2889">
            <v>0</v>
          </cell>
          <cell r="AH2889">
            <v>0</v>
          </cell>
          <cell r="AI2889">
            <v>0</v>
          </cell>
          <cell r="AJ2889">
            <v>0</v>
          </cell>
          <cell r="AK2889">
            <v>0</v>
          </cell>
          <cell r="AL2889">
            <v>0</v>
          </cell>
          <cell r="AM2889">
            <v>0</v>
          </cell>
          <cell r="AN2889">
            <v>0</v>
          </cell>
          <cell r="AO2889">
            <v>0</v>
          </cell>
          <cell r="AP2889">
            <v>0</v>
          </cell>
          <cell r="AQ2889">
            <v>1485.4259999999999</v>
          </cell>
        </row>
        <row r="2890">
          <cell r="A2890">
            <v>3</v>
          </cell>
          <cell r="B2890" t="str">
            <v>COP</v>
          </cell>
          <cell r="C2890" t="str">
            <v>Subastas</v>
          </cell>
          <cell r="D2890" t="str">
            <v>Fija</v>
          </cell>
          <cell r="E2890">
            <v>2</v>
          </cell>
          <cell r="F2890">
            <v>36192</v>
          </cell>
          <cell r="G2890" t="str">
            <v>Febrero</v>
          </cell>
          <cell r="H2890">
            <v>1999</v>
          </cell>
          <cell r="I2890">
            <v>36923</v>
          </cell>
          <cell r="J2890">
            <v>2001</v>
          </cell>
          <cell r="K2890" t="str">
            <v>Febrero</v>
          </cell>
          <cell r="L2890">
            <v>36217</v>
          </cell>
          <cell r="M2890" t="str">
            <v>Febrero</v>
          </cell>
          <cell r="N2890">
            <v>1999</v>
          </cell>
          <cell r="Q2890">
            <v>25.5</v>
          </cell>
          <cell r="R2890">
            <v>25.5</v>
          </cell>
          <cell r="S2890">
            <v>101.568</v>
          </cell>
          <cell r="T2890">
            <v>40382.400000000001</v>
          </cell>
          <cell r="U2890">
            <v>41015.596032000001</v>
          </cell>
          <cell r="V2890">
            <v>40382.400000000001</v>
          </cell>
          <cell r="W2890">
            <v>41015.596032000001</v>
          </cell>
          <cell r="X2890">
            <v>40382.400000000001</v>
          </cell>
          <cell r="Y2890">
            <v>10297.512000000001</v>
          </cell>
          <cell r="Z2890">
            <v>50679.912000000004</v>
          </cell>
          <cell r="AA2890">
            <v>1029751.2000000001</v>
          </cell>
          <cell r="AB2890">
            <v>0</v>
          </cell>
          <cell r="AC2890">
            <v>10297.512000000001</v>
          </cell>
          <cell r="AD2890">
            <v>10297.512000000001</v>
          </cell>
          <cell r="AE2890">
            <v>0</v>
          </cell>
          <cell r="AF2890">
            <v>0</v>
          </cell>
          <cell r="AG2890">
            <v>0</v>
          </cell>
          <cell r="AH2890">
            <v>0</v>
          </cell>
          <cell r="AI2890">
            <v>0</v>
          </cell>
          <cell r="AJ2890">
            <v>0</v>
          </cell>
          <cell r="AK2890">
            <v>0</v>
          </cell>
          <cell r="AL2890">
            <v>0</v>
          </cell>
          <cell r="AM2890">
            <v>0</v>
          </cell>
          <cell r="AN2890">
            <v>0</v>
          </cell>
          <cell r="AO2890">
            <v>0</v>
          </cell>
          <cell r="AP2890">
            <v>0</v>
          </cell>
          <cell r="AQ2890">
            <v>20595.024000000001</v>
          </cell>
        </row>
        <row r="2891">
          <cell r="A2891">
            <v>3</v>
          </cell>
          <cell r="B2891" t="str">
            <v>COP</v>
          </cell>
          <cell r="C2891" t="str">
            <v>Subastas</v>
          </cell>
          <cell r="D2891" t="str">
            <v>Fija</v>
          </cell>
          <cell r="E2891">
            <v>3</v>
          </cell>
          <cell r="F2891">
            <v>36003</v>
          </cell>
          <cell r="G2891" t="str">
            <v>Julio</v>
          </cell>
          <cell r="H2891">
            <v>1998</v>
          </cell>
          <cell r="I2891">
            <v>37099</v>
          </cell>
          <cell r="J2891">
            <v>2001</v>
          </cell>
          <cell r="K2891" t="str">
            <v>Julio</v>
          </cell>
          <cell r="L2891">
            <v>36217</v>
          </cell>
          <cell r="M2891" t="str">
            <v>Febrero</v>
          </cell>
          <cell r="N2891">
            <v>1999</v>
          </cell>
          <cell r="Q2891">
            <v>25.5</v>
          </cell>
          <cell r="R2891">
            <v>25.55</v>
          </cell>
          <cell r="S2891">
            <v>114.16</v>
          </cell>
          <cell r="T2891">
            <v>35038.5</v>
          </cell>
          <cell r="U2891">
            <v>39999.9516</v>
          </cell>
          <cell r="V2891">
            <v>35038.5</v>
          </cell>
          <cell r="W2891">
            <v>39999.9516</v>
          </cell>
          <cell r="X2891">
            <v>35038.5</v>
          </cell>
          <cell r="Y2891">
            <v>8934.817500000001</v>
          </cell>
          <cell r="Z2891">
            <v>43973.317500000005</v>
          </cell>
          <cell r="AA2891">
            <v>895233.67500000005</v>
          </cell>
          <cell r="AB2891">
            <v>8934.817500000001</v>
          </cell>
          <cell r="AC2891">
            <v>8934.817500000001</v>
          </cell>
          <cell r="AD2891">
            <v>8934.817500000001</v>
          </cell>
          <cell r="AE2891">
            <v>0</v>
          </cell>
          <cell r="AF2891">
            <v>0</v>
          </cell>
          <cell r="AG2891">
            <v>0</v>
          </cell>
          <cell r="AH2891">
            <v>0</v>
          </cell>
          <cell r="AI2891">
            <v>0</v>
          </cell>
          <cell r="AJ2891">
            <v>0</v>
          </cell>
          <cell r="AK2891">
            <v>0</v>
          </cell>
          <cell r="AL2891">
            <v>0</v>
          </cell>
          <cell r="AM2891">
            <v>0</v>
          </cell>
          <cell r="AN2891">
            <v>0</v>
          </cell>
          <cell r="AO2891">
            <v>0</v>
          </cell>
          <cell r="AP2891">
            <v>0</v>
          </cell>
          <cell r="AQ2891">
            <v>26804.452500000003</v>
          </cell>
        </row>
        <row r="2892">
          <cell r="A2892">
            <v>3</v>
          </cell>
          <cell r="B2892" t="str">
            <v>COP</v>
          </cell>
          <cell r="C2892" t="str">
            <v>Forzosas</v>
          </cell>
          <cell r="D2892" t="str">
            <v>Fija</v>
          </cell>
          <cell r="E2892">
            <v>1</v>
          </cell>
          <cell r="F2892">
            <v>36173</v>
          </cell>
          <cell r="G2892" t="str">
            <v>Enero</v>
          </cell>
          <cell r="H2892">
            <v>1999</v>
          </cell>
          <cell r="I2892">
            <v>36538</v>
          </cell>
          <cell r="J2892">
            <v>2000</v>
          </cell>
          <cell r="K2892" t="str">
            <v>Enero</v>
          </cell>
          <cell r="L2892">
            <v>36220</v>
          </cell>
          <cell r="M2892" t="str">
            <v>Marzo</v>
          </cell>
          <cell r="N2892">
            <v>1999</v>
          </cell>
          <cell r="Q2892">
            <v>25.5</v>
          </cell>
          <cell r="R2892">
            <v>24.25</v>
          </cell>
          <cell r="S2892">
            <v>103.87</v>
          </cell>
          <cell r="T2892">
            <v>577.6</v>
          </cell>
          <cell r="U2892">
            <v>599.95312000000001</v>
          </cell>
          <cell r="V2892">
            <v>577.6</v>
          </cell>
          <cell r="W2892">
            <v>599.95312000000001</v>
          </cell>
          <cell r="X2892">
            <v>577.6</v>
          </cell>
          <cell r="Y2892">
            <v>147.28800000000001</v>
          </cell>
          <cell r="Z2892">
            <v>724.88800000000003</v>
          </cell>
          <cell r="AA2892">
            <v>14006.800000000001</v>
          </cell>
          <cell r="AB2892">
            <v>0</v>
          </cell>
          <cell r="AC2892">
            <v>147.28800000000001</v>
          </cell>
          <cell r="AD2892">
            <v>0</v>
          </cell>
          <cell r="AE2892">
            <v>0</v>
          </cell>
          <cell r="AF2892">
            <v>0</v>
          </cell>
          <cell r="AG2892">
            <v>0</v>
          </cell>
          <cell r="AH2892">
            <v>0</v>
          </cell>
          <cell r="AI2892">
            <v>0</v>
          </cell>
          <cell r="AJ2892">
            <v>0</v>
          </cell>
          <cell r="AK2892">
            <v>0</v>
          </cell>
          <cell r="AL2892">
            <v>0</v>
          </cell>
          <cell r="AM2892">
            <v>0</v>
          </cell>
          <cell r="AN2892">
            <v>0</v>
          </cell>
          <cell r="AO2892">
            <v>0</v>
          </cell>
          <cell r="AP2892">
            <v>0</v>
          </cell>
          <cell r="AQ2892">
            <v>147.28800000000001</v>
          </cell>
        </row>
        <row r="2893">
          <cell r="A2893">
            <v>3</v>
          </cell>
          <cell r="B2893" t="str">
            <v>COP</v>
          </cell>
          <cell r="C2893" t="str">
            <v>Convenidas</v>
          </cell>
          <cell r="D2893" t="str">
            <v>Fija</v>
          </cell>
          <cell r="E2893">
            <v>1</v>
          </cell>
          <cell r="F2893">
            <v>36173</v>
          </cell>
          <cell r="G2893" t="str">
            <v>Enero</v>
          </cell>
          <cell r="H2893">
            <v>1999</v>
          </cell>
          <cell r="I2893">
            <v>36538</v>
          </cell>
          <cell r="J2893">
            <v>2000</v>
          </cell>
          <cell r="K2893" t="str">
            <v>Enero</v>
          </cell>
          <cell r="L2893">
            <v>36220</v>
          </cell>
          <cell r="M2893" t="str">
            <v>Marzo</v>
          </cell>
          <cell r="N2893">
            <v>1999</v>
          </cell>
          <cell r="Q2893">
            <v>25.5</v>
          </cell>
          <cell r="R2893">
            <v>24.25</v>
          </cell>
          <cell r="S2893">
            <v>103.87</v>
          </cell>
          <cell r="T2893">
            <v>481.3</v>
          </cell>
          <cell r="U2893">
            <v>499.92631</v>
          </cell>
          <cell r="V2893">
            <v>481.3</v>
          </cell>
          <cell r="W2893">
            <v>499.92631</v>
          </cell>
          <cell r="X2893">
            <v>481.3</v>
          </cell>
          <cell r="Y2893">
            <v>122.73150000000001</v>
          </cell>
          <cell r="Z2893">
            <v>604.03150000000005</v>
          </cell>
          <cell r="AA2893">
            <v>11671.525</v>
          </cell>
          <cell r="AB2893">
            <v>0</v>
          </cell>
          <cell r="AC2893">
            <v>122.73150000000001</v>
          </cell>
          <cell r="AD2893">
            <v>0</v>
          </cell>
          <cell r="AE2893">
            <v>0</v>
          </cell>
          <cell r="AF2893">
            <v>0</v>
          </cell>
          <cell r="AG2893">
            <v>0</v>
          </cell>
          <cell r="AH2893">
            <v>0</v>
          </cell>
          <cell r="AI2893">
            <v>0</v>
          </cell>
          <cell r="AJ2893">
            <v>0</v>
          </cell>
          <cell r="AK2893">
            <v>0</v>
          </cell>
          <cell r="AL2893">
            <v>0</v>
          </cell>
          <cell r="AM2893">
            <v>0</v>
          </cell>
          <cell r="AN2893">
            <v>0</v>
          </cell>
          <cell r="AO2893">
            <v>0</v>
          </cell>
          <cell r="AP2893">
            <v>0</v>
          </cell>
          <cell r="AQ2893">
            <v>122.73150000000001</v>
          </cell>
        </row>
        <row r="2894">
          <cell r="A2894">
            <v>3</v>
          </cell>
          <cell r="B2894" t="str">
            <v>COP</v>
          </cell>
          <cell r="C2894" t="str">
            <v>Forzosas</v>
          </cell>
          <cell r="D2894" t="str">
            <v>Fija</v>
          </cell>
          <cell r="E2894">
            <v>1</v>
          </cell>
          <cell r="F2894">
            <v>36173</v>
          </cell>
          <cell r="G2894" t="str">
            <v>Enero</v>
          </cell>
          <cell r="H2894">
            <v>1999</v>
          </cell>
          <cell r="I2894">
            <v>36538</v>
          </cell>
          <cell r="J2894">
            <v>2000</v>
          </cell>
          <cell r="K2894" t="str">
            <v>Enero</v>
          </cell>
          <cell r="L2894">
            <v>36221</v>
          </cell>
          <cell r="M2894" t="str">
            <v>Marzo</v>
          </cell>
          <cell r="N2894">
            <v>1999</v>
          </cell>
          <cell r="Q2894">
            <v>25.5</v>
          </cell>
          <cell r="R2894">
            <v>24.25</v>
          </cell>
          <cell r="S2894">
            <v>103.932</v>
          </cell>
          <cell r="T2894">
            <v>2647.8</v>
          </cell>
          <cell r="U2894">
            <v>2751.9114960000002</v>
          </cell>
          <cell r="V2894">
            <v>2647.8</v>
          </cell>
          <cell r="W2894">
            <v>2751.9114960000002</v>
          </cell>
          <cell r="X2894">
            <v>2647.8</v>
          </cell>
          <cell r="Y2894">
            <v>675.18900000000008</v>
          </cell>
          <cell r="Z2894">
            <v>3322.9890000000005</v>
          </cell>
          <cell r="AA2894">
            <v>64209.15</v>
          </cell>
          <cell r="AB2894">
            <v>0</v>
          </cell>
          <cell r="AC2894">
            <v>675.18900000000008</v>
          </cell>
          <cell r="AD2894">
            <v>0</v>
          </cell>
          <cell r="AE2894">
            <v>0</v>
          </cell>
          <cell r="AF2894">
            <v>0</v>
          </cell>
          <cell r="AG2894">
            <v>0</v>
          </cell>
          <cell r="AH2894">
            <v>0</v>
          </cell>
          <cell r="AI2894">
            <v>0</v>
          </cell>
          <cell r="AJ2894">
            <v>0</v>
          </cell>
          <cell r="AK2894">
            <v>0</v>
          </cell>
          <cell r="AL2894">
            <v>0</v>
          </cell>
          <cell r="AM2894">
            <v>0</v>
          </cell>
          <cell r="AN2894">
            <v>0</v>
          </cell>
          <cell r="AO2894">
            <v>0</v>
          </cell>
          <cell r="AP2894">
            <v>0</v>
          </cell>
          <cell r="AQ2894">
            <v>675.18900000000008</v>
          </cell>
        </row>
        <row r="2895">
          <cell r="A2895">
            <v>3</v>
          </cell>
          <cell r="B2895" t="str">
            <v>COP</v>
          </cell>
          <cell r="C2895" t="str">
            <v>Convenidas</v>
          </cell>
          <cell r="D2895" t="str">
            <v>Fija</v>
          </cell>
          <cell r="E2895">
            <v>1</v>
          </cell>
          <cell r="F2895">
            <v>36173</v>
          </cell>
          <cell r="G2895" t="str">
            <v>Enero</v>
          </cell>
          <cell r="H2895">
            <v>1999</v>
          </cell>
          <cell r="I2895">
            <v>36538</v>
          </cell>
          <cell r="J2895">
            <v>2000</v>
          </cell>
          <cell r="K2895" t="str">
            <v>Enero</v>
          </cell>
          <cell r="L2895">
            <v>36221</v>
          </cell>
          <cell r="M2895" t="str">
            <v>Marzo</v>
          </cell>
          <cell r="N2895">
            <v>1999</v>
          </cell>
          <cell r="Q2895">
            <v>25.5</v>
          </cell>
          <cell r="R2895">
            <v>24.25</v>
          </cell>
          <cell r="S2895">
            <v>103.932</v>
          </cell>
          <cell r="T2895">
            <v>192.4</v>
          </cell>
          <cell r="U2895">
            <v>199.96516800000001</v>
          </cell>
          <cell r="V2895">
            <v>192.4</v>
          </cell>
          <cell r="W2895">
            <v>199.96516800000001</v>
          </cell>
          <cell r="X2895">
            <v>192.4</v>
          </cell>
          <cell r="Y2895">
            <v>49.062000000000005</v>
          </cell>
          <cell r="Z2895">
            <v>241.46200000000002</v>
          </cell>
          <cell r="AA2895">
            <v>4665.7</v>
          </cell>
          <cell r="AB2895">
            <v>0</v>
          </cell>
          <cell r="AC2895">
            <v>49.062000000000005</v>
          </cell>
          <cell r="AD2895">
            <v>0</v>
          </cell>
          <cell r="AE2895">
            <v>0</v>
          </cell>
          <cell r="AF2895">
            <v>0</v>
          </cell>
          <cell r="AG2895">
            <v>0</v>
          </cell>
          <cell r="AH2895">
            <v>0</v>
          </cell>
          <cell r="AI2895">
            <v>0</v>
          </cell>
          <cell r="AJ2895">
            <v>0</v>
          </cell>
          <cell r="AK2895">
            <v>0</v>
          </cell>
          <cell r="AL2895">
            <v>0</v>
          </cell>
          <cell r="AM2895">
            <v>0</v>
          </cell>
          <cell r="AN2895">
            <v>0</v>
          </cell>
          <cell r="AO2895">
            <v>0</v>
          </cell>
          <cell r="AP2895">
            <v>0</v>
          </cell>
          <cell r="AQ2895">
            <v>49.062000000000005</v>
          </cell>
        </row>
        <row r="2896">
          <cell r="A2896">
            <v>3</v>
          </cell>
          <cell r="B2896" t="str">
            <v>COP</v>
          </cell>
          <cell r="C2896" t="str">
            <v>Forzosas</v>
          </cell>
          <cell r="D2896" t="str">
            <v>Fija</v>
          </cell>
          <cell r="E2896">
            <v>1</v>
          </cell>
          <cell r="F2896">
            <v>36173</v>
          </cell>
          <cell r="G2896" t="str">
            <v>Enero</v>
          </cell>
          <cell r="H2896">
            <v>1999</v>
          </cell>
          <cell r="I2896">
            <v>36538</v>
          </cell>
          <cell r="J2896">
            <v>2000</v>
          </cell>
          <cell r="K2896" t="str">
            <v>Enero</v>
          </cell>
          <cell r="L2896">
            <v>36222</v>
          </cell>
          <cell r="M2896" t="str">
            <v>Marzo</v>
          </cell>
          <cell r="N2896">
            <v>1999</v>
          </cell>
          <cell r="Q2896">
            <v>25.5</v>
          </cell>
          <cell r="R2896">
            <v>24.25</v>
          </cell>
          <cell r="S2896">
            <v>103.994</v>
          </cell>
          <cell r="T2896">
            <v>192.3</v>
          </cell>
          <cell r="U2896">
            <v>199.98046199999999</v>
          </cell>
          <cell r="V2896">
            <v>192.3</v>
          </cell>
          <cell r="W2896">
            <v>199.98046199999999</v>
          </cell>
          <cell r="X2896">
            <v>192.3</v>
          </cell>
          <cell r="Y2896">
            <v>49.036500000000004</v>
          </cell>
          <cell r="Z2896">
            <v>241.3365</v>
          </cell>
          <cell r="AA2896">
            <v>4663.2750000000005</v>
          </cell>
          <cell r="AB2896">
            <v>0</v>
          </cell>
          <cell r="AC2896">
            <v>49.036500000000004</v>
          </cell>
          <cell r="AD2896">
            <v>0</v>
          </cell>
          <cell r="AE2896">
            <v>0</v>
          </cell>
          <cell r="AF2896">
            <v>0</v>
          </cell>
          <cell r="AG2896">
            <v>0</v>
          </cell>
          <cell r="AH2896">
            <v>0</v>
          </cell>
          <cell r="AI2896">
            <v>0</v>
          </cell>
          <cell r="AJ2896">
            <v>0</v>
          </cell>
          <cell r="AK2896">
            <v>0</v>
          </cell>
          <cell r="AL2896">
            <v>0</v>
          </cell>
          <cell r="AM2896">
            <v>0</v>
          </cell>
          <cell r="AN2896">
            <v>0</v>
          </cell>
          <cell r="AO2896">
            <v>0</v>
          </cell>
          <cell r="AP2896">
            <v>0</v>
          </cell>
          <cell r="AQ2896">
            <v>49.036500000000004</v>
          </cell>
        </row>
        <row r="2897">
          <cell r="A2897">
            <v>3</v>
          </cell>
          <cell r="B2897" t="str">
            <v>COP</v>
          </cell>
          <cell r="C2897" t="str">
            <v>Convenidas</v>
          </cell>
          <cell r="D2897" t="str">
            <v>Fija</v>
          </cell>
          <cell r="E2897">
            <v>1</v>
          </cell>
          <cell r="F2897">
            <v>36173</v>
          </cell>
          <cell r="G2897" t="str">
            <v>Enero</v>
          </cell>
          <cell r="H2897">
            <v>1999</v>
          </cell>
          <cell r="I2897">
            <v>36538</v>
          </cell>
          <cell r="J2897">
            <v>2000</v>
          </cell>
          <cell r="K2897" t="str">
            <v>Enero</v>
          </cell>
          <cell r="L2897">
            <v>36222</v>
          </cell>
          <cell r="M2897" t="str">
            <v>Marzo</v>
          </cell>
          <cell r="N2897">
            <v>1999</v>
          </cell>
          <cell r="Q2897">
            <v>25.5</v>
          </cell>
          <cell r="R2897">
            <v>24.25</v>
          </cell>
          <cell r="S2897">
            <v>103.994</v>
          </cell>
          <cell r="T2897">
            <v>6731.1</v>
          </cell>
          <cell r="U2897">
            <v>6999.9401340000004</v>
          </cell>
          <cell r="V2897">
            <v>6731.1</v>
          </cell>
          <cell r="W2897">
            <v>6999.9401340000004</v>
          </cell>
          <cell r="X2897">
            <v>6731.1</v>
          </cell>
          <cell r="Y2897">
            <v>1716.4305000000002</v>
          </cell>
          <cell r="Z2897">
            <v>8447.5305000000008</v>
          </cell>
          <cell r="AA2897">
            <v>163229.17500000002</v>
          </cell>
          <cell r="AB2897">
            <v>0</v>
          </cell>
          <cell r="AC2897">
            <v>1716.4305000000002</v>
          </cell>
          <cell r="AD2897">
            <v>0</v>
          </cell>
          <cell r="AE2897">
            <v>0</v>
          </cell>
          <cell r="AF2897">
            <v>0</v>
          </cell>
          <cell r="AG2897">
            <v>0</v>
          </cell>
          <cell r="AH2897">
            <v>0</v>
          </cell>
          <cell r="AI2897">
            <v>0</v>
          </cell>
          <cell r="AJ2897">
            <v>0</v>
          </cell>
          <cell r="AK2897">
            <v>0</v>
          </cell>
          <cell r="AL2897">
            <v>0</v>
          </cell>
          <cell r="AM2897">
            <v>0</v>
          </cell>
          <cell r="AN2897">
            <v>0</v>
          </cell>
          <cell r="AO2897">
            <v>0</v>
          </cell>
          <cell r="AP2897">
            <v>0</v>
          </cell>
          <cell r="AQ2897">
            <v>1716.4305000000002</v>
          </cell>
        </row>
        <row r="2898">
          <cell r="A2898">
            <v>3</v>
          </cell>
          <cell r="B2898" t="str">
            <v>COP</v>
          </cell>
          <cell r="C2898" t="str">
            <v>Forzosas</v>
          </cell>
          <cell r="D2898" t="str">
            <v>Fija</v>
          </cell>
          <cell r="E2898">
            <v>3</v>
          </cell>
          <cell r="F2898">
            <v>36220</v>
          </cell>
          <cell r="G2898" t="str">
            <v>Marzo</v>
          </cell>
          <cell r="H2898">
            <v>1999</v>
          </cell>
          <cell r="I2898">
            <v>37316</v>
          </cell>
          <cell r="J2898">
            <v>2002</v>
          </cell>
          <cell r="K2898" t="str">
            <v>Marzo</v>
          </cell>
          <cell r="L2898">
            <v>36222</v>
          </cell>
          <cell r="M2898" t="str">
            <v>Marzo</v>
          </cell>
          <cell r="N2898">
            <v>1999</v>
          </cell>
          <cell r="Q2898">
            <v>25.5</v>
          </cell>
          <cell r="R2898">
            <v>25.582716463414602</v>
          </cell>
          <cell r="S2898">
            <v>99.965000000000003</v>
          </cell>
          <cell r="T2898">
            <v>1050.3</v>
          </cell>
          <cell r="U2898">
            <v>1049.932395</v>
          </cell>
          <cell r="V2898">
            <v>1050.3</v>
          </cell>
          <cell r="W2898">
            <v>1049.932395</v>
          </cell>
          <cell r="X2898">
            <v>1050.3</v>
          </cell>
          <cell r="Y2898">
            <v>267.82650000000001</v>
          </cell>
          <cell r="Z2898">
            <v>1318.1264999999999</v>
          </cell>
          <cell r="AA2898">
            <v>26869.527101524356</v>
          </cell>
          <cell r="AB2898">
            <v>0</v>
          </cell>
          <cell r="AC2898">
            <v>267.82650000000001</v>
          </cell>
          <cell r="AD2898">
            <v>267.82650000000001</v>
          </cell>
          <cell r="AE2898">
            <v>267.82650000000001</v>
          </cell>
          <cell r="AF2898">
            <v>0</v>
          </cell>
          <cell r="AG2898">
            <v>0</v>
          </cell>
          <cell r="AH2898">
            <v>0</v>
          </cell>
          <cell r="AI2898">
            <v>0</v>
          </cell>
          <cell r="AJ2898">
            <v>0</v>
          </cell>
          <cell r="AK2898">
            <v>0</v>
          </cell>
          <cell r="AL2898">
            <v>0</v>
          </cell>
          <cell r="AM2898">
            <v>0</v>
          </cell>
          <cell r="AN2898">
            <v>0</v>
          </cell>
          <cell r="AO2898">
            <v>0</v>
          </cell>
          <cell r="AP2898">
            <v>0</v>
          </cell>
          <cell r="AQ2898">
            <v>803.47950000000003</v>
          </cell>
        </row>
        <row r="2899">
          <cell r="A2899">
            <v>3</v>
          </cell>
          <cell r="B2899" t="str">
            <v>COP</v>
          </cell>
          <cell r="C2899" t="str">
            <v>Forzosas</v>
          </cell>
          <cell r="D2899" t="str">
            <v>Fija</v>
          </cell>
          <cell r="E2899">
            <v>1</v>
          </cell>
          <cell r="F2899">
            <v>36173</v>
          </cell>
          <cell r="G2899" t="str">
            <v>Enero</v>
          </cell>
          <cell r="H2899">
            <v>1999</v>
          </cell>
          <cell r="I2899">
            <v>36538</v>
          </cell>
          <cell r="J2899">
            <v>2000</v>
          </cell>
          <cell r="K2899" t="str">
            <v>Enero</v>
          </cell>
          <cell r="L2899">
            <v>36223</v>
          </cell>
          <cell r="M2899" t="str">
            <v>Marzo</v>
          </cell>
          <cell r="N2899">
            <v>1999</v>
          </cell>
          <cell r="Q2899">
            <v>25.5</v>
          </cell>
          <cell r="R2899">
            <v>24.25</v>
          </cell>
          <cell r="S2899">
            <v>104.05500000000001</v>
          </cell>
          <cell r="T2899">
            <v>336.3</v>
          </cell>
          <cell r="U2899">
            <v>349.93696499999999</v>
          </cell>
          <cell r="V2899">
            <v>336.3</v>
          </cell>
          <cell r="W2899">
            <v>349.93696499999999</v>
          </cell>
          <cell r="X2899">
            <v>336.3</v>
          </cell>
          <cell r="Y2899">
            <v>85.756500000000003</v>
          </cell>
          <cell r="Z2899">
            <v>422.05650000000003</v>
          </cell>
          <cell r="AA2899">
            <v>8155.2750000000005</v>
          </cell>
          <cell r="AB2899">
            <v>0</v>
          </cell>
          <cell r="AC2899">
            <v>85.756500000000003</v>
          </cell>
          <cell r="AD2899">
            <v>0</v>
          </cell>
          <cell r="AE2899">
            <v>0</v>
          </cell>
          <cell r="AF2899">
            <v>0</v>
          </cell>
          <cell r="AG2899">
            <v>0</v>
          </cell>
          <cell r="AH2899">
            <v>0</v>
          </cell>
          <cell r="AI2899">
            <v>0</v>
          </cell>
          <cell r="AJ2899">
            <v>0</v>
          </cell>
          <cell r="AK2899">
            <v>0</v>
          </cell>
          <cell r="AL2899">
            <v>0</v>
          </cell>
          <cell r="AM2899">
            <v>0</v>
          </cell>
          <cell r="AN2899">
            <v>0</v>
          </cell>
          <cell r="AO2899">
            <v>0</v>
          </cell>
          <cell r="AP2899">
            <v>0</v>
          </cell>
          <cell r="AQ2899">
            <v>85.756500000000003</v>
          </cell>
        </row>
        <row r="2900">
          <cell r="A2900">
            <v>3</v>
          </cell>
          <cell r="B2900" t="str">
            <v>COP</v>
          </cell>
          <cell r="C2900" t="str">
            <v>Forzosas</v>
          </cell>
          <cell r="D2900" t="str">
            <v>Fija</v>
          </cell>
          <cell r="E2900">
            <v>1</v>
          </cell>
          <cell r="F2900">
            <v>36173</v>
          </cell>
          <cell r="G2900" t="str">
            <v>Enero</v>
          </cell>
          <cell r="H2900">
            <v>1999</v>
          </cell>
          <cell r="I2900">
            <v>36538</v>
          </cell>
          <cell r="J2900">
            <v>2000</v>
          </cell>
          <cell r="K2900" t="str">
            <v>Enero</v>
          </cell>
          <cell r="L2900">
            <v>36224</v>
          </cell>
          <cell r="M2900" t="str">
            <v>Marzo</v>
          </cell>
          <cell r="N2900">
            <v>1999</v>
          </cell>
          <cell r="Q2900">
            <v>25.5</v>
          </cell>
          <cell r="R2900">
            <v>24.25</v>
          </cell>
          <cell r="S2900">
            <v>104.117</v>
          </cell>
          <cell r="T2900">
            <v>4555.3</v>
          </cell>
          <cell r="U2900">
            <v>4742.8417010000003</v>
          </cell>
          <cell r="V2900">
            <v>4555.3</v>
          </cell>
          <cell r="W2900">
            <v>4742.8417010000003</v>
          </cell>
          <cell r="X2900">
            <v>4555.3</v>
          </cell>
          <cell r="Y2900">
            <v>1161.6015</v>
          </cell>
          <cell r="Z2900">
            <v>5716.9014999999999</v>
          </cell>
          <cell r="AA2900">
            <v>110466.02500000001</v>
          </cell>
          <cell r="AB2900">
            <v>0</v>
          </cell>
          <cell r="AC2900">
            <v>1161.6015</v>
          </cell>
          <cell r="AD2900">
            <v>0</v>
          </cell>
          <cell r="AE2900">
            <v>0</v>
          </cell>
          <cell r="AF2900">
            <v>0</v>
          </cell>
          <cell r="AG2900">
            <v>0</v>
          </cell>
          <cell r="AH2900">
            <v>0</v>
          </cell>
          <cell r="AI2900">
            <v>0</v>
          </cell>
          <cell r="AJ2900">
            <v>0</v>
          </cell>
          <cell r="AK2900">
            <v>0</v>
          </cell>
          <cell r="AL2900">
            <v>0</v>
          </cell>
          <cell r="AM2900">
            <v>0</v>
          </cell>
          <cell r="AN2900">
            <v>0</v>
          </cell>
          <cell r="AO2900">
            <v>0</v>
          </cell>
          <cell r="AP2900">
            <v>0</v>
          </cell>
          <cell r="AQ2900">
            <v>1161.6015</v>
          </cell>
        </row>
        <row r="2901">
          <cell r="A2901">
            <v>3</v>
          </cell>
          <cell r="B2901" t="str">
            <v>COP</v>
          </cell>
          <cell r="C2901" t="str">
            <v>Forzosas</v>
          </cell>
          <cell r="D2901" t="str">
            <v>Fija</v>
          </cell>
          <cell r="E2901">
            <v>2</v>
          </cell>
          <cell r="F2901">
            <v>36192</v>
          </cell>
          <cell r="G2901" t="str">
            <v>Febrero</v>
          </cell>
          <cell r="H2901">
            <v>1999</v>
          </cell>
          <cell r="I2901">
            <v>36923</v>
          </cell>
          <cell r="J2901">
            <v>2001</v>
          </cell>
          <cell r="K2901" t="str">
            <v>Febrero</v>
          </cell>
          <cell r="L2901">
            <v>36224</v>
          </cell>
          <cell r="M2901" t="str">
            <v>Marzo</v>
          </cell>
          <cell r="N2901">
            <v>1999</v>
          </cell>
          <cell r="Q2901">
            <v>25.5</v>
          </cell>
          <cell r="R2901">
            <v>25.5</v>
          </cell>
          <cell r="S2901">
            <v>102.011</v>
          </cell>
          <cell r="T2901">
            <v>24262</v>
          </cell>
          <cell r="U2901">
            <v>24749.908820000001</v>
          </cell>
          <cell r="V2901">
            <v>24262</v>
          </cell>
          <cell r="W2901">
            <v>24749.908820000001</v>
          </cell>
          <cell r="X2901">
            <v>24262</v>
          </cell>
          <cell r="Y2901">
            <v>6186.81</v>
          </cell>
          <cell r="Z2901">
            <v>30448.81</v>
          </cell>
          <cell r="AA2901">
            <v>618681</v>
          </cell>
          <cell r="AB2901">
            <v>0</v>
          </cell>
          <cell r="AC2901">
            <v>6186.81</v>
          </cell>
          <cell r="AD2901">
            <v>6186.81</v>
          </cell>
          <cell r="AE2901">
            <v>0</v>
          </cell>
          <cell r="AF2901">
            <v>0</v>
          </cell>
          <cell r="AG2901">
            <v>0</v>
          </cell>
          <cell r="AH2901">
            <v>0</v>
          </cell>
          <cell r="AI2901">
            <v>0</v>
          </cell>
          <cell r="AJ2901">
            <v>0</v>
          </cell>
          <cell r="AK2901">
            <v>0</v>
          </cell>
          <cell r="AL2901">
            <v>0</v>
          </cell>
          <cell r="AM2901">
            <v>0</v>
          </cell>
          <cell r="AN2901">
            <v>0</v>
          </cell>
          <cell r="AO2901">
            <v>0</v>
          </cell>
          <cell r="AP2901">
            <v>0</v>
          </cell>
          <cell r="AQ2901">
            <v>12373.62</v>
          </cell>
        </row>
        <row r="2902">
          <cell r="A2902">
            <v>3</v>
          </cell>
          <cell r="B2902" t="str">
            <v>COP</v>
          </cell>
          <cell r="C2902" t="str">
            <v>Convenidas</v>
          </cell>
          <cell r="D2902" t="str">
            <v>Fija</v>
          </cell>
          <cell r="E2902">
            <v>2</v>
          </cell>
          <cell r="F2902">
            <v>36192</v>
          </cell>
          <cell r="G2902" t="str">
            <v>Febrero</v>
          </cell>
          <cell r="H2902">
            <v>1999</v>
          </cell>
          <cell r="I2902">
            <v>36923</v>
          </cell>
          <cell r="J2902">
            <v>2001</v>
          </cell>
          <cell r="K2902" t="str">
            <v>Febrero</v>
          </cell>
          <cell r="L2902">
            <v>36224</v>
          </cell>
          <cell r="M2902" t="str">
            <v>Marzo</v>
          </cell>
          <cell r="N2902">
            <v>1999</v>
          </cell>
          <cell r="Q2902">
            <v>25.5</v>
          </cell>
          <cell r="R2902">
            <v>25.5</v>
          </cell>
          <cell r="S2902">
            <v>102.011</v>
          </cell>
          <cell r="T2902">
            <v>11763.3</v>
          </cell>
          <cell r="U2902">
            <v>11999.859963000001</v>
          </cell>
          <cell r="V2902">
            <v>11763.3</v>
          </cell>
          <cell r="W2902">
            <v>11999.859963000001</v>
          </cell>
          <cell r="X2902">
            <v>11763.3</v>
          </cell>
          <cell r="Y2902">
            <v>2999.6414999999997</v>
          </cell>
          <cell r="Z2902">
            <v>14762.941499999999</v>
          </cell>
          <cell r="AA2902">
            <v>299964.14999999997</v>
          </cell>
          <cell r="AB2902">
            <v>0</v>
          </cell>
          <cell r="AC2902">
            <v>2999.6414999999997</v>
          </cell>
          <cell r="AD2902">
            <v>2999.6414999999997</v>
          </cell>
          <cell r="AE2902">
            <v>0</v>
          </cell>
          <cell r="AF2902">
            <v>0</v>
          </cell>
          <cell r="AG2902">
            <v>0</v>
          </cell>
          <cell r="AH2902">
            <v>0</v>
          </cell>
          <cell r="AI2902">
            <v>0</v>
          </cell>
          <cell r="AJ2902">
            <v>0</v>
          </cell>
          <cell r="AK2902">
            <v>0</v>
          </cell>
          <cell r="AL2902">
            <v>0</v>
          </cell>
          <cell r="AM2902">
            <v>0</v>
          </cell>
          <cell r="AN2902">
            <v>0</v>
          </cell>
          <cell r="AO2902">
            <v>0</v>
          </cell>
          <cell r="AP2902">
            <v>0</v>
          </cell>
          <cell r="AQ2902">
            <v>5999.2829999999994</v>
          </cell>
        </row>
        <row r="2903">
          <cell r="A2903">
            <v>3</v>
          </cell>
          <cell r="B2903" t="str">
            <v>COP</v>
          </cell>
          <cell r="C2903" t="str">
            <v>Forzosas</v>
          </cell>
          <cell r="D2903" t="str">
            <v>Fija</v>
          </cell>
          <cell r="E2903">
            <v>1</v>
          </cell>
          <cell r="F2903">
            <v>36173</v>
          </cell>
          <cell r="G2903" t="str">
            <v>Enero</v>
          </cell>
          <cell r="H2903">
            <v>1999</v>
          </cell>
          <cell r="I2903">
            <v>36538</v>
          </cell>
          <cell r="J2903">
            <v>2000</v>
          </cell>
          <cell r="K2903" t="str">
            <v>Enero</v>
          </cell>
          <cell r="L2903">
            <v>36227</v>
          </cell>
          <cell r="M2903" t="str">
            <v>Marzo</v>
          </cell>
          <cell r="N2903">
            <v>1999</v>
          </cell>
          <cell r="Q2903">
            <v>25.5</v>
          </cell>
          <cell r="R2903">
            <v>24.25</v>
          </cell>
          <cell r="S2903">
            <v>104.303</v>
          </cell>
          <cell r="T2903">
            <v>1917.4</v>
          </cell>
          <cell r="U2903">
            <v>1999.905722</v>
          </cell>
          <cell r="V2903">
            <v>1917.4</v>
          </cell>
          <cell r="W2903">
            <v>1999.905722</v>
          </cell>
          <cell r="X2903">
            <v>1917.4</v>
          </cell>
          <cell r="Y2903">
            <v>488.93700000000001</v>
          </cell>
          <cell r="Z2903">
            <v>2406.337</v>
          </cell>
          <cell r="AA2903">
            <v>46496.950000000004</v>
          </cell>
          <cell r="AB2903">
            <v>0</v>
          </cell>
          <cell r="AC2903">
            <v>488.93700000000001</v>
          </cell>
          <cell r="AD2903">
            <v>0</v>
          </cell>
          <cell r="AE2903">
            <v>0</v>
          </cell>
          <cell r="AF2903">
            <v>0</v>
          </cell>
          <cell r="AG2903">
            <v>0</v>
          </cell>
          <cell r="AH2903">
            <v>0</v>
          </cell>
          <cell r="AI2903">
            <v>0</v>
          </cell>
          <cell r="AJ2903">
            <v>0</v>
          </cell>
          <cell r="AK2903">
            <v>0</v>
          </cell>
          <cell r="AL2903">
            <v>0</v>
          </cell>
          <cell r="AM2903">
            <v>0</v>
          </cell>
          <cell r="AN2903">
            <v>0</v>
          </cell>
          <cell r="AO2903">
            <v>0</v>
          </cell>
          <cell r="AP2903">
            <v>0</v>
          </cell>
          <cell r="AQ2903">
            <v>488.93700000000001</v>
          </cell>
        </row>
        <row r="2904">
          <cell r="A2904">
            <v>3</v>
          </cell>
          <cell r="B2904" t="str">
            <v>COP</v>
          </cell>
          <cell r="C2904" t="str">
            <v>Convenidas</v>
          </cell>
          <cell r="D2904" t="str">
            <v>Fija</v>
          </cell>
          <cell r="E2904">
            <v>1</v>
          </cell>
          <cell r="F2904">
            <v>36173</v>
          </cell>
          <cell r="G2904" t="str">
            <v>Enero</v>
          </cell>
          <cell r="H2904">
            <v>1999</v>
          </cell>
          <cell r="I2904">
            <v>36538</v>
          </cell>
          <cell r="J2904">
            <v>2000</v>
          </cell>
          <cell r="K2904" t="str">
            <v>Enero</v>
          </cell>
          <cell r="L2904">
            <v>36227</v>
          </cell>
          <cell r="M2904" t="str">
            <v>Marzo</v>
          </cell>
          <cell r="N2904">
            <v>1999</v>
          </cell>
          <cell r="Q2904">
            <v>25.5</v>
          </cell>
          <cell r="R2904">
            <v>24.25</v>
          </cell>
          <cell r="S2904">
            <v>104.303</v>
          </cell>
          <cell r="T2904">
            <v>2061.3000000000002</v>
          </cell>
          <cell r="U2904">
            <v>2149.9977389999999</v>
          </cell>
          <cell r="V2904">
            <v>2061.3000000000002</v>
          </cell>
          <cell r="W2904">
            <v>2149.9977389999999</v>
          </cell>
          <cell r="X2904">
            <v>2061.3000000000002</v>
          </cell>
          <cell r="Y2904">
            <v>525.63150000000007</v>
          </cell>
          <cell r="Z2904">
            <v>2586.9315000000001</v>
          </cell>
          <cell r="AA2904">
            <v>49986.525000000001</v>
          </cell>
          <cell r="AB2904">
            <v>0</v>
          </cell>
          <cell r="AC2904">
            <v>525.63150000000007</v>
          </cell>
          <cell r="AD2904">
            <v>0</v>
          </cell>
          <cell r="AE2904">
            <v>0</v>
          </cell>
          <cell r="AF2904">
            <v>0</v>
          </cell>
          <cell r="AG2904">
            <v>0</v>
          </cell>
          <cell r="AH2904">
            <v>0</v>
          </cell>
          <cell r="AI2904">
            <v>0</v>
          </cell>
          <cell r="AJ2904">
            <v>0</v>
          </cell>
          <cell r="AK2904">
            <v>0</v>
          </cell>
          <cell r="AL2904">
            <v>0</v>
          </cell>
          <cell r="AM2904">
            <v>0</v>
          </cell>
          <cell r="AN2904">
            <v>0</v>
          </cell>
          <cell r="AO2904">
            <v>0</v>
          </cell>
          <cell r="AP2904">
            <v>0</v>
          </cell>
          <cell r="AQ2904">
            <v>525.63150000000007</v>
          </cell>
        </row>
        <row r="2905">
          <cell r="A2905">
            <v>3</v>
          </cell>
          <cell r="B2905" t="str">
            <v>COP</v>
          </cell>
          <cell r="C2905" t="str">
            <v>Convenidas</v>
          </cell>
          <cell r="D2905" t="str">
            <v>Fija</v>
          </cell>
          <cell r="E2905">
            <v>2</v>
          </cell>
          <cell r="F2905">
            <v>36192</v>
          </cell>
          <cell r="G2905" t="str">
            <v>Febrero</v>
          </cell>
          <cell r="H2905">
            <v>1999</v>
          </cell>
          <cell r="I2905">
            <v>36923</v>
          </cell>
          <cell r="J2905">
            <v>2001</v>
          </cell>
          <cell r="K2905" t="str">
            <v>Febrero</v>
          </cell>
          <cell r="L2905">
            <v>36227</v>
          </cell>
          <cell r="M2905" t="str">
            <v>Marzo</v>
          </cell>
          <cell r="N2905">
            <v>1999</v>
          </cell>
          <cell r="Q2905">
            <v>25.5</v>
          </cell>
          <cell r="R2905">
            <v>25.5</v>
          </cell>
          <cell r="S2905">
            <v>102.202</v>
          </cell>
          <cell r="T2905">
            <v>33667.4</v>
          </cell>
          <cell r="U2905">
            <v>34408.756148</v>
          </cell>
          <cell r="V2905">
            <v>33667.4</v>
          </cell>
          <cell r="W2905">
            <v>34408.756148</v>
          </cell>
          <cell r="X2905">
            <v>33667.4</v>
          </cell>
          <cell r="Y2905">
            <v>8585.1869999999999</v>
          </cell>
          <cell r="Z2905">
            <v>42252.587</v>
          </cell>
          <cell r="AA2905">
            <v>858518.70000000007</v>
          </cell>
          <cell r="AB2905">
            <v>0</v>
          </cell>
          <cell r="AC2905">
            <v>8585.1869999999999</v>
          </cell>
          <cell r="AD2905">
            <v>8585.1869999999999</v>
          </cell>
          <cell r="AE2905">
            <v>0</v>
          </cell>
          <cell r="AF2905">
            <v>0</v>
          </cell>
          <cell r="AG2905">
            <v>0</v>
          </cell>
          <cell r="AH2905">
            <v>0</v>
          </cell>
          <cell r="AI2905">
            <v>0</v>
          </cell>
          <cell r="AJ2905">
            <v>0</v>
          </cell>
          <cell r="AK2905">
            <v>0</v>
          </cell>
          <cell r="AL2905">
            <v>0</v>
          </cell>
          <cell r="AM2905">
            <v>0</v>
          </cell>
          <cell r="AN2905">
            <v>0</v>
          </cell>
          <cell r="AO2905">
            <v>0</v>
          </cell>
          <cell r="AP2905">
            <v>0</v>
          </cell>
          <cell r="AQ2905">
            <v>17170.374</v>
          </cell>
        </row>
        <row r="2906">
          <cell r="A2906">
            <v>3</v>
          </cell>
          <cell r="B2906" t="str">
            <v>COP</v>
          </cell>
          <cell r="C2906" t="str">
            <v>Convenidas</v>
          </cell>
          <cell r="D2906" t="str">
            <v>Fija</v>
          </cell>
          <cell r="E2906">
            <v>3</v>
          </cell>
          <cell r="F2906">
            <v>36220</v>
          </cell>
          <cell r="G2906" t="str">
            <v>Marzo</v>
          </cell>
          <cell r="H2906">
            <v>1999</v>
          </cell>
          <cell r="I2906">
            <v>37316</v>
          </cell>
          <cell r="J2906">
            <v>2002</v>
          </cell>
          <cell r="K2906" t="str">
            <v>Marzo</v>
          </cell>
          <cell r="L2906">
            <v>36227</v>
          </cell>
          <cell r="M2906" t="str">
            <v>Marzo</v>
          </cell>
          <cell r="N2906">
            <v>1999</v>
          </cell>
          <cell r="Q2906">
            <v>25.5</v>
          </cell>
          <cell r="R2906">
            <v>25.55</v>
          </cell>
          <cell r="S2906">
            <v>100.34</v>
          </cell>
          <cell r="T2906">
            <v>21850.400000000001</v>
          </cell>
          <cell r="U2906">
            <v>21924.691360000001</v>
          </cell>
          <cell r="V2906">
            <v>21850.400000000001</v>
          </cell>
          <cell r="W2906">
            <v>21924.691360000001</v>
          </cell>
          <cell r="X2906">
            <v>21850.400000000001</v>
          </cell>
          <cell r="Y2906">
            <v>5571.8520000000008</v>
          </cell>
          <cell r="Z2906">
            <v>27422.252</v>
          </cell>
          <cell r="AA2906">
            <v>558277.72000000009</v>
          </cell>
          <cell r="AB2906">
            <v>0</v>
          </cell>
          <cell r="AC2906">
            <v>5571.8520000000008</v>
          </cell>
          <cell r="AD2906">
            <v>5571.8520000000008</v>
          </cell>
          <cell r="AE2906">
            <v>5571.8520000000008</v>
          </cell>
          <cell r="AF2906">
            <v>0</v>
          </cell>
          <cell r="AG2906">
            <v>0</v>
          </cell>
          <cell r="AH2906">
            <v>0</v>
          </cell>
          <cell r="AI2906">
            <v>0</v>
          </cell>
          <cell r="AJ2906">
            <v>0</v>
          </cell>
          <cell r="AK2906">
            <v>0</v>
          </cell>
          <cell r="AL2906">
            <v>0</v>
          </cell>
          <cell r="AM2906">
            <v>0</v>
          </cell>
          <cell r="AN2906">
            <v>0</v>
          </cell>
          <cell r="AO2906">
            <v>0</v>
          </cell>
          <cell r="AP2906">
            <v>0</v>
          </cell>
          <cell r="AQ2906">
            <v>16715.556000000004</v>
          </cell>
        </row>
        <row r="2907">
          <cell r="A2907">
            <v>3</v>
          </cell>
          <cell r="B2907" t="str">
            <v>COP</v>
          </cell>
          <cell r="C2907" t="str">
            <v>Forzosas</v>
          </cell>
          <cell r="D2907" t="str">
            <v>Fija</v>
          </cell>
          <cell r="E2907">
            <v>1</v>
          </cell>
          <cell r="F2907">
            <v>36173</v>
          </cell>
          <cell r="G2907" t="str">
            <v>Enero</v>
          </cell>
          <cell r="H2907">
            <v>1999</v>
          </cell>
          <cell r="I2907">
            <v>36538</v>
          </cell>
          <cell r="J2907">
            <v>2000</v>
          </cell>
          <cell r="K2907" t="str">
            <v>Enero</v>
          </cell>
          <cell r="L2907">
            <v>36228</v>
          </cell>
          <cell r="M2907" t="str">
            <v>Marzo</v>
          </cell>
          <cell r="N2907">
            <v>1999</v>
          </cell>
          <cell r="Q2907">
            <v>25.5</v>
          </cell>
          <cell r="R2907">
            <v>24.25</v>
          </cell>
          <cell r="S2907">
            <v>104.36499999999999</v>
          </cell>
          <cell r="T2907">
            <v>2826.5</v>
          </cell>
          <cell r="U2907">
            <v>2949.8767250000001</v>
          </cell>
          <cell r="V2907">
            <v>2826.5</v>
          </cell>
          <cell r="W2907">
            <v>2949.8767250000001</v>
          </cell>
          <cell r="X2907">
            <v>2826.5</v>
          </cell>
          <cell r="Y2907">
            <v>720.75750000000005</v>
          </cell>
          <cell r="Z2907">
            <v>3547.2575000000002</v>
          </cell>
          <cell r="AA2907">
            <v>68542.625</v>
          </cell>
          <cell r="AB2907">
            <v>0</v>
          </cell>
          <cell r="AC2907">
            <v>720.75750000000005</v>
          </cell>
          <cell r="AD2907">
            <v>0</v>
          </cell>
          <cell r="AE2907">
            <v>0</v>
          </cell>
          <cell r="AF2907">
            <v>0</v>
          </cell>
          <cell r="AG2907">
            <v>0</v>
          </cell>
          <cell r="AH2907">
            <v>0</v>
          </cell>
          <cell r="AI2907">
            <v>0</v>
          </cell>
          <cell r="AJ2907">
            <v>0</v>
          </cell>
          <cell r="AK2907">
            <v>0</v>
          </cell>
          <cell r="AL2907">
            <v>0</v>
          </cell>
          <cell r="AM2907">
            <v>0</v>
          </cell>
          <cell r="AN2907">
            <v>0</v>
          </cell>
          <cell r="AO2907">
            <v>0</v>
          </cell>
          <cell r="AP2907">
            <v>0</v>
          </cell>
          <cell r="AQ2907">
            <v>720.75750000000005</v>
          </cell>
        </row>
        <row r="2908">
          <cell r="A2908">
            <v>3</v>
          </cell>
          <cell r="B2908" t="str">
            <v>COP</v>
          </cell>
          <cell r="C2908" t="str">
            <v>Forzosas</v>
          </cell>
          <cell r="D2908" t="str">
            <v>Fija</v>
          </cell>
          <cell r="E2908">
            <v>1</v>
          </cell>
          <cell r="F2908">
            <v>36173</v>
          </cell>
          <cell r="G2908" t="str">
            <v>Enero</v>
          </cell>
          <cell r="H2908">
            <v>1999</v>
          </cell>
          <cell r="I2908">
            <v>36538</v>
          </cell>
          <cell r="J2908">
            <v>2000</v>
          </cell>
          <cell r="K2908" t="str">
            <v>Enero</v>
          </cell>
          <cell r="L2908">
            <v>36229</v>
          </cell>
          <cell r="M2908" t="str">
            <v>Marzo</v>
          </cell>
          <cell r="N2908">
            <v>1999</v>
          </cell>
          <cell r="Q2908">
            <v>25.5</v>
          </cell>
          <cell r="R2908">
            <v>24.25</v>
          </cell>
          <cell r="S2908">
            <v>104.42700000000001</v>
          </cell>
          <cell r="T2908">
            <v>75443.3</v>
          </cell>
          <cell r="U2908">
            <v>78783.174891000002</v>
          </cell>
          <cell r="V2908">
            <v>75443.3</v>
          </cell>
          <cell r="W2908">
            <v>78783.174891000002</v>
          </cell>
          <cell r="X2908">
            <v>75443.3</v>
          </cell>
          <cell r="Y2908">
            <v>19238.041499999999</v>
          </cell>
          <cell r="Z2908">
            <v>94681.34150000001</v>
          </cell>
          <cell r="AA2908">
            <v>1829500.0250000001</v>
          </cell>
          <cell r="AB2908">
            <v>0</v>
          </cell>
          <cell r="AC2908">
            <v>19238.041499999999</v>
          </cell>
          <cell r="AD2908">
            <v>0</v>
          </cell>
          <cell r="AE2908">
            <v>0</v>
          </cell>
          <cell r="AF2908">
            <v>0</v>
          </cell>
          <cell r="AG2908">
            <v>0</v>
          </cell>
          <cell r="AH2908">
            <v>0</v>
          </cell>
          <cell r="AI2908">
            <v>0</v>
          </cell>
          <cell r="AJ2908">
            <v>0</v>
          </cell>
          <cell r="AK2908">
            <v>0</v>
          </cell>
          <cell r="AL2908">
            <v>0</v>
          </cell>
          <cell r="AM2908">
            <v>0</v>
          </cell>
          <cell r="AN2908">
            <v>0</v>
          </cell>
          <cell r="AO2908">
            <v>0</v>
          </cell>
          <cell r="AP2908">
            <v>0</v>
          </cell>
          <cell r="AQ2908">
            <v>19238.041499999999</v>
          </cell>
        </row>
        <row r="2909">
          <cell r="A2909">
            <v>3</v>
          </cell>
          <cell r="B2909" t="str">
            <v>COP</v>
          </cell>
          <cell r="C2909" t="str">
            <v>Forzosas</v>
          </cell>
          <cell r="D2909" t="str">
            <v>Fija</v>
          </cell>
          <cell r="E2909">
            <v>2</v>
          </cell>
          <cell r="F2909">
            <v>36192</v>
          </cell>
          <cell r="G2909" t="str">
            <v>Febrero</v>
          </cell>
          <cell r="H2909">
            <v>1999</v>
          </cell>
          <cell r="I2909">
            <v>36923</v>
          </cell>
          <cell r="J2909">
            <v>2001</v>
          </cell>
          <cell r="K2909" t="str">
            <v>Febrero</v>
          </cell>
          <cell r="L2909">
            <v>36229</v>
          </cell>
          <cell r="M2909" t="str">
            <v>Marzo</v>
          </cell>
          <cell r="N2909">
            <v>1999</v>
          </cell>
          <cell r="Q2909">
            <v>25.5</v>
          </cell>
          <cell r="R2909">
            <v>25.5</v>
          </cell>
          <cell r="S2909">
            <v>102.32899999999999</v>
          </cell>
          <cell r="T2909">
            <v>22826</v>
          </cell>
          <cell r="U2909">
            <v>23357.617539999999</v>
          </cell>
          <cell r="V2909">
            <v>22826</v>
          </cell>
          <cell r="W2909">
            <v>23357.617539999999</v>
          </cell>
          <cell r="X2909">
            <v>22826</v>
          </cell>
          <cell r="Y2909">
            <v>5820.63</v>
          </cell>
          <cell r="Z2909">
            <v>28646.63</v>
          </cell>
          <cell r="AA2909">
            <v>582063</v>
          </cell>
          <cell r="AB2909">
            <v>0</v>
          </cell>
          <cell r="AC2909">
            <v>5820.63</v>
          </cell>
          <cell r="AD2909">
            <v>5820.63</v>
          </cell>
          <cell r="AE2909">
            <v>0</v>
          </cell>
          <cell r="AF2909">
            <v>0</v>
          </cell>
          <cell r="AG2909">
            <v>0</v>
          </cell>
          <cell r="AH2909">
            <v>0</v>
          </cell>
          <cell r="AI2909">
            <v>0</v>
          </cell>
          <cell r="AJ2909">
            <v>0</v>
          </cell>
          <cell r="AK2909">
            <v>0</v>
          </cell>
          <cell r="AL2909">
            <v>0</v>
          </cell>
          <cell r="AM2909">
            <v>0</v>
          </cell>
          <cell r="AN2909">
            <v>0</v>
          </cell>
          <cell r="AO2909">
            <v>0</v>
          </cell>
          <cell r="AP2909">
            <v>0</v>
          </cell>
          <cell r="AQ2909">
            <v>11641.26</v>
          </cell>
        </row>
        <row r="2910">
          <cell r="A2910">
            <v>3</v>
          </cell>
          <cell r="B2910" t="str">
            <v>COP</v>
          </cell>
          <cell r="C2910" t="str">
            <v>Forzosas</v>
          </cell>
          <cell r="D2910" t="str">
            <v>Fija</v>
          </cell>
          <cell r="E2910">
            <v>1</v>
          </cell>
          <cell r="F2910">
            <v>36173</v>
          </cell>
          <cell r="G2910" t="str">
            <v>Enero</v>
          </cell>
          <cell r="H2910">
            <v>1999</v>
          </cell>
          <cell r="I2910">
            <v>36538</v>
          </cell>
          <cell r="J2910">
            <v>2000</v>
          </cell>
          <cell r="K2910" t="str">
            <v>Enero</v>
          </cell>
          <cell r="L2910">
            <v>36230</v>
          </cell>
          <cell r="M2910" t="str">
            <v>Marzo</v>
          </cell>
          <cell r="N2910">
            <v>1999</v>
          </cell>
          <cell r="Q2910">
            <v>25.5</v>
          </cell>
          <cell r="R2910">
            <v>21.2</v>
          </cell>
          <cell r="S2910">
            <v>106.70399999999999</v>
          </cell>
          <cell r="T2910">
            <v>281.10000000000002</v>
          </cell>
          <cell r="U2910">
            <v>299.94494400000002</v>
          </cell>
          <cell r="V2910">
            <v>281.10000000000002</v>
          </cell>
          <cell r="W2910">
            <v>299.94494400000002</v>
          </cell>
          <cell r="X2910">
            <v>281.10000000000002</v>
          </cell>
          <cell r="Y2910">
            <v>71.680500000000009</v>
          </cell>
          <cell r="Z2910">
            <v>352.78050000000002</v>
          </cell>
          <cell r="AA2910">
            <v>5959.3200000000006</v>
          </cell>
          <cell r="AB2910">
            <v>0</v>
          </cell>
          <cell r="AC2910">
            <v>71.680500000000009</v>
          </cell>
          <cell r="AD2910">
            <v>0</v>
          </cell>
          <cell r="AE2910">
            <v>0</v>
          </cell>
          <cell r="AF2910">
            <v>0</v>
          </cell>
          <cell r="AG2910">
            <v>0</v>
          </cell>
          <cell r="AH2910">
            <v>0</v>
          </cell>
          <cell r="AI2910">
            <v>0</v>
          </cell>
          <cell r="AJ2910">
            <v>0</v>
          </cell>
          <cell r="AK2910">
            <v>0</v>
          </cell>
          <cell r="AL2910">
            <v>0</v>
          </cell>
          <cell r="AM2910">
            <v>0</v>
          </cell>
          <cell r="AN2910">
            <v>0</v>
          </cell>
          <cell r="AO2910">
            <v>0</v>
          </cell>
          <cell r="AP2910">
            <v>0</v>
          </cell>
          <cell r="AQ2910">
            <v>71.680500000000009</v>
          </cell>
        </row>
        <row r="2911">
          <cell r="A2911">
            <v>3</v>
          </cell>
          <cell r="B2911" t="str">
            <v>COP</v>
          </cell>
          <cell r="C2911" t="str">
            <v>Convenidas</v>
          </cell>
          <cell r="D2911" t="str">
            <v>Fija</v>
          </cell>
          <cell r="E2911">
            <v>2</v>
          </cell>
          <cell r="F2911">
            <v>36192</v>
          </cell>
          <cell r="G2911" t="str">
            <v>Febrero</v>
          </cell>
          <cell r="H2911">
            <v>1999</v>
          </cell>
          <cell r="I2911">
            <v>36923</v>
          </cell>
          <cell r="J2911">
            <v>2001</v>
          </cell>
          <cell r="K2911" t="str">
            <v>Febrero</v>
          </cell>
          <cell r="L2911">
            <v>36230</v>
          </cell>
          <cell r="M2911" t="str">
            <v>Marzo</v>
          </cell>
          <cell r="N2911">
            <v>1999</v>
          </cell>
          <cell r="Q2911">
            <v>25.5</v>
          </cell>
          <cell r="R2911">
            <v>24.2</v>
          </cell>
          <cell r="S2911">
            <v>104.215</v>
          </cell>
          <cell r="T2911">
            <v>4797.7</v>
          </cell>
          <cell r="U2911">
            <v>4999.9230550000002</v>
          </cell>
          <cell r="V2911">
            <v>4797.7</v>
          </cell>
          <cell r="W2911">
            <v>4999.9230550000002</v>
          </cell>
          <cell r="X2911">
            <v>4797.7</v>
          </cell>
          <cell r="Y2911">
            <v>1223.4134999999999</v>
          </cell>
          <cell r="Z2911">
            <v>6021.1134999999995</v>
          </cell>
          <cell r="AA2911">
            <v>116104.34</v>
          </cell>
          <cell r="AB2911">
            <v>0</v>
          </cell>
          <cell r="AC2911">
            <v>1223.4134999999999</v>
          </cell>
          <cell r="AD2911">
            <v>1223.4134999999999</v>
          </cell>
          <cell r="AE2911">
            <v>0</v>
          </cell>
          <cell r="AF2911">
            <v>0</v>
          </cell>
          <cell r="AG2911">
            <v>0</v>
          </cell>
          <cell r="AH2911">
            <v>0</v>
          </cell>
          <cell r="AI2911">
            <v>0</v>
          </cell>
          <cell r="AJ2911">
            <v>0</v>
          </cell>
          <cell r="AK2911">
            <v>0</v>
          </cell>
          <cell r="AL2911">
            <v>0</v>
          </cell>
          <cell r="AM2911">
            <v>0</v>
          </cell>
          <cell r="AN2911">
            <v>0</v>
          </cell>
          <cell r="AO2911">
            <v>0</v>
          </cell>
          <cell r="AP2911">
            <v>0</v>
          </cell>
          <cell r="AQ2911">
            <v>2446.8269999999998</v>
          </cell>
        </row>
        <row r="2912">
          <cell r="A2912">
            <v>3</v>
          </cell>
          <cell r="B2912" t="str">
            <v>COP</v>
          </cell>
          <cell r="C2912" t="str">
            <v>Subastas</v>
          </cell>
          <cell r="D2912" t="str">
            <v>Fija</v>
          </cell>
          <cell r="E2912">
            <v>1</v>
          </cell>
          <cell r="F2912">
            <v>36173</v>
          </cell>
          <cell r="G2912" t="str">
            <v>Enero</v>
          </cell>
          <cell r="H2912">
            <v>1999</v>
          </cell>
          <cell r="I2912">
            <v>36538</v>
          </cell>
          <cell r="J2912">
            <v>2000</v>
          </cell>
          <cell r="K2912" t="str">
            <v>Enero</v>
          </cell>
          <cell r="L2912">
            <v>36231</v>
          </cell>
          <cell r="M2912" t="str">
            <v>Marzo</v>
          </cell>
          <cell r="N2912">
            <v>1999</v>
          </cell>
          <cell r="Q2912">
            <v>25.5</v>
          </cell>
          <cell r="R2912">
            <v>21.2</v>
          </cell>
          <cell r="S2912">
            <v>106.76</v>
          </cell>
          <cell r="T2912">
            <v>28100.3</v>
          </cell>
          <cell r="U2912">
            <v>29999.880280000001</v>
          </cell>
          <cell r="V2912">
            <v>28100.3</v>
          </cell>
          <cell r="W2912">
            <v>29999.880280000001</v>
          </cell>
          <cell r="X2912">
            <v>28100.3</v>
          </cell>
          <cell r="Y2912">
            <v>7165.5765000000001</v>
          </cell>
          <cell r="Z2912">
            <v>35265.876499999998</v>
          </cell>
          <cell r="AA2912">
            <v>595726.36</v>
          </cell>
          <cell r="AB2912">
            <v>0</v>
          </cell>
          <cell r="AC2912">
            <v>7165.5765000000001</v>
          </cell>
          <cell r="AD2912">
            <v>0</v>
          </cell>
          <cell r="AE2912">
            <v>0</v>
          </cell>
          <cell r="AF2912">
            <v>0</v>
          </cell>
          <cell r="AG2912">
            <v>0</v>
          </cell>
          <cell r="AH2912">
            <v>0</v>
          </cell>
          <cell r="AI2912">
            <v>0</v>
          </cell>
          <cell r="AJ2912">
            <v>0</v>
          </cell>
          <cell r="AK2912">
            <v>0</v>
          </cell>
          <cell r="AL2912">
            <v>0</v>
          </cell>
          <cell r="AM2912">
            <v>0</v>
          </cell>
          <cell r="AN2912">
            <v>0</v>
          </cell>
          <cell r="AO2912">
            <v>0</v>
          </cell>
          <cell r="AP2912">
            <v>0</v>
          </cell>
          <cell r="AQ2912">
            <v>7165.5765000000001</v>
          </cell>
        </row>
        <row r="2913">
          <cell r="A2913">
            <v>3</v>
          </cell>
          <cell r="B2913" t="str">
            <v>COP</v>
          </cell>
          <cell r="C2913" t="str">
            <v>Forzosas</v>
          </cell>
          <cell r="D2913" t="str">
            <v>Fija</v>
          </cell>
          <cell r="E2913">
            <v>1</v>
          </cell>
          <cell r="F2913">
            <v>36173</v>
          </cell>
          <cell r="G2913" t="str">
            <v>Enero</v>
          </cell>
          <cell r="H2913">
            <v>1999</v>
          </cell>
          <cell r="I2913">
            <v>36538</v>
          </cell>
          <cell r="J2913">
            <v>2000</v>
          </cell>
          <cell r="K2913" t="str">
            <v>Enero</v>
          </cell>
          <cell r="L2913">
            <v>36231</v>
          </cell>
          <cell r="M2913" t="str">
            <v>Marzo</v>
          </cell>
          <cell r="N2913">
            <v>1999</v>
          </cell>
          <cell r="Q2913">
            <v>25.5</v>
          </cell>
          <cell r="R2913">
            <v>21.2</v>
          </cell>
          <cell r="S2913">
            <v>106.76</v>
          </cell>
          <cell r="T2913">
            <v>4750.3</v>
          </cell>
          <cell r="U2913">
            <v>5071.4202800000003</v>
          </cell>
          <cell r="V2913">
            <v>4750.3</v>
          </cell>
          <cell r="W2913">
            <v>5071.4202800000003</v>
          </cell>
          <cell r="X2913">
            <v>4750.3</v>
          </cell>
          <cell r="Y2913">
            <v>1211.3265000000001</v>
          </cell>
          <cell r="Z2913">
            <v>5961.6265000000003</v>
          </cell>
          <cell r="AA2913">
            <v>100706.36</v>
          </cell>
          <cell r="AB2913">
            <v>0</v>
          </cell>
          <cell r="AC2913">
            <v>1211.3265000000001</v>
          </cell>
          <cell r="AD2913">
            <v>0</v>
          </cell>
          <cell r="AE2913">
            <v>0</v>
          </cell>
          <cell r="AF2913">
            <v>0</v>
          </cell>
          <cell r="AG2913">
            <v>0</v>
          </cell>
          <cell r="AH2913">
            <v>0</v>
          </cell>
          <cell r="AI2913">
            <v>0</v>
          </cell>
          <cell r="AJ2913">
            <v>0</v>
          </cell>
          <cell r="AK2913">
            <v>0</v>
          </cell>
          <cell r="AL2913">
            <v>0</v>
          </cell>
          <cell r="AM2913">
            <v>0</v>
          </cell>
          <cell r="AN2913">
            <v>0</v>
          </cell>
          <cell r="AO2913">
            <v>0</v>
          </cell>
          <cell r="AP2913">
            <v>0</v>
          </cell>
          <cell r="AQ2913">
            <v>1211.3265000000001</v>
          </cell>
        </row>
        <row r="2914">
          <cell r="A2914">
            <v>3</v>
          </cell>
          <cell r="B2914" t="str">
            <v>COP</v>
          </cell>
          <cell r="C2914" t="str">
            <v>Subastas</v>
          </cell>
          <cell r="D2914" t="str">
            <v>Fija</v>
          </cell>
          <cell r="E2914">
            <v>2</v>
          </cell>
          <cell r="F2914">
            <v>36192</v>
          </cell>
          <cell r="G2914" t="str">
            <v>Febrero</v>
          </cell>
          <cell r="H2914">
            <v>1999</v>
          </cell>
          <cell r="I2914">
            <v>36923</v>
          </cell>
          <cell r="J2914">
            <v>2001</v>
          </cell>
          <cell r="K2914" t="str">
            <v>Febrero</v>
          </cell>
          <cell r="L2914">
            <v>36231</v>
          </cell>
          <cell r="M2914" t="str">
            <v>Marzo</v>
          </cell>
          <cell r="N2914">
            <v>1999</v>
          </cell>
          <cell r="Q2914">
            <v>25.5</v>
          </cell>
          <cell r="R2914">
            <v>24.2</v>
          </cell>
          <cell r="S2914">
            <v>104.276</v>
          </cell>
          <cell r="T2914">
            <v>67949.399999999994</v>
          </cell>
          <cell r="U2914">
            <v>70854.916343999997</v>
          </cell>
          <cell r="V2914">
            <v>67949.399999999994</v>
          </cell>
          <cell r="W2914">
            <v>70854.916343999997</v>
          </cell>
          <cell r="X2914">
            <v>67949.399999999994</v>
          </cell>
          <cell r="Y2914">
            <v>17327.096999999998</v>
          </cell>
          <cell r="Z2914">
            <v>85276.496999999988</v>
          </cell>
          <cell r="AA2914">
            <v>1644375.4799999997</v>
          </cell>
          <cell r="AB2914">
            <v>0</v>
          </cell>
          <cell r="AC2914">
            <v>17327.096999999998</v>
          </cell>
          <cell r="AD2914">
            <v>17327.096999999998</v>
          </cell>
          <cell r="AE2914">
            <v>0</v>
          </cell>
          <cell r="AF2914">
            <v>0</v>
          </cell>
          <cell r="AG2914">
            <v>0</v>
          </cell>
          <cell r="AH2914">
            <v>0</v>
          </cell>
          <cell r="AI2914">
            <v>0</v>
          </cell>
          <cell r="AJ2914">
            <v>0</v>
          </cell>
          <cell r="AK2914">
            <v>0</v>
          </cell>
          <cell r="AL2914">
            <v>0</v>
          </cell>
          <cell r="AM2914">
            <v>0</v>
          </cell>
          <cell r="AN2914">
            <v>0</v>
          </cell>
          <cell r="AO2914">
            <v>0</v>
          </cell>
          <cell r="AP2914">
            <v>0</v>
          </cell>
          <cell r="AQ2914">
            <v>34654.193999999996</v>
          </cell>
        </row>
        <row r="2915">
          <cell r="A2915">
            <v>3</v>
          </cell>
          <cell r="B2915" t="str">
            <v>COP</v>
          </cell>
          <cell r="C2915" t="str">
            <v>Convenidas</v>
          </cell>
          <cell r="D2915" t="str">
            <v>Fija</v>
          </cell>
          <cell r="E2915">
            <v>2</v>
          </cell>
          <cell r="F2915">
            <v>36192</v>
          </cell>
          <cell r="G2915" t="str">
            <v>Febrero</v>
          </cell>
          <cell r="H2915">
            <v>1999</v>
          </cell>
          <cell r="I2915">
            <v>36923</v>
          </cell>
          <cell r="J2915">
            <v>2001</v>
          </cell>
          <cell r="K2915" t="str">
            <v>Febrero</v>
          </cell>
          <cell r="L2915">
            <v>36231</v>
          </cell>
          <cell r="M2915" t="str">
            <v>Marzo</v>
          </cell>
          <cell r="N2915">
            <v>1999</v>
          </cell>
          <cell r="Q2915">
            <v>25.5</v>
          </cell>
          <cell r="R2915">
            <v>24.2</v>
          </cell>
          <cell r="S2915">
            <v>104.276</v>
          </cell>
          <cell r="T2915">
            <v>11507.9</v>
          </cell>
          <cell r="U2915">
            <v>11999.977804</v>
          </cell>
          <cell r="V2915">
            <v>11507.9</v>
          </cell>
          <cell r="W2915">
            <v>11999.977804</v>
          </cell>
          <cell r="X2915">
            <v>11507.9</v>
          </cell>
          <cell r="Y2915">
            <v>2934.5144999999998</v>
          </cell>
          <cell r="Z2915">
            <v>14442.414499999999</v>
          </cell>
          <cell r="AA2915">
            <v>278491.18</v>
          </cell>
          <cell r="AB2915">
            <v>0</v>
          </cell>
          <cell r="AC2915">
            <v>2934.5144999999998</v>
          </cell>
          <cell r="AD2915">
            <v>2934.5144999999998</v>
          </cell>
          <cell r="AE2915">
            <v>0</v>
          </cell>
          <cell r="AF2915">
            <v>0</v>
          </cell>
          <cell r="AG2915">
            <v>0</v>
          </cell>
          <cell r="AH2915">
            <v>0</v>
          </cell>
          <cell r="AI2915">
            <v>0</v>
          </cell>
          <cell r="AJ2915">
            <v>0</v>
          </cell>
          <cell r="AK2915">
            <v>0</v>
          </cell>
          <cell r="AL2915">
            <v>0</v>
          </cell>
          <cell r="AM2915">
            <v>0</v>
          </cell>
          <cell r="AN2915">
            <v>0</v>
          </cell>
          <cell r="AO2915">
            <v>0</v>
          </cell>
          <cell r="AP2915">
            <v>0</v>
          </cell>
          <cell r="AQ2915">
            <v>5869.0289999999995</v>
          </cell>
        </row>
        <row r="2916">
          <cell r="A2916">
            <v>3</v>
          </cell>
          <cell r="B2916" t="str">
            <v>COP</v>
          </cell>
          <cell r="C2916" t="str">
            <v>Subastas</v>
          </cell>
          <cell r="D2916" t="str">
            <v>Fija</v>
          </cell>
          <cell r="E2916">
            <v>3</v>
          </cell>
          <cell r="F2916">
            <v>36220</v>
          </cell>
          <cell r="G2916" t="str">
            <v>Marzo</v>
          </cell>
          <cell r="H2916">
            <v>1999</v>
          </cell>
          <cell r="I2916">
            <v>37316</v>
          </cell>
          <cell r="J2916">
            <v>2002</v>
          </cell>
          <cell r="K2916" t="str">
            <v>Marzo</v>
          </cell>
          <cell r="L2916">
            <v>36231</v>
          </cell>
          <cell r="M2916" t="str">
            <v>Marzo</v>
          </cell>
          <cell r="N2916">
            <v>1999</v>
          </cell>
          <cell r="Q2916">
            <v>25.5</v>
          </cell>
          <cell r="R2916">
            <v>24.4</v>
          </cell>
          <cell r="S2916">
            <v>102.84099999999999</v>
          </cell>
          <cell r="T2916">
            <v>87513.2</v>
          </cell>
          <cell r="U2916">
            <v>89999.450012000001</v>
          </cell>
          <cell r="V2916">
            <v>87513.2</v>
          </cell>
          <cell r="W2916">
            <v>89999.450012000001</v>
          </cell>
          <cell r="X2916">
            <v>87513.2</v>
          </cell>
          <cell r="Y2916">
            <v>22315.865999999998</v>
          </cell>
          <cell r="Z2916">
            <v>109829.06599999999</v>
          </cell>
          <cell r="AA2916">
            <v>2135322.0799999996</v>
          </cell>
          <cell r="AB2916">
            <v>0</v>
          </cell>
          <cell r="AC2916">
            <v>22315.865999999998</v>
          </cell>
          <cell r="AD2916">
            <v>22315.865999999998</v>
          </cell>
          <cell r="AE2916">
            <v>22315.865999999998</v>
          </cell>
          <cell r="AF2916">
            <v>0</v>
          </cell>
          <cell r="AG2916">
            <v>0</v>
          </cell>
          <cell r="AH2916">
            <v>0</v>
          </cell>
          <cell r="AI2916">
            <v>0</v>
          </cell>
          <cell r="AJ2916">
            <v>0</v>
          </cell>
          <cell r="AK2916">
            <v>0</v>
          </cell>
          <cell r="AL2916">
            <v>0</v>
          </cell>
          <cell r="AM2916">
            <v>0</v>
          </cell>
          <cell r="AN2916">
            <v>0</v>
          </cell>
          <cell r="AO2916">
            <v>0</v>
          </cell>
          <cell r="AP2916">
            <v>0</v>
          </cell>
          <cell r="AQ2916">
            <v>66947.597999999998</v>
          </cell>
        </row>
        <row r="2917">
          <cell r="A2917">
            <v>3</v>
          </cell>
          <cell r="B2917" t="str">
            <v>COP</v>
          </cell>
          <cell r="C2917" t="str">
            <v>Forzosas</v>
          </cell>
          <cell r="D2917" t="str">
            <v>Fija</v>
          </cell>
          <cell r="E2917">
            <v>1</v>
          </cell>
          <cell r="F2917">
            <v>36173</v>
          </cell>
          <cell r="G2917" t="str">
            <v>Enero</v>
          </cell>
          <cell r="H2917">
            <v>1999</v>
          </cell>
          <cell r="I2917">
            <v>36538</v>
          </cell>
          <cell r="J2917">
            <v>2000</v>
          </cell>
          <cell r="K2917" t="str">
            <v>Enero</v>
          </cell>
          <cell r="L2917">
            <v>36234</v>
          </cell>
          <cell r="M2917" t="str">
            <v>Marzo</v>
          </cell>
          <cell r="N2917">
            <v>1999</v>
          </cell>
          <cell r="Q2917">
            <v>25.5</v>
          </cell>
          <cell r="R2917">
            <v>21.2</v>
          </cell>
          <cell r="S2917">
            <v>106.929</v>
          </cell>
          <cell r="T2917">
            <v>821</v>
          </cell>
          <cell r="U2917">
            <v>877.88708999999994</v>
          </cell>
          <cell r="V2917">
            <v>821</v>
          </cell>
          <cell r="W2917">
            <v>877.88708999999994</v>
          </cell>
          <cell r="X2917">
            <v>821</v>
          </cell>
          <cell r="Y2917">
            <v>209.35499999999999</v>
          </cell>
          <cell r="Z2917">
            <v>1030.355</v>
          </cell>
          <cell r="AA2917">
            <v>17405.2</v>
          </cell>
          <cell r="AB2917">
            <v>0</v>
          </cell>
          <cell r="AC2917">
            <v>209.35499999999999</v>
          </cell>
          <cell r="AD2917">
            <v>0</v>
          </cell>
          <cell r="AE2917">
            <v>0</v>
          </cell>
          <cell r="AF2917">
            <v>0</v>
          </cell>
          <cell r="AG2917">
            <v>0</v>
          </cell>
          <cell r="AH2917">
            <v>0</v>
          </cell>
          <cell r="AI2917">
            <v>0</v>
          </cell>
          <cell r="AJ2917">
            <v>0</v>
          </cell>
          <cell r="AK2917">
            <v>0</v>
          </cell>
          <cell r="AL2917">
            <v>0</v>
          </cell>
          <cell r="AM2917">
            <v>0</v>
          </cell>
          <cell r="AN2917">
            <v>0</v>
          </cell>
          <cell r="AO2917">
            <v>0</v>
          </cell>
          <cell r="AP2917">
            <v>0</v>
          </cell>
          <cell r="AQ2917">
            <v>209.35499999999999</v>
          </cell>
        </row>
        <row r="2918">
          <cell r="A2918">
            <v>3</v>
          </cell>
          <cell r="B2918" t="str">
            <v>COP</v>
          </cell>
          <cell r="C2918" t="str">
            <v>Forzosas</v>
          </cell>
          <cell r="D2918" t="str">
            <v>Fija</v>
          </cell>
          <cell r="E2918">
            <v>2</v>
          </cell>
          <cell r="F2918">
            <v>36192</v>
          </cell>
          <cell r="G2918" t="str">
            <v>Febrero</v>
          </cell>
          <cell r="H2918">
            <v>1999</v>
          </cell>
          <cell r="I2918">
            <v>36923</v>
          </cell>
          <cell r="J2918">
            <v>2001</v>
          </cell>
          <cell r="K2918" t="str">
            <v>Febrero</v>
          </cell>
          <cell r="L2918">
            <v>36234</v>
          </cell>
          <cell r="M2918" t="str">
            <v>Marzo</v>
          </cell>
          <cell r="N2918">
            <v>1999</v>
          </cell>
          <cell r="Q2918">
            <v>25.5</v>
          </cell>
          <cell r="R2918">
            <v>24.2</v>
          </cell>
          <cell r="S2918">
            <v>104.462</v>
          </cell>
          <cell r="T2918">
            <v>187.2</v>
          </cell>
          <cell r="U2918">
            <v>195.552864</v>
          </cell>
          <cell r="V2918">
            <v>187.2</v>
          </cell>
          <cell r="W2918">
            <v>195.552864</v>
          </cell>
          <cell r="X2918">
            <v>187.2</v>
          </cell>
          <cell r="Y2918">
            <v>47.735999999999997</v>
          </cell>
          <cell r="Z2918">
            <v>234.93599999999998</v>
          </cell>
          <cell r="AA2918">
            <v>4530.24</v>
          </cell>
          <cell r="AB2918">
            <v>0</v>
          </cell>
          <cell r="AC2918">
            <v>47.735999999999997</v>
          </cell>
          <cell r="AD2918">
            <v>47.735999999999997</v>
          </cell>
          <cell r="AE2918">
            <v>0</v>
          </cell>
          <cell r="AF2918">
            <v>0</v>
          </cell>
          <cell r="AG2918">
            <v>0</v>
          </cell>
          <cell r="AH2918">
            <v>0</v>
          </cell>
          <cell r="AI2918">
            <v>0</v>
          </cell>
          <cell r="AJ2918">
            <v>0</v>
          </cell>
          <cell r="AK2918">
            <v>0</v>
          </cell>
          <cell r="AL2918">
            <v>0</v>
          </cell>
          <cell r="AM2918">
            <v>0</v>
          </cell>
          <cell r="AN2918">
            <v>0</v>
          </cell>
          <cell r="AO2918">
            <v>0</v>
          </cell>
          <cell r="AP2918">
            <v>0</v>
          </cell>
          <cell r="AQ2918">
            <v>95.471999999999994</v>
          </cell>
        </row>
        <row r="2919">
          <cell r="A2919">
            <v>3</v>
          </cell>
          <cell r="B2919" t="str">
            <v>COP</v>
          </cell>
          <cell r="C2919" t="str">
            <v>Convenidas</v>
          </cell>
          <cell r="D2919" t="str">
            <v>Fija</v>
          </cell>
          <cell r="E2919">
            <v>2</v>
          </cell>
          <cell r="F2919">
            <v>36192</v>
          </cell>
          <cell r="G2919" t="str">
            <v>Febrero</v>
          </cell>
          <cell r="H2919">
            <v>1999</v>
          </cell>
          <cell r="I2919">
            <v>36923</v>
          </cell>
          <cell r="J2919">
            <v>2001</v>
          </cell>
          <cell r="K2919" t="str">
            <v>Febrero</v>
          </cell>
          <cell r="L2919">
            <v>36234</v>
          </cell>
          <cell r="M2919" t="str">
            <v>Marzo</v>
          </cell>
          <cell r="N2919">
            <v>1999</v>
          </cell>
          <cell r="Q2919">
            <v>25.5</v>
          </cell>
          <cell r="R2919">
            <v>24.2</v>
          </cell>
          <cell r="S2919">
            <v>104.462</v>
          </cell>
          <cell r="T2919">
            <v>9737.7000000000007</v>
          </cell>
          <cell r="U2919">
            <v>10172.196174000001</v>
          </cell>
          <cell r="V2919">
            <v>9737.7000000000007</v>
          </cell>
          <cell r="W2919">
            <v>10172.196174000001</v>
          </cell>
          <cell r="X2919">
            <v>9737.7000000000007</v>
          </cell>
          <cell r="Y2919">
            <v>2483.1135000000004</v>
          </cell>
          <cell r="Z2919">
            <v>12220.8135</v>
          </cell>
          <cell r="AA2919">
            <v>235652.34</v>
          </cell>
          <cell r="AB2919">
            <v>0</v>
          </cell>
          <cell r="AC2919">
            <v>2483.1135000000004</v>
          </cell>
          <cell r="AD2919">
            <v>2483.1135000000004</v>
          </cell>
          <cell r="AE2919">
            <v>0</v>
          </cell>
          <cell r="AF2919">
            <v>0</v>
          </cell>
          <cell r="AG2919">
            <v>0</v>
          </cell>
          <cell r="AH2919">
            <v>0</v>
          </cell>
          <cell r="AI2919">
            <v>0</v>
          </cell>
          <cell r="AJ2919">
            <v>0</v>
          </cell>
          <cell r="AK2919">
            <v>0</v>
          </cell>
          <cell r="AL2919">
            <v>0</v>
          </cell>
          <cell r="AM2919">
            <v>0</v>
          </cell>
          <cell r="AN2919">
            <v>0</v>
          </cell>
          <cell r="AO2919">
            <v>0</v>
          </cell>
          <cell r="AP2919">
            <v>0</v>
          </cell>
          <cell r="AQ2919">
            <v>4966.2270000000008</v>
          </cell>
        </row>
        <row r="2920">
          <cell r="A2920">
            <v>3</v>
          </cell>
          <cell r="B2920" t="str">
            <v>COP</v>
          </cell>
          <cell r="C2920" t="str">
            <v>Forzosas</v>
          </cell>
          <cell r="D2920" t="str">
            <v>Fija</v>
          </cell>
          <cell r="E2920">
            <v>1</v>
          </cell>
          <cell r="F2920">
            <v>36173</v>
          </cell>
          <cell r="G2920" t="str">
            <v>Enero</v>
          </cell>
          <cell r="H2920">
            <v>1999</v>
          </cell>
          <cell r="I2920">
            <v>36538</v>
          </cell>
          <cell r="J2920">
            <v>2000</v>
          </cell>
          <cell r="K2920" t="str">
            <v>Enero</v>
          </cell>
          <cell r="L2920">
            <v>36235</v>
          </cell>
          <cell r="M2920" t="str">
            <v>Marzo</v>
          </cell>
          <cell r="N2920">
            <v>1999</v>
          </cell>
          <cell r="Q2920">
            <v>25.5</v>
          </cell>
          <cell r="R2920">
            <v>21.2</v>
          </cell>
          <cell r="S2920">
            <v>106.986</v>
          </cell>
          <cell r="T2920">
            <v>3047</v>
          </cell>
          <cell r="U2920">
            <v>3259.8634200000001</v>
          </cell>
          <cell r="V2920">
            <v>3047</v>
          </cell>
          <cell r="W2920">
            <v>3259.8634200000001</v>
          </cell>
          <cell r="X2920">
            <v>3047</v>
          </cell>
          <cell r="Y2920">
            <v>776.98500000000001</v>
          </cell>
          <cell r="Z2920">
            <v>3823.9850000000001</v>
          </cell>
          <cell r="AA2920">
            <v>64596.4</v>
          </cell>
          <cell r="AB2920">
            <v>0</v>
          </cell>
          <cell r="AC2920">
            <v>776.98500000000001</v>
          </cell>
          <cell r="AD2920">
            <v>0</v>
          </cell>
          <cell r="AE2920">
            <v>0</v>
          </cell>
          <cell r="AF2920">
            <v>0</v>
          </cell>
          <cell r="AG2920">
            <v>0</v>
          </cell>
          <cell r="AH2920">
            <v>0</v>
          </cell>
          <cell r="AI2920">
            <v>0</v>
          </cell>
          <cell r="AJ2920">
            <v>0</v>
          </cell>
          <cell r="AK2920">
            <v>0</v>
          </cell>
          <cell r="AL2920">
            <v>0</v>
          </cell>
          <cell r="AM2920">
            <v>0</v>
          </cell>
          <cell r="AN2920">
            <v>0</v>
          </cell>
          <cell r="AO2920">
            <v>0</v>
          </cell>
          <cell r="AP2920">
            <v>0</v>
          </cell>
          <cell r="AQ2920">
            <v>776.98500000000001</v>
          </cell>
        </row>
        <row r="2921">
          <cell r="A2921">
            <v>3</v>
          </cell>
          <cell r="B2921" t="str">
            <v>COP</v>
          </cell>
          <cell r="C2921" t="str">
            <v>Forzosas</v>
          </cell>
          <cell r="D2921" t="str">
            <v>Fija</v>
          </cell>
          <cell r="E2921">
            <v>2</v>
          </cell>
          <cell r="F2921">
            <v>36192</v>
          </cell>
          <cell r="G2921" t="str">
            <v>Febrero</v>
          </cell>
          <cell r="H2921">
            <v>1999</v>
          </cell>
          <cell r="I2921">
            <v>36923</v>
          </cell>
          <cell r="J2921">
            <v>2001</v>
          </cell>
          <cell r="K2921" t="str">
            <v>Febrero</v>
          </cell>
          <cell r="L2921">
            <v>36235</v>
          </cell>
          <cell r="M2921" t="str">
            <v>Marzo</v>
          </cell>
          <cell r="N2921">
            <v>1999</v>
          </cell>
          <cell r="Q2921">
            <v>25.5</v>
          </cell>
          <cell r="R2921">
            <v>24.2</v>
          </cell>
          <cell r="S2921">
            <v>104.524</v>
          </cell>
          <cell r="T2921">
            <v>7902.4</v>
          </cell>
          <cell r="U2921">
            <v>8259.9045760000008</v>
          </cell>
          <cell r="V2921">
            <v>7902.4</v>
          </cell>
          <cell r="W2921">
            <v>8259.9045760000008</v>
          </cell>
          <cell r="X2921">
            <v>7902.4</v>
          </cell>
          <cell r="Y2921">
            <v>2015.1119999999999</v>
          </cell>
          <cell r="Z2921">
            <v>9917.5119999999988</v>
          </cell>
          <cell r="AA2921">
            <v>191238.08</v>
          </cell>
          <cell r="AB2921">
            <v>0</v>
          </cell>
          <cell r="AC2921">
            <v>2015.1119999999999</v>
          </cell>
          <cell r="AD2921">
            <v>2015.1119999999999</v>
          </cell>
          <cell r="AE2921">
            <v>0</v>
          </cell>
          <cell r="AF2921">
            <v>0</v>
          </cell>
          <cell r="AG2921">
            <v>0</v>
          </cell>
          <cell r="AH2921">
            <v>0</v>
          </cell>
          <cell r="AI2921">
            <v>0</v>
          </cell>
          <cell r="AJ2921">
            <v>0</v>
          </cell>
          <cell r="AK2921">
            <v>0</v>
          </cell>
          <cell r="AL2921">
            <v>0</v>
          </cell>
          <cell r="AM2921">
            <v>0</v>
          </cell>
          <cell r="AN2921">
            <v>0</v>
          </cell>
          <cell r="AO2921">
            <v>0</v>
          </cell>
          <cell r="AP2921">
            <v>0</v>
          </cell>
          <cell r="AQ2921">
            <v>4030.2239999999997</v>
          </cell>
        </row>
        <row r="2922">
          <cell r="A2922">
            <v>3</v>
          </cell>
          <cell r="B2922" t="str">
            <v>COP</v>
          </cell>
          <cell r="C2922" t="str">
            <v>Convenidas</v>
          </cell>
          <cell r="D2922" t="str">
            <v>Fija</v>
          </cell>
          <cell r="E2922">
            <v>2</v>
          </cell>
          <cell r="F2922">
            <v>36192</v>
          </cell>
          <cell r="G2922" t="str">
            <v>Febrero</v>
          </cell>
          <cell r="H2922">
            <v>1999</v>
          </cell>
          <cell r="I2922">
            <v>36923</v>
          </cell>
          <cell r="J2922">
            <v>2001</v>
          </cell>
          <cell r="K2922" t="str">
            <v>Febrero</v>
          </cell>
          <cell r="L2922">
            <v>36235</v>
          </cell>
          <cell r="M2922" t="str">
            <v>Marzo</v>
          </cell>
          <cell r="N2922">
            <v>1999</v>
          </cell>
          <cell r="Q2922">
            <v>25.5</v>
          </cell>
          <cell r="R2922">
            <v>24.2</v>
          </cell>
          <cell r="S2922">
            <v>104.524</v>
          </cell>
          <cell r="T2922">
            <v>19134.3</v>
          </cell>
          <cell r="U2922">
            <v>19999.935732000002</v>
          </cell>
          <cell r="V2922">
            <v>19134.3</v>
          </cell>
          <cell r="W2922">
            <v>19999.935732000002</v>
          </cell>
          <cell r="X2922">
            <v>19134.3</v>
          </cell>
          <cell r="Y2922">
            <v>4879.2465000000002</v>
          </cell>
          <cell r="Z2922">
            <v>24013.5465</v>
          </cell>
          <cell r="AA2922">
            <v>463050.06</v>
          </cell>
          <cell r="AB2922">
            <v>0</v>
          </cell>
          <cell r="AC2922">
            <v>4879.2465000000002</v>
          </cell>
          <cell r="AD2922">
            <v>4879.2465000000002</v>
          </cell>
          <cell r="AE2922">
            <v>0</v>
          </cell>
          <cell r="AF2922">
            <v>0</v>
          </cell>
          <cell r="AG2922">
            <v>0</v>
          </cell>
          <cell r="AH2922">
            <v>0</v>
          </cell>
          <cell r="AI2922">
            <v>0</v>
          </cell>
          <cell r="AJ2922">
            <v>0</v>
          </cell>
          <cell r="AK2922">
            <v>0</v>
          </cell>
          <cell r="AL2922">
            <v>0</v>
          </cell>
          <cell r="AM2922">
            <v>0</v>
          </cell>
          <cell r="AN2922">
            <v>0</v>
          </cell>
          <cell r="AO2922">
            <v>0</v>
          </cell>
          <cell r="AP2922">
            <v>0</v>
          </cell>
          <cell r="AQ2922">
            <v>9758.4930000000004</v>
          </cell>
        </row>
        <row r="2923">
          <cell r="A2923">
            <v>3</v>
          </cell>
          <cell r="B2923" t="str">
            <v>COP</v>
          </cell>
          <cell r="C2923" t="str">
            <v>Forzosas</v>
          </cell>
          <cell r="D2923" t="str">
            <v>Fija</v>
          </cell>
          <cell r="E2923">
            <v>1</v>
          </cell>
          <cell r="F2923">
            <v>36173</v>
          </cell>
          <cell r="G2923" t="str">
            <v>Enero</v>
          </cell>
          <cell r="H2923">
            <v>1999</v>
          </cell>
          <cell r="I2923">
            <v>36538</v>
          </cell>
          <cell r="J2923">
            <v>2000</v>
          </cell>
          <cell r="K2923" t="str">
            <v>Enero</v>
          </cell>
          <cell r="L2923">
            <v>36236</v>
          </cell>
          <cell r="M2923" t="str">
            <v>Marzo</v>
          </cell>
          <cell r="N2923">
            <v>1999</v>
          </cell>
          <cell r="Q2923">
            <v>25.5</v>
          </cell>
          <cell r="R2923">
            <v>21.2</v>
          </cell>
          <cell r="S2923">
            <v>107.042</v>
          </cell>
          <cell r="T2923">
            <v>747.3</v>
          </cell>
          <cell r="U2923">
            <v>799.92486599999995</v>
          </cell>
          <cell r="V2923">
            <v>747.3</v>
          </cell>
          <cell r="W2923">
            <v>799.92486599999995</v>
          </cell>
          <cell r="X2923">
            <v>747.3</v>
          </cell>
          <cell r="Y2923">
            <v>190.5615</v>
          </cell>
          <cell r="Z2923">
            <v>937.86149999999998</v>
          </cell>
          <cell r="AA2923">
            <v>15842.759999999998</v>
          </cell>
          <cell r="AB2923">
            <v>0</v>
          </cell>
          <cell r="AC2923">
            <v>190.5615</v>
          </cell>
          <cell r="AD2923">
            <v>0</v>
          </cell>
          <cell r="AE2923">
            <v>0</v>
          </cell>
          <cell r="AF2923">
            <v>0</v>
          </cell>
          <cell r="AG2923">
            <v>0</v>
          </cell>
          <cell r="AH2923">
            <v>0</v>
          </cell>
          <cell r="AI2923">
            <v>0</v>
          </cell>
          <cell r="AJ2923">
            <v>0</v>
          </cell>
          <cell r="AK2923">
            <v>0</v>
          </cell>
          <cell r="AL2923">
            <v>0</v>
          </cell>
          <cell r="AM2923">
            <v>0</v>
          </cell>
          <cell r="AN2923">
            <v>0</v>
          </cell>
          <cell r="AO2923">
            <v>0</v>
          </cell>
          <cell r="AP2923">
            <v>0</v>
          </cell>
          <cell r="AQ2923">
            <v>190.5615</v>
          </cell>
        </row>
        <row r="2924">
          <cell r="A2924">
            <v>3</v>
          </cell>
          <cell r="B2924" t="str">
            <v>COP</v>
          </cell>
          <cell r="C2924" t="str">
            <v>Convenidas</v>
          </cell>
          <cell r="D2924" t="str">
            <v>Fija</v>
          </cell>
          <cell r="E2924">
            <v>1</v>
          </cell>
          <cell r="F2924">
            <v>36173</v>
          </cell>
          <cell r="G2924" t="str">
            <v>Enero</v>
          </cell>
          <cell r="H2924">
            <v>1999</v>
          </cell>
          <cell r="I2924">
            <v>36538</v>
          </cell>
          <cell r="J2924">
            <v>2000</v>
          </cell>
          <cell r="K2924" t="str">
            <v>Enero</v>
          </cell>
          <cell r="L2924">
            <v>36236</v>
          </cell>
          <cell r="M2924" t="str">
            <v>Marzo</v>
          </cell>
          <cell r="N2924">
            <v>1999</v>
          </cell>
          <cell r="Q2924">
            <v>25.5</v>
          </cell>
          <cell r="R2924">
            <v>21.2</v>
          </cell>
          <cell r="S2924">
            <v>107.042</v>
          </cell>
          <cell r="T2924">
            <v>22607.9</v>
          </cell>
          <cell r="U2924">
            <v>24199.948317999999</v>
          </cell>
          <cell r="V2924">
            <v>22607.9</v>
          </cell>
          <cell r="W2924">
            <v>24199.948317999999</v>
          </cell>
          <cell r="X2924">
            <v>22607.9</v>
          </cell>
          <cell r="Y2924">
            <v>5765.0145000000002</v>
          </cell>
          <cell r="Z2924">
            <v>28372.914500000003</v>
          </cell>
          <cell r="AA2924">
            <v>479287.48000000004</v>
          </cell>
          <cell r="AB2924">
            <v>0</v>
          </cell>
          <cell r="AC2924">
            <v>5765.0145000000002</v>
          </cell>
          <cell r="AD2924">
            <v>0</v>
          </cell>
          <cell r="AE2924">
            <v>0</v>
          </cell>
          <cell r="AF2924">
            <v>0</v>
          </cell>
          <cell r="AG2924">
            <v>0</v>
          </cell>
          <cell r="AH2924">
            <v>0</v>
          </cell>
          <cell r="AI2924">
            <v>0</v>
          </cell>
          <cell r="AJ2924">
            <v>0</v>
          </cell>
          <cell r="AK2924">
            <v>0</v>
          </cell>
          <cell r="AL2924">
            <v>0</v>
          </cell>
          <cell r="AM2924">
            <v>0</v>
          </cell>
          <cell r="AN2924">
            <v>0</v>
          </cell>
          <cell r="AO2924">
            <v>0</v>
          </cell>
          <cell r="AP2924">
            <v>0</v>
          </cell>
          <cell r="AQ2924">
            <v>5765.0145000000002</v>
          </cell>
        </row>
        <row r="2925">
          <cell r="A2925">
            <v>3</v>
          </cell>
          <cell r="B2925" t="str">
            <v>COP</v>
          </cell>
          <cell r="C2925" t="str">
            <v>Convenidas</v>
          </cell>
          <cell r="D2925" t="str">
            <v>Fija</v>
          </cell>
          <cell r="E2925">
            <v>3</v>
          </cell>
          <cell r="F2925">
            <v>36220</v>
          </cell>
          <cell r="G2925" t="str">
            <v>Marzo</v>
          </cell>
          <cell r="H2925">
            <v>1999</v>
          </cell>
          <cell r="I2925">
            <v>37316</v>
          </cell>
          <cell r="J2925">
            <v>2002</v>
          </cell>
          <cell r="K2925" t="str">
            <v>Marzo</v>
          </cell>
          <cell r="L2925">
            <v>36236</v>
          </cell>
          <cell r="M2925" t="str">
            <v>Marzo</v>
          </cell>
          <cell r="N2925">
            <v>1999</v>
          </cell>
          <cell r="Q2925">
            <v>25.5</v>
          </cell>
          <cell r="R2925">
            <v>24.4</v>
          </cell>
          <cell r="S2925">
            <v>103.149</v>
          </cell>
          <cell r="T2925">
            <v>7985.4</v>
          </cell>
          <cell r="U2925">
            <v>8236.8602460000002</v>
          </cell>
          <cell r="V2925">
            <v>7985.4</v>
          </cell>
          <cell r="W2925">
            <v>8236.8602460000002</v>
          </cell>
          <cell r="X2925">
            <v>7985.4</v>
          </cell>
          <cell r="Y2925">
            <v>2036.277</v>
          </cell>
          <cell r="Z2925">
            <v>10021.677</v>
          </cell>
          <cell r="AA2925">
            <v>194843.75999999998</v>
          </cell>
          <cell r="AB2925">
            <v>0</v>
          </cell>
          <cell r="AC2925">
            <v>2036.277</v>
          </cell>
          <cell r="AD2925">
            <v>2036.277</v>
          </cell>
          <cell r="AE2925">
            <v>2036.277</v>
          </cell>
          <cell r="AF2925">
            <v>0</v>
          </cell>
          <cell r="AG2925">
            <v>0</v>
          </cell>
          <cell r="AH2925">
            <v>0</v>
          </cell>
          <cell r="AI2925">
            <v>0</v>
          </cell>
          <cell r="AJ2925">
            <v>0</v>
          </cell>
          <cell r="AK2925">
            <v>0</v>
          </cell>
          <cell r="AL2925">
            <v>0</v>
          </cell>
          <cell r="AM2925">
            <v>0</v>
          </cell>
          <cell r="AN2925">
            <v>0</v>
          </cell>
          <cell r="AO2925">
            <v>0</v>
          </cell>
          <cell r="AP2925">
            <v>0</v>
          </cell>
          <cell r="AQ2925">
            <v>6108.8310000000001</v>
          </cell>
        </row>
        <row r="2926">
          <cell r="A2926">
            <v>3</v>
          </cell>
          <cell r="B2926" t="str">
            <v>COP</v>
          </cell>
          <cell r="C2926" t="str">
            <v>Forzosas</v>
          </cell>
          <cell r="D2926" t="str">
            <v>Fija</v>
          </cell>
          <cell r="E2926">
            <v>2</v>
          </cell>
          <cell r="F2926">
            <v>36192</v>
          </cell>
          <cell r="G2926" t="str">
            <v>Febrero</v>
          </cell>
          <cell r="H2926">
            <v>1999</v>
          </cell>
          <cell r="I2926">
            <v>36923</v>
          </cell>
          <cell r="J2926">
            <v>2001</v>
          </cell>
          <cell r="K2926" t="str">
            <v>Febrero</v>
          </cell>
          <cell r="L2926">
            <v>36237</v>
          </cell>
          <cell r="M2926" t="str">
            <v>Marzo</v>
          </cell>
          <cell r="N2926">
            <v>1999</v>
          </cell>
          <cell r="Q2926">
            <v>25.5</v>
          </cell>
          <cell r="R2926">
            <v>24.2</v>
          </cell>
          <cell r="S2926">
            <v>104.649</v>
          </cell>
          <cell r="T2926">
            <v>496.8</v>
          </cell>
          <cell r="U2926">
            <v>519.89623200000005</v>
          </cell>
          <cell r="V2926">
            <v>496.8</v>
          </cell>
          <cell r="W2926">
            <v>519.89623200000005</v>
          </cell>
          <cell r="X2926">
            <v>496.8</v>
          </cell>
          <cell r="Y2926">
            <v>126.68400000000001</v>
          </cell>
          <cell r="Z2926">
            <v>623.48400000000004</v>
          </cell>
          <cell r="AA2926">
            <v>12022.56</v>
          </cell>
          <cell r="AB2926">
            <v>0</v>
          </cell>
          <cell r="AC2926">
            <v>126.68400000000001</v>
          </cell>
          <cell r="AD2926">
            <v>126.68400000000001</v>
          </cell>
          <cell r="AE2926">
            <v>0</v>
          </cell>
          <cell r="AF2926">
            <v>0</v>
          </cell>
          <cell r="AG2926">
            <v>0</v>
          </cell>
          <cell r="AH2926">
            <v>0</v>
          </cell>
          <cell r="AI2926">
            <v>0</v>
          </cell>
          <cell r="AJ2926">
            <v>0</v>
          </cell>
          <cell r="AK2926">
            <v>0</v>
          </cell>
          <cell r="AL2926">
            <v>0</v>
          </cell>
          <cell r="AM2926">
            <v>0</v>
          </cell>
          <cell r="AN2926">
            <v>0</v>
          </cell>
          <cell r="AO2926">
            <v>0</v>
          </cell>
          <cell r="AP2926">
            <v>0</v>
          </cell>
          <cell r="AQ2926">
            <v>253.36800000000002</v>
          </cell>
        </row>
        <row r="2927">
          <cell r="A2927">
            <v>3</v>
          </cell>
          <cell r="B2927" t="str">
            <v>COP</v>
          </cell>
          <cell r="C2927" t="str">
            <v>Subastas</v>
          </cell>
          <cell r="D2927" t="str">
            <v>Fija</v>
          </cell>
          <cell r="E2927">
            <v>1</v>
          </cell>
          <cell r="F2927">
            <v>36173</v>
          </cell>
          <cell r="G2927" t="str">
            <v>Enero</v>
          </cell>
          <cell r="H2927">
            <v>1999</v>
          </cell>
          <cell r="I2927">
            <v>36538</v>
          </cell>
          <cell r="J2927">
            <v>2000</v>
          </cell>
          <cell r="K2927" t="str">
            <v>Enero</v>
          </cell>
          <cell r="L2927">
            <v>36238</v>
          </cell>
          <cell r="M2927" t="str">
            <v>Marzo</v>
          </cell>
          <cell r="N2927">
            <v>1999</v>
          </cell>
          <cell r="Q2927">
            <v>25.5</v>
          </cell>
          <cell r="R2927">
            <v>25</v>
          </cell>
          <cell r="S2927">
            <v>104.47</v>
          </cell>
          <cell r="T2927">
            <v>11000</v>
          </cell>
          <cell r="U2927">
            <v>11491.7</v>
          </cell>
          <cell r="V2927">
            <v>11000</v>
          </cell>
          <cell r="W2927">
            <v>11491.7</v>
          </cell>
          <cell r="X2927">
            <v>11000</v>
          </cell>
          <cell r="Y2927">
            <v>2805</v>
          </cell>
          <cell r="Z2927">
            <v>13805</v>
          </cell>
          <cell r="AA2927">
            <v>275000</v>
          </cell>
          <cell r="AB2927">
            <v>0</v>
          </cell>
          <cell r="AC2927">
            <v>2805</v>
          </cell>
          <cell r="AD2927">
            <v>0</v>
          </cell>
          <cell r="AE2927">
            <v>0</v>
          </cell>
          <cell r="AF2927">
            <v>0</v>
          </cell>
          <cell r="AG2927">
            <v>0</v>
          </cell>
          <cell r="AH2927">
            <v>0</v>
          </cell>
          <cell r="AI2927">
            <v>0</v>
          </cell>
          <cell r="AJ2927">
            <v>0</v>
          </cell>
          <cell r="AK2927">
            <v>0</v>
          </cell>
          <cell r="AL2927">
            <v>0</v>
          </cell>
          <cell r="AM2927">
            <v>0</v>
          </cell>
          <cell r="AN2927">
            <v>0</v>
          </cell>
          <cell r="AO2927">
            <v>0</v>
          </cell>
          <cell r="AP2927">
            <v>0</v>
          </cell>
          <cell r="AQ2927">
            <v>2805</v>
          </cell>
        </row>
        <row r="2928">
          <cell r="A2928">
            <v>3</v>
          </cell>
          <cell r="B2928" t="str">
            <v>COP</v>
          </cell>
          <cell r="C2928" t="str">
            <v>Forzosas</v>
          </cell>
          <cell r="D2928" t="str">
            <v>Fija</v>
          </cell>
          <cell r="E2928">
            <v>1</v>
          </cell>
          <cell r="F2928">
            <v>36173</v>
          </cell>
          <cell r="G2928" t="str">
            <v>Enero</v>
          </cell>
          <cell r="H2928">
            <v>1999</v>
          </cell>
          <cell r="I2928">
            <v>36538</v>
          </cell>
          <cell r="J2928">
            <v>2000</v>
          </cell>
          <cell r="K2928" t="str">
            <v>Enero</v>
          </cell>
          <cell r="L2928">
            <v>36238</v>
          </cell>
          <cell r="M2928" t="str">
            <v>Marzo</v>
          </cell>
          <cell r="N2928">
            <v>1999</v>
          </cell>
          <cell r="Q2928">
            <v>25.5</v>
          </cell>
          <cell r="R2928">
            <v>25</v>
          </cell>
          <cell r="S2928">
            <v>104.47</v>
          </cell>
          <cell r="T2928">
            <v>879.5</v>
          </cell>
          <cell r="U2928">
            <v>918.81365000000005</v>
          </cell>
          <cell r="V2928">
            <v>879.5</v>
          </cell>
          <cell r="W2928">
            <v>918.81365000000005</v>
          </cell>
          <cell r="X2928">
            <v>879.5</v>
          </cell>
          <cell r="Y2928">
            <v>224.27250000000001</v>
          </cell>
          <cell r="Z2928">
            <v>1103.7725</v>
          </cell>
          <cell r="AA2928">
            <v>21987.5</v>
          </cell>
          <cell r="AB2928">
            <v>0</v>
          </cell>
          <cell r="AC2928">
            <v>224.27250000000001</v>
          </cell>
          <cell r="AD2928">
            <v>0</v>
          </cell>
          <cell r="AE2928">
            <v>0</v>
          </cell>
          <cell r="AF2928">
            <v>0</v>
          </cell>
          <cell r="AG2928">
            <v>0</v>
          </cell>
          <cell r="AH2928">
            <v>0</v>
          </cell>
          <cell r="AI2928">
            <v>0</v>
          </cell>
          <cell r="AJ2928">
            <v>0</v>
          </cell>
          <cell r="AK2928">
            <v>0</v>
          </cell>
          <cell r="AL2928">
            <v>0</v>
          </cell>
          <cell r="AM2928">
            <v>0</v>
          </cell>
          <cell r="AN2928">
            <v>0</v>
          </cell>
          <cell r="AO2928">
            <v>0</v>
          </cell>
          <cell r="AP2928">
            <v>0</v>
          </cell>
          <cell r="AQ2928">
            <v>224.27250000000001</v>
          </cell>
        </row>
        <row r="2929">
          <cell r="A2929">
            <v>3</v>
          </cell>
          <cell r="B2929" t="str">
            <v>COP</v>
          </cell>
          <cell r="C2929" t="str">
            <v>Forzosas</v>
          </cell>
          <cell r="D2929" t="str">
            <v>Fija</v>
          </cell>
          <cell r="E2929">
            <v>2</v>
          </cell>
          <cell r="F2929">
            <v>36192</v>
          </cell>
          <cell r="G2929" t="str">
            <v>Febrero</v>
          </cell>
          <cell r="H2929">
            <v>1999</v>
          </cell>
          <cell r="I2929">
            <v>36923</v>
          </cell>
          <cell r="J2929">
            <v>2001</v>
          </cell>
          <cell r="K2929" t="str">
            <v>Febrero</v>
          </cell>
          <cell r="L2929">
            <v>36238</v>
          </cell>
          <cell r="M2929" t="str">
            <v>Marzo</v>
          </cell>
          <cell r="N2929">
            <v>1999</v>
          </cell>
          <cell r="Q2929">
            <v>25.5</v>
          </cell>
          <cell r="R2929">
            <v>24.2</v>
          </cell>
          <cell r="S2929">
            <v>104.711</v>
          </cell>
          <cell r="T2929">
            <v>754.4</v>
          </cell>
          <cell r="U2929">
            <v>789.93978400000003</v>
          </cell>
          <cell r="V2929">
            <v>754.4</v>
          </cell>
          <cell r="W2929">
            <v>789.93978400000003</v>
          </cell>
          <cell r="X2929">
            <v>754.4</v>
          </cell>
          <cell r="Y2929">
            <v>192.37199999999999</v>
          </cell>
          <cell r="Z2929">
            <v>946.77199999999993</v>
          </cell>
          <cell r="AA2929">
            <v>18256.48</v>
          </cell>
          <cell r="AB2929">
            <v>0</v>
          </cell>
          <cell r="AC2929">
            <v>192.37199999999999</v>
          </cell>
          <cell r="AD2929">
            <v>192.37199999999999</v>
          </cell>
          <cell r="AE2929">
            <v>0</v>
          </cell>
          <cell r="AF2929">
            <v>0</v>
          </cell>
          <cell r="AG2929">
            <v>0</v>
          </cell>
          <cell r="AH2929">
            <v>0</v>
          </cell>
          <cell r="AI2929">
            <v>0</v>
          </cell>
          <cell r="AJ2929">
            <v>0</v>
          </cell>
          <cell r="AK2929">
            <v>0</v>
          </cell>
          <cell r="AL2929">
            <v>0</v>
          </cell>
          <cell r="AM2929">
            <v>0</v>
          </cell>
          <cell r="AN2929">
            <v>0</v>
          </cell>
          <cell r="AO2929">
            <v>0</v>
          </cell>
          <cell r="AP2929">
            <v>0</v>
          </cell>
          <cell r="AQ2929">
            <v>384.74399999999997</v>
          </cell>
        </row>
        <row r="2930">
          <cell r="A2930">
            <v>3</v>
          </cell>
          <cell r="B2930" t="str">
            <v>COP</v>
          </cell>
          <cell r="C2930" t="str">
            <v>Convenidas</v>
          </cell>
          <cell r="D2930" t="str">
            <v>Fija</v>
          </cell>
          <cell r="E2930">
            <v>2</v>
          </cell>
          <cell r="F2930">
            <v>36192</v>
          </cell>
          <cell r="G2930" t="str">
            <v>Febrero</v>
          </cell>
          <cell r="H2930">
            <v>1999</v>
          </cell>
          <cell r="I2930">
            <v>36923</v>
          </cell>
          <cell r="J2930">
            <v>2001</v>
          </cell>
          <cell r="K2930" t="str">
            <v>Febrero</v>
          </cell>
          <cell r="L2930">
            <v>36238</v>
          </cell>
          <cell r="M2930" t="str">
            <v>Marzo</v>
          </cell>
          <cell r="N2930">
            <v>1999</v>
          </cell>
          <cell r="Q2930">
            <v>25.5</v>
          </cell>
          <cell r="R2930">
            <v>24.2</v>
          </cell>
          <cell r="S2930">
            <v>104.711</v>
          </cell>
          <cell r="T2930">
            <v>5443.5</v>
          </cell>
          <cell r="U2930">
            <v>5699.9432850000003</v>
          </cell>
          <cell r="V2930">
            <v>5443.5</v>
          </cell>
          <cell r="W2930">
            <v>5699.9432850000003</v>
          </cell>
          <cell r="X2930">
            <v>5443.5</v>
          </cell>
          <cell r="Y2930">
            <v>1388.0925</v>
          </cell>
          <cell r="Z2930">
            <v>6831.5924999999997</v>
          </cell>
          <cell r="AA2930">
            <v>131732.69999999998</v>
          </cell>
          <cell r="AB2930">
            <v>0</v>
          </cell>
          <cell r="AC2930">
            <v>1388.0925</v>
          </cell>
          <cell r="AD2930">
            <v>1388.0925</v>
          </cell>
          <cell r="AE2930">
            <v>0</v>
          </cell>
          <cell r="AF2930">
            <v>0</v>
          </cell>
          <cell r="AG2930">
            <v>0</v>
          </cell>
          <cell r="AH2930">
            <v>0</v>
          </cell>
          <cell r="AI2930">
            <v>0</v>
          </cell>
          <cell r="AJ2930">
            <v>0</v>
          </cell>
          <cell r="AK2930">
            <v>0</v>
          </cell>
          <cell r="AL2930">
            <v>0</v>
          </cell>
          <cell r="AM2930">
            <v>0</v>
          </cell>
          <cell r="AN2930">
            <v>0</v>
          </cell>
          <cell r="AO2930">
            <v>0</v>
          </cell>
          <cell r="AP2930">
            <v>0</v>
          </cell>
          <cell r="AQ2930">
            <v>2776.1849999999999</v>
          </cell>
        </row>
        <row r="2931">
          <cell r="A2931">
            <v>3</v>
          </cell>
          <cell r="B2931" t="str">
            <v>COP</v>
          </cell>
          <cell r="C2931" t="str">
            <v>Convenidas</v>
          </cell>
          <cell r="D2931" t="str">
            <v>Fija</v>
          </cell>
          <cell r="E2931">
            <v>3</v>
          </cell>
          <cell r="F2931">
            <v>36220</v>
          </cell>
          <cell r="G2931" t="str">
            <v>Marzo</v>
          </cell>
          <cell r="H2931">
            <v>1999</v>
          </cell>
          <cell r="I2931">
            <v>37316</v>
          </cell>
          <cell r="J2931">
            <v>2002</v>
          </cell>
          <cell r="K2931" t="str">
            <v>Marzo</v>
          </cell>
          <cell r="L2931">
            <v>36238</v>
          </cell>
          <cell r="M2931" t="str">
            <v>Marzo</v>
          </cell>
          <cell r="N2931">
            <v>1999</v>
          </cell>
          <cell r="Q2931">
            <v>25.5</v>
          </cell>
          <cell r="R2931">
            <v>24.4</v>
          </cell>
          <cell r="S2931">
            <v>103.27200000000001</v>
          </cell>
          <cell r="T2931">
            <v>4524.8999999999996</v>
          </cell>
          <cell r="U2931">
            <v>4672.9547279999997</v>
          </cell>
          <cell r="V2931">
            <v>4524.8999999999996</v>
          </cell>
          <cell r="W2931">
            <v>4672.9547279999997</v>
          </cell>
          <cell r="X2931">
            <v>4524.8999999999996</v>
          </cell>
          <cell r="Y2931">
            <v>1153.8495</v>
          </cell>
          <cell r="Z2931">
            <v>5678.7494999999999</v>
          </cell>
          <cell r="AA2931">
            <v>110407.55999999998</v>
          </cell>
          <cell r="AB2931">
            <v>0</v>
          </cell>
          <cell r="AC2931">
            <v>1153.8495</v>
          </cell>
          <cell r="AD2931">
            <v>1153.8495</v>
          </cell>
          <cell r="AE2931">
            <v>1153.8495</v>
          </cell>
          <cell r="AF2931">
            <v>0</v>
          </cell>
          <cell r="AG2931">
            <v>0</v>
          </cell>
          <cell r="AH2931">
            <v>0</v>
          </cell>
          <cell r="AI2931">
            <v>0</v>
          </cell>
          <cell r="AJ2931">
            <v>0</v>
          </cell>
          <cell r="AK2931">
            <v>0</v>
          </cell>
          <cell r="AL2931">
            <v>0</v>
          </cell>
          <cell r="AM2931">
            <v>0</v>
          </cell>
          <cell r="AN2931">
            <v>0</v>
          </cell>
          <cell r="AO2931">
            <v>0</v>
          </cell>
          <cell r="AP2931">
            <v>0</v>
          </cell>
          <cell r="AQ2931">
            <v>3461.5484999999999</v>
          </cell>
        </row>
        <row r="2932">
          <cell r="A2932">
            <v>3</v>
          </cell>
          <cell r="B2932" t="str">
            <v>COP</v>
          </cell>
          <cell r="C2932" t="str">
            <v>Forzosas</v>
          </cell>
          <cell r="D2932" t="str">
            <v>Fija</v>
          </cell>
          <cell r="E2932">
            <v>1</v>
          </cell>
          <cell r="F2932">
            <v>36173</v>
          </cell>
          <cell r="G2932" t="str">
            <v>Enero</v>
          </cell>
          <cell r="H2932">
            <v>1999</v>
          </cell>
          <cell r="I2932">
            <v>36538</v>
          </cell>
          <cell r="J2932">
            <v>2000</v>
          </cell>
          <cell r="K2932" t="str">
            <v>Enero</v>
          </cell>
          <cell r="L2932">
            <v>36242</v>
          </cell>
          <cell r="M2932" t="str">
            <v>Marzo</v>
          </cell>
          <cell r="N2932">
            <v>1999</v>
          </cell>
          <cell r="Q2932">
            <v>25.5</v>
          </cell>
          <cell r="R2932">
            <v>25</v>
          </cell>
          <cell r="S2932">
            <v>104.726</v>
          </cell>
          <cell r="T2932">
            <v>9629.7999999999993</v>
          </cell>
          <cell r="U2932">
            <v>10084.904348</v>
          </cell>
          <cell r="V2932">
            <v>9629.7999999999993</v>
          </cell>
          <cell r="W2932">
            <v>10084.904348</v>
          </cell>
          <cell r="X2932">
            <v>9629.7999999999993</v>
          </cell>
          <cell r="Y2932">
            <v>2455.5989999999997</v>
          </cell>
          <cell r="Z2932">
            <v>12085.398999999999</v>
          </cell>
          <cell r="AA2932">
            <v>240744.99999999997</v>
          </cell>
          <cell r="AB2932">
            <v>0</v>
          </cell>
          <cell r="AC2932">
            <v>2455.5989999999997</v>
          </cell>
          <cell r="AD2932">
            <v>0</v>
          </cell>
          <cell r="AE2932">
            <v>0</v>
          </cell>
          <cell r="AF2932">
            <v>0</v>
          </cell>
          <cell r="AG2932">
            <v>0</v>
          </cell>
          <cell r="AH2932">
            <v>0</v>
          </cell>
          <cell r="AI2932">
            <v>0</v>
          </cell>
          <cell r="AJ2932">
            <v>0</v>
          </cell>
          <cell r="AK2932">
            <v>0</v>
          </cell>
          <cell r="AL2932">
            <v>0</v>
          </cell>
          <cell r="AM2932">
            <v>0</v>
          </cell>
          <cell r="AN2932">
            <v>0</v>
          </cell>
          <cell r="AO2932">
            <v>0</v>
          </cell>
          <cell r="AP2932">
            <v>0</v>
          </cell>
          <cell r="AQ2932">
            <v>2455.5989999999997</v>
          </cell>
        </row>
        <row r="2933">
          <cell r="A2933">
            <v>3</v>
          </cell>
          <cell r="B2933" t="str">
            <v>COP</v>
          </cell>
          <cell r="C2933" t="str">
            <v>Convenidas</v>
          </cell>
          <cell r="D2933" t="str">
            <v>Fija</v>
          </cell>
          <cell r="E2933">
            <v>1</v>
          </cell>
          <cell r="F2933">
            <v>36173</v>
          </cell>
          <cell r="G2933" t="str">
            <v>Enero</v>
          </cell>
          <cell r="H2933">
            <v>1999</v>
          </cell>
          <cell r="I2933">
            <v>36538</v>
          </cell>
          <cell r="J2933">
            <v>2000</v>
          </cell>
          <cell r="K2933" t="str">
            <v>Enero</v>
          </cell>
          <cell r="L2933">
            <v>36242</v>
          </cell>
          <cell r="M2933" t="str">
            <v>Marzo</v>
          </cell>
          <cell r="N2933">
            <v>1999</v>
          </cell>
          <cell r="Q2933">
            <v>25.5</v>
          </cell>
          <cell r="R2933">
            <v>25</v>
          </cell>
          <cell r="S2933">
            <v>104.726</v>
          </cell>
          <cell r="T2933">
            <v>14323</v>
          </cell>
          <cell r="U2933">
            <v>14999.904979999999</v>
          </cell>
          <cell r="V2933">
            <v>14323</v>
          </cell>
          <cell r="W2933">
            <v>14999.904979999999</v>
          </cell>
          <cell r="X2933">
            <v>14323</v>
          </cell>
          <cell r="Y2933">
            <v>3652.3650000000002</v>
          </cell>
          <cell r="Z2933">
            <v>17975.365000000002</v>
          </cell>
          <cell r="AA2933">
            <v>358075</v>
          </cell>
          <cell r="AB2933">
            <v>0</v>
          </cell>
          <cell r="AC2933">
            <v>3652.3650000000002</v>
          </cell>
          <cell r="AD2933">
            <v>0</v>
          </cell>
          <cell r="AE2933">
            <v>0</v>
          </cell>
          <cell r="AF2933">
            <v>0</v>
          </cell>
          <cell r="AG2933">
            <v>0</v>
          </cell>
          <cell r="AH2933">
            <v>0</v>
          </cell>
          <cell r="AI2933">
            <v>0</v>
          </cell>
          <cell r="AJ2933">
            <v>0</v>
          </cell>
          <cell r="AK2933">
            <v>0</v>
          </cell>
          <cell r="AL2933">
            <v>0</v>
          </cell>
          <cell r="AM2933">
            <v>0</v>
          </cell>
          <cell r="AN2933">
            <v>0</v>
          </cell>
          <cell r="AO2933">
            <v>0</v>
          </cell>
          <cell r="AP2933">
            <v>0</v>
          </cell>
          <cell r="AQ2933">
            <v>3652.3650000000002</v>
          </cell>
        </row>
        <row r="2934">
          <cell r="A2934">
            <v>3</v>
          </cell>
          <cell r="B2934" t="str">
            <v>COP</v>
          </cell>
          <cell r="C2934" t="str">
            <v>Forzosas</v>
          </cell>
          <cell r="D2934" t="str">
            <v>Fija</v>
          </cell>
          <cell r="E2934">
            <v>2</v>
          </cell>
          <cell r="F2934">
            <v>36192</v>
          </cell>
          <cell r="G2934" t="str">
            <v>Febrero</v>
          </cell>
          <cell r="H2934">
            <v>1999</v>
          </cell>
          <cell r="I2934">
            <v>36923</v>
          </cell>
          <cell r="J2934">
            <v>2001</v>
          </cell>
          <cell r="K2934" t="str">
            <v>Febrero</v>
          </cell>
          <cell r="L2934">
            <v>36242</v>
          </cell>
          <cell r="M2934" t="str">
            <v>Marzo</v>
          </cell>
          <cell r="N2934">
            <v>1999</v>
          </cell>
          <cell r="Q2934">
            <v>25.5</v>
          </cell>
          <cell r="R2934">
            <v>24.2</v>
          </cell>
          <cell r="S2934">
            <v>104.96</v>
          </cell>
          <cell r="T2934">
            <v>8201.2000000000007</v>
          </cell>
          <cell r="U2934">
            <v>8607.9795200000008</v>
          </cell>
          <cell r="V2934">
            <v>8201.2000000000007</v>
          </cell>
          <cell r="W2934">
            <v>8607.9795200000008</v>
          </cell>
          <cell r="X2934">
            <v>8201.2000000000007</v>
          </cell>
          <cell r="Y2934">
            <v>2091.306</v>
          </cell>
          <cell r="Z2934">
            <v>10292.506000000001</v>
          </cell>
          <cell r="AA2934">
            <v>198469.04</v>
          </cell>
          <cell r="AB2934">
            <v>0</v>
          </cell>
          <cell r="AC2934">
            <v>2091.306</v>
          </cell>
          <cell r="AD2934">
            <v>2091.306</v>
          </cell>
          <cell r="AE2934">
            <v>0</v>
          </cell>
          <cell r="AF2934">
            <v>0</v>
          </cell>
          <cell r="AG2934">
            <v>0</v>
          </cell>
          <cell r="AH2934">
            <v>0</v>
          </cell>
          <cell r="AI2934">
            <v>0</v>
          </cell>
          <cell r="AJ2934">
            <v>0</v>
          </cell>
          <cell r="AK2934">
            <v>0</v>
          </cell>
          <cell r="AL2934">
            <v>0</v>
          </cell>
          <cell r="AM2934">
            <v>0</v>
          </cell>
          <cell r="AN2934">
            <v>0</v>
          </cell>
          <cell r="AO2934">
            <v>0</v>
          </cell>
          <cell r="AP2934">
            <v>0</v>
          </cell>
          <cell r="AQ2934">
            <v>4182.6120000000001</v>
          </cell>
        </row>
        <row r="2935">
          <cell r="A2935">
            <v>3</v>
          </cell>
          <cell r="B2935" t="str">
            <v>COP</v>
          </cell>
          <cell r="C2935" t="str">
            <v>Convenidas</v>
          </cell>
          <cell r="D2935" t="str">
            <v>Fija</v>
          </cell>
          <cell r="E2935">
            <v>2</v>
          </cell>
          <cell r="F2935">
            <v>36192</v>
          </cell>
          <cell r="G2935" t="str">
            <v>Febrero</v>
          </cell>
          <cell r="H2935">
            <v>1999</v>
          </cell>
          <cell r="I2935">
            <v>36923</v>
          </cell>
          <cell r="J2935">
            <v>2001</v>
          </cell>
          <cell r="K2935" t="str">
            <v>Febrero</v>
          </cell>
          <cell r="L2935">
            <v>36242</v>
          </cell>
          <cell r="M2935" t="str">
            <v>Marzo</v>
          </cell>
          <cell r="N2935">
            <v>1999</v>
          </cell>
          <cell r="Q2935">
            <v>25.5</v>
          </cell>
          <cell r="R2935">
            <v>24.2</v>
          </cell>
          <cell r="S2935">
            <v>104.96</v>
          </cell>
          <cell r="T2935">
            <v>16958.7</v>
          </cell>
          <cell r="U2935">
            <v>17799.85152</v>
          </cell>
          <cell r="V2935">
            <v>16958.7</v>
          </cell>
          <cell r="W2935">
            <v>17799.85152</v>
          </cell>
          <cell r="X2935">
            <v>16958.7</v>
          </cell>
          <cell r="Y2935">
            <v>4324.4684999999999</v>
          </cell>
          <cell r="Z2935">
            <v>21283.1685</v>
          </cell>
          <cell r="AA2935">
            <v>410400.54</v>
          </cell>
          <cell r="AB2935">
            <v>0</v>
          </cell>
          <cell r="AC2935">
            <v>4324.4684999999999</v>
          </cell>
          <cell r="AD2935">
            <v>4324.4684999999999</v>
          </cell>
          <cell r="AE2935">
            <v>0</v>
          </cell>
          <cell r="AF2935">
            <v>0</v>
          </cell>
          <cell r="AG2935">
            <v>0</v>
          </cell>
          <cell r="AH2935">
            <v>0</v>
          </cell>
          <cell r="AI2935">
            <v>0</v>
          </cell>
          <cell r="AJ2935">
            <v>0</v>
          </cell>
          <cell r="AK2935">
            <v>0</v>
          </cell>
          <cell r="AL2935">
            <v>0</v>
          </cell>
          <cell r="AM2935">
            <v>0</v>
          </cell>
          <cell r="AN2935">
            <v>0</v>
          </cell>
          <cell r="AO2935">
            <v>0</v>
          </cell>
          <cell r="AP2935">
            <v>0</v>
          </cell>
          <cell r="AQ2935">
            <v>8648.9369999999999</v>
          </cell>
        </row>
        <row r="2936">
          <cell r="A2936">
            <v>3</v>
          </cell>
          <cell r="B2936" t="str">
            <v>COP</v>
          </cell>
          <cell r="C2936" t="str">
            <v>Convenidas</v>
          </cell>
          <cell r="D2936" t="str">
            <v>Fija</v>
          </cell>
          <cell r="E2936">
            <v>3</v>
          </cell>
          <cell r="F2936">
            <v>36220</v>
          </cell>
          <cell r="G2936" t="str">
            <v>Marzo</v>
          </cell>
          <cell r="H2936">
            <v>1999</v>
          </cell>
          <cell r="I2936">
            <v>37316</v>
          </cell>
          <cell r="J2936">
            <v>2002</v>
          </cell>
          <cell r="K2936" t="str">
            <v>Marzo</v>
          </cell>
          <cell r="L2936">
            <v>36242</v>
          </cell>
          <cell r="M2936" t="str">
            <v>Marzo</v>
          </cell>
          <cell r="N2936">
            <v>1999</v>
          </cell>
          <cell r="Q2936">
            <v>25.5</v>
          </cell>
          <cell r="R2936">
            <v>24.4</v>
          </cell>
          <cell r="S2936">
            <v>103.52</v>
          </cell>
          <cell r="T2936">
            <v>2897.9</v>
          </cell>
          <cell r="U2936">
            <v>2999.9060800000002</v>
          </cell>
          <cell r="V2936">
            <v>2897.9</v>
          </cell>
          <cell r="W2936">
            <v>2999.9060800000002</v>
          </cell>
          <cell r="X2936">
            <v>2897.9</v>
          </cell>
          <cell r="Y2936">
            <v>738.96450000000004</v>
          </cell>
          <cell r="Z2936">
            <v>3636.8645000000001</v>
          </cell>
          <cell r="AA2936">
            <v>70708.759999999995</v>
          </cell>
          <cell r="AB2936">
            <v>0</v>
          </cell>
          <cell r="AC2936">
            <v>738.96450000000004</v>
          </cell>
          <cell r="AD2936">
            <v>738.96450000000004</v>
          </cell>
          <cell r="AE2936">
            <v>738.96450000000004</v>
          </cell>
          <cell r="AF2936">
            <v>0</v>
          </cell>
          <cell r="AG2936">
            <v>0</v>
          </cell>
          <cell r="AH2936">
            <v>0</v>
          </cell>
          <cell r="AI2936">
            <v>0</v>
          </cell>
          <cell r="AJ2936">
            <v>0</v>
          </cell>
          <cell r="AK2936">
            <v>0</v>
          </cell>
          <cell r="AL2936">
            <v>0</v>
          </cell>
          <cell r="AM2936">
            <v>0</v>
          </cell>
          <cell r="AN2936">
            <v>0</v>
          </cell>
          <cell r="AO2936">
            <v>0</v>
          </cell>
          <cell r="AP2936">
            <v>0</v>
          </cell>
          <cell r="AQ2936">
            <v>2216.8935000000001</v>
          </cell>
        </row>
        <row r="2937">
          <cell r="A2937">
            <v>3</v>
          </cell>
          <cell r="B2937" t="str">
            <v>COP</v>
          </cell>
          <cell r="C2937" t="str">
            <v>Forzosas</v>
          </cell>
          <cell r="D2937" t="str">
            <v>Fija</v>
          </cell>
          <cell r="E2937">
            <v>1</v>
          </cell>
          <cell r="F2937">
            <v>36173</v>
          </cell>
          <cell r="G2937" t="str">
            <v>Enero</v>
          </cell>
          <cell r="H2937">
            <v>1999</v>
          </cell>
          <cell r="I2937">
            <v>36538</v>
          </cell>
          <cell r="J2937">
            <v>2000</v>
          </cell>
          <cell r="K2937" t="str">
            <v>Enero</v>
          </cell>
          <cell r="L2937">
            <v>36243</v>
          </cell>
          <cell r="M2937" t="str">
            <v>Marzo</v>
          </cell>
          <cell r="N2937">
            <v>1999</v>
          </cell>
          <cell r="Q2937">
            <v>25.5</v>
          </cell>
          <cell r="R2937">
            <v>25</v>
          </cell>
          <cell r="S2937">
            <v>104.79</v>
          </cell>
          <cell r="T2937">
            <v>9476.5</v>
          </cell>
          <cell r="U2937">
            <v>9930.4243499999993</v>
          </cell>
          <cell r="V2937">
            <v>9476.5</v>
          </cell>
          <cell r="W2937">
            <v>9930.4243499999993</v>
          </cell>
          <cell r="X2937">
            <v>9476.5</v>
          </cell>
          <cell r="Y2937">
            <v>2416.5075000000002</v>
          </cell>
          <cell r="Z2937">
            <v>11893.0075</v>
          </cell>
          <cell r="AA2937">
            <v>236912.5</v>
          </cell>
          <cell r="AB2937">
            <v>0</v>
          </cell>
          <cell r="AC2937">
            <v>2416.5075000000002</v>
          </cell>
          <cell r="AD2937">
            <v>0</v>
          </cell>
          <cell r="AE2937">
            <v>0</v>
          </cell>
          <cell r="AF2937">
            <v>0</v>
          </cell>
          <cell r="AG2937">
            <v>0</v>
          </cell>
          <cell r="AH2937">
            <v>0</v>
          </cell>
          <cell r="AI2937">
            <v>0</v>
          </cell>
          <cell r="AJ2937">
            <v>0</v>
          </cell>
          <cell r="AK2937">
            <v>0</v>
          </cell>
          <cell r="AL2937">
            <v>0</v>
          </cell>
          <cell r="AM2937">
            <v>0</v>
          </cell>
          <cell r="AN2937">
            <v>0</v>
          </cell>
          <cell r="AO2937">
            <v>0</v>
          </cell>
          <cell r="AP2937">
            <v>0</v>
          </cell>
          <cell r="AQ2937">
            <v>2416.5075000000002</v>
          </cell>
        </row>
        <row r="2938">
          <cell r="A2938">
            <v>3</v>
          </cell>
          <cell r="B2938" t="str">
            <v>COP</v>
          </cell>
          <cell r="C2938" t="str">
            <v>Forzosas</v>
          </cell>
          <cell r="D2938" t="str">
            <v>Fija</v>
          </cell>
          <cell r="E2938">
            <v>2</v>
          </cell>
          <cell r="F2938">
            <v>36192</v>
          </cell>
          <cell r="G2938" t="str">
            <v>Febrero</v>
          </cell>
          <cell r="H2938">
            <v>1999</v>
          </cell>
          <cell r="I2938">
            <v>36923</v>
          </cell>
          <cell r="J2938">
            <v>2001</v>
          </cell>
          <cell r="K2938" t="str">
            <v>Febrero</v>
          </cell>
          <cell r="L2938">
            <v>36243</v>
          </cell>
          <cell r="M2938" t="str">
            <v>Marzo</v>
          </cell>
          <cell r="N2938">
            <v>1999</v>
          </cell>
          <cell r="Q2938">
            <v>25.5</v>
          </cell>
          <cell r="R2938">
            <v>24.2</v>
          </cell>
          <cell r="S2938">
            <v>105.02200000000001</v>
          </cell>
          <cell r="T2938">
            <v>9140.9</v>
          </cell>
          <cell r="U2938">
            <v>9599.9559979999995</v>
          </cell>
          <cell r="V2938">
            <v>9140.9</v>
          </cell>
          <cell r="W2938">
            <v>9599.9559979999995</v>
          </cell>
          <cell r="X2938">
            <v>9140.9</v>
          </cell>
          <cell r="Y2938">
            <v>2330.9294999999997</v>
          </cell>
          <cell r="Z2938">
            <v>11471.8295</v>
          </cell>
          <cell r="AA2938">
            <v>221209.78</v>
          </cell>
          <cell r="AB2938">
            <v>0</v>
          </cell>
          <cell r="AC2938">
            <v>2330.9294999999997</v>
          </cell>
          <cell r="AD2938">
            <v>2330.9294999999997</v>
          </cell>
          <cell r="AE2938">
            <v>0</v>
          </cell>
          <cell r="AF2938">
            <v>0</v>
          </cell>
          <cell r="AG2938">
            <v>0</v>
          </cell>
          <cell r="AH2938">
            <v>0</v>
          </cell>
          <cell r="AI2938">
            <v>0</v>
          </cell>
          <cell r="AJ2938">
            <v>0</v>
          </cell>
          <cell r="AK2938">
            <v>0</v>
          </cell>
          <cell r="AL2938">
            <v>0</v>
          </cell>
          <cell r="AM2938">
            <v>0</v>
          </cell>
          <cell r="AN2938">
            <v>0</v>
          </cell>
          <cell r="AO2938">
            <v>0</v>
          </cell>
          <cell r="AP2938">
            <v>0</v>
          </cell>
          <cell r="AQ2938">
            <v>4661.8589999999995</v>
          </cell>
        </row>
        <row r="2939">
          <cell r="A2939">
            <v>3</v>
          </cell>
          <cell r="B2939" t="str">
            <v>COP</v>
          </cell>
          <cell r="C2939" t="str">
            <v>Subastas</v>
          </cell>
          <cell r="D2939" t="str">
            <v>Fija</v>
          </cell>
          <cell r="E2939">
            <v>1</v>
          </cell>
          <cell r="F2939">
            <v>36173</v>
          </cell>
          <cell r="G2939" t="str">
            <v>Enero</v>
          </cell>
          <cell r="H2939">
            <v>1999</v>
          </cell>
          <cell r="I2939">
            <v>36538</v>
          </cell>
          <cell r="J2939">
            <v>2000</v>
          </cell>
          <cell r="K2939" t="str">
            <v>Enero</v>
          </cell>
          <cell r="L2939">
            <v>36245</v>
          </cell>
          <cell r="M2939" t="str">
            <v>Marzo</v>
          </cell>
          <cell r="N2939">
            <v>1999</v>
          </cell>
          <cell r="Q2939">
            <v>25.5</v>
          </cell>
          <cell r="R2939">
            <v>22.55</v>
          </cell>
          <cell r="S2939">
            <v>106.599</v>
          </cell>
          <cell r="T2939">
            <v>4690.3999999999996</v>
          </cell>
          <cell r="U2939">
            <v>4999.9194960000004</v>
          </cell>
          <cell r="V2939">
            <v>4690.3999999999996</v>
          </cell>
          <cell r="W2939">
            <v>4999.9194960000004</v>
          </cell>
          <cell r="X2939">
            <v>4690.3999999999996</v>
          </cell>
          <cell r="Y2939">
            <v>1196.0519999999999</v>
          </cell>
          <cell r="Z2939">
            <v>5886.4519999999993</v>
          </cell>
          <cell r="AA2939">
            <v>105768.51999999999</v>
          </cell>
          <cell r="AB2939">
            <v>0</v>
          </cell>
          <cell r="AC2939">
            <v>1196.0519999999999</v>
          </cell>
          <cell r="AD2939">
            <v>0</v>
          </cell>
          <cell r="AE2939">
            <v>0</v>
          </cell>
          <cell r="AF2939">
            <v>0</v>
          </cell>
          <cell r="AG2939">
            <v>0</v>
          </cell>
          <cell r="AH2939">
            <v>0</v>
          </cell>
          <cell r="AI2939">
            <v>0</v>
          </cell>
          <cell r="AJ2939">
            <v>0</v>
          </cell>
          <cell r="AK2939">
            <v>0</v>
          </cell>
          <cell r="AL2939">
            <v>0</v>
          </cell>
          <cell r="AM2939">
            <v>0</v>
          </cell>
          <cell r="AN2939">
            <v>0</v>
          </cell>
          <cell r="AO2939">
            <v>0</v>
          </cell>
          <cell r="AP2939">
            <v>0</v>
          </cell>
          <cell r="AQ2939">
            <v>1196.0519999999999</v>
          </cell>
        </row>
        <row r="2940">
          <cell r="A2940">
            <v>3</v>
          </cell>
          <cell r="B2940" t="str">
            <v>COP</v>
          </cell>
          <cell r="C2940" t="str">
            <v>Forzosas</v>
          </cell>
          <cell r="D2940" t="str">
            <v>Fija</v>
          </cell>
          <cell r="E2940">
            <v>1</v>
          </cell>
          <cell r="F2940">
            <v>36173</v>
          </cell>
          <cell r="G2940" t="str">
            <v>Enero</v>
          </cell>
          <cell r="H2940">
            <v>1999</v>
          </cell>
          <cell r="I2940">
            <v>36538</v>
          </cell>
          <cell r="J2940">
            <v>2000</v>
          </cell>
          <cell r="K2940" t="str">
            <v>Enero</v>
          </cell>
          <cell r="L2940">
            <v>36245</v>
          </cell>
          <cell r="M2940" t="str">
            <v>Marzo</v>
          </cell>
          <cell r="N2940">
            <v>1999</v>
          </cell>
          <cell r="Q2940">
            <v>25.5</v>
          </cell>
          <cell r="R2940">
            <v>22.55</v>
          </cell>
          <cell r="S2940">
            <v>106.599</v>
          </cell>
          <cell r="T2940">
            <v>6801</v>
          </cell>
          <cell r="U2940">
            <v>7249.79799</v>
          </cell>
          <cell r="V2940">
            <v>6801</v>
          </cell>
          <cell r="W2940">
            <v>7249.79799</v>
          </cell>
          <cell r="X2940">
            <v>6801</v>
          </cell>
          <cell r="Y2940">
            <v>1734.2550000000001</v>
          </cell>
          <cell r="Z2940">
            <v>8535.255000000001</v>
          </cell>
          <cell r="AA2940">
            <v>153362.55000000002</v>
          </cell>
          <cell r="AB2940">
            <v>0</v>
          </cell>
          <cell r="AC2940">
            <v>1734.2550000000001</v>
          </cell>
          <cell r="AD2940">
            <v>0</v>
          </cell>
          <cell r="AE2940">
            <v>0</v>
          </cell>
          <cell r="AF2940">
            <v>0</v>
          </cell>
          <cell r="AG2940">
            <v>0</v>
          </cell>
          <cell r="AH2940">
            <v>0</v>
          </cell>
          <cell r="AI2940">
            <v>0</v>
          </cell>
          <cell r="AJ2940">
            <v>0</v>
          </cell>
          <cell r="AK2940">
            <v>0</v>
          </cell>
          <cell r="AL2940">
            <v>0</v>
          </cell>
          <cell r="AM2940">
            <v>0</v>
          </cell>
          <cell r="AN2940">
            <v>0</v>
          </cell>
          <cell r="AO2940">
            <v>0</v>
          </cell>
          <cell r="AP2940">
            <v>0</v>
          </cell>
          <cell r="AQ2940">
            <v>1734.2550000000001</v>
          </cell>
        </row>
        <row r="2941">
          <cell r="A2941">
            <v>3</v>
          </cell>
          <cell r="B2941" t="str">
            <v>COP</v>
          </cell>
          <cell r="C2941" t="str">
            <v>Subastas</v>
          </cell>
          <cell r="D2941" t="str">
            <v>Fija</v>
          </cell>
          <cell r="E2941">
            <v>2</v>
          </cell>
          <cell r="F2941">
            <v>36192</v>
          </cell>
          <cell r="G2941" t="str">
            <v>Febrero</v>
          </cell>
          <cell r="H2941">
            <v>1999</v>
          </cell>
          <cell r="I2941">
            <v>36923</v>
          </cell>
          <cell r="J2941">
            <v>2001</v>
          </cell>
          <cell r="K2941" t="str">
            <v>Febrero</v>
          </cell>
          <cell r="L2941">
            <v>36245</v>
          </cell>
          <cell r="M2941" t="str">
            <v>Marzo</v>
          </cell>
          <cell r="N2941">
            <v>1999</v>
          </cell>
          <cell r="Q2941">
            <v>25.5</v>
          </cell>
          <cell r="R2941">
            <v>24.45</v>
          </cell>
          <cell r="S2941">
            <v>104.798</v>
          </cell>
          <cell r="T2941">
            <v>9542</v>
          </cell>
          <cell r="U2941">
            <v>9999.8251600000003</v>
          </cell>
          <cell r="V2941">
            <v>9542</v>
          </cell>
          <cell r="W2941">
            <v>9999.8251600000003</v>
          </cell>
          <cell r="X2941">
            <v>9542</v>
          </cell>
          <cell r="Y2941">
            <v>2433.21</v>
          </cell>
          <cell r="Z2941">
            <v>11975.21</v>
          </cell>
          <cell r="AA2941">
            <v>233301.9</v>
          </cell>
          <cell r="AB2941">
            <v>0</v>
          </cell>
          <cell r="AC2941">
            <v>2433.21</v>
          </cell>
          <cell r="AD2941">
            <v>2433.21</v>
          </cell>
          <cell r="AE2941">
            <v>0</v>
          </cell>
          <cell r="AF2941">
            <v>0</v>
          </cell>
          <cell r="AG2941">
            <v>0</v>
          </cell>
          <cell r="AH2941">
            <v>0</v>
          </cell>
          <cell r="AI2941">
            <v>0</v>
          </cell>
          <cell r="AJ2941">
            <v>0</v>
          </cell>
          <cell r="AK2941">
            <v>0</v>
          </cell>
          <cell r="AL2941">
            <v>0</v>
          </cell>
          <cell r="AM2941">
            <v>0</v>
          </cell>
          <cell r="AN2941">
            <v>0</v>
          </cell>
          <cell r="AO2941">
            <v>0</v>
          </cell>
          <cell r="AP2941">
            <v>0</v>
          </cell>
          <cell r="AQ2941">
            <v>4866.42</v>
          </cell>
        </row>
        <row r="2942">
          <cell r="A2942">
            <v>3</v>
          </cell>
          <cell r="B2942" t="str">
            <v>COP</v>
          </cell>
          <cell r="C2942" t="str">
            <v>Subastas</v>
          </cell>
          <cell r="D2942" t="str">
            <v>Fija</v>
          </cell>
          <cell r="E2942">
            <v>3</v>
          </cell>
          <cell r="F2942">
            <v>36220</v>
          </cell>
          <cell r="G2942" t="str">
            <v>Marzo</v>
          </cell>
          <cell r="H2942">
            <v>1999</v>
          </cell>
          <cell r="I2942">
            <v>37316</v>
          </cell>
          <cell r="J2942">
            <v>2002</v>
          </cell>
          <cell r="K2942" t="str">
            <v>Marzo</v>
          </cell>
          <cell r="L2942">
            <v>36245</v>
          </cell>
          <cell r="M2942" t="str">
            <v>Marzo</v>
          </cell>
          <cell r="N2942">
            <v>1999</v>
          </cell>
          <cell r="Q2942">
            <v>25.5</v>
          </cell>
          <cell r="R2942">
            <v>24</v>
          </cell>
          <cell r="S2942">
            <v>104.5</v>
          </cell>
          <cell r="T2942">
            <v>9569.2000000000007</v>
          </cell>
          <cell r="U2942">
            <v>9999.8140000000003</v>
          </cell>
          <cell r="V2942">
            <v>9569.2000000000007</v>
          </cell>
          <cell r="W2942">
            <v>9999.8140000000003</v>
          </cell>
          <cell r="X2942">
            <v>9569.2000000000007</v>
          </cell>
          <cell r="Y2942">
            <v>2440.1460000000002</v>
          </cell>
          <cell r="Z2942">
            <v>12009.346000000001</v>
          </cell>
          <cell r="AA2942">
            <v>229660.80000000002</v>
          </cell>
          <cell r="AB2942">
            <v>0</v>
          </cell>
          <cell r="AC2942">
            <v>2440.1460000000002</v>
          </cell>
          <cell r="AD2942">
            <v>2440.1460000000002</v>
          </cell>
          <cell r="AE2942">
            <v>2440.1460000000002</v>
          </cell>
          <cell r="AF2942">
            <v>0</v>
          </cell>
          <cell r="AG2942">
            <v>0</v>
          </cell>
          <cell r="AH2942">
            <v>0</v>
          </cell>
          <cell r="AI2942">
            <v>0</v>
          </cell>
          <cell r="AJ2942">
            <v>0</v>
          </cell>
          <cell r="AK2942">
            <v>0</v>
          </cell>
          <cell r="AL2942">
            <v>0</v>
          </cell>
          <cell r="AM2942">
            <v>0</v>
          </cell>
          <cell r="AN2942">
            <v>0</v>
          </cell>
          <cell r="AO2942">
            <v>0</v>
          </cell>
          <cell r="AP2942">
            <v>0</v>
          </cell>
          <cell r="AQ2942">
            <v>7320.4380000000001</v>
          </cell>
        </row>
        <row r="2943">
          <cell r="A2943">
            <v>3</v>
          </cell>
          <cell r="B2943" t="str">
            <v>COP</v>
          </cell>
          <cell r="C2943" t="str">
            <v>Convenidas</v>
          </cell>
          <cell r="D2943" t="str">
            <v>Fija</v>
          </cell>
          <cell r="E2943">
            <v>3</v>
          </cell>
          <cell r="F2943">
            <v>36220</v>
          </cell>
          <cell r="G2943" t="str">
            <v>Marzo</v>
          </cell>
          <cell r="H2943">
            <v>1999</v>
          </cell>
          <cell r="I2943">
            <v>37316</v>
          </cell>
          <cell r="J2943">
            <v>2002</v>
          </cell>
          <cell r="K2943" t="str">
            <v>Marzo</v>
          </cell>
          <cell r="L2943">
            <v>36248</v>
          </cell>
          <cell r="M2943" t="str">
            <v>Marzo</v>
          </cell>
          <cell r="N2943">
            <v>1999</v>
          </cell>
          <cell r="Q2943">
            <v>25.5</v>
          </cell>
          <cell r="R2943">
            <v>24</v>
          </cell>
          <cell r="S2943">
            <v>104.685</v>
          </cell>
          <cell r="T2943">
            <v>124182</v>
          </cell>
          <cell r="U2943">
            <v>129999.9267</v>
          </cell>
          <cell r="V2943">
            <v>124182</v>
          </cell>
          <cell r="W2943">
            <v>129999.9267</v>
          </cell>
          <cell r="X2943">
            <v>124182</v>
          </cell>
          <cell r="Y2943">
            <v>31666.41</v>
          </cell>
          <cell r="Z2943">
            <v>155848.41</v>
          </cell>
          <cell r="AA2943">
            <v>2980368</v>
          </cell>
          <cell r="AB2943">
            <v>0</v>
          </cell>
          <cell r="AC2943">
            <v>31666.41</v>
          </cell>
          <cell r="AD2943">
            <v>31666.41</v>
          </cell>
          <cell r="AE2943">
            <v>31666.41</v>
          </cell>
          <cell r="AF2943">
            <v>0</v>
          </cell>
          <cell r="AG2943">
            <v>0</v>
          </cell>
          <cell r="AH2943">
            <v>0</v>
          </cell>
          <cell r="AI2943">
            <v>0</v>
          </cell>
          <cell r="AJ2943">
            <v>0</v>
          </cell>
          <cell r="AK2943">
            <v>0</v>
          </cell>
          <cell r="AL2943">
            <v>0</v>
          </cell>
          <cell r="AM2943">
            <v>0</v>
          </cell>
          <cell r="AN2943">
            <v>0</v>
          </cell>
          <cell r="AO2943">
            <v>0</v>
          </cell>
          <cell r="AP2943">
            <v>0</v>
          </cell>
          <cell r="AQ2943">
            <v>94999.23</v>
          </cell>
        </row>
        <row r="2944">
          <cell r="A2944">
            <v>3</v>
          </cell>
          <cell r="B2944" t="str">
            <v>COP</v>
          </cell>
          <cell r="C2944" t="str">
            <v>Forzosas</v>
          </cell>
          <cell r="D2944" t="str">
            <v>Fija</v>
          </cell>
          <cell r="E2944">
            <v>1</v>
          </cell>
          <cell r="F2944">
            <v>36248</v>
          </cell>
          <cell r="G2944" t="str">
            <v>Marzo</v>
          </cell>
          <cell r="H2944">
            <v>1999</v>
          </cell>
          <cell r="I2944">
            <v>36614</v>
          </cell>
          <cell r="J2944">
            <v>2000</v>
          </cell>
          <cell r="K2944" t="str">
            <v>Marzo</v>
          </cell>
          <cell r="L2944">
            <v>36249</v>
          </cell>
          <cell r="M2944" t="str">
            <v>Marzo</v>
          </cell>
          <cell r="N2944">
            <v>1999</v>
          </cell>
          <cell r="Q2944">
            <v>25.5</v>
          </cell>
          <cell r="R2944">
            <v>22.55</v>
          </cell>
          <cell r="S2944">
            <v>102.464</v>
          </cell>
          <cell r="T2944">
            <v>5457.9</v>
          </cell>
          <cell r="U2944">
            <v>5592.3826559999998</v>
          </cell>
          <cell r="V2944">
            <v>5457.9</v>
          </cell>
          <cell r="W2944">
            <v>5592.3826559999998</v>
          </cell>
          <cell r="X2944">
            <v>5457.9</v>
          </cell>
          <cell r="Y2944">
            <v>1391.7645</v>
          </cell>
          <cell r="Z2944">
            <v>6849.6644999999999</v>
          </cell>
          <cell r="AA2944">
            <v>123075.64499999999</v>
          </cell>
          <cell r="AB2944">
            <v>0</v>
          </cell>
          <cell r="AC2944">
            <v>1391.7645</v>
          </cell>
          <cell r="AD2944">
            <v>0</v>
          </cell>
          <cell r="AE2944">
            <v>0</v>
          </cell>
          <cell r="AF2944">
            <v>0</v>
          </cell>
          <cell r="AG2944">
            <v>0</v>
          </cell>
          <cell r="AH2944">
            <v>0</v>
          </cell>
          <cell r="AI2944">
            <v>0</v>
          </cell>
          <cell r="AJ2944">
            <v>0</v>
          </cell>
          <cell r="AK2944">
            <v>0</v>
          </cell>
          <cell r="AL2944">
            <v>0</v>
          </cell>
          <cell r="AM2944">
            <v>0</v>
          </cell>
          <cell r="AN2944">
            <v>0</v>
          </cell>
          <cell r="AO2944">
            <v>0</v>
          </cell>
          <cell r="AP2944">
            <v>0</v>
          </cell>
          <cell r="AQ2944">
            <v>1391.7645</v>
          </cell>
        </row>
        <row r="2945">
          <cell r="A2945">
            <v>3</v>
          </cell>
          <cell r="B2945" t="str">
            <v>COP</v>
          </cell>
          <cell r="C2945" t="str">
            <v>Convenidas</v>
          </cell>
          <cell r="D2945" t="str">
            <v>Fija</v>
          </cell>
          <cell r="E2945">
            <v>1</v>
          </cell>
          <cell r="F2945">
            <v>36248</v>
          </cell>
          <cell r="G2945" t="str">
            <v>Marzo</v>
          </cell>
          <cell r="H2945">
            <v>1999</v>
          </cell>
          <cell r="I2945">
            <v>36614</v>
          </cell>
          <cell r="J2945">
            <v>2000</v>
          </cell>
          <cell r="K2945" t="str">
            <v>Marzo</v>
          </cell>
          <cell r="L2945">
            <v>36249</v>
          </cell>
          <cell r="M2945" t="str">
            <v>Marzo</v>
          </cell>
          <cell r="N2945">
            <v>1999</v>
          </cell>
          <cell r="Q2945">
            <v>25.5</v>
          </cell>
          <cell r="R2945">
            <v>22.55</v>
          </cell>
          <cell r="S2945">
            <v>102.464</v>
          </cell>
          <cell r="T2945">
            <v>7077.1</v>
          </cell>
          <cell r="U2945">
            <v>7251.4797440000002</v>
          </cell>
          <cell r="V2945">
            <v>7077.1</v>
          </cell>
          <cell r="W2945">
            <v>7251.4797440000002</v>
          </cell>
          <cell r="X2945">
            <v>7077.1</v>
          </cell>
          <cell r="Y2945">
            <v>1804.6605000000002</v>
          </cell>
          <cell r="Z2945">
            <v>8881.7605000000003</v>
          </cell>
          <cell r="AA2945">
            <v>159588.60500000001</v>
          </cell>
          <cell r="AB2945">
            <v>0</v>
          </cell>
          <cell r="AC2945">
            <v>1804.6605000000002</v>
          </cell>
          <cell r="AD2945">
            <v>0</v>
          </cell>
          <cell r="AE2945">
            <v>0</v>
          </cell>
          <cell r="AF2945">
            <v>0</v>
          </cell>
          <cell r="AG2945">
            <v>0</v>
          </cell>
          <cell r="AH2945">
            <v>0</v>
          </cell>
          <cell r="AI2945">
            <v>0</v>
          </cell>
          <cell r="AJ2945">
            <v>0</v>
          </cell>
          <cell r="AK2945">
            <v>0</v>
          </cell>
          <cell r="AL2945">
            <v>0</v>
          </cell>
          <cell r="AM2945">
            <v>0</v>
          </cell>
          <cell r="AN2945">
            <v>0</v>
          </cell>
          <cell r="AO2945">
            <v>0</v>
          </cell>
          <cell r="AP2945">
            <v>0</v>
          </cell>
          <cell r="AQ2945">
            <v>1804.6605000000002</v>
          </cell>
        </row>
        <row r="2946">
          <cell r="A2946">
            <v>3</v>
          </cell>
          <cell r="B2946" t="str">
            <v>COP</v>
          </cell>
          <cell r="C2946" t="str">
            <v>Forzosas</v>
          </cell>
          <cell r="D2946" t="str">
            <v>Fija</v>
          </cell>
          <cell r="E2946">
            <v>2</v>
          </cell>
          <cell r="F2946">
            <v>36192</v>
          </cell>
          <cell r="G2946" t="str">
            <v>Febrero</v>
          </cell>
          <cell r="H2946">
            <v>1999</v>
          </cell>
          <cell r="I2946">
            <v>36923</v>
          </cell>
          <cell r="J2946">
            <v>2001</v>
          </cell>
          <cell r="K2946" t="str">
            <v>Febrero</v>
          </cell>
          <cell r="L2946">
            <v>36249</v>
          </cell>
          <cell r="M2946" t="str">
            <v>Marzo</v>
          </cell>
          <cell r="N2946">
            <v>1999</v>
          </cell>
          <cell r="Q2946">
            <v>25.5</v>
          </cell>
          <cell r="R2946">
            <v>24.45</v>
          </cell>
          <cell r="S2946">
            <v>105.04900000000001</v>
          </cell>
          <cell r="T2946">
            <v>204.6</v>
          </cell>
          <cell r="U2946">
            <v>214.93025399999999</v>
          </cell>
          <cell r="V2946">
            <v>204.6</v>
          </cell>
          <cell r="W2946">
            <v>214.93025399999999</v>
          </cell>
          <cell r="X2946">
            <v>204.6</v>
          </cell>
          <cell r="Y2946">
            <v>52.173000000000002</v>
          </cell>
          <cell r="Z2946">
            <v>256.77300000000002</v>
          </cell>
          <cell r="AA2946">
            <v>5002.4699999999993</v>
          </cell>
          <cell r="AB2946">
            <v>0</v>
          </cell>
          <cell r="AC2946">
            <v>52.173000000000002</v>
          </cell>
          <cell r="AD2946">
            <v>52.173000000000002</v>
          </cell>
          <cell r="AE2946">
            <v>0</v>
          </cell>
          <cell r="AF2946">
            <v>0</v>
          </cell>
          <cell r="AG2946">
            <v>0</v>
          </cell>
          <cell r="AH2946">
            <v>0</v>
          </cell>
          <cell r="AI2946">
            <v>0</v>
          </cell>
          <cell r="AJ2946">
            <v>0</v>
          </cell>
          <cell r="AK2946">
            <v>0</v>
          </cell>
          <cell r="AL2946">
            <v>0</v>
          </cell>
          <cell r="AM2946">
            <v>0</v>
          </cell>
          <cell r="AN2946">
            <v>0</v>
          </cell>
          <cell r="AO2946">
            <v>0</v>
          </cell>
          <cell r="AP2946">
            <v>0</v>
          </cell>
          <cell r="AQ2946">
            <v>104.346</v>
          </cell>
        </row>
        <row r="2947">
          <cell r="A2947">
            <v>3</v>
          </cell>
          <cell r="B2947" t="str">
            <v>COP</v>
          </cell>
          <cell r="C2947" t="str">
            <v>Convenidas</v>
          </cell>
          <cell r="D2947" t="str">
            <v>Fija</v>
          </cell>
          <cell r="E2947">
            <v>2</v>
          </cell>
          <cell r="F2947">
            <v>36192</v>
          </cell>
          <cell r="G2947" t="str">
            <v>Febrero</v>
          </cell>
          <cell r="H2947">
            <v>1999</v>
          </cell>
          <cell r="I2947">
            <v>36923</v>
          </cell>
          <cell r="J2947">
            <v>2001</v>
          </cell>
          <cell r="K2947" t="str">
            <v>Febrero</v>
          </cell>
          <cell r="L2947">
            <v>36249</v>
          </cell>
          <cell r="M2947" t="str">
            <v>Marzo</v>
          </cell>
          <cell r="N2947">
            <v>1999</v>
          </cell>
          <cell r="Q2947">
            <v>25.5</v>
          </cell>
          <cell r="R2947">
            <v>24.45</v>
          </cell>
          <cell r="S2947">
            <v>105.04900000000001</v>
          </cell>
          <cell r="T2947">
            <v>15056.2</v>
          </cell>
          <cell r="U2947">
            <v>15816.387538000001</v>
          </cell>
          <cell r="V2947">
            <v>15056.2</v>
          </cell>
          <cell r="W2947">
            <v>15816.387538000001</v>
          </cell>
          <cell r="X2947">
            <v>15056.2</v>
          </cell>
          <cell r="Y2947">
            <v>3839.3310000000001</v>
          </cell>
          <cell r="Z2947">
            <v>18895.531000000003</v>
          </cell>
          <cell r="AA2947">
            <v>368124.09</v>
          </cell>
          <cell r="AB2947">
            <v>0</v>
          </cell>
          <cell r="AC2947">
            <v>3839.3310000000001</v>
          </cell>
          <cell r="AD2947">
            <v>3839.3310000000001</v>
          </cell>
          <cell r="AE2947">
            <v>0</v>
          </cell>
          <cell r="AF2947">
            <v>0</v>
          </cell>
          <cell r="AG2947">
            <v>0</v>
          </cell>
          <cell r="AH2947">
            <v>0</v>
          </cell>
          <cell r="AI2947">
            <v>0</v>
          </cell>
          <cell r="AJ2947">
            <v>0</v>
          </cell>
          <cell r="AK2947">
            <v>0</v>
          </cell>
          <cell r="AL2947">
            <v>0</v>
          </cell>
          <cell r="AM2947">
            <v>0</v>
          </cell>
          <cell r="AN2947">
            <v>0</v>
          </cell>
          <cell r="AO2947">
            <v>0</v>
          </cell>
          <cell r="AP2947">
            <v>0</v>
          </cell>
          <cell r="AQ2947">
            <v>7678.6620000000003</v>
          </cell>
        </row>
        <row r="2948">
          <cell r="A2948">
            <v>3</v>
          </cell>
          <cell r="B2948" t="str">
            <v>COP</v>
          </cell>
          <cell r="C2948" t="str">
            <v>Forzosas</v>
          </cell>
          <cell r="D2948" t="str">
            <v>Fija</v>
          </cell>
          <cell r="E2948">
            <v>3</v>
          </cell>
          <cell r="F2948">
            <v>36220</v>
          </cell>
          <cell r="G2948" t="str">
            <v>Marzo</v>
          </cell>
          <cell r="H2948">
            <v>1999</v>
          </cell>
          <cell r="I2948">
            <v>37316</v>
          </cell>
          <cell r="J2948">
            <v>2002</v>
          </cell>
          <cell r="K2948" t="str">
            <v>Marzo</v>
          </cell>
          <cell r="L2948">
            <v>36249</v>
          </cell>
          <cell r="M2948" t="str">
            <v>Marzo</v>
          </cell>
          <cell r="N2948">
            <v>1999</v>
          </cell>
          <cell r="Q2948">
            <v>25.5</v>
          </cell>
          <cell r="R2948">
            <v>24</v>
          </cell>
          <cell r="S2948">
            <v>104.747</v>
          </cell>
          <cell r="T2948">
            <v>992.8</v>
          </cell>
          <cell r="U2948">
            <v>1039.928216</v>
          </cell>
          <cell r="V2948">
            <v>992.8</v>
          </cell>
          <cell r="W2948">
            <v>1039.928216</v>
          </cell>
          <cell r="X2948">
            <v>992.8</v>
          </cell>
          <cell r="Y2948">
            <v>253.16399999999999</v>
          </cell>
          <cell r="Z2948">
            <v>1245.9639999999999</v>
          </cell>
          <cell r="AA2948">
            <v>23827.199999999997</v>
          </cell>
          <cell r="AB2948">
            <v>0</v>
          </cell>
          <cell r="AC2948">
            <v>253.16399999999999</v>
          </cell>
          <cell r="AD2948">
            <v>253.16399999999999</v>
          </cell>
          <cell r="AE2948">
            <v>253.16399999999999</v>
          </cell>
          <cell r="AF2948">
            <v>0</v>
          </cell>
          <cell r="AG2948">
            <v>0</v>
          </cell>
          <cell r="AH2948">
            <v>0</v>
          </cell>
          <cell r="AI2948">
            <v>0</v>
          </cell>
          <cell r="AJ2948">
            <v>0</v>
          </cell>
          <cell r="AK2948">
            <v>0</v>
          </cell>
          <cell r="AL2948">
            <v>0</v>
          </cell>
          <cell r="AM2948">
            <v>0</v>
          </cell>
          <cell r="AN2948">
            <v>0</v>
          </cell>
          <cell r="AO2948">
            <v>0</v>
          </cell>
          <cell r="AP2948">
            <v>0</v>
          </cell>
          <cell r="AQ2948">
            <v>759.49199999999996</v>
          </cell>
        </row>
        <row r="2949">
          <cell r="A2949">
            <v>3</v>
          </cell>
          <cell r="B2949" t="str">
            <v>COP</v>
          </cell>
          <cell r="C2949" t="str">
            <v>Forzosas</v>
          </cell>
          <cell r="D2949" t="str">
            <v>Fija</v>
          </cell>
          <cell r="E2949">
            <v>1</v>
          </cell>
          <cell r="F2949">
            <v>36248</v>
          </cell>
          <cell r="G2949" t="str">
            <v>Marzo</v>
          </cell>
          <cell r="H2949">
            <v>1999</v>
          </cell>
          <cell r="I2949">
            <v>36614</v>
          </cell>
          <cell r="J2949">
            <v>2000</v>
          </cell>
          <cell r="K2949" t="str">
            <v>Marzo</v>
          </cell>
          <cell r="L2949">
            <v>36250</v>
          </cell>
          <cell r="M2949" t="str">
            <v>Marzo</v>
          </cell>
          <cell r="N2949">
            <v>1999</v>
          </cell>
          <cell r="Q2949">
            <v>25.5</v>
          </cell>
          <cell r="R2949">
            <v>22.55</v>
          </cell>
          <cell r="S2949">
            <v>102.521</v>
          </cell>
          <cell r="T2949">
            <v>26506</v>
          </cell>
          <cell r="U2949">
            <v>27174.216260000001</v>
          </cell>
          <cell r="V2949">
            <v>26506</v>
          </cell>
          <cell r="W2949">
            <v>27174.216260000001</v>
          </cell>
          <cell r="X2949">
            <v>26506</v>
          </cell>
          <cell r="Y2949">
            <v>6759.03</v>
          </cell>
          <cell r="Z2949">
            <v>33265.03</v>
          </cell>
          <cell r="AA2949">
            <v>597710.30000000005</v>
          </cell>
          <cell r="AB2949">
            <v>0</v>
          </cell>
          <cell r="AC2949">
            <v>6759.03</v>
          </cell>
          <cell r="AD2949">
            <v>0</v>
          </cell>
          <cell r="AE2949">
            <v>0</v>
          </cell>
          <cell r="AF2949">
            <v>0</v>
          </cell>
          <cell r="AG2949">
            <v>0</v>
          </cell>
          <cell r="AH2949">
            <v>0</v>
          </cell>
          <cell r="AI2949">
            <v>0</v>
          </cell>
          <cell r="AJ2949">
            <v>0</v>
          </cell>
          <cell r="AK2949">
            <v>0</v>
          </cell>
          <cell r="AL2949">
            <v>0</v>
          </cell>
          <cell r="AM2949">
            <v>0</v>
          </cell>
          <cell r="AN2949">
            <v>0</v>
          </cell>
          <cell r="AO2949">
            <v>0</v>
          </cell>
          <cell r="AP2949">
            <v>0</v>
          </cell>
          <cell r="AQ2949">
            <v>6759.03</v>
          </cell>
        </row>
        <row r="2950">
          <cell r="A2950">
            <v>3</v>
          </cell>
          <cell r="B2950" t="str">
            <v>COP</v>
          </cell>
          <cell r="C2950" t="str">
            <v>Forzosas</v>
          </cell>
          <cell r="D2950" t="str">
            <v>Fija</v>
          </cell>
          <cell r="E2950">
            <v>2</v>
          </cell>
          <cell r="F2950">
            <v>36192</v>
          </cell>
          <cell r="G2950" t="str">
            <v>Febrero</v>
          </cell>
          <cell r="H2950">
            <v>1999</v>
          </cell>
          <cell r="I2950">
            <v>36923</v>
          </cell>
          <cell r="J2950">
            <v>2001</v>
          </cell>
          <cell r="K2950" t="str">
            <v>Febrero</v>
          </cell>
          <cell r="L2950">
            <v>36250</v>
          </cell>
          <cell r="M2950" t="str">
            <v>Marzo</v>
          </cell>
          <cell r="N2950">
            <v>1999</v>
          </cell>
          <cell r="Q2950">
            <v>25.5</v>
          </cell>
          <cell r="R2950">
            <v>24.45</v>
          </cell>
          <cell r="S2950">
            <v>105.11199999999999</v>
          </cell>
          <cell r="T2950">
            <v>983.8</v>
          </cell>
          <cell r="U2950">
            <v>1034.091856</v>
          </cell>
          <cell r="V2950">
            <v>983.8</v>
          </cell>
          <cell r="W2950">
            <v>1034.091856</v>
          </cell>
          <cell r="X2950">
            <v>983.8</v>
          </cell>
          <cell r="Y2950">
            <v>250.869</v>
          </cell>
          <cell r="Z2950">
            <v>1234.6689999999999</v>
          </cell>
          <cell r="AA2950">
            <v>24053.91</v>
          </cell>
          <cell r="AB2950">
            <v>0</v>
          </cell>
          <cell r="AC2950">
            <v>250.869</v>
          </cell>
          <cell r="AD2950">
            <v>250.869</v>
          </cell>
          <cell r="AE2950">
            <v>0</v>
          </cell>
          <cell r="AF2950">
            <v>0</v>
          </cell>
          <cell r="AG2950">
            <v>0</v>
          </cell>
          <cell r="AH2950">
            <v>0</v>
          </cell>
          <cell r="AI2950">
            <v>0</v>
          </cell>
          <cell r="AJ2950">
            <v>0</v>
          </cell>
          <cell r="AK2950">
            <v>0</v>
          </cell>
          <cell r="AL2950">
            <v>0</v>
          </cell>
          <cell r="AM2950">
            <v>0</v>
          </cell>
          <cell r="AN2950">
            <v>0</v>
          </cell>
          <cell r="AO2950">
            <v>0</v>
          </cell>
          <cell r="AP2950">
            <v>0</v>
          </cell>
          <cell r="AQ2950">
            <v>501.738</v>
          </cell>
        </row>
        <row r="2951">
          <cell r="A2951">
            <v>3</v>
          </cell>
          <cell r="B2951" t="str">
            <v>COP</v>
          </cell>
          <cell r="C2951" t="str">
            <v>Convenidas</v>
          </cell>
          <cell r="D2951" t="str">
            <v>Fija</v>
          </cell>
          <cell r="E2951">
            <v>2</v>
          </cell>
          <cell r="F2951">
            <v>36192</v>
          </cell>
          <cell r="G2951" t="str">
            <v>Febrero</v>
          </cell>
          <cell r="H2951">
            <v>1999</v>
          </cell>
          <cell r="I2951">
            <v>36923</v>
          </cell>
          <cell r="J2951">
            <v>2001</v>
          </cell>
          <cell r="K2951" t="str">
            <v>Febrero</v>
          </cell>
          <cell r="L2951">
            <v>36250</v>
          </cell>
          <cell r="M2951" t="str">
            <v>Marzo</v>
          </cell>
          <cell r="N2951">
            <v>1999</v>
          </cell>
          <cell r="Q2951">
            <v>25.5</v>
          </cell>
          <cell r="R2951">
            <v>24.45</v>
          </cell>
          <cell r="S2951">
            <v>105.11199999999999</v>
          </cell>
          <cell r="T2951">
            <v>24580.2</v>
          </cell>
          <cell r="U2951">
            <v>25836.739824</v>
          </cell>
          <cell r="V2951">
            <v>24580.2</v>
          </cell>
          <cell r="W2951">
            <v>25836.739824</v>
          </cell>
          <cell r="X2951">
            <v>24580.2</v>
          </cell>
          <cell r="Y2951">
            <v>6267.951</v>
          </cell>
          <cell r="Z2951">
            <v>30848.151000000002</v>
          </cell>
          <cell r="AA2951">
            <v>600985.89</v>
          </cell>
          <cell r="AB2951">
            <v>0</v>
          </cell>
          <cell r="AC2951">
            <v>6267.951</v>
          </cell>
          <cell r="AD2951">
            <v>6267.951</v>
          </cell>
          <cell r="AE2951">
            <v>0</v>
          </cell>
          <cell r="AF2951">
            <v>0</v>
          </cell>
          <cell r="AG2951">
            <v>0</v>
          </cell>
          <cell r="AH2951">
            <v>0</v>
          </cell>
          <cell r="AI2951">
            <v>0</v>
          </cell>
          <cell r="AJ2951">
            <v>0</v>
          </cell>
          <cell r="AK2951">
            <v>0</v>
          </cell>
          <cell r="AL2951">
            <v>0</v>
          </cell>
          <cell r="AM2951">
            <v>0</v>
          </cell>
          <cell r="AN2951">
            <v>0</v>
          </cell>
          <cell r="AO2951">
            <v>0</v>
          </cell>
          <cell r="AP2951">
            <v>0</v>
          </cell>
          <cell r="AQ2951">
            <v>12535.902</v>
          </cell>
        </row>
        <row r="2952">
          <cell r="A2952">
            <v>3</v>
          </cell>
          <cell r="B2952" t="str">
            <v>COP</v>
          </cell>
          <cell r="C2952" t="str">
            <v>Convenidas</v>
          </cell>
          <cell r="D2952" t="str">
            <v>Fija</v>
          </cell>
          <cell r="E2952">
            <v>3</v>
          </cell>
          <cell r="F2952">
            <v>36220</v>
          </cell>
          <cell r="G2952" t="str">
            <v>Marzo</v>
          </cell>
          <cell r="H2952">
            <v>1999</v>
          </cell>
          <cell r="I2952">
            <v>37316</v>
          </cell>
          <cell r="J2952">
            <v>2002</v>
          </cell>
          <cell r="K2952" t="str">
            <v>Marzo</v>
          </cell>
          <cell r="L2952">
            <v>36250</v>
          </cell>
          <cell r="M2952" t="str">
            <v>Marzo</v>
          </cell>
          <cell r="N2952">
            <v>1999</v>
          </cell>
          <cell r="Q2952">
            <v>25.5</v>
          </cell>
          <cell r="R2952">
            <v>24</v>
          </cell>
          <cell r="S2952">
            <v>104.809</v>
          </cell>
          <cell r="T2952">
            <v>16200.6</v>
          </cell>
          <cell r="U2952">
            <v>16979.686854</v>
          </cell>
          <cell r="V2952">
            <v>16200.6</v>
          </cell>
          <cell r="W2952">
            <v>16979.686854</v>
          </cell>
          <cell r="X2952">
            <v>16200.6</v>
          </cell>
          <cell r="Y2952">
            <v>4131.1530000000002</v>
          </cell>
          <cell r="Z2952">
            <v>20331.753000000001</v>
          </cell>
          <cell r="AA2952">
            <v>388814.4</v>
          </cell>
          <cell r="AB2952">
            <v>0</v>
          </cell>
          <cell r="AC2952">
            <v>4131.1530000000002</v>
          </cell>
          <cell r="AD2952">
            <v>4131.1530000000002</v>
          </cell>
          <cell r="AE2952">
            <v>4131.1530000000002</v>
          </cell>
          <cell r="AF2952">
            <v>0</v>
          </cell>
          <cell r="AG2952">
            <v>0</v>
          </cell>
          <cell r="AH2952">
            <v>0</v>
          </cell>
          <cell r="AI2952">
            <v>0</v>
          </cell>
          <cell r="AJ2952">
            <v>0</v>
          </cell>
          <cell r="AK2952">
            <v>0</v>
          </cell>
          <cell r="AL2952">
            <v>0</v>
          </cell>
          <cell r="AM2952">
            <v>0</v>
          </cell>
          <cell r="AN2952">
            <v>0</v>
          </cell>
          <cell r="AO2952">
            <v>0</v>
          </cell>
          <cell r="AP2952">
            <v>0</v>
          </cell>
          <cell r="AQ2952">
            <v>12393.459000000001</v>
          </cell>
        </row>
        <row r="2953">
          <cell r="A2953">
            <v>3</v>
          </cell>
          <cell r="B2953" t="str">
            <v>COP</v>
          </cell>
          <cell r="C2953" t="str">
            <v>Convenidas St</v>
          </cell>
          <cell r="D2953" t="str">
            <v>Variable</v>
          </cell>
          <cell r="E2953">
            <v>10</v>
          </cell>
          <cell r="F2953">
            <v>36250</v>
          </cell>
          <cell r="G2953" t="str">
            <v>Marzo</v>
          </cell>
          <cell r="H2953">
            <v>1999</v>
          </cell>
          <cell r="I2953">
            <v>39903</v>
          </cell>
          <cell r="J2953">
            <v>2009</v>
          </cell>
          <cell r="K2953" t="str">
            <v>Marzo</v>
          </cell>
          <cell r="L2953">
            <v>36250</v>
          </cell>
          <cell r="M2953" t="str">
            <v>Marzo</v>
          </cell>
          <cell r="N2953">
            <v>1999</v>
          </cell>
          <cell r="P2953">
            <v>7.1</v>
          </cell>
          <cell r="Q2953">
            <v>23.57</v>
          </cell>
          <cell r="R2953">
            <v>23.57</v>
          </cell>
          <cell r="S2953">
            <v>100</v>
          </cell>
          <cell r="T2953">
            <v>2833.9</v>
          </cell>
          <cell r="U2953">
            <v>2833.9</v>
          </cell>
          <cell r="V2953">
            <v>2833.9</v>
          </cell>
          <cell r="W2953">
            <v>2833.9</v>
          </cell>
          <cell r="X2953">
            <v>2833.9</v>
          </cell>
          <cell r="Y2953">
            <v>667.95023000000003</v>
          </cell>
          <cell r="Z2953">
            <v>3501.85023</v>
          </cell>
          <cell r="AA2953">
            <v>66795.023000000001</v>
          </cell>
          <cell r="AB2953">
            <v>0</v>
          </cell>
          <cell r="AC2953">
            <v>470.99417999999997</v>
          </cell>
          <cell r="AD2953">
            <v>501.88369000000006</v>
          </cell>
          <cell r="AE2953">
            <v>429.05246000000005</v>
          </cell>
          <cell r="AF2953">
            <v>368.12360999999999</v>
          </cell>
          <cell r="AG2953">
            <v>337.80088000000001</v>
          </cell>
          <cell r="AH2953">
            <v>322.49781999999999</v>
          </cell>
          <cell r="AI2953">
            <v>322.49781999999999</v>
          </cell>
          <cell r="AJ2953">
            <v>322.49781999999999</v>
          </cell>
          <cell r="AK2953">
            <v>383.42667</v>
          </cell>
          <cell r="AL2953">
            <v>383.42667</v>
          </cell>
          <cell r="AM2953">
            <v>0</v>
          </cell>
          <cell r="AN2953">
            <v>0</v>
          </cell>
          <cell r="AO2953">
            <v>0</v>
          </cell>
          <cell r="AP2953">
            <v>0</v>
          </cell>
          <cell r="AQ2953">
            <v>3842.2016200000003</v>
          </cell>
        </row>
        <row r="2954">
          <cell r="A2954">
            <v>3</v>
          </cell>
          <cell r="B2954" t="str">
            <v>COP</v>
          </cell>
          <cell r="C2954" t="str">
            <v>Forzosas</v>
          </cell>
          <cell r="D2954" t="str">
            <v>Fija</v>
          </cell>
          <cell r="E2954">
            <v>1</v>
          </cell>
          <cell r="F2954">
            <v>36248</v>
          </cell>
          <cell r="G2954" t="str">
            <v>Marzo</v>
          </cell>
          <cell r="H2954">
            <v>1999</v>
          </cell>
          <cell r="I2954">
            <v>36614</v>
          </cell>
          <cell r="J2954">
            <v>2000</v>
          </cell>
          <cell r="K2954" t="str">
            <v>Marzo</v>
          </cell>
          <cell r="L2954">
            <v>36255</v>
          </cell>
          <cell r="M2954" t="str">
            <v>Abril</v>
          </cell>
          <cell r="N2954">
            <v>1999</v>
          </cell>
          <cell r="Q2954">
            <v>25.5</v>
          </cell>
          <cell r="R2954">
            <v>22.55</v>
          </cell>
          <cell r="S2954">
            <v>102.807</v>
          </cell>
          <cell r="T2954">
            <v>180.6</v>
          </cell>
          <cell r="U2954">
            <v>185.669442</v>
          </cell>
          <cell r="V2954">
            <v>180.6</v>
          </cell>
          <cell r="W2954">
            <v>185.669442</v>
          </cell>
          <cell r="X2954">
            <v>180.6</v>
          </cell>
          <cell r="Y2954">
            <v>46.052999999999997</v>
          </cell>
          <cell r="Z2954">
            <v>226.65299999999999</v>
          </cell>
          <cell r="AA2954">
            <v>4072.53</v>
          </cell>
          <cell r="AB2954">
            <v>0</v>
          </cell>
          <cell r="AC2954">
            <v>46.052999999999997</v>
          </cell>
          <cell r="AD2954">
            <v>0</v>
          </cell>
          <cell r="AE2954">
            <v>0</v>
          </cell>
          <cell r="AF2954">
            <v>0</v>
          </cell>
          <cell r="AG2954">
            <v>0</v>
          </cell>
          <cell r="AH2954">
            <v>0</v>
          </cell>
          <cell r="AI2954">
            <v>0</v>
          </cell>
          <cell r="AJ2954">
            <v>0</v>
          </cell>
          <cell r="AK2954">
            <v>0</v>
          </cell>
          <cell r="AL2954">
            <v>0</v>
          </cell>
          <cell r="AM2954">
            <v>0</v>
          </cell>
          <cell r="AN2954">
            <v>0</v>
          </cell>
          <cell r="AO2954">
            <v>0</v>
          </cell>
          <cell r="AP2954">
            <v>0</v>
          </cell>
          <cell r="AQ2954">
            <v>46.052999999999997</v>
          </cell>
        </row>
        <row r="2955">
          <cell r="A2955">
            <v>3</v>
          </cell>
          <cell r="B2955" t="str">
            <v>COP</v>
          </cell>
          <cell r="C2955" t="str">
            <v>Convenidas</v>
          </cell>
          <cell r="D2955" t="str">
            <v>Fija</v>
          </cell>
          <cell r="E2955">
            <v>2</v>
          </cell>
          <cell r="F2955">
            <v>36192</v>
          </cell>
          <cell r="G2955" t="str">
            <v>Febrero</v>
          </cell>
          <cell r="H2955">
            <v>1999</v>
          </cell>
          <cell r="I2955">
            <v>36923</v>
          </cell>
          <cell r="J2955">
            <v>2001</v>
          </cell>
          <cell r="K2955" t="str">
            <v>Febrero</v>
          </cell>
          <cell r="L2955">
            <v>36255</v>
          </cell>
          <cell r="M2955" t="str">
            <v>Abril</v>
          </cell>
          <cell r="N2955">
            <v>1999</v>
          </cell>
          <cell r="Q2955">
            <v>25.5</v>
          </cell>
          <cell r="R2955">
            <v>24.45</v>
          </cell>
          <cell r="S2955">
            <v>105.428</v>
          </cell>
          <cell r="T2955">
            <v>9485.1</v>
          </cell>
          <cell r="U2955">
            <v>9999.9512279999999</v>
          </cell>
          <cell r="V2955">
            <v>9485.1</v>
          </cell>
          <cell r="W2955">
            <v>9999.9512279999999</v>
          </cell>
          <cell r="X2955">
            <v>9485.1</v>
          </cell>
          <cell r="Y2955">
            <v>2418.7004999999999</v>
          </cell>
          <cell r="Z2955">
            <v>11903.800500000001</v>
          </cell>
          <cell r="AA2955">
            <v>231910.69500000001</v>
          </cell>
          <cell r="AB2955">
            <v>0</v>
          </cell>
          <cell r="AC2955">
            <v>2418.7004999999999</v>
          </cell>
          <cell r="AD2955">
            <v>2418.7004999999999</v>
          </cell>
          <cell r="AE2955">
            <v>0</v>
          </cell>
          <cell r="AF2955">
            <v>0</v>
          </cell>
          <cell r="AG2955">
            <v>0</v>
          </cell>
          <cell r="AH2955">
            <v>0</v>
          </cell>
          <cell r="AI2955">
            <v>0</v>
          </cell>
          <cell r="AJ2955">
            <v>0</v>
          </cell>
          <cell r="AK2955">
            <v>0</v>
          </cell>
          <cell r="AL2955">
            <v>0</v>
          </cell>
          <cell r="AM2955">
            <v>0</v>
          </cell>
          <cell r="AN2955">
            <v>0</v>
          </cell>
          <cell r="AO2955">
            <v>0</v>
          </cell>
          <cell r="AP2955">
            <v>0</v>
          </cell>
          <cell r="AQ2955">
            <v>4837.4009999999998</v>
          </cell>
        </row>
        <row r="2956">
          <cell r="A2956">
            <v>3</v>
          </cell>
          <cell r="B2956" t="str">
            <v>COP</v>
          </cell>
          <cell r="C2956" t="str">
            <v>Forzosas</v>
          </cell>
          <cell r="D2956" t="str">
            <v>Fija</v>
          </cell>
          <cell r="E2956">
            <v>3</v>
          </cell>
          <cell r="F2956">
            <v>36220</v>
          </cell>
          <cell r="G2956" t="str">
            <v>Marzo</v>
          </cell>
          <cell r="H2956">
            <v>1999</v>
          </cell>
          <cell r="I2956">
            <v>37316</v>
          </cell>
          <cell r="J2956">
            <v>2002</v>
          </cell>
          <cell r="K2956" t="str">
            <v>Marzo</v>
          </cell>
          <cell r="L2956">
            <v>36255</v>
          </cell>
          <cell r="M2956" t="str">
            <v>Abril</v>
          </cell>
          <cell r="N2956">
            <v>1999</v>
          </cell>
          <cell r="Q2956">
            <v>25.5</v>
          </cell>
          <cell r="R2956">
            <v>24</v>
          </cell>
          <cell r="S2956">
            <v>105.11799999999999</v>
          </cell>
          <cell r="T2956">
            <v>1674.3</v>
          </cell>
          <cell r="U2956">
            <v>1759.9906739999999</v>
          </cell>
          <cell r="V2956">
            <v>1674.3</v>
          </cell>
          <cell r="W2956">
            <v>1759.9906739999999</v>
          </cell>
          <cell r="X2956">
            <v>1674.3</v>
          </cell>
          <cell r="Y2956">
            <v>426.94650000000001</v>
          </cell>
          <cell r="Z2956">
            <v>2101.2465000000002</v>
          </cell>
          <cell r="AA2956">
            <v>40183.199999999997</v>
          </cell>
          <cell r="AB2956">
            <v>0</v>
          </cell>
          <cell r="AC2956">
            <v>426.94650000000001</v>
          </cell>
          <cell r="AD2956">
            <v>426.94650000000001</v>
          </cell>
          <cell r="AE2956">
            <v>426.94650000000001</v>
          </cell>
          <cell r="AF2956">
            <v>0</v>
          </cell>
          <cell r="AG2956">
            <v>0</v>
          </cell>
          <cell r="AH2956">
            <v>0</v>
          </cell>
          <cell r="AI2956">
            <v>0</v>
          </cell>
          <cell r="AJ2956">
            <v>0</v>
          </cell>
          <cell r="AK2956">
            <v>0</v>
          </cell>
          <cell r="AL2956">
            <v>0</v>
          </cell>
          <cell r="AM2956">
            <v>0</v>
          </cell>
          <cell r="AN2956">
            <v>0</v>
          </cell>
          <cell r="AO2956">
            <v>0</v>
          </cell>
          <cell r="AP2956">
            <v>0</v>
          </cell>
          <cell r="AQ2956">
            <v>1280.8395</v>
          </cell>
        </row>
        <row r="2957">
          <cell r="A2957">
            <v>3</v>
          </cell>
          <cell r="B2957" t="str">
            <v>COP</v>
          </cell>
          <cell r="C2957" t="str">
            <v>Forzosas</v>
          </cell>
          <cell r="D2957" t="str">
            <v>Fija</v>
          </cell>
          <cell r="E2957">
            <v>2</v>
          </cell>
          <cell r="F2957">
            <v>36192</v>
          </cell>
          <cell r="G2957" t="str">
            <v>Febrero</v>
          </cell>
          <cell r="H2957">
            <v>1999</v>
          </cell>
          <cell r="I2957">
            <v>36923</v>
          </cell>
          <cell r="J2957">
            <v>2001</v>
          </cell>
          <cell r="K2957" t="str">
            <v>Febrero</v>
          </cell>
          <cell r="L2957">
            <v>36256</v>
          </cell>
          <cell r="M2957" t="str">
            <v>Abril</v>
          </cell>
          <cell r="N2957">
            <v>1999</v>
          </cell>
          <cell r="Q2957">
            <v>25.5</v>
          </cell>
          <cell r="R2957">
            <v>24.45</v>
          </cell>
          <cell r="S2957">
            <v>105.491</v>
          </cell>
          <cell r="T2957">
            <v>2654.1</v>
          </cell>
          <cell r="U2957">
            <v>2799.8366310000001</v>
          </cell>
          <cell r="V2957">
            <v>2654.1</v>
          </cell>
          <cell r="W2957">
            <v>2799.8366310000001</v>
          </cell>
          <cell r="X2957">
            <v>2654.1</v>
          </cell>
          <cell r="Y2957">
            <v>676.79549999999995</v>
          </cell>
          <cell r="Z2957">
            <v>3330.8954999999996</v>
          </cell>
          <cell r="AA2957">
            <v>64892.744999999995</v>
          </cell>
          <cell r="AB2957">
            <v>0</v>
          </cell>
          <cell r="AC2957">
            <v>676.79549999999995</v>
          </cell>
          <cell r="AD2957">
            <v>676.79549999999995</v>
          </cell>
          <cell r="AE2957">
            <v>0</v>
          </cell>
          <cell r="AF2957">
            <v>0</v>
          </cell>
          <cell r="AG2957">
            <v>0</v>
          </cell>
          <cell r="AH2957">
            <v>0</v>
          </cell>
          <cell r="AI2957">
            <v>0</v>
          </cell>
          <cell r="AJ2957">
            <v>0</v>
          </cell>
          <cell r="AK2957">
            <v>0</v>
          </cell>
          <cell r="AL2957">
            <v>0</v>
          </cell>
          <cell r="AM2957">
            <v>0</v>
          </cell>
          <cell r="AN2957">
            <v>0</v>
          </cell>
          <cell r="AO2957">
            <v>0</v>
          </cell>
          <cell r="AP2957">
            <v>0</v>
          </cell>
          <cell r="AQ2957">
            <v>1353.5909999999999</v>
          </cell>
        </row>
        <row r="2958">
          <cell r="A2958">
            <v>3</v>
          </cell>
          <cell r="B2958" t="str">
            <v>COP</v>
          </cell>
          <cell r="C2958" t="str">
            <v>Convenidas</v>
          </cell>
          <cell r="D2958" t="str">
            <v>Fija</v>
          </cell>
          <cell r="E2958">
            <v>2</v>
          </cell>
          <cell r="F2958">
            <v>36192</v>
          </cell>
          <cell r="G2958" t="str">
            <v>Febrero</v>
          </cell>
          <cell r="H2958">
            <v>1999</v>
          </cell>
          <cell r="I2958">
            <v>36923</v>
          </cell>
          <cell r="J2958">
            <v>2001</v>
          </cell>
          <cell r="K2958" t="str">
            <v>Febrero</v>
          </cell>
          <cell r="L2958">
            <v>36256</v>
          </cell>
          <cell r="M2958" t="str">
            <v>Abril</v>
          </cell>
          <cell r="N2958">
            <v>1999</v>
          </cell>
          <cell r="Q2958">
            <v>25.5</v>
          </cell>
          <cell r="R2958">
            <v>24.45</v>
          </cell>
          <cell r="S2958">
            <v>105.491</v>
          </cell>
          <cell r="T2958">
            <v>55813.2</v>
          </cell>
          <cell r="U2958">
            <v>58877.902812</v>
          </cell>
          <cell r="V2958">
            <v>55813.2</v>
          </cell>
          <cell r="W2958">
            <v>58877.902812</v>
          </cell>
          <cell r="X2958">
            <v>55813.2</v>
          </cell>
          <cell r="Y2958">
            <v>14232.366</v>
          </cell>
          <cell r="Z2958">
            <v>70045.565999999992</v>
          </cell>
          <cell r="AA2958">
            <v>1364632.74</v>
          </cell>
          <cell r="AB2958">
            <v>0</v>
          </cell>
          <cell r="AC2958">
            <v>14232.366</v>
          </cell>
          <cell r="AD2958">
            <v>14232.366</v>
          </cell>
          <cell r="AE2958">
            <v>0</v>
          </cell>
          <cell r="AF2958">
            <v>0</v>
          </cell>
          <cell r="AG2958">
            <v>0</v>
          </cell>
          <cell r="AH2958">
            <v>0</v>
          </cell>
          <cell r="AI2958">
            <v>0</v>
          </cell>
          <cell r="AJ2958">
            <v>0</v>
          </cell>
          <cell r="AK2958">
            <v>0</v>
          </cell>
          <cell r="AL2958">
            <v>0</v>
          </cell>
          <cell r="AM2958">
            <v>0</v>
          </cell>
          <cell r="AN2958">
            <v>0</v>
          </cell>
          <cell r="AO2958">
            <v>0</v>
          </cell>
          <cell r="AP2958">
            <v>0</v>
          </cell>
          <cell r="AQ2958">
            <v>28464.732</v>
          </cell>
        </row>
        <row r="2959">
          <cell r="A2959">
            <v>3</v>
          </cell>
          <cell r="B2959" t="str">
            <v>COP</v>
          </cell>
          <cell r="C2959" t="str">
            <v>Forzosas</v>
          </cell>
          <cell r="D2959" t="str">
            <v>Fija</v>
          </cell>
          <cell r="E2959">
            <v>1</v>
          </cell>
          <cell r="F2959">
            <v>36248</v>
          </cell>
          <cell r="G2959" t="str">
            <v>Marzo</v>
          </cell>
          <cell r="H2959">
            <v>1999</v>
          </cell>
          <cell r="I2959">
            <v>36614</v>
          </cell>
          <cell r="J2959">
            <v>2000</v>
          </cell>
          <cell r="K2959" t="str">
            <v>Marzo</v>
          </cell>
          <cell r="L2959">
            <v>36258</v>
          </cell>
          <cell r="M2959" t="str">
            <v>Abril</v>
          </cell>
          <cell r="N2959">
            <v>1999</v>
          </cell>
          <cell r="Q2959">
            <v>25.5</v>
          </cell>
          <cell r="R2959">
            <v>22.55</v>
          </cell>
          <cell r="S2959">
            <v>102.979</v>
          </cell>
          <cell r="T2959">
            <v>4043.3</v>
          </cell>
          <cell r="U2959">
            <v>4163.7499070000003</v>
          </cell>
          <cell r="V2959">
            <v>4043.3</v>
          </cell>
          <cell r="W2959">
            <v>4163.7499070000003</v>
          </cell>
          <cell r="X2959">
            <v>4043.3</v>
          </cell>
          <cell r="Y2959">
            <v>1031.0415</v>
          </cell>
          <cell r="Z2959">
            <v>5074.3415000000005</v>
          </cell>
          <cell r="AA2959">
            <v>91176.415000000008</v>
          </cell>
          <cell r="AB2959">
            <v>0</v>
          </cell>
          <cell r="AC2959">
            <v>1031.0415</v>
          </cell>
          <cell r="AD2959">
            <v>0</v>
          </cell>
          <cell r="AE2959">
            <v>0</v>
          </cell>
          <cell r="AF2959">
            <v>0</v>
          </cell>
          <cell r="AG2959">
            <v>0</v>
          </cell>
          <cell r="AH2959">
            <v>0</v>
          </cell>
          <cell r="AI2959">
            <v>0</v>
          </cell>
          <cell r="AJ2959">
            <v>0</v>
          </cell>
          <cell r="AK2959">
            <v>0</v>
          </cell>
          <cell r="AL2959">
            <v>0</v>
          </cell>
          <cell r="AM2959">
            <v>0</v>
          </cell>
          <cell r="AN2959">
            <v>0</v>
          </cell>
          <cell r="AO2959">
            <v>0</v>
          </cell>
          <cell r="AP2959">
            <v>0</v>
          </cell>
          <cell r="AQ2959">
            <v>1031.0415</v>
          </cell>
        </row>
        <row r="2960">
          <cell r="A2960">
            <v>3</v>
          </cell>
          <cell r="B2960" t="str">
            <v>COP</v>
          </cell>
          <cell r="C2960" t="str">
            <v>Forzosas</v>
          </cell>
          <cell r="D2960" t="str">
            <v>Fija</v>
          </cell>
          <cell r="E2960">
            <v>2</v>
          </cell>
          <cell r="F2960">
            <v>36192</v>
          </cell>
          <cell r="G2960" t="str">
            <v>Febrero</v>
          </cell>
          <cell r="H2960">
            <v>1999</v>
          </cell>
          <cell r="I2960">
            <v>36923</v>
          </cell>
          <cell r="J2960">
            <v>2001</v>
          </cell>
          <cell r="K2960" t="str">
            <v>Febrero</v>
          </cell>
          <cell r="L2960">
            <v>36258</v>
          </cell>
          <cell r="M2960" t="str">
            <v>Abril</v>
          </cell>
          <cell r="N2960">
            <v>1999</v>
          </cell>
          <cell r="Q2960">
            <v>25.5</v>
          </cell>
          <cell r="R2960">
            <v>24.45</v>
          </cell>
          <cell r="S2960">
            <v>105.61799999999999</v>
          </cell>
          <cell r="T2960">
            <v>5279.1</v>
          </cell>
          <cell r="U2960">
            <v>5575.679838</v>
          </cell>
          <cell r="V2960">
            <v>5279.1</v>
          </cell>
          <cell r="W2960">
            <v>5575.679838</v>
          </cell>
          <cell r="X2960">
            <v>5279.1</v>
          </cell>
          <cell r="Y2960">
            <v>1346.1705000000002</v>
          </cell>
          <cell r="Z2960">
            <v>6625.2705000000005</v>
          </cell>
          <cell r="AA2960">
            <v>129073.99500000001</v>
          </cell>
          <cell r="AB2960">
            <v>0</v>
          </cell>
          <cell r="AC2960">
            <v>1346.1705000000002</v>
          </cell>
          <cell r="AD2960">
            <v>1346.1705000000002</v>
          </cell>
          <cell r="AE2960">
            <v>0</v>
          </cell>
          <cell r="AF2960">
            <v>0</v>
          </cell>
          <cell r="AG2960">
            <v>0</v>
          </cell>
          <cell r="AH2960">
            <v>0</v>
          </cell>
          <cell r="AI2960">
            <v>0</v>
          </cell>
          <cell r="AJ2960">
            <v>0</v>
          </cell>
          <cell r="AK2960">
            <v>0</v>
          </cell>
          <cell r="AL2960">
            <v>0</v>
          </cell>
          <cell r="AM2960">
            <v>0</v>
          </cell>
          <cell r="AN2960">
            <v>0</v>
          </cell>
          <cell r="AO2960">
            <v>0</v>
          </cell>
          <cell r="AP2960">
            <v>0</v>
          </cell>
          <cell r="AQ2960">
            <v>2692.3410000000003</v>
          </cell>
        </row>
        <row r="2961">
          <cell r="A2961">
            <v>3</v>
          </cell>
          <cell r="B2961" t="str">
            <v>COP</v>
          </cell>
          <cell r="C2961" t="str">
            <v>Convenidas</v>
          </cell>
          <cell r="D2961" t="str">
            <v>Fija</v>
          </cell>
          <cell r="E2961">
            <v>2</v>
          </cell>
          <cell r="F2961">
            <v>36192</v>
          </cell>
          <cell r="G2961" t="str">
            <v>Febrero</v>
          </cell>
          <cell r="H2961">
            <v>1999</v>
          </cell>
          <cell r="I2961">
            <v>36923</v>
          </cell>
          <cell r="J2961">
            <v>2001</v>
          </cell>
          <cell r="K2961" t="str">
            <v>Febrero</v>
          </cell>
          <cell r="L2961">
            <v>36258</v>
          </cell>
          <cell r="M2961" t="str">
            <v>Abril</v>
          </cell>
          <cell r="N2961">
            <v>1999</v>
          </cell>
          <cell r="Q2961">
            <v>25.5</v>
          </cell>
          <cell r="R2961">
            <v>24.45</v>
          </cell>
          <cell r="S2961">
            <v>105.61799999999999</v>
          </cell>
          <cell r="T2961">
            <v>69182.7</v>
          </cell>
          <cell r="U2961">
            <v>73069.384086000005</v>
          </cell>
          <cell r="V2961">
            <v>69182.7</v>
          </cell>
          <cell r="W2961">
            <v>73069.384086000005</v>
          </cell>
          <cell r="X2961">
            <v>69182.7</v>
          </cell>
          <cell r="Y2961">
            <v>17641.588499999998</v>
          </cell>
          <cell r="Z2961">
            <v>86824.288499999995</v>
          </cell>
          <cell r="AA2961">
            <v>1691517.0149999999</v>
          </cell>
          <cell r="AB2961">
            <v>0</v>
          </cell>
          <cell r="AC2961">
            <v>17641.588499999998</v>
          </cell>
          <cell r="AD2961">
            <v>17641.588499999998</v>
          </cell>
          <cell r="AE2961">
            <v>0</v>
          </cell>
          <cell r="AF2961">
            <v>0</v>
          </cell>
          <cell r="AG2961">
            <v>0</v>
          </cell>
          <cell r="AH2961">
            <v>0</v>
          </cell>
          <cell r="AI2961">
            <v>0</v>
          </cell>
          <cell r="AJ2961">
            <v>0</v>
          </cell>
          <cell r="AK2961">
            <v>0</v>
          </cell>
          <cell r="AL2961">
            <v>0</v>
          </cell>
          <cell r="AM2961">
            <v>0</v>
          </cell>
          <cell r="AN2961">
            <v>0</v>
          </cell>
          <cell r="AO2961">
            <v>0</v>
          </cell>
          <cell r="AP2961">
            <v>0</v>
          </cell>
          <cell r="AQ2961">
            <v>35283.176999999996</v>
          </cell>
        </row>
        <row r="2962">
          <cell r="A2962">
            <v>3</v>
          </cell>
          <cell r="B2962" t="str">
            <v>COP</v>
          </cell>
          <cell r="C2962" t="str">
            <v>Forzosas</v>
          </cell>
          <cell r="D2962" t="str">
            <v>Fija</v>
          </cell>
          <cell r="E2962">
            <v>3</v>
          </cell>
          <cell r="F2962">
            <v>36220</v>
          </cell>
          <cell r="G2962" t="str">
            <v>Marzo</v>
          </cell>
          <cell r="H2962">
            <v>1999</v>
          </cell>
          <cell r="I2962">
            <v>37316</v>
          </cell>
          <cell r="J2962">
            <v>2002</v>
          </cell>
          <cell r="K2962" t="str">
            <v>Marzo</v>
          </cell>
          <cell r="L2962">
            <v>36258</v>
          </cell>
          <cell r="M2962" t="str">
            <v>Abril</v>
          </cell>
          <cell r="N2962">
            <v>1999</v>
          </cell>
          <cell r="Q2962">
            <v>25.5</v>
          </cell>
          <cell r="R2962">
            <v>24</v>
          </cell>
          <cell r="S2962">
            <v>105.304</v>
          </cell>
          <cell r="T2962">
            <v>663.6</v>
          </cell>
          <cell r="U2962">
            <v>698.79734399999995</v>
          </cell>
          <cell r="V2962">
            <v>663.6</v>
          </cell>
          <cell r="W2962">
            <v>698.79734399999995</v>
          </cell>
          <cell r="X2962">
            <v>663.6</v>
          </cell>
          <cell r="Y2962">
            <v>169.21800000000002</v>
          </cell>
          <cell r="Z2962">
            <v>832.81799999999998</v>
          </cell>
          <cell r="AA2962">
            <v>15926.400000000001</v>
          </cell>
          <cell r="AB2962">
            <v>0</v>
          </cell>
          <cell r="AC2962">
            <v>169.21800000000002</v>
          </cell>
          <cell r="AD2962">
            <v>169.21800000000002</v>
          </cell>
          <cell r="AE2962">
            <v>169.21800000000002</v>
          </cell>
          <cell r="AF2962">
            <v>0</v>
          </cell>
          <cell r="AG2962">
            <v>0</v>
          </cell>
          <cell r="AH2962">
            <v>0</v>
          </cell>
          <cell r="AI2962">
            <v>0</v>
          </cell>
          <cell r="AJ2962">
            <v>0</v>
          </cell>
          <cell r="AK2962">
            <v>0</v>
          </cell>
          <cell r="AL2962">
            <v>0</v>
          </cell>
          <cell r="AM2962">
            <v>0</v>
          </cell>
          <cell r="AN2962">
            <v>0</v>
          </cell>
          <cell r="AO2962">
            <v>0</v>
          </cell>
          <cell r="AP2962">
            <v>0</v>
          </cell>
          <cell r="AQ2962">
            <v>507.65400000000005</v>
          </cell>
        </row>
        <row r="2963">
          <cell r="A2963">
            <v>3</v>
          </cell>
          <cell r="B2963" t="str">
            <v>COP</v>
          </cell>
          <cell r="C2963" t="str">
            <v>Convenidas</v>
          </cell>
          <cell r="D2963" t="str">
            <v>Fija</v>
          </cell>
          <cell r="E2963">
            <v>3</v>
          </cell>
          <cell r="F2963">
            <v>36220</v>
          </cell>
          <cell r="G2963" t="str">
            <v>Marzo</v>
          </cell>
          <cell r="H2963">
            <v>1999</v>
          </cell>
          <cell r="I2963">
            <v>37316</v>
          </cell>
          <cell r="J2963">
            <v>2002</v>
          </cell>
          <cell r="K2963" t="str">
            <v>Marzo</v>
          </cell>
          <cell r="L2963">
            <v>36258</v>
          </cell>
          <cell r="M2963" t="str">
            <v>Abril</v>
          </cell>
          <cell r="N2963">
            <v>1999</v>
          </cell>
          <cell r="Q2963">
            <v>25.5</v>
          </cell>
          <cell r="R2963">
            <v>24</v>
          </cell>
          <cell r="S2963">
            <v>105.304</v>
          </cell>
          <cell r="T2963">
            <v>10445.9</v>
          </cell>
          <cell r="U2963">
            <v>10999.950536</v>
          </cell>
          <cell r="V2963">
            <v>10445.9</v>
          </cell>
          <cell r="W2963">
            <v>10999.950536</v>
          </cell>
          <cell r="X2963">
            <v>10445.9</v>
          </cell>
          <cell r="Y2963">
            <v>2663.7044999999998</v>
          </cell>
          <cell r="Z2963">
            <v>13109.604499999999</v>
          </cell>
          <cell r="AA2963">
            <v>250701.59999999998</v>
          </cell>
          <cell r="AB2963">
            <v>0</v>
          </cell>
          <cell r="AC2963">
            <v>2663.7044999999998</v>
          </cell>
          <cell r="AD2963">
            <v>2663.7044999999998</v>
          </cell>
          <cell r="AE2963">
            <v>2663.7044999999998</v>
          </cell>
          <cell r="AF2963">
            <v>0</v>
          </cell>
          <cell r="AG2963">
            <v>0</v>
          </cell>
          <cell r="AH2963">
            <v>0</v>
          </cell>
          <cell r="AI2963">
            <v>0</v>
          </cell>
          <cell r="AJ2963">
            <v>0</v>
          </cell>
          <cell r="AK2963">
            <v>0</v>
          </cell>
          <cell r="AL2963">
            <v>0</v>
          </cell>
          <cell r="AM2963">
            <v>0</v>
          </cell>
          <cell r="AN2963">
            <v>0</v>
          </cell>
          <cell r="AO2963">
            <v>0</v>
          </cell>
          <cell r="AP2963">
            <v>0</v>
          </cell>
          <cell r="AQ2963">
            <v>7991.1134999999995</v>
          </cell>
        </row>
        <row r="2964">
          <cell r="A2964">
            <v>3</v>
          </cell>
          <cell r="B2964" t="str">
            <v>COP</v>
          </cell>
          <cell r="C2964" t="str">
            <v>Forzosas</v>
          </cell>
          <cell r="D2964" t="str">
            <v>Fija</v>
          </cell>
          <cell r="E2964">
            <v>1</v>
          </cell>
          <cell r="F2964">
            <v>36248</v>
          </cell>
          <cell r="G2964" t="str">
            <v>Marzo</v>
          </cell>
          <cell r="H2964">
            <v>1999</v>
          </cell>
          <cell r="I2964">
            <v>36614</v>
          </cell>
          <cell r="J2964">
            <v>2000</v>
          </cell>
          <cell r="K2964" t="str">
            <v>Marzo</v>
          </cell>
          <cell r="L2964">
            <v>36259</v>
          </cell>
          <cell r="M2964" t="str">
            <v>Abril</v>
          </cell>
          <cell r="N2964">
            <v>1999</v>
          </cell>
          <cell r="Q2964">
            <v>25.5</v>
          </cell>
          <cell r="R2964">
            <v>22.55</v>
          </cell>
          <cell r="S2964">
            <v>103.03700000000001</v>
          </cell>
          <cell r="T2964">
            <v>2528.5</v>
          </cell>
          <cell r="U2964">
            <v>2605.2905449999998</v>
          </cell>
          <cell r="V2964">
            <v>2528.5</v>
          </cell>
          <cell r="W2964">
            <v>2605.2905449999998</v>
          </cell>
          <cell r="X2964">
            <v>2528.5</v>
          </cell>
          <cell r="Y2964">
            <v>644.76750000000004</v>
          </cell>
          <cell r="Z2964">
            <v>3173.2674999999999</v>
          </cell>
          <cell r="AA2964">
            <v>57017.675000000003</v>
          </cell>
          <cell r="AB2964">
            <v>0</v>
          </cell>
          <cell r="AC2964">
            <v>644.76750000000004</v>
          </cell>
          <cell r="AD2964">
            <v>0</v>
          </cell>
          <cell r="AE2964">
            <v>0</v>
          </cell>
          <cell r="AF2964">
            <v>0</v>
          </cell>
          <cell r="AG2964">
            <v>0</v>
          </cell>
          <cell r="AH2964">
            <v>0</v>
          </cell>
          <cell r="AI2964">
            <v>0</v>
          </cell>
          <cell r="AJ2964">
            <v>0</v>
          </cell>
          <cell r="AK2964">
            <v>0</v>
          </cell>
          <cell r="AL2964">
            <v>0</v>
          </cell>
          <cell r="AM2964">
            <v>0</v>
          </cell>
          <cell r="AN2964">
            <v>0</v>
          </cell>
          <cell r="AO2964">
            <v>0</v>
          </cell>
          <cell r="AP2964">
            <v>0</v>
          </cell>
          <cell r="AQ2964">
            <v>644.76750000000004</v>
          </cell>
        </row>
        <row r="2965">
          <cell r="A2965">
            <v>3</v>
          </cell>
          <cell r="B2965" t="str">
            <v>COP</v>
          </cell>
          <cell r="C2965" t="str">
            <v>Forzosas</v>
          </cell>
          <cell r="D2965" t="str">
            <v>Fija</v>
          </cell>
          <cell r="E2965">
            <v>2</v>
          </cell>
          <cell r="F2965">
            <v>36192</v>
          </cell>
          <cell r="G2965" t="str">
            <v>Febrero</v>
          </cell>
          <cell r="H2965">
            <v>1999</v>
          </cell>
          <cell r="I2965">
            <v>36923</v>
          </cell>
          <cell r="J2965">
            <v>2001</v>
          </cell>
          <cell r="K2965" t="str">
            <v>Febrero</v>
          </cell>
          <cell r="L2965">
            <v>36259</v>
          </cell>
          <cell r="M2965" t="str">
            <v>Abril</v>
          </cell>
          <cell r="N2965">
            <v>1999</v>
          </cell>
          <cell r="Q2965">
            <v>25.5</v>
          </cell>
          <cell r="R2965">
            <v>24.45</v>
          </cell>
          <cell r="S2965">
            <v>105.681</v>
          </cell>
          <cell r="T2965">
            <v>1406.1</v>
          </cell>
          <cell r="U2965">
            <v>1485.9805409999999</v>
          </cell>
          <cell r="V2965">
            <v>1406.1</v>
          </cell>
          <cell r="W2965">
            <v>1485.9805409999999</v>
          </cell>
          <cell r="X2965">
            <v>1406.1</v>
          </cell>
          <cell r="Y2965">
            <v>358.55549999999999</v>
          </cell>
          <cell r="Z2965">
            <v>1764.6554999999998</v>
          </cell>
          <cell r="AA2965">
            <v>34379.144999999997</v>
          </cell>
          <cell r="AB2965">
            <v>0</v>
          </cell>
          <cell r="AC2965">
            <v>358.55549999999999</v>
          </cell>
          <cell r="AD2965">
            <v>358.55549999999999</v>
          </cell>
          <cell r="AE2965">
            <v>0</v>
          </cell>
          <cell r="AF2965">
            <v>0</v>
          </cell>
          <cell r="AG2965">
            <v>0</v>
          </cell>
          <cell r="AH2965">
            <v>0</v>
          </cell>
          <cell r="AI2965">
            <v>0</v>
          </cell>
          <cell r="AJ2965">
            <v>0</v>
          </cell>
          <cell r="AK2965">
            <v>0</v>
          </cell>
          <cell r="AL2965">
            <v>0</v>
          </cell>
          <cell r="AM2965">
            <v>0</v>
          </cell>
          <cell r="AN2965">
            <v>0</v>
          </cell>
          <cell r="AO2965">
            <v>0</v>
          </cell>
          <cell r="AP2965">
            <v>0</v>
          </cell>
          <cell r="AQ2965">
            <v>717.11099999999999</v>
          </cell>
        </row>
        <row r="2966">
          <cell r="A2966">
            <v>3</v>
          </cell>
          <cell r="B2966" t="str">
            <v>COP</v>
          </cell>
          <cell r="C2966" t="str">
            <v>Convenidas</v>
          </cell>
          <cell r="D2966" t="str">
            <v>Fija</v>
          </cell>
          <cell r="E2966">
            <v>2</v>
          </cell>
          <cell r="F2966">
            <v>36192</v>
          </cell>
          <cell r="G2966" t="str">
            <v>Febrero</v>
          </cell>
          <cell r="H2966">
            <v>1999</v>
          </cell>
          <cell r="I2966">
            <v>36923</v>
          </cell>
          <cell r="J2966">
            <v>2001</v>
          </cell>
          <cell r="K2966" t="str">
            <v>Febrero</v>
          </cell>
          <cell r="L2966">
            <v>36259</v>
          </cell>
          <cell r="M2966" t="str">
            <v>Abril</v>
          </cell>
          <cell r="N2966">
            <v>1999</v>
          </cell>
          <cell r="Q2966">
            <v>25.5</v>
          </cell>
          <cell r="R2966">
            <v>24.45</v>
          </cell>
          <cell r="S2966">
            <v>105.681</v>
          </cell>
          <cell r="T2966">
            <v>57247.6</v>
          </cell>
          <cell r="U2966">
            <v>60499.836155999998</v>
          </cell>
          <cell r="V2966">
            <v>57247.6</v>
          </cell>
          <cell r="W2966">
            <v>60499.836155999998</v>
          </cell>
          <cell r="X2966">
            <v>57247.6</v>
          </cell>
          <cell r="Y2966">
            <v>14598.137999999999</v>
          </cell>
          <cell r="Z2966">
            <v>71845.737999999998</v>
          </cell>
          <cell r="AA2966">
            <v>1399703.8199999998</v>
          </cell>
          <cell r="AB2966">
            <v>0</v>
          </cell>
          <cell r="AC2966">
            <v>14598.137999999999</v>
          </cell>
          <cell r="AD2966">
            <v>14598.137999999999</v>
          </cell>
          <cell r="AE2966">
            <v>0</v>
          </cell>
          <cell r="AF2966">
            <v>0</v>
          </cell>
          <cell r="AG2966">
            <v>0</v>
          </cell>
          <cell r="AH2966">
            <v>0</v>
          </cell>
          <cell r="AI2966">
            <v>0</v>
          </cell>
          <cell r="AJ2966">
            <v>0</v>
          </cell>
          <cell r="AK2966">
            <v>0</v>
          </cell>
          <cell r="AL2966">
            <v>0</v>
          </cell>
          <cell r="AM2966">
            <v>0</v>
          </cell>
          <cell r="AN2966">
            <v>0</v>
          </cell>
          <cell r="AO2966">
            <v>0</v>
          </cell>
          <cell r="AP2966">
            <v>0</v>
          </cell>
          <cell r="AQ2966">
            <v>29196.275999999998</v>
          </cell>
        </row>
        <row r="2967">
          <cell r="A2967">
            <v>3</v>
          </cell>
          <cell r="B2967" t="str">
            <v>COP</v>
          </cell>
          <cell r="C2967" t="str">
            <v>Forzosas</v>
          </cell>
          <cell r="D2967" t="str">
            <v>Fija</v>
          </cell>
          <cell r="E2967">
            <v>3</v>
          </cell>
          <cell r="F2967">
            <v>36220</v>
          </cell>
          <cell r="G2967" t="str">
            <v>Marzo</v>
          </cell>
          <cell r="H2967">
            <v>1999</v>
          </cell>
          <cell r="I2967">
            <v>37316</v>
          </cell>
          <cell r="J2967">
            <v>2002</v>
          </cell>
          <cell r="K2967" t="str">
            <v>Marzo</v>
          </cell>
          <cell r="L2967">
            <v>36259</v>
          </cell>
          <cell r="M2967" t="str">
            <v>Abril</v>
          </cell>
          <cell r="N2967">
            <v>1999</v>
          </cell>
          <cell r="Q2967">
            <v>25.5</v>
          </cell>
          <cell r="R2967">
            <v>24</v>
          </cell>
          <cell r="S2967">
            <v>105.366</v>
          </cell>
          <cell r="T2967">
            <v>733.6</v>
          </cell>
          <cell r="U2967">
            <v>772.96497599999998</v>
          </cell>
          <cell r="V2967">
            <v>733.6</v>
          </cell>
          <cell r="W2967">
            <v>772.96497599999998</v>
          </cell>
          <cell r="X2967">
            <v>733.6</v>
          </cell>
          <cell r="Y2967">
            <v>187.06800000000001</v>
          </cell>
          <cell r="Z2967">
            <v>920.66800000000001</v>
          </cell>
          <cell r="AA2967">
            <v>17606.400000000001</v>
          </cell>
          <cell r="AB2967">
            <v>0</v>
          </cell>
          <cell r="AC2967">
            <v>187.06800000000001</v>
          </cell>
          <cell r="AD2967">
            <v>187.06800000000001</v>
          </cell>
          <cell r="AE2967">
            <v>187.06800000000001</v>
          </cell>
          <cell r="AF2967">
            <v>0</v>
          </cell>
          <cell r="AG2967">
            <v>0</v>
          </cell>
          <cell r="AH2967">
            <v>0</v>
          </cell>
          <cell r="AI2967">
            <v>0</v>
          </cell>
          <cell r="AJ2967">
            <v>0</v>
          </cell>
          <cell r="AK2967">
            <v>0</v>
          </cell>
          <cell r="AL2967">
            <v>0</v>
          </cell>
          <cell r="AM2967">
            <v>0</v>
          </cell>
          <cell r="AN2967">
            <v>0</v>
          </cell>
          <cell r="AO2967">
            <v>0</v>
          </cell>
          <cell r="AP2967">
            <v>0</v>
          </cell>
          <cell r="AQ2967">
            <v>561.20400000000006</v>
          </cell>
        </row>
        <row r="2968">
          <cell r="A2968">
            <v>3</v>
          </cell>
          <cell r="B2968" t="str">
            <v>COP</v>
          </cell>
          <cell r="C2968" t="str">
            <v>Convenidas</v>
          </cell>
          <cell r="D2968" t="str">
            <v>Fija</v>
          </cell>
          <cell r="E2968">
            <v>3</v>
          </cell>
          <cell r="F2968">
            <v>36220</v>
          </cell>
          <cell r="G2968" t="str">
            <v>Marzo</v>
          </cell>
          <cell r="H2968">
            <v>1999</v>
          </cell>
          <cell r="I2968">
            <v>37316</v>
          </cell>
          <cell r="J2968">
            <v>2002</v>
          </cell>
          <cell r="K2968" t="str">
            <v>Marzo</v>
          </cell>
          <cell r="L2968">
            <v>36259</v>
          </cell>
          <cell r="M2968" t="str">
            <v>Abril</v>
          </cell>
          <cell r="N2968">
            <v>1999</v>
          </cell>
          <cell r="Q2968">
            <v>25.5</v>
          </cell>
          <cell r="R2968">
            <v>24</v>
          </cell>
          <cell r="S2968">
            <v>105.366</v>
          </cell>
          <cell r="T2968">
            <v>18981.400000000001</v>
          </cell>
          <cell r="U2968">
            <v>19999.941923999999</v>
          </cell>
          <cell r="V2968">
            <v>18981.400000000001</v>
          </cell>
          <cell r="W2968">
            <v>19999.941923999999</v>
          </cell>
          <cell r="X2968">
            <v>18981.400000000001</v>
          </cell>
          <cell r="Y2968">
            <v>4840.2570000000005</v>
          </cell>
          <cell r="Z2968">
            <v>23821.657000000003</v>
          </cell>
          <cell r="AA2968">
            <v>455553.60000000003</v>
          </cell>
          <cell r="AB2968">
            <v>0</v>
          </cell>
          <cell r="AC2968">
            <v>4840.2570000000005</v>
          </cell>
          <cell r="AD2968">
            <v>4840.2570000000005</v>
          </cell>
          <cell r="AE2968">
            <v>4840.2570000000005</v>
          </cell>
          <cell r="AF2968">
            <v>0</v>
          </cell>
          <cell r="AG2968">
            <v>0</v>
          </cell>
          <cell r="AH2968">
            <v>0</v>
          </cell>
          <cell r="AI2968">
            <v>0</v>
          </cell>
          <cell r="AJ2968">
            <v>0</v>
          </cell>
          <cell r="AK2968">
            <v>0</v>
          </cell>
          <cell r="AL2968">
            <v>0</v>
          </cell>
          <cell r="AM2968">
            <v>0</v>
          </cell>
          <cell r="AN2968">
            <v>0</v>
          </cell>
          <cell r="AO2968">
            <v>0</v>
          </cell>
          <cell r="AP2968">
            <v>0</v>
          </cell>
          <cell r="AQ2968">
            <v>14520.771000000001</v>
          </cell>
        </row>
        <row r="2969">
          <cell r="A2969">
            <v>3</v>
          </cell>
          <cell r="B2969" t="str">
            <v>COP</v>
          </cell>
          <cell r="C2969" t="str">
            <v>Forzosas</v>
          </cell>
          <cell r="D2969" t="str">
            <v>Fija</v>
          </cell>
          <cell r="E2969">
            <v>1</v>
          </cell>
          <cell r="F2969">
            <v>36248</v>
          </cell>
          <cell r="G2969" t="str">
            <v>Marzo</v>
          </cell>
          <cell r="H2969">
            <v>1999</v>
          </cell>
          <cell r="I2969">
            <v>36614</v>
          </cell>
          <cell r="J2969">
            <v>2000</v>
          </cell>
          <cell r="K2969" t="str">
            <v>Marzo</v>
          </cell>
          <cell r="L2969">
            <v>36262</v>
          </cell>
          <cell r="M2969" t="str">
            <v>Abril</v>
          </cell>
          <cell r="N2969">
            <v>1999</v>
          </cell>
          <cell r="Q2969">
            <v>25.5</v>
          </cell>
          <cell r="R2969">
            <v>22.55</v>
          </cell>
          <cell r="S2969">
            <v>103.209</v>
          </cell>
          <cell r="T2969">
            <v>3875.6</v>
          </cell>
          <cell r="U2969">
            <v>3999.9680039999998</v>
          </cell>
          <cell r="V2969">
            <v>3875.6</v>
          </cell>
          <cell r="W2969">
            <v>3999.9680039999998</v>
          </cell>
          <cell r="X2969">
            <v>3875.6</v>
          </cell>
          <cell r="Y2969">
            <v>988.27800000000002</v>
          </cell>
          <cell r="Z2969">
            <v>4863.8779999999997</v>
          </cell>
          <cell r="AA2969">
            <v>87394.78</v>
          </cell>
          <cell r="AB2969">
            <v>0</v>
          </cell>
          <cell r="AC2969">
            <v>988.27800000000002</v>
          </cell>
          <cell r="AD2969">
            <v>0</v>
          </cell>
          <cell r="AE2969">
            <v>0</v>
          </cell>
          <cell r="AF2969">
            <v>0</v>
          </cell>
          <cell r="AG2969">
            <v>0</v>
          </cell>
          <cell r="AH2969">
            <v>0</v>
          </cell>
          <cell r="AI2969">
            <v>0</v>
          </cell>
          <cell r="AJ2969">
            <v>0</v>
          </cell>
          <cell r="AK2969">
            <v>0</v>
          </cell>
          <cell r="AL2969">
            <v>0</v>
          </cell>
          <cell r="AM2969">
            <v>0</v>
          </cell>
          <cell r="AN2969">
            <v>0</v>
          </cell>
          <cell r="AO2969">
            <v>0</v>
          </cell>
          <cell r="AP2969">
            <v>0</v>
          </cell>
          <cell r="AQ2969">
            <v>988.27800000000002</v>
          </cell>
        </row>
        <row r="2970">
          <cell r="A2970">
            <v>3</v>
          </cell>
          <cell r="B2970" t="str">
            <v>COP</v>
          </cell>
          <cell r="C2970" t="str">
            <v>Convenidas</v>
          </cell>
          <cell r="D2970" t="str">
            <v>Fija</v>
          </cell>
          <cell r="E2970">
            <v>2</v>
          </cell>
          <cell r="F2970">
            <v>36262</v>
          </cell>
          <cell r="G2970" t="str">
            <v>Abril</v>
          </cell>
          <cell r="H2970">
            <v>1999</v>
          </cell>
          <cell r="I2970">
            <v>36993</v>
          </cell>
          <cell r="J2970">
            <v>2001</v>
          </cell>
          <cell r="K2970" t="str">
            <v>Abril</v>
          </cell>
          <cell r="L2970">
            <v>36262</v>
          </cell>
          <cell r="M2970" t="str">
            <v>Abril</v>
          </cell>
          <cell r="N2970">
            <v>1999</v>
          </cell>
          <cell r="Q2970">
            <v>25.5</v>
          </cell>
          <cell r="R2970">
            <v>24.45</v>
          </cell>
          <cell r="S2970">
            <v>101.52200000000001</v>
          </cell>
          <cell r="T2970">
            <v>17380.3</v>
          </cell>
          <cell r="U2970">
            <v>17644.828165999999</v>
          </cell>
          <cell r="V2970">
            <v>17380.3</v>
          </cell>
          <cell r="W2970">
            <v>17644.828165999999</v>
          </cell>
          <cell r="X2970">
            <v>17380.3</v>
          </cell>
          <cell r="Y2970">
            <v>4431.9764999999998</v>
          </cell>
          <cell r="Z2970">
            <v>21812.2765</v>
          </cell>
          <cell r="AA2970">
            <v>424948.33499999996</v>
          </cell>
          <cell r="AB2970">
            <v>0</v>
          </cell>
          <cell r="AC2970">
            <v>4431.9764999999998</v>
          </cell>
          <cell r="AD2970">
            <v>4431.9764999999998</v>
          </cell>
          <cell r="AE2970">
            <v>0</v>
          </cell>
          <cell r="AF2970">
            <v>0</v>
          </cell>
          <cell r="AG2970">
            <v>0</v>
          </cell>
          <cell r="AH2970">
            <v>0</v>
          </cell>
          <cell r="AI2970">
            <v>0</v>
          </cell>
          <cell r="AJ2970">
            <v>0</v>
          </cell>
          <cell r="AK2970">
            <v>0</v>
          </cell>
          <cell r="AL2970">
            <v>0</v>
          </cell>
          <cell r="AM2970">
            <v>0</v>
          </cell>
          <cell r="AN2970">
            <v>0</v>
          </cell>
          <cell r="AO2970">
            <v>0</v>
          </cell>
          <cell r="AP2970">
            <v>0</v>
          </cell>
          <cell r="AQ2970">
            <v>8863.9529999999995</v>
          </cell>
        </row>
        <row r="2971">
          <cell r="A2971">
            <v>3</v>
          </cell>
          <cell r="B2971" t="str">
            <v>COP</v>
          </cell>
          <cell r="C2971" t="str">
            <v>Convenidas</v>
          </cell>
          <cell r="D2971" t="str">
            <v>Fija</v>
          </cell>
          <cell r="E2971">
            <v>3</v>
          </cell>
          <cell r="F2971">
            <v>36220</v>
          </cell>
          <cell r="G2971" t="str">
            <v>Marzo</v>
          </cell>
          <cell r="H2971">
            <v>1999</v>
          </cell>
          <cell r="I2971">
            <v>37316</v>
          </cell>
          <cell r="J2971">
            <v>2002</v>
          </cell>
          <cell r="K2971" t="str">
            <v>Marzo</v>
          </cell>
          <cell r="L2971">
            <v>36262</v>
          </cell>
          <cell r="M2971" t="str">
            <v>Abril</v>
          </cell>
          <cell r="N2971">
            <v>1999</v>
          </cell>
          <cell r="Q2971">
            <v>25.5</v>
          </cell>
          <cell r="R2971">
            <v>24</v>
          </cell>
          <cell r="S2971">
            <v>105.553</v>
          </cell>
          <cell r="T2971">
            <v>18947.8</v>
          </cell>
          <cell r="U2971">
            <v>19999.971334000002</v>
          </cell>
          <cell r="V2971">
            <v>18947.8</v>
          </cell>
          <cell r="W2971">
            <v>19999.971334000002</v>
          </cell>
          <cell r="X2971">
            <v>18947.8</v>
          </cell>
          <cell r="Y2971">
            <v>4831.6890000000003</v>
          </cell>
          <cell r="Z2971">
            <v>23779.489000000001</v>
          </cell>
          <cell r="AA2971">
            <v>454747.19999999995</v>
          </cell>
          <cell r="AB2971">
            <v>0</v>
          </cell>
          <cell r="AC2971">
            <v>4831.6890000000003</v>
          </cell>
          <cell r="AD2971">
            <v>4831.6890000000003</v>
          </cell>
          <cell r="AE2971">
            <v>4831.6890000000003</v>
          </cell>
          <cell r="AF2971">
            <v>0</v>
          </cell>
          <cell r="AG2971">
            <v>0</v>
          </cell>
          <cell r="AH2971">
            <v>0</v>
          </cell>
          <cell r="AI2971">
            <v>0</v>
          </cell>
          <cell r="AJ2971">
            <v>0</v>
          </cell>
          <cell r="AK2971">
            <v>0</v>
          </cell>
          <cell r="AL2971">
            <v>0</v>
          </cell>
          <cell r="AM2971">
            <v>0</v>
          </cell>
          <cell r="AN2971">
            <v>0</v>
          </cell>
          <cell r="AO2971">
            <v>0</v>
          </cell>
          <cell r="AP2971">
            <v>0</v>
          </cell>
          <cell r="AQ2971">
            <v>14495.067000000001</v>
          </cell>
        </row>
        <row r="2972">
          <cell r="A2972">
            <v>3</v>
          </cell>
          <cell r="B2972" t="str">
            <v>COP</v>
          </cell>
          <cell r="C2972" t="str">
            <v>Forzosas</v>
          </cell>
          <cell r="D2972" t="str">
            <v>Fija</v>
          </cell>
          <cell r="E2972">
            <v>1</v>
          </cell>
          <cell r="F2972">
            <v>36248</v>
          </cell>
          <cell r="G2972" t="str">
            <v>Marzo</v>
          </cell>
          <cell r="H2972">
            <v>1999</v>
          </cell>
          <cell r="I2972">
            <v>36614</v>
          </cell>
          <cell r="J2972">
            <v>2000</v>
          </cell>
          <cell r="K2972" t="str">
            <v>Marzo</v>
          </cell>
          <cell r="L2972">
            <v>36263</v>
          </cell>
          <cell r="M2972" t="str">
            <v>Abril</v>
          </cell>
          <cell r="N2972">
            <v>1999</v>
          </cell>
          <cell r="Q2972">
            <v>25.5</v>
          </cell>
          <cell r="R2972">
            <v>22.55</v>
          </cell>
          <cell r="S2972">
            <v>103.267</v>
          </cell>
          <cell r="T2972">
            <v>900.4</v>
          </cell>
          <cell r="U2972">
            <v>929.81606799999997</v>
          </cell>
          <cell r="V2972">
            <v>900.4</v>
          </cell>
          <cell r="W2972">
            <v>929.81606799999997</v>
          </cell>
          <cell r="X2972">
            <v>900.4</v>
          </cell>
          <cell r="Y2972">
            <v>229.602</v>
          </cell>
          <cell r="Z2972">
            <v>1130.002</v>
          </cell>
          <cell r="AA2972">
            <v>20304.02</v>
          </cell>
          <cell r="AB2972">
            <v>0</v>
          </cell>
          <cell r="AC2972">
            <v>229.602</v>
          </cell>
          <cell r="AD2972">
            <v>0</v>
          </cell>
          <cell r="AE2972">
            <v>0</v>
          </cell>
          <cell r="AF2972">
            <v>0</v>
          </cell>
          <cell r="AG2972">
            <v>0</v>
          </cell>
          <cell r="AH2972">
            <v>0</v>
          </cell>
          <cell r="AI2972">
            <v>0</v>
          </cell>
          <cell r="AJ2972">
            <v>0</v>
          </cell>
          <cell r="AK2972">
            <v>0</v>
          </cell>
          <cell r="AL2972">
            <v>0</v>
          </cell>
          <cell r="AM2972">
            <v>0</v>
          </cell>
          <cell r="AN2972">
            <v>0</v>
          </cell>
          <cell r="AO2972">
            <v>0</v>
          </cell>
          <cell r="AP2972">
            <v>0</v>
          </cell>
          <cell r="AQ2972">
            <v>229.602</v>
          </cell>
        </row>
        <row r="2973">
          <cell r="A2973">
            <v>3</v>
          </cell>
          <cell r="B2973" t="str">
            <v>COP</v>
          </cell>
          <cell r="C2973" t="str">
            <v>Forzosas</v>
          </cell>
          <cell r="D2973" t="str">
            <v>Fija</v>
          </cell>
          <cell r="E2973">
            <v>2</v>
          </cell>
          <cell r="F2973">
            <v>36262</v>
          </cell>
          <cell r="G2973" t="str">
            <v>Abril</v>
          </cell>
          <cell r="H2973">
            <v>1999</v>
          </cell>
          <cell r="I2973">
            <v>36993</v>
          </cell>
          <cell r="J2973">
            <v>2001</v>
          </cell>
          <cell r="K2973" t="str">
            <v>Abril</v>
          </cell>
          <cell r="L2973">
            <v>36263</v>
          </cell>
          <cell r="M2973" t="str">
            <v>Abril</v>
          </cell>
          <cell r="N2973">
            <v>1999</v>
          </cell>
          <cell r="Q2973">
            <v>25.5</v>
          </cell>
          <cell r="R2973">
            <v>24.45</v>
          </cell>
          <cell r="S2973">
            <v>101.583</v>
          </cell>
          <cell r="T2973">
            <v>4009.3</v>
          </cell>
          <cell r="U2973">
            <v>4072.7672189999998</v>
          </cell>
          <cell r="V2973">
            <v>4009.3</v>
          </cell>
          <cell r="W2973">
            <v>4072.7672189999998</v>
          </cell>
          <cell r="X2973">
            <v>4009.3</v>
          </cell>
          <cell r="Y2973">
            <v>1022.3715000000001</v>
          </cell>
          <cell r="Z2973">
            <v>5031.6715000000004</v>
          </cell>
          <cell r="AA2973">
            <v>98027.384999999995</v>
          </cell>
          <cell r="AB2973">
            <v>0</v>
          </cell>
          <cell r="AC2973">
            <v>1022.3715000000001</v>
          </cell>
          <cell r="AD2973">
            <v>1022.3715000000001</v>
          </cell>
          <cell r="AE2973">
            <v>0</v>
          </cell>
          <cell r="AF2973">
            <v>0</v>
          </cell>
          <cell r="AG2973">
            <v>0</v>
          </cell>
          <cell r="AH2973">
            <v>0</v>
          </cell>
          <cell r="AI2973">
            <v>0</v>
          </cell>
          <cell r="AJ2973">
            <v>0</v>
          </cell>
          <cell r="AK2973">
            <v>0</v>
          </cell>
          <cell r="AL2973">
            <v>0</v>
          </cell>
          <cell r="AM2973">
            <v>0</v>
          </cell>
          <cell r="AN2973">
            <v>0</v>
          </cell>
          <cell r="AO2973">
            <v>0</v>
          </cell>
          <cell r="AP2973">
            <v>0</v>
          </cell>
          <cell r="AQ2973">
            <v>2044.7430000000002</v>
          </cell>
        </row>
        <row r="2974">
          <cell r="A2974">
            <v>3</v>
          </cell>
          <cell r="B2974" t="str">
            <v>COP</v>
          </cell>
          <cell r="C2974" t="str">
            <v>Convenidas</v>
          </cell>
          <cell r="D2974" t="str">
            <v>Fija</v>
          </cell>
          <cell r="E2974">
            <v>2</v>
          </cell>
          <cell r="F2974">
            <v>36262</v>
          </cell>
          <cell r="G2974" t="str">
            <v>Abril</v>
          </cell>
          <cell r="H2974">
            <v>1999</v>
          </cell>
          <cell r="I2974">
            <v>36993</v>
          </cell>
          <cell r="J2974">
            <v>2001</v>
          </cell>
          <cell r="K2974" t="str">
            <v>Abril</v>
          </cell>
          <cell r="L2974">
            <v>36263</v>
          </cell>
          <cell r="M2974" t="str">
            <v>Abril</v>
          </cell>
          <cell r="N2974">
            <v>1999</v>
          </cell>
          <cell r="Q2974">
            <v>25.5</v>
          </cell>
          <cell r="R2974">
            <v>24.45</v>
          </cell>
          <cell r="S2974">
            <v>101.583</v>
          </cell>
          <cell r="T2974">
            <v>28548</v>
          </cell>
          <cell r="U2974">
            <v>28999.914840000001</v>
          </cell>
          <cell r="V2974">
            <v>28548</v>
          </cell>
          <cell r="W2974">
            <v>28999.914840000001</v>
          </cell>
          <cell r="X2974">
            <v>28548</v>
          </cell>
          <cell r="Y2974">
            <v>7279.74</v>
          </cell>
          <cell r="Z2974">
            <v>35827.74</v>
          </cell>
          <cell r="AA2974">
            <v>697998.6</v>
          </cell>
          <cell r="AB2974">
            <v>0</v>
          </cell>
          <cell r="AC2974">
            <v>7279.74</v>
          </cell>
          <cell r="AD2974">
            <v>7279.74</v>
          </cell>
          <cell r="AE2974">
            <v>0</v>
          </cell>
          <cell r="AF2974">
            <v>0</v>
          </cell>
          <cell r="AG2974">
            <v>0</v>
          </cell>
          <cell r="AH2974">
            <v>0</v>
          </cell>
          <cell r="AI2974">
            <v>0</v>
          </cell>
          <cell r="AJ2974">
            <v>0</v>
          </cell>
          <cell r="AK2974">
            <v>0</v>
          </cell>
          <cell r="AL2974">
            <v>0</v>
          </cell>
          <cell r="AM2974">
            <v>0</v>
          </cell>
          <cell r="AN2974">
            <v>0</v>
          </cell>
          <cell r="AO2974">
            <v>0</v>
          </cell>
          <cell r="AP2974">
            <v>0</v>
          </cell>
          <cell r="AQ2974">
            <v>14559.48</v>
          </cell>
        </row>
        <row r="2975">
          <cell r="A2975">
            <v>3</v>
          </cell>
          <cell r="B2975" t="str">
            <v>COP</v>
          </cell>
          <cell r="C2975" t="str">
            <v>Convenidas</v>
          </cell>
          <cell r="D2975" t="str">
            <v>Fija</v>
          </cell>
          <cell r="E2975">
            <v>3</v>
          </cell>
          <cell r="F2975">
            <v>36220</v>
          </cell>
          <cell r="G2975" t="str">
            <v>Marzo</v>
          </cell>
          <cell r="H2975">
            <v>1999</v>
          </cell>
          <cell r="I2975">
            <v>37316</v>
          </cell>
          <cell r="J2975">
            <v>2002</v>
          </cell>
          <cell r="K2975" t="str">
            <v>Marzo</v>
          </cell>
          <cell r="L2975">
            <v>36263</v>
          </cell>
          <cell r="M2975" t="str">
            <v>Abril</v>
          </cell>
          <cell r="N2975">
            <v>1999</v>
          </cell>
          <cell r="Q2975">
            <v>25.5</v>
          </cell>
          <cell r="R2975">
            <v>24</v>
          </cell>
          <cell r="S2975">
            <v>105.61499999999999</v>
          </cell>
          <cell r="T2975">
            <v>23670.799999999999</v>
          </cell>
          <cell r="U2975">
            <v>24999.915420000001</v>
          </cell>
          <cell r="V2975">
            <v>23670.799999999999</v>
          </cell>
          <cell r="W2975">
            <v>24999.915420000001</v>
          </cell>
          <cell r="X2975">
            <v>23670.799999999999</v>
          </cell>
          <cell r="Y2975">
            <v>6036.0540000000001</v>
          </cell>
          <cell r="Z2975">
            <v>29706.853999999999</v>
          </cell>
          <cell r="AA2975">
            <v>568099.19999999995</v>
          </cell>
          <cell r="AB2975">
            <v>0</v>
          </cell>
          <cell r="AC2975">
            <v>6036.0540000000001</v>
          </cell>
          <cell r="AD2975">
            <v>6036.0540000000001</v>
          </cell>
          <cell r="AE2975">
            <v>6036.0540000000001</v>
          </cell>
          <cell r="AF2975">
            <v>0</v>
          </cell>
          <cell r="AG2975">
            <v>0</v>
          </cell>
          <cell r="AH2975">
            <v>0</v>
          </cell>
          <cell r="AI2975">
            <v>0</v>
          </cell>
          <cell r="AJ2975">
            <v>0</v>
          </cell>
          <cell r="AK2975">
            <v>0</v>
          </cell>
          <cell r="AL2975">
            <v>0</v>
          </cell>
          <cell r="AM2975">
            <v>0</v>
          </cell>
          <cell r="AN2975">
            <v>0</v>
          </cell>
          <cell r="AO2975">
            <v>0</v>
          </cell>
          <cell r="AP2975">
            <v>0</v>
          </cell>
          <cell r="AQ2975">
            <v>18108.162</v>
          </cell>
        </row>
        <row r="2976">
          <cell r="A2976">
            <v>3</v>
          </cell>
          <cell r="B2976" t="str">
            <v>COP</v>
          </cell>
          <cell r="C2976" t="str">
            <v>Forzosas</v>
          </cell>
          <cell r="D2976" t="str">
            <v>Fija</v>
          </cell>
          <cell r="E2976">
            <v>1</v>
          </cell>
          <cell r="F2976">
            <v>36248</v>
          </cell>
          <cell r="G2976" t="str">
            <v>Marzo</v>
          </cell>
          <cell r="H2976">
            <v>1999</v>
          </cell>
          <cell r="I2976">
            <v>36614</v>
          </cell>
          <cell r="J2976">
            <v>2000</v>
          </cell>
          <cell r="K2976" t="str">
            <v>Marzo</v>
          </cell>
          <cell r="L2976">
            <v>36264</v>
          </cell>
          <cell r="M2976" t="str">
            <v>Abril</v>
          </cell>
          <cell r="N2976">
            <v>1999</v>
          </cell>
          <cell r="Q2976">
            <v>25.5</v>
          </cell>
          <cell r="R2976">
            <v>22.55</v>
          </cell>
          <cell r="S2976">
            <v>103.324</v>
          </cell>
          <cell r="T2976">
            <v>606.29999999999995</v>
          </cell>
          <cell r="U2976">
            <v>626.45341199999996</v>
          </cell>
          <cell r="V2976">
            <v>606.29999999999995</v>
          </cell>
          <cell r="W2976">
            <v>626.45341199999996</v>
          </cell>
          <cell r="X2976">
            <v>606.29999999999995</v>
          </cell>
          <cell r="Y2976">
            <v>154.60649999999998</v>
          </cell>
          <cell r="Z2976">
            <v>760.90649999999994</v>
          </cell>
          <cell r="AA2976">
            <v>13672.064999999999</v>
          </cell>
          <cell r="AB2976">
            <v>0</v>
          </cell>
          <cell r="AC2976">
            <v>154.60649999999998</v>
          </cell>
          <cell r="AD2976">
            <v>0</v>
          </cell>
          <cell r="AE2976">
            <v>0</v>
          </cell>
          <cell r="AF2976">
            <v>0</v>
          </cell>
          <cell r="AG2976">
            <v>0</v>
          </cell>
          <cell r="AH2976">
            <v>0</v>
          </cell>
          <cell r="AI2976">
            <v>0</v>
          </cell>
          <cell r="AJ2976">
            <v>0</v>
          </cell>
          <cell r="AK2976">
            <v>0</v>
          </cell>
          <cell r="AL2976">
            <v>0</v>
          </cell>
          <cell r="AM2976">
            <v>0</v>
          </cell>
          <cell r="AN2976">
            <v>0</v>
          </cell>
          <cell r="AO2976">
            <v>0</v>
          </cell>
          <cell r="AP2976">
            <v>0</v>
          </cell>
          <cell r="AQ2976">
            <v>154.60649999999998</v>
          </cell>
        </row>
        <row r="2977">
          <cell r="A2977">
            <v>3</v>
          </cell>
          <cell r="B2977" t="str">
            <v>COP</v>
          </cell>
          <cell r="C2977" t="str">
            <v>Forzosas</v>
          </cell>
          <cell r="D2977" t="str">
            <v>Fija</v>
          </cell>
          <cell r="E2977">
            <v>2</v>
          </cell>
          <cell r="F2977">
            <v>36262</v>
          </cell>
          <cell r="G2977" t="str">
            <v>Abril</v>
          </cell>
          <cell r="H2977">
            <v>1999</v>
          </cell>
          <cell r="I2977">
            <v>36993</v>
          </cell>
          <cell r="J2977">
            <v>2001</v>
          </cell>
          <cell r="K2977" t="str">
            <v>Abril</v>
          </cell>
          <cell r="L2977">
            <v>36264</v>
          </cell>
          <cell r="M2977" t="str">
            <v>Abril</v>
          </cell>
          <cell r="N2977">
            <v>1999</v>
          </cell>
          <cell r="Q2977">
            <v>25.5</v>
          </cell>
          <cell r="R2977">
            <v>24.45</v>
          </cell>
          <cell r="S2977">
            <v>101.643</v>
          </cell>
          <cell r="T2977">
            <v>5903</v>
          </cell>
          <cell r="U2977">
            <v>5999.9862899999998</v>
          </cell>
          <cell r="V2977">
            <v>5903</v>
          </cell>
          <cell r="W2977">
            <v>5999.9862899999998</v>
          </cell>
          <cell r="X2977">
            <v>5903</v>
          </cell>
          <cell r="Y2977">
            <v>1505.2650000000001</v>
          </cell>
          <cell r="Z2977">
            <v>7408.2650000000003</v>
          </cell>
          <cell r="AA2977">
            <v>144328.35</v>
          </cell>
          <cell r="AB2977">
            <v>0</v>
          </cell>
          <cell r="AC2977">
            <v>1505.2650000000001</v>
          </cell>
          <cell r="AD2977">
            <v>1505.2650000000001</v>
          </cell>
          <cell r="AE2977">
            <v>0</v>
          </cell>
          <cell r="AF2977">
            <v>0</v>
          </cell>
          <cell r="AG2977">
            <v>0</v>
          </cell>
          <cell r="AH2977">
            <v>0</v>
          </cell>
          <cell r="AI2977">
            <v>0</v>
          </cell>
          <cell r="AJ2977">
            <v>0</v>
          </cell>
          <cell r="AK2977">
            <v>0</v>
          </cell>
          <cell r="AL2977">
            <v>0</v>
          </cell>
          <cell r="AM2977">
            <v>0</v>
          </cell>
          <cell r="AN2977">
            <v>0</v>
          </cell>
          <cell r="AO2977">
            <v>0</v>
          </cell>
          <cell r="AP2977">
            <v>0</v>
          </cell>
          <cell r="AQ2977">
            <v>3010.53</v>
          </cell>
        </row>
        <row r="2978">
          <cell r="A2978">
            <v>3</v>
          </cell>
          <cell r="B2978" t="str">
            <v>COP</v>
          </cell>
          <cell r="C2978" t="str">
            <v>Forzosas</v>
          </cell>
          <cell r="D2978" t="str">
            <v>Fija</v>
          </cell>
          <cell r="E2978">
            <v>3</v>
          </cell>
          <cell r="F2978">
            <v>36220</v>
          </cell>
          <cell r="G2978" t="str">
            <v>Marzo</v>
          </cell>
          <cell r="H2978">
            <v>1999</v>
          </cell>
          <cell r="I2978">
            <v>37316</v>
          </cell>
          <cell r="J2978">
            <v>2002</v>
          </cell>
          <cell r="K2978" t="str">
            <v>Marzo</v>
          </cell>
          <cell r="L2978">
            <v>36264</v>
          </cell>
          <cell r="M2978" t="str">
            <v>Abril</v>
          </cell>
          <cell r="N2978">
            <v>1999</v>
          </cell>
          <cell r="Q2978">
            <v>25.5</v>
          </cell>
          <cell r="R2978">
            <v>24</v>
          </cell>
          <cell r="S2978">
            <v>105.67700000000001</v>
          </cell>
          <cell r="T2978">
            <v>1500.7</v>
          </cell>
          <cell r="U2978">
            <v>1585.8947390000001</v>
          </cell>
          <cell r="V2978">
            <v>1500.7</v>
          </cell>
          <cell r="W2978">
            <v>1585.8947390000001</v>
          </cell>
          <cell r="X2978">
            <v>1500.7</v>
          </cell>
          <cell r="Y2978">
            <v>382.67850000000004</v>
          </cell>
          <cell r="Z2978">
            <v>1883.3785</v>
          </cell>
          <cell r="AA2978">
            <v>36016.800000000003</v>
          </cell>
          <cell r="AB2978">
            <v>0</v>
          </cell>
          <cell r="AC2978">
            <v>382.67850000000004</v>
          </cell>
          <cell r="AD2978">
            <v>382.67850000000004</v>
          </cell>
          <cell r="AE2978">
            <v>382.67850000000004</v>
          </cell>
          <cell r="AF2978">
            <v>0</v>
          </cell>
          <cell r="AG2978">
            <v>0</v>
          </cell>
          <cell r="AH2978">
            <v>0</v>
          </cell>
          <cell r="AI2978">
            <v>0</v>
          </cell>
          <cell r="AJ2978">
            <v>0</v>
          </cell>
          <cell r="AK2978">
            <v>0</v>
          </cell>
          <cell r="AL2978">
            <v>0</v>
          </cell>
          <cell r="AM2978">
            <v>0</v>
          </cell>
          <cell r="AN2978">
            <v>0</v>
          </cell>
          <cell r="AO2978">
            <v>0</v>
          </cell>
          <cell r="AP2978">
            <v>0</v>
          </cell>
          <cell r="AQ2978">
            <v>1148.0355000000002</v>
          </cell>
        </row>
        <row r="2979">
          <cell r="A2979">
            <v>3</v>
          </cell>
          <cell r="B2979" t="str">
            <v>COP</v>
          </cell>
          <cell r="C2979" t="str">
            <v>Forzosas</v>
          </cell>
          <cell r="D2979" t="str">
            <v>Fija</v>
          </cell>
          <cell r="E2979">
            <v>1</v>
          </cell>
          <cell r="F2979">
            <v>36248</v>
          </cell>
          <cell r="G2979" t="str">
            <v>Marzo</v>
          </cell>
          <cell r="H2979">
            <v>1999</v>
          </cell>
          <cell r="I2979">
            <v>36614</v>
          </cell>
          <cell r="J2979">
            <v>2000</v>
          </cell>
          <cell r="K2979" t="str">
            <v>Marzo</v>
          </cell>
          <cell r="L2979">
            <v>36265</v>
          </cell>
          <cell r="M2979" t="str">
            <v>Abril</v>
          </cell>
          <cell r="N2979">
            <v>1999</v>
          </cell>
          <cell r="Q2979">
            <v>25.5</v>
          </cell>
          <cell r="R2979">
            <v>19</v>
          </cell>
          <cell r="S2979">
            <v>106.32</v>
          </cell>
          <cell r="T2979">
            <v>846.5</v>
          </cell>
          <cell r="U2979">
            <v>899.99879999999996</v>
          </cell>
          <cell r="V2979">
            <v>846.5</v>
          </cell>
          <cell r="W2979">
            <v>899.99879999999996</v>
          </cell>
          <cell r="X2979">
            <v>846.5</v>
          </cell>
          <cell r="Y2979">
            <v>215.85750000000002</v>
          </cell>
          <cell r="Z2979">
            <v>1062.3575000000001</v>
          </cell>
          <cell r="AA2979">
            <v>16083.5</v>
          </cell>
          <cell r="AB2979">
            <v>0</v>
          </cell>
          <cell r="AC2979">
            <v>215.85750000000002</v>
          </cell>
          <cell r="AD2979">
            <v>0</v>
          </cell>
          <cell r="AE2979">
            <v>0</v>
          </cell>
          <cell r="AF2979">
            <v>0</v>
          </cell>
          <cell r="AG2979">
            <v>0</v>
          </cell>
          <cell r="AH2979">
            <v>0</v>
          </cell>
          <cell r="AI2979">
            <v>0</v>
          </cell>
          <cell r="AJ2979">
            <v>0</v>
          </cell>
          <cell r="AK2979">
            <v>0</v>
          </cell>
          <cell r="AL2979">
            <v>0</v>
          </cell>
          <cell r="AM2979">
            <v>0</v>
          </cell>
          <cell r="AN2979">
            <v>0</v>
          </cell>
          <cell r="AO2979">
            <v>0</v>
          </cell>
          <cell r="AP2979">
            <v>0</v>
          </cell>
          <cell r="AQ2979">
            <v>215.85750000000002</v>
          </cell>
        </row>
        <row r="2980">
          <cell r="A2980">
            <v>3</v>
          </cell>
          <cell r="B2980" t="str">
            <v>COP</v>
          </cell>
          <cell r="C2980" t="str">
            <v>Subastas</v>
          </cell>
          <cell r="D2980" t="str">
            <v>Fija</v>
          </cell>
          <cell r="E2980">
            <v>1</v>
          </cell>
          <cell r="F2980">
            <v>36248</v>
          </cell>
          <cell r="G2980" t="str">
            <v>Marzo</v>
          </cell>
          <cell r="H2980">
            <v>1999</v>
          </cell>
          <cell r="I2980">
            <v>36614</v>
          </cell>
          <cell r="J2980">
            <v>2000</v>
          </cell>
          <cell r="K2980" t="str">
            <v>Marzo</v>
          </cell>
          <cell r="L2980">
            <v>36266</v>
          </cell>
          <cell r="M2980" t="str">
            <v>Abril</v>
          </cell>
          <cell r="N2980">
            <v>1999</v>
          </cell>
          <cell r="Q2980">
            <v>25.5</v>
          </cell>
          <cell r="R2980">
            <v>19</v>
          </cell>
          <cell r="S2980">
            <v>106.371</v>
          </cell>
          <cell r="T2980">
            <v>26802</v>
          </cell>
          <cell r="U2980">
            <v>28509.555420000001</v>
          </cell>
          <cell r="V2980">
            <v>26802</v>
          </cell>
          <cell r="W2980">
            <v>28509.555420000001</v>
          </cell>
          <cell r="X2980">
            <v>26802</v>
          </cell>
          <cell r="Y2980">
            <v>6834.51</v>
          </cell>
          <cell r="Z2980">
            <v>33636.51</v>
          </cell>
          <cell r="AA2980">
            <v>509238</v>
          </cell>
          <cell r="AB2980">
            <v>0</v>
          </cell>
          <cell r="AC2980">
            <v>6834.51</v>
          </cell>
          <cell r="AD2980">
            <v>0</v>
          </cell>
          <cell r="AE2980">
            <v>0</v>
          </cell>
          <cell r="AF2980">
            <v>0</v>
          </cell>
          <cell r="AG2980">
            <v>0</v>
          </cell>
          <cell r="AH2980">
            <v>0</v>
          </cell>
          <cell r="AI2980">
            <v>0</v>
          </cell>
          <cell r="AJ2980">
            <v>0</v>
          </cell>
          <cell r="AK2980">
            <v>0</v>
          </cell>
          <cell r="AL2980">
            <v>0</v>
          </cell>
          <cell r="AM2980">
            <v>0</v>
          </cell>
          <cell r="AN2980">
            <v>0</v>
          </cell>
          <cell r="AO2980">
            <v>0</v>
          </cell>
          <cell r="AP2980">
            <v>0</v>
          </cell>
          <cell r="AQ2980">
            <v>6834.51</v>
          </cell>
        </row>
        <row r="2981">
          <cell r="A2981">
            <v>3</v>
          </cell>
          <cell r="B2981" t="str">
            <v>COP</v>
          </cell>
          <cell r="C2981" t="str">
            <v>Forzosas</v>
          </cell>
          <cell r="D2981" t="str">
            <v>Fija</v>
          </cell>
          <cell r="E2981">
            <v>1</v>
          </cell>
          <cell r="F2981">
            <v>36248</v>
          </cell>
          <cell r="G2981" t="str">
            <v>Marzo</v>
          </cell>
          <cell r="H2981">
            <v>1999</v>
          </cell>
          <cell r="I2981">
            <v>36614</v>
          </cell>
          <cell r="J2981">
            <v>2000</v>
          </cell>
          <cell r="K2981" t="str">
            <v>Marzo</v>
          </cell>
          <cell r="L2981">
            <v>36266</v>
          </cell>
          <cell r="M2981" t="str">
            <v>Abril</v>
          </cell>
          <cell r="N2981">
            <v>1999</v>
          </cell>
          <cell r="Q2981">
            <v>25.5</v>
          </cell>
          <cell r="R2981">
            <v>19</v>
          </cell>
          <cell r="S2981">
            <v>106.371</v>
          </cell>
          <cell r="T2981">
            <v>282</v>
          </cell>
          <cell r="U2981">
            <v>299.96622000000002</v>
          </cell>
          <cell r="V2981">
            <v>282</v>
          </cell>
          <cell r="W2981">
            <v>299.96622000000002</v>
          </cell>
          <cell r="X2981">
            <v>282</v>
          </cell>
          <cell r="Y2981">
            <v>71.91</v>
          </cell>
          <cell r="Z2981">
            <v>353.90999999999997</v>
          </cell>
          <cell r="AA2981">
            <v>5358</v>
          </cell>
          <cell r="AB2981">
            <v>0</v>
          </cell>
          <cell r="AC2981">
            <v>71.91</v>
          </cell>
          <cell r="AD2981">
            <v>0</v>
          </cell>
          <cell r="AE2981">
            <v>0</v>
          </cell>
          <cell r="AF2981">
            <v>0</v>
          </cell>
          <cell r="AG2981">
            <v>0</v>
          </cell>
          <cell r="AH2981">
            <v>0</v>
          </cell>
          <cell r="AI2981">
            <v>0</v>
          </cell>
          <cell r="AJ2981">
            <v>0</v>
          </cell>
          <cell r="AK2981">
            <v>0</v>
          </cell>
          <cell r="AL2981">
            <v>0</v>
          </cell>
          <cell r="AM2981">
            <v>0</v>
          </cell>
          <cell r="AN2981">
            <v>0</v>
          </cell>
          <cell r="AO2981">
            <v>0</v>
          </cell>
          <cell r="AP2981">
            <v>0</v>
          </cell>
          <cell r="AQ2981">
            <v>71.91</v>
          </cell>
        </row>
        <row r="2982">
          <cell r="A2982">
            <v>3</v>
          </cell>
          <cell r="B2982" t="str">
            <v>COP</v>
          </cell>
          <cell r="C2982" t="str">
            <v>Subastas</v>
          </cell>
          <cell r="D2982" t="str">
            <v>Fija</v>
          </cell>
          <cell r="E2982">
            <v>2</v>
          </cell>
          <cell r="F2982">
            <v>36262</v>
          </cell>
          <cell r="G2982" t="str">
            <v>Abril</v>
          </cell>
          <cell r="H2982">
            <v>1999</v>
          </cell>
          <cell r="I2982">
            <v>36993</v>
          </cell>
          <cell r="J2982">
            <v>2001</v>
          </cell>
          <cell r="K2982" t="str">
            <v>Abril</v>
          </cell>
          <cell r="L2982">
            <v>36266</v>
          </cell>
          <cell r="M2982" t="str">
            <v>Abril</v>
          </cell>
          <cell r="N2982">
            <v>1999</v>
          </cell>
          <cell r="Q2982">
            <v>25.5</v>
          </cell>
          <cell r="R2982">
            <v>20.7</v>
          </cell>
          <cell r="S2982">
            <v>107.49299999999999</v>
          </cell>
          <cell r="T2982">
            <v>69771.600000000006</v>
          </cell>
          <cell r="U2982">
            <v>74999.585988000006</v>
          </cell>
          <cell r="V2982">
            <v>69771.600000000006</v>
          </cell>
          <cell r="W2982">
            <v>74999.585988000006</v>
          </cell>
          <cell r="X2982">
            <v>69771.600000000006</v>
          </cell>
          <cell r="Y2982">
            <v>17791.758000000002</v>
          </cell>
          <cell r="Z2982">
            <v>87563.358000000007</v>
          </cell>
          <cell r="AA2982">
            <v>1444272.12</v>
          </cell>
          <cell r="AB2982">
            <v>0</v>
          </cell>
          <cell r="AC2982">
            <v>17791.758000000002</v>
          </cell>
          <cell r="AD2982">
            <v>17791.758000000002</v>
          </cell>
          <cell r="AE2982">
            <v>0</v>
          </cell>
          <cell r="AF2982">
            <v>0</v>
          </cell>
          <cell r="AG2982">
            <v>0</v>
          </cell>
          <cell r="AH2982">
            <v>0</v>
          </cell>
          <cell r="AI2982">
            <v>0</v>
          </cell>
          <cell r="AJ2982">
            <v>0</v>
          </cell>
          <cell r="AK2982">
            <v>0</v>
          </cell>
          <cell r="AL2982">
            <v>0</v>
          </cell>
          <cell r="AM2982">
            <v>0</v>
          </cell>
          <cell r="AN2982">
            <v>0</v>
          </cell>
          <cell r="AO2982">
            <v>0</v>
          </cell>
          <cell r="AP2982">
            <v>0</v>
          </cell>
          <cell r="AQ2982">
            <v>35583.516000000003</v>
          </cell>
        </row>
        <row r="2983">
          <cell r="A2983">
            <v>3</v>
          </cell>
          <cell r="B2983" t="str">
            <v>COP</v>
          </cell>
          <cell r="C2983" t="str">
            <v>Convenidas</v>
          </cell>
          <cell r="D2983" t="str">
            <v>Fija</v>
          </cell>
          <cell r="E2983">
            <v>2</v>
          </cell>
          <cell r="F2983">
            <v>36262</v>
          </cell>
          <cell r="G2983" t="str">
            <v>Abril</v>
          </cell>
          <cell r="H2983">
            <v>1999</v>
          </cell>
          <cell r="I2983">
            <v>36993</v>
          </cell>
          <cell r="J2983">
            <v>2001</v>
          </cell>
          <cell r="K2983" t="str">
            <v>Abril</v>
          </cell>
          <cell r="L2983">
            <v>36266</v>
          </cell>
          <cell r="M2983" t="str">
            <v>Abril</v>
          </cell>
          <cell r="N2983">
            <v>1999</v>
          </cell>
          <cell r="Q2983">
            <v>25.5</v>
          </cell>
          <cell r="R2983">
            <v>20.7</v>
          </cell>
          <cell r="S2983">
            <v>107.49299999999999</v>
          </cell>
          <cell r="T2983">
            <v>18605.8</v>
          </cell>
          <cell r="U2983">
            <v>19999.932594000002</v>
          </cell>
          <cell r="V2983">
            <v>18605.8</v>
          </cell>
          <cell r="W2983">
            <v>19999.932594000002</v>
          </cell>
          <cell r="X2983">
            <v>18605.8</v>
          </cell>
          <cell r="Y2983">
            <v>4744.4790000000003</v>
          </cell>
          <cell r="Z2983">
            <v>23350.278999999999</v>
          </cell>
          <cell r="AA2983">
            <v>385140.06</v>
          </cell>
          <cell r="AB2983">
            <v>0</v>
          </cell>
          <cell r="AC2983">
            <v>4744.4790000000003</v>
          </cell>
          <cell r="AD2983">
            <v>4744.4790000000003</v>
          </cell>
          <cell r="AE2983">
            <v>0</v>
          </cell>
          <cell r="AF2983">
            <v>0</v>
          </cell>
          <cell r="AG2983">
            <v>0</v>
          </cell>
          <cell r="AH2983">
            <v>0</v>
          </cell>
          <cell r="AI2983">
            <v>0</v>
          </cell>
          <cell r="AJ2983">
            <v>0</v>
          </cell>
          <cell r="AK2983">
            <v>0</v>
          </cell>
          <cell r="AL2983">
            <v>0</v>
          </cell>
          <cell r="AM2983">
            <v>0</v>
          </cell>
          <cell r="AN2983">
            <v>0</v>
          </cell>
          <cell r="AO2983">
            <v>0</v>
          </cell>
          <cell r="AP2983">
            <v>0</v>
          </cell>
          <cell r="AQ2983">
            <v>9488.9580000000005</v>
          </cell>
        </row>
        <row r="2984">
          <cell r="A2984">
            <v>3</v>
          </cell>
          <cell r="B2984" t="str">
            <v>COP</v>
          </cell>
          <cell r="C2984" t="str">
            <v>Subastas</v>
          </cell>
          <cell r="D2984" t="str">
            <v>Fija</v>
          </cell>
          <cell r="E2984">
            <v>3</v>
          </cell>
          <cell r="F2984">
            <v>36220</v>
          </cell>
          <cell r="G2984" t="str">
            <v>Marzo</v>
          </cell>
          <cell r="H2984">
            <v>1999</v>
          </cell>
          <cell r="I2984">
            <v>37316</v>
          </cell>
          <cell r="J2984">
            <v>2002</v>
          </cell>
          <cell r="K2984" t="str">
            <v>Marzo</v>
          </cell>
          <cell r="L2984">
            <v>36266</v>
          </cell>
          <cell r="M2984" t="str">
            <v>Abril</v>
          </cell>
          <cell r="N2984">
            <v>1999</v>
          </cell>
          <cell r="Q2984">
            <v>25.5</v>
          </cell>
          <cell r="R2984">
            <v>20.5</v>
          </cell>
          <cell r="S2984">
            <v>113.077</v>
          </cell>
          <cell r="T2984">
            <v>66326.399999999994</v>
          </cell>
          <cell r="U2984">
            <v>74999.903328</v>
          </cell>
          <cell r="V2984">
            <v>66326.399999999994</v>
          </cell>
          <cell r="W2984">
            <v>74999.903328</v>
          </cell>
          <cell r="X2984">
            <v>66326.399999999994</v>
          </cell>
          <cell r="Y2984">
            <v>16913.232</v>
          </cell>
          <cell r="Z2984">
            <v>83239.631999999998</v>
          </cell>
          <cell r="AA2984">
            <v>1359691.2</v>
          </cell>
          <cell r="AB2984">
            <v>0</v>
          </cell>
          <cell r="AC2984">
            <v>16913.232</v>
          </cell>
          <cell r="AD2984">
            <v>16913.232</v>
          </cell>
          <cell r="AE2984">
            <v>16913.232</v>
          </cell>
          <cell r="AF2984">
            <v>0</v>
          </cell>
          <cell r="AG2984">
            <v>0</v>
          </cell>
          <cell r="AH2984">
            <v>0</v>
          </cell>
          <cell r="AI2984">
            <v>0</v>
          </cell>
          <cell r="AJ2984">
            <v>0</v>
          </cell>
          <cell r="AK2984">
            <v>0</v>
          </cell>
          <cell r="AL2984">
            <v>0</v>
          </cell>
          <cell r="AM2984">
            <v>0</v>
          </cell>
          <cell r="AN2984">
            <v>0</v>
          </cell>
          <cell r="AO2984">
            <v>0</v>
          </cell>
          <cell r="AP2984">
            <v>0</v>
          </cell>
          <cell r="AQ2984">
            <v>50739.695999999996</v>
          </cell>
        </row>
        <row r="2985">
          <cell r="A2985">
            <v>3</v>
          </cell>
          <cell r="B2985" t="str">
            <v>COP</v>
          </cell>
          <cell r="C2985" t="str">
            <v>Forzosas</v>
          </cell>
          <cell r="D2985" t="str">
            <v>Fija</v>
          </cell>
          <cell r="E2985">
            <v>1</v>
          </cell>
          <cell r="F2985">
            <v>36248</v>
          </cell>
          <cell r="G2985" t="str">
            <v>Marzo</v>
          </cell>
          <cell r="H2985">
            <v>1999</v>
          </cell>
          <cell r="I2985">
            <v>36614</v>
          </cell>
          <cell r="J2985">
            <v>2000</v>
          </cell>
          <cell r="K2985" t="str">
            <v>Marzo</v>
          </cell>
          <cell r="L2985">
            <v>36269</v>
          </cell>
          <cell r="M2985" t="str">
            <v>Abril</v>
          </cell>
          <cell r="N2985">
            <v>1999</v>
          </cell>
          <cell r="Q2985">
            <v>25.5</v>
          </cell>
          <cell r="R2985">
            <v>19</v>
          </cell>
          <cell r="S2985">
            <v>106.523</v>
          </cell>
          <cell r="T2985">
            <v>516.20000000000005</v>
          </cell>
          <cell r="U2985">
            <v>549.87172599999997</v>
          </cell>
          <cell r="V2985">
            <v>516.20000000000005</v>
          </cell>
          <cell r="W2985">
            <v>549.87172599999997</v>
          </cell>
          <cell r="X2985">
            <v>516.20000000000005</v>
          </cell>
          <cell r="Y2985">
            <v>131.631</v>
          </cell>
          <cell r="Z2985">
            <v>647.83100000000002</v>
          </cell>
          <cell r="AA2985">
            <v>9807.8000000000011</v>
          </cell>
          <cell r="AB2985">
            <v>0</v>
          </cell>
          <cell r="AC2985">
            <v>131.631</v>
          </cell>
          <cell r="AD2985">
            <v>0</v>
          </cell>
          <cell r="AE2985">
            <v>0</v>
          </cell>
          <cell r="AF2985">
            <v>0</v>
          </cell>
          <cell r="AG2985">
            <v>0</v>
          </cell>
          <cell r="AH2985">
            <v>0</v>
          </cell>
          <cell r="AI2985">
            <v>0</v>
          </cell>
          <cell r="AJ2985">
            <v>0</v>
          </cell>
          <cell r="AK2985">
            <v>0</v>
          </cell>
          <cell r="AL2985">
            <v>0</v>
          </cell>
          <cell r="AM2985">
            <v>0</v>
          </cell>
          <cell r="AN2985">
            <v>0</v>
          </cell>
          <cell r="AO2985">
            <v>0</v>
          </cell>
          <cell r="AP2985">
            <v>0</v>
          </cell>
          <cell r="AQ2985">
            <v>131.631</v>
          </cell>
        </row>
        <row r="2986">
          <cell r="A2986">
            <v>3</v>
          </cell>
          <cell r="B2986" t="str">
            <v>COP</v>
          </cell>
          <cell r="C2986" t="str">
            <v>Forzosas</v>
          </cell>
          <cell r="D2986" t="str">
            <v>Fija</v>
          </cell>
          <cell r="E2986">
            <v>3</v>
          </cell>
          <cell r="F2986">
            <v>36220</v>
          </cell>
          <cell r="G2986" t="str">
            <v>Marzo</v>
          </cell>
          <cell r="H2986">
            <v>1999</v>
          </cell>
          <cell r="I2986">
            <v>37316</v>
          </cell>
          <cell r="J2986">
            <v>2002</v>
          </cell>
          <cell r="K2986" t="str">
            <v>Marzo</v>
          </cell>
          <cell r="L2986">
            <v>36269</v>
          </cell>
          <cell r="M2986" t="str">
            <v>Abril</v>
          </cell>
          <cell r="N2986">
            <v>1999</v>
          </cell>
          <cell r="Q2986">
            <v>25.5</v>
          </cell>
          <cell r="R2986">
            <v>20.5</v>
          </cell>
          <cell r="S2986">
            <v>113.25</v>
          </cell>
          <cell r="T2986">
            <v>345.2</v>
          </cell>
          <cell r="U2986">
            <v>390.93900000000002</v>
          </cell>
          <cell r="V2986">
            <v>345.2</v>
          </cell>
          <cell r="W2986">
            <v>390.93900000000002</v>
          </cell>
          <cell r="X2986">
            <v>345.2</v>
          </cell>
          <cell r="Y2986">
            <v>88.025999999999996</v>
          </cell>
          <cell r="Z2986">
            <v>433.226</v>
          </cell>
          <cell r="AA2986">
            <v>7076.5999999999995</v>
          </cell>
          <cell r="AB2986">
            <v>0</v>
          </cell>
          <cell r="AC2986">
            <v>88.025999999999996</v>
          </cell>
          <cell r="AD2986">
            <v>88.025999999999996</v>
          </cell>
          <cell r="AE2986">
            <v>88.025999999999996</v>
          </cell>
          <cell r="AF2986">
            <v>0</v>
          </cell>
          <cell r="AG2986">
            <v>0</v>
          </cell>
          <cell r="AH2986">
            <v>0</v>
          </cell>
          <cell r="AI2986">
            <v>0</v>
          </cell>
          <cell r="AJ2986">
            <v>0</v>
          </cell>
          <cell r="AK2986">
            <v>0</v>
          </cell>
          <cell r="AL2986">
            <v>0</v>
          </cell>
          <cell r="AM2986">
            <v>0</v>
          </cell>
          <cell r="AN2986">
            <v>0</v>
          </cell>
          <cell r="AO2986">
            <v>0</v>
          </cell>
          <cell r="AP2986">
            <v>0</v>
          </cell>
          <cell r="AQ2986">
            <v>264.07799999999997</v>
          </cell>
        </row>
        <row r="2987">
          <cell r="A2987">
            <v>3</v>
          </cell>
          <cell r="B2987" t="str">
            <v>COP</v>
          </cell>
          <cell r="C2987" t="str">
            <v>Forzosas</v>
          </cell>
          <cell r="D2987" t="str">
            <v>Fija</v>
          </cell>
          <cell r="E2987">
            <v>1</v>
          </cell>
          <cell r="F2987">
            <v>36248</v>
          </cell>
          <cell r="G2987" t="str">
            <v>Marzo</v>
          </cell>
          <cell r="H2987">
            <v>1999</v>
          </cell>
          <cell r="I2987">
            <v>36614</v>
          </cell>
          <cell r="J2987">
            <v>2000</v>
          </cell>
          <cell r="K2987" t="str">
            <v>Marzo</v>
          </cell>
          <cell r="L2987">
            <v>36270</v>
          </cell>
          <cell r="M2987" t="str">
            <v>Abril</v>
          </cell>
          <cell r="N2987">
            <v>1999</v>
          </cell>
          <cell r="Q2987">
            <v>25.5</v>
          </cell>
          <cell r="R2987">
            <v>19</v>
          </cell>
          <cell r="S2987">
            <v>106.574</v>
          </cell>
          <cell r="T2987">
            <v>700</v>
          </cell>
          <cell r="U2987">
            <v>746.01800000000003</v>
          </cell>
          <cell r="V2987">
            <v>700</v>
          </cell>
          <cell r="W2987">
            <v>746.01800000000003</v>
          </cell>
          <cell r="X2987">
            <v>700</v>
          </cell>
          <cell r="Y2987">
            <v>178.5</v>
          </cell>
          <cell r="Z2987">
            <v>878.5</v>
          </cell>
          <cell r="AA2987">
            <v>13300</v>
          </cell>
          <cell r="AB2987">
            <v>0</v>
          </cell>
          <cell r="AC2987">
            <v>178.5</v>
          </cell>
          <cell r="AD2987">
            <v>0</v>
          </cell>
          <cell r="AE2987">
            <v>0</v>
          </cell>
          <cell r="AF2987">
            <v>0</v>
          </cell>
          <cell r="AG2987">
            <v>0</v>
          </cell>
          <cell r="AH2987">
            <v>0</v>
          </cell>
          <cell r="AI2987">
            <v>0</v>
          </cell>
          <cell r="AJ2987">
            <v>0</v>
          </cell>
          <cell r="AK2987">
            <v>0</v>
          </cell>
          <cell r="AL2987">
            <v>0</v>
          </cell>
          <cell r="AM2987">
            <v>0</v>
          </cell>
          <cell r="AN2987">
            <v>0</v>
          </cell>
          <cell r="AO2987">
            <v>0</v>
          </cell>
          <cell r="AP2987">
            <v>0</v>
          </cell>
          <cell r="AQ2987">
            <v>178.5</v>
          </cell>
        </row>
        <row r="2988">
          <cell r="A2988">
            <v>3</v>
          </cell>
          <cell r="B2988" t="str">
            <v>COP</v>
          </cell>
          <cell r="C2988" t="str">
            <v>Convenidas</v>
          </cell>
          <cell r="D2988" t="str">
            <v>Fija</v>
          </cell>
          <cell r="E2988">
            <v>2</v>
          </cell>
          <cell r="F2988">
            <v>36262</v>
          </cell>
          <cell r="G2988" t="str">
            <v>Abril</v>
          </cell>
          <cell r="H2988">
            <v>1999</v>
          </cell>
          <cell r="I2988">
            <v>36993</v>
          </cell>
          <cell r="J2988">
            <v>2001</v>
          </cell>
          <cell r="K2988" t="str">
            <v>Abril</v>
          </cell>
          <cell r="L2988">
            <v>36270</v>
          </cell>
          <cell r="M2988" t="str">
            <v>Abril</v>
          </cell>
          <cell r="N2988">
            <v>1999</v>
          </cell>
          <cell r="Q2988">
            <v>25.5</v>
          </cell>
          <cell r="R2988">
            <v>20.7</v>
          </cell>
          <cell r="S2988">
            <v>107.715</v>
          </cell>
          <cell r="T2988">
            <v>6498.5</v>
          </cell>
          <cell r="U2988">
            <v>6999.8592749999998</v>
          </cell>
          <cell r="V2988">
            <v>6498.5</v>
          </cell>
          <cell r="W2988">
            <v>6999.8592749999998</v>
          </cell>
          <cell r="X2988">
            <v>6498.5</v>
          </cell>
          <cell r="Y2988">
            <v>1657.1175000000001</v>
          </cell>
          <cell r="Z2988">
            <v>8155.6175000000003</v>
          </cell>
          <cell r="AA2988">
            <v>134518.94999999998</v>
          </cell>
          <cell r="AB2988">
            <v>0</v>
          </cell>
          <cell r="AC2988">
            <v>1657.1175000000001</v>
          </cell>
          <cell r="AD2988">
            <v>1657.1175000000001</v>
          </cell>
          <cell r="AE2988">
            <v>0</v>
          </cell>
          <cell r="AF2988">
            <v>0</v>
          </cell>
          <cell r="AG2988">
            <v>0</v>
          </cell>
          <cell r="AH2988">
            <v>0</v>
          </cell>
          <cell r="AI2988">
            <v>0</v>
          </cell>
          <cell r="AJ2988">
            <v>0</v>
          </cell>
          <cell r="AK2988">
            <v>0</v>
          </cell>
          <cell r="AL2988">
            <v>0</v>
          </cell>
          <cell r="AM2988">
            <v>0</v>
          </cell>
          <cell r="AN2988">
            <v>0</v>
          </cell>
          <cell r="AO2988">
            <v>0</v>
          </cell>
          <cell r="AP2988">
            <v>0</v>
          </cell>
          <cell r="AQ2988">
            <v>3314.2350000000001</v>
          </cell>
        </row>
        <row r="2989">
          <cell r="A2989">
            <v>3</v>
          </cell>
          <cell r="B2989" t="str">
            <v>COP</v>
          </cell>
          <cell r="C2989" t="str">
            <v>Forzosas</v>
          </cell>
          <cell r="D2989" t="str">
            <v>Fija</v>
          </cell>
          <cell r="E2989">
            <v>3</v>
          </cell>
          <cell r="F2989">
            <v>36220</v>
          </cell>
          <cell r="G2989" t="str">
            <v>Marzo</v>
          </cell>
          <cell r="H2989">
            <v>1999</v>
          </cell>
          <cell r="I2989">
            <v>37316</v>
          </cell>
          <cell r="J2989">
            <v>2002</v>
          </cell>
          <cell r="K2989" t="str">
            <v>Marzo</v>
          </cell>
          <cell r="L2989">
            <v>36270</v>
          </cell>
          <cell r="M2989" t="str">
            <v>Abril</v>
          </cell>
          <cell r="N2989">
            <v>1999</v>
          </cell>
          <cell r="Q2989">
            <v>25.5</v>
          </cell>
          <cell r="R2989">
            <v>20.5</v>
          </cell>
          <cell r="S2989">
            <v>113.30800000000001</v>
          </cell>
          <cell r="T2989">
            <v>3000.6</v>
          </cell>
          <cell r="U2989">
            <v>3399.919848</v>
          </cell>
          <cell r="V2989">
            <v>3000.6</v>
          </cell>
          <cell r="W2989">
            <v>3399.919848</v>
          </cell>
          <cell r="X2989">
            <v>3000.6</v>
          </cell>
          <cell r="Y2989">
            <v>765.15300000000002</v>
          </cell>
          <cell r="Z2989">
            <v>3765.7529999999997</v>
          </cell>
          <cell r="AA2989">
            <v>61512.299999999996</v>
          </cell>
          <cell r="AB2989">
            <v>0</v>
          </cell>
          <cell r="AC2989">
            <v>765.15300000000002</v>
          </cell>
          <cell r="AD2989">
            <v>765.15300000000002</v>
          </cell>
          <cell r="AE2989">
            <v>765.15300000000002</v>
          </cell>
          <cell r="AF2989">
            <v>0</v>
          </cell>
          <cell r="AG2989">
            <v>0</v>
          </cell>
          <cell r="AH2989">
            <v>0</v>
          </cell>
          <cell r="AI2989">
            <v>0</v>
          </cell>
          <cell r="AJ2989">
            <v>0</v>
          </cell>
          <cell r="AK2989">
            <v>0</v>
          </cell>
          <cell r="AL2989">
            <v>0</v>
          </cell>
          <cell r="AM2989">
            <v>0</v>
          </cell>
          <cell r="AN2989">
            <v>0</v>
          </cell>
          <cell r="AO2989">
            <v>0</v>
          </cell>
          <cell r="AP2989">
            <v>0</v>
          </cell>
          <cell r="AQ2989">
            <v>2295.4589999999998</v>
          </cell>
        </row>
        <row r="2990">
          <cell r="A2990">
            <v>3</v>
          </cell>
          <cell r="B2990" t="str">
            <v>COP</v>
          </cell>
          <cell r="C2990" t="str">
            <v>Convenidas</v>
          </cell>
          <cell r="D2990" t="str">
            <v>Fija</v>
          </cell>
          <cell r="E2990">
            <v>3</v>
          </cell>
          <cell r="F2990">
            <v>36220</v>
          </cell>
          <cell r="G2990" t="str">
            <v>Marzo</v>
          </cell>
          <cell r="H2990">
            <v>1999</v>
          </cell>
          <cell r="I2990">
            <v>37316</v>
          </cell>
          <cell r="J2990">
            <v>2002</v>
          </cell>
          <cell r="K2990" t="str">
            <v>Marzo</v>
          </cell>
          <cell r="L2990">
            <v>36270</v>
          </cell>
          <cell r="M2990" t="str">
            <v>Abril</v>
          </cell>
          <cell r="N2990">
            <v>1999</v>
          </cell>
          <cell r="Q2990">
            <v>25.5</v>
          </cell>
          <cell r="R2990">
            <v>20.5</v>
          </cell>
          <cell r="S2990">
            <v>113.30800000000001</v>
          </cell>
          <cell r="T2990">
            <v>3530.2</v>
          </cell>
          <cell r="U2990">
            <v>3999.9990160000002</v>
          </cell>
          <cell r="V2990">
            <v>3530.2</v>
          </cell>
          <cell r="W2990">
            <v>3999.9990160000002</v>
          </cell>
          <cell r="X2990">
            <v>3530.2</v>
          </cell>
          <cell r="Y2990">
            <v>900.20100000000002</v>
          </cell>
          <cell r="Z2990">
            <v>4430.4009999999998</v>
          </cell>
          <cell r="AA2990">
            <v>72369.099999999991</v>
          </cell>
          <cell r="AB2990">
            <v>0</v>
          </cell>
          <cell r="AC2990">
            <v>900.20100000000002</v>
          </cell>
          <cell r="AD2990">
            <v>900.20100000000002</v>
          </cell>
          <cell r="AE2990">
            <v>900.20100000000002</v>
          </cell>
          <cell r="AF2990">
            <v>0</v>
          </cell>
          <cell r="AG2990">
            <v>0</v>
          </cell>
          <cell r="AH2990">
            <v>0</v>
          </cell>
          <cell r="AI2990">
            <v>0</v>
          </cell>
          <cell r="AJ2990">
            <v>0</v>
          </cell>
          <cell r="AK2990">
            <v>0</v>
          </cell>
          <cell r="AL2990">
            <v>0</v>
          </cell>
          <cell r="AM2990">
            <v>0</v>
          </cell>
          <cell r="AN2990">
            <v>0</v>
          </cell>
          <cell r="AO2990">
            <v>0</v>
          </cell>
          <cell r="AP2990">
            <v>0</v>
          </cell>
          <cell r="AQ2990">
            <v>2700.6030000000001</v>
          </cell>
        </row>
        <row r="2991">
          <cell r="A2991">
            <v>3</v>
          </cell>
          <cell r="B2991" t="str">
            <v>COP</v>
          </cell>
          <cell r="C2991" t="str">
            <v>Forzosas</v>
          </cell>
          <cell r="D2991" t="str">
            <v>Fija</v>
          </cell>
          <cell r="E2991">
            <v>1</v>
          </cell>
          <cell r="F2991">
            <v>36248</v>
          </cell>
          <cell r="G2991" t="str">
            <v>Marzo</v>
          </cell>
          <cell r="H2991">
            <v>1999</v>
          </cell>
          <cell r="I2991">
            <v>36614</v>
          </cell>
          <cell r="J2991">
            <v>2000</v>
          </cell>
          <cell r="K2991" t="str">
            <v>Marzo</v>
          </cell>
          <cell r="L2991">
            <v>36271</v>
          </cell>
          <cell r="M2991" t="str">
            <v>Abril</v>
          </cell>
          <cell r="N2991">
            <v>1999</v>
          </cell>
          <cell r="Q2991">
            <v>25.5</v>
          </cell>
          <cell r="R2991">
            <v>19</v>
          </cell>
          <cell r="S2991">
            <v>106.625</v>
          </cell>
          <cell r="T2991">
            <v>2164.9</v>
          </cell>
          <cell r="U2991">
            <v>2308.3246250000002</v>
          </cell>
          <cell r="V2991">
            <v>2164.9</v>
          </cell>
          <cell r="W2991">
            <v>2308.3246250000002</v>
          </cell>
          <cell r="X2991">
            <v>2164.9</v>
          </cell>
          <cell r="Y2991">
            <v>552.04950000000008</v>
          </cell>
          <cell r="Z2991">
            <v>2716.9495000000002</v>
          </cell>
          <cell r="AA2991">
            <v>41133.1</v>
          </cell>
          <cell r="AB2991">
            <v>0</v>
          </cell>
          <cell r="AC2991">
            <v>552.04950000000008</v>
          </cell>
          <cell r="AD2991">
            <v>0</v>
          </cell>
          <cell r="AE2991">
            <v>0</v>
          </cell>
          <cell r="AF2991">
            <v>0</v>
          </cell>
          <cell r="AG2991">
            <v>0</v>
          </cell>
          <cell r="AH2991">
            <v>0</v>
          </cell>
          <cell r="AI2991">
            <v>0</v>
          </cell>
          <cell r="AJ2991">
            <v>0</v>
          </cell>
          <cell r="AK2991">
            <v>0</v>
          </cell>
          <cell r="AL2991">
            <v>0</v>
          </cell>
          <cell r="AM2991">
            <v>0</v>
          </cell>
          <cell r="AN2991">
            <v>0</v>
          </cell>
          <cell r="AO2991">
            <v>0</v>
          </cell>
          <cell r="AP2991">
            <v>0</v>
          </cell>
          <cell r="AQ2991">
            <v>552.04950000000008</v>
          </cell>
        </row>
        <row r="2992">
          <cell r="A2992">
            <v>3</v>
          </cell>
          <cell r="B2992" t="str">
            <v>COP</v>
          </cell>
          <cell r="C2992" t="str">
            <v>Convenidas</v>
          </cell>
          <cell r="D2992" t="str">
            <v>Fija</v>
          </cell>
          <cell r="E2992">
            <v>2</v>
          </cell>
          <cell r="F2992">
            <v>36262</v>
          </cell>
          <cell r="G2992" t="str">
            <v>Abril</v>
          </cell>
          <cell r="H2992">
            <v>1999</v>
          </cell>
          <cell r="I2992">
            <v>36993</v>
          </cell>
          <cell r="J2992">
            <v>2001</v>
          </cell>
          <cell r="K2992" t="str">
            <v>Abril</v>
          </cell>
          <cell r="L2992">
            <v>36271</v>
          </cell>
          <cell r="M2992" t="str">
            <v>Abril</v>
          </cell>
          <cell r="N2992">
            <v>1999</v>
          </cell>
          <cell r="Q2992">
            <v>25.5</v>
          </cell>
          <cell r="R2992">
            <v>20.7</v>
          </cell>
          <cell r="S2992">
            <v>107.77</v>
          </cell>
          <cell r="T2992">
            <v>1855.8</v>
          </cell>
          <cell r="U2992">
            <v>1999.99566</v>
          </cell>
          <cell r="V2992">
            <v>1855.8</v>
          </cell>
          <cell r="W2992">
            <v>1999.99566</v>
          </cell>
          <cell r="X2992">
            <v>1855.8</v>
          </cell>
          <cell r="Y2992">
            <v>473.22899999999998</v>
          </cell>
          <cell r="Z2992">
            <v>2329.029</v>
          </cell>
          <cell r="AA2992">
            <v>38415.06</v>
          </cell>
          <cell r="AB2992">
            <v>0</v>
          </cell>
          <cell r="AC2992">
            <v>473.22899999999998</v>
          </cell>
          <cell r="AD2992">
            <v>473.22899999999998</v>
          </cell>
          <cell r="AE2992">
            <v>0</v>
          </cell>
          <cell r="AF2992">
            <v>0</v>
          </cell>
          <cell r="AG2992">
            <v>0</v>
          </cell>
          <cell r="AH2992">
            <v>0</v>
          </cell>
          <cell r="AI2992">
            <v>0</v>
          </cell>
          <cell r="AJ2992">
            <v>0</v>
          </cell>
          <cell r="AK2992">
            <v>0</v>
          </cell>
          <cell r="AL2992">
            <v>0</v>
          </cell>
          <cell r="AM2992">
            <v>0</v>
          </cell>
          <cell r="AN2992">
            <v>0</v>
          </cell>
          <cell r="AO2992">
            <v>0</v>
          </cell>
          <cell r="AP2992">
            <v>0</v>
          </cell>
          <cell r="AQ2992">
            <v>946.45799999999997</v>
          </cell>
        </row>
        <row r="2993">
          <cell r="A2993">
            <v>3</v>
          </cell>
          <cell r="B2993" t="str">
            <v>COP</v>
          </cell>
          <cell r="C2993" t="str">
            <v>Forzosas</v>
          </cell>
          <cell r="D2993" t="str">
            <v>Fija</v>
          </cell>
          <cell r="E2993">
            <v>1</v>
          </cell>
          <cell r="F2993">
            <v>36248</v>
          </cell>
          <cell r="G2993" t="str">
            <v>Marzo</v>
          </cell>
          <cell r="H2993">
            <v>1999</v>
          </cell>
          <cell r="I2993">
            <v>36614</v>
          </cell>
          <cell r="J2993">
            <v>2000</v>
          </cell>
          <cell r="K2993" t="str">
            <v>Marzo</v>
          </cell>
          <cell r="L2993">
            <v>36272</v>
          </cell>
          <cell r="M2993" t="str">
            <v>Abril</v>
          </cell>
          <cell r="N2993">
            <v>1999</v>
          </cell>
          <cell r="Q2993">
            <v>25.5</v>
          </cell>
          <cell r="R2993">
            <v>17.8</v>
          </cell>
          <cell r="S2993">
            <v>107.69</v>
          </cell>
          <cell r="T2993">
            <v>92.8</v>
          </cell>
          <cell r="U2993">
            <v>99.936319999999995</v>
          </cell>
          <cell r="V2993">
            <v>92.8</v>
          </cell>
          <cell r="W2993">
            <v>99.936319999999995</v>
          </cell>
          <cell r="X2993">
            <v>92.8</v>
          </cell>
          <cell r="Y2993">
            <v>23.663999999999998</v>
          </cell>
          <cell r="Z2993">
            <v>116.464</v>
          </cell>
          <cell r="AA2993">
            <v>1651.84</v>
          </cell>
          <cell r="AB2993">
            <v>0</v>
          </cell>
          <cell r="AC2993">
            <v>23.663999999999998</v>
          </cell>
          <cell r="AD2993">
            <v>0</v>
          </cell>
          <cell r="AE2993">
            <v>0</v>
          </cell>
          <cell r="AF2993">
            <v>0</v>
          </cell>
          <cell r="AG2993">
            <v>0</v>
          </cell>
          <cell r="AH2993">
            <v>0</v>
          </cell>
          <cell r="AI2993">
            <v>0</v>
          </cell>
          <cell r="AJ2993">
            <v>0</v>
          </cell>
          <cell r="AK2993">
            <v>0</v>
          </cell>
          <cell r="AL2993">
            <v>0</v>
          </cell>
          <cell r="AM2993">
            <v>0</v>
          </cell>
          <cell r="AN2993">
            <v>0</v>
          </cell>
          <cell r="AO2993">
            <v>0</v>
          </cell>
          <cell r="AP2993">
            <v>0</v>
          </cell>
          <cell r="AQ2993">
            <v>23.663999999999998</v>
          </cell>
        </row>
        <row r="2994">
          <cell r="A2994">
            <v>3</v>
          </cell>
          <cell r="B2994" t="str">
            <v>COP</v>
          </cell>
          <cell r="C2994" t="str">
            <v>Forzosas</v>
          </cell>
          <cell r="D2994" t="str">
            <v>Fija</v>
          </cell>
          <cell r="E2994">
            <v>3</v>
          </cell>
          <cell r="F2994">
            <v>36220</v>
          </cell>
          <cell r="G2994" t="str">
            <v>Marzo</v>
          </cell>
          <cell r="H2994">
            <v>1999</v>
          </cell>
          <cell r="I2994">
            <v>37316</v>
          </cell>
          <cell r="J2994">
            <v>2002</v>
          </cell>
          <cell r="K2994" t="str">
            <v>Marzo</v>
          </cell>
          <cell r="L2994">
            <v>36272</v>
          </cell>
          <cell r="M2994" t="str">
            <v>Abril</v>
          </cell>
          <cell r="N2994">
            <v>1999</v>
          </cell>
          <cell r="Q2994">
            <v>25.5</v>
          </cell>
          <cell r="R2994">
            <v>20.5</v>
          </cell>
          <cell r="S2994">
            <v>113.42400000000001</v>
          </cell>
          <cell r="T2994">
            <v>617.1</v>
          </cell>
          <cell r="U2994">
            <v>699.93950400000006</v>
          </cell>
          <cell r="V2994">
            <v>617.1</v>
          </cell>
          <cell r="W2994">
            <v>699.93950400000006</v>
          </cell>
          <cell r="X2994">
            <v>617.1</v>
          </cell>
          <cell r="Y2994">
            <v>157.3605</v>
          </cell>
          <cell r="Z2994">
            <v>774.46050000000002</v>
          </cell>
          <cell r="AA2994">
            <v>12650.550000000001</v>
          </cell>
          <cell r="AB2994">
            <v>0</v>
          </cell>
          <cell r="AC2994">
            <v>157.3605</v>
          </cell>
          <cell r="AD2994">
            <v>157.3605</v>
          </cell>
          <cell r="AE2994">
            <v>157.3605</v>
          </cell>
          <cell r="AF2994">
            <v>0</v>
          </cell>
          <cell r="AG2994">
            <v>0</v>
          </cell>
          <cell r="AH2994">
            <v>0</v>
          </cell>
          <cell r="AI2994">
            <v>0</v>
          </cell>
          <cell r="AJ2994">
            <v>0</v>
          </cell>
          <cell r="AK2994">
            <v>0</v>
          </cell>
          <cell r="AL2994">
            <v>0</v>
          </cell>
          <cell r="AM2994">
            <v>0</v>
          </cell>
          <cell r="AN2994">
            <v>0</v>
          </cell>
          <cell r="AO2994">
            <v>0</v>
          </cell>
          <cell r="AP2994">
            <v>0</v>
          </cell>
          <cell r="AQ2994">
            <v>472.08150000000001</v>
          </cell>
        </row>
        <row r="2995">
          <cell r="A2995">
            <v>3</v>
          </cell>
          <cell r="B2995" t="str">
            <v>COP</v>
          </cell>
          <cell r="C2995" t="str">
            <v>Subastas</v>
          </cell>
          <cell r="D2995" t="str">
            <v>Fija</v>
          </cell>
          <cell r="E2995">
            <v>1</v>
          </cell>
          <cell r="F2995">
            <v>36248</v>
          </cell>
          <cell r="G2995" t="str">
            <v>Marzo</v>
          </cell>
          <cell r="H2995">
            <v>1999</v>
          </cell>
          <cell r="I2995">
            <v>36614</v>
          </cell>
          <cell r="J2995">
            <v>2000</v>
          </cell>
          <cell r="K2995" t="str">
            <v>Marzo</v>
          </cell>
          <cell r="L2995">
            <v>36273</v>
          </cell>
          <cell r="M2995" t="str">
            <v>Abril</v>
          </cell>
          <cell r="N2995">
            <v>1999</v>
          </cell>
          <cell r="Q2995">
            <v>25.5</v>
          </cell>
          <cell r="R2995">
            <v>17.8</v>
          </cell>
          <cell r="S2995">
            <v>107.739</v>
          </cell>
          <cell r="T2995">
            <v>24063.200000000001</v>
          </cell>
          <cell r="U2995">
            <v>25925.451047999999</v>
          </cell>
          <cell r="V2995">
            <v>24063.200000000001</v>
          </cell>
          <cell r="W2995">
            <v>25925.451047999999</v>
          </cell>
          <cell r="X2995">
            <v>24063.200000000001</v>
          </cell>
          <cell r="Y2995">
            <v>6136.116</v>
          </cell>
          <cell r="Z2995">
            <v>30199.315999999999</v>
          </cell>
          <cell r="AA2995">
            <v>428324.96</v>
          </cell>
          <cell r="AB2995">
            <v>0</v>
          </cell>
          <cell r="AC2995">
            <v>6136.116</v>
          </cell>
          <cell r="AD2995">
            <v>0</v>
          </cell>
          <cell r="AE2995">
            <v>0</v>
          </cell>
          <cell r="AF2995">
            <v>0</v>
          </cell>
          <cell r="AG2995">
            <v>0</v>
          </cell>
          <cell r="AH2995">
            <v>0</v>
          </cell>
          <cell r="AI2995">
            <v>0</v>
          </cell>
          <cell r="AJ2995">
            <v>0</v>
          </cell>
          <cell r="AK2995">
            <v>0</v>
          </cell>
          <cell r="AL2995">
            <v>0</v>
          </cell>
          <cell r="AM2995">
            <v>0</v>
          </cell>
          <cell r="AN2995">
            <v>0</v>
          </cell>
          <cell r="AO2995">
            <v>0</v>
          </cell>
          <cell r="AP2995">
            <v>0</v>
          </cell>
          <cell r="AQ2995">
            <v>6136.116</v>
          </cell>
        </row>
        <row r="2996">
          <cell r="A2996">
            <v>3</v>
          </cell>
          <cell r="B2996" t="str">
            <v>COP</v>
          </cell>
          <cell r="C2996" t="str">
            <v>Forzosas</v>
          </cell>
          <cell r="D2996" t="str">
            <v>Fija</v>
          </cell>
          <cell r="E2996">
            <v>1</v>
          </cell>
          <cell r="F2996">
            <v>36248</v>
          </cell>
          <cell r="G2996" t="str">
            <v>Marzo</v>
          </cell>
          <cell r="H2996">
            <v>1999</v>
          </cell>
          <cell r="I2996">
            <v>36614</v>
          </cell>
          <cell r="J2996">
            <v>2000</v>
          </cell>
          <cell r="K2996" t="str">
            <v>Marzo</v>
          </cell>
          <cell r="L2996">
            <v>36273</v>
          </cell>
          <cell r="M2996" t="str">
            <v>Abril</v>
          </cell>
          <cell r="N2996">
            <v>1999</v>
          </cell>
          <cell r="Q2996">
            <v>25.5</v>
          </cell>
          <cell r="R2996">
            <v>17.8</v>
          </cell>
          <cell r="S2996">
            <v>107.739</v>
          </cell>
          <cell r="T2996">
            <v>484</v>
          </cell>
          <cell r="U2996">
            <v>521.45676000000003</v>
          </cell>
          <cell r="V2996">
            <v>484</v>
          </cell>
          <cell r="W2996">
            <v>521.45676000000003</v>
          </cell>
          <cell r="X2996">
            <v>484</v>
          </cell>
          <cell r="Y2996">
            <v>123.42</v>
          </cell>
          <cell r="Z2996">
            <v>607.41999999999996</v>
          </cell>
          <cell r="AA2996">
            <v>8615.2000000000007</v>
          </cell>
          <cell r="AB2996">
            <v>0</v>
          </cell>
          <cell r="AC2996">
            <v>123.42</v>
          </cell>
          <cell r="AD2996">
            <v>0</v>
          </cell>
          <cell r="AE2996">
            <v>0</v>
          </cell>
          <cell r="AF2996">
            <v>0</v>
          </cell>
          <cell r="AG2996">
            <v>0</v>
          </cell>
          <cell r="AH2996">
            <v>0</v>
          </cell>
          <cell r="AI2996">
            <v>0</v>
          </cell>
          <cell r="AJ2996">
            <v>0</v>
          </cell>
          <cell r="AK2996">
            <v>0</v>
          </cell>
          <cell r="AL2996">
            <v>0</v>
          </cell>
          <cell r="AM2996">
            <v>0</v>
          </cell>
          <cell r="AN2996">
            <v>0</v>
          </cell>
          <cell r="AO2996">
            <v>0</v>
          </cell>
          <cell r="AP2996">
            <v>0</v>
          </cell>
          <cell r="AQ2996">
            <v>123.42</v>
          </cell>
        </row>
        <row r="2997">
          <cell r="A2997">
            <v>3</v>
          </cell>
          <cell r="B2997" t="str">
            <v>COP</v>
          </cell>
          <cell r="C2997" t="str">
            <v>Forzosas</v>
          </cell>
          <cell r="D2997" t="str">
            <v>Fija</v>
          </cell>
          <cell r="E2997">
            <v>2</v>
          </cell>
          <cell r="F2997">
            <v>36262</v>
          </cell>
          <cell r="G2997" t="str">
            <v>Abril</v>
          </cell>
          <cell r="H2997">
            <v>1999</v>
          </cell>
          <cell r="I2997">
            <v>36993</v>
          </cell>
          <cell r="J2997">
            <v>2001</v>
          </cell>
          <cell r="K2997" t="str">
            <v>Abril</v>
          </cell>
          <cell r="L2997">
            <v>36273</v>
          </cell>
          <cell r="M2997" t="str">
            <v>Abril</v>
          </cell>
          <cell r="N2997">
            <v>1999</v>
          </cell>
          <cell r="Q2997">
            <v>25.5</v>
          </cell>
          <cell r="R2997">
            <v>20.7</v>
          </cell>
          <cell r="S2997">
            <v>107.88200000000001</v>
          </cell>
          <cell r="T2997">
            <v>15628.1</v>
          </cell>
          <cell r="U2997">
            <v>16859.906842</v>
          </cell>
          <cell r="V2997">
            <v>15628.1</v>
          </cell>
          <cell r="W2997">
            <v>16859.906842</v>
          </cell>
          <cell r="X2997">
            <v>15628.1</v>
          </cell>
          <cell r="Y2997">
            <v>3985.1655000000001</v>
          </cell>
          <cell r="Z2997">
            <v>19613.265500000001</v>
          </cell>
          <cell r="AA2997">
            <v>323501.67</v>
          </cell>
          <cell r="AB2997">
            <v>0</v>
          </cell>
          <cell r="AC2997">
            <v>3985.1655000000001</v>
          </cell>
          <cell r="AD2997">
            <v>3985.1655000000001</v>
          </cell>
          <cell r="AE2997">
            <v>0</v>
          </cell>
          <cell r="AF2997">
            <v>0</v>
          </cell>
          <cell r="AG2997">
            <v>0</v>
          </cell>
          <cell r="AH2997">
            <v>0</v>
          </cell>
          <cell r="AI2997">
            <v>0</v>
          </cell>
          <cell r="AJ2997">
            <v>0</v>
          </cell>
          <cell r="AK2997">
            <v>0</v>
          </cell>
          <cell r="AL2997">
            <v>0</v>
          </cell>
          <cell r="AM2997">
            <v>0</v>
          </cell>
          <cell r="AN2997">
            <v>0</v>
          </cell>
          <cell r="AO2997">
            <v>0</v>
          </cell>
          <cell r="AP2997">
            <v>0</v>
          </cell>
          <cell r="AQ2997">
            <v>7970.3310000000001</v>
          </cell>
        </row>
        <row r="2998">
          <cell r="A2998">
            <v>3</v>
          </cell>
          <cell r="B2998" t="str">
            <v>COP</v>
          </cell>
          <cell r="C2998" t="str">
            <v>Convenidas</v>
          </cell>
          <cell r="D2998" t="str">
            <v>Fija</v>
          </cell>
          <cell r="E2998">
            <v>1</v>
          </cell>
          <cell r="F2998">
            <v>36248</v>
          </cell>
          <cell r="G2998" t="str">
            <v>Marzo</v>
          </cell>
          <cell r="H2998">
            <v>1999</v>
          </cell>
          <cell r="I2998">
            <v>36614</v>
          </cell>
          <cell r="J2998">
            <v>2000</v>
          </cell>
          <cell r="K2998" t="str">
            <v>Marzo</v>
          </cell>
          <cell r="L2998">
            <v>36277</v>
          </cell>
          <cell r="M2998" t="str">
            <v>Abril</v>
          </cell>
          <cell r="N2998">
            <v>1999</v>
          </cell>
          <cell r="Q2998">
            <v>25.5</v>
          </cell>
          <cell r="R2998">
            <v>17.8</v>
          </cell>
          <cell r="S2998">
            <v>107.932</v>
          </cell>
          <cell r="T2998">
            <v>2200.6999999999998</v>
          </cell>
          <cell r="U2998">
            <v>2375.2595240000001</v>
          </cell>
          <cell r="V2998">
            <v>2200.6999999999998</v>
          </cell>
          <cell r="W2998">
            <v>2375.2595240000001</v>
          </cell>
          <cell r="X2998">
            <v>2200.6999999999998</v>
          </cell>
          <cell r="Y2998">
            <v>561.17849999999999</v>
          </cell>
          <cell r="Z2998">
            <v>2761.8784999999998</v>
          </cell>
          <cell r="AA2998">
            <v>39172.46</v>
          </cell>
          <cell r="AB2998">
            <v>0</v>
          </cell>
          <cell r="AC2998">
            <v>561.17849999999999</v>
          </cell>
          <cell r="AD2998">
            <v>0</v>
          </cell>
          <cell r="AE2998">
            <v>0</v>
          </cell>
          <cell r="AF2998">
            <v>0</v>
          </cell>
          <cell r="AG2998">
            <v>0</v>
          </cell>
          <cell r="AH2998">
            <v>0</v>
          </cell>
          <cell r="AI2998">
            <v>0</v>
          </cell>
          <cell r="AJ2998">
            <v>0</v>
          </cell>
          <cell r="AK2998">
            <v>0</v>
          </cell>
          <cell r="AL2998">
            <v>0</v>
          </cell>
          <cell r="AM2998">
            <v>0</v>
          </cell>
          <cell r="AN2998">
            <v>0</v>
          </cell>
          <cell r="AO2998">
            <v>0</v>
          </cell>
          <cell r="AP2998">
            <v>0</v>
          </cell>
          <cell r="AQ2998">
            <v>561.17849999999999</v>
          </cell>
        </row>
        <row r="2999">
          <cell r="A2999">
            <v>3</v>
          </cell>
          <cell r="B2999" t="str">
            <v>COP</v>
          </cell>
          <cell r="C2999" t="str">
            <v>Forzosas</v>
          </cell>
          <cell r="D2999" t="str">
            <v>Fija</v>
          </cell>
          <cell r="E2999">
            <v>2</v>
          </cell>
          <cell r="F2999">
            <v>36262</v>
          </cell>
          <cell r="G2999" t="str">
            <v>Abril</v>
          </cell>
          <cell r="H2999">
            <v>1999</v>
          </cell>
          <cell r="I2999">
            <v>36993</v>
          </cell>
          <cell r="J2999">
            <v>2001</v>
          </cell>
          <cell r="K2999" t="str">
            <v>Abril</v>
          </cell>
          <cell r="L2999">
            <v>36277</v>
          </cell>
          <cell r="M2999" t="str">
            <v>Abril</v>
          </cell>
          <cell r="N2999">
            <v>1999</v>
          </cell>
          <cell r="Q2999">
            <v>25.5</v>
          </cell>
          <cell r="R2999">
            <v>20.7</v>
          </cell>
          <cell r="S2999">
            <v>108.104</v>
          </cell>
          <cell r="T2999">
            <v>13797.8</v>
          </cell>
          <cell r="U2999">
            <v>14915.973712000001</v>
          </cell>
          <cell r="V2999">
            <v>13797.8</v>
          </cell>
          <cell r="W2999">
            <v>14915.973712000001</v>
          </cell>
          <cell r="X2999">
            <v>13797.8</v>
          </cell>
          <cell r="Y2999">
            <v>3518.4389999999999</v>
          </cell>
          <cell r="Z2999">
            <v>17316.238999999998</v>
          </cell>
          <cell r="AA2999">
            <v>285614.45999999996</v>
          </cell>
          <cell r="AB2999">
            <v>0</v>
          </cell>
          <cell r="AC2999">
            <v>3518.4389999999999</v>
          </cell>
          <cell r="AD2999">
            <v>3518.4389999999999</v>
          </cell>
          <cell r="AE2999">
            <v>0</v>
          </cell>
          <cell r="AF2999">
            <v>0</v>
          </cell>
          <cell r="AG2999">
            <v>0</v>
          </cell>
          <cell r="AH2999">
            <v>0</v>
          </cell>
          <cell r="AI2999">
            <v>0</v>
          </cell>
          <cell r="AJ2999">
            <v>0</v>
          </cell>
          <cell r="AK2999">
            <v>0</v>
          </cell>
          <cell r="AL2999">
            <v>0</v>
          </cell>
          <cell r="AM2999">
            <v>0</v>
          </cell>
          <cell r="AN2999">
            <v>0</v>
          </cell>
          <cell r="AO2999">
            <v>0</v>
          </cell>
          <cell r="AP2999">
            <v>0</v>
          </cell>
          <cell r="AQ2999">
            <v>7036.8779999999997</v>
          </cell>
        </row>
        <row r="3000">
          <cell r="A3000">
            <v>3</v>
          </cell>
          <cell r="B3000" t="str">
            <v>COP</v>
          </cell>
          <cell r="C3000" t="str">
            <v>Forzosas</v>
          </cell>
          <cell r="D3000" t="str">
            <v>Fija</v>
          </cell>
          <cell r="E3000">
            <v>3</v>
          </cell>
          <cell r="F3000">
            <v>36220</v>
          </cell>
          <cell r="G3000" t="str">
            <v>Marzo</v>
          </cell>
          <cell r="H3000">
            <v>1999</v>
          </cell>
          <cell r="I3000">
            <v>37316</v>
          </cell>
          <cell r="J3000">
            <v>2002</v>
          </cell>
          <cell r="K3000" t="str">
            <v>Marzo</v>
          </cell>
          <cell r="L3000">
            <v>36277</v>
          </cell>
          <cell r="M3000" t="str">
            <v>Abril</v>
          </cell>
          <cell r="N3000">
            <v>1999</v>
          </cell>
          <cell r="Q3000">
            <v>25.5</v>
          </cell>
          <cell r="R3000">
            <v>20.5</v>
          </cell>
          <cell r="S3000">
            <v>113.714</v>
          </cell>
          <cell r="T3000">
            <v>351.7</v>
          </cell>
          <cell r="U3000">
            <v>399.93213800000001</v>
          </cell>
          <cell r="V3000">
            <v>351.7</v>
          </cell>
          <cell r="W3000">
            <v>399.93213800000001</v>
          </cell>
          <cell r="X3000">
            <v>351.7</v>
          </cell>
          <cell r="Y3000">
            <v>89.683499999999995</v>
          </cell>
          <cell r="Z3000">
            <v>441.38349999999997</v>
          </cell>
          <cell r="AA3000">
            <v>7209.8499999999995</v>
          </cell>
          <cell r="AB3000">
            <v>0</v>
          </cell>
          <cell r="AC3000">
            <v>89.683499999999995</v>
          </cell>
          <cell r="AD3000">
            <v>89.683499999999995</v>
          </cell>
          <cell r="AE3000">
            <v>89.683499999999995</v>
          </cell>
          <cell r="AF3000">
            <v>0</v>
          </cell>
          <cell r="AG3000">
            <v>0</v>
          </cell>
          <cell r="AH3000">
            <v>0</v>
          </cell>
          <cell r="AI3000">
            <v>0</v>
          </cell>
          <cell r="AJ3000">
            <v>0</v>
          </cell>
          <cell r="AK3000">
            <v>0</v>
          </cell>
          <cell r="AL3000">
            <v>0</v>
          </cell>
          <cell r="AM3000">
            <v>0</v>
          </cell>
          <cell r="AN3000">
            <v>0</v>
          </cell>
          <cell r="AO3000">
            <v>0</v>
          </cell>
          <cell r="AP3000">
            <v>0</v>
          </cell>
          <cell r="AQ3000">
            <v>269.0505</v>
          </cell>
        </row>
        <row r="3001">
          <cell r="A3001">
            <v>3</v>
          </cell>
          <cell r="B3001" t="str">
            <v>COP</v>
          </cell>
          <cell r="C3001" t="str">
            <v>Convenidas</v>
          </cell>
          <cell r="D3001" t="str">
            <v>Fija</v>
          </cell>
          <cell r="E3001">
            <v>3</v>
          </cell>
          <cell r="F3001">
            <v>36220</v>
          </cell>
          <cell r="G3001" t="str">
            <v>Marzo</v>
          </cell>
          <cell r="H3001">
            <v>1999</v>
          </cell>
          <cell r="I3001">
            <v>37316</v>
          </cell>
          <cell r="J3001">
            <v>2002</v>
          </cell>
          <cell r="K3001" t="str">
            <v>Marzo</v>
          </cell>
          <cell r="L3001">
            <v>36277</v>
          </cell>
          <cell r="M3001" t="str">
            <v>Abril</v>
          </cell>
          <cell r="N3001">
            <v>1999</v>
          </cell>
          <cell r="Q3001">
            <v>25.5</v>
          </cell>
          <cell r="R3001">
            <v>20.5</v>
          </cell>
          <cell r="S3001">
            <v>113.714</v>
          </cell>
          <cell r="T3001">
            <v>4684.2</v>
          </cell>
          <cell r="U3001">
            <v>5326.5911880000003</v>
          </cell>
          <cell r="V3001">
            <v>4684.2</v>
          </cell>
          <cell r="W3001">
            <v>5326.5911880000003</v>
          </cell>
          <cell r="X3001">
            <v>4684.2</v>
          </cell>
          <cell r="Y3001">
            <v>1194.471</v>
          </cell>
          <cell r="Z3001">
            <v>5878.6710000000003</v>
          </cell>
          <cell r="AA3001">
            <v>96026.099999999991</v>
          </cell>
          <cell r="AB3001">
            <v>0</v>
          </cell>
          <cell r="AC3001">
            <v>1194.471</v>
          </cell>
          <cell r="AD3001">
            <v>1194.471</v>
          </cell>
          <cell r="AE3001">
            <v>1194.471</v>
          </cell>
          <cell r="AF3001">
            <v>0</v>
          </cell>
          <cell r="AG3001">
            <v>0</v>
          </cell>
          <cell r="AH3001">
            <v>0</v>
          </cell>
          <cell r="AI3001">
            <v>0</v>
          </cell>
          <cell r="AJ3001">
            <v>0</v>
          </cell>
          <cell r="AK3001">
            <v>0</v>
          </cell>
          <cell r="AL3001">
            <v>0</v>
          </cell>
          <cell r="AM3001">
            <v>0</v>
          </cell>
          <cell r="AN3001">
            <v>0</v>
          </cell>
          <cell r="AO3001">
            <v>0</v>
          </cell>
          <cell r="AP3001">
            <v>0</v>
          </cell>
          <cell r="AQ3001">
            <v>3583.413</v>
          </cell>
        </row>
        <row r="3002">
          <cell r="A3002">
            <v>3</v>
          </cell>
          <cell r="B3002" t="str">
            <v>COP</v>
          </cell>
          <cell r="C3002" t="str">
            <v>Forzosas</v>
          </cell>
          <cell r="D3002" t="str">
            <v>Fija</v>
          </cell>
          <cell r="E3002">
            <v>1</v>
          </cell>
          <cell r="F3002">
            <v>36248</v>
          </cell>
          <cell r="G3002" t="str">
            <v>Marzo</v>
          </cell>
          <cell r="H3002">
            <v>1999</v>
          </cell>
          <cell r="I3002">
            <v>36614</v>
          </cell>
          <cell r="J3002">
            <v>2000</v>
          </cell>
          <cell r="K3002" t="str">
            <v>Marzo</v>
          </cell>
          <cell r="L3002">
            <v>36278</v>
          </cell>
          <cell r="M3002" t="str">
            <v>Abril</v>
          </cell>
          <cell r="N3002">
            <v>1999</v>
          </cell>
          <cell r="Q3002">
            <v>25.5</v>
          </cell>
          <cell r="R3002">
            <v>17.8</v>
          </cell>
          <cell r="S3002">
            <v>107.98099999999999</v>
          </cell>
          <cell r="T3002">
            <v>102.3</v>
          </cell>
          <cell r="U3002">
            <v>110.464563</v>
          </cell>
          <cell r="V3002">
            <v>102.3</v>
          </cell>
          <cell r="W3002">
            <v>110.464563</v>
          </cell>
          <cell r="X3002">
            <v>102.3</v>
          </cell>
          <cell r="Y3002">
            <v>26.086500000000001</v>
          </cell>
          <cell r="Z3002">
            <v>128.38650000000001</v>
          </cell>
          <cell r="AA3002">
            <v>1820.94</v>
          </cell>
          <cell r="AB3002">
            <v>0</v>
          </cell>
          <cell r="AC3002">
            <v>26.086500000000001</v>
          </cell>
          <cell r="AD3002">
            <v>0</v>
          </cell>
          <cell r="AE3002">
            <v>0</v>
          </cell>
          <cell r="AF3002">
            <v>0</v>
          </cell>
          <cell r="AG3002">
            <v>0</v>
          </cell>
          <cell r="AH3002">
            <v>0</v>
          </cell>
          <cell r="AI3002">
            <v>0</v>
          </cell>
          <cell r="AJ3002">
            <v>0</v>
          </cell>
          <cell r="AK3002">
            <v>0</v>
          </cell>
          <cell r="AL3002">
            <v>0</v>
          </cell>
          <cell r="AM3002">
            <v>0</v>
          </cell>
          <cell r="AN3002">
            <v>0</v>
          </cell>
          <cell r="AO3002">
            <v>0</v>
          </cell>
          <cell r="AP3002">
            <v>0</v>
          </cell>
          <cell r="AQ3002">
            <v>26.086500000000001</v>
          </cell>
        </row>
        <row r="3003">
          <cell r="A3003">
            <v>3</v>
          </cell>
          <cell r="B3003" t="str">
            <v>COP</v>
          </cell>
          <cell r="C3003" t="str">
            <v>Convenidas St</v>
          </cell>
          <cell r="D3003" t="str">
            <v>Variable</v>
          </cell>
          <cell r="E3003">
            <v>10</v>
          </cell>
          <cell r="F3003">
            <v>36278</v>
          </cell>
          <cell r="G3003" t="str">
            <v>Abril</v>
          </cell>
          <cell r="H3003">
            <v>1999</v>
          </cell>
          <cell r="I3003">
            <v>39931</v>
          </cell>
          <cell r="J3003">
            <v>2009</v>
          </cell>
          <cell r="K3003" t="str">
            <v>Abril</v>
          </cell>
          <cell r="L3003">
            <v>36278</v>
          </cell>
          <cell r="M3003" t="str">
            <v>Abril</v>
          </cell>
          <cell r="N3003">
            <v>1999</v>
          </cell>
          <cell r="P3003">
            <v>7.1</v>
          </cell>
          <cell r="Q3003">
            <v>21.57</v>
          </cell>
          <cell r="R3003">
            <v>21.57</v>
          </cell>
          <cell r="S3003">
            <v>100</v>
          </cell>
          <cell r="T3003">
            <v>2527.1</v>
          </cell>
          <cell r="U3003">
            <v>2527.1</v>
          </cell>
          <cell r="V3003">
            <v>2527.1</v>
          </cell>
          <cell r="W3003">
            <v>2527.1</v>
          </cell>
          <cell r="X3003">
            <v>2527.1</v>
          </cell>
          <cell r="Y3003">
            <v>545.09546999999998</v>
          </cell>
          <cell r="Z3003">
            <v>3072.1954699999997</v>
          </cell>
          <cell r="AA3003">
            <v>54509.546999999999</v>
          </cell>
          <cell r="AB3003">
            <v>0</v>
          </cell>
          <cell r="AC3003">
            <v>442.49520999999999</v>
          </cell>
          <cell r="AD3003">
            <v>435.92474999999996</v>
          </cell>
          <cell r="AE3003">
            <v>378.55957999999998</v>
          </cell>
          <cell r="AF3003">
            <v>328.27028999999993</v>
          </cell>
          <cell r="AG3003">
            <v>301.23032000000001</v>
          </cell>
          <cell r="AH3003">
            <v>287.58398</v>
          </cell>
          <cell r="AI3003">
            <v>287.58398</v>
          </cell>
          <cell r="AJ3003">
            <v>287.58398</v>
          </cell>
          <cell r="AK3003">
            <v>341.91663</v>
          </cell>
          <cell r="AL3003">
            <v>341.91663</v>
          </cell>
          <cell r="AM3003">
            <v>0</v>
          </cell>
          <cell r="AN3003">
            <v>0</v>
          </cell>
          <cell r="AO3003">
            <v>0</v>
          </cell>
          <cell r="AP3003">
            <v>0</v>
          </cell>
          <cell r="AQ3003">
            <v>3433.0653499999999</v>
          </cell>
        </row>
        <row r="3004">
          <cell r="A3004">
            <v>3</v>
          </cell>
          <cell r="B3004" t="str">
            <v>COP</v>
          </cell>
          <cell r="C3004" t="str">
            <v>Convenidas</v>
          </cell>
          <cell r="D3004" t="str">
            <v>Fija</v>
          </cell>
          <cell r="E3004">
            <v>2</v>
          </cell>
          <cell r="F3004">
            <v>36262</v>
          </cell>
          <cell r="G3004" t="str">
            <v>Abril</v>
          </cell>
          <cell r="H3004">
            <v>1999</v>
          </cell>
          <cell r="I3004">
            <v>36993</v>
          </cell>
          <cell r="J3004">
            <v>2001</v>
          </cell>
          <cell r="K3004" t="str">
            <v>Abril</v>
          </cell>
          <cell r="L3004">
            <v>36279</v>
          </cell>
          <cell r="M3004" t="str">
            <v>Abril</v>
          </cell>
          <cell r="N3004">
            <v>1999</v>
          </cell>
          <cell r="Q3004">
            <v>25.5</v>
          </cell>
          <cell r="R3004">
            <v>18.7</v>
          </cell>
          <cell r="S3004">
            <v>111.441</v>
          </cell>
          <cell r="T3004">
            <v>57429.599999999999</v>
          </cell>
          <cell r="U3004">
            <v>64000.120536000002</v>
          </cell>
          <cell r="V3004">
            <v>57429.599999999999</v>
          </cell>
          <cell r="W3004">
            <v>64000.120536000002</v>
          </cell>
          <cell r="X3004">
            <v>57429.599999999999</v>
          </cell>
          <cell r="Y3004">
            <v>14644.548000000001</v>
          </cell>
          <cell r="Z3004">
            <v>72074.148000000001</v>
          </cell>
          <cell r="AA3004">
            <v>1073933.52</v>
          </cell>
          <cell r="AB3004">
            <v>0</v>
          </cell>
          <cell r="AC3004">
            <v>14644.548000000001</v>
          </cell>
          <cell r="AD3004">
            <v>14644.548000000001</v>
          </cell>
          <cell r="AE3004">
            <v>0</v>
          </cell>
          <cell r="AF3004">
            <v>0</v>
          </cell>
          <cell r="AG3004">
            <v>0</v>
          </cell>
          <cell r="AH3004">
            <v>0</v>
          </cell>
          <cell r="AI3004">
            <v>0</v>
          </cell>
          <cell r="AJ3004">
            <v>0</v>
          </cell>
          <cell r="AK3004">
            <v>0</v>
          </cell>
          <cell r="AL3004">
            <v>0</v>
          </cell>
          <cell r="AM3004">
            <v>0</v>
          </cell>
          <cell r="AN3004">
            <v>0</v>
          </cell>
          <cell r="AO3004">
            <v>0</v>
          </cell>
          <cell r="AP3004">
            <v>0</v>
          </cell>
          <cell r="AQ3004">
            <v>29289.096000000001</v>
          </cell>
        </row>
        <row r="3005">
          <cell r="A3005">
            <v>3</v>
          </cell>
          <cell r="B3005" t="str">
            <v>COP</v>
          </cell>
          <cell r="C3005" t="str">
            <v>Subastas</v>
          </cell>
          <cell r="D3005" t="str">
            <v>Fija</v>
          </cell>
          <cell r="E3005">
            <v>1</v>
          </cell>
          <cell r="F3005">
            <v>36248</v>
          </cell>
          <cell r="G3005" t="str">
            <v>Marzo</v>
          </cell>
          <cell r="H3005">
            <v>1999</v>
          </cell>
          <cell r="I3005">
            <v>36614</v>
          </cell>
          <cell r="J3005">
            <v>2000</v>
          </cell>
          <cell r="K3005" t="str">
            <v>Marzo</v>
          </cell>
          <cell r="L3005">
            <v>36280</v>
          </cell>
          <cell r="M3005" t="str">
            <v>Abril</v>
          </cell>
          <cell r="N3005">
            <v>1999</v>
          </cell>
          <cell r="Q3005">
            <v>25.5</v>
          </cell>
          <cell r="R3005">
            <v>16.989999999999998</v>
          </cell>
          <cell r="S3005">
            <v>108.76</v>
          </cell>
          <cell r="T3005">
            <v>27583.1</v>
          </cell>
          <cell r="U3005">
            <v>29999.379560000001</v>
          </cell>
          <cell r="V3005">
            <v>27583.1</v>
          </cell>
          <cell r="W3005">
            <v>29999.379560000001</v>
          </cell>
          <cell r="X3005">
            <v>27583.1</v>
          </cell>
          <cell r="Y3005">
            <v>7033.6904999999997</v>
          </cell>
          <cell r="Z3005">
            <v>34616.790499999996</v>
          </cell>
          <cell r="AA3005">
            <v>468636.86899999995</v>
          </cell>
          <cell r="AB3005">
            <v>0</v>
          </cell>
          <cell r="AC3005">
            <v>7033.6904999999997</v>
          </cell>
          <cell r="AD3005">
            <v>0</v>
          </cell>
          <cell r="AE3005">
            <v>0</v>
          </cell>
          <cell r="AF3005">
            <v>0</v>
          </cell>
          <cell r="AG3005">
            <v>0</v>
          </cell>
          <cell r="AH3005">
            <v>0</v>
          </cell>
          <cell r="AI3005">
            <v>0</v>
          </cell>
          <cell r="AJ3005">
            <v>0</v>
          </cell>
          <cell r="AK3005">
            <v>0</v>
          </cell>
          <cell r="AL3005">
            <v>0</v>
          </cell>
          <cell r="AM3005">
            <v>0</v>
          </cell>
          <cell r="AN3005">
            <v>0</v>
          </cell>
          <cell r="AO3005">
            <v>0</v>
          </cell>
          <cell r="AP3005">
            <v>0</v>
          </cell>
          <cell r="AQ3005">
            <v>7033.6904999999997</v>
          </cell>
        </row>
        <row r="3006">
          <cell r="A3006">
            <v>3</v>
          </cell>
          <cell r="B3006" t="str">
            <v>COP</v>
          </cell>
          <cell r="C3006" t="str">
            <v>Forzosas</v>
          </cell>
          <cell r="D3006" t="str">
            <v>Fija</v>
          </cell>
          <cell r="E3006">
            <v>1</v>
          </cell>
          <cell r="F3006">
            <v>36248</v>
          </cell>
          <cell r="G3006" t="str">
            <v>Marzo</v>
          </cell>
          <cell r="H3006">
            <v>1999</v>
          </cell>
          <cell r="I3006">
            <v>36614</v>
          </cell>
          <cell r="J3006">
            <v>2000</v>
          </cell>
          <cell r="K3006" t="str">
            <v>Marzo</v>
          </cell>
          <cell r="L3006">
            <v>36280</v>
          </cell>
          <cell r="M3006" t="str">
            <v>Abril</v>
          </cell>
          <cell r="N3006">
            <v>1999</v>
          </cell>
          <cell r="Q3006">
            <v>25.5</v>
          </cell>
          <cell r="R3006">
            <v>16.989999999999998</v>
          </cell>
          <cell r="S3006">
            <v>108.76</v>
          </cell>
          <cell r="T3006">
            <v>11435.7</v>
          </cell>
          <cell r="U3006">
            <v>12437.46732</v>
          </cell>
          <cell r="V3006">
            <v>11435.7</v>
          </cell>
          <cell r="W3006">
            <v>12437.46732</v>
          </cell>
          <cell r="X3006">
            <v>11435.7</v>
          </cell>
          <cell r="Y3006">
            <v>2916.1035000000002</v>
          </cell>
          <cell r="Z3006">
            <v>14351.803500000002</v>
          </cell>
          <cell r="AA3006">
            <v>194292.54300000001</v>
          </cell>
          <cell r="AB3006">
            <v>0</v>
          </cell>
          <cell r="AC3006">
            <v>2916.1035000000002</v>
          </cell>
          <cell r="AD3006">
            <v>0</v>
          </cell>
          <cell r="AE3006">
            <v>0</v>
          </cell>
          <cell r="AF3006">
            <v>0</v>
          </cell>
          <cell r="AG3006">
            <v>0</v>
          </cell>
          <cell r="AH3006">
            <v>0</v>
          </cell>
          <cell r="AI3006">
            <v>0</v>
          </cell>
          <cell r="AJ3006">
            <v>0</v>
          </cell>
          <cell r="AK3006">
            <v>0</v>
          </cell>
          <cell r="AL3006">
            <v>0</v>
          </cell>
          <cell r="AM3006">
            <v>0</v>
          </cell>
          <cell r="AN3006">
            <v>0</v>
          </cell>
          <cell r="AO3006">
            <v>0</v>
          </cell>
          <cell r="AP3006">
            <v>0</v>
          </cell>
          <cell r="AQ3006">
            <v>2916.1035000000002</v>
          </cell>
        </row>
        <row r="3007">
          <cell r="A3007">
            <v>3</v>
          </cell>
          <cell r="B3007" t="str">
            <v>COP</v>
          </cell>
          <cell r="C3007" t="str">
            <v>Subastas</v>
          </cell>
          <cell r="D3007" t="str">
            <v>Fija</v>
          </cell>
          <cell r="E3007">
            <v>2</v>
          </cell>
          <cell r="F3007">
            <v>36262</v>
          </cell>
          <cell r="G3007" t="str">
            <v>Abril</v>
          </cell>
          <cell r="H3007">
            <v>1999</v>
          </cell>
          <cell r="I3007">
            <v>36993</v>
          </cell>
          <cell r="J3007">
            <v>2001</v>
          </cell>
          <cell r="K3007" t="str">
            <v>Abril</v>
          </cell>
          <cell r="L3007">
            <v>36280</v>
          </cell>
          <cell r="M3007" t="str">
            <v>Abril</v>
          </cell>
          <cell r="N3007">
            <v>1999</v>
          </cell>
          <cell r="Q3007">
            <v>25.5</v>
          </cell>
          <cell r="R3007">
            <v>18.7</v>
          </cell>
          <cell r="S3007">
            <v>111.494</v>
          </cell>
          <cell r="T3007">
            <v>49845.3</v>
          </cell>
          <cell r="U3007">
            <v>55574.518781999999</v>
          </cell>
          <cell r="V3007">
            <v>49845.3</v>
          </cell>
          <cell r="W3007">
            <v>55574.518781999999</v>
          </cell>
          <cell r="X3007">
            <v>49845.3</v>
          </cell>
          <cell r="Y3007">
            <v>12710.551500000001</v>
          </cell>
          <cell r="Z3007">
            <v>62555.851500000004</v>
          </cell>
          <cell r="AA3007">
            <v>932107.11</v>
          </cell>
          <cell r="AB3007">
            <v>0</v>
          </cell>
          <cell r="AC3007">
            <v>12710.551500000001</v>
          </cell>
          <cell r="AD3007">
            <v>12710.551500000001</v>
          </cell>
          <cell r="AE3007">
            <v>0</v>
          </cell>
          <cell r="AF3007">
            <v>0</v>
          </cell>
          <cell r="AG3007">
            <v>0</v>
          </cell>
          <cell r="AH3007">
            <v>0</v>
          </cell>
          <cell r="AI3007">
            <v>0</v>
          </cell>
          <cell r="AJ3007">
            <v>0</v>
          </cell>
          <cell r="AK3007">
            <v>0</v>
          </cell>
          <cell r="AL3007">
            <v>0</v>
          </cell>
          <cell r="AM3007">
            <v>0</v>
          </cell>
          <cell r="AN3007">
            <v>0</v>
          </cell>
          <cell r="AO3007">
            <v>0</v>
          </cell>
          <cell r="AP3007">
            <v>0</v>
          </cell>
          <cell r="AQ3007">
            <v>25421.103000000003</v>
          </cell>
        </row>
        <row r="3008">
          <cell r="A3008">
            <v>3</v>
          </cell>
          <cell r="B3008" t="str">
            <v>COP</v>
          </cell>
          <cell r="C3008" t="str">
            <v>Forzosas</v>
          </cell>
          <cell r="D3008" t="str">
            <v>Fija</v>
          </cell>
          <cell r="E3008">
            <v>2</v>
          </cell>
          <cell r="F3008">
            <v>36262</v>
          </cell>
          <cell r="G3008" t="str">
            <v>Abril</v>
          </cell>
          <cell r="H3008">
            <v>1999</v>
          </cell>
          <cell r="I3008">
            <v>36993</v>
          </cell>
          <cell r="J3008">
            <v>2001</v>
          </cell>
          <cell r="K3008" t="str">
            <v>Abril</v>
          </cell>
          <cell r="L3008">
            <v>36280</v>
          </cell>
          <cell r="M3008" t="str">
            <v>Abril</v>
          </cell>
          <cell r="N3008">
            <v>1999</v>
          </cell>
          <cell r="Q3008">
            <v>25.5</v>
          </cell>
          <cell r="R3008">
            <v>18.7</v>
          </cell>
          <cell r="S3008">
            <v>111.494</v>
          </cell>
          <cell r="T3008">
            <v>43332</v>
          </cell>
          <cell r="U3008">
            <v>48312.58008</v>
          </cell>
          <cell r="V3008">
            <v>43332</v>
          </cell>
          <cell r="W3008">
            <v>48312.58008</v>
          </cell>
          <cell r="X3008">
            <v>43332</v>
          </cell>
          <cell r="Y3008">
            <v>11049.66</v>
          </cell>
          <cell r="Z3008">
            <v>54381.66</v>
          </cell>
          <cell r="AA3008">
            <v>810308.4</v>
          </cell>
          <cell r="AB3008">
            <v>0</v>
          </cell>
          <cell r="AC3008">
            <v>11049.66</v>
          </cell>
          <cell r="AD3008">
            <v>11049.66</v>
          </cell>
          <cell r="AE3008">
            <v>0</v>
          </cell>
          <cell r="AF3008">
            <v>0</v>
          </cell>
          <cell r="AG3008">
            <v>0</v>
          </cell>
          <cell r="AH3008">
            <v>0</v>
          </cell>
          <cell r="AI3008">
            <v>0</v>
          </cell>
          <cell r="AJ3008">
            <v>0</v>
          </cell>
          <cell r="AK3008">
            <v>0</v>
          </cell>
          <cell r="AL3008">
            <v>0</v>
          </cell>
          <cell r="AM3008">
            <v>0</v>
          </cell>
          <cell r="AN3008">
            <v>0</v>
          </cell>
          <cell r="AO3008">
            <v>0</v>
          </cell>
          <cell r="AP3008">
            <v>0</v>
          </cell>
          <cell r="AQ3008">
            <v>22099.32</v>
          </cell>
        </row>
        <row r="3009">
          <cell r="A3009">
            <v>3</v>
          </cell>
          <cell r="B3009" t="str">
            <v>COP</v>
          </cell>
          <cell r="C3009" t="str">
            <v>Subastas</v>
          </cell>
          <cell r="D3009" t="str">
            <v>Fija</v>
          </cell>
          <cell r="E3009">
            <v>3</v>
          </cell>
          <cell r="F3009">
            <v>36220</v>
          </cell>
          <cell r="G3009" t="str">
            <v>Marzo</v>
          </cell>
          <cell r="H3009">
            <v>1999</v>
          </cell>
          <cell r="I3009">
            <v>37316</v>
          </cell>
          <cell r="J3009">
            <v>2002</v>
          </cell>
          <cell r="K3009" t="str">
            <v>Marzo</v>
          </cell>
          <cell r="L3009">
            <v>36280</v>
          </cell>
          <cell r="M3009" t="str">
            <v>Abril</v>
          </cell>
          <cell r="N3009">
            <v>1999</v>
          </cell>
          <cell r="Q3009">
            <v>25.5</v>
          </cell>
          <cell r="R3009">
            <v>19</v>
          </cell>
          <cell r="S3009">
            <v>117.214</v>
          </cell>
          <cell r="T3009">
            <v>47656.9</v>
          </cell>
          <cell r="U3009">
            <v>55860.558766000002</v>
          </cell>
          <cell r="V3009">
            <v>47656.9</v>
          </cell>
          <cell r="W3009">
            <v>55860.558766000002</v>
          </cell>
          <cell r="X3009">
            <v>47656.9</v>
          </cell>
          <cell r="Y3009">
            <v>12152.5095</v>
          </cell>
          <cell r="Z3009">
            <v>59809.409500000002</v>
          </cell>
          <cell r="AA3009">
            <v>905481.1</v>
          </cell>
          <cell r="AB3009">
            <v>0</v>
          </cell>
          <cell r="AC3009">
            <v>12152.5095</v>
          </cell>
          <cell r="AD3009">
            <v>12152.5095</v>
          </cell>
          <cell r="AE3009">
            <v>12152.5095</v>
          </cell>
          <cell r="AF3009">
            <v>0</v>
          </cell>
          <cell r="AG3009">
            <v>0</v>
          </cell>
          <cell r="AH3009">
            <v>0</v>
          </cell>
          <cell r="AI3009">
            <v>0</v>
          </cell>
          <cell r="AJ3009">
            <v>0</v>
          </cell>
          <cell r="AK3009">
            <v>0</v>
          </cell>
          <cell r="AL3009">
            <v>0</v>
          </cell>
          <cell r="AM3009">
            <v>0</v>
          </cell>
          <cell r="AN3009">
            <v>0</v>
          </cell>
          <cell r="AO3009">
            <v>0</v>
          </cell>
          <cell r="AP3009">
            <v>0</v>
          </cell>
          <cell r="AQ3009">
            <v>36457.5285</v>
          </cell>
        </row>
        <row r="3010">
          <cell r="A3010">
            <v>3</v>
          </cell>
          <cell r="B3010" t="str">
            <v>COP</v>
          </cell>
          <cell r="C3010" t="str">
            <v>Forzosas</v>
          </cell>
          <cell r="D3010" t="str">
            <v>Fija</v>
          </cell>
          <cell r="E3010">
            <v>3</v>
          </cell>
          <cell r="F3010">
            <v>36220</v>
          </cell>
          <cell r="G3010" t="str">
            <v>Marzo</v>
          </cell>
          <cell r="H3010">
            <v>1999</v>
          </cell>
          <cell r="I3010">
            <v>37316</v>
          </cell>
          <cell r="J3010">
            <v>2002</v>
          </cell>
          <cell r="K3010" t="str">
            <v>Marzo</v>
          </cell>
          <cell r="L3010">
            <v>36280</v>
          </cell>
          <cell r="M3010" t="str">
            <v>Abril</v>
          </cell>
          <cell r="N3010">
            <v>1999</v>
          </cell>
          <cell r="Q3010">
            <v>25.5</v>
          </cell>
          <cell r="R3010">
            <v>19</v>
          </cell>
          <cell r="S3010">
            <v>117.214</v>
          </cell>
          <cell r="T3010">
            <v>73912.600000000006</v>
          </cell>
          <cell r="U3010">
            <v>86635.914963999996</v>
          </cell>
          <cell r="V3010">
            <v>73912.600000000006</v>
          </cell>
          <cell r="W3010">
            <v>86635.914963999996</v>
          </cell>
          <cell r="X3010">
            <v>73912.600000000006</v>
          </cell>
          <cell r="Y3010">
            <v>18847.713000000003</v>
          </cell>
          <cell r="Z3010">
            <v>92760.313000000009</v>
          </cell>
          <cell r="AA3010">
            <v>1404339.4000000001</v>
          </cell>
          <cell r="AB3010">
            <v>0</v>
          </cell>
          <cell r="AC3010">
            <v>18847.713000000003</v>
          </cell>
          <cell r="AD3010">
            <v>18847.713000000003</v>
          </cell>
          <cell r="AE3010">
            <v>18847.713000000003</v>
          </cell>
          <cell r="AF3010">
            <v>0</v>
          </cell>
          <cell r="AG3010">
            <v>0</v>
          </cell>
          <cell r="AH3010">
            <v>0</v>
          </cell>
          <cell r="AI3010">
            <v>0</v>
          </cell>
          <cell r="AJ3010">
            <v>0</v>
          </cell>
          <cell r="AK3010">
            <v>0</v>
          </cell>
          <cell r="AL3010">
            <v>0</v>
          </cell>
          <cell r="AM3010">
            <v>0</v>
          </cell>
          <cell r="AN3010">
            <v>0</v>
          </cell>
          <cell r="AO3010">
            <v>0</v>
          </cell>
          <cell r="AP3010">
            <v>0</v>
          </cell>
          <cell r="AQ3010">
            <v>56543.13900000001</v>
          </cell>
        </row>
        <row r="3011">
          <cell r="A3011">
            <v>3</v>
          </cell>
          <cell r="B3011" t="str">
            <v>COP</v>
          </cell>
          <cell r="C3011" t="str">
            <v>Convenidas</v>
          </cell>
          <cell r="D3011" t="str">
            <v>Fija</v>
          </cell>
          <cell r="E3011">
            <v>3</v>
          </cell>
          <cell r="F3011">
            <v>36220</v>
          </cell>
          <cell r="G3011" t="str">
            <v>Marzo</v>
          </cell>
          <cell r="H3011">
            <v>1999</v>
          </cell>
          <cell r="I3011">
            <v>37316</v>
          </cell>
          <cell r="J3011">
            <v>2002</v>
          </cell>
          <cell r="K3011" t="str">
            <v>Marzo</v>
          </cell>
          <cell r="L3011">
            <v>36280</v>
          </cell>
          <cell r="M3011" t="str">
            <v>Abril</v>
          </cell>
          <cell r="N3011">
            <v>1999</v>
          </cell>
          <cell r="Q3011">
            <v>25.5</v>
          </cell>
          <cell r="R3011">
            <v>19</v>
          </cell>
          <cell r="S3011">
            <v>117.214</v>
          </cell>
          <cell r="T3011">
            <v>9840.9</v>
          </cell>
          <cell r="U3011">
            <v>11534.912526</v>
          </cell>
          <cell r="V3011">
            <v>9840.9</v>
          </cell>
          <cell r="W3011">
            <v>11534.912526</v>
          </cell>
          <cell r="X3011">
            <v>9840.9</v>
          </cell>
          <cell r="Y3011">
            <v>2509.4294999999997</v>
          </cell>
          <cell r="Z3011">
            <v>12350.3295</v>
          </cell>
          <cell r="AA3011">
            <v>186977.1</v>
          </cell>
          <cell r="AB3011">
            <v>0</v>
          </cell>
          <cell r="AC3011">
            <v>2509.4294999999997</v>
          </cell>
          <cell r="AD3011">
            <v>2509.4294999999997</v>
          </cell>
          <cell r="AE3011">
            <v>2509.4294999999997</v>
          </cell>
          <cell r="AF3011">
            <v>0</v>
          </cell>
          <cell r="AG3011">
            <v>0</v>
          </cell>
          <cell r="AH3011">
            <v>0</v>
          </cell>
          <cell r="AI3011">
            <v>0</v>
          </cell>
          <cell r="AJ3011">
            <v>0</v>
          </cell>
          <cell r="AK3011">
            <v>0</v>
          </cell>
          <cell r="AL3011">
            <v>0</v>
          </cell>
          <cell r="AM3011">
            <v>0</v>
          </cell>
          <cell r="AN3011">
            <v>0</v>
          </cell>
          <cell r="AO3011">
            <v>0</v>
          </cell>
          <cell r="AP3011">
            <v>0</v>
          </cell>
          <cell r="AQ3011">
            <v>7528.2884999999987</v>
          </cell>
        </row>
        <row r="3012">
          <cell r="A3012">
            <v>3</v>
          </cell>
          <cell r="B3012" t="str">
            <v>COP</v>
          </cell>
          <cell r="C3012" t="str">
            <v>Forzosas</v>
          </cell>
          <cell r="D3012" t="str">
            <v>Fija</v>
          </cell>
          <cell r="E3012">
            <v>1</v>
          </cell>
          <cell r="F3012">
            <v>36248</v>
          </cell>
          <cell r="G3012" t="str">
            <v>Marzo</v>
          </cell>
          <cell r="H3012">
            <v>1999</v>
          </cell>
          <cell r="I3012">
            <v>36614</v>
          </cell>
          <cell r="J3012">
            <v>2000</v>
          </cell>
          <cell r="K3012" t="str">
            <v>Marzo</v>
          </cell>
          <cell r="L3012">
            <v>36283</v>
          </cell>
          <cell r="M3012" t="str">
            <v>Mayo</v>
          </cell>
          <cell r="N3012">
            <v>1999</v>
          </cell>
          <cell r="Q3012">
            <v>25.5</v>
          </cell>
          <cell r="R3012">
            <v>16.989999999999998</v>
          </cell>
          <cell r="S3012">
            <v>108.9</v>
          </cell>
          <cell r="T3012">
            <v>16649.8</v>
          </cell>
          <cell r="U3012">
            <v>18131.6322</v>
          </cell>
          <cell r="V3012">
            <v>16649.8</v>
          </cell>
          <cell r="W3012">
            <v>18131.6322</v>
          </cell>
          <cell r="X3012">
            <v>16649.8</v>
          </cell>
          <cell r="Y3012">
            <v>4245.6989999999996</v>
          </cell>
          <cell r="Z3012">
            <v>20895.499</v>
          </cell>
          <cell r="AA3012">
            <v>282880.10199999996</v>
          </cell>
          <cell r="AB3012">
            <v>0</v>
          </cell>
          <cell r="AC3012">
            <v>4245.6989999999996</v>
          </cell>
          <cell r="AD3012">
            <v>0</v>
          </cell>
          <cell r="AE3012">
            <v>0</v>
          </cell>
          <cell r="AF3012">
            <v>0</v>
          </cell>
          <cell r="AG3012">
            <v>0</v>
          </cell>
          <cell r="AH3012">
            <v>0</v>
          </cell>
          <cell r="AI3012">
            <v>0</v>
          </cell>
          <cell r="AJ3012">
            <v>0</v>
          </cell>
          <cell r="AK3012">
            <v>0</v>
          </cell>
          <cell r="AL3012">
            <v>0</v>
          </cell>
          <cell r="AM3012">
            <v>0</v>
          </cell>
          <cell r="AN3012">
            <v>0</v>
          </cell>
          <cell r="AO3012">
            <v>0</v>
          </cell>
          <cell r="AP3012">
            <v>0</v>
          </cell>
          <cell r="AQ3012">
            <v>4245.6989999999996</v>
          </cell>
        </row>
        <row r="3013">
          <cell r="A3013">
            <v>3</v>
          </cell>
          <cell r="B3013" t="str">
            <v>COP</v>
          </cell>
          <cell r="C3013" t="str">
            <v>Convenidas</v>
          </cell>
          <cell r="D3013" t="str">
            <v>Fija</v>
          </cell>
          <cell r="E3013">
            <v>1</v>
          </cell>
          <cell r="F3013">
            <v>36248</v>
          </cell>
          <cell r="G3013" t="str">
            <v>Marzo</v>
          </cell>
          <cell r="H3013">
            <v>1999</v>
          </cell>
          <cell r="I3013">
            <v>36614</v>
          </cell>
          <cell r="J3013">
            <v>2000</v>
          </cell>
          <cell r="K3013" t="str">
            <v>Marzo</v>
          </cell>
          <cell r="L3013">
            <v>36283</v>
          </cell>
          <cell r="M3013" t="str">
            <v>Mayo</v>
          </cell>
          <cell r="N3013">
            <v>1999</v>
          </cell>
          <cell r="Q3013">
            <v>25.5</v>
          </cell>
          <cell r="R3013">
            <v>16.989999999999998</v>
          </cell>
          <cell r="S3013">
            <v>108.9</v>
          </cell>
          <cell r="T3013">
            <v>4132.2</v>
          </cell>
          <cell r="U3013">
            <v>4499.9657999999999</v>
          </cell>
          <cell r="V3013">
            <v>4132.2</v>
          </cell>
          <cell r="W3013">
            <v>4499.9657999999999</v>
          </cell>
          <cell r="X3013">
            <v>4132.2</v>
          </cell>
          <cell r="Y3013">
            <v>1053.711</v>
          </cell>
          <cell r="Z3013">
            <v>5185.9110000000001</v>
          </cell>
          <cell r="AA3013">
            <v>70206.077999999994</v>
          </cell>
          <cell r="AB3013">
            <v>0</v>
          </cell>
          <cell r="AC3013">
            <v>1053.711</v>
          </cell>
          <cell r="AD3013">
            <v>0</v>
          </cell>
          <cell r="AE3013">
            <v>0</v>
          </cell>
          <cell r="AF3013">
            <v>0</v>
          </cell>
          <cell r="AG3013">
            <v>0</v>
          </cell>
          <cell r="AH3013">
            <v>0</v>
          </cell>
          <cell r="AI3013">
            <v>0</v>
          </cell>
          <cell r="AJ3013">
            <v>0</v>
          </cell>
          <cell r="AK3013">
            <v>0</v>
          </cell>
          <cell r="AL3013">
            <v>0</v>
          </cell>
          <cell r="AM3013">
            <v>0</v>
          </cell>
          <cell r="AN3013">
            <v>0</v>
          </cell>
          <cell r="AO3013">
            <v>0</v>
          </cell>
          <cell r="AP3013">
            <v>0</v>
          </cell>
          <cell r="AQ3013">
            <v>1053.711</v>
          </cell>
        </row>
        <row r="3014">
          <cell r="A3014">
            <v>3</v>
          </cell>
          <cell r="B3014" t="str">
            <v>COP</v>
          </cell>
          <cell r="C3014" t="str">
            <v>Forzosas</v>
          </cell>
          <cell r="D3014" t="str">
            <v>Fija</v>
          </cell>
          <cell r="E3014">
            <v>2</v>
          </cell>
          <cell r="F3014">
            <v>36262</v>
          </cell>
          <cell r="G3014" t="str">
            <v>Abril</v>
          </cell>
          <cell r="H3014">
            <v>1999</v>
          </cell>
          <cell r="I3014">
            <v>36993</v>
          </cell>
          <cell r="J3014">
            <v>2001</v>
          </cell>
          <cell r="K3014" t="str">
            <v>Abril</v>
          </cell>
          <cell r="L3014">
            <v>36283</v>
          </cell>
          <cell r="M3014" t="str">
            <v>Mayo</v>
          </cell>
          <cell r="N3014">
            <v>1999</v>
          </cell>
          <cell r="Q3014">
            <v>25.5</v>
          </cell>
          <cell r="R3014">
            <v>18.7</v>
          </cell>
          <cell r="S3014">
            <v>111.651</v>
          </cell>
          <cell r="T3014">
            <v>12388</v>
          </cell>
          <cell r="U3014">
            <v>13831.32588</v>
          </cell>
          <cell r="V3014">
            <v>12388</v>
          </cell>
          <cell r="W3014">
            <v>13831.32588</v>
          </cell>
          <cell r="X3014">
            <v>12388</v>
          </cell>
          <cell r="Y3014">
            <v>3158.94</v>
          </cell>
          <cell r="Z3014">
            <v>15546.94</v>
          </cell>
          <cell r="AA3014">
            <v>231655.59999999998</v>
          </cell>
          <cell r="AB3014">
            <v>0</v>
          </cell>
          <cell r="AC3014">
            <v>3158.94</v>
          </cell>
          <cell r="AD3014">
            <v>3158.94</v>
          </cell>
          <cell r="AE3014">
            <v>0</v>
          </cell>
          <cell r="AF3014">
            <v>0</v>
          </cell>
          <cell r="AG3014">
            <v>0</v>
          </cell>
          <cell r="AH3014">
            <v>0</v>
          </cell>
          <cell r="AI3014">
            <v>0</v>
          </cell>
          <cell r="AJ3014">
            <v>0</v>
          </cell>
          <cell r="AK3014">
            <v>0</v>
          </cell>
          <cell r="AL3014">
            <v>0</v>
          </cell>
          <cell r="AM3014">
            <v>0</v>
          </cell>
          <cell r="AN3014">
            <v>0</v>
          </cell>
          <cell r="AO3014">
            <v>0</v>
          </cell>
          <cell r="AP3014">
            <v>0</v>
          </cell>
          <cell r="AQ3014">
            <v>6317.88</v>
          </cell>
        </row>
        <row r="3015">
          <cell r="A3015">
            <v>3</v>
          </cell>
          <cell r="B3015" t="str">
            <v>COP</v>
          </cell>
          <cell r="C3015" t="str">
            <v>Forzosas</v>
          </cell>
          <cell r="D3015" t="str">
            <v>Fija</v>
          </cell>
          <cell r="E3015">
            <v>3</v>
          </cell>
          <cell r="F3015">
            <v>36283</v>
          </cell>
          <cell r="G3015" t="str">
            <v>Mayo</v>
          </cell>
          <cell r="H3015">
            <v>1999</v>
          </cell>
          <cell r="I3015">
            <v>37379</v>
          </cell>
          <cell r="J3015">
            <v>2002</v>
          </cell>
          <cell r="K3015" t="str">
            <v>Mayo</v>
          </cell>
          <cell r="L3015">
            <v>36283</v>
          </cell>
          <cell r="M3015" t="str">
            <v>Mayo</v>
          </cell>
          <cell r="N3015">
            <v>1999</v>
          </cell>
          <cell r="Q3015">
            <v>20</v>
          </cell>
          <cell r="R3015">
            <v>19</v>
          </cell>
          <cell r="S3015">
            <v>102.14</v>
          </cell>
          <cell r="T3015">
            <v>4262.1000000000004</v>
          </cell>
          <cell r="U3015">
            <v>4353.3089399999999</v>
          </cell>
          <cell r="V3015">
            <v>4262.1000000000004</v>
          </cell>
          <cell r="W3015">
            <v>4353.3089399999999</v>
          </cell>
          <cell r="X3015">
            <v>4262.1000000000004</v>
          </cell>
          <cell r="Y3015">
            <v>852.42000000000007</v>
          </cell>
          <cell r="Z3015">
            <v>5114.5200000000004</v>
          </cell>
          <cell r="AA3015">
            <v>80979.900000000009</v>
          </cell>
          <cell r="AB3015">
            <v>0</v>
          </cell>
          <cell r="AC3015">
            <v>852.42000000000007</v>
          </cell>
          <cell r="AD3015">
            <v>852.42000000000007</v>
          </cell>
          <cell r="AE3015">
            <v>852.42000000000007</v>
          </cell>
          <cell r="AF3015">
            <v>0</v>
          </cell>
          <cell r="AG3015">
            <v>0</v>
          </cell>
          <cell r="AH3015">
            <v>0</v>
          </cell>
          <cell r="AI3015">
            <v>0</v>
          </cell>
          <cell r="AJ3015">
            <v>0</v>
          </cell>
          <cell r="AK3015">
            <v>0</v>
          </cell>
          <cell r="AL3015">
            <v>0</v>
          </cell>
          <cell r="AM3015">
            <v>0</v>
          </cell>
          <cell r="AN3015">
            <v>0</v>
          </cell>
          <cell r="AO3015">
            <v>0</v>
          </cell>
          <cell r="AP3015">
            <v>0</v>
          </cell>
          <cell r="AQ3015">
            <v>2557.2600000000002</v>
          </cell>
        </row>
        <row r="3016">
          <cell r="A3016">
            <v>3</v>
          </cell>
          <cell r="B3016" t="str">
            <v>COP</v>
          </cell>
          <cell r="C3016" t="str">
            <v>Forzosas</v>
          </cell>
          <cell r="D3016" t="str">
            <v>Fija</v>
          </cell>
          <cell r="E3016">
            <v>1</v>
          </cell>
          <cell r="F3016">
            <v>36248</v>
          </cell>
          <cell r="G3016" t="str">
            <v>Marzo</v>
          </cell>
          <cell r="H3016">
            <v>1999</v>
          </cell>
          <cell r="I3016">
            <v>36614</v>
          </cell>
          <cell r="J3016">
            <v>2000</v>
          </cell>
          <cell r="K3016" t="str">
            <v>Marzo</v>
          </cell>
          <cell r="L3016">
            <v>36284</v>
          </cell>
          <cell r="M3016" t="str">
            <v>Mayo</v>
          </cell>
          <cell r="N3016">
            <v>1999</v>
          </cell>
          <cell r="Q3016">
            <v>25.5</v>
          </cell>
          <cell r="R3016">
            <v>16.989999999999998</v>
          </cell>
          <cell r="S3016">
            <v>108.947</v>
          </cell>
          <cell r="T3016">
            <v>1592.8</v>
          </cell>
          <cell r="U3016">
            <v>1735.307816</v>
          </cell>
          <cell r="V3016">
            <v>1592.8</v>
          </cell>
          <cell r="W3016">
            <v>1735.307816</v>
          </cell>
          <cell r="X3016">
            <v>1592.8</v>
          </cell>
          <cell r="Y3016">
            <v>406.16399999999999</v>
          </cell>
          <cell r="Z3016">
            <v>1998.9639999999999</v>
          </cell>
          <cell r="AA3016">
            <v>27061.671999999995</v>
          </cell>
          <cell r="AB3016">
            <v>0</v>
          </cell>
          <cell r="AC3016">
            <v>406.16399999999999</v>
          </cell>
          <cell r="AD3016">
            <v>0</v>
          </cell>
          <cell r="AE3016">
            <v>0</v>
          </cell>
          <cell r="AF3016">
            <v>0</v>
          </cell>
          <cell r="AG3016">
            <v>0</v>
          </cell>
          <cell r="AH3016">
            <v>0</v>
          </cell>
          <cell r="AI3016">
            <v>0</v>
          </cell>
          <cell r="AJ3016">
            <v>0</v>
          </cell>
          <cell r="AK3016">
            <v>0</v>
          </cell>
          <cell r="AL3016">
            <v>0</v>
          </cell>
          <cell r="AM3016">
            <v>0</v>
          </cell>
          <cell r="AN3016">
            <v>0</v>
          </cell>
          <cell r="AO3016">
            <v>0</v>
          </cell>
          <cell r="AP3016">
            <v>0</v>
          </cell>
          <cell r="AQ3016">
            <v>406.16399999999999</v>
          </cell>
        </row>
        <row r="3017">
          <cell r="A3017">
            <v>3</v>
          </cell>
          <cell r="B3017" t="str">
            <v>COP</v>
          </cell>
          <cell r="C3017" t="str">
            <v>Forzosas</v>
          </cell>
          <cell r="D3017" t="str">
            <v>Fija</v>
          </cell>
          <cell r="E3017">
            <v>1</v>
          </cell>
          <cell r="F3017">
            <v>36248</v>
          </cell>
          <cell r="G3017" t="str">
            <v>Marzo</v>
          </cell>
          <cell r="H3017">
            <v>1999</v>
          </cell>
          <cell r="I3017">
            <v>36614</v>
          </cell>
          <cell r="J3017">
            <v>2000</v>
          </cell>
          <cell r="K3017" t="str">
            <v>Marzo</v>
          </cell>
          <cell r="L3017">
            <v>36285</v>
          </cell>
          <cell r="M3017" t="str">
            <v>Mayo</v>
          </cell>
          <cell r="N3017">
            <v>1999</v>
          </cell>
          <cell r="Q3017">
            <v>25.5</v>
          </cell>
          <cell r="R3017">
            <v>16.989999999999998</v>
          </cell>
          <cell r="S3017">
            <v>108.994</v>
          </cell>
          <cell r="T3017">
            <v>17890.8</v>
          </cell>
          <cell r="U3017">
            <v>19499.898551999999</v>
          </cell>
          <cell r="V3017">
            <v>17890.8</v>
          </cell>
          <cell r="W3017">
            <v>19499.898551999999</v>
          </cell>
          <cell r="X3017">
            <v>17890.8</v>
          </cell>
          <cell r="Y3017">
            <v>4562.1539999999995</v>
          </cell>
          <cell r="Z3017">
            <v>22452.953999999998</v>
          </cell>
          <cell r="AA3017">
            <v>303964.69199999998</v>
          </cell>
          <cell r="AB3017">
            <v>0</v>
          </cell>
          <cell r="AC3017">
            <v>4562.1539999999995</v>
          </cell>
          <cell r="AD3017">
            <v>0</v>
          </cell>
          <cell r="AE3017">
            <v>0</v>
          </cell>
          <cell r="AF3017">
            <v>0</v>
          </cell>
          <cell r="AG3017">
            <v>0</v>
          </cell>
          <cell r="AH3017">
            <v>0</v>
          </cell>
          <cell r="AI3017">
            <v>0</v>
          </cell>
          <cell r="AJ3017">
            <v>0</v>
          </cell>
          <cell r="AK3017">
            <v>0</v>
          </cell>
          <cell r="AL3017">
            <v>0</v>
          </cell>
          <cell r="AM3017">
            <v>0</v>
          </cell>
          <cell r="AN3017">
            <v>0</v>
          </cell>
          <cell r="AO3017">
            <v>0</v>
          </cell>
          <cell r="AP3017">
            <v>0</v>
          </cell>
          <cell r="AQ3017">
            <v>4562.1539999999995</v>
          </cell>
        </row>
        <row r="3018">
          <cell r="A3018">
            <v>3</v>
          </cell>
          <cell r="B3018" t="str">
            <v>COP</v>
          </cell>
          <cell r="C3018" t="str">
            <v>Convenidas</v>
          </cell>
          <cell r="D3018" t="str">
            <v>Fija</v>
          </cell>
          <cell r="E3018">
            <v>2</v>
          </cell>
          <cell r="F3018">
            <v>36262</v>
          </cell>
          <cell r="G3018" t="str">
            <v>Abril</v>
          </cell>
          <cell r="H3018">
            <v>1999</v>
          </cell>
          <cell r="I3018">
            <v>36993</v>
          </cell>
          <cell r="J3018">
            <v>2001</v>
          </cell>
          <cell r="K3018" t="str">
            <v>Abril</v>
          </cell>
          <cell r="L3018">
            <v>36285</v>
          </cell>
          <cell r="M3018" t="str">
            <v>Mayo</v>
          </cell>
          <cell r="N3018">
            <v>1999</v>
          </cell>
          <cell r="Q3018">
            <v>25.5</v>
          </cell>
          <cell r="R3018">
            <v>18.7</v>
          </cell>
          <cell r="S3018">
            <v>111.756</v>
          </cell>
          <cell r="T3018">
            <v>71584.399999999994</v>
          </cell>
          <cell r="U3018">
            <v>79999.862064000001</v>
          </cell>
          <cell r="V3018">
            <v>71584.399999999994</v>
          </cell>
          <cell r="W3018">
            <v>79999.862064000001</v>
          </cell>
          <cell r="X3018">
            <v>71584.399999999994</v>
          </cell>
          <cell r="Y3018">
            <v>18254.021999999997</v>
          </cell>
          <cell r="Z3018">
            <v>89838.421999999991</v>
          </cell>
          <cell r="AA3018">
            <v>1338628.2799999998</v>
          </cell>
          <cell r="AB3018">
            <v>0</v>
          </cell>
          <cell r="AC3018">
            <v>18254.021999999997</v>
          </cell>
          <cell r="AD3018">
            <v>18254.021999999997</v>
          </cell>
          <cell r="AE3018">
            <v>0</v>
          </cell>
          <cell r="AF3018">
            <v>0</v>
          </cell>
          <cell r="AG3018">
            <v>0</v>
          </cell>
          <cell r="AH3018">
            <v>0</v>
          </cell>
          <cell r="AI3018">
            <v>0</v>
          </cell>
          <cell r="AJ3018">
            <v>0</v>
          </cell>
          <cell r="AK3018">
            <v>0</v>
          </cell>
          <cell r="AL3018">
            <v>0</v>
          </cell>
          <cell r="AM3018">
            <v>0</v>
          </cell>
          <cell r="AN3018">
            <v>0</v>
          </cell>
          <cell r="AO3018">
            <v>0</v>
          </cell>
          <cell r="AP3018">
            <v>0</v>
          </cell>
          <cell r="AQ3018">
            <v>36508.043999999994</v>
          </cell>
        </row>
        <row r="3019">
          <cell r="A3019">
            <v>3</v>
          </cell>
          <cell r="B3019" t="str">
            <v>COP</v>
          </cell>
          <cell r="C3019" t="str">
            <v>Forzosas</v>
          </cell>
          <cell r="D3019" t="str">
            <v>Fija</v>
          </cell>
          <cell r="E3019">
            <v>3</v>
          </cell>
          <cell r="F3019">
            <v>36283</v>
          </cell>
          <cell r="G3019" t="str">
            <v>Mayo</v>
          </cell>
          <cell r="H3019">
            <v>1999</v>
          </cell>
          <cell r="I3019">
            <v>37379</v>
          </cell>
          <cell r="J3019">
            <v>2002</v>
          </cell>
          <cell r="K3019" t="str">
            <v>Mayo</v>
          </cell>
          <cell r="L3019">
            <v>36285</v>
          </cell>
          <cell r="M3019" t="str">
            <v>Mayo</v>
          </cell>
          <cell r="N3019">
            <v>1999</v>
          </cell>
          <cell r="Q3019">
            <v>20</v>
          </cell>
          <cell r="R3019">
            <v>19</v>
          </cell>
          <cell r="S3019">
            <v>102.23699999999999</v>
          </cell>
          <cell r="T3019">
            <v>21403.5</v>
          </cell>
          <cell r="U3019">
            <v>21882.296295</v>
          </cell>
          <cell r="V3019">
            <v>21403.5</v>
          </cell>
          <cell r="W3019">
            <v>21882.296295</v>
          </cell>
          <cell r="X3019">
            <v>21403.5</v>
          </cell>
          <cell r="Y3019">
            <v>4280.7</v>
          </cell>
          <cell r="Z3019">
            <v>25684.2</v>
          </cell>
          <cell r="AA3019">
            <v>406666.5</v>
          </cell>
          <cell r="AB3019">
            <v>0</v>
          </cell>
          <cell r="AC3019">
            <v>4280.7</v>
          </cell>
          <cell r="AD3019">
            <v>4280.7</v>
          </cell>
          <cell r="AE3019">
            <v>4280.7</v>
          </cell>
          <cell r="AF3019">
            <v>0</v>
          </cell>
          <cell r="AG3019">
            <v>0</v>
          </cell>
          <cell r="AH3019">
            <v>0</v>
          </cell>
          <cell r="AI3019">
            <v>0</v>
          </cell>
          <cell r="AJ3019">
            <v>0</v>
          </cell>
          <cell r="AK3019">
            <v>0</v>
          </cell>
          <cell r="AL3019">
            <v>0</v>
          </cell>
          <cell r="AM3019">
            <v>0</v>
          </cell>
          <cell r="AN3019">
            <v>0</v>
          </cell>
          <cell r="AO3019">
            <v>0</v>
          </cell>
          <cell r="AP3019">
            <v>0</v>
          </cell>
          <cell r="AQ3019">
            <v>12842.099999999999</v>
          </cell>
        </row>
        <row r="3020">
          <cell r="A3020">
            <v>3</v>
          </cell>
          <cell r="B3020" t="str">
            <v>COP</v>
          </cell>
          <cell r="C3020" t="str">
            <v>Forzosas</v>
          </cell>
          <cell r="D3020" t="str">
            <v>Fija</v>
          </cell>
          <cell r="E3020">
            <v>1</v>
          </cell>
          <cell r="F3020">
            <v>36248</v>
          </cell>
          <cell r="G3020" t="str">
            <v>Marzo</v>
          </cell>
          <cell r="H3020">
            <v>1999</v>
          </cell>
          <cell r="I3020">
            <v>36614</v>
          </cell>
          <cell r="J3020">
            <v>2000</v>
          </cell>
          <cell r="K3020" t="str">
            <v>Marzo</v>
          </cell>
          <cell r="L3020">
            <v>36286</v>
          </cell>
          <cell r="M3020" t="str">
            <v>Mayo</v>
          </cell>
          <cell r="N3020">
            <v>1999</v>
          </cell>
          <cell r="Q3020">
            <v>25.5</v>
          </cell>
          <cell r="R3020">
            <v>16.989999999999998</v>
          </cell>
          <cell r="S3020">
            <v>109.041</v>
          </cell>
          <cell r="T3020">
            <v>4316.1000000000004</v>
          </cell>
          <cell r="U3020">
            <v>4706.3186009999999</v>
          </cell>
          <cell r="V3020">
            <v>4316.1000000000004</v>
          </cell>
          <cell r="W3020">
            <v>4706.3186009999999</v>
          </cell>
          <cell r="X3020">
            <v>4316.1000000000004</v>
          </cell>
          <cell r="Y3020">
            <v>1100.6055000000001</v>
          </cell>
          <cell r="Z3020">
            <v>5416.7055</v>
          </cell>
          <cell r="AA3020">
            <v>73330.539000000004</v>
          </cell>
          <cell r="AB3020">
            <v>0</v>
          </cell>
          <cell r="AC3020">
            <v>1100.6055000000001</v>
          </cell>
          <cell r="AD3020">
            <v>0</v>
          </cell>
          <cell r="AE3020">
            <v>0</v>
          </cell>
          <cell r="AF3020">
            <v>0</v>
          </cell>
          <cell r="AG3020">
            <v>0</v>
          </cell>
          <cell r="AH3020">
            <v>0</v>
          </cell>
          <cell r="AI3020">
            <v>0</v>
          </cell>
          <cell r="AJ3020">
            <v>0</v>
          </cell>
          <cell r="AK3020">
            <v>0</v>
          </cell>
          <cell r="AL3020">
            <v>0</v>
          </cell>
          <cell r="AM3020">
            <v>0</v>
          </cell>
          <cell r="AN3020">
            <v>0</v>
          </cell>
          <cell r="AO3020">
            <v>0</v>
          </cell>
          <cell r="AP3020">
            <v>0</v>
          </cell>
          <cell r="AQ3020">
            <v>1100.6055000000001</v>
          </cell>
        </row>
        <row r="3021">
          <cell r="A3021">
            <v>3</v>
          </cell>
          <cell r="B3021" t="str">
            <v>COP</v>
          </cell>
          <cell r="C3021" t="str">
            <v>Convenidas</v>
          </cell>
          <cell r="D3021" t="str">
            <v>Fija</v>
          </cell>
          <cell r="E3021">
            <v>2</v>
          </cell>
          <cell r="F3021">
            <v>36262</v>
          </cell>
          <cell r="G3021" t="str">
            <v>Abril</v>
          </cell>
          <cell r="H3021">
            <v>1999</v>
          </cell>
          <cell r="I3021">
            <v>36993</v>
          </cell>
          <cell r="J3021">
            <v>2001</v>
          </cell>
          <cell r="K3021" t="str">
            <v>Abril</v>
          </cell>
          <cell r="L3021">
            <v>36286</v>
          </cell>
          <cell r="M3021" t="str">
            <v>Mayo</v>
          </cell>
          <cell r="N3021">
            <v>1999</v>
          </cell>
          <cell r="Q3021">
            <v>25.5</v>
          </cell>
          <cell r="R3021">
            <v>18.7</v>
          </cell>
          <cell r="S3021">
            <v>111.80800000000001</v>
          </cell>
          <cell r="T3021">
            <v>8943.9</v>
          </cell>
          <cell r="U3021">
            <v>9999.9957119999999</v>
          </cell>
          <cell r="V3021">
            <v>8943.9</v>
          </cell>
          <cell r="W3021">
            <v>9999.9957119999999</v>
          </cell>
          <cell r="X3021">
            <v>8943.9</v>
          </cell>
          <cell r="Y3021">
            <v>2280.6945000000001</v>
          </cell>
          <cell r="Z3021">
            <v>11224.594499999999</v>
          </cell>
          <cell r="AA3021">
            <v>167250.93</v>
          </cell>
          <cell r="AB3021">
            <v>0</v>
          </cell>
          <cell r="AC3021">
            <v>2280.6945000000001</v>
          </cell>
          <cell r="AD3021">
            <v>2280.6945000000001</v>
          </cell>
          <cell r="AE3021">
            <v>0</v>
          </cell>
          <cell r="AF3021">
            <v>0</v>
          </cell>
          <cell r="AG3021">
            <v>0</v>
          </cell>
          <cell r="AH3021">
            <v>0</v>
          </cell>
          <cell r="AI3021">
            <v>0</v>
          </cell>
          <cell r="AJ3021">
            <v>0</v>
          </cell>
          <cell r="AK3021">
            <v>0</v>
          </cell>
          <cell r="AL3021">
            <v>0</v>
          </cell>
          <cell r="AM3021">
            <v>0</v>
          </cell>
          <cell r="AN3021">
            <v>0</v>
          </cell>
          <cell r="AO3021">
            <v>0</v>
          </cell>
          <cell r="AP3021">
            <v>0</v>
          </cell>
          <cell r="AQ3021">
            <v>4561.3890000000001</v>
          </cell>
        </row>
        <row r="3022">
          <cell r="A3022">
            <v>3</v>
          </cell>
          <cell r="B3022" t="str">
            <v>COP</v>
          </cell>
          <cell r="C3022" t="str">
            <v>Forzosas</v>
          </cell>
          <cell r="D3022" t="str">
            <v>Fija</v>
          </cell>
          <cell r="E3022">
            <v>1</v>
          </cell>
          <cell r="F3022">
            <v>36248</v>
          </cell>
          <cell r="G3022" t="str">
            <v>Marzo</v>
          </cell>
          <cell r="H3022">
            <v>1999</v>
          </cell>
          <cell r="I3022">
            <v>36614</v>
          </cell>
          <cell r="J3022">
            <v>2000</v>
          </cell>
          <cell r="K3022" t="str">
            <v>Marzo</v>
          </cell>
          <cell r="L3022">
            <v>36287</v>
          </cell>
          <cell r="M3022" t="str">
            <v>Mayo</v>
          </cell>
          <cell r="N3022">
            <v>1999</v>
          </cell>
          <cell r="Q3022">
            <v>25.5</v>
          </cell>
          <cell r="R3022">
            <v>16.989999999999998</v>
          </cell>
          <cell r="S3022">
            <v>109.08799999999999</v>
          </cell>
          <cell r="T3022">
            <v>887.2</v>
          </cell>
          <cell r="U3022">
            <v>967.82873600000005</v>
          </cell>
          <cell r="V3022">
            <v>887.2</v>
          </cell>
          <cell r="W3022">
            <v>967.82873600000005</v>
          </cell>
          <cell r="X3022">
            <v>887.2</v>
          </cell>
          <cell r="Y3022">
            <v>226.23600000000002</v>
          </cell>
          <cell r="Z3022">
            <v>1113.4360000000001</v>
          </cell>
          <cell r="AA3022">
            <v>15073.528</v>
          </cell>
          <cell r="AB3022">
            <v>0</v>
          </cell>
          <cell r="AC3022">
            <v>226.23600000000002</v>
          </cell>
          <cell r="AD3022">
            <v>0</v>
          </cell>
          <cell r="AE3022">
            <v>0</v>
          </cell>
          <cell r="AF3022">
            <v>0</v>
          </cell>
          <cell r="AG3022">
            <v>0</v>
          </cell>
          <cell r="AH3022">
            <v>0</v>
          </cell>
          <cell r="AI3022">
            <v>0</v>
          </cell>
          <cell r="AJ3022">
            <v>0</v>
          </cell>
          <cell r="AK3022">
            <v>0</v>
          </cell>
          <cell r="AL3022">
            <v>0</v>
          </cell>
          <cell r="AM3022">
            <v>0</v>
          </cell>
          <cell r="AN3022">
            <v>0</v>
          </cell>
          <cell r="AO3022">
            <v>0</v>
          </cell>
          <cell r="AP3022">
            <v>0</v>
          </cell>
          <cell r="AQ3022">
            <v>226.23600000000002</v>
          </cell>
        </row>
        <row r="3023">
          <cell r="A3023">
            <v>3</v>
          </cell>
          <cell r="B3023" t="str">
            <v>COP</v>
          </cell>
          <cell r="C3023" t="str">
            <v>Convenidas</v>
          </cell>
          <cell r="D3023" t="str">
            <v>Fija</v>
          </cell>
          <cell r="E3023">
            <v>2</v>
          </cell>
          <cell r="F3023">
            <v>36262</v>
          </cell>
          <cell r="G3023" t="str">
            <v>Abril</v>
          </cell>
          <cell r="H3023">
            <v>1999</v>
          </cell>
          <cell r="I3023">
            <v>36993</v>
          </cell>
          <cell r="J3023">
            <v>2001</v>
          </cell>
          <cell r="K3023" t="str">
            <v>Abril</v>
          </cell>
          <cell r="L3023">
            <v>36287</v>
          </cell>
          <cell r="M3023" t="str">
            <v>Mayo</v>
          </cell>
          <cell r="N3023">
            <v>1999</v>
          </cell>
          <cell r="Q3023">
            <v>25.5</v>
          </cell>
          <cell r="R3023">
            <v>18.7</v>
          </cell>
          <cell r="S3023">
            <v>111.861</v>
          </cell>
          <cell r="T3023">
            <v>1340.9</v>
          </cell>
          <cell r="U3023">
            <v>1499.9441489999999</v>
          </cell>
          <cell r="V3023">
            <v>1340.9</v>
          </cell>
          <cell r="W3023">
            <v>1499.9441489999999</v>
          </cell>
          <cell r="X3023">
            <v>1340.9</v>
          </cell>
          <cell r="Y3023">
            <v>341.92950000000002</v>
          </cell>
          <cell r="Z3023">
            <v>1682.8295000000001</v>
          </cell>
          <cell r="AA3023">
            <v>25074.83</v>
          </cell>
          <cell r="AB3023">
            <v>0</v>
          </cell>
          <cell r="AC3023">
            <v>341.92950000000002</v>
          </cell>
          <cell r="AD3023">
            <v>341.92950000000002</v>
          </cell>
          <cell r="AE3023">
            <v>0</v>
          </cell>
          <cell r="AF3023">
            <v>0</v>
          </cell>
          <cell r="AG3023">
            <v>0</v>
          </cell>
          <cell r="AH3023">
            <v>0</v>
          </cell>
          <cell r="AI3023">
            <v>0</v>
          </cell>
          <cell r="AJ3023">
            <v>0</v>
          </cell>
          <cell r="AK3023">
            <v>0</v>
          </cell>
          <cell r="AL3023">
            <v>0</v>
          </cell>
          <cell r="AM3023">
            <v>0</v>
          </cell>
          <cell r="AN3023">
            <v>0</v>
          </cell>
          <cell r="AO3023">
            <v>0</v>
          </cell>
          <cell r="AP3023">
            <v>0</v>
          </cell>
          <cell r="AQ3023">
            <v>683.85900000000004</v>
          </cell>
        </row>
        <row r="3024">
          <cell r="A3024">
            <v>3</v>
          </cell>
          <cell r="B3024" t="str">
            <v>COP</v>
          </cell>
          <cell r="C3024" t="str">
            <v>Forzosas</v>
          </cell>
          <cell r="D3024" t="str">
            <v>Fija</v>
          </cell>
          <cell r="E3024">
            <v>1</v>
          </cell>
          <cell r="F3024">
            <v>36248</v>
          </cell>
          <cell r="G3024" t="str">
            <v>Marzo</v>
          </cell>
          <cell r="H3024">
            <v>1999</v>
          </cell>
          <cell r="I3024">
            <v>36614</v>
          </cell>
          <cell r="J3024">
            <v>2000</v>
          </cell>
          <cell r="K3024" t="str">
            <v>Marzo</v>
          </cell>
          <cell r="L3024">
            <v>36290</v>
          </cell>
          <cell r="M3024" t="str">
            <v>Mayo</v>
          </cell>
          <cell r="N3024">
            <v>1999</v>
          </cell>
          <cell r="Q3024">
            <v>25.5</v>
          </cell>
          <cell r="R3024">
            <v>16.989999999999998</v>
          </cell>
          <cell r="S3024">
            <v>109.229</v>
          </cell>
          <cell r="T3024">
            <v>228.8</v>
          </cell>
          <cell r="U3024">
            <v>249.915952</v>
          </cell>
          <cell r="V3024">
            <v>228.8</v>
          </cell>
          <cell r="W3024">
            <v>249.915952</v>
          </cell>
          <cell r="X3024">
            <v>228.8</v>
          </cell>
          <cell r="Y3024">
            <v>58.344000000000001</v>
          </cell>
          <cell r="Z3024">
            <v>287.14400000000001</v>
          </cell>
          <cell r="AA3024">
            <v>3887.3119999999999</v>
          </cell>
          <cell r="AB3024">
            <v>0</v>
          </cell>
          <cell r="AC3024">
            <v>58.344000000000001</v>
          </cell>
          <cell r="AD3024">
            <v>0</v>
          </cell>
          <cell r="AE3024">
            <v>0</v>
          </cell>
          <cell r="AF3024">
            <v>0</v>
          </cell>
          <cell r="AG3024">
            <v>0</v>
          </cell>
          <cell r="AH3024">
            <v>0</v>
          </cell>
          <cell r="AI3024">
            <v>0</v>
          </cell>
          <cell r="AJ3024">
            <v>0</v>
          </cell>
          <cell r="AK3024">
            <v>0</v>
          </cell>
          <cell r="AL3024">
            <v>0</v>
          </cell>
          <cell r="AM3024">
            <v>0</v>
          </cell>
          <cell r="AN3024">
            <v>0</v>
          </cell>
          <cell r="AO3024">
            <v>0</v>
          </cell>
          <cell r="AP3024">
            <v>0</v>
          </cell>
          <cell r="AQ3024">
            <v>58.344000000000001</v>
          </cell>
        </row>
        <row r="3025">
          <cell r="A3025">
            <v>3</v>
          </cell>
          <cell r="B3025" t="str">
            <v>COP</v>
          </cell>
          <cell r="C3025" t="str">
            <v>Forzosas</v>
          </cell>
          <cell r="D3025" t="str">
            <v>Fija</v>
          </cell>
          <cell r="E3025">
            <v>1</v>
          </cell>
          <cell r="F3025">
            <v>36248</v>
          </cell>
          <cell r="G3025" t="str">
            <v>Marzo</v>
          </cell>
          <cell r="H3025">
            <v>1999</v>
          </cell>
          <cell r="I3025">
            <v>36614</v>
          </cell>
          <cell r="J3025">
            <v>2000</v>
          </cell>
          <cell r="K3025" t="str">
            <v>Marzo</v>
          </cell>
          <cell r="L3025">
            <v>36291</v>
          </cell>
          <cell r="M3025" t="str">
            <v>Mayo</v>
          </cell>
          <cell r="N3025">
            <v>1999</v>
          </cell>
          <cell r="Q3025">
            <v>25.5</v>
          </cell>
          <cell r="R3025">
            <v>16.989999999999998</v>
          </cell>
          <cell r="S3025">
            <v>109.276</v>
          </cell>
          <cell r="T3025">
            <v>1052.2</v>
          </cell>
          <cell r="U3025">
            <v>1149.802072</v>
          </cell>
          <cell r="V3025">
            <v>1052.2</v>
          </cell>
          <cell r="W3025">
            <v>1149.802072</v>
          </cell>
          <cell r="X3025">
            <v>1052.2</v>
          </cell>
          <cell r="Y3025">
            <v>268.31100000000004</v>
          </cell>
          <cell r="Z3025">
            <v>1320.511</v>
          </cell>
          <cell r="AA3025">
            <v>17876.878000000001</v>
          </cell>
          <cell r="AB3025">
            <v>0</v>
          </cell>
          <cell r="AC3025">
            <v>268.31100000000004</v>
          </cell>
          <cell r="AD3025">
            <v>0</v>
          </cell>
          <cell r="AE3025">
            <v>0</v>
          </cell>
          <cell r="AF3025">
            <v>0</v>
          </cell>
          <cell r="AG3025">
            <v>0</v>
          </cell>
          <cell r="AH3025">
            <v>0</v>
          </cell>
          <cell r="AI3025">
            <v>0</v>
          </cell>
          <cell r="AJ3025">
            <v>0</v>
          </cell>
          <cell r="AK3025">
            <v>0</v>
          </cell>
          <cell r="AL3025">
            <v>0</v>
          </cell>
          <cell r="AM3025">
            <v>0</v>
          </cell>
          <cell r="AN3025">
            <v>0</v>
          </cell>
          <cell r="AO3025">
            <v>0</v>
          </cell>
          <cell r="AP3025">
            <v>0</v>
          </cell>
          <cell r="AQ3025">
            <v>268.31100000000004</v>
          </cell>
        </row>
        <row r="3026">
          <cell r="A3026">
            <v>3</v>
          </cell>
          <cell r="B3026" t="str">
            <v>COP</v>
          </cell>
          <cell r="C3026" t="str">
            <v>Forzosas</v>
          </cell>
          <cell r="D3026" t="str">
            <v>Fija</v>
          </cell>
          <cell r="E3026">
            <v>2</v>
          </cell>
          <cell r="F3026">
            <v>36262</v>
          </cell>
          <cell r="G3026" t="str">
            <v>Abril</v>
          </cell>
          <cell r="H3026">
            <v>1999</v>
          </cell>
          <cell r="I3026">
            <v>36993</v>
          </cell>
          <cell r="J3026">
            <v>2001</v>
          </cell>
          <cell r="K3026" t="str">
            <v>Abril</v>
          </cell>
          <cell r="L3026">
            <v>36291</v>
          </cell>
          <cell r="M3026" t="str">
            <v>Mayo</v>
          </cell>
          <cell r="N3026">
            <v>1999</v>
          </cell>
          <cell r="Q3026">
            <v>25.5</v>
          </cell>
          <cell r="R3026">
            <v>18.7</v>
          </cell>
          <cell r="S3026">
            <v>112.071</v>
          </cell>
          <cell r="T3026">
            <v>4499.2</v>
          </cell>
          <cell r="U3026">
            <v>5042.2984319999996</v>
          </cell>
          <cell r="V3026">
            <v>4499.2</v>
          </cell>
          <cell r="W3026">
            <v>5042.2984319999996</v>
          </cell>
          <cell r="X3026">
            <v>4499.2</v>
          </cell>
          <cell r="Y3026">
            <v>1147.296</v>
          </cell>
          <cell r="Z3026">
            <v>5646.4960000000001</v>
          </cell>
          <cell r="AA3026">
            <v>84135.039999999994</v>
          </cell>
          <cell r="AB3026">
            <v>0</v>
          </cell>
          <cell r="AC3026">
            <v>1147.296</v>
          </cell>
          <cell r="AD3026">
            <v>1147.296</v>
          </cell>
          <cell r="AE3026">
            <v>0</v>
          </cell>
          <cell r="AF3026">
            <v>0</v>
          </cell>
          <cell r="AG3026">
            <v>0</v>
          </cell>
          <cell r="AH3026">
            <v>0</v>
          </cell>
          <cell r="AI3026">
            <v>0</v>
          </cell>
          <cell r="AJ3026">
            <v>0</v>
          </cell>
          <cell r="AK3026">
            <v>0</v>
          </cell>
          <cell r="AL3026">
            <v>0</v>
          </cell>
          <cell r="AM3026">
            <v>0</v>
          </cell>
          <cell r="AN3026">
            <v>0</v>
          </cell>
          <cell r="AO3026">
            <v>0</v>
          </cell>
          <cell r="AP3026">
            <v>0</v>
          </cell>
          <cell r="AQ3026">
            <v>2294.5920000000001</v>
          </cell>
        </row>
        <row r="3027">
          <cell r="A3027">
            <v>3</v>
          </cell>
          <cell r="B3027" t="str">
            <v>COP</v>
          </cell>
          <cell r="C3027" t="str">
            <v>Convenidas</v>
          </cell>
          <cell r="D3027" t="str">
            <v>Fija</v>
          </cell>
          <cell r="E3027">
            <v>2</v>
          </cell>
          <cell r="F3027">
            <v>36262</v>
          </cell>
          <cell r="G3027" t="str">
            <v>Abril</v>
          </cell>
          <cell r="H3027">
            <v>1999</v>
          </cell>
          <cell r="I3027">
            <v>36993</v>
          </cell>
          <cell r="J3027">
            <v>2001</v>
          </cell>
          <cell r="K3027" t="str">
            <v>Abril</v>
          </cell>
          <cell r="L3027">
            <v>36291</v>
          </cell>
          <cell r="M3027" t="str">
            <v>Mayo</v>
          </cell>
          <cell r="N3027">
            <v>1999</v>
          </cell>
          <cell r="Q3027">
            <v>25.5</v>
          </cell>
          <cell r="R3027">
            <v>18.7</v>
          </cell>
          <cell r="S3027">
            <v>112.071</v>
          </cell>
          <cell r="T3027">
            <v>17845.7</v>
          </cell>
          <cell r="U3027">
            <v>19999.854447000002</v>
          </cell>
          <cell r="V3027">
            <v>17845.7</v>
          </cell>
          <cell r="W3027">
            <v>19999.854447000002</v>
          </cell>
          <cell r="X3027">
            <v>17845.7</v>
          </cell>
          <cell r="Y3027">
            <v>4550.6535000000003</v>
          </cell>
          <cell r="Z3027">
            <v>22396.353500000001</v>
          </cell>
          <cell r="AA3027">
            <v>333714.59000000003</v>
          </cell>
          <cell r="AB3027">
            <v>0</v>
          </cell>
          <cell r="AC3027">
            <v>4550.6535000000003</v>
          </cell>
          <cell r="AD3027">
            <v>4550.6535000000003</v>
          </cell>
          <cell r="AE3027">
            <v>0</v>
          </cell>
          <cell r="AF3027">
            <v>0</v>
          </cell>
          <cell r="AG3027">
            <v>0</v>
          </cell>
          <cell r="AH3027">
            <v>0</v>
          </cell>
          <cell r="AI3027">
            <v>0</v>
          </cell>
          <cell r="AJ3027">
            <v>0</v>
          </cell>
          <cell r="AK3027">
            <v>0</v>
          </cell>
          <cell r="AL3027">
            <v>0</v>
          </cell>
          <cell r="AM3027">
            <v>0</v>
          </cell>
          <cell r="AN3027">
            <v>0</v>
          </cell>
          <cell r="AO3027">
            <v>0</v>
          </cell>
          <cell r="AP3027">
            <v>0</v>
          </cell>
          <cell r="AQ3027">
            <v>9101.3070000000007</v>
          </cell>
        </row>
        <row r="3028">
          <cell r="A3028">
            <v>3</v>
          </cell>
          <cell r="B3028" t="str">
            <v>COP</v>
          </cell>
          <cell r="C3028" t="str">
            <v>Forzosas</v>
          </cell>
          <cell r="D3028" t="str">
            <v>Fija</v>
          </cell>
          <cell r="E3028">
            <v>3</v>
          </cell>
          <cell r="F3028">
            <v>36283</v>
          </cell>
          <cell r="G3028" t="str">
            <v>Mayo</v>
          </cell>
          <cell r="H3028">
            <v>1999</v>
          </cell>
          <cell r="I3028">
            <v>37379</v>
          </cell>
          <cell r="J3028">
            <v>2002</v>
          </cell>
          <cell r="K3028" t="str">
            <v>Mayo</v>
          </cell>
          <cell r="L3028">
            <v>36291</v>
          </cell>
          <cell r="M3028" t="str">
            <v>Mayo</v>
          </cell>
          <cell r="N3028">
            <v>1999</v>
          </cell>
          <cell r="Q3028">
            <v>20</v>
          </cell>
          <cell r="R3028">
            <v>19</v>
          </cell>
          <cell r="S3028">
            <v>102.53</v>
          </cell>
          <cell r="T3028">
            <v>6232.2</v>
          </cell>
          <cell r="U3028">
            <v>6389.8746600000004</v>
          </cell>
          <cell r="V3028">
            <v>6232.2</v>
          </cell>
          <cell r="W3028">
            <v>6389.8746600000004</v>
          </cell>
          <cell r="X3028">
            <v>6232.2</v>
          </cell>
          <cell r="Y3028">
            <v>1246.44</v>
          </cell>
          <cell r="Z3028">
            <v>7478.6399999999994</v>
          </cell>
          <cell r="AA3028">
            <v>118411.8</v>
          </cell>
          <cell r="AB3028">
            <v>0</v>
          </cell>
          <cell r="AC3028">
            <v>1246.44</v>
          </cell>
          <cell r="AD3028">
            <v>1246.44</v>
          </cell>
          <cell r="AE3028">
            <v>1246.44</v>
          </cell>
          <cell r="AF3028">
            <v>0</v>
          </cell>
          <cell r="AG3028">
            <v>0</v>
          </cell>
          <cell r="AH3028">
            <v>0</v>
          </cell>
          <cell r="AI3028">
            <v>0</v>
          </cell>
          <cell r="AJ3028">
            <v>0</v>
          </cell>
          <cell r="AK3028">
            <v>0</v>
          </cell>
          <cell r="AL3028">
            <v>0</v>
          </cell>
          <cell r="AM3028">
            <v>0</v>
          </cell>
          <cell r="AN3028">
            <v>0</v>
          </cell>
          <cell r="AO3028">
            <v>0</v>
          </cell>
          <cell r="AP3028">
            <v>0</v>
          </cell>
          <cell r="AQ3028">
            <v>3739.32</v>
          </cell>
        </row>
        <row r="3029">
          <cell r="A3029">
            <v>3</v>
          </cell>
          <cell r="B3029" t="str">
            <v>COP</v>
          </cell>
          <cell r="C3029" t="str">
            <v>Convenidas</v>
          </cell>
          <cell r="D3029" t="str">
            <v>Fija</v>
          </cell>
          <cell r="E3029">
            <v>3</v>
          </cell>
          <cell r="F3029">
            <v>36283</v>
          </cell>
          <cell r="G3029" t="str">
            <v>Mayo</v>
          </cell>
          <cell r="H3029">
            <v>1999</v>
          </cell>
          <cell r="I3029">
            <v>37379</v>
          </cell>
          <cell r="J3029">
            <v>2002</v>
          </cell>
          <cell r="K3029" t="str">
            <v>Mayo</v>
          </cell>
          <cell r="L3029">
            <v>36291</v>
          </cell>
          <cell r="M3029" t="str">
            <v>Mayo</v>
          </cell>
          <cell r="N3029">
            <v>1999</v>
          </cell>
          <cell r="Q3029">
            <v>20</v>
          </cell>
          <cell r="R3029">
            <v>19</v>
          </cell>
          <cell r="S3029">
            <v>102.53</v>
          </cell>
          <cell r="T3029">
            <v>48766.2</v>
          </cell>
          <cell r="U3029">
            <v>49999.984859999997</v>
          </cell>
          <cell r="V3029">
            <v>48766.2</v>
          </cell>
          <cell r="W3029">
            <v>49999.984859999997</v>
          </cell>
          <cell r="X3029">
            <v>48766.2</v>
          </cell>
          <cell r="Y3029">
            <v>9753.24</v>
          </cell>
          <cell r="Z3029">
            <v>58519.439999999995</v>
          </cell>
          <cell r="AA3029">
            <v>926557.79999999993</v>
          </cell>
          <cell r="AB3029">
            <v>0</v>
          </cell>
          <cell r="AC3029">
            <v>9753.24</v>
          </cell>
          <cell r="AD3029">
            <v>9753.24</v>
          </cell>
          <cell r="AE3029">
            <v>9753.24</v>
          </cell>
          <cell r="AF3029">
            <v>0</v>
          </cell>
          <cell r="AG3029">
            <v>0</v>
          </cell>
          <cell r="AH3029">
            <v>0</v>
          </cell>
          <cell r="AI3029">
            <v>0</v>
          </cell>
          <cell r="AJ3029">
            <v>0</v>
          </cell>
          <cell r="AK3029">
            <v>0</v>
          </cell>
          <cell r="AL3029">
            <v>0</v>
          </cell>
          <cell r="AM3029">
            <v>0</v>
          </cell>
          <cell r="AN3029">
            <v>0</v>
          </cell>
          <cell r="AO3029">
            <v>0</v>
          </cell>
          <cell r="AP3029">
            <v>0</v>
          </cell>
          <cell r="AQ3029">
            <v>29259.72</v>
          </cell>
        </row>
        <row r="3030">
          <cell r="A3030">
            <v>3</v>
          </cell>
          <cell r="B3030" t="str">
            <v>COP</v>
          </cell>
          <cell r="C3030" t="str">
            <v>Forzosas</v>
          </cell>
          <cell r="D3030" t="str">
            <v>Fija</v>
          </cell>
          <cell r="E3030">
            <v>1</v>
          </cell>
          <cell r="F3030">
            <v>36248</v>
          </cell>
          <cell r="G3030" t="str">
            <v>Marzo</v>
          </cell>
          <cell r="H3030">
            <v>1999</v>
          </cell>
          <cell r="I3030">
            <v>36614</v>
          </cell>
          <cell r="J3030">
            <v>2000</v>
          </cell>
          <cell r="K3030" t="str">
            <v>Marzo</v>
          </cell>
          <cell r="L3030">
            <v>36292</v>
          </cell>
          <cell r="M3030" t="str">
            <v>Mayo</v>
          </cell>
          <cell r="N3030">
            <v>1999</v>
          </cell>
          <cell r="Q3030">
            <v>25.5</v>
          </cell>
          <cell r="R3030">
            <v>16.989999999999998</v>
          </cell>
          <cell r="S3030">
            <v>109.32299999999999</v>
          </cell>
          <cell r="T3030">
            <v>457.3</v>
          </cell>
          <cell r="U3030">
            <v>499.934079</v>
          </cell>
          <cell r="V3030">
            <v>457.3</v>
          </cell>
          <cell r="W3030">
            <v>499.934079</v>
          </cell>
          <cell r="X3030">
            <v>457.3</v>
          </cell>
          <cell r="Y3030">
            <v>116.61150000000001</v>
          </cell>
          <cell r="Z3030">
            <v>573.91150000000005</v>
          </cell>
          <cell r="AA3030">
            <v>7769.5269999999991</v>
          </cell>
          <cell r="AB3030">
            <v>0</v>
          </cell>
          <cell r="AC3030">
            <v>116.61150000000001</v>
          </cell>
          <cell r="AD3030">
            <v>0</v>
          </cell>
          <cell r="AE3030">
            <v>0</v>
          </cell>
          <cell r="AF3030">
            <v>0</v>
          </cell>
          <cell r="AG3030">
            <v>0</v>
          </cell>
          <cell r="AH3030">
            <v>0</v>
          </cell>
          <cell r="AI3030">
            <v>0</v>
          </cell>
          <cell r="AJ3030">
            <v>0</v>
          </cell>
          <cell r="AK3030">
            <v>0</v>
          </cell>
          <cell r="AL3030">
            <v>0</v>
          </cell>
          <cell r="AM3030">
            <v>0</v>
          </cell>
          <cell r="AN3030">
            <v>0</v>
          </cell>
          <cell r="AO3030">
            <v>0</v>
          </cell>
          <cell r="AP3030">
            <v>0</v>
          </cell>
          <cell r="AQ3030">
            <v>116.61150000000001</v>
          </cell>
        </row>
        <row r="3031">
          <cell r="A3031">
            <v>3</v>
          </cell>
          <cell r="B3031" t="str">
            <v>COP</v>
          </cell>
          <cell r="C3031" t="str">
            <v>Forzosas</v>
          </cell>
          <cell r="D3031" t="str">
            <v>Fija</v>
          </cell>
          <cell r="E3031">
            <v>1</v>
          </cell>
          <cell r="F3031">
            <v>36248</v>
          </cell>
          <cell r="G3031" t="str">
            <v>Marzo</v>
          </cell>
          <cell r="H3031">
            <v>1999</v>
          </cell>
          <cell r="I3031">
            <v>36614</v>
          </cell>
          <cell r="J3031">
            <v>2000</v>
          </cell>
          <cell r="K3031" t="str">
            <v>Marzo</v>
          </cell>
          <cell r="L3031">
            <v>36293</v>
          </cell>
          <cell r="M3031" t="str">
            <v>Mayo</v>
          </cell>
          <cell r="N3031">
            <v>1999</v>
          </cell>
          <cell r="Q3031">
            <v>25.5</v>
          </cell>
          <cell r="R3031">
            <v>15.95</v>
          </cell>
          <cell r="S3031">
            <v>110.229</v>
          </cell>
          <cell r="T3031">
            <v>18.100000000000001</v>
          </cell>
          <cell r="U3031">
            <v>19.951449</v>
          </cell>
          <cell r="V3031">
            <v>18.100000000000001</v>
          </cell>
          <cell r="W3031">
            <v>19.951449</v>
          </cell>
          <cell r="X3031">
            <v>18.100000000000001</v>
          </cell>
          <cell r="Y3031">
            <v>4.6155000000000008</v>
          </cell>
          <cell r="Z3031">
            <v>22.715500000000002</v>
          </cell>
          <cell r="AA3031">
            <v>288.69499999999999</v>
          </cell>
          <cell r="AB3031">
            <v>0</v>
          </cell>
          <cell r="AC3031">
            <v>4.6155000000000008</v>
          </cell>
          <cell r="AD3031">
            <v>0</v>
          </cell>
          <cell r="AE3031">
            <v>0</v>
          </cell>
          <cell r="AF3031">
            <v>0</v>
          </cell>
          <cell r="AG3031">
            <v>0</v>
          </cell>
          <cell r="AH3031">
            <v>0</v>
          </cell>
          <cell r="AI3031">
            <v>0</v>
          </cell>
          <cell r="AJ3031">
            <v>0</v>
          </cell>
          <cell r="AK3031">
            <v>0</v>
          </cell>
          <cell r="AL3031">
            <v>0</v>
          </cell>
          <cell r="AM3031">
            <v>0</v>
          </cell>
          <cell r="AN3031">
            <v>0</v>
          </cell>
          <cell r="AO3031">
            <v>0</v>
          </cell>
          <cell r="AP3031">
            <v>0</v>
          </cell>
          <cell r="AQ3031">
            <v>4.6155000000000008</v>
          </cell>
        </row>
        <row r="3032">
          <cell r="A3032">
            <v>3</v>
          </cell>
          <cell r="B3032" t="str">
            <v>COP</v>
          </cell>
          <cell r="C3032" t="str">
            <v>Forzosas</v>
          </cell>
          <cell r="D3032" t="str">
            <v>Fija</v>
          </cell>
          <cell r="E3032">
            <v>3</v>
          </cell>
          <cell r="F3032">
            <v>36283</v>
          </cell>
          <cell r="G3032" t="str">
            <v>Mayo</v>
          </cell>
          <cell r="H3032">
            <v>1999</v>
          </cell>
          <cell r="I3032">
            <v>37379</v>
          </cell>
          <cell r="J3032">
            <v>2002</v>
          </cell>
          <cell r="K3032" t="str">
            <v>Mayo</v>
          </cell>
          <cell r="L3032">
            <v>36293</v>
          </cell>
          <cell r="M3032" t="str">
            <v>Mayo</v>
          </cell>
          <cell r="N3032">
            <v>1999</v>
          </cell>
          <cell r="Q3032">
            <v>20</v>
          </cell>
          <cell r="R3032">
            <v>17.350000000000001</v>
          </cell>
          <cell r="S3032">
            <v>106.28700000000001</v>
          </cell>
          <cell r="T3032">
            <v>740.4</v>
          </cell>
          <cell r="U3032">
            <v>786.94894799999997</v>
          </cell>
          <cell r="V3032">
            <v>740.4</v>
          </cell>
          <cell r="W3032">
            <v>786.94894799999997</v>
          </cell>
          <cell r="X3032">
            <v>740.4</v>
          </cell>
          <cell r="Y3032">
            <v>148.08000000000001</v>
          </cell>
          <cell r="Z3032">
            <v>888.48</v>
          </cell>
          <cell r="AA3032">
            <v>12845.94</v>
          </cell>
          <cell r="AB3032">
            <v>0</v>
          </cell>
          <cell r="AC3032">
            <v>148.08000000000001</v>
          </cell>
          <cell r="AD3032">
            <v>148.08000000000001</v>
          </cell>
          <cell r="AE3032">
            <v>148.08000000000001</v>
          </cell>
          <cell r="AF3032">
            <v>0</v>
          </cell>
          <cell r="AG3032">
            <v>0</v>
          </cell>
          <cell r="AH3032">
            <v>0</v>
          </cell>
          <cell r="AI3032">
            <v>0</v>
          </cell>
          <cell r="AJ3032">
            <v>0</v>
          </cell>
          <cell r="AK3032">
            <v>0</v>
          </cell>
          <cell r="AL3032">
            <v>0</v>
          </cell>
          <cell r="AM3032">
            <v>0</v>
          </cell>
          <cell r="AN3032">
            <v>0</v>
          </cell>
          <cell r="AO3032">
            <v>0</v>
          </cell>
          <cell r="AP3032">
            <v>0</v>
          </cell>
          <cell r="AQ3032">
            <v>444.24</v>
          </cell>
        </row>
        <row r="3033">
          <cell r="A3033">
            <v>3</v>
          </cell>
          <cell r="B3033" t="str">
            <v>COP</v>
          </cell>
          <cell r="C3033" t="str">
            <v>Subastas</v>
          </cell>
          <cell r="D3033" t="str">
            <v>Fija</v>
          </cell>
          <cell r="E3033">
            <v>1</v>
          </cell>
          <cell r="F3033">
            <v>36248</v>
          </cell>
          <cell r="G3033" t="str">
            <v>Marzo</v>
          </cell>
          <cell r="H3033">
            <v>1999</v>
          </cell>
          <cell r="I3033">
            <v>36614</v>
          </cell>
          <cell r="J3033">
            <v>2000</v>
          </cell>
          <cell r="K3033" t="str">
            <v>Marzo</v>
          </cell>
          <cell r="L3033">
            <v>36294</v>
          </cell>
          <cell r="M3033" t="str">
            <v>Mayo</v>
          </cell>
          <cell r="N3033">
            <v>1999</v>
          </cell>
          <cell r="Q3033">
            <v>25.5</v>
          </cell>
          <cell r="R3033">
            <v>15.95</v>
          </cell>
          <cell r="S3033">
            <v>110.274</v>
          </cell>
          <cell r="T3033">
            <v>21136.6</v>
          </cell>
          <cell r="U3033">
            <v>23308.174284000001</v>
          </cell>
          <cell r="V3033">
            <v>21136.6</v>
          </cell>
          <cell r="W3033">
            <v>23308.174284000001</v>
          </cell>
          <cell r="X3033">
            <v>21136.6</v>
          </cell>
          <cell r="Y3033">
            <v>5389.8329999999996</v>
          </cell>
          <cell r="Z3033">
            <v>26526.432999999997</v>
          </cell>
          <cell r="AA3033">
            <v>337128.76999999996</v>
          </cell>
          <cell r="AB3033">
            <v>0</v>
          </cell>
          <cell r="AC3033">
            <v>5389.8329999999996</v>
          </cell>
          <cell r="AD3033">
            <v>0</v>
          </cell>
          <cell r="AE3033">
            <v>0</v>
          </cell>
          <cell r="AF3033">
            <v>0</v>
          </cell>
          <cell r="AG3033">
            <v>0</v>
          </cell>
          <cell r="AH3033">
            <v>0</v>
          </cell>
          <cell r="AI3033">
            <v>0</v>
          </cell>
          <cell r="AJ3033">
            <v>0</v>
          </cell>
          <cell r="AK3033">
            <v>0</v>
          </cell>
          <cell r="AL3033">
            <v>0</v>
          </cell>
          <cell r="AM3033">
            <v>0</v>
          </cell>
          <cell r="AN3033">
            <v>0</v>
          </cell>
          <cell r="AO3033">
            <v>0</v>
          </cell>
          <cell r="AP3033">
            <v>0</v>
          </cell>
          <cell r="AQ3033">
            <v>5389.8329999999996</v>
          </cell>
        </row>
        <row r="3034">
          <cell r="A3034">
            <v>3</v>
          </cell>
          <cell r="B3034" t="str">
            <v>COP</v>
          </cell>
          <cell r="C3034" t="str">
            <v>Forzosas</v>
          </cell>
          <cell r="D3034" t="str">
            <v>Fija</v>
          </cell>
          <cell r="E3034">
            <v>1</v>
          </cell>
          <cell r="F3034">
            <v>36248</v>
          </cell>
          <cell r="G3034" t="str">
            <v>Marzo</v>
          </cell>
          <cell r="H3034">
            <v>1999</v>
          </cell>
          <cell r="I3034">
            <v>36614</v>
          </cell>
          <cell r="J3034">
            <v>2000</v>
          </cell>
          <cell r="K3034" t="str">
            <v>Marzo</v>
          </cell>
          <cell r="L3034">
            <v>36294</v>
          </cell>
          <cell r="M3034" t="str">
            <v>Mayo</v>
          </cell>
          <cell r="N3034">
            <v>1999</v>
          </cell>
          <cell r="Q3034">
            <v>25.5</v>
          </cell>
          <cell r="R3034">
            <v>15.95</v>
          </cell>
          <cell r="S3034">
            <v>110.274</v>
          </cell>
          <cell r="T3034">
            <v>1642.9</v>
          </cell>
          <cell r="U3034">
            <v>1811.691546</v>
          </cell>
          <cell r="V3034">
            <v>1642.9</v>
          </cell>
          <cell r="W3034">
            <v>1811.691546</v>
          </cell>
          <cell r="X3034">
            <v>1642.9</v>
          </cell>
          <cell r="Y3034">
            <v>418.93950000000001</v>
          </cell>
          <cell r="Z3034">
            <v>2061.8395</v>
          </cell>
          <cell r="AA3034">
            <v>26204.255000000001</v>
          </cell>
          <cell r="AB3034">
            <v>0</v>
          </cell>
          <cell r="AC3034">
            <v>418.93950000000001</v>
          </cell>
          <cell r="AD3034">
            <v>0</v>
          </cell>
          <cell r="AE3034">
            <v>0</v>
          </cell>
          <cell r="AF3034">
            <v>0</v>
          </cell>
          <cell r="AG3034">
            <v>0</v>
          </cell>
          <cell r="AH3034">
            <v>0</v>
          </cell>
          <cell r="AI3034">
            <v>0</v>
          </cell>
          <cell r="AJ3034">
            <v>0</v>
          </cell>
          <cell r="AK3034">
            <v>0</v>
          </cell>
          <cell r="AL3034">
            <v>0</v>
          </cell>
          <cell r="AM3034">
            <v>0</v>
          </cell>
          <cell r="AN3034">
            <v>0</v>
          </cell>
          <cell r="AO3034">
            <v>0</v>
          </cell>
          <cell r="AP3034">
            <v>0</v>
          </cell>
          <cell r="AQ3034">
            <v>418.93950000000001</v>
          </cell>
        </row>
        <row r="3035">
          <cell r="A3035">
            <v>3</v>
          </cell>
          <cell r="B3035" t="str">
            <v>COP</v>
          </cell>
          <cell r="C3035" t="str">
            <v>Subastas</v>
          </cell>
          <cell r="D3035" t="str">
            <v>Fija</v>
          </cell>
          <cell r="E3035">
            <v>2</v>
          </cell>
          <cell r="F3035">
            <v>36262</v>
          </cell>
          <cell r="G3035" t="str">
            <v>Abril</v>
          </cell>
          <cell r="H3035">
            <v>1999</v>
          </cell>
          <cell r="I3035">
            <v>36993</v>
          </cell>
          <cell r="J3035">
            <v>2001</v>
          </cell>
          <cell r="K3035" t="str">
            <v>Abril</v>
          </cell>
          <cell r="L3035">
            <v>36294</v>
          </cell>
          <cell r="M3035" t="str">
            <v>Mayo</v>
          </cell>
          <cell r="N3035">
            <v>1999</v>
          </cell>
          <cell r="Q3035">
            <v>25.5</v>
          </cell>
          <cell r="R3035">
            <v>17.100000000000001</v>
          </cell>
          <cell r="S3035">
            <v>114.878</v>
          </cell>
          <cell r="T3035">
            <v>43524.3</v>
          </cell>
          <cell r="U3035">
            <v>49999.845353999997</v>
          </cell>
          <cell r="V3035">
            <v>43524.3</v>
          </cell>
          <cell r="W3035">
            <v>49999.845353999997</v>
          </cell>
          <cell r="X3035">
            <v>43524.3</v>
          </cell>
          <cell r="Y3035">
            <v>11098.696500000002</v>
          </cell>
          <cell r="Z3035">
            <v>54622.996500000008</v>
          </cell>
          <cell r="AA3035">
            <v>744265.53000000014</v>
          </cell>
          <cell r="AB3035">
            <v>0</v>
          </cell>
          <cell r="AC3035">
            <v>11098.696500000002</v>
          </cell>
          <cell r="AD3035">
            <v>11098.696500000002</v>
          </cell>
          <cell r="AE3035">
            <v>0</v>
          </cell>
          <cell r="AF3035">
            <v>0</v>
          </cell>
          <cell r="AG3035">
            <v>0</v>
          </cell>
          <cell r="AH3035">
            <v>0</v>
          </cell>
          <cell r="AI3035">
            <v>0</v>
          </cell>
          <cell r="AJ3035">
            <v>0</v>
          </cell>
          <cell r="AK3035">
            <v>0</v>
          </cell>
          <cell r="AL3035">
            <v>0</v>
          </cell>
          <cell r="AM3035">
            <v>0</v>
          </cell>
          <cell r="AN3035">
            <v>0</v>
          </cell>
          <cell r="AO3035">
            <v>0</v>
          </cell>
          <cell r="AP3035">
            <v>0</v>
          </cell>
          <cell r="AQ3035">
            <v>22197.393000000004</v>
          </cell>
        </row>
        <row r="3036">
          <cell r="A3036">
            <v>3</v>
          </cell>
          <cell r="B3036" t="str">
            <v>COP</v>
          </cell>
          <cell r="C3036" t="str">
            <v>Forzosas</v>
          </cell>
          <cell r="D3036" t="str">
            <v>Fija</v>
          </cell>
          <cell r="E3036">
            <v>2</v>
          </cell>
          <cell r="F3036">
            <v>36262</v>
          </cell>
          <cell r="G3036" t="str">
            <v>Abril</v>
          </cell>
          <cell r="H3036">
            <v>1999</v>
          </cell>
          <cell r="I3036">
            <v>36993</v>
          </cell>
          <cell r="J3036">
            <v>2001</v>
          </cell>
          <cell r="K3036" t="str">
            <v>Abril</v>
          </cell>
          <cell r="L3036">
            <v>36294</v>
          </cell>
          <cell r="M3036" t="str">
            <v>Mayo</v>
          </cell>
          <cell r="N3036">
            <v>1999</v>
          </cell>
          <cell r="Q3036">
            <v>25.5</v>
          </cell>
          <cell r="R3036">
            <v>17.100000000000001</v>
          </cell>
          <cell r="S3036">
            <v>114.878</v>
          </cell>
          <cell r="T3036">
            <v>5571</v>
          </cell>
          <cell r="U3036">
            <v>6399.8533799999996</v>
          </cell>
          <cell r="V3036">
            <v>5571</v>
          </cell>
          <cell r="W3036">
            <v>6399.8533799999996</v>
          </cell>
          <cell r="X3036">
            <v>5571</v>
          </cell>
          <cell r="Y3036">
            <v>1420.605</v>
          </cell>
          <cell r="Z3036">
            <v>6991.6049999999996</v>
          </cell>
          <cell r="AA3036">
            <v>95264.1</v>
          </cell>
          <cell r="AB3036">
            <v>0</v>
          </cell>
          <cell r="AC3036">
            <v>1420.605</v>
          </cell>
          <cell r="AD3036">
            <v>1420.605</v>
          </cell>
          <cell r="AE3036">
            <v>0</v>
          </cell>
          <cell r="AF3036">
            <v>0</v>
          </cell>
          <cell r="AG3036">
            <v>0</v>
          </cell>
          <cell r="AH3036">
            <v>0</v>
          </cell>
          <cell r="AI3036">
            <v>0</v>
          </cell>
          <cell r="AJ3036">
            <v>0</v>
          </cell>
          <cell r="AK3036">
            <v>0</v>
          </cell>
          <cell r="AL3036">
            <v>0</v>
          </cell>
          <cell r="AM3036">
            <v>0</v>
          </cell>
          <cell r="AN3036">
            <v>0</v>
          </cell>
          <cell r="AO3036">
            <v>0</v>
          </cell>
          <cell r="AP3036">
            <v>0</v>
          </cell>
          <cell r="AQ3036">
            <v>2841.21</v>
          </cell>
        </row>
        <row r="3037">
          <cell r="A3037">
            <v>3</v>
          </cell>
          <cell r="B3037" t="str">
            <v>COP</v>
          </cell>
          <cell r="C3037" t="str">
            <v>Convenidas</v>
          </cell>
          <cell r="D3037" t="str">
            <v>Fija</v>
          </cell>
          <cell r="E3037">
            <v>2</v>
          </cell>
          <cell r="F3037">
            <v>36262</v>
          </cell>
          <cell r="G3037" t="str">
            <v>Abril</v>
          </cell>
          <cell r="H3037">
            <v>1999</v>
          </cell>
          <cell r="I3037">
            <v>36993</v>
          </cell>
          <cell r="J3037">
            <v>2001</v>
          </cell>
          <cell r="K3037" t="str">
            <v>Abril</v>
          </cell>
          <cell r="L3037">
            <v>36294</v>
          </cell>
          <cell r="M3037" t="str">
            <v>Mayo</v>
          </cell>
          <cell r="N3037">
            <v>1999</v>
          </cell>
          <cell r="Q3037">
            <v>25.5</v>
          </cell>
          <cell r="R3037">
            <v>17.100000000000001</v>
          </cell>
          <cell r="S3037">
            <v>114.878</v>
          </cell>
          <cell r="T3037">
            <v>8704.7999999999993</v>
          </cell>
          <cell r="U3037">
            <v>9999.9001439999993</v>
          </cell>
          <cell r="V3037">
            <v>8704.7999999999993</v>
          </cell>
          <cell r="W3037">
            <v>9999.9001439999993</v>
          </cell>
          <cell r="X3037">
            <v>8704.7999999999993</v>
          </cell>
          <cell r="Y3037">
            <v>2219.7239999999997</v>
          </cell>
          <cell r="Z3037">
            <v>10924.523999999999</v>
          </cell>
          <cell r="AA3037">
            <v>148852.07999999999</v>
          </cell>
          <cell r="AB3037">
            <v>0</v>
          </cell>
          <cell r="AC3037">
            <v>2219.7239999999997</v>
          </cell>
          <cell r="AD3037">
            <v>2219.7239999999997</v>
          </cell>
          <cell r="AE3037">
            <v>0</v>
          </cell>
          <cell r="AF3037">
            <v>0</v>
          </cell>
          <cell r="AG3037">
            <v>0</v>
          </cell>
          <cell r="AH3037">
            <v>0</v>
          </cell>
          <cell r="AI3037">
            <v>0</v>
          </cell>
          <cell r="AJ3037">
            <v>0</v>
          </cell>
          <cell r="AK3037">
            <v>0</v>
          </cell>
          <cell r="AL3037">
            <v>0</v>
          </cell>
          <cell r="AM3037">
            <v>0</v>
          </cell>
          <cell r="AN3037">
            <v>0</v>
          </cell>
          <cell r="AO3037">
            <v>0</v>
          </cell>
          <cell r="AP3037">
            <v>0</v>
          </cell>
          <cell r="AQ3037">
            <v>4439.4479999999994</v>
          </cell>
        </row>
        <row r="3038">
          <cell r="A3038">
            <v>3</v>
          </cell>
          <cell r="B3038" t="str">
            <v>COP</v>
          </cell>
          <cell r="C3038" t="str">
            <v>Subastas</v>
          </cell>
          <cell r="D3038" t="str">
            <v>Fija</v>
          </cell>
          <cell r="E3038">
            <v>3</v>
          </cell>
          <cell r="F3038">
            <v>36283</v>
          </cell>
          <cell r="G3038" t="str">
            <v>Mayo</v>
          </cell>
          <cell r="H3038">
            <v>1999</v>
          </cell>
          <cell r="I3038">
            <v>37379</v>
          </cell>
          <cell r="J3038">
            <v>2002</v>
          </cell>
          <cell r="K3038" t="str">
            <v>Mayo</v>
          </cell>
          <cell r="L3038">
            <v>36294</v>
          </cell>
          <cell r="M3038" t="str">
            <v>Mayo</v>
          </cell>
          <cell r="N3038">
            <v>1999</v>
          </cell>
          <cell r="Q3038">
            <v>20</v>
          </cell>
          <cell r="R3038">
            <v>17.350000000000001</v>
          </cell>
          <cell r="S3038">
            <v>106.334</v>
          </cell>
          <cell r="T3038">
            <v>62021.599999999999</v>
          </cell>
          <cell r="U3038">
            <v>65950.048144</v>
          </cell>
          <cell r="V3038">
            <v>62021.599999999999</v>
          </cell>
          <cell r="W3038">
            <v>65950.048144</v>
          </cell>
          <cell r="X3038">
            <v>62021.599999999999</v>
          </cell>
          <cell r="Y3038">
            <v>12404.32</v>
          </cell>
          <cell r="Z3038">
            <v>74425.919999999998</v>
          </cell>
          <cell r="AA3038">
            <v>1076074.76</v>
          </cell>
          <cell r="AB3038">
            <v>0</v>
          </cell>
          <cell r="AC3038">
            <v>12404.32</v>
          </cell>
          <cell r="AD3038">
            <v>12404.32</v>
          </cell>
          <cell r="AE3038">
            <v>12404.32</v>
          </cell>
          <cell r="AF3038">
            <v>0</v>
          </cell>
          <cell r="AG3038">
            <v>0</v>
          </cell>
          <cell r="AH3038">
            <v>0</v>
          </cell>
          <cell r="AI3038">
            <v>0</v>
          </cell>
          <cell r="AJ3038">
            <v>0</v>
          </cell>
          <cell r="AK3038">
            <v>0</v>
          </cell>
          <cell r="AL3038">
            <v>0</v>
          </cell>
          <cell r="AM3038">
            <v>0</v>
          </cell>
          <cell r="AN3038">
            <v>0</v>
          </cell>
          <cell r="AO3038">
            <v>0</v>
          </cell>
          <cell r="AP3038">
            <v>0</v>
          </cell>
          <cell r="AQ3038">
            <v>37212.959999999999</v>
          </cell>
        </row>
        <row r="3039">
          <cell r="A3039">
            <v>3</v>
          </cell>
          <cell r="B3039" t="str">
            <v>COP</v>
          </cell>
          <cell r="C3039" t="str">
            <v>Forzosas</v>
          </cell>
          <cell r="D3039" t="str">
            <v>Fija</v>
          </cell>
          <cell r="E3039">
            <v>3</v>
          </cell>
          <cell r="F3039">
            <v>36283</v>
          </cell>
          <cell r="G3039" t="str">
            <v>Mayo</v>
          </cell>
          <cell r="H3039">
            <v>1999</v>
          </cell>
          <cell r="I3039">
            <v>37379</v>
          </cell>
          <cell r="J3039">
            <v>2002</v>
          </cell>
          <cell r="K3039" t="str">
            <v>Mayo</v>
          </cell>
          <cell r="L3039">
            <v>36294</v>
          </cell>
          <cell r="M3039" t="str">
            <v>Mayo</v>
          </cell>
          <cell r="N3039">
            <v>1999</v>
          </cell>
          <cell r="Q3039">
            <v>20</v>
          </cell>
          <cell r="R3039">
            <v>17.350000000000001</v>
          </cell>
          <cell r="S3039">
            <v>106.334</v>
          </cell>
          <cell r="T3039">
            <v>1429.4</v>
          </cell>
          <cell r="U3039">
            <v>1519.9381960000001</v>
          </cell>
          <cell r="V3039">
            <v>1429.4</v>
          </cell>
          <cell r="W3039">
            <v>1519.9381960000001</v>
          </cell>
          <cell r="X3039">
            <v>1429.4</v>
          </cell>
          <cell r="Y3039">
            <v>285.88000000000005</v>
          </cell>
          <cell r="Z3039">
            <v>1715.2800000000002</v>
          </cell>
          <cell r="AA3039">
            <v>24800.090000000004</v>
          </cell>
          <cell r="AB3039">
            <v>0</v>
          </cell>
          <cell r="AC3039">
            <v>285.88000000000005</v>
          </cell>
          <cell r="AD3039">
            <v>285.88000000000005</v>
          </cell>
          <cell r="AE3039">
            <v>285.88000000000005</v>
          </cell>
          <cell r="AF3039">
            <v>0</v>
          </cell>
          <cell r="AG3039">
            <v>0</v>
          </cell>
          <cell r="AH3039">
            <v>0</v>
          </cell>
          <cell r="AI3039">
            <v>0</v>
          </cell>
          <cell r="AJ3039">
            <v>0</v>
          </cell>
          <cell r="AK3039">
            <v>0</v>
          </cell>
          <cell r="AL3039">
            <v>0</v>
          </cell>
          <cell r="AM3039">
            <v>0</v>
          </cell>
          <cell r="AN3039">
            <v>0</v>
          </cell>
          <cell r="AO3039">
            <v>0</v>
          </cell>
          <cell r="AP3039">
            <v>0</v>
          </cell>
          <cell r="AQ3039">
            <v>857.6400000000001</v>
          </cell>
        </row>
        <row r="3040">
          <cell r="A3040">
            <v>3</v>
          </cell>
          <cell r="B3040" t="str">
            <v>COP</v>
          </cell>
          <cell r="C3040" t="str">
            <v>Forzosas</v>
          </cell>
          <cell r="D3040" t="str">
            <v>Fija</v>
          </cell>
          <cell r="E3040">
            <v>1</v>
          </cell>
          <cell r="F3040">
            <v>36248</v>
          </cell>
          <cell r="G3040" t="str">
            <v>Marzo</v>
          </cell>
          <cell r="H3040">
            <v>1999</v>
          </cell>
          <cell r="I3040">
            <v>36614</v>
          </cell>
          <cell r="J3040">
            <v>2000</v>
          </cell>
          <cell r="K3040" t="str">
            <v>Marzo</v>
          </cell>
          <cell r="L3040">
            <v>36298</v>
          </cell>
          <cell r="M3040" t="str">
            <v>Mayo</v>
          </cell>
          <cell r="N3040">
            <v>1999</v>
          </cell>
          <cell r="Q3040">
            <v>25.5</v>
          </cell>
          <cell r="R3040">
            <v>15.95</v>
          </cell>
          <cell r="S3040">
            <v>110.453</v>
          </cell>
          <cell r="T3040">
            <v>1571.1</v>
          </cell>
          <cell r="U3040">
            <v>1735.3270829999999</v>
          </cell>
          <cell r="V3040">
            <v>1571.1</v>
          </cell>
          <cell r="W3040">
            <v>1735.3270829999999</v>
          </cell>
          <cell r="X3040">
            <v>1571.1</v>
          </cell>
          <cell r="Y3040">
            <v>400.63049999999998</v>
          </cell>
          <cell r="Z3040">
            <v>1971.7304999999999</v>
          </cell>
          <cell r="AA3040">
            <v>25059.044999999998</v>
          </cell>
          <cell r="AB3040">
            <v>0</v>
          </cell>
          <cell r="AC3040">
            <v>400.63049999999998</v>
          </cell>
          <cell r="AD3040">
            <v>0</v>
          </cell>
          <cell r="AE3040">
            <v>0</v>
          </cell>
          <cell r="AF3040">
            <v>0</v>
          </cell>
          <cell r="AG3040">
            <v>0</v>
          </cell>
          <cell r="AH3040">
            <v>0</v>
          </cell>
          <cell r="AI3040">
            <v>0</v>
          </cell>
          <cell r="AJ3040">
            <v>0</v>
          </cell>
          <cell r="AK3040">
            <v>0</v>
          </cell>
          <cell r="AL3040">
            <v>0</v>
          </cell>
          <cell r="AM3040">
            <v>0</v>
          </cell>
          <cell r="AN3040">
            <v>0</v>
          </cell>
          <cell r="AO3040">
            <v>0</v>
          </cell>
          <cell r="AP3040">
            <v>0</v>
          </cell>
          <cell r="AQ3040">
            <v>400.63049999999998</v>
          </cell>
        </row>
        <row r="3041">
          <cell r="A3041">
            <v>3</v>
          </cell>
          <cell r="B3041" t="str">
            <v>COP</v>
          </cell>
          <cell r="C3041" t="str">
            <v>Forzosas</v>
          </cell>
          <cell r="D3041" t="str">
            <v>Fija</v>
          </cell>
          <cell r="E3041">
            <v>1</v>
          </cell>
          <cell r="F3041">
            <v>36248</v>
          </cell>
          <cell r="G3041" t="str">
            <v>Marzo</v>
          </cell>
          <cell r="H3041">
            <v>1999</v>
          </cell>
          <cell r="I3041">
            <v>36614</v>
          </cell>
          <cell r="J3041">
            <v>2000</v>
          </cell>
          <cell r="K3041" t="str">
            <v>Marzo</v>
          </cell>
          <cell r="L3041">
            <v>36299</v>
          </cell>
          <cell r="M3041" t="str">
            <v>Mayo</v>
          </cell>
          <cell r="N3041">
            <v>1999</v>
          </cell>
          <cell r="Q3041">
            <v>25.5</v>
          </cell>
          <cell r="R3041">
            <v>15.95</v>
          </cell>
          <cell r="S3041">
            <v>110.498</v>
          </cell>
          <cell r="T3041">
            <v>11493.7</v>
          </cell>
          <cell r="U3041">
            <v>12700.308626</v>
          </cell>
          <cell r="V3041">
            <v>11493.7</v>
          </cell>
          <cell r="W3041">
            <v>12700.308626</v>
          </cell>
          <cell r="X3041">
            <v>11493.7</v>
          </cell>
          <cell r="Y3041">
            <v>2930.8935000000001</v>
          </cell>
          <cell r="Z3041">
            <v>14424.593500000001</v>
          </cell>
          <cell r="AA3041">
            <v>183324.51500000001</v>
          </cell>
          <cell r="AB3041">
            <v>0</v>
          </cell>
          <cell r="AC3041">
            <v>2930.8935000000001</v>
          </cell>
          <cell r="AD3041">
            <v>0</v>
          </cell>
          <cell r="AE3041">
            <v>0</v>
          </cell>
          <cell r="AF3041">
            <v>0</v>
          </cell>
          <cell r="AG3041">
            <v>0</v>
          </cell>
          <cell r="AH3041">
            <v>0</v>
          </cell>
          <cell r="AI3041">
            <v>0</v>
          </cell>
          <cell r="AJ3041">
            <v>0</v>
          </cell>
          <cell r="AK3041">
            <v>0</v>
          </cell>
          <cell r="AL3041">
            <v>0</v>
          </cell>
          <cell r="AM3041">
            <v>0</v>
          </cell>
          <cell r="AN3041">
            <v>0</v>
          </cell>
          <cell r="AO3041">
            <v>0</v>
          </cell>
          <cell r="AP3041">
            <v>0</v>
          </cell>
          <cell r="AQ3041">
            <v>2930.8935000000001</v>
          </cell>
        </row>
        <row r="3042">
          <cell r="A3042">
            <v>3</v>
          </cell>
          <cell r="B3042" t="str">
            <v>COP</v>
          </cell>
          <cell r="C3042" t="str">
            <v>Convenidas</v>
          </cell>
          <cell r="D3042" t="str">
            <v>Fija</v>
          </cell>
          <cell r="E3042">
            <v>1</v>
          </cell>
          <cell r="F3042">
            <v>36248</v>
          </cell>
          <cell r="G3042" t="str">
            <v>Marzo</v>
          </cell>
          <cell r="H3042">
            <v>1999</v>
          </cell>
          <cell r="I3042">
            <v>36614</v>
          </cell>
          <cell r="J3042">
            <v>2000</v>
          </cell>
          <cell r="K3042" t="str">
            <v>Marzo</v>
          </cell>
          <cell r="L3042">
            <v>36299</v>
          </cell>
          <cell r="M3042" t="str">
            <v>Mayo</v>
          </cell>
          <cell r="N3042">
            <v>1999</v>
          </cell>
          <cell r="Q3042">
            <v>25.5</v>
          </cell>
          <cell r="R3042">
            <v>15.95</v>
          </cell>
          <cell r="S3042">
            <v>110.498</v>
          </cell>
          <cell r="T3042">
            <v>42534.7</v>
          </cell>
          <cell r="U3042">
            <v>46999.992806000002</v>
          </cell>
          <cell r="V3042">
            <v>42534.7</v>
          </cell>
          <cell r="W3042">
            <v>46999.992806000002</v>
          </cell>
          <cell r="X3042">
            <v>42534.7</v>
          </cell>
          <cell r="Y3042">
            <v>10846.3485</v>
          </cell>
          <cell r="Z3042">
            <v>53381.048499999997</v>
          </cell>
          <cell r="AA3042">
            <v>678428.46499999997</v>
          </cell>
          <cell r="AB3042">
            <v>0</v>
          </cell>
          <cell r="AC3042">
            <v>10846.3485</v>
          </cell>
          <cell r="AD3042">
            <v>0</v>
          </cell>
          <cell r="AE3042">
            <v>0</v>
          </cell>
          <cell r="AF3042">
            <v>0</v>
          </cell>
          <cell r="AG3042">
            <v>0</v>
          </cell>
          <cell r="AH3042">
            <v>0</v>
          </cell>
          <cell r="AI3042">
            <v>0</v>
          </cell>
          <cell r="AJ3042">
            <v>0</v>
          </cell>
          <cell r="AK3042">
            <v>0</v>
          </cell>
          <cell r="AL3042">
            <v>0</v>
          </cell>
          <cell r="AM3042">
            <v>0</v>
          </cell>
          <cell r="AN3042">
            <v>0</v>
          </cell>
          <cell r="AO3042">
            <v>0</v>
          </cell>
          <cell r="AP3042">
            <v>0</v>
          </cell>
          <cell r="AQ3042">
            <v>10846.3485</v>
          </cell>
        </row>
        <row r="3043">
          <cell r="A3043">
            <v>3</v>
          </cell>
          <cell r="B3043" t="str">
            <v>COP</v>
          </cell>
          <cell r="C3043" t="str">
            <v>Forzosas</v>
          </cell>
          <cell r="D3043" t="str">
            <v>Fija</v>
          </cell>
          <cell r="E3043">
            <v>2</v>
          </cell>
          <cell r="F3043">
            <v>36262</v>
          </cell>
          <cell r="G3043" t="str">
            <v>Abril</v>
          </cell>
          <cell r="H3043">
            <v>1999</v>
          </cell>
          <cell r="I3043">
            <v>36993</v>
          </cell>
          <cell r="J3043">
            <v>2001</v>
          </cell>
          <cell r="K3043" t="str">
            <v>Abril</v>
          </cell>
          <cell r="L3043">
            <v>36299</v>
          </cell>
          <cell r="M3043" t="str">
            <v>Mayo</v>
          </cell>
          <cell r="N3043">
            <v>1999</v>
          </cell>
          <cell r="Q3043">
            <v>25.5</v>
          </cell>
          <cell r="R3043">
            <v>17.100000000000001</v>
          </cell>
          <cell r="S3043">
            <v>115.127</v>
          </cell>
          <cell r="T3043">
            <v>21429</v>
          </cell>
          <cell r="U3043">
            <v>24670.564829999999</v>
          </cell>
          <cell r="V3043">
            <v>21429</v>
          </cell>
          <cell r="W3043">
            <v>24670.564829999999</v>
          </cell>
          <cell r="X3043">
            <v>21429</v>
          </cell>
          <cell r="Y3043">
            <v>5464.3950000000004</v>
          </cell>
          <cell r="Z3043">
            <v>26893.395</v>
          </cell>
          <cell r="AA3043">
            <v>366435.9</v>
          </cell>
          <cell r="AB3043">
            <v>0</v>
          </cell>
          <cell r="AC3043">
            <v>5464.3950000000004</v>
          </cell>
          <cell r="AD3043">
            <v>5464.3950000000004</v>
          </cell>
          <cell r="AE3043">
            <v>0</v>
          </cell>
          <cell r="AF3043">
            <v>0</v>
          </cell>
          <cell r="AG3043">
            <v>0</v>
          </cell>
          <cell r="AH3043">
            <v>0</v>
          </cell>
          <cell r="AI3043">
            <v>0</v>
          </cell>
          <cell r="AJ3043">
            <v>0</v>
          </cell>
          <cell r="AK3043">
            <v>0</v>
          </cell>
          <cell r="AL3043">
            <v>0</v>
          </cell>
          <cell r="AM3043">
            <v>0</v>
          </cell>
          <cell r="AN3043">
            <v>0</v>
          </cell>
          <cell r="AO3043">
            <v>0</v>
          </cell>
          <cell r="AP3043">
            <v>0</v>
          </cell>
          <cell r="AQ3043">
            <v>10928.79</v>
          </cell>
        </row>
        <row r="3044">
          <cell r="A3044">
            <v>3</v>
          </cell>
          <cell r="B3044" t="str">
            <v>COP</v>
          </cell>
          <cell r="C3044" t="str">
            <v>Forzosas</v>
          </cell>
          <cell r="D3044" t="str">
            <v>Fija</v>
          </cell>
          <cell r="E3044">
            <v>3</v>
          </cell>
          <cell r="F3044">
            <v>36283</v>
          </cell>
          <cell r="G3044" t="str">
            <v>Mayo</v>
          </cell>
          <cell r="H3044">
            <v>1999</v>
          </cell>
          <cell r="I3044">
            <v>37379</v>
          </cell>
          <cell r="J3044">
            <v>2002</v>
          </cell>
          <cell r="K3044" t="str">
            <v>Mayo</v>
          </cell>
          <cell r="L3044">
            <v>36299</v>
          </cell>
          <cell r="M3044" t="str">
            <v>Mayo</v>
          </cell>
          <cell r="N3044">
            <v>1999</v>
          </cell>
          <cell r="Q3044">
            <v>20</v>
          </cell>
          <cell r="R3044">
            <v>17.350000000000001</v>
          </cell>
          <cell r="S3044">
            <v>106.56699999999999</v>
          </cell>
          <cell r="T3044">
            <v>114290.1</v>
          </cell>
          <cell r="U3044">
            <v>121795.53086699999</v>
          </cell>
          <cell r="V3044">
            <v>114290.1</v>
          </cell>
          <cell r="W3044">
            <v>121795.53086699999</v>
          </cell>
          <cell r="X3044">
            <v>114290.1</v>
          </cell>
          <cell r="Y3044">
            <v>22858.020000000004</v>
          </cell>
          <cell r="Z3044">
            <v>137148.12</v>
          </cell>
          <cell r="AA3044">
            <v>1982933.2350000003</v>
          </cell>
          <cell r="AB3044">
            <v>0</v>
          </cell>
          <cell r="AC3044">
            <v>22858.020000000004</v>
          </cell>
          <cell r="AD3044">
            <v>22858.020000000004</v>
          </cell>
          <cell r="AE3044">
            <v>22858.020000000004</v>
          </cell>
          <cell r="AF3044">
            <v>0</v>
          </cell>
          <cell r="AG3044">
            <v>0</v>
          </cell>
          <cell r="AH3044">
            <v>0</v>
          </cell>
          <cell r="AI3044">
            <v>0</v>
          </cell>
          <cell r="AJ3044">
            <v>0</v>
          </cell>
          <cell r="AK3044">
            <v>0</v>
          </cell>
          <cell r="AL3044">
            <v>0</v>
          </cell>
          <cell r="AM3044">
            <v>0</v>
          </cell>
          <cell r="AN3044">
            <v>0</v>
          </cell>
          <cell r="AO3044">
            <v>0</v>
          </cell>
          <cell r="AP3044">
            <v>0</v>
          </cell>
          <cell r="AQ3044">
            <v>68574.060000000012</v>
          </cell>
        </row>
        <row r="3045">
          <cell r="A3045">
            <v>3</v>
          </cell>
          <cell r="B3045" t="str">
            <v>COP</v>
          </cell>
          <cell r="C3045" t="str">
            <v>Convenidas</v>
          </cell>
          <cell r="D3045" t="str">
            <v>Fija</v>
          </cell>
          <cell r="E3045">
            <v>3</v>
          </cell>
          <cell r="F3045">
            <v>36283</v>
          </cell>
          <cell r="G3045" t="str">
            <v>Mayo</v>
          </cell>
          <cell r="H3045">
            <v>1999</v>
          </cell>
          <cell r="I3045">
            <v>37379</v>
          </cell>
          <cell r="J3045">
            <v>2002</v>
          </cell>
          <cell r="K3045" t="str">
            <v>Mayo</v>
          </cell>
          <cell r="L3045">
            <v>36299</v>
          </cell>
          <cell r="M3045" t="str">
            <v>Mayo</v>
          </cell>
          <cell r="N3045">
            <v>1999</v>
          </cell>
          <cell r="Q3045">
            <v>20</v>
          </cell>
          <cell r="R3045">
            <v>17.350000000000001</v>
          </cell>
          <cell r="S3045">
            <v>106.56699999999999</v>
          </cell>
          <cell r="T3045">
            <v>18746.8</v>
          </cell>
          <cell r="U3045">
            <v>19977.902355999999</v>
          </cell>
          <cell r="V3045">
            <v>18746.8</v>
          </cell>
          <cell r="W3045">
            <v>19977.902355999999</v>
          </cell>
          <cell r="X3045">
            <v>18746.8</v>
          </cell>
          <cell r="Y3045">
            <v>3749.36</v>
          </cell>
          <cell r="Z3045">
            <v>22496.16</v>
          </cell>
          <cell r="AA3045">
            <v>325256.98000000004</v>
          </cell>
          <cell r="AB3045">
            <v>0</v>
          </cell>
          <cell r="AC3045">
            <v>3749.36</v>
          </cell>
          <cell r="AD3045">
            <v>3749.36</v>
          </cell>
          <cell r="AE3045">
            <v>3749.36</v>
          </cell>
          <cell r="AF3045">
            <v>0</v>
          </cell>
          <cell r="AG3045">
            <v>0</v>
          </cell>
          <cell r="AH3045">
            <v>0</v>
          </cell>
          <cell r="AI3045">
            <v>0</v>
          </cell>
          <cell r="AJ3045">
            <v>0</v>
          </cell>
          <cell r="AK3045">
            <v>0</v>
          </cell>
          <cell r="AL3045">
            <v>0</v>
          </cell>
          <cell r="AM3045">
            <v>0</v>
          </cell>
          <cell r="AN3045">
            <v>0</v>
          </cell>
          <cell r="AO3045">
            <v>0</v>
          </cell>
          <cell r="AP3045">
            <v>0</v>
          </cell>
          <cell r="AQ3045">
            <v>11248.08</v>
          </cell>
        </row>
        <row r="3046">
          <cell r="A3046">
            <v>3</v>
          </cell>
          <cell r="B3046" t="str">
            <v>COP</v>
          </cell>
          <cell r="C3046" t="str">
            <v>Forzosas</v>
          </cell>
          <cell r="D3046" t="str">
            <v>Fija</v>
          </cell>
          <cell r="E3046">
            <v>1</v>
          </cell>
          <cell r="F3046">
            <v>36248</v>
          </cell>
          <cell r="G3046" t="str">
            <v>Marzo</v>
          </cell>
          <cell r="H3046">
            <v>1999</v>
          </cell>
          <cell r="I3046">
            <v>36614</v>
          </cell>
          <cell r="J3046">
            <v>2000</v>
          </cell>
          <cell r="K3046" t="str">
            <v>Marzo</v>
          </cell>
          <cell r="L3046">
            <v>36300</v>
          </cell>
          <cell r="M3046" t="str">
            <v>Mayo</v>
          </cell>
          <cell r="N3046">
            <v>1999</v>
          </cell>
          <cell r="Q3046">
            <v>25.5</v>
          </cell>
          <cell r="R3046">
            <v>15.95</v>
          </cell>
          <cell r="S3046">
            <v>110.54300000000001</v>
          </cell>
          <cell r="T3046">
            <v>15360.7</v>
          </cell>
          <cell r="U3046">
            <v>16980.178601</v>
          </cell>
          <cell r="V3046">
            <v>15360.7</v>
          </cell>
          <cell r="W3046">
            <v>16980.178601</v>
          </cell>
          <cell r="X3046">
            <v>15360.7</v>
          </cell>
          <cell r="Y3046">
            <v>3916.9785000000002</v>
          </cell>
          <cell r="Z3046">
            <v>19277.678500000002</v>
          </cell>
          <cell r="AA3046">
            <v>245003.16500000001</v>
          </cell>
          <cell r="AB3046">
            <v>0</v>
          </cell>
          <cell r="AC3046">
            <v>3916.9785000000002</v>
          </cell>
          <cell r="AD3046">
            <v>0</v>
          </cell>
          <cell r="AE3046">
            <v>0</v>
          </cell>
          <cell r="AF3046">
            <v>0</v>
          </cell>
          <cell r="AG3046">
            <v>0</v>
          </cell>
          <cell r="AH3046">
            <v>0</v>
          </cell>
          <cell r="AI3046">
            <v>0</v>
          </cell>
          <cell r="AJ3046">
            <v>0</v>
          </cell>
          <cell r="AK3046">
            <v>0</v>
          </cell>
          <cell r="AL3046">
            <v>0</v>
          </cell>
          <cell r="AM3046">
            <v>0</v>
          </cell>
          <cell r="AN3046">
            <v>0</v>
          </cell>
          <cell r="AO3046">
            <v>0</v>
          </cell>
          <cell r="AP3046">
            <v>0</v>
          </cell>
          <cell r="AQ3046">
            <v>3916.9785000000002</v>
          </cell>
        </row>
        <row r="3047">
          <cell r="A3047">
            <v>3</v>
          </cell>
          <cell r="B3047" t="str">
            <v>COP</v>
          </cell>
          <cell r="C3047" t="str">
            <v>Forzosas</v>
          </cell>
          <cell r="D3047" t="str">
            <v>Fija</v>
          </cell>
          <cell r="E3047">
            <v>1</v>
          </cell>
          <cell r="F3047">
            <v>36248</v>
          </cell>
          <cell r="G3047" t="str">
            <v>Marzo</v>
          </cell>
          <cell r="H3047">
            <v>1999</v>
          </cell>
          <cell r="I3047">
            <v>36614</v>
          </cell>
          <cell r="J3047">
            <v>2000</v>
          </cell>
          <cell r="K3047" t="str">
            <v>Marzo</v>
          </cell>
          <cell r="L3047">
            <v>36301</v>
          </cell>
          <cell r="M3047" t="str">
            <v>Mayo</v>
          </cell>
          <cell r="N3047">
            <v>1999</v>
          </cell>
          <cell r="Q3047">
            <v>25.5</v>
          </cell>
          <cell r="R3047">
            <v>15.95</v>
          </cell>
          <cell r="S3047">
            <v>110.587</v>
          </cell>
          <cell r="T3047">
            <v>3462.2</v>
          </cell>
          <cell r="U3047">
            <v>3828.7431139999999</v>
          </cell>
          <cell r="V3047">
            <v>3462.2</v>
          </cell>
          <cell r="W3047">
            <v>3828.7431139999999</v>
          </cell>
          <cell r="X3047">
            <v>3462.2</v>
          </cell>
          <cell r="Y3047">
            <v>882.86099999999999</v>
          </cell>
          <cell r="Z3047">
            <v>4345.0609999999997</v>
          </cell>
          <cell r="AA3047">
            <v>55222.09</v>
          </cell>
          <cell r="AB3047">
            <v>0</v>
          </cell>
          <cell r="AC3047">
            <v>882.86099999999999</v>
          </cell>
          <cell r="AD3047">
            <v>0</v>
          </cell>
          <cell r="AE3047">
            <v>0</v>
          </cell>
          <cell r="AF3047">
            <v>0</v>
          </cell>
          <cell r="AG3047">
            <v>0</v>
          </cell>
          <cell r="AH3047">
            <v>0</v>
          </cell>
          <cell r="AI3047">
            <v>0</v>
          </cell>
          <cell r="AJ3047">
            <v>0</v>
          </cell>
          <cell r="AK3047">
            <v>0</v>
          </cell>
          <cell r="AL3047">
            <v>0</v>
          </cell>
          <cell r="AM3047">
            <v>0</v>
          </cell>
          <cell r="AN3047">
            <v>0</v>
          </cell>
          <cell r="AO3047">
            <v>0</v>
          </cell>
          <cell r="AP3047">
            <v>0</v>
          </cell>
          <cell r="AQ3047">
            <v>882.86099999999999</v>
          </cell>
        </row>
        <row r="3048">
          <cell r="A3048">
            <v>3</v>
          </cell>
          <cell r="B3048" t="str">
            <v>COP</v>
          </cell>
          <cell r="C3048" t="str">
            <v>Forzosas</v>
          </cell>
          <cell r="D3048" t="str">
            <v>Fija</v>
          </cell>
          <cell r="E3048">
            <v>3</v>
          </cell>
          <cell r="F3048">
            <v>36283</v>
          </cell>
          <cell r="G3048" t="str">
            <v>Mayo</v>
          </cell>
          <cell r="H3048">
            <v>1999</v>
          </cell>
          <cell r="I3048">
            <v>37379</v>
          </cell>
          <cell r="J3048">
            <v>2002</v>
          </cell>
          <cell r="K3048" t="str">
            <v>Mayo</v>
          </cell>
          <cell r="L3048">
            <v>36301</v>
          </cell>
          <cell r="M3048" t="str">
            <v>Mayo</v>
          </cell>
          <cell r="N3048">
            <v>1999</v>
          </cell>
          <cell r="Q3048">
            <v>20</v>
          </cell>
          <cell r="R3048">
            <v>17.350000000000001</v>
          </cell>
          <cell r="S3048">
            <v>106.661</v>
          </cell>
          <cell r="T3048">
            <v>1040.5999999999999</v>
          </cell>
          <cell r="U3048">
            <v>1109.914366</v>
          </cell>
          <cell r="V3048">
            <v>1040.5999999999999</v>
          </cell>
          <cell r="W3048">
            <v>1109.914366</v>
          </cell>
          <cell r="X3048">
            <v>1040.5999999999999</v>
          </cell>
          <cell r="Y3048">
            <v>208.12</v>
          </cell>
          <cell r="Z3048">
            <v>1248.7199999999998</v>
          </cell>
          <cell r="AA3048">
            <v>18054.41</v>
          </cell>
          <cell r="AB3048">
            <v>0</v>
          </cell>
          <cell r="AC3048">
            <v>208.12</v>
          </cell>
          <cell r="AD3048">
            <v>208.12</v>
          </cell>
          <cell r="AE3048">
            <v>208.12</v>
          </cell>
          <cell r="AF3048">
            <v>0</v>
          </cell>
          <cell r="AG3048">
            <v>0</v>
          </cell>
          <cell r="AH3048">
            <v>0</v>
          </cell>
          <cell r="AI3048">
            <v>0</v>
          </cell>
          <cell r="AJ3048">
            <v>0</v>
          </cell>
          <cell r="AK3048">
            <v>0</v>
          </cell>
          <cell r="AL3048">
            <v>0</v>
          </cell>
          <cell r="AM3048">
            <v>0</v>
          </cell>
          <cell r="AN3048">
            <v>0</v>
          </cell>
          <cell r="AO3048">
            <v>0</v>
          </cell>
          <cell r="AP3048">
            <v>0</v>
          </cell>
          <cell r="AQ3048">
            <v>624.36</v>
          </cell>
        </row>
        <row r="3049">
          <cell r="A3049">
            <v>3</v>
          </cell>
          <cell r="B3049" t="str">
            <v>COP</v>
          </cell>
          <cell r="C3049" t="str">
            <v>Forzosas</v>
          </cell>
          <cell r="D3049" t="str">
            <v>Fija</v>
          </cell>
          <cell r="E3049">
            <v>3</v>
          </cell>
          <cell r="F3049">
            <v>36283</v>
          </cell>
          <cell r="G3049" t="str">
            <v>Mayo</v>
          </cell>
          <cell r="H3049">
            <v>1999</v>
          </cell>
          <cell r="I3049">
            <v>37379</v>
          </cell>
          <cell r="J3049">
            <v>2002</v>
          </cell>
          <cell r="K3049" t="str">
            <v>Mayo</v>
          </cell>
          <cell r="L3049">
            <v>36304</v>
          </cell>
          <cell r="M3049" t="str">
            <v>Mayo</v>
          </cell>
          <cell r="N3049">
            <v>1999</v>
          </cell>
          <cell r="Q3049">
            <v>20</v>
          </cell>
          <cell r="R3049">
            <v>17.350000000000001</v>
          </cell>
          <cell r="S3049">
            <v>106.801</v>
          </cell>
          <cell r="T3049">
            <v>1766.8</v>
          </cell>
          <cell r="U3049">
            <v>1886.9600680000001</v>
          </cell>
          <cell r="V3049">
            <v>1766.8</v>
          </cell>
          <cell r="W3049">
            <v>1886.9600680000001</v>
          </cell>
          <cell r="X3049">
            <v>1766.8</v>
          </cell>
          <cell r="Y3049">
            <v>353.36</v>
          </cell>
          <cell r="Z3049">
            <v>2120.16</v>
          </cell>
          <cell r="AA3049">
            <v>30653.980000000003</v>
          </cell>
          <cell r="AB3049">
            <v>0</v>
          </cell>
          <cell r="AC3049">
            <v>353.36</v>
          </cell>
          <cell r="AD3049">
            <v>353.36</v>
          </cell>
          <cell r="AE3049">
            <v>353.36</v>
          </cell>
          <cell r="AF3049">
            <v>0</v>
          </cell>
          <cell r="AG3049">
            <v>0</v>
          </cell>
          <cell r="AH3049">
            <v>0</v>
          </cell>
          <cell r="AI3049">
            <v>0</v>
          </cell>
          <cell r="AJ3049">
            <v>0</v>
          </cell>
          <cell r="AK3049">
            <v>0</v>
          </cell>
          <cell r="AL3049">
            <v>0</v>
          </cell>
          <cell r="AM3049">
            <v>0</v>
          </cell>
          <cell r="AN3049">
            <v>0</v>
          </cell>
          <cell r="AO3049">
            <v>0</v>
          </cell>
          <cell r="AP3049">
            <v>0</v>
          </cell>
          <cell r="AQ3049">
            <v>1060.08</v>
          </cell>
        </row>
        <row r="3050">
          <cell r="A3050">
            <v>3</v>
          </cell>
          <cell r="B3050" t="str">
            <v>COP</v>
          </cell>
          <cell r="C3050" t="str">
            <v>Forzosas</v>
          </cell>
          <cell r="D3050" t="str">
            <v>Fija</v>
          </cell>
          <cell r="E3050">
            <v>1</v>
          </cell>
          <cell r="F3050">
            <v>36248</v>
          </cell>
          <cell r="G3050" t="str">
            <v>Marzo</v>
          </cell>
          <cell r="H3050">
            <v>1999</v>
          </cell>
          <cell r="I3050">
            <v>36614</v>
          </cell>
          <cell r="J3050">
            <v>2000</v>
          </cell>
          <cell r="K3050" t="str">
            <v>Marzo</v>
          </cell>
          <cell r="L3050">
            <v>36305</v>
          </cell>
          <cell r="M3050" t="str">
            <v>Mayo</v>
          </cell>
          <cell r="N3050">
            <v>1999</v>
          </cell>
          <cell r="Q3050">
            <v>25.5</v>
          </cell>
          <cell r="R3050">
            <v>15.95</v>
          </cell>
          <cell r="S3050">
            <v>110.767</v>
          </cell>
          <cell r="T3050">
            <v>1354.1</v>
          </cell>
          <cell r="U3050">
            <v>1499.895947</v>
          </cell>
          <cell r="V3050">
            <v>1354.1</v>
          </cell>
          <cell r="W3050">
            <v>1499.895947</v>
          </cell>
          <cell r="X3050">
            <v>1354.1</v>
          </cell>
          <cell r="Y3050">
            <v>345.2955</v>
          </cell>
          <cell r="Z3050">
            <v>1699.3954999999999</v>
          </cell>
          <cell r="AA3050">
            <v>21597.894999999997</v>
          </cell>
          <cell r="AB3050">
            <v>0</v>
          </cell>
          <cell r="AC3050">
            <v>345.2955</v>
          </cell>
          <cell r="AD3050">
            <v>0</v>
          </cell>
          <cell r="AE3050">
            <v>0</v>
          </cell>
          <cell r="AF3050">
            <v>0</v>
          </cell>
          <cell r="AG3050">
            <v>0</v>
          </cell>
          <cell r="AH3050">
            <v>0</v>
          </cell>
          <cell r="AI3050">
            <v>0</v>
          </cell>
          <cell r="AJ3050">
            <v>0</v>
          </cell>
          <cell r="AK3050">
            <v>0</v>
          </cell>
          <cell r="AL3050">
            <v>0</v>
          </cell>
          <cell r="AM3050">
            <v>0</v>
          </cell>
          <cell r="AN3050">
            <v>0</v>
          </cell>
          <cell r="AO3050">
            <v>0</v>
          </cell>
          <cell r="AP3050">
            <v>0</v>
          </cell>
          <cell r="AQ3050">
            <v>345.2955</v>
          </cell>
        </row>
        <row r="3051">
          <cell r="A3051">
            <v>3</v>
          </cell>
          <cell r="B3051" t="str">
            <v>COP</v>
          </cell>
          <cell r="C3051" t="str">
            <v>Forzosas</v>
          </cell>
          <cell r="D3051" t="str">
            <v>Fija</v>
          </cell>
          <cell r="E3051">
            <v>1</v>
          </cell>
          <cell r="F3051">
            <v>36248</v>
          </cell>
          <cell r="G3051" t="str">
            <v>Marzo</v>
          </cell>
          <cell r="H3051">
            <v>1999</v>
          </cell>
          <cell r="I3051">
            <v>36614</v>
          </cell>
          <cell r="J3051">
            <v>2000</v>
          </cell>
          <cell r="K3051" t="str">
            <v>Marzo</v>
          </cell>
          <cell r="L3051">
            <v>36306</v>
          </cell>
          <cell r="M3051" t="str">
            <v>Mayo</v>
          </cell>
          <cell r="N3051">
            <v>1999</v>
          </cell>
          <cell r="Q3051">
            <v>25.5</v>
          </cell>
          <cell r="R3051">
            <v>15.95</v>
          </cell>
          <cell r="S3051">
            <v>110.812</v>
          </cell>
          <cell r="T3051">
            <v>333.8</v>
          </cell>
          <cell r="U3051">
            <v>369.89045599999997</v>
          </cell>
          <cell r="V3051">
            <v>333.8</v>
          </cell>
          <cell r="W3051">
            <v>369.89045599999997</v>
          </cell>
          <cell r="X3051">
            <v>333.8</v>
          </cell>
          <cell r="Y3051">
            <v>85.119</v>
          </cell>
          <cell r="Z3051">
            <v>418.91899999999998</v>
          </cell>
          <cell r="AA3051">
            <v>5324.11</v>
          </cell>
          <cell r="AB3051">
            <v>0</v>
          </cell>
          <cell r="AC3051">
            <v>85.119</v>
          </cell>
          <cell r="AD3051">
            <v>0</v>
          </cell>
          <cell r="AE3051">
            <v>0</v>
          </cell>
          <cell r="AF3051">
            <v>0</v>
          </cell>
          <cell r="AG3051">
            <v>0</v>
          </cell>
          <cell r="AH3051">
            <v>0</v>
          </cell>
          <cell r="AI3051">
            <v>0</v>
          </cell>
          <cell r="AJ3051">
            <v>0</v>
          </cell>
          <cell r="AK3051">
            <v>0</v>
          </cell>
          <cell r="AL3051">
            <v>0</v>
          </cell>
          <cell r="AM3051">
            <v>0</v>
          </cell>
          <cell r="AN3051">
            <v>0</v>
          </cell>
          <cell r="AO3051">
            <v>0</v>
          </cell>
          <cell r="AP3051">
            <v>0</v>
          </cell>
          <cell r="AQ3051">
            <v>85.119</v>
          </cell>
        </row>
        <row r="3052">
          <cell r="A3052">
            <v>3</v>
          </cell>
          <cell r="B3052" t="str">
            <v>COP</v>
          </cell>
          <cell r="C3052" t="str">
            <v>Forzosas</v>
          </cell>
          <cell r="D3052" t="str">
            <v>Fija</v>
          </cell>
          <cell r="E3052">
            <v>3</v>
          </cell>
          <cell r="F3052">
            <v>36283</v>
          </cell>
          <cell r="G3052" t="str">
            <v>Mayo</v>
          </cell>
          <cell r="H3052">
            <v>1999</v>
          </cell>
          <cell r="I3052">
            <v>37379</v>
          </cell>
          <cell r="J3052">
            <v>2002</v>
          </cell>
          <cell r="K3052" t="str">
            <v>Mayo</v>
          </cell>
          <cell r="L3052">
            <v>36306</v>
          </cell>
          <cell r="M3052" t="str">
            <v>Mayo</v>
          </cell>
          <cell r="N3052">
            <v>1999</v>
          </cell>
          <cell r="Q3052">
            <v>20</v>
          </cell>
          <cell r="R3052">
            <v>17.350000000000001</v>
          </cell>
          <cell r="S3052">
            <v>106.895</v>
          </cell>
          <cell r="T3052">
            <v>5184.7</v>
          </cell>
          <cell r="U3052">
            <v>5542.1850649999997</v>
          </cell>
          <cell r="V3052">
            <v>5184.7</v>
          </cell>
          <cell r="W3052">
            <v>5542.1850649999997</v>
          </cell>
          <cell r="X3052">
            <v>5184.7</v>
          </cell>
          <cell r="Y3052">
            <v>1036.94</v>
          </cell>
          <cell r="Z3052">
            <v>6221.6399999999994</v>
          </cell>
          <cell r="AA3052">
            <v>89954.544999999998</v>
          </cell>
          <cell r="AB3052">
            <v>0</v>
          </cell>
          <cell r="AC3052">
            <v>1036.94</v>
          </cell>
          <cell r="AD3052">
            <v>1036.94</v>
          </cell>
          <cell r="AE3052">
            <v>1036.94</v>
          </cell>
          <cell r="AF3052">
            <v>0</v>
          </cell>
          <cell r="AG3052">
            <v>0</v>
          </cell>
          <cell r="AH3052">
            <v>0</v>
          </cell>
          <cell r="AI3052">
            <v>0</v>
          </cell>
          <cell r="AJ3052">
            <v>0</v>
          </cell>
          <cell r="AK3052">
            <v>0</v>
          </cell>
          <cell r="AL3052">
            <v>0</v>
          </cell>
          <cell r="AM3052">
            <v>0</v>
          </cell>
          <cell r="AN3052">
            <v>0</v>
          </cell>
          <cell r="AO3052">
            <v>0</v>
          </cell>
          <cell r="AP3052">
            <v>0</v>
          </cell>
          <cell r="AQ3052">
            <v>3110.82</v>
          </cell>
        </row>
        <row r="3053">
          <cell r="A3053">
            <v>3</v>
          </cell>
          <cell r="B3053" t="str">
            <v>COP</v>
          </cell>
          <cell r="C3053" t="str">
            <v>Convenidas St</v>
          </cell>
          <cell r="D3053" t="str">
            <v>Variable</v>
          </cell>
          <cell r="E3053">
            <v>10</v>
          </cell>
          <cell r="F3053">
            <v>36306</v>
          </cell>
          <cell r="G3053" t="str">
            <v>Mayo</v>
          </cell>
          <cell r="H3053">
            <v>1999</v>
          </cell>
          <cell r="I3053">
            <v>39959</v>
          </cell>
          <cell r="J3053">
            <v>2009</v>
          </cell>
          <cell r="K3053" t="str">
            <v>Mayo</v>
          </cell>
          <cell r="L3053">
            <v>36306</v>
          </cell>
          <cell r="M3053" t="str">
            <v>Mayo</v>
          </cell>
          <cell r="N3053">
            <v>1999</v>
          </cell>
          <cell r="P3053">
            <v>7.1</v>
          </cell>
          <cell r="Q3053">
            <v>19.059999999999999</v>
          </cell>
          <cell r="R3053">
            <v>19.059999999999999</v>
          </cell>
          <cell r="S3053">
            <v>100</v>
          </cell>
          <cell r="T3053">
            <v>427.5</v>
          </cell>
          <cell r="U3053">
            <v>427.5</v>
          </cell>
          <cell r="V3053">
            <v>427.5</v>
          </cell>
          <cell r="W3053">
            <v>427.5</v>
          </cell>
          <cell r="X3053">
            <v>427.5</v>
          </cell>
          <cell r="Y3053">
            <v>81.481499999999997</v>
          </cell>
          <cell r="Z3053">
            <v>508.98149999999998</v>
          </cell>
          <cell r="AA3053">
            <v>8148.15</v>
          </cell>
          <cell r="AB3053">
            <v>0</v>
          </cell>
          <cell r="AC3053">
            <v>75.966750000000005</v>
          </cell>
          <cell r="AD3053">
            <v>74.128500000000003</v>
          </cell>
          <cell r="AE3053">
            <v>63.611999999999995</v>
          </cell>
          <cell r="AF3053">
            <v>55.532249999999998</v>
          </cell>
          <cell r="AG3053">
            <v>50.957999999999998</v>
          </cell>
          <cell r="AH3053">
            <v>48.649499999999996</v>
          </cell>
          <cell r="AI3053">
            <v>48.649499999999996</v>
          </cell>
          <cell r="AJ3053">
            <v>48.649499999999996</v>
          </cell>
          <cell r="AK3053">
            <v>57.84075</v>
          </cell>
          <cell r="AL3053">
            <v>57.84075</v>
          </cell>
          <cell r="AM3053">
            <v>0</v>
          </cell>
          <cell r="AN3053">
            <v>0</v>
          </cell>
          <cell r="AO3053">
            <v>0</v>
          </cell>
          <cell r="AP3053">
            <v>0</v>
          </cell>
          <cell r="AQ3053">
            <v>581.82749999999987</v>
          </cell>
        </row>
        <row r="3054">
          <cell r="A3054">
            <v>3</v>
          </cell>
          <cell r="B3054" t="str">
            <v>COP</v>
          </cell>
          <cell r="C3054" t="str">
            <v>Convenidas</v>
          </cell>
          <cell r="D3054" t="str">
            <v>Fija</v>
          </cell>
          <cell r="E3054">
            <v>1</v>
          </cell>
          <cell r="F3054">
            <v>36248</v>
          </cell>
          <cell r="G3054" t="str">
            <v>Marzo</v>
          </cell>
          <cell r="H3054">
            <v>1999</v>
          </cell>
          <cell r="I3054">
            <v>36614</v>
          </cell>
          <cell r="J3054">
            <v>2000</v>
          </cell>
          <cell r="K3054" t="str">
            <v>Marzo</v>
          </cell>
          <cell r="L3054">
            <v>36307</v>
          </cell>
          <cell r="M3054" t="str">
            <v>Mayo</v>
          </cell>
          <cell r="N3054">
            <v>1999</v>
          </cell>
          <cell r="Q3054">
            <v>25.5</v>
          </cell>
          <cell r="R3054">
            <v>18.5</v>
          </cell>
          <cell r="S3054">
            <v>108.85299999999999</v>
          </cell>
          <cell r="T3054">
            <v>64306.9</v>
          </cell>
          <cell r="U3054">
            <v>69999.989856999993</v>
          </cell>
          <cell r="V3054">
            <v>64306.9</v>
          </cell>
          <cell r="W3054">
            <v>69999.989856999993</v>
          </cell>
          <cell r="X3054">
            <v>64306.9</v>
          </cell>
          <cell r="Y3054">
            <v>16398.2595</v>
          </cell>
          <cell r="Z3054">
            <v>80705.159500000009</v>
          </cell>
          <cell r="AA3054">
            <v>1189677.6500000001</v>
          </cell>
          <cell r="AB3054">
            <v>0</v>
          </cell>
          <cell r="AC3054">
            <v>16398.2595</v>
          </cell>
          <cell r="AD3054">
            <v>0</v>
          </cell>
          <cell r="AE3054">
            <v>0</v>
          </cell>
          <cell r="AF3054">
            <v>0</v>
          </cell>
          <cell r="AG3054">
            <v>0</v>
          </cell>
          <cell r="AH3054">
            <v>0</v>
          </cell>
          <cell r="AI3054">
            <v>0</v>
          </cell>
          <cell r="AJ3054">
            <v>0</v>
          </cell>
          <cell r="AK3054">
            <v>0</v>
          </cell>
          <cell r="AL3054">
            <v>0</v>
          </cell>
          <cell r="AM3054">
            <v>0</v>
          </cell>
          <cell r="AN3054">
            <v>0</v>
          </cell>
          <cell r="AO3054">
            <v>0</v>
          </cell>
          <cell r="AP3054">
            <v>0</v>
          </cell>
          <cell r="AQ3054">
            <v>16398.2595</v>
          </cell>
        </row>
        <row r="3055">
          <cell r="A3055">
            <v>3</v>
          </cell>
          <cell r="B3055" t="str">
            <v>COP</v>
          </cell>
          <cell r="C3055" t="str">
            <v>Convenidas</v>
          </cell>
          <cell r="D3055" t="str">
            <v>Fija</v>
          </cell>
          <cell r="E3055">
            <v>3</v>
          </cell>
          <cell r="F3055">
            <v>36283</v>
          </cell>
          <cell r="G3055" t="str">
            <v>Mayo</v>
          </cell>
          <cell r="H3055">
            <v>1999</v>
          </cell>
          <cell r="I3055">
            <v>37379</v>
          </cell>
          <cell r="J3055">
            <v>2002</v>
          </cell>
          <cell r="K3055" t="str">
            <v>Mayo</v>
          </cell>
          <cell r="L3055">
            <v>36307</v>
          </cell>
          <cell r="M3055" t="str">
            <v>Mayo</v>
          </cell>
          <cell r="N3055">
            <v>1999</v>
          </cell>
          <cell r="Q3055">
            <v>20</v>
          </cell>
          <cell r="R3055">
            <v>23</v>
          </cell>
          <cell r="S3055">
            <v>95.254000000000005</v>
          </cell>
          <cell r="T3055">
            <v>80000</v>
          </cell>
          <cell r="U3055">
            <v>76203.199999999997</v>
          </cell>
          <cell r="V3055">
            <v>80000</v>
          </cell>
          <cell r="W3055">
            <v>76203.199999999997</v>
          </cell>
          <cell r="X3055">
            <v>80000</v>
          </cell>
          <cell r="Y3055">
            <v>16000</v>
          </cell>
          <cell r="Z3055">
            <v>96000</v>
          </cell>
          <cell r="AA3055">
            <v>1840000</v>
          </cell>
          <cell r="AB3055">
            <v>0</v>
          </cell>
          <cell r="AC3055">
            <v>16000</v>
          </cell>
          <cell r="AD3055">
            <v>16000</v>
          </cell>
          <cell r="AE3055">
            <v>16000</v>
          </cell>
          <cell r="AF3055">
            <v>0</v>
          </cell>
          <cell r="AG3055">
            <v>0</v>
          </cell>
          <cell r="AH3055">
            <v>0</v>
          </cell>
          <cell r="AI3055">
            <v>0</v>
          </cell>
          <cell r="AJ3055">
            <v>0</v>
          </cell>
          <cell r="AK3055">
            <v>0</v>
          </cell>
          <cell r="AL3055">
            <v>0</v>
          </cell>
          <cell r="AM3055">
            <v>0</v>
          </cell>
          <cell r="AN3055">
            <v>0</v>
          </cell>
          <cell r="AO3055">
            <v>0</v>
          </cell>
          <cell r="AP3055">
            <v>0</v>
          </cell>
          <cell r="AQ3055">
            <v>48000</v>
          </cell>
        </row>
        <row r="3056">
          <cell r="A3056">
            <v>3</v>
          </cell>
          <cell r="B3056" t="str">
            <v>COP</v>
          </cell>
          <cell r="C3056" t="str">
            <v>Subastas</v>
          </cell>
          <cell r="D3056" t="str">
            <v>Fija</v>
          </cell>
          <cell r="E3056">
            <v>1</v>
          </cell>
          <cell r="F3056">
            <v>36248</v>
          </cell>
          <cell r="G3056" t="str">
            <v>Marzo</v>
          </cell>
          <cell r="H3056">
            <v>1999</v>
          </cell>
          <cell r="I3056">
            <v>36614</v>
          </cell>
          <cell r="J3056">
            <v>2000</v>
          </cell>
          <cell r="K3056" t="str">
            <v>Marzo</v>
          </cell>
          <cell r="L3056">
            <v>36308</v>
          </cell>
          <cell r="M3056" t="str">
            <v>Mayo</v>
          </cell>
          <cell r="N3056">
            <v>1999</v>
          </cell>
          <cell r="Q3056">
            <v>25.5</v>
          </cell>
          <cell r="R3056">
            <v>18.5</v>
          </cell>
          <cell r="S3056">
            <v>108.904</v>
          </cell>
          <cell r="T3056">
            <v>5441.1</v>
          </cell>
          <cell r="U3056">
            <v>5925.5755440000003</v>
          </cell>
          <cell r="V3056">
            <v>5441.1</v>
          </cell>
          <cell r="W3056">
            <v>5925.5755440000003</v>
          </cell>
          <cell r="X3056">
            <v>5441.1</v>
          </cell>
          <cell r="Y3056">
            <v>1387.4805000000001</v>
          </cell>
          <cell r="Z3056">
            <v>6828.5805</v>
          </cell>
          <cell r="AA3056">
            <v>100660.35</v>
          </cell>
          <cell r="AB3056">
            <v>0</v>
          </cell>
          <cell r="AC3056">
            <v>1387.4805000000001</v>
          </cell>
          <cell r="AD3056">
            <v>0</v>
          </cell>
          <cell r="AE3056">
            <v>0</v>
          </cell>
          <cell r="AF3056">
            <v>0</v>
          </cell>
          <cell r="AG3056">
            <v>0</v>
          </cell>
          <cell r="AH3056">
            <v>0</v>
          </cell>
          <cell r="AI3056">
            <v>0</v>
          </cell>
          <cell r="AJ3056">
            <v>0</v>
          </cell>
          <cell r="AK3056">
            <v>0</v>
          </cell>
          <cell r="AL3056">
            <v>0</v>
          </cell>
          <cell r="AM3056">
            <v>0</v>
          </cell>
          <cell r="AN3056">
            <v>0</v>
          </cell>
          <cell r="AO3056">
            <v>0</v>
          </cell>
          <cell r="AP3056">
            <v>0</v>
          </cell>
          <cell r="AQ3056">
            <v>1387.4805000000001</v>
          </cell>
        </row>
        <row r="3057">
          <cell r="A3057">
            <v>3</v>
          </cell>
          <cell r="B3057" t="str">
            <v>COP</v>
          </cell>
          <cell r="C3057" t="str">
            <v>Forzosas</v>
          </cell>
          <cell r="D3057" t="str">
            <v>Fija</v>
          </cell>
          <cell r="E3057">
            <v>1</v>
          </cell>
          <cell r="F3057">
            <v>36248</v>
          </cell>
          <cell r="G3057" t="str">
            <v>Marzo</v>
          </cell>
          <cell r="H3057">
            <v>1999</v>
          </cell>
          <cell r="I3057">
            <v>36614</v>
          </cell>
          <cell r="J3057">
            <v>2000</v>
          </cell>
          <cell r="K3057" t="str">
            <v>Marzo</v>
          </cell>
          <cell r="L3057">
            <v>36308</v>
          </cell>
          <cell r="M3057" t="str">
            <v>Mayo</v>
          </cell>
          <cell r="N3057">
            <v>1999</v>
          </cell>
          <cell r="Q3057">
            <v>25.5</v>
          </cell>
          <cell r="R3057">
            <v>18.5</v>
          </cell>
          <cell r="S3057">
            <v>108.904</v>
          </cell>
          <cell r="T3057">
            <v>1169.3</v>
          </cell>
          <cell r="U3057">
            <v>1273.4144719999999</v>
          </cell>
          <cell r="V3057">
            <v>1169.3</v>
          </cell>
          <cell r="W3057">
            <v>1273.4144719999999</v>
          </cell>
          <cell r="X3057">
            <v>1169.3</v>
          </cell>
          <cell r="Y3057">
            <v>298.17149999999998</v>
          </cell>
          <cell r="Z3057">
            <v>1467.4714999999999</v>
          </cell>
          <cell r="AA3057">
            <v>21632.05</v>
          </cell>
          <cell r="AB3057">
            <v>0</v>
          </cell>
          <cell r="AC3057">
            <v>298.17149999999998</v>
          </cell>
          <cell r="AD3057">
            <v>0</v>
          </cell>
          <cell r="AE3057">
            <v>0</v>
          </cell>
          <cell r="AF3057">
            <v>0</v>
          </cell>
          <cell r="AG3057">
            <v>0</v>
          </cell>
          <cell r="AH3057">
            <v>0</v>
          </cell>
          <cell r="AI3057">
            <v>0</v>
          </cell>
          <cell r="AJ3057">
            <v>0</v>
          </cell>
          <cell r="AK3057">
            <v>0</v>
          </cell>
          <cell r="AL3057">
            <v>0</v>
          </cell>
          <cell r="AM3057">
            <v>0</v>
          </cell>
          <cell r="AN3057">
            <v>0</v>
          </cell>
          <cell r="AO3057">
            <v>0</v>
          </cell>
          <cell r="AP3057">
            <v>0</v>
          </cell>
          <cell r="AQ3057">
            <v>298.17149999999998</v>
          </cell>
        </row>
        <row r="3058">
          <cell r="A3058">
            <v>3</v>
          </cell>
          <cell r="B3058" t="str">
            <v>COP</v>
          </cell>
          <cell r="C3058" t="str">
            <v>Subastas</v>
          </cell>
          <cell r="D3058" t="str">
            <v>Fija</v>
          </cell>
          <cell r="E3058">
            <v>2</v>
          </cell>
          <cell r="F3058">
            <v>36262</v>
          </cell>
          <cell r="G3058" t="str">
            <v>Abril</v>
          </cell>
          <cell r="H3058">
            <v>1999</v>
          </cell>
          <cell r="I3058">
            <v>36993</v>
          </cell>
          <cell r="J3058">
            <v>2001</v>
          </cell>
          <cell r="K3058" t="str">
            <v>Abril</v>
          </cell>
          <cell r="L3058">
            <v>36308</v>
          </cell>
          <cell r="M3058" t="str">
            <v>Mayo</v>
          </cell>
          <cell r="N3058">
            <v>1999</v>
          </cell>
          <cell r="Q3058">
            <v>25.5</v>
          </cell>
          <cell r="R3058">
            <v>21.3</v>
          </cell>
          <cell r="S3058">
            <v>108.93600000000001</v>
          </cell>
          <cell r="T3058">
            <v>10089.800000000001</v>
          </cell>
          <cell r="U3058">
            <v>10991.424528</v>
          </cell>
          <cell r="V3058">
            <v>10089.799999999999</v>
          </cell>
          <cell r="W3058">
            <v>10991.424528</v>
          </cell>
          <cell r="X3058">
            <v>10089.800000000001</v>
          </cell>
          <cell r="Y3058">
            <v>2572.8990000000003</v>
          </cell>
          <cell r="Z3058">
            <v>12662.699000000001</v>
          </cell>
          <cell r="AA3058">
            <v>214912.74000000002</v>
          </cell>
          <cell r="AB3058">
            <v>0</v>
          </cell>
          <cell r="AC3058">
            <v>2572.8990000000003</v>
          </cell>
          <cell r="AD3058">
            <v>2572.8990000000003</v>
          </cell>
          <cell r="AE3058">
            <v>0</v>
          </cell>
          <cell r="AF3058">
            <v>0</v>
          </cell>
          <cell r="AG3058">
            <v>0</v>
          </cell>
          <cell r="AH3058">
            <v>0</v>
          </cell>
          <cell r="AI3058">
            <v>0</v>
          </cell>
          <cell r="AJ3058">
            <v>0</v>
          </cell>
          <cell r="AK3058">
            <v>0</v>
          </cell>
          <cell r="AL3058">
            <v>0</v>
          </cell>
          <cell r="AM3058">
            <v>0</v>
          </cell>
          <cell r="AN3058">
            <v>0</v>
          </cell>
          <cell r="AO3058">
            <v>0</v>
          </cell>
          <cell r="AP3058">
            <v>0</v>
          </cell>
          <cell r="AQ3058">
            <v>5145.7980000000007</v>
          </cell>
        </row>
        <row r="3059">
          <cell r="A3059">
            <v>3</v>
          </cell>
          <cell r="B3059" t="str">
            <v>COP</v>
          </cell>
          <cell r="C3059" t="str">
            <v>Subastas</v>
          </cell>
          <cell r="D3059" t="str">
            <v>Fija</v>
          </cell>
          <cell r="E3059">
            <v>3</v>
          </cell>
          <cell r="F3059">
            <v>36283</v>
          </cell>
          <cell r="G3059" t="str">
            <v>Mayo</v>
          </cell>
          <cell r="H3059">
            <v>1999</v>
          </cell>
          <cell r="I3059">
            <v>37379</v>
          </cell>
          <cell r="J3059">
            <v>2002</v>
          </cell>
          <cell r="K3059" t="str">
            <v>Mayo</v>
          </cell>
          <cell r="L3059">
            <v>36308</v>
          </cell>
          <cell r="M3059" t="str">
            <v>Mayo</v>
          </cell>
          <cell r="N3059">
            <v>1999</v>
          </cell>
          <cell r="Q3059">
            <v>20</v>
          </cell>
          <cell r="R3059">
            <v>23</v>
          </cell>
          <cell r="S3059">
            <v>95.308000000000007</v>
          </cell>
          <cell r="T3059">
            <v>8500</v>
          </cell>
          <cell r="U3059">
            <v>8101.18</v>
          </cell>
          <cell r="V3059">
            <v>8500</v>
          </cell>
          <cell r="W3059">
            <v>8101.18</v>
          </cell>
          <cell r="X3059">
            <v>8500</v>
          </cell>
          <cell r="Y3059">
            <v>1700</v>
          </cell>
          <cell r="Z3059">
            <v>10200</v>
          </cell>
          <cell r="AA3059">
            <v>195500</v>
          </cell>
          <cell r="AB3059">
            <v>0</v>
          </cell>
          <cell r="AC3059">
            <v>1700</v>
          </cell>
          <cell r="AD3059">
            <v>1700</v>
          </cell>
          <cell r="AE3059">
            <v>1700</v>
          </cell>
          <cell r="AF3059">
            <v>0</v>
          </cell>
          <cell r="AG3059">
            <v>0</v>
          </cell>
          <cell r="AH3059">
            <v>0</v>
          </cell>
          <cell r="AI3059">
            <v>0</v>
          </cell>
          <cell r="AJ3059">
            <v>0</v>
          </cell>
          <cell r="AK3059">
            <v>0</v>
          </cell>
          <cell r="AL3059">
            <v>0</v>
          </cell>
          <cell r="AM3059">
            <v>0</v>
          </cell>
          <cell r="AN3059">
            <v>0</v>
          </cell>
          <cell r="AO3059">
            <v>0</v>
          </cell>
          <cell r="AP3059">
            <v>0</v>
          </cell>
          <cell r="AQ3059">
            <v>5100</v>
          </cell>
        </row>
        <row r="3060">
          <cell r="A3060">
            <v>3</v>
          </cell>
          <cell r="B3060" t="str">
            <v>COP</v>
          </cell>
          <cell r="C3060" t="str">
            <v>Forzosas</v>
          </cell>
          <cell r="D3060" t="str">
            <v>Fija</v>
          </cell>
          <cell r="E3060">
            <v>1</v>
          </cell>
          <cell r="F3060">
            <v>36248</v>
          </cell>
          <cell r="G3060" t="str">
            <v>Marzo</v>
          </cell>
          <cell r="H3060">
            <v>1999</v>
          </cell>
          <cell r="I3060">
            <v>36614</v>
          </cell>
          <cell r="J3060">
            <v>2000</v>
          </cell>
          <cell r="K3060" t="str">
            <v>Marzo</v>
          </cell>
          <cell r="L3060">
            <v>36311</v>
          </cell>
          <cell r="M3060" t="str">
            <v>Mayo</v>
          </cell>
          <cell r="N3060">
            <v>1999</v>
          </cell>
          <cell r="Q3060">
            <v>25.5</v>
          </cell>
          <cell r="R3060">
            <v>18.5</v>
          </cell>
          <cell r="S3060">
            <v>109.056</v>
          </cell>
          <cell r="T3060">
            <v>4281.3</v>
          </cell>
          <cell r="U3060">
            <v>4669.0145279999997</v>
          </cell>
          <cell r="V3060">
            <v>4281.3</v>
          </cell>
          <cell r="W3060">
            <v>4669.0145279999997</v>
          </cell>
          <cell r="X3060">
            <v>4281.3</v>
          </cell>
          <cell r="Y3060">
            <v>1091.7315000000001</v>
          </cell>
          <cell r="Z3060">
            <v>5373.0315000000001</v>
          </cell>
          <cell r="AA3060">
            <v>79204.05</v>
          </cell>
          <cell r="AB3060">
            <v>0</v>
          </cell>
          <cell r="AC3060">
            <v>1091.7315000000001</v>
          </cell>
          <cell r="AD3060">
            <v>0</v>
          </cell>
          <cell r="AE3060">
            <v>0</v>
          </cell>
          <cell r="AF3060">
            <v>0</v>
          </cell>
          <cell r="AG3060">
            <v>0</v>
          </cell>
          <cell r="AH3060">
            <v>0</v>
          </cell>
          <cell r="AI3060">
            <v>0</v>
          </cell>
          <cell r="AJ3060">
            <v>0</v>
          </cell>
          <cell r="AK3060">
            <v>0</v>
          </cell>
          <cell r="AL3060">
            <v>0</v>
          </cell>
          <cell r="AM3060">
            <v>0</v>
          </cell>
          <cell r="AN3060">
            <v>0</v>
          </cell>
          <cell r="AO3060">
            <v>0</v>
          </cell>
          <cell r="AP3060">
            <v>0</v>
          </cell>
          <cell r="AQ3060">
            <v>1091.7315000000001</v>
          </cell>
        </row>
        <row r="3061">
          <cell r="A3061">
            <v>3</v>
          </cell>
          <cell r="B3061" t="str">
            <v>COP</v>
          </cell>
          <cell r="C3061" t="str">
            <v>Forzosas</v>
          </cell>
          <cell r="D3061" t="str">
            <v>Fija</v>
          </cell>
          <cell r="E3061">
            <v>2</v>
          </cell>
          <cell r="F3061">
            <v>36262</v>
          </cell>
          <cell r="G3061" t="str">
            <v>Abril</v>
          </cell>
          <cell r="H3061">
            <v>1999</v>
          </cell>
          <cell r="I3061">
            <v>36993</v>
          </cell>
          <cell r="J3061">
            <v>2001</v>
          </cell>
          <cell r="K3061" t="str">
            <v>Abril</v>
          </cell>
          <cell r="L3061">
            <v>36311</v>
          </cell>
          <cell r="M3061" t="str">
            <v>Mayo</v>
          </cell>
          <cell r="N3061">
            <v>1999</v>
          </cell>
          <cell r="Q3061">
            <v>25.5</v>
          </cell>
          <cell r="R3061">
            <v>21.3</v>
          </cell>
          <cell r="S3061">
            <v>109.10899999999999</v>
          </cell>
          <cell r="T3061">
            <v>16217.4</v>
          </cell>
          <cell r="U3061">
            <v>17694.642965999999</v>
          </cell>
          <cell r="V3061">
            <v>16217.4</v>
          </cell>
          <cell r="W3061">
            <v>17694.642965999999</v>
          </cell>
          <cell r="X3061">
            <v>16217.4</v>
          </cell>
          <cell r="Y3061">
            <v>4135.4369999999999</v>
          </cell>
          <cell r="Z3061">
            <v>20352.837</v>
          </cell>
          <cell r="AA3061">
            <v>345430.62</v>
          </cell>
          <cell r="AB3061">
            <v>0</v>
          </cell>
          <cell r="AC3061">
            <v>4135.4369999999999</v>
          </cell>
          <cell r="AD3061">
            <v>4135.4369999999999</v>
          </cell>
          <cell r="AE3061">
            <v>0</v>
          </cell>
          <cell r="AF3061">
            <v>0</v>
          </cell>
          <cell r="AG3061">
            <v>0</v>
          </cell>
          <cell r="AH3061">
            <v>0</v>
          </cell>
          <cell r="AI3061">
            <v>0</v>
          </cell>
          <cell r="AJ3061">
            <v>0</v>
          </cell>
          <cell r="AK3061">
            <v>0</v>
          </cell>
          <cell r="AL3061">
            <v>0</v>
          </cell>
          <cell r="AM3061">
            <v>0</v>
          </cell>
          <cell r="AN3061">
            <v>0</v>
          </cell>
          <cell r="AO3061">
            <v>0</v>
          </cell>
          <cell r="AP3061">
            <v>0</v>
          </cell>
          <cell r="AQ3061">
            <v>8270.8739999999998</v>
          </cell>
        </row>
        <row r="3062">
          <cell r="A3062">
            <v>3</v>
          </cell>
          <cell r="B3062" t="str">
            <v>COP</v>
          </cell>
          <cell r="C3062" t="str">
            <v>Convenidas</v>
          </cell>
          <cell r="D3062" t="str">
            <v>Fija</v>
          </cell>
          <cell r="E3062">
            <v>3</v>
          </cell>
          <cell r="F3062">
            <v>36283</v>
          </cell>
          <cell r="G3062" t="str">
            <v>Mayo</v>
          </cell>
          <cell r="H3062">
            <v>1999</v>
          </cell>
          <cell r="I3062">
            <v>37379</v>
          </cell>
          <cell r="J3062">
            <v>2002</v>
          </cell>
          <cell r="K3062" t="str">
            <v>Mayo</v>
          </cell>
          <cell r="L3062">
            <v>36311</v>
          </cell>
          <cell r="M3062" t="str">
            <v>Mayo</v>
          </cell>
          <cell r="N3062">
            <v>1999</v>
          </cell>
          <cell r="Q3062">
            <v>20</v>
          </cell>
          <cell r="R3062">
            <v>23</v>
          </cell>
          <cell r="S3062">
            <v>95.47</v>
          </cell>
          <cell r="T3062">
            <v>1800.8</v>
          </cell>
          <cell r="U3062">
            <v>1719.2237600000001</v>
          </cell>
          <cell r="V3062">
            <v>1800.8</v>
          </cell>
          <cell r="W3062">
            <v>1719.2237600000001</v>
          </cell>
          <cell r="X3062">
            <v>1800.8</v>
          </cell>
          <cell r="Y3062">
            <v>360.16</v>
          </cell>
          <cell r="Z3062">
            <v>2160.96</v>
          </cell>
          <cell r="AA3062">
            <v>41418.400000000001</v>
          </cell>
          <cell r="AB3062">
            <v>0</v>
          </cell>
          <cell r="AC3062">
            <v>360.16</v>
          </cell>
          <cell r="AD3062">
            <v>360.16</v>
          </cell>
          <cell r="AE3062">
            <v>360.16</v>
          </cell>
          <cell r="AF3062">
            <v>0</v>
          </cell>
          <cell r="AG3062">
            <v>0</v>
          </cell>
          <cell r="AH3062">
            <v>0</v>
          </cell>
          <cell r="AI3062">
            <v>0</v>
          </cell>
          <cell r="AJ3062">
            <v>0</v>
          </cell>
          <cell r="AK3062">
            <v>0</v>
          </cell>
          <cell r="AL3062">
            <v>0</v>
          </cell>
          <cell r="AM3062">
            <v>0</v>
          </cell>
          <cell r="AN3062">
            <v>0</v>
          </cell>
          <cell r="AO3062">
            <v>0</v>
          </cell>
          <cell r="AP3062">
            <v>0</v>
          </cell>
          <cell r="AQ3062">
            <v>1080.48</v>
          </cell>
        </row>
        <row r="3063">
          <cell r="A3063">
            <v>3</v>
          </cell>
          <cell r="B3063" t="str">
            <v>COP</v>
          </cell>
          <cell r="C3063" t="str">
            <v>Forzosas</v>
          </cell>
          <cell r="D3063" t="str">
            <v>Fija</v>
          </cell>
          <cell r="E3063">
            <v>1</v>
          </cell>
          <cell r="F3063">
            <v>36248</v>
          </cell>
          <cell r="G3063" t="str">
            <v>Marzo</v>
          </cell>
          <cell r="H3063">
            <v>1999</v>
          </cell>
          <cell r="I3063">
            <v>36614</v>
          </cell>
          <cell r="J3063">
            <v>2000</v>
          </cell>
          <cell r="K3063" t="str">
            <v>Marzo</v>
          </cell>
          <cell r="L3063">
            <v>36312</v>
          </cell>
          <cell r="M3063" t="str">
            <v>Junio</v>
          </cell>
          <cell r="N3063">
            <v>1999</v>
          </cell>
          <cell r="Q3063">
            <v>25.5</v>
          </cell>
          <cell r="R3063">
            <v>18.5</v>
          </cell>
          <cell r="S3063">
            <v>109.107</v>
          </cell>
          <cell r="T3063">
            <v>504</v>
          </cell>
          <cell r="U3063">
            <v>549.89927999999998</v>
          </cell>
          <cell r="V3063">
            <v>504</v>
          </cell>
          <cell r="W3063">
            <v>549.89927999999998</v>
          </cell>
          <cell r="X3063">
            <v>504</v>
          </cell>
          <cell r="Y3063">
            <v>128.52000000000001</v>
          </cell>
          <cell r="Z3063">
            <v>632.52</v>
          </cell>
          <cell r="AA3063">
            <v>9324</v>
          </cell>
          <cell r="AB3063">
            <v>0</v>
          </cell>
          <cell r="AC3063">
            <v>128.52000000000001</v>
          </cell>
          <cell r="AD3063">
            <v>0</v>
          </cell>
          <cell r="AE3063">
            <v>0</v>
          </cell>
          <cell r="AF3063">
            <v>0</v>
          </cell>
          <cell r="AG3063">
            <v>0</v>
          </cell>
          <cell r="AH3063">
            <v>0</v>
          </cell>
          <cell r="AI3063">
            <v>0</v>
          </cell>
          <cell r="AJ3063">
            <v>0</v>
          </cell>
          <cell r="AK3063">
            <v>0</v>
          </cell>
          <cell r="AL3063">
            <v>0</v>
          </cell>
          <cell r="AM3063">
            <v>0</v>
          </cell>
          <cell r="AN3063">
            <v>0</v>
          </cell>
          <cell r="AO3063">
            <v>0</v>
          </cell>
          <cell r="AP3063">
            <v>0</v>
          </cell>
          <cell r="AQ3063">
            <v>128.52000000000001</v>
          </cell>
        </row>
        <row r="3064">
          <cell r="A3064">
            <v>3</v>
          </cell>
          <cell r="B3064" t="str">
            <v>COP</v>
          </cell>
          <cell r="C3064" t="str">
            <v>Convenidas</v>
          </cell>
          <cell r="D3064" t="str">
            <v>Fija</v>
          </cell>
          <cell r="E3064">
            <v>3</v>
          </cell>
          <cell r="F3064">
            <v>36283</v>
          </cell>
          <cell r="G3064" t="str">
            <v>Mayo</v>
          </cell>
          <cell r="H3064">
            <v>1999</v>
          </cell>
          <cell r="I3064">
            <v>37379</v>
          </cell>
          <cell r="J3064">
            <v>2002</v>
          </cell>
          <cell r="K3064" t="str">
            <v>Mayo</v>
          </cell>
          <cell r="L3064">
            <v>36312</v>
          </cell>
          <cell r="M3064" t="str">
            <v>Junio</v>
          </cell>
          <cell r="N3064">
            <v>1999</v>
          </cell>
          <cell r="Q3064">
            <v>20</v>
          </cell>
          <cell r="R3064">
            <v>23</v>
          </cell>
          <cell r="S3064">
            <v>95.524000000000001</v>
          </cell>
          <cell r="T3064">
            <v>16540.3</v>
          </cell>
          <cell r="U3064">
            <v>15799.956172</v>
          </cell>
          <cell r="V3064">
            <v>16540.3</v>
          </cell>
          <cell r="W3064">
            <v>15799.956172</v>
          </cell>
          <cell r="X3064">
            <v>16540.3</v>
          </cell>
          <cell r="Y3064">
            <v>3308.06</v>
          </cell>
          <cell r="Z3064">
            <v>19848.36</v>
          </cell>
          <cell r="AA3064">
            <v>380426.89999999997</v>
          </cell>
          <cell r="AB3064">
            <v>0</v>
          </cell>
          <cell r="AC3064">
            <v>3308.06</v>
          </cell>
          <cell r="AD3064">
            <v>3308.06</v>
          </cell>
          <cell r="AE3064">
            <v>3308.06</v>
          </cell>
          <cell r="AF3064">
            <v>0</v>
          </cell>
          <cell r="AG3064">
            <v>0</v>
          </cell>
          <cell r="AH3064">
            <v>0</v>
          </cell>
          <cell r="AI3064">
            <v>0</v>
          </cell>
          <cell r="AJ3064">
            <v>0</v>
          </cell>
          <cell r="AK3064">
            <v>0</v>
          </cell>
          <cell r="AL3064">
            <v>0</v>
          </cell>
          <cell r="AM3064">
            <v>0</v>
          </cell>
          <cell r="AN3064">
            <v>0</v>
          </cell>
          <cell r="AO3064">
            <v>0</v>
          </cell>
          <cell r="AP3064">
            <v>0</v>
          </cell>
          <cell r="AQ3064">
            <v>9924.18</v>
          </cell>
        </row>
        <row r="3065">
          <cell r="A3065">
            <v>3</v>
          </cell>
          <cell r="B3065" t="str">
            <v>COP</v>
          </cell>
          <cell r="C3065" t="str">
            <v>Forzosas</v>
          </cell>
          <cell r="D3065" t="str">
            <v>Fija</v>
          </cell>
          <cell r="E3065">
            <v>1</v>
          </cell>
          <cell r="F3065">
            <v>36248</v>
          </cell>
          <cell r="G3065" t="str">
            <v>Marzo</v>
          </cell>
          <cell r="H3065">
            <v>1999</v>
          </cell>
          <cell r="I3065">
            <v>36614</v>
          </cell>
          <cell r="J3065">
            <v>2000</v>
          </cell>
          <cell r="K3065" t="str">
            <v>Marzo</v>
          </cell>
          <cell r="L3065">
            <v>36313</v>
          </cell>
          <cell r="M3065" t="str">
            <v>Junio</v>
          </cell>
          <cell r="N3065">
            <v>1999</v>
          </cell>
          <cell r="Q3065">
            <v>25.5</v>
          </cell>
          <cell r="R3065">
            <v>18.5</v>
          </cell>
          <cell r="S3065">
            <v>109.157</v>
          </cell>
          <cell r="T3065">
            <v>700</v>
          </cell>
          <cell r="U3065">
            <v>764.09900000000005</v>
          </cell>
          <cell r="V3065">
            <v>700</v>
          </cell>
          <cell r="W3065">
            <v>764.09900000000005</v>
          </cell>
          <cell r="X3065">
            <v>700</v>
          </cell>
          <cell r="Y3065">
            <v>178.5</v>
          </cell>
          <cell r="Z3065">
            <v>878.5</v>
          </cell>
          <cell r="AA3065">
            <v>12950</v>
          </cell>
          <cell r="AB3065">
            <v>0</v>
          </cell>
          <cell r="AC3065">
            <v>178.5</v>
          </cell>
          <cell r="AD3065">
            <v>0</v>
          </cell>
          <cell r="AE3065">
            <v>0</v>
          </cell>
          <cell r="AF3065">
            <v>0</v>
          </cell>
          <cell r="AG3065">
            <v>0</v>
          </cell>
          <cell r="AH3065">
            <v>0</v>
          </cell>
          <cell r="AI3065">
            <v>0</v>
          </cell>
          <cell r="AJ3065">
            <v>0</v>
          </cell>
          <cell r="AK3065">
            <v>0</v>
          </cell>
          <cell r="AL3065">
            <v>0</v>
          </cell>
          <cell r="AM3065">
            <v>0</v>
          </cell>
          <cell r="AN3065">
            <v>0</v>
          </cell>
          <cell r="AO3065">
            <v>0</v>
          </cell>
          <cell r="AP3065">
            <v>0</v>
          </cell>
          <cell r="AQ3065">
            <v>178.5</v>
          </cell>
        </row>
        <row r="3066">
          <cell r="A3066">
            <v>3</v>
          </cell>
          <cell r="B3066" t="str">
            <v>COP</v>
          </cell>
          <cell r="C3066" t="str">
            <v>Convenidas</v>
          </cell>
          <cell r="D3066" t="str">
            <v>Fija</v>
          </cell>
          <cell r="E3066">
            <v>2</v>
          </cell>
          <cell r="F3066">
            <v>36262</v>
          </cell>
          <cell r="G3066" t="str">
            <v>Abril</v>
          </cell>
          <cell r="H3066">
            <v>1999</v>
          </cell>
          <cell r="I3066">
            <v>36993</v>
          </cell>
          <cell r="J3066">
            <v>2001</v>
          </cell>
          <cell r="K3066" t="str">
            <v>Abril</v>
          </cell>
          <cell r="L3066">
            <v>36313</v>
          </cell>
          <cell r="M3066" t="str">
            <v>Junio</v>
          </cell>
          <cell r="N3066">
            <v>1999</v>
          </cell>
          <cell r="Q3066">
            <v>25.5</v>
          </cell>
          <cell r="R3066">
            <v>21.3</v>
          </cell>
          <cell r="S3066">
            <v>109.22499999999999</v>
          </cell>
          <cell r="T3066">
            <v>9155.4</v>
          </cell>
          <cell r="U3066">
            <v>9999.9856500000005</v>
          </cell>
          <cell r="V3066">
            <v>9155.4</v>
          </cell>
          <cell r="W3066">
            <v>9999.9856500000005</v>
          </cell>
          <cell r="X3066">
            <v>9155.4</v>
          </cell>
          <cell r="Y3066">
            <v>2334.627</v>
          </cell>
          <cell r="Z3066">
            <v>11490.027</v>
          </cell>
          <cell r="AA3066">
            <v>195010.02</v>
          </cell>
          <cell r="AB3066">
            <v>0</v>
          </cell>
          <cell r="AC3066">
            <v>2334.627</v>
          </cell>
          <cell r="AD3066">
            <v>2334.627</v>
          </cell>
          <cell r="AE3066">
            <v>0</v>
          </cell>
          <cell r="AF3066">
            <v>0</v>
          </cell>
          <cell r="AG3066">
            <v>0</v>
          </cell>
          <cell r="AH3066">
            <v>0</v>
          </cell>
          <cell r="AI3066">
            <v>0</v>
          </cell>
          <cell r="AJ3066">
            <v>0</v>
          </cell>
          <cell r="AK3066">
            <v>0</v>
          </cell>
          <cell r="AL3066">
            <v>0</v>
          </cell>
          <cell r="AM3066">
            <v>0</v>
          </cell>
          <cell r="AN3066">
            <v>0</v>
          </cell>
          <cell r="AO3066">
            <v>0</v>
          </cell>
          <cell r="AP3066">
            <v>0</v>
          </cell>
          <cell r="AQ3066">
            <v>4669.2539999999999</v>
          </cell>
        </row>
        <row r="3067">
          <cell r="A3067">
            <v>3</v>
          </cell>
          <cell r="B3067" t="str">
            <v>COP</v>
          </cell>
          <cell r="C3067" t="str">
            <v>Convenidas</v>
          </cell>
          <cell r="D3067" t="str">
            <v>Fija</v>
          </cell>
          <cell r="E3067">
            <v>3</v>
          </cell>
          <cell r="F3067">
            <v>36283</v>
          </cell>
          <cell r="G3067" t="str">
            <v>Mayo</v>
          </cell>
          <cell r="H3067">
            <v>1999</v>
          </cell>
          <cell r="I3067">
            <v>37379</v>
          </cell>
          <cell r="J3067">
            <v>2002</v>
          </cell>
          <cell r="K3067" t="str">
            <v>Mayo</v>
          </cell>
          <cell r="L3067">
            <v>36313</v>
          </cell>
          <cell r="M3067" t="str">
            <v>Junio</v>
          </cell>
          <cell r="N3067">
            <v>1999</v>
          </cell>
          <cell r="Q3067">
            <v>20</v>
          </cell>
          <cell r="R3067">
            <v>23</v>
          </cell>
          <cell r="S3067">
            <v>95.578000000000003</v>
          </cell>
          <cell r="T3067">
            <v>8370.1</v>
          </cell>
          <cell r="U3067">
            <v>7999.9741780000004</v>
          </cell>
          <cell r="V3067">
            <v>8370.1</v>
          </cell>
          <cell r="W3067">
            <v>7999.9741780000004</v>
          </cell>
          <cell r="X3067">
            <v>8370.1</v>
          </cell>
          <cell r="Y3067">
            <v>1674.0200000000002</v>
          </cell>
          <cell r="Z3067">
            <v>10044.120000000001</v>
          </cell>
          <cell r="AA3067">
            <v>192512.30000000002</v>
          </cell>
          <cell r="AB3067">
            <v>0</v>
          </cell>
          <cell r="AC3067">
            <v>1674.0200000000002</v>
          </cell>
          <cell r="AD3067">
            <v>1674.0200000000002</v>
          </cell>
          <cell r="AE3067">
            <v>1674.0200000000002</v>
          </cell>
          <cell r="AF3067">
            <v>0</v>
          </cell>
          <cell r="AG3067">
            <v>0</v>
          </cell>
          <cell r="AH3067">
            <v>0</v>
          </cell>
          <cell r="AI3067">
            <v>0</v>
          </cell>
          <cell r="AJ3067">
            <v>0</v>
          </cell>
          <cell r="AK3067">
            <v>0</v>
          </cell>
          <cell r="AL3067">
            <v>0</v>
          </cell>
          <cell r="AM3067">
            <v>0</v>
          </cell>
          <cell r="AN3067">
            <v>0</v>
          </cell>
          <cell r="AO3067">
            <v>0</v>
          </cell>
          <cell r="AP3067">
            <v>0</v>
          </cell>
          <cell r="AQ3067">
            <v>5022.0600000000004</v>
          </cell>
        </row>
        <row r="3068">
          <cell r="A3068">
            <v>3</v>
          </cell>
          <cell r="B3068" t="str">
            <v>COP</v>
          </cell>
          <cell r="C3068" t="str">
            <v>Forzosas</v>
          </cell>
          <cell r="D3068" t="str">
            <v>Fija</v>
          </cell>
          <cell r="E3068">
            <v>1</v>
          </cell>
          <cell r="F3068">
            <v>36248</v>
          </cell>
          <cell r="G3068" t="str">
            <v>Marzo</v>
          </cell>
          <cell r="H3068">
            <v>1999</v>
          </cell>
          <cell r="I3068">
            <v>36614</v>
          </cell>
          <cell r="J3068">
            <v>2000</v>
          </cell>
          <cell r="K3068" t="str">
            <v>Marzo</v>
          </cell>
          <cell r="L3068">
            <v>36314</v>
          </cell>
          <cell r="M3068" t="str">
            <v>Junio</v>
          </cell>
          <cell r="N3068">
            <v>1999</v>
          </cell>
          <cell r="Q3068">
            <v>25.5</v>
          </cell>
          <cell r="R3068">
            <v>18.5</v>
          </cell>
          <cell r="S3068">
            <v>109.208</v>
          </cell>
          <cell r="T3068">
            <v>163.9</v>
          </cell>
          <cell r="U3068">
            <v>178.99191200000001</v>
          </cell>
          <cell r="V3068">
            <v>163.9</v>
          </cell>
          <cell r="W3068">
            <v>178.99191200000001</v>
          </cell>
          <cell r="X3068">
            <v>163.9</v>
          </cell>
          <cell r="Y3068">
            <v>41.794499999999999</v>
          </cell>
          <cell r="Z3068">
            <v>205.69450000000001</v>
          </cell>
          <cell r="AA3068">
            <v>3032.15</v>
          </cell>
          <cell r="AB3068">
            <v>0</v>
          </cell>
          <cell r="AC3068">
            <v>41.794499999999999</v>
          </cell>
          <cell r="AD3068">
            <v>0</v>
          </cell>
          <cell r="AE3068">
            <v>0</v>
          </cell>
          <cell r="AF3068">
            <v>0</v>
          </cell>
          <cell r="AG3068">
            <v>0</v>
          </cell>
          <cell r="AH3068">
            <v>0</v>
          </cell>
          <cell r="AI3068">
            <v>0</v>
          </cell>
          <cell r="AJ3068">
            <v>0</v>
          </cell>
          <cell r="AK3068">
            <v>0</v>
          </cell>
          <cell r="AL3068">
            <v>0</v>
          </cell>
          <cell r="AM3068">
            <v>0</v>
          </cell>
          <cell r="AN3068">
            <v>0</v>
          </cell>
          <cell r="AO3068">
            <v>0</v>
          </cell>
          <cell r="AP3068">
            <v>0</v>
          </cell>
          <cell r="AQ3068">
            <v>41.794499999999999</v>
          </cell>
        </row>
        <row r="3069">
          <cell r="A3069">
            <v>3</v>
          </cell>
          <cell r="B3069" t="str">
            <v>COP</v>
          </cell>
          <cell r="C3069" t="str">
            <v>Forzosas</v>
          </cell>
          <cell r="D3069" t="str">
            <v>Fija</v>
          </cell>
          <cell r="E3069">
            <v>3</v>
          </cell>
          <cell r="F3069">
            <v>36283</v>
          </cell>
          <cell r="G3069" t="str">
            <v>Mayo</v>
          </cell>
          <cell r="H3069">
            <v>1999</v>
          </cell>
          <cell r="I3069">
            <v>37379</v>
          </cell>
          <cell r="J3069">
            <v>2002</v>
          </cell>
          <cell r="K3069" t="str">
            <v>Mayo</v>
          </cell>
          <cell r="L3069">
            <v>36314</v>
          </cell>
          <cell r="M3069" t="str">
            <v>Junio</v>
          </cell>
          <cell r="N3069">
            <v>1999</v>
          </cell>
          <cell r="Q3069">
            <v>20</v>
          </cell>
          <cell r="R3069">
            <v>23</v>
          </cell>
          <cell r="S3069">
            <v>95.632999999999996</v>
          </cell>
          <cell r="T3069">
            <v>3230.5</v>
          </cell>
          <cell r="U3069">
            <v>3089.4240650000002</v>
          </cell>
          <cell r="V3069">
            <v>3230.5</v>
          </cell>
          <cell r="W3069">
            <v>3089.4240650000002</v>
          </cell>
          <cell r="X3069">
            <v>3230.5</v>
          </cell>
          <cell r="Y3069">
            <v>646.1</v>
          </cell>
          <cell r="Z3069">
            <v>3876.6</v>
          </cell>
          <cell r="AA3069">
            <v>74301.5</v>
          </cell>
          <cell r="AB3069">
            <v>0</v>
          </cell>
          <cell r="AC3069">
            <v>646.1</v>
          </cell>
          <cell r="AD3069">
            <v>646.1</v>
          </cell>
          <cell r="AE3069">
            <v>646.1</v>
          </cell>
          <cell r="AF3069">
            <v>0</v>
          </cell>
          <cell r="AG3069">
            <v>0</v>
          </cell>
          <cell r="AH3069">
            <v>0</v>
          </cell>
          <cell r="AI3069">
            <v>0</v>
          </cell>
          <cell r="AJ3069">
            <v>0</v>
          </cell>
          <cell r="AK3069">
            <v>0</v>
          </cell>
          <cell r="AL3069">
            <v>0</v>
          </cell>
          <cell r="AM3069">
            <v>0</v>
          </cell>
          <cell r="AN3069">
            <v>0</v>
          </cell>
          <cell r="AO3069">
            <v>0</v>
          </cell>
          <cell r="AP3069">
            <v>0</v>
          </cell>
          <cell r="AQ3069">
            <v>1938.3000000000002</v>
          </cell>
        </row>
        <row r="3070">
          <cell r="A3070">
            <v>3</v>
          </cell>
          <cell r="B3070" t="str">
            <v>COP</v>
          </cell>
          <cell r="C3070" t="str">
            <v>Convenidas</v>
          </cell>
          <cell r="D3070" t="str">
            <v>Fija</v>
          </cell>
          <cell r="E3070">
            <v>3</v>
          </cell>
          <cell r="F3070">
            <v>36283</v>
          </cell>
          <cell r="G3070" t="str">
            <v>Mayo</v>
          </cell>
          <cell r="H3070">
            <v>1999</v>
          </cell>
          <cell r="I3070">
            <v>37379</v>
          </cell>
          <cell r="J3070">
            <v>2002</v>
          </cell>
          <cell r="K3070" t="str">
            <v>Mayo</v>
          </cell>
          <cell r="L3070">
            <v>36314</v>
          </cell>
          <cell r="M3070" t="str">
            <v>Junio</v>
          </cell>
          <cell r="N3070">
            <v>1999</v>
          </cell>
          <cell r="Q3070">
            <v>20</v>
          </cell>
          <cell r="R3070">
            <v>23</v>
          </cell>
          <cell r="S3070">
            <v>95.632999999999996</v>
          </cell>
          <cell r="T3070">
            <v>5228.3</v>
          </cell>
          <cell r="U3070">
            <v>4999.9801390000002</v>
          </cell>
          <cell r="V3070">
            <v>5228.3</v>
          </cell>
          <cell r="W3070">
            <v>4999.9801390000002</v>
          </cell>
          <cell r="X3070">
            <v>5228.3</v>
          </cell>
          <cell r="Y3070">
            <v>1045.6600000000001</v>
          </cell>
          <cell r="Z3070">
            <v>6273.96</v>
          </cell>
          <cell r="AA3070">
            <v>120250.90000000001</v>
          </cell>
          <cell r="AB3070">
            <v>0</v>
          </cell>
          <cell r="AC3070">
            <v>1045.6600000000001</v>
          </cell>
          <cell r="AD3070">
            <v>1045.6600000000001</v>
          </cell>
          <cell r="AE3070">
            <v>1045.6600000000001</v>
          </cell>
          <cell r="AF3070">
            <v>0</v>
          </cell>
          <cell r="AG3070">
            <v>0</v>
          </cell>
          <cell r="AH3070">
            <v>0</v>
          </cell>
          <cell r="AI3070">
            <v>0</v>
          </cell>
          <cell r="AJ3070">
            <v>0</v>
          </cell>
          <cell r="AK3070">
            <v>0</v>
          </cell>
          <cell r="AL3070">
            <v>0</v>
          </cell>
          <cell r="AM3070">
            <v>0</v>
          </cell>
          <cell r="AN3070">
            <v>0</v>
          </cell>
          <cell r="AO3070">
            <v>0</v>
          </cell>
          <cell r="AP3070">
            <v>0</v>
          </cell>
          <cell r="AQ3070">
            <v>3136.9800000000005</v>
          </cell>
        </row>
        <row r="3071">
          <cell r="A3071">
            <v>3</v>
          </cell>
          <cell r="B3071" t="str">
            <v>COP</v>
          </cell>
          <cell r="C3071" t="str">
            <v>Forzosas</v>
          </cell>
          <cell r="D3071" t="str">
            <v>Fija</v>
          </cell>
          <cell r="E3071">
            <v>1</v>
          </cell>
          <cell r="F3071">
            <v>36248</v>
          </cell>
          <cell r="G3071" t="str">
            <v>Marzo</v>
          </cell>
          <cell r="H3071">
            <v>1999</v>
          </cell>
          <cell r="I3071">
            <v>36614</v>
          </cell>
          <cell r="J3071">
            <v>2000</v>
          </cell>
          <cell r="K3071" t="str">
            <v>Marzo</v>
          </cell>
          <cell r="L3071">
            <v>36315</v>
          </cell>
          <cell r="M3071" t="str">
            <v>Junio</v>
          </cell>
          <cell r="N3071">
            <v>1999</v>
          </cell>
          <cell r="Q3071">
            <v>25.5</v>
          </cell>
          <cell r="R3071">
            <v>18.5</v>
          </cell>
          <cell r="S3071">
            <v>109.259</v>
          </cell>
          <cell r="T3071">
            <v>3021.2</v>
          </cell>
          <cell r="U3071">
            <v>3300.9329080000002</v>
          </cell>
          <cell r="V3071">
            <v>3021.2</v>
          </cell>
          <cell r="W3071">
            <v>3300.9329080000002</v>
          </cell>
          <cell r="X3071">
            <v>3021.2</v>
          </cell>
          <cell r="Y3071">
            <v>770.40599999999995</v>
          </cell>
          <cell r="Z3071">
            <v>3791.6059999999998</v>
          </cell>
          <cell r="AA3071">
            <v>55892.2</v>
          </cell>
          <cell r="AB3071">
            <v>0</v>
          </cell>
          <cell r="AC3071">
            <v>770.40599999999995</v>
          </cell>
          <cell r="AD3071">
            <v>0</v>
          </cell>
          <cell r="AE3071">
            <v>0</v>
          </cell>
          <cell r="AF3071">
            <v>0</v>
          </cell>
          <cell r="AG3071">
            <v>0</v>
          </cell>
          <cell r="AH3071">
            <v>0</v>
          </cell>
          <cell r="AI3071">
            <v>0</v>
          </cell>
          <cell r="AJ3071">
            <v>0</v>
          </cell>
          <cell r="AK3071">
            <v>0</v>
          </cell>
          <cell r="AL3071">
            <v>0</v>
          </cell>
          <cell r="AM3071">
            <v>0</v>
          </cell>
          <cell r="AN3071">
            <v>0</v>
          </cell>
          <cell r="AO3071">
            <v>0</v>
          </cell>
          <cell r="AP3071">
            <v>0</v>
          </cell>
          <cell r="AQ3071">
            <v>770.40599999999995</v>
          </cell>
        </row>
        <row r="3072">
          <cell r="A3072">
            <v>3</v>
          </cell>
          <cell r="B3072" t="str">
            <v>COP</v>
          </cell>
          <cell r="C3072" t="str">
            <v>Forzosas</v>
          </cell>
          <cell r="D3072" t="str">
            <v>Fija</v>
          </cell>
          <cell r="E3072">
            <v>2</v>
          </cell>
          <cell r="F3072">
            <v>36262</v>
          </cell>
          <cell r="G3072" t="str">
            <v>Abril</v>
          </cell>
          <cell r="H3072">
            <v>1999</v>
          </cell>
          <cell r="I3072">
            <v>36993</v>
          </cell>
          <cell r="J3072">
            <v>2001</v>
          </cell>
          <cell r="K3072" t="str">
            <v>Abril</v>
          </cell>
          <cell r="L3072">
            <v>36315</v>
          </cell>
          <cell r="M3072" t="str">
            <v>Junio</v>
          </cell>
          <cell r="N3072">
            <v>1999</v>
          </cell>
          <cell r="Q3072">
            <v>25.5</v>
          </cell>
          <cell r="R3072">
            <v>21.3</v>
          </cell>
          <cell r="S3072">
            <v>109.34</v>
          </cell>
          <cell r="T3072">
            <v>487.4</v>
          </cell>
          <cell r="U3072">
            <v>532.92316000000005</v>
          </cell>
          <cell r="V3072">
            <v>487.4</v>
          </cell>
          <cell r="W3072">
            <v>532.92316000000005</v>
          </cell>
          <cell r="X3072">
            <v>487.4</v>
          </cell>
          <cell r="Y3072">
            <v>124.28699999999999</v>
          </cell>
          <cell r="Z3072">
            <v>611.68700000000001</v>
          </cell>
          <cell r="AA3072">
            <v>10381.619999999999</v>
          </cell>
          <cell r="AB3072">
            <v>0</v>
          </cell>
          <cell r="AC3072">
            <v>124.28699999999999</v>
          </cell>
          <cell r="AD3072">
            <v>124.28699999999999</v>
          </cell>
          <cell r="AE3072">
            <v>0</v>
          </cell>
          <cell r="AF3072">
            <v>0</v>
          </cell>
          <cell r="AG3072">
            <v>0</v>
          </cell>
          <cell r="AH3072">
            <v>0</v>
          </cell>
          <cell r="AI3072">
            <v>0</v>
          </cell>
          <cell r="AJ3072">
            <v>0</v>
          </cell>
          <cell r="AK3072">
            <v>0</v>
          </cell>
          <cell r="AL3072">
            <v>0</v>
          </cell>
          <cell r="AM3072">
            <v>0</v>
          </cell>
          <cell r="AN3072">
            <v>0</v>
          </cell>
          <cell r="AO3072">
            <v>0</v>
          </cell>
          <cell r="AP3072">
            <v>0</v>
          </cell>
          <cell r="AQ3072">
            <v>248.57399999999998</v>
          </cell>
        </row>
        <row r="3073">
          <cell r="A3073">
            <v>3</v>
          </cell>
          <cell r="B3073" t="str">
            <v>COP</v>
          </cell>
          <cell r="C3073" t="str">
            <v>Convenidas</v>
          </cell>
          <cell r="D3073" t="str">
            <v>Fija</v>
          </cell>
          <cell r="E3073">
            <v>2</v>
          </cell>
          <cell r="F3073">
            <v>36262</v>
          </cell>
          <cell r="G3073" t="str">
            <v>Abril</v>
          </cell>
          <cell r="H3073">
            <v>1999</v>
          </cell>
          <cell r="I3073">
            <v>36993</v>
          </cell>
          <cell r="J3073">
            <v>2001</v>
          </cell>
          <cell r="K3073" t="str">
            <v>Abril</v>
          </cell>
          <cell r="L3073">
            <v>36315</v>
          </cell>
          <cell r="M3073" t="str">
            <v>Junio</v>
          </cell>
          <cell r="N3073">
            <v>1999</v>
          </cell>
          <cell r="Q3073">
            <v>25.5</v>
          </cell>
          <cell r="R3073">
            <v>21.3</v>
          </cell>
          <cell r="S3073">
            <v>109.34</v>
          </cell>
          <cell r="T3073">
            <v>4572.8</v>
          </cell>
          <cell r="U3073">
            <v>4999.8995199999999</v>
          </cell>
          <cell r="V3073">
            <v>4572.8</v>
          </cell>
          <cell r="W3073">
            <v>4999.8995199999999</v>
          </cell>
          <cell r="X3073">
            <v>4572.8</v>
          </cell>
          <cell r="Y3073">
            <v>1166.0640000000001</v>
          </cell>
          <cell r="Z3073">
            <v>5738.8640000000005</v>
          </cell>
          <cell r="AA3073">
            <v>97400.640000000014</v>
          </cell>
          <cell r="AB3073">
            <v>0</v>
          </cell>
          <cell r="AC3073">
            <v>1166.0640000000001</v>
          </cell>
          <cell r="AD3073">
            <v>1166.0640000000001</v>
          </cell>
          <cell r="AE3073">
            <v>0</v>
          </cell>
          <cell r="AF3073">
            <v>0</v>
          </cell>
          <cell r="AG3073">
            <v>0</v>
          </cell>
          <cell r="AH3073">
            <v>0</v>
          </cell>
          <cell r="AI3073">
            <v>0</v>
          </cell>
          <cell r="AJ3073">
            <v>0</v>
          </cell>
          <cell r="AK3073">
            <v>0</v>
          </cell>
          <cell r="AL3073">
            <v>0</v>
          </cell>
          <cell r="AM3073">
            <v>0</v>
          </cell>
          <cell r="AN3073">
            <v>0</v>
          </cell>
          <cell r="AO3073">
            <v>0</v>
          </cell>
          <cell r="AP3073">
            <v>0</v>
          </cell>
          <cell r="AQ3073">
            <v>2332.1280000000002</v>
          </cell>
        </row>
        <row r="3074">
          <cell r="A3074">
            <v>3</v>
          </cell>
          <cell r="B3074" t="str">
            <v>COP</v>
          </cell>
          <cell r="C3074" t="str">
            <v>Convenidas</v>
          </cell>
          <cell r="D3074" t="str">
            <v>Fija</v>
          </cell>
          <cell r="E3074">
            <v>3</v>
          </cell>
          <cell r="F3074">
            <v>36283</v>
          </cell>
          <cell r="G3074" t="str">
            <v>Mayo</v>
          </cell>
          <cell r="H3074">
            <v>1999</v>
          </cell>
          <cell r="I3074">
            <v>37379</v>
          </cell>
          <cell r="J3074">
            <v>2002</v>
          </cell>
          <cell r="K3074" t="str">
            <v>Mayo</v>
          </cell>
          <cell r="L3074">
            <v>36315</v>
          </cell>
          <cell r="M3074" t="str">
            <v>Junio</v>
          </cell>
          <cell r="N3074">
            <v>1999</v>
          </cell>
          <cell r="Q3074">
            <v>20</v>
          </cell>
          <cell r="R3074">
            <v>23</v>
          </cell>
          <cell r="S3074">
            <v>95.686999999999998</v>
          </cell>
          <cell r="T3074">
            <v>10450.700000000001</v>
          </cell>
          <cell r="U3074">
            <v>9999.9613090000003</v>
          </cell>
          <cell r="V3074">
            <v>10450.700000000001</v>
          </cell>
          <cell r="W3074">
            <v>9999.9613090000003</v>
          </cell>
          <cell r="X3074">
            <v>10450.700000000001</v>
          </cell>
          <cell r="Y3074">
            <v>2090.1400000000003</v>
          </cell>
          <cell r="Z3074">
            <v>12540.84</v>
          </cell>
          <cell r="AA3074">
            <v>240366.1</v>
          </cell>
          <cell r="AB3074">
            <v>0</v>
          </cell>
          <cell r="AC3074">
            <v>2090.1400000000003</v>
          </cell>
          <cell r="AD3074">
            <v>2090.1400000000003</v>
          </cell>
          <cell r="AE3074">
            <v>2090.1400000000003</v>
          </cell>
          <cell r="AF3074">
            <v>0</v>
          </cell>
          <cell r="AG3074">
            <v>0</v>
          </cell>
          <cell r="AH3074">
            <v>0</v>
          </cell>
          <cell r="AI3074">
            <v>0</v>
          </cell>
          <cell r="AJ3074">
            <v>0</v>
          </cell>
          <cell r="AK3074">
            <v>0</v>
          </cell>
          <cell r="AL3074">
            <v>0</v>
          </cell>
          <cell r="AM3074">
            <v>0</v>
          </cell>
          <cell r="AN3074">
            <v>0</v>
          </cell>
          <cell r="AO3074">
            <v>0</v>
          </cell>
          <cell r="AP3074">
            <v>0</v>
          </cell>
          <cell r="AQ3074">
            <v>6270.420000000001</v>
          </cell>
        </row>
        <row r="3075">
          <cell r="A3075">
            <v>3</v>
          </cell>
          <cell r="B3075" t="str">
            <v>COP</v>
          </cell>
          <cell r="C3075" t="str">
            <v>Convenidas</v>
          </cell>
          <cell r="D3075" t="str">
            <v>Fija</v>
          </cell>
          <cell r="E3075">
            <v>1</v>
          </cell>
          <cell r="F3075">
            <v>36248</v>
          </cell>
          <cell r="G3075" t="str">
            <v>Marzo</v>
          </cell>
          <cell r="H3075">
            <v>1999</v>
          </cell>
          <cell r="I3075">
            <v>36614</v>
          </cell>
          <cell r="J3075">
            <v>2000</v>
          </cell>
          <cell r="K3075" t="str">
            <v>Marzo</v>
          </cell>
          <cell r="L3075">
            <v>36319</v>
          </cell>
          <cell r="M3075" t="str">
            <v>Junio</v>
          </cell>
          <cell r="N3075">
            <v>1999</v>
          </cell>
          <cell r="Q3075">
            <v>25.5</v>
          </cell>
          <cell r="R3075">
            <v>18.5</v>
          </cell>
          <cell r="S3075">
            <v>109.462</v>
          </cell>
          <cell r="T3075">
            <v>25909.8</v>
          </cell>
          <cell r="U3075">
            <v>28361.385276000001</v>
          </cell>
          <cell r="V3075">
            <v>25909.8</v>
          </cell>
          <cell r="W3075">
            <v>28361.385276000001</v>
          </cell>
          <cell r="X3075">
            <v>25909.8</v>
          </cell>
          <cell r="Y3075">
            <v>6606.9989999999998</v>
          </cell>
          <cell r="Z3075">
            <v>32516.798999999999</v>
          </cell>
          <cell r="AA3075">
            <v>479331.3</v>
          </cell>
          <cell r="AB3075">
            <v>0</v>
          </cell>
          <cell r="AC3075">
            <v>6606.9989999999998</v>
          </cell>
          <cell r="AD3075">
            <v>0</v>
          </cell>
          <cell r="AE3075">
            <v>0</v>
          </cell>
          <cell r="AF3075">
            <v>0</v>
          </cell>
          <cell r="AG3075">
            <v>0</v>
          </cell>
          <cell r="AH3075">
            <v>0</v>
          </cell>
          <cell r="AI3075">
            <v>0</v>
          </cell>
          <cell r="AJ3075">
            <v>0</v>
          </cell>
          <cell r="AK3075">
            <v>0</v>
          </cell>
          <cell r="AL3075">
            <v>0</v>
          </cell>
          <cell r="AM3075">
            <v>0</v>
          </cell>
          <cell r="AN3075">
            <v>0</v>
          </cell>
          <cell r="AO3075">
            <v>0</v>
          </cell>
          <cell r="AP3075">
            <v>0</v>
          </cell>
          <cell r="AQ3075">
            <v>6606.9989999999998</v>
          </cell>
        </row>
        <row r="3076">
          <cell r="A3076">
            <v>3</v>
          </cell>
          <cell r="B3076" t="str">
            <v>COP</v>
          </cell>
          <cell r="C3076" t="str">
            <v>Convenidas</v>
          </cell>
          <cell r="D3076" t="str">
            <v>Fija</v>
          </cell>
          <cell r="E3076">
            <v>2</v>
          </cell>
          <cell r="F3076">
            <v>36262</v>
          </cell>
          <cell r="G3076" t="str">
            <v>Abril</v>
          </cell>
          <cell r="H3076">
            <v>1999</v>
          </cell>
          <cell r="I3076">
            <v>36993</v>
          </cell>
          <cell r="J3076">
            <v>2001</v>
          </cell>
          <cell r="K3076" t="str">
            <v>Abril</v>
          </cell>
          <cell r="L3076">
            <v>36319</v>
          </cell>
          <cell r="M3076" t="str">
            <v>Junio</v>
          </cell>
          <cell r="N3076">
            <v>1999</v>
          </cell>
          <cell r="Q3076">
            <v>25.5</v>
          </cell>
          <cell r="R3076">
            <v>21.3</v>
          </cell>
          <cell r="S3076">
            <v>109.572</v>
          </cell>
          <cell r="T3076">
            <v>33767.699999999997</v>
          </cell>
          <cell r="U3076">
            <v>36999.944243999998</v>
          </cell>
          <cell r="V3076">
            <v>33767.699999999997</v>
          </cell>
          <cell r="W3076">
            <v>36999.944243999998</v>
          </cell>
          <cell r="X3076">
            <v>33767.699999999997</v>
          </cell>
          <cell r="Y3076">
            <v>8610.7634999999991</v>
          </cell>
          <cell r="Z3076">
            <v>42378.463499999998</v>
          </cell>
          <cell r="AA3076">
            <v>719252.01</v>
          </cell>
          <cell r="AB3076">
            <v>0</v>
          </cell>
          <cell r="AC3076">
            <v>8610.7634999999991</v>
          </cell>
          <cell r="AD3076">
            <v>8610.7634999999991</v>
          </cell>
          <cell r="AE3076">
            <v>0</v>
          </cell>
          <cell r="AF3076">
            <v>0</v>
          </cell>
          <cell r="AG3076">
            <v>0</v>
          </cell>
          <cell r="AH3076">
            <v>0</v>
          </cell>
          <cell r="AI3076">
            <v>0</v>
          </cell>
          <cell r="AJ3076">
            <v>0</v>
          </cell>
          <cell r="AK3076">
            <v>0</v>
          </cell>
          <cell r="AL3076">
            <v>0</v>
          </cell>
          <cell r="AM3076">
            <v>0</v>
          </cell>
          <cell r="AN3076">
            <v>0</v>
          </cell>
          <cell r="AO3076">
            <v>0</v>
          </cell>
          <cell r="AP3076">
            <v>0</v>
          </cell>
          <cell r="AQ3076">
            <v>17221.526999999998</v>
          </cell>
        </row>
        <row r="3077">
          <cell r="A3077">
            <v>3</v>
          </cell>
          <cell r="B3077" t="str">
            <v>COP</v>
          </cell>
          <cell r="C3077" t="str">
            <v>Forzosas</v>
          </cell>
          <cell r="D3077" t="str">
            <v>Fija</v>
          </cell>
          <cell r="E3077">
            <v>3</v>
          </cell>
          <cell r="F3077">
            <v>36283</v>
          </cell>
          <cell r="G3077" t="str">
            <v>Mayo</v>
          </cell>
          <cell r="H3077">
            <v>1999</v>
          </cell>
          <cell r="I3077">
            <v>37379</v>
          </cell>
          <cell r="J3077">
            <v>2002</v>
          </cell>
          <cell r="K3077" t="str">
            <v>Mayo</v>
          </cell>
          <cell r="L3077">
            <v>36319</v>
          </cell>
          <cell r="M3077" t="str">
            <v>Junio</v>
          </cell>
          <cell r="N3077">
            <v>1999</v>
          </cell>
          <cell r="Q3077">
            <v>20</v>
          </cell>
          <cell r="R3077">
            <v>23</v>
          </cell>
          <cell r="S3077">
            <v>95.903999999999996</v>
          </cell>
          <cell r="T3077">
            <v>88108.9</v>
          </cell>
          <cell r="U3077">
            <v>84499.959455999997</v>
          </cell>
          <cell r="V3077">
            <v>88108.9</v>
          </cell>
          <cell r="W3077">
            <v>84499.959455999997</v>
          </cell>
          <cell r="X3077">
            <v>88108.9</v>
          </cell>
          <cell r="Y3077">
            <v>17621.78</v>
          </cell>
          <cell r="Z3077">
            <v>105730.68</v>
          </cell>
          <cell r="AA3077">
            <v>2026504.7</v>
          </cell>
          <cell r="AB3077">
            <v>0</v>
          </cell>
          <cell r="AC3077">
            <v>17621.78</v>
          </cell>
          <cell r="AD3077">
            <v>17621.78</v>
          </cell>
          <cell r="AE3077">
            <v>17621.78</v>
          </cell>
          <cell r="AF3077">
            <v>0</v>
          </cell>
          <cell r="AG3077">
            <v>0</v>
          </cell>
          <cell r="AH3077">
            <v>0</v>
          </cell>
          <cell r="AI3077">
            <v>0</v>
          </cell>
          <cell r="AJ3077">
            <v>0</v>
          </cell>
          <cell r="AK3077">
            <v>0</v>
          </cell>
          <cell r="AL3077">
            <v>0</v>
          </cell>
          <cell r="AM3077">
            <v>0</v>
          </cell>
          <cell r="AN3077">
            <v>0</v>
          </cell>
          <cell r="AO3077">
            <v>0</v>
          </cell>
          <cell r="AP3077">
            <v>0</v>
          </cell>
          <cell r="AQ3077">
            <v>52865.34</v>
          </cell>
        </row>
        <row r="3078">
          <cell r="A3078">
            <v>3</v>
          </cell>
          <cell r="B3078" t="str">
            <v>COP</v>
          </cell>
          <cell r="C3078" t="str">
            <v>Convenidas</v>
          </cell>
          <cell r="D3078" t="str">
            <v>Fija</v>
          </cell>
          <cell r="E3078">
            <v>3</v>
          </cell>
          <cell r="F3078">
            <v>36283</v>
          </cell>
          <cell r="G3078" t="str">
            <v>Mayo</v>
          </cell>
          <cell r="H3078">
            <v>1999</v>
          </cell>
          <cell r="I3078">
            <v>37379</v>
          </cell>
          <cell r="J3078">
            <v>2002</v>
          </cell>
          <cell r="K3078" t="str">
            <v>Mayo</v>
          </cell>
          <cell r="L3078">
            <v>36319</v>
          </cell>
          <cell r="M3078" t="str">
            <v>Junio</v>
          </cell>
          <cell r="N3078">
            <v>1999</v>
          </cell>
          <cell r="Q3078">
            <v>20</v>
          </cell>
          <cell r="R3078">
            <v>23</v>
          </cell>
          <cell r="S3078">
            <v>95.903999999999996</v>
          </cell>
          <cell r="T3078">
            <v>92535.2</v>
          </cell>
          <cell r="U3078">
            <v>88744.958207999996</v>
          </cell>
          <cell r="V3078">
            <v>92535.2</v>
          </cell>
          <cell r="W3078">
            <v>88744.958207999996</v>
          </cell>
          <cell r="X3078">
            <v>92535.2</v>
          </cell>
          <cell r="Y3078">
            <v>18507.04</v>
          </cell>
          <cell r="Z3078">
            <v>111042.23999999999</v>
          </cell>
          <cell r="AA3078">
            <v>2128309.6</v>
          </cell>
          <cell r="AB3078">
            <v>0</v>
          </cell>
          <cell r="AC3078">
            <v>18507.04</v>
          </cell>
          <cell r="AD3078">
            <v>18507.04</v>
          </cell>
          <cell r="AE3078">
            <v>18507.04</v>
          </cell>
          <cell r="AF3078">
            <v>0</v>
          </cell>
          <cell r="AG3078">
            <v>0</v>
          </cell>
          <cell r="AH3078">
            <v>0</v>
          </cell>
          <cell r="AI3078">
            <v>0</v>
          </cell>
          <cell r="AJ3078">
            <v>0</v>
          </cell>
          <cell r="AK3078">
            <v>0</v>
          </cell>
          <cell r="AL3078">
            <v>0</v>
          </cell>
          <cell r="AM3078">
            <v>0</v>
          </cell>
          <cell r="AN3078">
            <v>0</v>
          </cell>
          <cell r="AO3078">
            <v>0</v>
          </cell>
          <cell r="AP3078">
            <v>0</v>
          </cell>
          <cell r="AQ3078">
            <v>55521.120000000003</v>
          </cell>
        </row>
        <row r="3079">
          <cell r="A3079">
            <v>3</v>
          </cell>
          <cell r="B3079" t="str">
            <v>COP</v>
          </cell>
          <cell r="C3079" t="str">
            <v>Convenidas</v>
          </cell>
          <cell r="D3079" t="str">
            <v>Fija</v>
          </cell>
          <cell r="E3079">
            <v>2</v>
          </cell>
          <cell r="F3079">
            <v>36262</v>
          </cell>
          <cell r="G3079" t="str">
            <v>Abril</v>
          </cell>
          <cell r="H3079">
            <v>1999</v>
          </cell>
          <cell r="I3079">
            <v>36993</v>
          </cell>
          <cell r="J3079">
            <v>2001</v>
          </cell>
          <cell r="K3079" t="str">
            <v>Abril</v>
          </cell>
          <cell r="L3079">
            <v>36321</v>
          </cell>
          <cell r="M3079" t="str">
            <v>Junio</v>
          </cell>
          <cell r="N3079">
            <v>1999</v>
          </cell>
          <cell r="Q3079">
            <v>25.5</v>
          </cell>
          <cell r="R3079">
            <v>21.5</v>
          </cell>
          <cell r="S3079">
            <v>109.392</v>
          </cell>
          <cell r="T3079">
            <v>534.70000000000005</v>
          </cell>
          <cell r="U3079">
            <v>584.91902400000004</v>
          </cell>
          <cell r="V3079">
            <v>534.70000000000005</v>
          </cell>
          <cell r="W3079">
            <v>584.91902400000004</v>
          </cell>
          <cell r="X3079">
            <v>534.70000000000005</v>
          </cell>
          <cell r="Y3079">
            <v>136.3485</v>
          </cell>
          <cell r="Z3079">
            <v>671.0485000000001</v>
          </cell>
          <cell r="AA3079">
            <v>11496.050000000001</v>
          </cell>
          <cell r="AB3079">
            <v>0</v>
          </cell>
          <cell r="AC3079">
            <v>136.3485</v>
          </cell>
          <cell r="AD3079">
            <v>136.3485</v>
          </cell>
          <cell r="AE3079">
            <v>0</v>
          </cell>
          <cell r="AF3079">
            <v>0</v>
          </cell>
          <cell r="AG3079">
            <v>0</v>
          </cell>
          <cell r="AH3079">
            <v>0</v>
          </cell>
          <cell r="AI3079">
            <v>0</v>
          </cell>
          <cell r="AJ3079">
            <v>0</v>
          </cell>
          <cell r="AK3079">
            <v>0</v>
          </cell>
          <cell r="AL3079">
            <v>0</v>
          </cell>
          <cell r="AM3079">
            <v>0</v>
          </cell>
          <cell r="AN3079">
            <v>0</v>
          </cell>
          <cell r="AO3079">
            <v>0</v>
          </cell>
          <cell r="AP3079">
            <v>0</v>
          </cell>
          <cell r="AQ3079">
            <v>272.697</v>
          </cell>
        </row>
        <row r="3080">
          <cell r="A3080">
            <v>3</v>
          </cell>
          <cell r="B3080" t="str">
            <v>COP</v>
          </cell>
          <cell r="C3080" t="str">
            <v>Subastas</v>
          </cell>
          <cell r="D3080" t="str">
            <v>Fija</v>
          </cell>
          <cell r="E3080">
            <v>1</v>
          </cell>
          <cell r="F3080">
            <v>36248</v>
          </cell>
          <cell r="G3080" t="str">
            <v>Marzo</v>
          </cell>
          <cell r="H3080">
            <v>1999</v>
          </cell>
          <cell r="I3080">
            <v>36614</v>
          </cell>
          <cell r="J3080">
            <v>2000</v>
          </cell>
          <cell r="K3080" t="str">
            <v>Marzo</v>
          </cell>
          <cell r="L3080">
            <v>36322</v>
          </cell>
          <cell r="M3080" t="str">
            <v>Junio</v>
          </cell>
          <cell r="N3080">
            <v>1999</v>
          </cell>
          <cell r="Q3080">
            <v>25.5</v>
          </cell>
          <cell r="R3080">
            <v>18.2</v>
          </cell>
          <cell r="S3080">
            <v>109.837</v>
          </cell>
          <cell r="T3080">
            <v>18208.8</v>
          </cell>
          <cell r="U3080">
            <v>19999.999656</v>
          </cell>
          <cell r="V3080">
            <v>18208.8</v>
          </cell>
          <cell r="W3080">
            <v>19999.999656</v>
          </cell>
          <cell r="X3080">
            <v>18208.8</v>
          </cell>
          <cell r="Y3080">
            <v>4643.2439999999997</v>
          </cell>
          <cell r="Z3080">
            <v>22852.043999999998</v>
          </cell>
          <cell r="AA3080">
            <v>331400.15999999997</v>
          </cell>
          <cell r="AB3080">
            <v>0</v>
          </cell>
          <cell r="AC3080">
            <v>4643.2439999999997</v>
          </cell>
          <cell r="AD3080">
            <v>0</v>
          </cell>
          <cell r="AE3080">
            <v>0</v>
          </cell>
          <cell r="AF3080">
            <v>0</v>
          </cell>
          <cell r="AG3080">
            <v>0</v>
          </cell>
          <cell r="AH3080">
            <v>0</v>
          </cell>
          <cell r="AI3080">
            <v>0</v>
          </cell>
          <cell r="AJ3080">
            <v>0</v>
          </cell>
          <cell r="AK3080">
            <v>0</v>
          </cell>
          <cell r="AL3080">
            <v>0</v>
          </cell>
          <cell r="AM3080">
            <v>0</v>
          </cell>
          <cell r="AN3080">
            <v>0</v>
          </cell>
          <cell r="AO3080">
            <v>0</v>
          </cell>
          <cell r="AP3080">
            <v>0</v>
          </cell>
          <cell r="AQ3080">
            <v>4643.2439999999997</v>
          </cell>
        </row>
        <row r="3081">
          <cell r="A3081">
            <v>3</v>
          </cell>
          <cell r="B3081" t="str">
            <v>COP</v>
          </cell>
          <cell r="C3081" t="str">
            <v>Subastas</v>
          </cell>
          <cell r="D3081" t="str">
            <v>Fija</v>
          </cell>
          <cell r="E3081">
            <v>2</v>
          </cell>
          <cell r="F3081">
            <v>36262</v>
          </cell>
          <cell r="G3081" t="str">
            <v>Abril</v>
          </cell>
          <cell r="H3081">
            <v>1999</v>
          </cell>
          <cell r="I3081">
            <v>36993</v>
          </cell>
          <cell r="J3081">
            <v>2001</v>
          </cell>
          <cell r="K3081" t="str">
            <v>Abril</v>
          </cell>
          <cell r="L3081">
            <v>36322</v>
          </cell>
          <cell r="M3081" t="str">
            <v>Junio</v>
          </cell>
          <cell r="N3081">
            <v>1999</v>
          </cell>
          <cell r="Q3081">
            <v>25.5</v>
          </cell>
          <cell r="R3081">
            <v>21.5</v>
          </cell>
          <cell r="S3081">
            <v>109.45</v>
          </cell>
          <cell r="T3081">
            <v>16000</v>
          </cell>
          <cell r="U3081">
            <v>17512</v>
          </cell>
          <cell r="V3081">
            <v>16000</v>
          </cell>
          <cell r="W3081">
            <v>17512</v>
          </cell>
          <cell r="X3081">
            <v>16000</v>
          </cell>
          <cell r="Y3081">
            <v>4080</v>
          </cell>
          <cell r="Z3081">
            <v>20080</v>
          </cell>
          <cell r="AA3081">
            <v>344000</v>
          </cell>
          <cell r="AB3081">
            <v>0</v>
          </cell>
          <cell r="AC3081">
            <v>4080</v>
          </cell>
          <cell r="AD3081">
            <v>4080</v>
          </cell>
          <cell r="AE3081">
            <v>0</v>
          </cell>
          <cell r="AF3081">
            <v>0</v>
          </cell>
          <cell r="AG3081">
            <v>0</v>
          </cell>
          <cell r="AH3081">
            <v>0</v>
          </cell>
          <cell r="AI3081">
            <v>0</v>
          </cell>
          <cell r="AJ3081">
            <v>0</v>
          </cell>
          <cell r="AK3081">
            <v>0</v>
          </cell>
          <cell r="AL3081">
            <v>0</v>
          </cell>
          <cell r="AM3081">
            <v>0</v>
          </cell>
          <cell r="AN3081">
            <v>0</v>
          </cell>
          <cell r="AO3081">
            <v>0</v>
          </cell>
          <cell r="AP3081">
            <v>0</v>
          </cell>
          <cell r="AQ3081">
            <v>8160</v>
          </cell>
        </row>
        <row r="3082">
          <cell r="A3082">
            <v>3</v>
          </cell>
          <cell r="B3082" t="str">
            <v>COP</v>
          </cell>
          <cell r="C3082" t="str">
            <v>Convenidas</v>
          </cell>
          <cell r="D3082" t="str">
            <v>Fija</v>
          </cell>
          <cell r="E3082">
            <v>2</v>
          </cell>
          <cell r="F3082">
            <v>36262</v>
          </cell>
          <cell r="G3082" t="str">
            <v>Abril</v>
          </cell>
          <cell r="H3082">
            <v>1999</v>
          </cell>
          <cell r="I3082">
            <v>36993</v>
          </cell>
          <cell r="J3082">
            <v>2001</v>
          </cell>
          <cell r="K3082" t="str">
            <v>Abril</v>
          </cell>
          <cell r="L3082">
            <v>36322</v>
          </cell>
          <cell r="M3082" t="str">
            <v>Junio</v>
          </cell>
          <cell r="N3082">
            <v>1999</v>
          </cell>
          <cell r="Q3082">
            <v>25.5</v>
          </cell>
          <cell r="R3082">
            <v>21.5</v>
          </cell>
          <cell r="S3082">
            <v>109.45</v>
          </cell>
          <cell r="T3082">
            <v>11087.1</v>
          </cell>
          <cell r="U3082">
            <v>12134.83095</v>
          </cell>
          <cell r="V3082">
            <v>11087.1</v>
          </cell>
          <cell r="W3082">
            <v>12134.83095</v>
          </cell>
          <cell r="X3082">
            <v>11087.1</v>
          </cell>
          <cell r="Y3082">
            <v>2827.2105000000001</v>
          </cell>
          <cell r="Z3082">
            <v>13914.3105</v>
          </cell>
          <cell r="AA3082">
            <v>238372.65</v>
          </cell>
          <cell r="AB3082">
            <v>0</v>
          </cell>
          <cell r="AC3082">
            <v>2827.2105000000001</v>
          </cell>
          <cell r="AD3082">
            <v>2827.2105000000001</v>
          </cell>
          <cell r="AE3082">
            <v>0</v>
          </cell>
          <cell r="AF3082">
            <v>0</v>
          </cell>
          <cell r="AG3082">
            <v>0</v>
          </cell>
          <cell r="AH3082">
            <v>0</v>
          </cell>
          <cell r="AI3082">
            <v>0</v>
          </cell>
          <cell r="AJ3082">
            <v>0</v>
          </cell>
          <cell r="AK3082">
            <v>0</v>
          </cell>
          <cell r="AL3082">
            <v>0</v>
          </cell>
          <cell r="AM3082">
            <v>0</v>
          </cell>
          <cell r="AN3082">
            <v>0</v>
          </cell>
          <cell r="AO3082">
            <v>0</v>
          </cell>
          <cell r="AP3082">
            <v>0</v>
          </cell>
          <cell r="AQ3082">
            <v>5654.4210000000003</v>
          </cell>
        </row>
        <row r="3083">
          <cell r="A3083">
            <v>3</v>
          </cell>
          <cell r="B3083" t="str">
            <v>COP</v>
          </cell>
          <cell r="C3083" t="str">
            <v>Subastas</v>
          </cell>
          <cell r="D3083" t="str">
            <v>Fija</v>
          </cell>
          <cell r="E3083">
            <v>3</v>
          </cell>
          <cell r="F3083">
            <v>36283</v>
          </cell>
          <cell r="G3083" t="str">
            <v>Mayo</v>
          </cell>
          <cell r="H3083">
            <v>1999</v>
          </cell>
          <cell r="I3083">
            <v>37379</v>
          </cell>
          <cell r="J3083">
            <v>2002</v>
          </cell>
          <cell r="K3083" t="str">
            <v>Mayo</v>
          </cell>
          <cell r="L3083">
            <v>36322</v>
          </cell>
          <cell r="M3083" t="str">
            <v>Junio</v>
          </cell>
          <cell r="N3083">
            <v>1999</v>
          </cell>
          <cell r="Q3083">
            <v>20</v>
          </cell>
          <cell r="R3083">
            <v>22</v>
          </cell>
          <cell r="S3083">
            <v>97.974999999999994</v>
          </cell>
          <cell r="T3083">
            <v>63533.2</v>
          </cell>
          <cell r="U3083">
            <v>62246.652699999999</v>
          </cell>
          <cell r="V3083">
            <v>63533.2</v>
          </cell>
          <cell r="W3083">
            <v>62246.652699999999</v>
          </cell>
          <cell r="X3083">
            <v>63533.2</v>
          </cell>
          <cell r="Y3083">
            <v>12706.64</v>
          </cell>
          <cell r="Z3083">
            <v>76239.839999999997</v>
          </cell>
          <cell r="AA3083">
            <v>1397730.4</v>
          </cell>
          <cell r="AB3083">
            <v>0</v>
          </cell>
          <cell r="AC3083">
            <v>12706.64</v>
          </cell>
          <cell r="AD3083">
            <v>12706.64</v>
          </cell>
          <cell r="AE3083">
            <v>12706.64</v>
          </cell>
          <cell r="AF3083">
            <v>0</v>
          </cell>
          <cell r="AG3083">
            <v>0</v>
          </cell>
          <cell r="AH3083">
            <v>0</v>
          </cell>
          <cell r="AI3083">
            <v>0</v>
          </cell>
          <cell r="AJ3083">
            <v>0</v>
          </cell>
          <cell r="AK3083">
            <v>0</v>
          </cell>
          <cell r="AL3083">
            <v>0</v>
          </cell>
          <cell r="AM3083">
            <v>0</v>
          </cell>
          <cell r="AN3083">
            <v>0</v>
          </cell>
          <cell r="AO3083">
            <v>0</v>
          </cell>
          <cell r="AP3083">
            <v>0</v>
          </cell>
          <cell r="AQ3083">
            <v>38119.919999999998</v>
          </cell>
        </row>
        <row r="3084">
          <cell r="A3084">
            <v>3</v>
          </cell>
          <cell r="B3084" t="str">
            <v>COP</v>
          </cell>
          <cell r="C3084" t="str">
            <v>Forzosas</v>
          </cell>
          <cell r="D3084" t="str">
            <v>Fija</v>
          </cell>
          <cell r="E3084">
            <v>3</v>
          </cell>
          <cell r="F3084">
            <v>36283</v>
          </cell>
          <cell r="G3084" t="str">
            <v>Mayo</v>
          </cell>
          <cell r="H3084">
            <v>1999</v>
          </cell>
          <cell r="I3084">
            <v>37379</v>
          </cell>
          <cell r="J3084">
            <v>2002</v>
          </cell>
          <cell r="K3084" t="str">
            <v>Mayo</v>
          </cell>
          <cell r="L3084">
            <v>36322</v>
          </cell>
          <cell r="M3084" t="str">
            <v>Junio</v>
          </cell>
          <cell r="N3084">
            <v>1999</v>
          </cell>
          <cell r="Q3084">
            <v>20</v>
          </cell>
          <cell r="R3084">
            <v>22</v>
          </cell>
          <cell r="S3084">
            <v>97.974999999999994</v>
          </cell>
          <cell r="T3084">
            <v>2143.4</v>
          </cell>
          <cell r="U3084">
            <v>2099.9961499999999</v>
          </cell>
          <cell r="V3084">
            <v>2143.4</v>
          </cell>
          <cell r="W3084">
            <v>2099.9961499999999</v>
          </cell>
          <cell r="X3084">
            <v>2143.4</v>
          </cell>
          <cell r="Y3084">
            <v>428.68000000000006</v>
          </cell>
          <cell r="Z3084">
            <v>2572.08</v>
          </cell>
          <cell r="AA3084">
            <v>47154.8</v>
          </cell>
          <cell r="AB3084">
            <v>0</v>
          </cell>
          <cell r="AC3084">
            <v>428.68000000000006</v>
          </cell>
          <cell r="AD3084">
            <v>428.68000000000006</v>
          </cell>
          <cell r="AE3084">
            <v>428.68000000000006</v>
          </cell>
          <cell r="AF3084">
            <v>0</v>
          </cell>
          <cell r="AG3084">
            <v>0</v>
          </cell>
          <cell r="AH3084">
            <v>0</v>
          </cell>
          <cell r="AI3084">
            <v>0</v>
          </cell>
          <cell r="AJ3084">
            <v>0</v>
          </cell>
          <cell r="AK3084">
            <v>0</v>
          </cell>
          <cell r="AL3084">
            <v>0</v>
          </cell>
          <cell r="AM3084">
            <v>0</v>
          </cell>
          <cell r="AN3084">
            <v>0</v>
          </cell>
          <cell r="AO3084">
            <v>0</v>
          </cell>
          <cell r="AP3084">
            <v>0</v>
          </cell>
          <cell r="AQ3084">
            <v>1286.0400000000002</v>
          </cell>
        </row>
        <row r="3085">
          <cell r="A3085">
            <v>3</v>
          </cell>
          <cell r="B3085" t="str">
            <v>COP</v>
          </cell>
          <cell r="C3085" t="str">
            <v>Convenidas</v>
          </cell>
          <cell r="D3085" t="str">
            <v>Fija</v>
          </cell>
          <cell r="E3085">
            <v>2</v>
          </cell>
          <cell r="F3085">
            <v>36262</v>
          </cell>
          <cell r="G3085" t="str">
            <v>Abril</v>
          </cell>
          <cell r="H3085">
            <v>1999</v>
          </cell>
          <cell r="I3085">
            <v>36993</v>
          </cell>
          <cell r="J3085">
            <v>2001</v>
          </cell>
          <cell r="K3085" t="str">
            <v>Abril</v>
          </cell>
          <cell r="L3085">
            <v>36326</v>
          </cell>
          <cell r="M3085" t="str">
            <v>Junio</v>
          </cell>
          <cell r="N3085">
            <v>1999</v>
          </cell>
          <cell r="Q3085">
            <v>25.5</v>
          </cell>
          <cell r="R3085">
            <v>21.5</v>
          </cell>
          <cell r="S3085">
            <v>109.684</v>
          </cell>
          <cell r="T3085">
            <v>18234.2</v>
          </cell>
          <cell r="U3085">
            <v>19999.999928000001</v>
          </cell>
          <cell r="V3085">
            <v>18234.2</v>
          </cell>
          <cell r="W3085">
            <v>19999.999928000001</v>
          </cell>
          <cell r="X3085">
            <v>18234.2</v>
          </cell>
          <cell r="Y3085">
            <v>4649.7210000000005</v>
          </cell>
          <cell r="Z3085">
            <v>22883.921000000002</v>
          </cell>
          <cell r="AA3085">
            <v>392035.3</v>
          </cell>
          <cell r="AB3085">
            <v>0</v>
          </cell>
          <cell r="AC3085">
            <v>4649.7210000000005</v>
          </cell>
          <cell r="AD3085">
            <v>4649.7210000000005</v>
          </cell>
          <cell r="AE3085">
            <v>0</v>
          </cell>
          <cell r="AF3085">
            <v>0</v>
          </cell>
          <cell r="AG3085">
            <v>0</v>
          </cell>
          <cell r="AH3085">
            <v>0</v>
          </cell>
          <cell r="AI3085">
            <v>0</v>
          </cell>
          <cell r="AJ3085">
            <v>0</v>
          </cell>
          <cell r="AK3085">
            <v>0</v>
          </cell>
          <cell r="AL3085">
            <v>0</v>
          </cell>
          <cell r="AM3085">
            <v>0</v>
          </cell>
          <cell r="AN3085">
            <v>0</v>
          </cell>
          <cell r="AO3085">
            <v>0</v>
          </cell>
          <cell r="AP3085">
            <v>0</v>
          </cell>
          <cell r="AQ3085">
            <v>9299.4420000000009</v>
          </cell>
        </row>
        <row r="3086">
          <cell r="A3086">
            <v>3</v>
          </cell>
          <cell r="B3086" t="str">
            <v>COP</v>
          </cell>
          <cell r="C3086" t="str">
            <v>Forzosas</v>
          </cell>
          <cell r="D3086" t="str">
            <v>Fija</v>
          </cell>
          <cell r="E3086">
            <v>3</v>
          </cell>
          <cell r="F3086">
            <v>36283</v>
          </cell>
          <cell r="G3086" t="str">
            <v>Mayo</v>
          </cell>
          <cell r="H3086">
            <v>1999</v>
          </cell>
          <cell r="I3086">
            <v>37379</v>
          </cell>
          <cell r="J3086">
            <v>2002</v>
          </cell>
          <cell r="K3086" t="str">
            <v>Mayo</v>
          </cell>
          <cell r="L3086">
            <v>36327</v>
          </cell>
          <cell r="M3086" t="str">
            <v>Junio</v>
          </cell>
          <cell r="N3086">
            <v>1999</v>
          </cell>
          <cell r="Q3086">
            <v>20</v>
          </cell>
          <cell r="R3086">
            <v>22</v>
          </cell>
          <cell r="S3086">
            <v>98.242000000000004</v>
          </cell>
          <cell r="T3086">
            <v>2707.5</v>
          </cell>
          <cell r="U3086">
            <v>2659.9021499999999</v>
          </cell>
          <cell r="V3086">
            <v>2707.5</v>
          </cell>
          <cell r="W3086">
            <v>2659.9021499999999</v>
          </cell>
          <cell r="X3086">
            <v>2707.5</v>
          </cell>
          <cell r="Y3086">
            <v>541.5</v>
          </cell>
          <cell r="Z3086">
            <v>3249</v>
          </cell>
          <cell r="AA3086">
            <v>59565</v>
          </cell>
          <cell r="AB3086">
            <v>0</v>
          </cell>
          <cell r="AC3086">
            <v>541.5</v>
          </cell>
          <cell r="AD3086">
            <v>541.5</v>
          </cell>
          <cell r="AE3086">
            <v>541.5</v>
          </cell>
          <cell r="AF3086">
            <v>0</v>
          </cell>
          <cell r="AG3086">
            <v>0</v>
          </cell>
          <cell r="AH3086">
            <v>0</v>
          </cell>
          <cell r="AI3086">
            <v>0</v>
          </cell>
          <cell r="AJ3086">
            <v>0</v>
          </cell>
          <cell r="AK3086">
            <v>0</v>
          </cell>
          <cell r="AL3086">
            <v>0</v>
          </cell>
          <cell r="AM3086">
            <v>0</v>
          </cell>
          <cell r="AN3086">
            <v>0</v>
          </cell>
          <cell r="AO3086">
            <v>0</v>
          </cell>
          <cell r="AP3086">
            <v>0</v>
          </cell>
          <cell r="AQ3086">
            <v>1624.5</v>
          </cell>
        </row>
        <row r="3087">
          <cell r="A3087">
            <v>3</v>
          </cell>
          <cell r="B3087" t="str">
            <v>COP</v>
          </cell>
          <cell r="C3087" t="str">
            <v>Forzosas</v>
          </cell>
          <cell r="D3087" t="str">
            <v>Fija</v>
          </cell>
          <cell r="E3087">
            <v>3</v>
          </cell>
          <cell r="F3087">
            <v>36283</v>
          </cell>
          <cell r="G3087" t="str">
            <v>Mayo</v>
          </cell>
          <cell r="H3087">
            <v>1999</v>
          </cell>
          <cell r="I3087">
            <v>37379</v>
          </cell>
          <cell r="J3087">
            <v>2002</v>
          </cell>
          <cell r="K3087" t="str">
            <v>Mayo</v>
          </cell>
          <cell r="L3087">
            <v>36328</v>
          </cell>
          <cell r="M3087" t="str">
            <v>Junio</v>
          </cell>
          <cell r="N3087">
            <v>1999</v>
          </cell>
          <cell r="Q3087">
            <v>20</v>
          </cell>
          <cell r="R3087">
            <v>22</v>
          </cell>
          <cell r="S3087">
            <v>98.296000000000006</v>
          </cell>
          <cell r="T3087">
            <v>1464.9</v>
          </cell>
          <cell r="U3087">
            <v>1439.9381040000001</v>
          </cell>
          <cell r="V3087">
            <v>1464.9</v>
          </cell>
          <cell r="W3087">
            <v>1439.9381040000001</v>
          </cell>
          <cell r="X3087">
            <v>1464.9</v>
          </cell>
          <cell r="Y3087">
            <v>292.98</v>
          </cell>
          <cell r="Z3087">
            <v>1757.88</v>
          </cell>
          <cell r="AA3087">
            <v>32227.800000000003</v>
          </cell>
          <cell r="AB3087">
            <v>0</v>
          </cell>
          <cell r="AC3087">
            <v>292.98</v>
          </cell>
          <cell r="AD3087">
            <v>292.98</v>
          </cell>
          <cell r="AE3087">
            <v>292.98</v>
          </cell>
          <cell r="AF3087">
            <v>0</v>
          </cell>
          <cell r="AG3087">
            <v>0</v>
          </cell>
          <cell r="AH3087">
            <v>0</v>
          </cell>
          <cell r="AI3087">
            <v>0</v>
          </cell>
          <cell r="AJ3087">
            <v>0</v>
          </cell>
          <cell r="AK3087">
            <v>0</v>
          </cell>
          <cell r="AL3087">
            <v>0</v>
          </cell>
          <cell r="AM3087">
            <v>0</v>
          </cell>
          <cell r="AN3087">
            <v>0</v>
          </cell>
          <cell r="AO3087">
            <v>0</v>
          </cell>
          <cell r="AP3087">
            <v>0</v>
          </cell>
          <cell r="AQ3087">
            <v>878.94</v>
          </cell>
        </row>
        <row r="3088">
          <cell r="A3088">
            <v>3</v>
          </cell>
          <cell r="B3088" t="str">
            <v>COP</v>
          </cell>
          <cell r="C3088" t="str">
            <v>Subastas</v>
          </cell>
          <cell r="D3088" t="str">
            <v>Fija</v>
          </cell>
          <cell r="E3088">
            <v>1</v>
          </cell>
          <cell r="F3088">
            <v>36248</v>
          </cell>
          <cell r="G3088" t="str">
            <v>Marzo</v>
          </cell>
          <cell r="H3088">
            <v>1999</v>
          </cell>
          <cell r="I3088">
            <v>36614</v>
          </cell>
          <cell r="J3088">
            <v>2000</v>
          </cell>
          <cell r="K3088" t="str">
            <v>Marzo</v>
          </cell>
          <cell r="L3088">
            <v>36329</v>
          </cell>
          <cell r="M3088" t="str">
            <v>Junio</v>
          </cell>
          <cell r="N3088">
            <v>1999</v>
          </cell>
          <cell r="Q3088">
            <v>25.5</v>
          </cell>
          <cell r="R3088">
            <v>17.8</v>
          </cell>
          <cell r="S3088">
            <v>110.48099999999999</v>
          </cell>
          <cell r="T3088">
            <v>27152.5</v>
          </cell>
          <cell r="U3088">
            <v>29998.353524999999</v>
          </cell>
          <cell r="V3088">
            <v>27152.5</v>
          </cell>
          <cell r="W3088">
            <v>29998.353524999999</v>
          </cell>
          <cell r="X3088">
            <v>27152.5</v>
          </cell>
          <cell r="Y3088">
            <v>6923.8874999999998</v>
          </cell>
          <cell r="Z3088">
            <v>34076.387499999997</v>
          </cell>
          <cell r="AA3088">
            <v>483314.5</v>
          </cell>
          <cell r="AB3088">
            <v>0</v>
          </cell>
          <cell r="AC3088">
            <v>6923.8874999999998</v>
          </cell>
          <cell r="AD3088">
            <v>0</v>
          </cell>
          <cell r="AE3088">
            <v>0</v>
          </cell>
          <cell r="AF3088">
            <v>0</v>
          </cell>
          <cell r="AG3088">
            <v>0</v>
          </cell>
          <cell r="AH3088">
            <v>0</v>
          </cell>
          <cell r="AI3088">
            <v>0</v>
          </cell>
          <cell r="AJ3088">
            <v>0</v>
          </cell>
          <cell r="AK3088">
            <v>0</v>
          </cell>
          <cell r="AL3088">
            <v>0</v>
          </cell>
          <cell r="AM3088">
            <v>0</v>
          </cell>
          <cell r="AN3088">
            <v>0</v>
          </cell>
          <cell r="AO3088">
            <v>0</v>
          </cell>
          <cell r="AP3088">
            <v>0</v>
          </cell>
          <cell r="AQ3088">
            <v>6923.8874999999998</v>
          </cell>
        </row>
        <row r="3089">
          <cell r="A3089">
            <v>3</v>
          </cell>
          <cell r="B3089" t="str">
            <v>COP</v>
          </cell>
          <cell r="C3089" t="str">
            <v>Convenidas</v>
          </cell>
          <cell r="D3089" t="str">
            <v>Fija</v>
          </cell>
          <cell r="E3089">
            <v>3</v>
          </cell>
          <cell r="F3089">
            <v>36283</v>
          </cell>
          <cell r="G3089" t="str">
            <v>Mayo</v>
          </cell>
          <cell r="H3089">
            <v>1999</v>
          </cell>
          <cell r="I3089">
            <v>37379</v>
          </cell>
          <cell r="J3089">
            <v>2002</v>
          </cell>
          <cell r="K3089" t="str">
            <v>Mayo</v>
          </cell>
          <cell r="L3089">
            <v>36329</v>
          </cell>
          <cell r="M3089" t="str">
            <v>Junio</v>
          </cell>
          <cell r="N3089">
            <v>1999</v>
          </cell>
          <cell r="Q3089">
            <v>20</v>
          </cell>
          <cell r="R3089">
            <v>22</v>
          </cell>
          <cell r="S3089">
            <v>98.35</v>
          </cell>
          <cell r="T3089">
            <v>11672.5</v>
          </cell>
          <cell r="U3089">
            <v>11479.903749999999</v>
          </cell>
          <cell r="V3089">
            <v>11672.5</v>
          </cell>
          <cell r="W3089">
            <v>11479.903749999999</v>
          </cell>
          <cell r="X3089">
            <v>11672.5</v>
          </cell>
          <cell r="Y3089">
            <v>2334.5</v>
          </cell>
          <cell r="Z3089">
            <v>14007</v>
          </cell>
          <cell r="AA3089">
            <v>256795</v>
          </cell>
          <cell r="AB3089">
            <v>0</v>
          </cell>
          <cell r="AC3089">
            <v>2334.5</v>
          </cell>
          <cell r="AD3089">
            <v>2334.5</v>
          </cell>
          <cell r="AE3089">
            <v>2334.5</v>
          </cell>
          <cell r="AF3089">
            <v>0</v>
          </cell>
          <cell r="AG3089">
            <v>0</v>
          </cell>
          <cell r="AH3089">
            <v>0</v>
          </cell>
          <cell r="AI3089">
            <v>0</v>
          </cell>
          <cell r="AJ3089">
            <v>0</v>
          </cell>
          <cell r="AK3089">
            <v>0</v>
          </cell>
          <cell r="AL3089">
            <v>0</v>
          </cell>
          <cell r="AM3089">
            <v>0</v>
          </cell>
          <cell r="AN3089">
            <v>0</v>
          </cell>
          <cell r="AO3089">
            <v>0</v>
          </cell>
          <cell r="AP3089">
            <v>0</v>
          </cell>
          <cell r="AQ3089">
            <v>7003.5</v>
          </cell>
        </row>
        <row r="3090">
          <cell r="A3090">
            <v>3</v>
          </cell>
          <cell r="B3090" t="str">
            <v>COP</v>
          </cell>
          <cell r="C3090" t="str">
            <v>Forzosas</v>
          </cell>
          <cell r="D3090" t="str">
            <v>Fija</v>
          </cell>
          <cell r="E3090">
            <v>3</v>
          </cell>
          <cell r="F3090">
            <v>36283</v>
          </cell>
          <cell r="G3090" t="str">
            <v>Mayo</v>
          </cell>
          <cell r="H3090">
            <v>1999</v>
          </cell>
          <cell r="I3090">
            <v>37379</v>
          </cell>
          <cell r="J3090">
            <v>2002</v>
          </cell>
          <cell r="K3090" t="str">
            <v>Mayo</v>
          </cell>
          <cell r="L3090">
            <v>36333</v>
          </cell>
          <cell r="M3090" t="str">
            <v>Junio</v>
          </cell>
          <cell r="N3090">
            <v>1999</v>
          </cell>
          <cell r="Q3090">
            <v>20</v>
          </cell>
          <cell r="R3090">
            <v>22</v>
          </cell>
          <cell r="S3090">
            <v>98.563999999999993</v>
          </cell>
          <cell r="T3090">
            <v>1031.8</v>
          </cell>
          <cell r="U3090">
            <v>1016.983352</v>
          </cell>
          <cell r="V3090">
            <v>1031.8</v>
          </cell>
          <cell r="W3090">
            <v>1016.983352</v>
          </cell>
          <cell r="X3090">
            <v>1031.8</v>
          </cell>
          <cell r="Y3090">
            <v>206.36</v>
          </cell>
          <cell r="Z3090">
            <v>1238.1599999999999</v>
          </cell>
          <cell r="AA3090">
            <v>22699.599999999999</v>
          </cell>
          <cell r="AB3090">
            <v>0</v>
          </cell>
          <cell r="AC3090">
            <v>206.36</v>
          </cell>
          <cell r="AD3090">
            <v>206.36</v>
          </cell>
          <cell r="AE3090">
            <v>206.36</v>
          </cell>
          <cell r="AF3090">
            <v>0</v>
          </cell>
          <cell r="AG3090">
            <v>0</v>
          </cell>
          <cell r="AH3090">
            <v>0</v>
          </cell>
          <cell r="AI3090">
            <v>0</v>
          </cell>
          <cell r="AJ3090">
            <v>0</v>
          </cell>
          <cell r="AK3090">
            <v>0</v>
          </cell>
          <cell r="AL3090">
            <v>0</v>
          </cell>
          <cell r="AM3090">
            <v>0</v>
          </cell>
          <cell r="AN3090">
            <v>0</v>
          </cell>
          <cell r="AO3090">
            <v>0</v>
          </cell>
          <cell r="AP3090">
            <v>0</v>
          </cell>
          <cell r="AQ3090">
            <v>619.08000000000004</v>
          </cell>
        </row>
        <row r="3091">
          <cell r="A3091">
            <v>3</v>
          </cell>
          <cell r="B3091" t="str">
            <v>COP</v>
          </cell>
          <cell r="C3091" t="str">
            <v>Convenidas</v>
          </cell>
          <cell r="D3091" t="str">
            <v>Fija</v>
          </cell>
          <cell r="E3091">
            <v>2</v>
          </cell>
          <cell r="F3091">
            <v>36262</v>
          </cell>
          <cell r="G3091" t="str">
            <v>Abril</v>
          </cell>
          <cell r="H3091">
            <v>1999</v>
          </cell>
          <cell r="I3091">
            <v>36993</v>
          </cell>
          <cell r="J3091">
            <v>2001</v>
          </cell>
          <cell r="K3091" t="str">
            <v>Abril</v>
          </cell>
          <cell r="L3091">
            <v>36334</v>
          </cell>
          <cell r="M3091" t="str">
            <v>Junio</v>
          </cell>
          <cell r="N3091">
            <v>1999</v>
          </cell>
          <cell r="Q3091">
            <v>25.5</v>
          </cell>
          <cell r="R3091">
            <v>21.5</v>
          </cell>
          <cell r="S3091">
            <v>110.15300000000001</v>
          </cell>
          <cell r="T3091">
            <v>90.7</v>
          </cell>
          <cell r="U3091">
            <v>99.908771000000002</v>
          </cell>
          <cell r="V3091">
            <v>90.7</v>
          </cell>
          <cell r="W3091">
            <v>99.908771000000002</v>
          </cell>
          <cell r="X3091">
            <v>90.7</v>
          </cell>
          <cell r="Y3091">
            <v>23.128500000000003</v>
          </cell>
          <cell r="Z3091">
            <v>113.82850000000001</v>
          </cell>
          <cell r="AA3091">
            <v>1950.05</v>
          </cell>
          <cell r="AB3091">
            <v>0</v>
          </cell>
          <cell r="AC3091">
            <v>23.128500000000003</v>
          </cell>
          <cell r="AD3091">
            <v>23.128500000000003</v>
          </cell>
          <cell r="AE3091">
            <v>0</v>
          </cell>
          <cell r="AF3091">
            <v>0</v>
          </cell>
          <cell r="AG3091">
            <v>0</v>
          </cell>
          <cell r="AH3091">
            <v>0</v>
          </cell>
          <cell r="AI3091">
            <v>0</v>
          </cell>
          <cell r="AJ3091">
            <v>0</v>
          </cell>
          <cell r="AK3091">
            <v>0</v>
          </cell>
          <cell r="AL3091">
            <v>0</v>
          </cell>
          <cell r="AM3091">
            <v>0</v>
          </cell>
          <cell r="AN3091">
            <v>0</v>
          </cell>
          <cell r="AO3091">
            <v>0</v>
          </cell>
          <cell r="AP3091">
            <v>0</v>
          </cell>
          <cell r="AQ3091">
            <v>46.257000000000005</v>
          </cell>
        </row>
        <row r="3092">
          <cell r="A3092">
            <v>3</v>
          </cell>
          <cell r="B3092" t="str">
            <v>COP</v>
          </cell>
          <cell r="C3092" t="str">
            <v>Convenidas</v>
          </cell>
          <cell r="D3092" t="str">
            <v>Fija</v>
          </cell>
          <cell r="E3092">
            <v>3</v>
          </cell>
          <cell r="F3092">
            <v>36283</v>
          </cell>
          <cell r="G3092" t="str">
            <v>Mayo</v>
          </cell>
          <cell r="H3092">
            <v>1999</v>
          </cell>
          <cell r="I3092">
            <v>37379</v>
          </cell>
          <cell r="J3092">
            <v>2002</v>
          </cell>
          <cell r="K3092" t="str">
            <v>Mayo</v>
          </cell>
          <cell r="L3092">
            <v>36335</v>
          </cell>
          <cell r="M3092" t="str">
            <v>Junio</v>
          </cell>
          <cell r="N3092">
            <v>1999</v>
          </cell>
          <cell r="Q3092">
            <v>20</v>
          </cell>
          <cell r="R3092">
            <v>24</v>
          </cell>
          <cell r="S3092">
            <v>94.94</v>
          </cell>
          <cell r="T3092">
            <v>63197.8</v>
          </cell>
          <cell r="U3092">
            <v>59999.991320000001</v>
          </cell>
          <cell r="V3092">
            <v>63197.8</v>
          </cell>
          <cell r="W3092">
            <v>59999.991320000001</v>
          </cell>
          <cell r="X3092">
            <v>63197.8</v>
          </cell>
          <cell r="Y3092">
            <v>12639.560000000001</v>
          </cell>
          <cell r="Z3092">
            <v>75837.36</v>
          </cell>
          <cell r="AA3092">
            <v>1516747.2000000002</v>
          </cell>
          <cell r="AB3092">
            <v>0</v>
          </cell>
          <cell r="AC3092">
            <v>12639.560000000001</v>
          </cell>
          <cell r="AD3092">
            <v>12639.560000000001</v>
          </cell>
          <cell r="AE3092">
            <v>12639.560000000001</v>
          </cell>
          <cell r="AF3092">
            <v>0</v>
          </cell>
          <cell r="AG3092">
            <v>0</v>
          </cell>
          <cell r="AH3092">
            <v>0</v>
          </cell>
          <cell r="AI3092">
            <v>0</v>
          </cell>
          <cell r="AJ3092">
            <v>0</v>
          </cell>
          <cell r="AK3092">
            <v>0</v>
          </cell>
          <cell r="AL3092">
            <v>0</v>
          </cell>
          <cell r="AM3092">
            <v>0</v>
          </cell>
          <cell r="AN3092">
            <v>0</v>
          </cell>
          <cell r="AO3092">
            <v>0</v>
          </cell>
          <cell r="AP3092">
            <v>0</v>
          </cell>
          <cell r="AQ3092">
            <v>37918.680000000008</v>
          </cell>
        </row>
        <row r="3093">
          <cell r="A3093">
            <v>3</v>
          </cell>
          <cell r="B3093" t="str">
            <v>COP</v>
          </cell>
          <cell r="C3093" t="str">
            <v>Subastas</v>
          </cell>
          <cell r="D3093" t="str">
            <v>Fija</v>
          </cell>
          <cell r="E3093">
            <v>1</v>
          </cell>
          <cell r="F3093">
            <v>36248</v>
          </cell>
          <cell r="G3093" t="str">
            <v>Marzo</v>
          </cell>
          <cell r="H3093">
            <v>1999</v>
          </cell>
          <cell r="I3093">
            <v>36614</v>
          </cell>
          <cell r="J3093">
            <v>2000</v>
          </cell>
          <cell r="K3093" t="str">
            <v>Marzo</v>
          </cell>
          <cell r="L3093">
            <v>36336</v>
          </cell>
          <cell r="M3093" t="str">
            <v>Junio</v>
          </cell>
          <cell r="N3093">
            <v>1999</v>
          </cell>
          <cell r="Q3093">
            <v>25.5</v>
          </cell>
          <cell r="R3093">
            <v>18.5</v>
          </cell>
          <cell r="S3093">
            <v>110.331</v>
          </cell>
          <cell r="T3093">
            <v>16800</v>
          </cell>
          <cell r="U3093">
            <v>18535.608</v>
          </cell>
          <cell r="V3093">
            <v>16800</v>
          </cell>
          <cell r="W3093">
            <v>18535.608</v>
          </cell>
          <cell r="X3093">
            <v>16800</v>
          </cell>
          <cell r="Y3093">
            <v>4284</v>
          </cell>
          <cell r="Z3093">
            <v>21084</v>
          </cell>
          <cell r="AA3093">
            <v>310800</v>
          </cell>
          <cell r="AB3093">
            <v>0</v>
          </cell>
          <cell r="AC3093">
            <v>4284</v>
          </cell>
          <cell r="AD3093">
            <v>0</v>
          </cell>
          <cell r="AE3093">
            <v>0</v>
          </cell>
          <cell r="AF3093">
            <v>0</v>
          </cell>
          <cell r="AG3093">
            <v>0</v>
          </cell>
          <cell r="AH3093">
            <v>0</v>
          </cell>
          <cell r="AI3093">
            <v>0</v>
          </cell>
          <cell r="AJ3093">
            <v>0</v>
          </cell>
          <cell r="AK3093">
            <v>0</v>
          </cell>
          <cell r="AL3093">
            <v>0</v>
          </cell>
          <cell r="AM3093">
            <v>0</v>
          </cell>
          <cell r="AN3093">
            <v>0</v>
          </cell>
          <cell r="AO3093">
            <v>0</v>
          </cell>
          <cell r="AP3093">
            <v>0</v>
          </cell>
          <cell r="AQ3093">
            <v>4284</v>
          </cell>
        </row>
        <row r="3094">
          <cell r="A3094">
            <v>3</v>
          </cell>
          <cell r="B3094" t="str">
            <v>COP</v>
          </cell>
          <cell r="C3094" t="str">
            <v>Subastas</v>
          </cell>
          <cell r="D3094" t="str">
            <v>Fija</v>
          </cell>
          <cell r="E3094">
            <v>2</v>
          </cell>
          <cell r="F3094">
            <v>36262</v>
          </cell>
          <cell r="G3094" t="str">
            <v>Abril</v>
          </cell>
          <cell r="H3094">
            <v>1999</v>
          </cell>
          <cell r="I3094">
            <v>36993</v>
          </cell>
          <cell r="J3094">
            <v>2001</v>
          </cell>
          <cell r="K3094" t="str">
            <v>Abril</v>
          </cell>
          <cell r="L3094">
            <v>36336</v>
          </cell>
          <cell r="M3094" t="str">
            <v>Junio</v>
          </cell>
          <cell r="N3094">
            <v>1999</v>
          </cell>
          <cell r="Q3094">
            <v>25.5</v>
          </cell>
          <cell r="R3094">
            <v>23</v>
          </cell>
          <cell r="S3094">
            <v>108.129</v>
          </cell>
          <cell r="T3094">
            <v>4624.1000000000004</v>
          </cell>
          <cell r="U3094">
            <v>4999.9930889999996</v>
          </cell>
          <cell r="V3094">
            <v>4624.1000000000004</v>
          </cell>
          <cell r="W3094">
            <v>4999.9930889999996</v>
          </cell>
          <cell r="X3094">
            <v>4624.1000000000004</v>
          </cell>
          <cell r="Y3094">
            <v>1179.1455000000001</v>
          </cell>
          <cell r="Z3094">
            <v>5803.2455000000009</v>
          </cell>
          <cell r="AA3094">
            <v>106354.3</v>
          </cell>
          <cell r="AB3094">
            <v>0</v>
          </cell>
          <cell r="AC3094">
            <v>1179.1455000000001</v>
          </cell>
          <cell r="AD3094">
            <v>1179.1455000000001</v>
          </cell>
          <cell r="AE3094">
            <v>0</v>
          </cell>
          <cell r="AF3094">
            <v>0</v>
          </cell>
          <cell r="AG3094">
            <v>0</v>
          </cell>
          <cell r="AH3094">
            <v>0</v>
          </cell>
          <cell r="AI3094">
            <v>0</v>
          </cell>
          <cell r="AJ3094">
            <v>0</v>
          </cell>
          <cell r="AK3094">
            <v>0</v>
          </cell>
          <cell r="AL3094">
            <v>0</v>
          </cell>
          <cell r="AM3094">
            <v>0</v>
          </cell>
          <cell r="AN3094">
            <v>0</v>
          </cell>
          <cell r="AO3094">
            <v>0</v>
          </cell>
          <cell r="AP3094">
            <v>0</v>
          </cell>
          <cell r="AQ3094">
            <v>2358.2910000000002</v>
          </cell>
        </row>
        <row r="3095">
          <cell r="A3095">
            <v>3</v>
          </cell>
          <cell r="B3095" t="str">
            <v>COP</v>
          </cell>
          <cell r="C3095" t="str">
            <v>Subastas</v>
          </cell>
          <cell r="D3095" t="str">
            <v>Fija</v>
          </cell>
          <cell r="E3095">
            <v>3</v>
          </cell>
          <cell r="F3095">
            <v>36283</v>
          </cell>
          <cell r="G3095" t="str">
            <v>Mayo</v>
          </cell>
          <cell r="H3095">
            <v>1999</v>
          </cell>
          <cell r="I3095">
            <v>37379</v>
          </cell>
          <cell r="J3095">
            <v>2002</v>
          </cell>
          <cell r="K3095" t="str">
            <v>Mayo</v>
          </cell>
          <cell r="L3095">
            <v>36336</v>
          </cell>
          <cell r="M3095" t="str">
            <v>Junio</v>
          </cell>
          <cell r="N3095">
            <v>1999</v>
          </cell>
          <cell r="Q3095">
            <v>20</v>
          </cell>
          <cell r="R3095">
            <v>24</v>
          </cell>
          <cell r="S3095">
            <v>94.995999999999995</v>
          </cell>
          <cell r="T3095">
            <v>10526.5</v>
          </cell>
          <cell r="U3095">
            <v>9999.7539400000005</v>
          </cell>
          <cell r="V3095">
            <v>10526.5</v>
          </cell>
          <cell r="W3095">
            <v>9999.7539400000005</v>
          </cell>
          <cell r="X3095">
            <v>10526.5</v>
          </cell>
          <cell r="Y3095">
            <v>2105.3000000000002</v>
          </cell>
          <cell r="Z3095">
            <v>12631.8</v>
          </cell>
          <cell r="AA3095">
            <v>252636</v>
          </cell>
          <cell r="AB3095">
            <v>0</v>
          </cell>
          <cell r="AC3095">
            <v>2105.3000000000002</v>
          </cell>
          <cell r="AD3095">
            <v>2105.3000000000002</v>
          </cell>
          <cell r="AE3095">
            <v>2105.3000000000002</v>
          </cell>
          <cell r="AF3095">
            <v>0</v>
          </cell>
          <cell r="AG3095">
            <v>0</v>
          </cell>
          <cell r="AH3095">
            <v>0</v>
          </cell>
          <cell r="AI3095">
            <v>0</v>
          </cell>
          <cell r="AJ3095">
            <v>0</v>
          </cell>
          <cell r="AK3095">
            <v>0</v>
          </cell>
          <cell r="AL3095">
            <v>0</v>
          </cell>
          <cell r="AM3095">
            <v>0</v>
          </cell>
          <cell r="AN3095">
            <v>0</v>
          </cell>
          <cell r="AO3095">
            <v>0</v>
          </cell>
          <cell r="AP3095">
            <v>0</v>
          </cell>
          <cell r="AQ3095">
            <v>6315.9000000000005</v>
          </cell>
        </row>
        <row r="3096">
          <cell r="A3096">
            <v>3</v>
          </cell>
          <cell r="B3096" t="str">
            <v>COP</v>
          </cell>
          <cell r="C3096" t="str">
            <v>Convenidas</v>
          </cell>
          <cell r="D3096" t="str">
            <v>Fija</v>
          </cell>
          <cell r="E3096">
            <v>3</v>
          </cell>
          <cell r="F3096">
            <v>36283</v>
          </cell>
          <cell r="G3096" t="str">
            <v>Mayo</v>
          </cell>
          <cell r="H3096">
            <v>1999</v>
          </cell>
          <cell r="I3096">
            <v>37379</v>
          </cell>
          <cell r="J3096">
            <v>2002</v>
          </cell>
          <cell r="K3096" t="str">
            <v>Mayo</v>
          </cell>
          <cell r="L3096">
            <v>36336</v>
          </cell>
          <cell r="M3096" t="str">
            <v>Junio</v>
          </cell>
          <cell r="N3096">
            <v>1999</v>
          </cell>
          <cell r="Q3096">
            <v>20</v>
          </cell>
          <cell r="R3096">
            <v>24</v>
          </cell>
          <cell r="S3096">
            <v>94.995999999999995</v>
          </cell>
          <cell r="T3096">
            <v>1278.5999999999999</v>
          </cell>
          <cell r="U3096">
            <v>1214.6188560000001</v>
          </cell>
          <cell r="V3096">
            <v>1278.5999999999999</v>
          </cell>
          <cell r="W3096">
            <v>1214.6188560000001</v>
          </cell>
          <cell r="X3096">
            <v>1278.5999999999999</v>
          </cell>
          <cell r="Y3096">
            <v>255.72</v>
          </cell>
          <cell r="Z3096">
            <v>1534.32</v>
          </cell>
          <cell r="AA3096">
            <v>30686.399999999998</v>
          </cell>
          <cell r="AB3096">
            <v>0</v>
          </cell>
          <cell r="AC3096">
            <v>255.72</v>
          </cell>
          <cell r="AD3096">
            <v>255.72</v>
          </cell>
          <cell r="AE3096">
            <v>255.72</v>
          </cell>
          <cell r="AF3096">
            <v>0</v>
          </cell>
          <cell r="AG3096">
            <v>0</v>
          </cell>
          <cell r="AH3096">
            <v>0</v>
          </cell>
          <cell r="AI3096">
            <v>0</v>
          </cell>
          <cell r="AJ3096">
            <v>0</v>
          </cell>
          <cell r="AK3096">
            <v>0</v>
          </cell>
          <cell r="AL3096">
            <v>0</v>
          </cell>
          <cell r="AM3096">
            <v>0</v>
          </cell>
          <cell r="AN3096">
            <v>0</v>
          </cell>
          <cell r="AO3096">
            <v>0</v>
          </cell>
          <cell r="AP3096">
            <v>0</v>
          </cell>
          <cell r="AQ3096">
            <v>767.16</v>
          </cell>
        </row>
        <row r="3097">
          <cell r="A3097">
            <v>3</v>
          </cell>
          <cell r="B3097" t="str">
            <v>COP</v>
          </cell>
          <cell r="C3097" t="str">
            <v>Convenidas St</v>
          </cell>
          <cell r="D3097" t="str">
            <v>Variable</v>
          </cell>
          <cell r="E3097">
            <v>10</v>
          </cell>
          <cell r="F3097">
            <v>36341</v>
          </cell>
          <cell r="G3097" t="str">
            <v>Junio</v>
          </cell>
          <cell r="H3097">
            <v>1999</v>
          </cell>
          <cell r="I3097">
            <v>39994</v>
          </cell>
          <cell r="J3097">
            <v>2009</v>
          </cell>
          <cell r="K3097" t="str">
            <v>Junio</v>
          </cell>
          <cell r="L3097">
            <v>36341</v>
          </cell>
          <cell r="M3097" t="str">
            <v>Junio</v>
          </cell>
          <cell r="N3097">
            <v>1999</v>
          </cell>
          <cell r="P3097">
            <v>7.1</v>
          </cell>
          <cell r="Q3097">
            <v>17.79</v>
          </cell>
          <cell r="R3097">
            <v>17.79</v>
          </cell>
          <cell r="S3097">
            <v>100</v>
          </cell>
          <cell r="T3097">
            <v>185.8</v>
          </cell>
          <cell r="U3097">
            <v>185.8</v>
          </cell>
          <cell r="V3097">
            <v>185.8</v>
          </cell>
          <cell r="W3097">
            <v>185.8</v>
          </cell>
          <cell r="X3097">
            <v>185.8</v>
          </cell>
          <cell r="Y3097">
            <v>33.053820000000002</v>
          </cell>
          <cell r="Z3097">
            <v>218.85382000000001</v>
          </cell>
          <cell r="AA3097">
            <v>3305.3820000000001</v>
          </cell>
          <cell r="AB3097">
            <v>0</v>
          </cell>
          <cell r="AC3097">
            <v>33.090980000000002</v>
          </cell>
          <cell r="AD3097">
            <v>32.31062</v>
          </cell>
          <cell r="AE3097">
            <v>27.46124</v>
          </cell>
          <cell r="AF3097">
            <v>24.13542</v>
          </cell>
          <cell r="AG3097">
            <v>22.147360000000003</v>
          </cell>
          <cell r="AH3097">
            <v>21.14404</v>
          </cell>
          <cell r="AI3097">
            <v>21.14404</v>
          </cell>
          <cell r="AJ3097">
            <v>21.14404</v>
          </cell>
          <cell r="AK3097">
            <v>25.138740000000002</v>
          </cell>
          <cell r="AL3097">
            <v>25.138740000000002</v>
          </cell>
          <cell r="AM3097">
            <v>0</v>
          </cell>
          <cell r="AN3097">
            <v>0</v>
          </cell>
          <cell r="AO3097">
            <v>0</v>
          </cell>
          <cell r="AP3097">
            <v>0</v>
          </cell>
          <cell r="AQ3097">
            <v>252.85522</v>
          </cell>
        </row>
        <row r="3098">
          <cell r="A3098">
            <v>3</v>
          </cell>
          <cell r="B3098" t="str">
            <v>COP</v>
          </cell>
          <cell r="C3098" t="str">
            <v>Convenidas</v>
          </cell>
          <cell r="D3098" t="str">
            <v>Fija</v>
          </cell>
          <cell r="E3098">
            <v>2</v>
          </cell>
          <cell r="F3098">
            <v>36262</v>
          </cell>
          <cell r="G3098" t="str">
            <v>Abril</v>
          </cell>
          <cell r="H3098">
            <v>1999</v>
          </cell>
          <cell r="I3098">
            <v>36993</v>
          </cell>
          <cell r="J3098">
            <v>2001</v>
          </cell>
          <cell r="K3098" t="str">
            <v>Abril</v>
          </cell>
          <cell r="L3098">
            <v>36349</v>
          </cell>
          <cell r="M3098" t="str">
            <v>Julio</v>
          </cell>
          <cell r="N3098">
            <v>1999</v>
          </cell>
          <cell r="Q3098">
            <v>25.5</v>
          </cell>
          <cell r="R3098">
            <v>23</v>
          </cell>
          <cell r="S3098">
            <v>108.929</v>
          </cell>
          <cell r="T3098">
            <v>321.2</v>
          </cell>
          <cell r="U3098">
            <v>349.87994800000001</v>
          </cell>
          <cell r="V3098">
            <v>321.2</v>
          </cell>
          <cell r="W3098">
            <v>349.87994800000001</v>
          </cell>
          <cell r="X3098">
            <v>321.2</v>
          </cell>
          <cell r="Y3098">
            <v>81.905999999999992</v>
          </cell>
          <cell r="Z3098">
            <v>403.10599999999999</v>
          </cell>
          <cell r="AA3098">
            <v>7387.5999999999995</v>
          </cell>
          <cell r="AB3098">
            <v>0</v>
          </cell>
          <cell r="AC3098">
            <v>81.905999999999992</v>
          </cell>
          <cell r="AD3098">
            <v>81.905999999999992</v>
          </cell>
          <cell r="AE3098">
            <v>0</v>
          </cell>
          <cell r="AF3098">
            <v>0</v>
          </cell>
          <cell r="AG3098">
            <v>0</v>
          </cell>
          <cell r="AH3098">
            <v>0</v>
          </cell>
          <cell r="AI3098">
            <v>0</v>
          </cell>
          <cell r="AJ3098">
            <v>0</v>
          </cell>
          <cell r="AK3098">
            <v>0</v>
          </cell>
          <cell r="AL3098">
            <v>0</v>
          </cell>
          <cell r="AM3098">
            <v>0</v>
          </cell>
          <cell r="AN3098">
            <v>0</v>
          </cell>
          <cell r="AO3098">
            <v>0</v>
          </cell>
          <cell r="AP3098">
            <v>0</v>
          </cell>
          <cell r="AQ3098">
            <v>163.81199999999998</v>
          </cell>
        </row>
        <row r="3099">
          <cell r="A3099">
            <v>3</v>
          </cell>
          <cell r="B3099" t="str">
            <v>COP</v>
          </cell>
          <cell r="C3099" t="str">
            <v>Forzosas</v>
          </cell>
          <cell r="D3099" t="str">
            <v>Fija</v>
          </cell>
          <cell r="E3099">
            <v>3</v>
          </cell>
          <cell r="F3099">
            <v>36283</v>
          </cell>
          <cell r="G3099" t="str">
            <v>Mayo</v>
          </cell>
          <cell r="H3099">
            <v>1999</v>
          </cell>
          <cell r="I3099">
            <v>37379</v>
          </cell>
          <cell r="J3099">
            <v>2002</v>
          </cell>
          <cell r="K3099" t="str">
            <v>Mayo</v>
          </cell>
          <cell r="L3099">
            <v>36349</v>
          </cell>
          <cell r="M3099" t="str">
            <v>Julio</v>
          </cell>
          <cell r="N3099">
            <v>1999</v>
          </cell>
          <cell r="Q3099">
            <v>20</v>
          </cell>
          <cell r="R3099">
            <v>24</v>
          </cell>
          <cell r="S3099">
            <v>95.727000000000004</v>
          </cell>
          <cell r="T3099">
            <v>1368.4</v>
          </cell>
          <cell r="U3099">
            <v>1309.9282679999999</v>
          </cell>
          <cell r="V3099">
            <v>1368.4</v>
          </cell>
          <cell r="W3099">
            <v>1309.9282679999999</v>
          </cell>
          <cell r="X3099">
            <v>1368.4</v>
          </cell>
          <cell r="Y3099">
            <v>273.68</v>
          </cell>
          <cell r="Z3099">
            <v>1642.0800000000002</v>
          </cell>
          <cell r="AA3099">
            <v>32841.600000000006</v>
          </cell>
          <cell r="AB3099">
            <v>0</v>
          </cell>
          <cell r="AC3099">
            <v>273.68</v>
          </cell>
          <cell r="AD3099">
            <v>273.68</v>
          </cell>
          <cell r="AE3099">
            <v>273.68</v>
          </cell>
          <cell r="AF3099">
            <v>0</v>
          </cell>
          <cell r="AG3099">
            <v>0</v>
          </cell>
          <cell r="AH3099">
            <v>0</v>
          </cell>
          <cell r="AI3099">
            <v>0</v>
          </cell>
          <cell r="AJ3099">
            <v>0</v>
          </cell>
          <cell r="AK3099">
            <v>0</v>
          </cell>
          <cell r="AL3099">
            <v>0</v>
          </cell>
          <cell r="AM3099">
            <v>0</v>
          </cell>
          <cell r="AN3099">
            <v>0</v>
          </cell>
          <cell r="AO3099">
            <v>0</v>
          </cell>
          <cell r="AP3099">
            <v>0</v>
          </cell>
          <cell r="AQ3099">
            <v>821.04</v>
          </cell>
        </row>
        <row r="3100">
          <cell r="A3100">
            <v>3</v>
          </cell>
          <cell r="B3100" t="str">
            <v>COP</v>
          </cell>
          <cell r="C3100" t="str">
            <v>Forzosas</v>
          </cell>
          <cell r="D3100" t="str">
            <v>Fija</v>
          </cell>
          <cell r="E3100">
            <v>1</v>
          </cell>
          <cell r="F3100">
            <v>36248</v>
          </cell>
          <cell r="G3100" t="str">
            <v>Marzo</v>
          </cell>
          <cell r="H3100">
            <v>1999</v>
          </cell>
          <cell r="I3100">
            <v>36614</v>
          </cell>
          <cell r="J3100">
            <v>2000</v>
          </cell>
          <cell r="K3100" t="str">
            <v>Marzo</v>
          </cell>
          <cell r="L3100">
            <v>36350</v>
          </cell>
          <cell r="M3100" t="str">
            <v>Julio</v>
          </cell>
          <cell r="N3100">
            <v>1999</v>
          </cell>
          <cell r="Q3100">
            <v>25.5</v>
          </cell>
          <cell r="R3100">
            <v>18.5</v>
          </cell>
          <cell r="S3100">
            <v>111.05200000000001</v>
          </cell>
          <cell r="T3100">
            <v>333.1</v>
          </cell>
          <cell r="U3100">
            <v>369.91421200000002</v>
          </cell>
          <cell r="V3100">
            <v>333.1</v>
          </cell>
          <cell r="W3100">
            <v>369.91421200000002</v>
          </cell>
          <cell r="X3100">
            <v>333.1</v>
          </cell>
          <cell r="Y3100">
            <v>84.940500000000014</v>
          </cell>
          <cell r="Z3100">
            <v>418.04050000000007</v>
          </cell>
          <cell r="AA3100">
            <v>6162.35</v>
          </cell>
          <cell r="AB3100">
            <v>0</v>
          </cell>
          <cell r="AC3100">
            <v>84.940500000000014</v>
          </cell>
          <cell r="AD3100">
            <v>0</v>
          </cell>
          <cell r="AE3100">
            <v>0</v>
          </cell>
          <cell r="AF3100">
            <v>0</v>
          </cell>
          <cell r="AG3100">
            <v>0</v>
          </cell>
          <cell r="AH3100">
            <v>0</v>
          </cell>
          <cell r="AI3100">
            <v>0</v>
          </cell>
          <cell r="AJ3100">
            <v>0</v>
          </cell>
          <cell r="AK3100">
            <v>0</v>
          </cell>
          <cell r="AL3100">
            <v>0</v>
          </cell>
          <cell r="AM3100">
            <v>0</v>
          </cell>
          <cell r="AN3100">
            <v>0</v>
          </cell>
          <cell r="AO3100">
            <v>0</v>
          </cell>
          <cell r="AP3100">
            <v>0</v>
          </cell>
          <cell r="AQ3100">
            <v>84.940500000000014</v>
          </cell>
        </row>
        <row r="3101">
          <cell r="A3101">
            <v>3</v>
          </cell>
          <cell r="B3101" t="str">
            <v>COP</v>
          </cell>
          <cell r="C3101" t="str">
            <v>Forzosas</v>
          </cell>
          <cell r="D3101" t="str">
            <v>Fija</v>
          </cell>
          <cell r="E3101">
            <v>1</v>
          </cell>
          <cell r="F3101">
            <v>36248</v>
          </cell>
          <cell r="G3101" t="str">
            <v>Marzo</v>
          </cell>
          <cell r="H3101">
            <v>1999</v>
          </cell>
          <cell r="I3101">
            <v>36614</v>
          </cell>
          <cell r="J3101">
            <v>2000</v>
          </cell>
          <cell r="K3101" t="str">
            <v>Marzo</v>
          </cell>
          <cell r="L3101">
            <v>36353</v>
          </cell>
          <cell r="M3101" t="str">
            <v>Julio</v>
          </cell>
          <cell r="N3101">
            <v>1999</v>
          </cell>
          <cell r="Q3101">
            <v>25.5</v>
          </cell>
          <cell r="R3101">
            <v>18.5</v>
          </cell>
          <cell r="S3101">
            <v>111.20699999999999</v>
          </cell>
          <cell r="T3101">
            <v>259.8</v>
          </cell>
          <cell r="U3101">
            <v>288.91578600000003</v>
          </cell>
          <cell r="V3101">
            <v>259.8</v>
          </cell>
          <cell r="W3101">
            <v>288.91578600000003</v>
          </cell>
          <cell r="X3101">
            <v>259.8</v>
          </cell>
          <cell r="Y3101">
            <v>66.249000000000009</v>
          </cell>
          <cell r="Z3101">
            <v>326.04900000000004</v>
          </cell>
          <cell r="AA3101">
            <v>4806.3</v>
          </cell>
          <cell r="AB3101">
            <v>0</v>
          </cell>
          <cell r="AC3101">
            <v>66.249000000000009</v>
          </cell>
          <cell r="AD3101">
            <v>0</v>
          </cell>
          <cell r="AE3101">
            <v>0</v>
          </cell>
          <cell r="AF3101">
            <v>0</v>
          </cell>
          <cell r="AG3101">
            <v>0</v>
          </cell>
          <cell r="AH3101">
            <v>0</v>
          </cell>
          <cell r="AI3101">
            <v>0</v>
          </cell>
          <cell r="AJ3101">
            <v>0</v>
          </cell>
          <cell r="AK3101">
            <v>0</v>
          </cell>
          <cell r="AL3101">
            <v>0</v>
          </cell>
          <cell r="AM3101">
            <v>0</v>
          </cell>
          <cell r="AN3101">
            <v>0</v>
          </cell>
          <cell r="AO3101">
            <v>0</v>
          </cell>
          <cell r="AP3101">
            <v>0</v>
          </cell>
          <cell r="AQ3101">
            <v>66.249000000000009</v>
          </cell>
        </row>
        <row r="3102">
          <cell r="A3102">
            <v>3</v>
          </cell>
          <cell r="B3102" t="str">
            <v>COP</v>
          </cell>
          <cell r="C3102" t="str">
            <v>Forzosas</v>
          </cell>
          <cell r="D3102" t="str">
            <v>Fija</v>
          </cell>
          <cell r="E3102">
            <v>2</v>
          </cell>
          <cell r="F3102">
            <v>36353</v>
          </cell>
          <cell r="G3102" t="str">
            <v>Julio</v>
          </cell>
          <cell r="H3102">
            <v>1999</v>
          </cell>
          <cell r="I3102">
            <v>37084</v>
          </cell>
          <cell r="J3102">
            <v>2001</v>
          </cell>
          <cell r="K3102" t="str">
            <v>Julio</v>
          </cell>
          <cell r="L3102">
            <v>36353</v>
          </cell>
          <cell r="M3102" t="str">
            <v>Julio</v>
          </cell>
          <cell r="N3102">
            <v>1999</v>
          </cell>
          <cell r="Q3102">
            <v>20</v>
          </cell>
          <cell r="R3102">
            <v>23</v>
          </cell>
          <cell r="S3102">
            <v>95.578000000000003</v>
          </cell>
          <cell r="T3102">
            <v>261.5</v>
          </cell>
          <cell r="U3102">
            <v>249.93647000000001</v>
          </cell>
          <cell r="V3102">
            <v>261.5</v>
          </cell>
          <cell r="W3102">
            <v>249.93647000000001</v>
          </cell>
          <cell r="X3102">
            <v>261.5</v>
          </cell>
          <cell r="Y3102">
            <v>52.300000000000004</v>
          </cell>
          <cell r="Z3102">
            <v>313.8</v>
          </cell>
          <cell r="AA3102">
            <v>6014.5</v>
          </cell>
          <cell r="AB3102">
            <v>0</v>
          </cell>
          <cell r="AC3102">
            <v>52.300000000000004</v>
          </cell>
          <cell r="AD3102">
            <v>52.300000000000004</v>
          </cell>
          <cell r="AE3102">
            <v>0</v>
          </cell>
          <cell r="AF3102">
            <v>0</v>
          </cell>
          <cell r="AG3102">
            <v>0</v>
          </cell>
          <cell r="AH3102">
            <v>0</v>
          </cell>
          <cell r="AI3102">
            <v>0</v>
          </cell>
          <cell r="AJ3102">
            <v>0</v>
          </cell>
          <cell r="AK3102">
            <v>0</v>
          </cell>
          <cell r="AL3102">
            <v>0</v>
          </cell>
          <cell r="AM3102">
            <v>0</v>
          </cell>
          <cell r="AN3102">
            <v>0</v>
          </cell>
          <cell r="AO3102">
            <v>0</v>
          </cell>
          <cell r="AP3102">
            <v>0</v>
          </cell>
          <cell r="AQ3102">
            <v>104.60000000000001</v>
          </cell>
        </row>
        <row r="3103">
          <cell r="A3103">
            <v>3</v>
          </cell>
          <cell r="B3103" t="str">
            <v>COP</v>
          </cell>
          <cell r="C3103" t="str">
            <v>Forzosas</v>
          </cell>
          <cell r="D3103" t="str">
            <v>Fija</v>
          </cell>
          <cell r="E3103">
            <v>3</v>
          </cell>
          <cell r="F3103">
            <v>36283</v>
          </cell>
          <cell r="G3103" t="str">
            <v>Mayo</v>
          </cell>
          <cell r="H3103">
            <v>1999</v>
          </cell>
          <cell r="I3103">
            <v>37379</v>
          </cell>
          <cell r="J3103">
            <v>2002</v>
          </cell>
          <cell r="K3103" t="str">
            <v>Mayo</v>
          </cell>
          <cell r="L3103">
            <v>36353</v>
          </cell>
          <cell r="M3103" t="str">
            <v>Julio</v>
          </cell>
          <cell r="N3103">
            <v>1999</v>
          </cell>
          <cell r="Q3103">
            <v>20</v>
          </cell>
          <cell r="R3103">
            <v>24</v>
          </cell>
          <cell r="S3103">
            <v>95.953000000000003</v>
          </cell>
          <cell r="T3103">
            <v>891</v>
          </cell>
          <cell r="U3103">
            <v>854.94123000000002</v>
          </cell>
          <cell r="V3103">
            <v>891</v>
          </cell>
          <cell r="W3103">
            <v>854.94123000000002</v>
          </cell>
          <cell r="X3103">
            <v>891</v>
          </cell>
          <cell r="Y3103">
            <v>178.20000000000002</v>
          </cell>
          <cell r="Z3103">
            <v>1069.2</v>
          </cell>
          <cell r="AA3103">
            <v>21384</v>
          </cell>
          <cell r="AB3103">
            <v>0</v>
          </cell>
          <cell r="AC3103">
            <v>178.20000000000002</v>
          </cell>
          <cell r="AD3103">
            <v>178.20000000000002</v>
          </cell>
          <cell r="AE3103">
            <v>178.20000000000002</v>
          </cell>
          <cell r="AF3103">
            <v>0</v>
          </cell>
          <cell r="AG3103">
            <v>0</v>
          </cell>
          <cell r="AH3103">
            <v>0</v>
          </cell>
          <cell r="AI3103">
            <v>0</v>
          </cell>
          <cell r="AJ3103">
            <v>0</v>
          </cell>
          <cell r="AK3103">
            <v>0</v>
          </cell>
          <cell r="AL3103">
            <v>0</v>
          </cell>
          <cell r="AM3103">
            <v>0</v>
          </cell>
          <cell r="AN3103">
            <v>0</v>
          </cell>
          <cell r="AO3103">
            <v>0</v>
          </cell>
          <cell r="AP3103">
            <v>0</v>
          </cell>
          <cell r="AQ3103">
            <v>534.6</v>
          </cell>
        </row>
        <row r="3104">
          <cell r="A3104">
            <v>3</v>
          </cell>
          <cell r="B3104" t="str">
            <v>COP</v>
          </cell>
          <cell r="C3104" t="str">
            <v>Forzosas</v>
          </cell>
          <cell r="D3104" t="str">
            <v>Fija</v>
          </cell>
          <cell r="E3104">
            <v>1</v>
          </cell>
          <cell r="F3104">
            <v>36248</v>
          </cell>
          <cell r="G3104" t="str">
            <v>Marzo</v>
          </cell>
          <cell r="H3104">
            <v>1999</v>
          </cell>
          <cell r="I3104">
            <v>36614</v>
          </cell>
          <cell r="J3104">
            <v>2000</v>
          </cell>
          <cell r="K3104" t="str">
            <v>Marzo</v>
          </cell>
          <cell r="L3104">
            <v>36354</v>
          </cell>
          <cell r="M3104" t="str">
            <v>Julio</v>
          </cell>
          <cell r="N3104">
            <v>1999</v>
          </cell>
          <cell r="Q3104">
            <v>25.5</v>
          </cell>
          <cell r="R3104">
            <v>18.5</v>
          </cell>
          <cell r="S3104">
            <v>111.259</v>
          </cell>
          <cell r="T3104">
            <v>813.3</v>
          </cell>
          <cell r="U3104">
            <v>904.86944700000004</v>
          </cell>
          <cell r="V3104">
            <v>813.3</v>
          </cell>
          <cell r="W3104">
            <v>904.86944700000004</v>
          </cell>
          <cell r="X3104">
            <v>813.3</v>
          </cell>
          <cell r="Y3104">
            <v>207.39149999999998</v>
          </cell>
          <cell r="Z3104">
            <v>1020.6914999999999</v>
          </cell>
          <cell r="AA3104">
            <v>15046.05</v>
          </cell>
          <cell r="AB3104">
            <v>0</v>
          </cell>
          <cell r="AC3104">
            <v>207.39149999999998</v>
          </cell>
          <cell r="AD3104">
            <v>0</v>
          </cell>
          <cell r="AE3104">
            <v>0</v>
          </cell>
          <cell r="AF3104">
            <v>0</v>
          </cell>
          <cell r="AG3104">
            <v>0</v>
          </cell>
          <cell r="AH3104">
            <v>0</v>
          </cell>
          <cell r="AI3104">
            <v>0</v>
          </cell>
          <cell r="AJ3104">
            <v>0</v>
          </cell>
          <cell r="AK3104">
            <v>0</v>
          </cell>
          <cell r="AL3104">
            <v>0</v>
          </cell>
          <cell r="AM3104">
            <v>0</v>
          </cell>
          <cell r="AN3104">
            <v>0</v>
          </cell>
          <cell r="AO3104">
            <v>0</v>
          </cell>
          <cell r="AP3104">
            <v>0</v>
          </cell>
          <cell r="AQ3104">
            <v>207.39149999999998</v>
          </cell>
        </row>
        <row r="3105">
          <cell r="A3105">
            <v>3</v>
          </cell>
          <cell r="B3105" t="str">
            <v>COP</v>
          </cell>
          <cell r="C3105" t="str">
            <v>Forzosas</v>
          </cell>
          <cell r="D3105" t="str">
            <v>Fija</v>
          </cell>
          <cell r="E3105">
            <v>2</v>
          </cell>
          <cell r="F3105">
            <v>36353</v>
          </cell>
          <cell r="G3105" t="str">
            <v>Julio</v>
          </cell>
          <cell r="H3105">
            <v>1999</v>
          </cell>
          <cell r="I3105">
            <v>37084</v>
          </cell>
          <cell r="J3105">
            <v>2001</v>
          </cell>
          <cell r="K3105" t="str">
            <v>Julio</v>
          </cell>
          <cell r="L3105">
            <v>36354</v>
          </cell>
          <cell r="M3105" t="str">
            <v>Julio</v>
          </cell>
          <cell r="N3105">
            <v>1999</v>
          </cell>
          <cell r="Q3105">
            <v>20</v>
          </cell>
          <cell r="R3105">
            <v>23</v>
          </cell>
          <cell r="S3105">
            <v>95.632000000000005</v>
          </cell>
          <cell r="T3105">
            <v>1568.5</v>
          </cell>
          <cell r="U3105">
            <v>1499.98792</v>
          </cell>
          <cell r="V3105">
            <v>1568.5</v>
          </cell>
          <cell r="W3105">
            <v>1499.98792</v>
          </cell>
          <cell r="X3105">
            <v>1568.5</v>
          </cell>
          <cell r="Y3105">
            <v>313.70000000000005</v>
          </cell>
          <cell r="Z3105">
            <v>1882.2</v>
          </cell>
          <cell r="AA3105">
            <v>36075.5</v>
          </cell>
          <cell r="AB3105">
            <v>0</v>
          </cell>
          <cell r="AC3105">
            <v>313.70000000000005</v>
          </cell>
          <cell r="AD3105">
            <v>313.70000000000005</v>
          </cell>
          <cell r="AE3105">
            <v>0</v>
          </cell>
          <cell r="AF3105">
            <v>0</v>
          </cell>
          <cell r="AG3105">
            <v>0</v>
          </cell>
          <cell r="AH3105">
            <v>0</v>
          </cell>
          <cell r="AI3105">
            <v>0</v>
          </cell>
          <cell r="AJ3105">
            <v>0</v>
          </cell>
          <cell r="AK3105">
            <v>0</v>
          </cell>
          <cell r="AL3105">
            <v>0</v>
          </cell>
          <cell r="AM3105">
            <v>0</v>
          </cell>
          <cell r="AN3105">
            <v>0</v>
          </cell>
          <cell r="AO3105">
            <v>0</v>
          </cell>
          <cell r="AP3105">
            <v>0</v>
          </cell>
          <cell r="AQ3105">
            <v>627.40000000000009</v>
          </cell>
        </row>
        <row r="3106">
          <cell r="A3106">
            <v>3</v>
          </cell>
          <cell r="B3106" t="str">
            <v>COP</v>
          </cell>
          <cell r="C3106" t="str">
            <v>Forzosas</v>
          </cell>
          <cell r="D3106" t="str">
            <v>Fija</v>
          </cell>
          <cell r="E3106">
            <v>3</v>
          </cell>
          <cell r="F3106">
            <v>36283</v>
          </cell>
          <cell r="G3106" t="str">
            <v>Mayo</v>
          </cell>
          <cell r="H3106">
            <v>1999</v>
          </cell>
          <cell r="I3106">
            <v>37379</v>
          </cell>
          <cell r="J3106">
            <v>2002</v>
          </cell>
          <cell r="K3106" t="str">
            <v>Mayo</v>
          </cell>
          <cell r="L3106">
            <v>36354</v>
          </cell>
          <cell r="M3106" t="str">
            <v>Julio</v>
          </cell>
          <cell r="N3106">
            <v>1999</v>
          </cell>
          <cell r="Q3106">
            <v>20</v>
          </cell>
          <cell r="R3106">
            <v>24</v>
          </cell>
          <cell r="S3106">
            <v>96.009</v>
          </cell>
          <cell r="T3106">
            <v>3405.9</v>
          </cell>
          <cell r="U3106">
            <v>3269.9705309999999</v>
          </cell>
          <cell r="V3106">
            <v>3405.9</v>
          </cell>
          <cell r="W3106">
            <v>3269.9705309999999</v>
          </cell>
          <cell r="X3106">
            <v>3405.9</v>
          </cell>
          <cell r="Y3106">
            <v>681.18000000000006</v>
          </cell>
          <cell r="Z3106">
            <v>4087.08</v>
          </cell>
          <cell r="AA3106">
            <v>81741.600000000006</v>
          </cell>
          <cell r="AB3106">
            <v>0</v>
          </cell>
          <cell r="AC3106">
            <v>681.18000000000006</v>
          </cell>
          <cell r="AD3106">
            <v>681.18000000000006</v>
          </cell>
          <cell r="AE3106">
            <v>681.18000000000006</v>
          </cell>
          <cell r="AF3106">
            <v>0</v>
          </cell>
          <cell r="AG3106">
            <v>0</v>
          </cell>
          <cell r="AH3106">
            <v>0</v>
          </cell>
          <cell r="AI3106">
            <v>0</v>
          </cell>
          <cell r="AJ3106">
            <v>0</v>
          </cell>
          <cell r="AK3106">
            <v>0</v>
          </cell>
          <cell r="AL3106">
            <v>0</v>
          </cell>
          <cell r="AM3106">
            <v>0</v>
          </cell>
          <cell r="AN3106">
            <v>0</v>
          </cell>
          <cell r="AO3106">
            <v>0</v>
          </cell>
          <cell r="AP3106">
            <v>0</v>
          </cell>
          <cell r="AQ3106">
            <v>2043.5400000000002</v>
          </cell>
        </row>
        <row r="3107">
          <cell r="A3107">
            <v>3</v>
          </cell>
          <cell r="B3107" t="str">
            <v>COP</v>
          </cell>
          <cell r="C3107" t="str">
            <v>Forzosas</v>
          </cell>
          <cell r="D3107" t="str">
            <v>Fija</v>
          </cell>
          <cell r="E3107">
            <v>1</v>
          </cell>
          <cell r="F3107">
            <v>36248</v>
          </cell>
          <cell r="G3107" t="str">
            <v>Marzo</v>
          </cell>
          <cell r="H3107">
            <v>1999</v>
          </cell>
          <cell r="I3107">
            <v>36614</v>
          </cell>
          <cell r="J3107">
            <v>2000</v>
          </cell>
          <cell r="K3107" t="str">
            <v>Marzo</v>
          </cell>
          <cell r="L3107">
            <v>36356</v>
          </cell>
          <cell r="M3107" t="str">
            <v>Julio</v>
          </cell>
          <cell r="N3107">
            <v>1999</v>
          </cell>
          <cell r="Q3107">
            <v>25.5</v>
          </cell>
          <cell r="R3107">
            <v>21.9</v>
          </cell>
          <cell r="S3107">
            <v>109.166</v>
          </cell>
          <cell r="T3107">
            <v>1.5</v>
          </cell>
          <cell r="U3107">
            <v>1.6374899999999999</v>
          </cell>
          <cell r="V3107">
            <v>1.5</v>
          </cell>
          <cell r="W3107">
            <v>1.6374899999999999</v>
          </cell>
          <cell r="X3107">
            <v>1.5</v>
          </cell>
          <cell r="Y3107">
            <v>0.38250000000000001</v>
          </cell>
          <cell r="Z3107">
            <v>1.8825000000000001</v>
          </cell>
          <cell r="AA3107">
            <v>32.849999999999994</v>
          </cell>
          <cell r="AB3107">
            <v>0</v>
          </cell>
          <cell r="AC3107">
            <v>0.38250000000000001</v>
          </cell>
          <cell r="AD3107">
            <v>0</v>
          </cell>
          <cell r="AE3107">
            <v>0</v>
          </cell>
          <cell r="AF3107">
            <v>0</v>
          </cell>
          <cell r="AG3107">
            <v>0</v>
          </cell>
          <cell r="AH3107">
            <v>0</v>
          </cell>
          <cell r="AI3107">
            <v>0</v>
          </cell>
          <cell r="AJ3107">
            <v>0</v>
          </cell>
          <cell r="AK3107">
            <v>0</v>
          </cell>
          <cell r="AL3107">
            <v>0</v>
          </cell>
          <cell r="AM3107">
            <v>0</v>
          </cell>
          <cell r="AN3107">
            <v>0</v>
          </cell>
          <cell r="AO3107">
            <v>0</v>
          </cell>
          <cell r="AP3107">
            <v>0</v>
          </cell>
          <cell r="AQ3107">
            <v>0.38250000000000001</v>
          </cell>
        </row>
        <row r="3108">
          <cell r="A3108">
            <v>3</v>
          </cell>
          <cell r="B3108" t="str">
            <v>COP</v>
          </cell>
          <cell r="C3108" t="str">
            <v>Convenidas</v>
          </cell>
          <cell r="D3108" t="str">
            <v>Fija</v>
          </cell>
          <cell r="E3108">
            <v>1</v>
          </cell>
          <cell r="F3108">
            <v>36248</v>
          </cell>
          <cell r="G3108" t="str">
            <v>Marzo</v>
          </cell>
          <cell r="H3108">
            <v>1999</v>
          </cell>
          <cell r="I3108">
            <v>36614</v>
          </cell>
          <cell r="J3108">
            <v>2000</v>
          </cell>
          <cell r="K3108" t="str">
            <v>Marzo</v>
          </cell>
          <cell r="L3108">
            <v>36356</v>
          </cell>
          <cell r="M3108" t="str">
            <v>Julio</v>
          </cell>
          <cell r="N3108">
            <v>1999</v>
          </cell>
          <cell r="Q3108">
            <v>25.5</v>
          </cell>
          <cell r="R3108">
            <v>21.9</v>
          </cell>
          <cell r="S3108">
            <v>109.166</v>
          </cell>
          <cell r="T3108">
            <v>21068.799999999999</v>
          </cell>
          <cell r="U3108">
            <v>22999.966208000002</v>
          </cell>
          <cell r="V3108">
            <v>21068.799999999999</v>
          </cell>
          <cell r="W3108">
            <v>22999.966208000002</v>
          </cell>
          <cell r="X3108">
            <v>21068.799999999999</v>
          </cell>
          <cell r="Y3108">
            <v>5372.5439999999999</v>
          </cell>
          <cell r="Z3108">
            <v>26441.343999999997</v>
          </cell>
          <cell r="AA3108">
            <v>461406.71999999997</v>
          </cell>
          <cell r="AB3108">
            <v>0</v>
          </cell>
          <cell r="AC3108">
            <v>5372.5439999999999</v>
          </cell>
          <cell r="AD3108">
            <v>0</v>
          </cell>
          <cell r="AE3108">
            <v>0</v>
          </cell>
          <cell r="AF3108">
            <v>0</v>
          </cell>
          <cell r="AG3108">
            <v>0</v>
          </cell>
          <cell r="AH3108">
            <v>0</v>
          </cell>
          <cell r="AI3108">
            <v>0</v>
          </cell>
          <cell r="AJ3108">
            <v>0</v>
          </cell>
          <cell r="AK3108">
            <v>0</v>
          </cell>
          <cell r="AL3108">
            <v>0</v>
          </cell>
          <cell r="AM3108">
            <v>0</v>
          </cell>
          <cell r="AN3108">
            <v>0</v>
          </cell>
          <cell r="AO3108">
            <v>0</v>
          </cell>
          <cell r="AP3108">
            <v>0</v>
          </cell>
          <cell r="AQ3108">
            <v>5372.5439999999999</v>
          </cell>
        </row>
        <row r="3109">
          <cell r="A3109">
            <v>3</v>
          </cell>
          <cell r="B3109" t="str">
            <v>COP</v>
          </cell>
          <cell r="C3109" t="str">
            <v>Subastas</v>
          </cell>
          <cell r="D3109" t="str">
            <v>Fija</v>
          </cell>
          <cell r="E3109">
            <v>1</v>
          </cell>
          <cell r="F3109">
            <v>36248</v>
          </cell>
          <cell r="G3109" t="str">
            <v>Marzo</v>
          </cell>
          <cell r="H3109">
            <v>1999</v>
          </cell>
          <cell r="I3109">
            <v>36614</v>
          </cell>
          <cell r="J3109">
            <v>2000</v>
          </cell>
          <cell r="K3109" t="str">
            <v>Marzo</v>
          </cell>
          <cell r="L3109">
            <v>36357</v>
          </cell>
          <cell r="M3109" t="str">
            <v>Julio</v>
          </cell>
          <cell r="N3109">
            <v>1999</v>
          </cell>
          <cell r="Q3109">
            <v>25.5</v>
          </cell>
          <cell r="R3109">
            <v>21.9</v>
          </cell>
          <cell r="S3109">
            <v>109.22499999999999</v>
          </cell>
          <cell r="T3109">
            <v>5722</v>
          </cell>
          <cell r="U3109">
            <v>6249.8545000000004</v>
          </cell>
          <cell r="V3109">
            <v>5722</v>
          </cell>
          <cell r="W3109">
            <v>6249.8545000000004</v>
          </cell>
          <cell r="X3109">
            <v>5722</v>
          </cell>
          <cell r="Y3109">
            <v>1459.1100000000001</v>
          </cell>
          <cell r="Z3109">
            <v>7181.1100000000006</v>
          </cell>
          <cell r="AA3109">
            <v>125311.79999999999</v>
          </cell>
          <cell r="AB3109">
            <v>0</v>
          </cell>
          <cell r="AC3109">
            <v>1459.1100000000001</v>
          </cell>
          <cell r="AD3109">
            <v>0</v>
          </cell>
          <cell r="AE3109">
            <v>0</v>
          </cell>
          <cell r="AF3109">
            <v>0</v>
          </cell>
          <cell r="AG3109">
            <v>0</v>
          </cell>
          <cell r="AH3109">
            <v>0</v>
          </cell>
          <cell r="AI3109">
            <v>0</v>
          </cell>
          <cell r="AJ3109">
            <v>0</v>
          </cell>
          <cell r="AK3109">
            <v>0</v>
          </cell>
          <cell r="AL3109">
            <v>0</v>
          </cell>
          <cell r="AM3109">
            <v>0</v>
          </cell>
          <cell r="AN3109">
            <v>0</v>
          </cell>
          <cell r="AO3109">
            <v>0</v>
          </cell>
          <cell r="AP3109">
            <v>0</v>
          </cell>
          <cell r="AQ3109">
            <v>1459.1100000000001</v>
          </cell>
        </row>
        <row r="3110">
          <cell r="A3110">
            <v>3</v>
          </cell>
          <cell r="B3110" t="str">
            <v>COP</v>
          </cell>
          <cell r="C3110" t="str">
            <v>Subastas</v>
          </cell>
          <cell r="D3110" t="str">
            <v>Fija</v>
          </cell>
          <cell r="E3110">
            <v>2</v>
          </cell>
          <cell r="F3110">
            <v>36353</v>
          </cell>
          <cell r="G3110" t="str">
            <v>Julio</v>
          </cell>
          <cell r="H3110">
            <v>1999</v>
          </cell>
          <cell r="I3110">
            <v>37084</v>
          </cell>
          <cell r="J3110">
            <v>2001</v>
          </cell>
          <cell r="K3110" t="str">
            <v>Julio</v>
          </cell>
          <cell r="L3110">
            <v>36357</v>
          </cell>
          <cell r="M3110" t="str">
            <v>Julio</v>
          </cell>
          <cell r="N3110">
            <v>1999</v>
          </cell>
          <cell r="Q3110">
            <v>20</v>
          </cell>
          <cell r="R3110">
            <v>24</v>
          </cell>
          <cell r="S3110">
            <v>94.394999999999996</v>
          </cell>
          <cell r="T3110">
            <v>15293.7</v>
          </cell>
          <cell r="U3110">
            <v>14436.488115</v>
          </cell>
          <cell r="V3110">
            <v>15293.7</v>
          </cell>
          <cell r="W3110">
            <v>14436.488115</v>
          </cell>
          <cell r="X3110">
            <v>15293.7</v>
          </cell>
          <cell r="Y3110">
            <v>3058.7400000000002</v>
          </cell>
          <cell r="Z3110">
            <v>18352.440000000002</v>
          </cell>
          <cell r="AA3110">
            <v>367048.80000000005</v>
          </cell>
          <cell r="AB3110">
            <v>0</v>
          </cell>
          <cell r="AC3110">
            <v>3058.7400000000002</v>
          </cell>
          <cell r="AD3110">
            <v>3058.7400000000002</v>
          </cell>
          <cell r="AE3110">
            <v>0</v>
          </cell>
          <cell r="AF3110">
            <v>0</v>
          </cell>
          <cell r="AG3110">
            <v>0</v>
          </cell>
          <cell r="AH3110">
            <v>0</v>
          </cell>
          <cell r="AI3110">
            <v>0</v>
          </cell>
          <cell r="AJ3110">
            <v>0</v>
          </cell>
          <cell r="AK3110">
            <v>0</v>
          </cell>
          <cell r="AL3110">
            <v>0</v>
          </cell>
          <cell r="AM3110">
            <v>0</v>
          </cell>
          <cell r="AN3110">
            <v>0</v>
          </cell>
          <cell r="AO3110">
            <v>0</v>
          </cell>
          <cell r="AP3110">
            <v>0</v>
          </cell>
          <cell r="AQ3110">
            <v>6117.4800000000005</v>
          </cell>
        </row>
        <row r="3111">
          <cell r="A3111">
            <v>3</v>
          </cell>
          <cell r="B3111" t="str">
            <v>COP</v>
          </cell>
          <cell r="C3111" t="str">
            <v>Subastas</v>
          </cell>
          <cell r="D3111" t="str">
            <v>Fija</v>
          </cell>
          <cell r="E3111">
            <v>3</v>
          </cell>
          <cell r="F3111">
            <v>36283</v>
          </cell>
          <cell r="G3111" t="str">
            <v>Mayo</v>
          </cell>
          <cell r="H3111">
            <v>1999</v>
          </cell>
          <cell r="I3111">
            <v>37379</v>
          </cell>
          <cell r="J3111">
            <v>2002</v>
          </cell>
          <cell r="K3111" t="str">
            <v>Mayo</v>
          </cell>
          <cell r="L3111">
            <v>36357</v>
          </cell>
          <cell r="M3111" t="str">
            <v>Julio</v>
          </cell>
          <cell r="N3111">
            <v>1999</v>
          </cell>
          <cell r="Q3111">
            <v>20</v>
          </cell>
          <cell r="R3111">
            <v>25</v>
          </cell>
          <cell r="S3111">
            <v>94.415999999999997</v>
          </cell>
          <cell r="T3111">
            <v>15886.9</v>
          </cell>
          <cell r="U3111">
            <v>14999.775503999999</v>
          </cell>
          <cell r="V3111">
            <v>15886.9</v>
          </cell>
          <cell r="W3111">
            <v>14999.775503999999</v>
          </cell>
          <cell r="X3111">
            <v>15886.9</v>
          </cell>
          <cell r="Y3111">
            <v>3177.38</v>
          </cell>
          <cell r="Z3111">
            <v>19064.28</v>
          </cell>
          <cell r="AA3111">
            <v>397172.5</v>
          </cell>
          <cell r="AB3111">
            <v>0</v>
          </cell>
          <cell r="AC3111">
            <v>3177.38</v>
          </cell>
          <cell r="AD3111">
            <v>3177.38</v>
          </cell>
          <cell r="AE3111">
            <v>3177.38</v>
          </cell>
          <cell r="AF3111">
            <v>0</v>
          </cell>
          <cell r="AG3111">
            <v>0</v>
          </cell>
          <cell r="AH3111">
            <v>0</v>
          </cell>
          <cell r="AI3111">
            <v>0</v>
          </cell>
          <cell r="AJ3111">
            <v>0</v>
          </cell>
          <cell r="AK3111">
            <v>0</v>
          </cell>
          <cell r="AL3111">
            <v>0</v>
          </cell>
          <cell r="AM3111">
            <v>0</v>
          </cell>
          <cell r="AN3111">
            <v>0</v>
          </cell>
          <cell r="AO3111">
            <v>0</v>
          </cell>
          <cell r="AP3111">
            <v>0</v>
          </cell>
          <cell r="AQ3111">
            <v>9532.14</v>
          </cell>
        </row>
        <row r="3112">
          <cell r="A3112">
            <v>3</v>
          </cell>
          <cell r="B3112" t="str">
            <v>COP</v>
          </cell>
          <cell r="C3112" t="str">
            <v>Forzosas</v>
          </cell>
          <cell r="D3112" t="str">
            <v>Fija</v>
          </cell>
          <cell r="E3112">
            <v>3</v>
          </cell>
          <cell r="F3112">
            <v>36283</v>
          </cell>
          <cell r="G3112" t="str">
            <v>Mayo</v>
          </cell>
          <cell r="H3112">
            <v>1999</v>
          </cell>
          <cell r="I3112">
            <v>37379</v>
          </cell>
          <cell r="J3112">
            <v>2002</v>
          </cell>
          <cell r="K3112" t="str">
            <v>Mayo</v>
          </cell>
          <cell r="L3112">
            <v>36357</v>
          </cell>
          <cell r="M3112" t="str">
            <v>Julio</v>
          </cell>
          <cell r="N3112">
            <v>1999</v>
          </cell>
          <cell r="Q3112">
            <v>20</v>
          </cell>
          <cell r="R3112">
            <v>25</v>
          </cell>
          <cell r="S3112">
            <v>94.415999999999997</v>
          </cell>
          <cell r="T3112">
            <v>1662.8</v>
          </cell>
          <cell r="U3112">
            <v>1569.9492479999999</v>
          </cell>
          <cell r="V3112">
            <v>1662.8</v>
          </cell>
          <cell r="W3112">
            <v>1569.9492479999999</v>
          </cell>
          <cell r="X3112">
            <v>1662.8</v>
          </cell>
          <cell r="Y3112">
            <v>332.56</v>
          </cell>
          <cell r="Z3112">
            <v>1995.36</v>
          </cell>
          <cell r="AA3112">
            <v>41570</v>
          </cell>
          <cell r="AB3112">
            <v>0</v>
          </cell>
          <cell r="AC3112">
            <v>332.56</v>
          </cell>
          <cell r="AD3112">
            <v>332.56</v>
          </cell>
          <cell r="AE3112">
            <v>332.56</v>
          </cell>
          <cell r="AF3112">
            <v>0</v>
          </cell>
          <cell r="AG3112">
            <v>0</v>
          </cell>
          <cell r="AH3112">
            <v>0</v>
          </cell>
          <cell r="AI3112">
            <v>0</v>
          </cell>
          <cell r="AJ3112">
            <v>0</v>
          </cell>
          <cell r="AK3112">
            <v>0</v>
          </cell>
          <cell r="AL3112">
            <v>0</v>
          </cell>
          <cell r="AM3112">
            <v>0</v>
          </cell>
          <cell r="AN3112">
            <v>0</v>
          </cell>
          <cell r="AO3112">
            <v>0</v>
          </cell>
          <cell r="AP3112">
            <v>0</v>
          </cell>
          <cell r="AQ3112">
            <v>997.68000000000006</v>
          </cell>
        </row>
        <row r="3113">
          <cell r="A3113">
            <v>3</v>
          </cell>
          <cell r="B3113" t="str">
            <v>COP</v>
          </cell>
          <cell r="C3113" t="str">
            <v>Convenidas</v>
          </cell>
          <cell r="D3113" t="str">
            <v>Fija</v>
          </cell>
          <cell r="E3113">
            <v>3</v>
          </cell>
          <cell r="F3113">
            <v>36283</v>
          </cell>
          <cell r="G3113" t="str">
            <v>Mayo</v>
          </cell>
          <cell r="H3113">
            <v>1999</v>
          </cell>
          <cell r="I3113">
            <v>37379</v>
          </cell>
          <cell r="J3113">
            <v>2002</v>
          </cell>
          <cell r="K3113" t="str">
            <v>Mayo</v>
          </cell>
          <cell r="L3113">
            <v>36357</v>
          </cell>
          <cell r="M3113" t="str">
            <v>Julio</v>
          </cell>
          <cell r="N3113">
            <v>1999</v>
          </cell>
          <cell r="Q3113">
            <v>20</v>
          </cell>
          <cell r="R3113">
            <v>25</v>
          </cell>
          <cell r="S3113">
            <v>94.415999999999997</v>
          </cell>
          <cell r="T3113">
            <v>24360.2</v>
          </cell>
          <cell r="U3113">
            <v>22999.926432</v>
          </cell>
          <cell r="V3113">
            <v>24360.2</v>
          </cell>
          <cell r="W3113">
            <v>22999.926432</v>
          </cell>
          <cell r="X3113">
            <v>24360.2</v>
          </cell>
          <cell r="Y3113">
            <v>4872.04</v>
          </cell>
          <cell r="Z3113">
            <v>29232.240000000002</v>
          </cell>
          <cell r="AA3113">
            <v>609005</v>
          </cell>
          <cell r="AB3113">
            <v>0</v>
          </cell>
          <cell r="AC3113">
            <v>4872.04</v>
          </cell>
          <cell r="AD3113">
            <v>4872.04</v>
          </cell>
          <cell r="AE3113">
            <v>4872.04</v>
          </cell>
          <cell r="AF3113">
            <v>0</v>
          </cell>
          <cell r="AG3113">
            <v>0</v>
          </cell>
          <cell r="AH3113">
            <v>0</v>
          </cell>
          <cell r="AI3113">
            <v>0</v>
          </cell>
          <cell r="AJ3113">
            <v>0</v>
          </cell>
          <cell r="AK3113">
            <v>0</v>
          </cell>
          <cell r="AL3113">
            <v>0</v>
          </cell>
          <cell r="AM3113">
            <v>0</v>
          </cell>
          <cell r="AN3113">
            <v>0</v>
          </cell>
          <cell r="AO3113">
            <v>0</v>
          </cell>
          <cell r="AP3113">
            <v>0</v>
          </cell>
          <cell r="AQ3113">
            <v>14616.119999999999</v>
          </cell>
        </row>
        <row r="3114">
          <cell r="A3114">
            <v>3</v>
          </cell>
          <cell r="B3114" t="str">
            <v>COP</v>
          </cell>
          <cell r="C3114" t="str">
            <v>Forzosas</v>
          </cell>
          <cell r="D3114" t="str">
            <v>Fija</v>
          </cell>
          <cell r="E3114">
            <v>1</v>
          </cell>
          <cell r="F3114">
            <v>36248</v>
          </cell>
          <cell r="G3114" t="str">
            <v>Marzo</v>
          </cell>
          <cell r="H3114">
            <v>1999</v>
          </cell>
          <cell r="I3114">
            <v>36614</v>
          </cell>
          <cell r="J3114">
            <v>2000</v>
          </cell>
          <cell r="K3114" t="str">
            <v>Marzo</v>
          </cell>
          <cell r="L3114">
            <v>36360</v>
          </cell>
          <cell r="M3114" t="str">
            <v>Julio</v>
          </cell>
          <cell r="N3114">
            <v>1999</v>
          </cell>
          <cell r="Q3114">
            <v>25.5</v>
          </cell>
          <cell r="R3114">
            <v>21.9</v>
          </cell>
          <cell r="S3114">
            <v>109.40300000000001</v>
          </cell>
          <cell r="T3114">
            <v>112.4</v>
          </cell>
          <cell r="U3114">
            <v>122.96897199999999</v>
          </cell>
          <cell r="V3114">
            <v>112.4</v>
          </cell>
          <cell r="W3114">
            <v>122.96897199999999</v>
          </cell>
          <cell r="X3114">
            <v>112.4</v>
          </cell>
          <cell r="Y3114">
            <v>28.662000000000003</v>
          </cell>
          <cell r="Z3114">
            <v>141.06200000000001</v>
          </cell>
          <cell r="AA3114">
            <v>2461.56</v>
          </cell>
          <cell r="AB3114">
            <v>0</v>
          </cell>
          <cell r="AC3114">
            <v>28.662000000000003</v>
          </cell>
          <cell r="AD3114">
            <v>0</v>
          </cell>
          <cell r="AE3114">
            <v>0</v>
          </cell>
          <cell r="AF3114">
            <v>0</v>
          </cell>
          <cell r="AG3114">
            <v>0</v>
          </cell>
          <cell r="AH3114">
            <v>0</v>
          </cell>
          <cell r="AI3114">
            <v>0</v>
          </cell>
          <cell r="AJ3114">
            <v>0</v>
          </cell>
          <cell r="AK3114">
            <v>0</v>
          </cell>
          <cell r="AL3114">
            <v>0</v>
          </cell>
          <cell r="AM3114">
            <v>0</v>
          </cell>
          <cell r="AN3114">
            <v>0</v>
          </cell>
          <cell r="AO3114">
            <v>0</v>
          </cell>
          <cell r="AP3114">
            <v>0</v>
          </cell>
          <cell r="AQ3114">
            <v>28.662000000000003</v>
          </cell>
        </row>
        <row r="3115">
          <cell r="A3115">
            <v>3</v>
          </cell>
          <cell r="B3115" t="str">
            <v>COP</v>
          </cell>
          <cell r="C3115" t="str">
            <v>Forzosas</v>
          </cell>
          <cell r="D3115" t="str">
            <v>Fija</v>
          </cell>
          <cell r="E3115">
            <v>1</v>
          </cell>
          <cell r="F3115">
            <v>36248</v>
          </cell>
          <cell r="G3115" t="str">
            <v>Marzo</v>
          </cell>
          <cell r="H3115">
            <v>1999</v>
          </cell>
          <cell r="I3115">
            <v>36614</v>
          </cell>
          <cell r="J3115">
            <v>2000</v>
          </cell>
          <cell r="K3115" t="str">
            <v>Marzo</v>
          </cell>
          <cell r="L3115">
            <v>36362</v>
          </cell>
          <cell r="M3115" t="str">
            <v>Julio</v>
          </cell>
          <cell r="N3115">
            <v>1999</v>
          </cell>
          <cell r="Q3115">
            <v>25.5</v>
          </cell>
          <cell r="R3115">
            <v>21.9</v>
          </cell>
          <cell r="S3115">
            <v>109.52200000000001</v>
          </cell>
          <cell r="T3115">
            <v>4839.2</v>
          </cell>
          <cell r="U3115">
            <v>5299.9886239999996</v>
          </cell>
          <cell r="V3115">
            <v>4839.2</v>
          </cell>
          <cell r="W3115">
            <v>5299.9886239999996</v>
          </cell>
          <cell r="X3115">
            <v>4839.2</v>
          </cell>
          <cell r="Y3115">
            <v>1233.9959999999999</v>
          </cell>
          <cell r="Z3115">
            <v>6073.1959999999999</v>
          </cell>
          <cell r="AA3115">
            <v>105978.48</v>
          </cell>
          <cell r="AB3115">
            <v>0</v>
          </cell>
          <cell r="AC3115">
            <v>1233.9959999999999</v>
          </cell>
          <cell r="AD3115">
            <v>0</v>
          </cell>
          <cell r="AE3115">
            <v>0</v>
          </cell>
          <cell r="AF3115">
            <v>0</v>
          </cell>
          <cell r="AG3115">
            <v>0</v>
          </cell>
          <cell r="AH3115">
            <v>0</v>
          </cell>
          <cell r="AI3115">
            <v>0</v>
          </cell>
          <cell r="AJ3115">
            <v>0</v>
          </cell>
          <cell r="AK3115">
            <v>0</v>
          </cell>
          <cell r="AL3115">
            <v>0</v>
          </cell>
          <cell r="AM3115">
            <v>0</v>
          </cell>
          <cell r="AN3115">
            <v>0</v>
          </cell>
          <cell r="AO3115">
            <v>0</v>
          </cell>
          <cell r="AP3115">
            <v>0</v>
          </cell>
          <cell r="AQ3115">
            <v>1233.9959999999999</v>
          </cell>
        </row>
        <row r="3116">
          <cell r="A3116">
            <v>3</v>
          </cell>
          <cell r="B3116" t="str">
            <v>COP</v>
          </cell>
          <cell r="C3116" t="str">
            <v>Convenidas</v>
          </cell>
          <cell r="D3116" t="str">
            <v>Fija</v>
          </cell>
          <cell r="E3116">
            <v>1</v>
          </cell>
          <cell r="F3116">
            <v>36248</v>
          </cell>
          <cell r="G3116" t="str">
            <v>Marzo</v>
          </cell>
          <cell r="H3116">
            <v>1999</v>
          </cell>
          <cell r="I3116">
            <v>36614</v>
          </cell>
          <cell r="J3116">
            <v>2000</v>
          </cell>
          <cell r="K3116" t="str">
            <v>Marzo</v>
          </cell>
          <cell r="L3116">
            <v>36362</v>
          </cell>
          <cell r="M3116" t="str">
            <v>Julio</v>
          </cell>
          <cell r="N3116">
            <v>1999</v>
          </cell>
          <cell r="Q3116">
            <v>25.5</v>
          </cell>
          <cell r="R3116">
            <v>21.9</v>
          </cell>
          <cell r="S3116">
            <v>109.52200000000001</v>
          </cell>
          <cell r="T3116">
            <v>119071.8</v>
          </cell>
          <cell r="U3116">
            <v>130409.816796</v>
          </cell>
          <cell r="V3116">
            <v>119071.8</v>
          </cell>
          <cell r="W3116">
            <v>130409.816796</v>
          </cell>
          <cell r="X3116">
            <v>119071.8</v>
          </cell>
          <cell r="Y3116">
            <v>30363.309000000001</v>
          </cell>
          <cell r="Z3116">
            <v>149435.109</v>
          </cell>
          <cell r="AA3116">
            <v>2607672.42</v>
          </cell>
          <cell r="AB3116">
            <v>0</v>
          </cell>
          <cell r="AC3116">
            <v>30363.309000000001</v>
          </cell>
          <cell r="AD3116">
            <v>0</v>
          </cell>
          <cell r="AE3116">
            <v>0</v>
          </cell>
          <cell r="AF3116">
            <v>0</v>
          </cell>
          <cell r="AG3116">
            <v>0</v>
          </cell>
          <cell r="AH3116">
            <v>0</v>
          </cell>
          <cell r="AI3116">
            <v>0</v>
          </cell>
          <cell r="AJ3116">
            <v>0</v>
          </cell>
          <cell r="AK3116">
            <v>0</v>
          </cell>
          <cell r="AL3116">
            <v>0</v>
          </cell>
          <cell r="AM3116">
            <v>0</v>
          </cell>
          <cell r="AN3116">
            <v>0</v>
          </cell>
          <cell r="AO3116">
            <v>0</v>
          </cell>
          <cell r="AP3116">
            <v>0</v>
          </cell>
          <cell r="AQ3116">
            <v>30363.309000000001</v>
          </cell>
        </row>
        <row r="3117">
          <cell r="A3117">
            <v>3</v>
          </cell>
          <cell r="B3117" t="str">
            <v>COP</v>
          </cell>
          <cell r="C3117" t="str">
            <v>Forzosas</v>
          </cell>
          <cell r="D3117" t="str">
            <v>Fija</v>
          </cell>
          <cell r="E3117">
            <v>1</v>
          </cell>
          <cell r="F3117">
            <v>36248</v>
          </cell>
          <cell r="G3117" t="str">
            <v>Marzo</v>
          </cell>
          <cell r="H3117">
            <v>1999</v>
          </cell>
          <cell r="I3117">
            <v>36614</v>
          </cell>
          <cell r="J3117">
            <v>2000</v>
          </cell>
          <cell r="K3117" t="str">
            <v>Marzo</v>
          </cell>
          <cell r="L3117">
            <v>36364</v>
          </cell>
          <cell r="M3117" t="str">
            <v>Julio</v>
          </cell>
          <cell r="N3117">
            <v>1999</v>
          </cell>
          <cell r="Q3117">
            <v>25.5</v>
          </cell>
          <cell r="R3117">
            <v>21.9</v>
          </cell>
          <cell r="S3117">
            <v>109.64100000000001</v>
          </cell>
          <cell r="T3117">
            <v>25.5</v>
          </cell>
          <cell r="U3117">
            <v>27.958455000000001</v>
          </cell>
          <cell r="V3117">
            <v>25.5</v>
          </cell>
          <cell r="W3117">
            <v>27.958455000000001</v>
          </cell>
          <cell r="X3117">
            <v>25.5</v>
          </cell>
          <cell r="Y3117">
            <v>6.5025000000000004</v>
          </cell>
          <cell r="Z3117">
            <v>32.002499999999998</v>
          </cell>
          <cell r="AA3117">
            <v>558.44999999999993</v>
          </cell>
          <cell r="AB3117">
            <v>0</v>
          </cell>
          <cell r="AC3117">
            <v>6.5025000000000004</v>
          </cell>
          <cell r="AD3117">
            <v>0</v>
          </cell>
          <cell r="AE3117">
            <v>0</v>
          </cell>
          <cell r="AF3117">
            <v>0</v>
          </cell>
          <cell r="AG3117">
            <v>0</v>
          </cell>
          <cell r="AH3117">
            <v>0</v>
          </cell>
          <cell r="AI3117">
            <v>0</v>
          </cell>
          <cell r="AJ3117">
            <v>0</v>
          </cell>
          <cell r="AK3117">
            <v>0</v>
          </cell>
          <cell r="AL3117">
            <v>0</v>
          </cell>
          <cell r="AM3117">
            <v>0</v>
          </cell>
          <cell r="AN3117">
            <v>0</v>
          </cell>
          <cell r="AO3117">
            <v>0</v>
          </cell>
          <cell r="AP3117">
            <v>0</v>
          </cell>
          <cell r="AQ3117">
            <v>6.5025000000000004</v>
          </cell>
        </row>
        <row r="3118">
          <cell r="A3118">
            <v>3</v>
          </cell>
          <cell r="B3118" t="str">
            <v>COP</v>
          </cell>
          <cell r="C3118" t="str">
            <v>Convenidas</v>
          </cell>
          <cell r="D3118" t="str">
            <v>Fija</v>
          </cell>
          <cell r="E3118">
            <v>1</v>
          </cell>
          <cell r="F3118">
            <v>36248</v>
          </cell>
          <cell r="G3118" t="str">
            <v>Marzo</v>
          </cell>
          <cell r="H3118">
            <v>1999</v>
          </cell>
          <cell r="I3118">
            <v>36614</v>
          </cell>
          <cell r="J3118">
            <v>2000</v>
          </cell>
          <cell r="K3118" t="str">
            <v>Marzo</v>
          </cell>
          <cell r="L3118">
            <v>36364</v>
          </cell>
          <cell r="M3118" t="str">
            <v>Julio</v>
          </cell>
          <cell r="N3118">
            <v>1999</v>
          </cell>
          <cell r="Q3118">
            <v>25.5</v>
          </cell>
          <cell r="R3118">
            <v>21.9</v>
          </cell>
          <cell r="S3118">
            <v>109.64100000000001</v>
          </cell>
          <cell r="T3118">
            <v>15049</v>
          </cell>
          <cell r="U3118">
            <v>16499.874090000001</v>
          </cell>
          <cell r="V3118">
            <v>15049</v>
          </cell>
          <cell r="W3118">
            <v>16499.874090000001</v>
          </cell>
          <cell r="X3118">
            <v>15049</v>
          </cell>
          <cell r="Y3118">
            <v>3837.4949999999999</v>
          </cell>
          <cell r="Z3118">
            <v>18886.494999999999</v>
          </cell>
          <cell r="AA3118">
            <v>329573.09999999998</v>
          </cell>
          <cell r="AB3118">
            <v>0</v>
          </cell>
          <cell r="AC3118">
            <v>3837.4949999999999</v>
          </cell>
          <cell r="AD3118">
            <v>0</v>
          </cell>
          <cell r="AE3118">
            <v>0</v>
          </cell>
          <cell r="AF3118">
            <v>0</v>
          </cell>
          <cell r="AG3118">
            <v>0</v>
          </cell>
          <cell r="AH3118">
            <v>0</v>
          </cell>
          <cell r="AI3118">
            <v>0</v>
          </cell>
          <cell r="AJ3118">
            <v>0</v>
          </cell>
          <cell r="AK3118">
            <v>0</v>
          </cell>
          <cell r="AL3118">
            <v>0</v>
          </cell>
          <cell r="AM3118">
            <v>0</v>
          </cell>
          <cell r="AN3118">
            <v>0</v>
          </cell>
          <cell r="AO3118">
            <v>0</v>
          </cell>
          <cell r="AP3118">
            <v>0</v>
          </cell>
          <cell r="AQ3118">
            <v>3837.4949999999999</v>
          </cell>
        </row>
        <row r="3119">
          <cell r="A3119">
            <v>3</v>
          </cell>
          <cell r="B3119" t="str">
            <v>COP</v>
          </cell>
          <cell r="C3119" t="str">
            <v>Forzosas</v>
          </cell>
          <cell r="D3119" t="str">
            <v>Fija</v>
          </cell>
          <cell r="E3119">
            <v>2</v>
          </cell>
          <cell r="F3119">
            <v>36353</v>
          </cell>
          <cell r="G3119" t="str">
            <v>Julio</v>
          </cell>
          <cell r="H3119">
            <v>1999</v>
          </cell>
          <cell r="I3119">
            <v>37084</v>
          </cell>
          <cell r="J3119">
            <v>2001</v>
          </cell>
          <cell r="K3119" t="str">
            <v>Julio</v>
          </cell>
          <cell r="L3119">
            <v>36364</v>
          </cell>
          <cell r="M3119" t="str">
            <v>Julio</v>
          </cell>
          <cell r="N3119">
            <v>1999</v>
          </cell>
          <cell r="Q3119">
            <v>20</v>
          </cell>
          <cell r="R3119">
            <v>24</v>
          </cell>
          <cell r="S3119">
            <v>94.784999999999997</v>
          </cell>
          <cell r="T3119">
            <v>133.30000000000001</v>
          </cell>
          <cell r="U3119">
            <v>126.348405</v>
          </cell>
          <cell r="V3119">
            <v>133.30000000000001</v>
          </cell>
          <cell r="W3119">
            <v>126.348405</v>
          </cell>
          <cell r="X3119">
            <v>133.30000000000001</v>
          </cell>
          <cell r="Y3119">
            <v>26.660000000000004</v>
          </cell>
          <cell r="Z3119">
            <v>159.96</v>
          </cell>
          <cell r="AA3119">
            <v>3199.2000000000003</v>
          </cell>
          <cell r="AB3119">
            <v>0</v>
          </cell>
          <cell r="AC3119">
            <v>26.660000000000004</v>
          </cell>
          <cell r="AD3119">
            <v>26.660000000000004</v>
          </cell>
          <cell r="AE3119">
            <v>0</v>
          </cell>
          <cell r="AF3119">
            <v>0</v>
          </cell>
          <cell r="AG3119">
            <v>0</v>
          </cell>
          <cell r="AH3119">
            <v>0</v>
          </cell>
          <cell r="AI3119">
            <v>0</v>
          </cell>
          <cell r="AJ3119">
            <v>0</v>
          </cell>
          <cell r="AK3119">
            <v>0</v>
          </cell>
          <cell r="AL3119">
            <v>0</v>
          </cell>
          <cell r="AM3119">
            <v>0</v>
          </cell>
          <cell r="AN3119">
            <v>0</v>
          </cell>
          <cell r="AO3119">
            <v>0</v>
          </cell>
          <cell r="AP3119">
            <v>0</v>
          </cell>
          <cell r="AQ3119">
            <v>53.320000000000007</v>
          </cell>
        </row>
        <row r="3120">
          <cell r="A3120">
            <v>3</v>
          </cell>
          <cell r="B3120" t="str">
            <v>COP</v>
          </cell>
          <cell r="C3120" t="str">
            <v>Forzosas</v>
          </cell>
          <cell r="D3120" t="str">
            <v>Fija</v>
          </cell>
          <cell r="E3120">
            <v>3</v>
          </cell>
          <cell r="F3120">
            <v>36283</v>
          </cell>
          <cell r="G3120" t="str">
            <v>Mayo</v>
          </cell>
          <cell r="H3120">
            <v>1999</v>
          </cell>
          <cell r="I3120">
            <v>37379</v>
          </cell>
          <cell r="J3120">
            <v>2002</v>
          </cell>
          <cell r="K3120" t="str">
            <v>Mayo</v>
          </cell>
          <cell r="L3120">
            <v>36364</v>
          </cell>
          <cell r="M3120" t="str">
            <v>Julio</v>
          </cell>
          <cell r="N3120">
            <v>1999</v>
          </cell>
          <cell r="Q3120">
            <v>20</v>
          </cell>
          <cell r="R3120">
            <v>25</v>
          </cell>
          <cell r="S3120">
            <v>94.820999999999998</v>
          </cell>
          <cell r="T3120">
            <v>1687.3</v>
          </cell>
          <cell r="U3120">
            <v>1599.9147330000001</v>
          </cell>
          <cell r="V3120">
            <v>1687.3</v>
          </cell>
          <cell r="W3120">
            <v>1599.9147330000001</v>
          </cell>
          <cell r="X3120">
            <v>1687.3</v>
          </cell>
          <cell r="Y3120">
            <v>337.46000000000004</v>
          </cell>
          <cell r="Z3120">
            <v>2024.76</v>
          </cell>
          <cell r="AA3120">
            <v>42182.5</v>
          </cell>
          <cell r="AB3120">
            <v>0</v>
          </cell>
          <cell r="AC3120">
            <v>337.46000000000004</v>
          </cell>
          <cell r="AD3120">
            <v>337.46000000000004</v>
          </cell>
          <cell r="AE3120">
            <v>337.46000000000004</v>
          </cell>
          <cell r="AF3120">
            <v>0</v>
          </cell>
          <cell r="AG3120">
            <v>0</v>
          </cell>
          <cell r="AH3120">
            <v>0</v>
          </cell>
          <cell r="AI3120">
            <v>0</v>
          </cell>
          <cell r="AJ3120">
            <v>0</v>
          </cell>
          <cell r="AK3120">
            <v>0</v>
          </cell>
          <cell r="AL3120">
            <v>0</v>
          </cell>
          <cell r="AM3120">
            <v>0</v>
          </cell>
          <cell r="AN3120">
            <v>0</v>
          </cell>
          <cell r="AO3120">
            <v>0</v>
          </cell>
          <cell r="AP3120">
            <v>0</v>
          </cell>
          <cell r="AQ3120">
            <v>1012.3800000000001</v>
          </cell>
        </row>
        <row r="3121">
          <cell r="A3121">
            <v>3</v>
          </cell>
          <cell r="B3121" t="str">
            <v>COP</v>
          </cell>
          <cell r="C3121" t="str">
            <v>Forzosas</v>
          </cell>
          <cell r="D3121" t="str">
            <v>Fija</v>
          </cell>
          <cell r="E3121">
            <v>1</v>
          </cell>
          <cell r="F3121">
            <v>36248</v>
          </cell>
          <cell r="G3121" t="str">
            <v>Marzo</v>
          </cell>
          <cell r="H3121">
            <v>1999</v>
          </cell>
          <cell r="I3121">
            <v>36614</v>
          </cell>
          <cell r="J3121">
            <v>2000</v>
          </cell>
          <cell r="K3121" t="str">
            <v>Marzo</v>
          </cell>
          <cell r="L3121">
            <v>36367</v>
          </cell>
          <cell r="M3121" t="str">
            <v>Julio</v>
          </cell>
          <cell r="N3121">
            <v>1999</v>
          </cell>
          <cell r="Q3121">
            <v>25.5</v>
          </cell>
          <cell r="R3121">
            <v>21.9</v>
          </cell>
          <cell r="S3121">
            <v>109.82</v>
          </cell>
          <cell r="T3121">
            <v>910.5</v>
          </cell>
          <cell r="U3121">
            <v>999.91110000000003</v>
          </cell>
          <cell r="V3121">
            <v>910.5</v>
          </cell>
          <cell r="W3121">
            <v>999.91110000000003</v>
          </cell>
          <cell r="X3121">
            <v>910.5</v>
          </cell>
          <cell r="Y3121">
            <v>232.17750000000001</v>
          </cell>
          <cell r="Z3121">
            <v>1142.6775</v>
          </cell>
          <cell r="AA3121">
            <v>19939.949999999997</v>
          </cell>
          <cell r="AB3121">
            <v>0</v>
          </cell>
          <cell r="AC3121">
            <v>232.17750000000001</v>
          </cell>
          <cell r="AD3121">
            <v>0</v>
          </cell>
          <cell r="AE3121">
            <v>0</v>
          </cell>
          <cell r="AF3121">
            <v>0</v>
          </cell>
          <cell r="AG3121">
            <v>0</v>
          </cell>
          <cell r="AH3121">
            <v>0</v>
          </cell>
          <cell r="AI3121">
            <v>0</v>
          </cell>
          <cell r="AJ3121">
            <v>0</v>
          </cell>
          <cell r="AK3121">
            <v>0</v>
          </cell>
          <cell r="AL3121">
            <v>0</v>
          </cell>
          <cell r="AM3121">
            <v>0</v>
          </cell>
          <cell r="AN3121">
            <v>0</v>
          </cell>
          <cell r="AO3121">
            <v>0</v>
          </cell>
          <cell r="AP3121">
            <v>0</v>
          </cell>
          <cell r="AQ3121">
            <v>232.17750000000001</v>
          </cell>
        </row>
        <row r="3122">
          <cell r="A3122">
            <v>3</v>
          </cell>
          <cell r="B3122" t="str">
            <v>COP</v>
          </cell>
          <cell r="C3122" t="str">
            <v>Convenidas</v>
          </cell>
          <cell r="D3122" t="str">
            <v>Fija</v>
          </cell>
          <cell r="E3122">
            <v>1</v>
          </cell>
          <cell r="F3122">
            <v>36248</v>
          </cell>
          <cell r="G3122" t="str">
            <v>Marzo</v>
          </cell>
          <cell r="H3122">
            <v>1999</v>
          </cell>
          <cell r="I3122">
            <v>36614</v>
          </cell>
          <cell r="J3122">
            <v>2000</v>
          </cell>
          <cell r="K3122" t="str">
            <v>Marzo</v>
          </cell>
          <cell r="L3122">
            <v>36367</v>
          </cell>
          <cell r="M3122" t="str">
            <v>Julio</v>
          </cell>
          <cell r="N3122">
            <v>1999</v>
          </cell>
          <cell r="Q3122">
            <v>25.5</v>
          </cell>
          <cell r="R3122">
            <v>21.9</v>
          </cell>
          <cell r="S3122">
            <v>109.82</v>
          </cell>
          <cell r="T3122">
            <v>21853.9</v>
          </cell>
          <cell r="U3122">
            <v>23999.952979999998</v>
          </cell>
          <cell r="V3122">
            <v>21853.9</v>
          </cell>
          <cell r="W3122">
            <v>23999.952979999998</v>
          </cell>
          <cell r="X3122">
            <v>21853.9</v>
          </cell>
          <cell r="Y3122">
            <v>5572.7445000000007</v>
          </cell>
          <cell r="Z3122">
            <v>27426.644500000002</v>
          </cell>
          <cell r="AA3122">
            <v>478600.41</v>
          </cell>
          <cell r="AB3122">
            <v>0</v>
          </cell>
          <cell r="AC3122">
            <v>5572.7445000000007</v>
          </cell>
          <cell r="AD3122">
            <v>0</v>
          </cell>
          <cell r="AE3122">
            <v>0</v>
          </cell>
          <cell r="AF3122">
            <v>0</v>
          </cell>
          <cell r="AG3122">
            <v>0</v>
          </cell>
          <cell r="AH3122">
            <v>0</v>
          </cell>
          <cell r="AI3122">
            <v>0</v>
          </cell>
          <cell r="AJ3122">
            <v>0</v>
          </cell>
          <cell r="AK3122">
            <v>0</v>
          </cell>
          <cell r="AL3122">
            <v>0</v>
          </cell>
          <cell r="AM3122">
            <v>0</v>
          </cell>
          <cell r="AN3122">
            <v>0</v>
          </cell>
          <cell r="AO3122">
            <v>0</v>
          </cell>
          <cell r="AP3122">
            <v>0</v>
          </cell>
          <cell r="AQ3122">
            <v>5572.7445000000007</v>
          </cell>
        </row>
        <row r="3123">
          <cell r="A3123">
            <v>3</v>
          </cell>
          <cell r="B3123" t="str">
            <v>COP</v>
          </cell>
          <cell r="C3123" t="str">
            <v>Convenidas</v>
          </cell>
          <cell r="D3123" t="str">
            <v>Fija</v>
          </cell>
          <cell r="E3123">
            <v>2</v>
          </cell>
          <cell r="F3123">
            <v>36353</v>
          </cell>
          <cell r="G3123" t="str">
            <v>Julio</v>
          </cell>
          <cell r="H3123">
            <v>1999</v>
          </cell>
          <cell r="I3123">
            <v>37084</v>
          </cell>
          <cell r="J3123">
            <v>2001</v>
          </cell>
          <cell r="K3123" t="str">
            <v>Julio</v>
          </cell>
          <cell r="L3123">
            <v>36367</v>
          </cell>
          <cell r="M3123" t="str">
            <v>Julio</v>
          </cell>
          <cell r="N3123">
            <v>1999</v>
          </cell>
          <cell r="Q3123">
            <v>20</v>
          </cell>
          <cell r="R3123">
            <v>24</v>
          </cell>
          <cell r="S3123">
            <v>94.953000000000003</v>
          </cell>
          <cell r="T3123">
            <v>20009.8</v>
          </cell>
          <cell r="U3123">
            <v>18999.905394000001</v>
          </cell>
          <cell r="V3123">
            <v>20009.8</v>
          </cell>
          <cell r="W3123">
            <v>18999.905394000001</v>
          </cell>
          <cell r="X3123">
            <v>20009.8</v>
          </cell>
          <cell r="Y3123">
            <v>4001.96</v>
          </cell>
          <cell r="Z3123">
            <v>24011.759999999998</v>
          </cell>
          <cell r="AA3123">
            <v>480235.19999999995</v>
          </cell>
          <cell r="AB3123">
            <v>0</v>
          </cell>
          <cell r="AC3123">
            <v>4001.96</v>
          </cell>
          <cell r="AD3123">
            <v>4001.96</v>
          </cell>
          <cell r="AE3123">
            <v>0</v>
          </cell>
          <cell r="AF3123">
            <v>0</v>
          </cell>
          <cell r="AG3123">
            <v>0</v>
          </cell>
          <cell r="AH3123">
            <v>0</v>
          </cell>
          <cell r="AI3123">
            <v>0</v>
          </cell>
          <cell r="AJ3123">
            <v>0</v>
          </cell>
          <cell r="AK3123">
            <v>0</v>
          </cell>
          <cell r="AL3123">
            <v>0</v>
          </cell>
          <cell r="AM3123">
            <v>0</v>
          </cell>
          <cell r="AN3123">
            <v>0</v>
          </cell>
          <cell r="AO3123">
            <v>0</v>
          </cell>
          <cell r="AP3123">
            <v>0</v>
          </cell>
          <cell r="AQ3123">
            <v>8003.92</v>
          </cell>
        </row>
        <row r="3124">
          <cell r="A3124">
            <v>3</v>
          </cell>
          <cell r="B3124" t="str">
            <v>COP</v>
          </cell>
          <cell r="C3124" t="str">
            <v>Forzosas</v>
          </cell>
          <cell r="D3124" t="str">
            <v>Fija</v>
          </cell>
          <cell r="E3124">
            <v>1</v>
          </cell>
          <cell r="F3124">
            <v>36248</v>
          </cell>
          <cell r="G3124" t="str">
            <v>Marzo</v>
          </cell>
          <cell r="H3124">
            <v>1999</v>
          </cell>
          <cell r="I3124">
            <v>36614</v>
          </cell>
          <cell r="J3124">
            <v>2000</v>
          </cell>
          <cell r="K3124" t="str">
            <v>Marzo</v>
          </cell>
          <cell r="L3124">
            <v>36368</v>
          </cell>
          <cell r="M3124" t="str">
            <v>Julio</v>
          </cell>
          <cell r="N3124">
            <v>1999</v>
          </cell>
          <cell r="Q3124">
            <v>25.5</v>
          </cell>
          <cell r="R3124">
            <v>21.9</v>
          </cell>
          <cell r="S3124">
            <v>109.879</v>
          </cell>
          <cell r="T3124">
            <v>43490.2</v>
          </cell>
          <cell r="U3124">
            <v>47786.596857999997</v>
          </cell>
          <cell r="V3124">
            <v>43490.2</v>
          </cell>
          <cell r="W3124">
            <v>47786.596857999997</v>
          </cell>
          <cell r="X3124">
            <v>43490.2</v>
          </cell>
          <cell r="Y3124">
            <v>11090.001</v>
          </cell>
          <cell r="Z3124">
            <v>54580.201000000001</v>
          </cell>
          <cell r="AA3124">
            <v>952435.37999999989</v>
          </cell>
          <cell r="AB3124">
            <v>0</v>
          </cell>
          <cell r="AC3124">
            <v>11090.001</v>
          </cell>
          <cell r="AD3124">
            <v>0</v>
          </cell>
          <cell r="AE3124">
            <v>0</v>
          </cell>
          <cell r="AF3124">
            <v>0</v>
          </cell>
          <cell r="AG3124">
            <v>0</v>
          </cell>
          <cell r="AH3124">
            <v>0</v>
          </cell>
          <cell r="AI3124">
            <v>0</v>
          </cell>
          <cell r="AJ3124">
            <v>0</v>
          </cell>
          <cell r="AK3124">
            <v>0</v>
          </cell>
          <cell r="AL3124">
            <v>0</v>
          </cell>
          <cell r="AM3124">
            <v>0</v>
          </cell>
          <cell r="AN3124">
            <v>0</v>
          </cell>
          <cell r="AO3124">
            <v>0</v>
          </cell>
          <cell r="AP3124">
            <v>0</v>
          </cell>
          <cell r="AQ3124">
            <v>11090.001</v>
          </cell>
        </row>
        <row r="3125">
          <cell r="A3125">
            <v>3</v>
          </cell>
          <cell r="B3125" t="str">
            <v>COP</v>
          </cell>
          <cell r="C3125" t="str">
            <v>Convenidas</v>
          </cell>
          <cell r="D3125" t="str">
            <v>Fija</v>
          </cell>
          <cell r="E3125">
            <v>1</v>
          </cell>
          <cell r="F3125">
            <v>36248</v>
          </cell>
          <cell r="G3125" t="str">
            <v>Marzo</v>
          </cell>
          <cell r="H3125">
            <v>1999</v>
          </cell>
          <cell r="I3125">
            <v>36614</v>
          </cell>
          <cell r="J3125">
            <v>2000</v>
          </cell>
          <cell r="K3125" t="str">
            <v>Marzo</v>
          </cell>
          <cell r="L3125">
            <v>36368</v>
          </cell>
          <cell r="M3125" t="str">
            <v>Julio</v>
          </cell>
          <cell r="N3125">
            <v>1999</v>
          </cell>
          <cell r="Q3125">
            <v>25.5</v>
          </cell>
          <cell r="R3125">
            <v>21.9</v>
          </cell>
          <cell r="S3125">
            <v>109.879</v>
          </cell>
          <cell r="T3125">
            <v>67528.600000000006</v>
          </cell>
          <cell r="U3125">
            <v>74199.750394000002</v>
          </cell>
          <cell r="V3125">
            <v>67528.600000000006</v>
          </cell>
          <cell r="W3125">
            <v>74199.750394000002</v>
          </cell>
          <cell r="X3125">
            <v>67528.600000000006</v>
          </cell>
          <cell r="Y3125">
            <v>17219.793000000001</v>
          </cell>
          <cell r="Z3125">
            <v>84748.393000000011</v>
          </cell>
          <cell r="AA3125">
            <v>1478876.34</v>
          </cell>
          <cell r="AB3125">
            <v>0</v>
          </cell>
          <cell r="AC3125">
            <v>17219.793000000001</v>
          </cell>
          <cell r="AD3125">
            <v>0</v>
          </cell>
          <cell r="AE3125">
            <v>0</v>
          </cell>
          <cell r="AF3125">
            <v>0</v>
          </cell>
          <cell r="AG3125">
            <v>0</v>
          </cell>
          <cell r="AH3125">
            <v>0</v>
          </cell>
          <cell r="AI3125">
            <v>0</v>
          </cell>
          <cell r="AJ3125">
            <v>0</v>
          </cell>
          <cell r="AK3125">
            <v>0</v>
          </cell>
          <cell r="AL3125">
            <v>0</v>
          </cell>
          <cell r="AM3125">
            <v>0</v>
          </cell>
          <cell r="AN3125">
            <v>0</v>
          </cell>
          <cell r="AO3125">
            <v>0</v>
          </cell>
          <cell r="AP3125">
            <v>0</v>
          </cell>
          <cell r="AQ3125">
            <v>17219.793000000001</v>
          </cell>
        </row>
        <row r="3126">
          <cell r="A3126">
            <v>3</v>
          </cell>
          <cell r="B3126" t="str">
            <v>COP</v>
          </cell>
          <cell r="C3126" t="str">
            <v>Forzosas</v>
          </cell>
          <cell r="D3126" t="str">
            <v>Fija</v>
          </cell>
          <cell r="E3126">
            <v>2</v>
          </cell>
          <cell r="F3126">
            <v>36353</v>
          </cell>
          <cell r="G3126" t="str">
            <v>Julio</v>
          </cell>
          <cell r="H3126">
            <v>1999</v>
          </cell>
          <cell r="I3126">
            <v>37084</v>
          </cell>
          <cell r="J3126">
            <v>2001</v>
          </cell>
          <cell r="K3126" t="str">
            <v>Julio</v>
          </cell>
          <cell r="L3126">
            <v>36368</v>
          </cell>
          <cell r="M3126" t="str">
            <v>Julio</v>
          </cell>
          <cell r="N3126">
            <v>1999</v>
          </cell>
          <cell r="Q3126">
            <v>20</v>
          </cell>
          <cell r="R3126">
            <v>24</v>
          </cell>
          <cell r="S3126">
            <v>95.009</v>
          </cell>
          <cell r="T3126">
            <v>9021.4</v>
          </cell>
          <cell r="U3126">
            <v>8571.1419260000002</v>
          </cell>
          <cell r="V3126">
            <v>9021.4</v>
          </cell>
          <cell r="W3126">
            <v>8571.1419260000002</v>
          </cell>
          <cell r="X3126">
            <v>9021.4</v>
          </cell>
          <cell r="Y3126">
            <v>1804.28</v>
          </cell>
          <cell r="Z3126">
            <v>10825.68</v>
          </cell>
          <cell r="AA3126">
            <v>216513.59999999998</v>
          </cell>
          <cell r="AB3126">
            <v>0</v>
          </cell>
          <cell r="AC3126">
            <v>1804.28</v>
          </cell>
          <cell r="AD3126">
            <v>1804.28</v>
          </cell>
          <cell r="AE3126">
            <v>0</v>
          </cell>
          <cell r="AF3126">
            <v>0</v>
          </cell>
          <cell r="AG3126">
            <v>0</v>
          </cell>
          <cell r="AH3126">
            <v>0</v>
          </cell>
          <cell r="AI3126">
            <v>0</v>
          </cell>
          <cell r="AJ3126">
            <v>0</v>
          </cell>
          <cell r="AK3126">
            <v>0</v>
          </cell>
          <cell r="AL3126">
            <v>0</v>
          </cell>
          <cell r="AM3126">
            <v>0</v>
          </cell>
          <cell r="AN3126">
            <v>0</v>
          </cell>
          <cell r="AO3126">
            <v>0</v>
          </cell>
          <cell r="AP3126">
            <v>0</v>
          </cell>
          <cell r="AQ3126">
            <v>3608.56</v>
          </cell>
        </row>
        <row r="3127">
          <cell r="A3127">
            <v>3</v>
          </cell>
          <cell r="B3127" t="str">
            <v>COP</v>
          </cell>
          <cell r="C3127" t="str">
            <v>Convenidas</v>
          </cell>
          <cell r="D3127" t="str">
            <v>Fija</v>
          </cell>
          <cell r="E3127">
            <v>2</v>
          </cell>
          <cell r="F3127">
            <v>36353</v>
          </cell>
          <cell r="G3127" t="str">
            <v>Julio</v>
          </cell>
          <cell r="H3127">
            <v>1999</v>
          </cell>
          <cell r="I3127">
            <v>37084</v>
          </cell>
          <cell r="J3127">
            <v>2001</v>
          </cell>
          <cell r="K3127" t="str">
            <v>Julio</v>
          </cell>
          <cell r="L3127">
            <v>36368</v>
          </cell>
          <cell r="M3127" t="str">
            <v>Julio</v>
          </cell>
          <cell r="N3127">
            <v>1999</v>
          </cell>
          <cell r="Q3127">
            <v>20</v>
          </cell>
          <cell r="R3127">
            <v>24</v>
          </cell>
          <cell r="S3127">
            <v>95.009</v>
          </cell>
          <cell r="T3127">
            <v>26553.1</v>
          </cell>
          <cell r="U3127">
            <v>25227.834779000001</v>
          </cell>
          <cell r="V3127">
            <v>26553.1</v>
          </cell>
          <cell r="W3127">
            <v>25227.834779000001</v>
          </cell>
          <cell r="X3127">
            <v>26553.1</v>
          </cell>
          <cell r="Y3127">
            <v>5310.62</v>
          </cell>
          <cell r="Z3127">
            <v>31863.719999999998</v>
          </cell>
          <cell r="AA3127">
            <v>637274.39999999991</v>
          </cell>
          <cell r="AB3127">
            <v>0</v>
          </cell>
          <cell r="AC3127">
            <v>5310.62</v>
          </cell>
          <cell r="AD3127">
            <v>5310.62</v>
          </cell>
          <cell r="AE3127">
            <v>0</v>
          </cell>
          <cell r="AF3127">
            <v>0</v>
          </cell>
          <cell r="AG3127">
            <v>0</v>
          </cell>
          <cell r="AH3127">
            <v>0</v>
          </cell>
          <cell r="AI3127">
            <v>0</v>
          </cell>
          <cell r="AJ3127">
            <v>0</v>
          </cell>
          <cell r="AK3127">
            <v>0</v>
          </cell>
          <cell r="AL3127">
            <v>0</v>
          </cell>
          <cell r="AM3127">
            <v>0</v>
          </cell>
          <cell r="AN3127">
            <v>0</v>
          </cell>
          <cell r="AO3127">
            <v>0</v>
          </cell>
          <cell r="AP3127">
            <v>0</v>
          </cell>
          <cell r="AQ3127">
            <v>10621.24</v>
          </cell>
        </row>
        <row r="3128">
          <cell r="A3128">
            <v>3</v>
          </cell>
          <cell r="B3128" t="str">
            <v>COP</v>
          </cell>
          <cell r="C3128" t="str">
            <v>Forzosas</v>
          </cell>
          <cell r="D3128" t="str">
            <v>Fija</v>
          </cell>
          <cell r="E3128">
            <v>3</v>
          </cell>
          <cell r="F3128">
            <v>36283</v>
          </cell>
          <cell r="G3128" t="str">
            <v>Mayo</v>
          </cell>
          <cell r="H3128">
            <v>1999</v>
          </cell>
          <cell r="I3128">
            <v>37379</v>
          </cell>
          <cell r="J3128">
            <v>2002</v>
          </cell>
          <cell r="K3128" t="str">
            <v>Mayo</v>
          </cell>
          <cell r="L3128">
            <v>36368</v>
          </cell>
          <cell r="M3128" t="str">
            <v>Julio</v>
          </cell>
          <cell r="N3128">
            <v>1999</v>
          </cell>
          <cell r="Q3128">
            <v>20</v>
          </cell>
          <cell r="R3128">
            <v>25</v>
          </cell>
          <cell r="S3128">
            <v>95.052999999999997</v>
          </cell>
          <cell r="T3128">
            <v>71151.8</v>
          </cell>
          <cell r="U3128">
            <v>67631.920454000006</v>
          </cell>
          <cell r="V3128">
            <v>71151.8</v>
          </cell>
          <cell r="W3128">
            <v>67631.920454000006</v>
          </cell>
          <cell r="X3128">
            <v>71151.8</v>
          </cell>
          <cell r="Y3128">
            <v>14230.36</v>
          </cell>
          <cell r="Z3128">
            <v>85382.16</v>
          </cell>
          <cell r="AA3128">
            <v>1778795</v>
          </cell>
          <cell r="AB3128">
            <v>0</v>
          </cell>
          <cell r="AC3128">
            <v>14230.36</v>
          </cell>
          <cell r="AD3128">
            <v>14230.36</v>
          </cell>
          <cell r="AE3128">
            <v>14230.36</v>
          </cell>
          <cell r="AF3128">
            <v>0</v>
          </cell>
          <cell r="AG3128">
            <v>0</v>
          </cell>
          <cell r="AH3128">
            <v>0</v>
          </cell>
          <cell r="AI3128">
            <v>0</v>
          </cell>
          <cell r="AJ3128">
            <v>0</v>
          </cell>
          <cell r="AK3128">
            <v>0</v>
          </cell>
          <cell r="AL3128">
            <v>0</v>
          </cell>
          <cell r="AM3128">
            <v>0</v>
          </cell>
          <cell r="AN3128">
            <v>0</v>
          </cell>
          <cell r="AO3128">
            <v>0</v>
          </cell>
          <cell r="AP3128">
            <v>0</v>
          </cell>
          <cell r="AQ3128">
            <v>42691.08</v>
          </cell>
        </row>
        <row r="3129">
          <cell r="A3129">
            <v>3</v>
          </cell>
          <cell r="B3129" t="str">
            <v>COP</v>
          </cell>
          <cell r="C3129" t="str">
            <v>Convenidas</v>
          </cell>
          <cell r="D3129" t="str">
            <v>Fija</v>
          </cell>
          <cell r="E3129">
            <v>3</v>
          </cell>
          <cell r="F3129">
            <v>36283</v>
          </cell>
          <cell r="G3129" t="str">
            <v>Mayo</v>
          </cell>
          <cell r="H3129">
            <v>1999</v>
          </cell>
          <cell r="I3129">
            <v>37379</v>
          </cell>
          <cell r="J3129">
            <v>2002</v>
          </cell>
          <cell r="K3129" t="str">
            <v>Mayo</v>
          </cell>
          <cell r="L3129">
            <v>36368</v>
          </cell>
          <cell r="M3129" t="str">
            <v>Julio</v>
          </cell>
          <cell r="N3129">
            <v>1999</v>
          </cell>
          <cell r="Q3129">
            <v>20</v>
          </cell>
          <cell r="R3129">
            <v>25</v>
          </cell>
          <cell r="S3129">
            <v>95.052999999999997</v>
          </cell>
          <cell r="T3129">
            <v>10220.799999999999</v>
          </cell>
          <cell r="U3129">
            <v>9715.1770240000005</v>
          </cell>
          <cell r="V3129">
            <v>10220.799999999999</v>
          </cell>
          <cell r="W3129">
            <v>9715.1770240000005</v>
          </cell>
          <cell r="X3129">
            <v>10220.799999999999</v>
          </cell>
          <cell r="Y3129">
            <v>2044.1599999999999</v>
          </cell>
          <cell r="Z3129">
            <v>12264.96</v>
          </cell>
          <cell r="AA3129">
            <v>255519.99999999997</v>
          </cell>
          <cell r="AB3129">
            <v>0</v>
          </cell>
          <cell r="AC3129">
            <v>2044.1599999999999</v>
          </cell>
          <cell r="AD3129">
            <v>2044.1599999999999</v>
          </cell>
          <cell r="AE3129">
            <v>2044.1599999999999</v>
          </cell>
          <cell r="AF3129">
            <v>0</v>
          </cell>
          <cell r="AG3129">
            <v>0</v>
          </cell>
          <cell r="AH3129">
            <v>0</v>
          </cell>
          <cell r="AI3129">
            <v>0</v>
          </cell>
          <cell r="AJ3129">
            <v>0</v>
          </cell>
          <cell r="AK3129">
            <v>0</v>
          </cell>
          <cell r="AL3129">
            <v>0</v>
          </cell>
          <cell r="AM3129">
            <v>0</v>
          </cell>
          <cell r="AN3129">
            <v>0</v>
          </cell>
          <cell r="AO3129">
            <v>0</v>
          </cell>
          <cell r="AP3129">
            <v>0</v>
          </cell>
          <cell r="AQ3129">
            <v>6132.48</v>
          </cell>
        </row>
        <row r="3130">
          <cell r="A3130">
            <v>3</v>
          </cell>
          <cell r="B3130" t="str">
            <v>COP</v>
          </cell>
          <cell r="C3130" t="str">
            <v>Forzosas</v>
          </cell>
          <cell r="D3130" t="str">
            <v>Fija</v>
          </cell>
          <cell r="E3130">
            <v>1</v>
          </cell>
          <cell r="F3130">
            <v>36248</v>
          </cell>
          <cell r="G3130" t="str">
            <v>Marzo</v>
          </cell>
          <cell r="H3130">
            <v>1999</v>
          </cell>
          <cell r="I3130">
            <v>36614</v>
          </cell>
          <cell r="J3130">
            <v>2000</v>
          </cell>
          <cell r="K3130" t="str">
            <v>Marzo</v>
          </cell>
          <cell r="L3130">
            <v>36369</v>
          </cell>
          <cell r="M3130" t="str">
            <v>Julio</v>
          </cell>
          <cell r="N3130">
            <v>1999</v>
          </cell>
          <cell r="Q3130">
            <v>25.5</v>
          </cell>
          <cell r="R3130">
            <v>21.9</v>
          </cell>
          <cell r="S3130">
            <v>109.93899999999999</v>
          </cell>
          <cell r="T3130">
            <v>818.6</v>
          </cell>
          <cell r="U3130">
            <v>899.96065399999998</v>
          </cell>
          <cell r="V3130">
            <v>818.6</v>
          </cell>
          <cell r="W3130">
            <v>899.96065399999998</v>
          </cell>
          <cell r="X3130">
            <v>818.6</v>
          </cell>
          <cell r="Y3130">
            <v>208.74300000000002</v>
          </cell>
          <cell r="Z3130">
            <v>1027.3430000000001</v>
          </cell>
          <cell r="AA3130">
            <v>17927.34</v>
          </cell>
          <cell r="AB3130">
            <v>0</v>
          </cell>
          <cell r="AC3130">
            <v>208.74300000000002</v>
          </cell>
          <cell r="AD3130">
            <v>0</v>
          </cell>
          <cell r="AE3130">
            <v>0</v>
          </cell>
          <cell r="AF3130">
            <v>0</v>
          </cell>
          <cell r="AG3130">
            <v>0</v>
          </cell>
          <cell r="AH3130">
            <v>0</v>
          </cell>
          <cell r="AI3130">
            <v>0</v>
          </cell>
          <cell r="AJ3130">
            <v>0</v>
          </cell>
          <cell r="AK3130">
            <v>0</v>
          </cell>
          <cell r="AL3130">
            <v>0</v>
          </cell>
          <cell r="AM3130">
            <v>0</v>
          </cell>
          <cell r="AN3130">
            <v>0</v>
          </cell>
          <cell r="AO3130">
            <v>0</v>
          </cell>
          <cell r="AP3130">
            <v>0</v>
          </cell>
          <cell r="AQ3130">
            <v>208.74300000000002</v>
          </cell>
        </row>
        <row r="3131">
          <cell r="A3131">
            <v>3</v>
          </cell>
          <cell r="B3131" t="str">
            <v>COP</v>
          </cell>
          <cell r="C3131" t="str">
            <v>Convenidas</v>
          </cell>
          <cell r="D3131" t="str">
            <v>Fija</v>
          </cell>
          <cell r="E3131">
            <v>1</v>
          </cell>
          <cell r="F3131">
            <v>36248</v>
          </cell>
          <cell r="G3131" t="str">
            <v>Marzo</v>
          </cell>
          <cell r="H3131">
            <v>1999</v>
          </cell>
          <cell r="I3131">
            <v>36614</v>
          </cell>
          <cell r="J3131">
            <v>2000</v>
          </cell>
          <cell r="K3131" t="str">
            <v>Marzo</v>
          </cell>
          <cell r="L3131">
            <v>36369</v>
          </cell>
          <cell r="M3131" t="str">
            <v>Julio</v>
          </cell>
          <cell r="N3131">
            <v>1999</v>
          </cell>
          <cell r="Q3131">
            <v>25.5</v>
          </cell>
          <cell r="R3131">
            <v>21.9</v>
          </cell>
          <cell r="S3131">
            <v>109.93899999999999</v>
          </cell>
          <cell r="T3131">
            <v>2656.7</v>
          </cell>
          <cell r="U3131">
            <v>2920.749413</v>
          </cell>
          <cell r="V3131">
            <v>2656.7</v>
          </cell>
          <cell r="W3131">
            <v>2920.749413</v>
          </cell>
          <cell r="X3131">
            <v>2656.7</v>
          </cell>
          <cell r="Y3131">
            <v>677.45849999999996</v>
          </cell>
          <cell r="Z3131">
            <v>3334.1584999999995</v>
          </cell>
          <cell r="AA3131">
            <v>58181.729999999989</v>
          </cell>
          <cell r="AB3131">
            <v>0</v>
          </cell>
          <cell r="AC3131">
            <v>677.45849999999996</v>
          </cell>
          <cell r="AD3131">
            <v>0</v>
          </cell>
          <cell r="AE3131">
            <v>0</v>
          </cell>
          <cell r="AF3131">
            <v>0</v>
          </cell>
          <cell r="AG3131">
            <v>0</v>
          </cell>
          <cell r="AH3131">
            <v>0</v>
          </cell>
          <cell r="AI3131">
            <v>0</v>
          </cell>
          <cell r="AJ3131">
            <v>0</v>
          </cell>
          <cell r="AK3131">
            <v>0</v>
          </cell>
          <cell r="AL3131">
            <v>0</v>
          </cell>
          <cell r="AM3131">
            <v>0</v>
          </cell>
          <cell r="AN3131">
            <v>0</v>
          </cell>
          <cell r="AO3131">
            <v>0</v>
          </cell>
          <cell r="AP3131">
            <v>0</v>
          </cell>
          <cell r="AQ3131">
            <v>677.45849999999996</v>
          </cell>
        </row>
        <row r="3132">
          <cell r="A3132">
            <v>3</v>
          </cell>
          <cell r="B3132" t="str">
            <v>COP</v>
          </cell>
          <cell r="C3132" t="str">
            <v>Convenidas St</v>
          </cell>
          <cell r="D3132" t="str">
            <v>Variable</v>
          </cell>
          <cell r="E3132">
            <v>10</v>
          </cell>
          <cell r="F3132">
            <v>36369</v>
          </cell>
          <cell r="G3132" t="str">
            <v>Julio</v>
          </cell>
          <cell r="H3132">
            <v>1999</v>
          </cell>
          <cell r="I3132">
            <v>40022</v>
          </cell>
          <cell r="J3132">
            <v>2009</v>
          </cell>
          <cell r="K3132" t="str">
            <v>Julio</v>
          </cell>
          <cell r="L3132">
            <v>36369</v>
          </cell>
          <cell r="M3132" t="str">
            <v>Julio</v>
          </cell>
          <cell r="N3132">
            <v>1999</v>
          </cell>
          <cell r="P3132">
            <v>7.1</v>
          </cell>
          <cell r="Q3132">
            <v>16.7</v>
          </cell>
          <cell r="R3132">
            <v>16.7</v>
          </cell>
          <cell r="S3132">
            <v>100</v>
          </cell>
          <cell r="T3132">
            <v>1165.2</v>
          </cell>
          <cell r="U3132">
            <v>1165.2</v>
          </cell>
          <cell r="V3132">
            <v>1165.2</v>
          </cell>
          <cell r="W3132">
            <v>1165.2</v>
          </cell>
          <cell r="X3132">
            <v>1165.2</v>
          </cell>
          <cell r="Y3132">
            <v>194.58839999999998</v>
          </cell>
          <cell r="Z3132">
            <v>1359.7883999999999</v>
          </cell>
          <cell r="AA3132">
            <v>19458.84</v>
          </cell>
          <cell r="AB3132">
            <v>0</v>
          </cell>
          <cell r="AC3132">
            <v>203.56044</v>
          </cell>
          <cell r="AD3132">
            <v>206.24039999999999</v>
          </cell>
          <cell r="AE3132">
            <v>170.11920000000001</v>
          </cell>
          <cell r="AF3132">
            <v>151.35947999999999</v>
          </cell>
          <cell r="AG3132">
            <v>138.89184</v>
          </cell>
          <cell r="AH3132">
            <v>132.59976</v>
          </cell>
          <cell r="AI3132">
            <v>132.59976</v>
          </cell>
          <cell r="AJ3132">
            <v>132.59976</v>
          </cell>
          <cell r="AK3132">
            <v>157.65156000000002</v>
          </cell>
          <cell r="AL3132">
            <v>157.65156000000002</v>
          </cell>
          <cell r="AM3132">
            <v>0</v>
          </cell>
          <cell r="AN3132">
            <v>0</v>
          </cell>
          <cell r="AO3132">
            <v>0</v>
          </cell>
          <cell r="AP3132">
            <v>0</v>
          </cell>
          <cell r="AQ3132">
            <v>1583.27376</v>
          </cell>
        </row>
        <row r="3133">
          <cell r="A3133">
            <v>3</v>
          </cell>
          <cell r="B3133" t="str">
            <v>COP</v>
          </cell>
          <cell r="C3133" t="str">
            <v>Forzosas</v>
          </cell>
          <cell r="D3133" t="str">
            <v>Fija</v>
          </cell>
          <cell r="E3133">
            <v>1</v>
          </cell>
          <cell r="F3133">
            <v>36248</v>
          </cell>
          <cell r="G3133" t="str">
            <v>Marzo</v>
          </cell>
          <cell r="H3133">
            <v>1999</v>
          </cell>
          <cell r="I3133">
            <v>36614</v>
          </cell>
          <cell r="J3133">
            <v>2000</v>
          </cell>
          <cell r="K3133" t="str">
            <v>Marzo</v>
          </cell>
          <cell r="L3133">
            <v>36370</v>
          </cell>
          <cell r="M3133" t="str">
            <v>Julio</v>
          </cell>
          <cell r="N3133">
            <v>1999</v>
          </cell>
          <cell r="Q3133">
            <v>25.5</v>
          </cell>
          <cell r="R3133">
            <v>19.3</v>
          </cell>
          <cell r="S3133">
            <v>111.589</v>
          </cell>
          <cell r="T3133">
            <v>146.19999999999999</v>
          </cell>
          <cell r="U3133">
            <v>163.14311799999999</v>
          </cell>
          <cell r="V3133">
            <v>146.19999999999999</v>
          </cell>
          <cell r="W3133">
            <v>163.14311799999999</v>
          </cell>
          <cell r="X3133">
            <v>146.19999999999999</v>
          </cell>
          <cell r="Y3133">
            <v>37.280999999999999</v>
          </cell>
          <cell r="Z3133">
            <v>183.48099999999999</v>
          </cell>
          <cell r="AA3133">
            <v>2821.66</v>
          </cell>
          <cell r="AB3133">
            <v>0</v>
          </cell>
          <cell r="AC3133">
            <v>37.280999999999999</v>
          </cell>
          <cell r="AD3133">
            <v>0</v>
          </cell>
          <cell r="AE3133">
            <v>0</v>
          </cell>
          <cell r="AF3133">
            <v>0</v>
          </cell>
          <cell r="AG3133">
            <v>0</v>
          </cell>
          <cell r="AH3133">
            <v>0</v>
          </cell>
          <cell r="AI3133">
            <v>0</v>
          </cell>
          <cell r="AJ3133">
            <v>0</v>
          </cell>
          <cell r="AK3133">
            <v>0</v>
          </cell>
          <cell r="AL3133">
            <v>0</v>
          </cell>
          <cell r="AM3133">
            <v>0</v>
          </cell>
          <cell r="AN3133">
            <v>0</v>
          </cell>
          <cell r="AO3133">
            <v>0</v>
          </cell>
          <cell r="AP3133">
            <v>0</v>
          </cell>
          <cell r="AQ3133">
            <v>37.280999999999999</v>
          </cell>
        </row>
        <row r="3134">
          <cell r="A3134">
            <v>3</v>
          </cell>
          <cell r="B3134" t="str">
            <v>COP</v>
          </cell>
          <cell r="C3134" t="str">
            <v>Convenidas</v>
          </cell>
          <cell r="D3134" t="str">
            <v>Fija</v>
          </cell>
          <cell r="E3134">
            <v>3</v>
          </cell>
          <cell r="F3134">
            <v>36283</v>
          </cell>
          <cell r="G3134" t="str">
            <v>Mayo</v>
          </cell>
          <cell r="H3134">
            <v>1999</v>
          </cell>
          <cell r="I3134">
            <v>37379</v>
          </cell>
          <cell r="J3134">
            <v>2002</v>
          </cell>
          <cell r="K3134" t="str">
            <v>Mayo</v>
          </cell>
          <cell r="L3134">
            <v>36370</v>
          </cell>
          <cell r="M3134" t="str">
            <v>Julio</v>
          </cell>
          <cell r="N3134">
            <v>1999</v>
          </cell>
          <cell r="Q3134">
            <v>20</v>
          </cell>
          <cell r="R3134">
            <v>23.5</v>
          </cell>
          <cell r="S3134">
            <v>97.811999999999998</v>
          </cell>
          <cell r="T3134">
            <v>148243.5</v>
          </cell>
          <cell r="U3134">
            <v>144999.93221999999</v>
          </cell>
          <cell r="V3134">
            <v>148243.5</v>
          </cell>
          <cell r="W3134">
            <v>144999.93221999999</v>
          </cell>
          <cell r="X3134">
            <v>148243.5</v>
          </cell>
          <cell r="Y3134">
            <v>29648.7</v>
          </cell>
          <cell r="Z3134">
            <v>177892.2</v>
          </cell>
          <cell r="AA3134">
            <v>3483722.25</v>
          </cell>
          <cell r="AB3134">
            <v>0</v>
          </cell>
          <cell r="AC3134">
            <v>29648.7</v>
          </cell>
          <cell r="AD3134">
            <v>29648.7</v>
          </cell>
          <cell r="AE3134">
            <v>29648.7</v>
          </cell>
          <cell r="AF3134">
            <v>0</v>
          </cell>
          <cell r="AG3134">
            <v>0</v>
          </cell>
          <cell r="AH3134">
            <v>0</v>
          </cell>
          <cell r="AI3134">
            <v>0</v>
          </cell>
          <cell r="AJ3134">
            <v>0</v>
          </cell>
          <cell r="AK3134">
            <v>0</v>
          </cell>
          <cell r="AL3134">
            <v>0</v>
          </cell>
          <cell r="AM3134">
            <v>0</v>
          </cell>
          <cell r="AN3134">
            <v>0</v>
          </cell>
          <cell r="AO3134">
            <v>0</v>
          </cell>
          <cell r="AP3134">
            <v>0</v>
          </cell>
          <cell r="AQ3134">
            <v>88946.1</v>
          </cell>
        </row>
        <row r="3135">
          <cell r="A3135">
            <v>3</v>
          </cell>
          <cell r="B3135" t="str">
            <v>COP</v>
          </cell>
          <cell r="C3135" t="str">
            <v>Subastas</v>
          </cell>
          <cell r="D3135" t="str">
            <v>Fija</v>
          </cell>
          <cell r="E3135">
            <v>1</v>
          </cell>
          <cell r="F3135">
            <v>36248</v>
          </cell>
          <cell r="G3135" t="str">
            <v>Marzo</v>
          </cell>
          <cell r="H3135">
            <v>1999</v>
          </cell>
          <cell r="I3135">
            <v>36614</v>
          </cell>
          <cell r="J3135">
            <v>2000</v>
          </cell>
          <cell r="K3135" t="str">
            <v>Marzo</v>
          </cell>
          <cell r="L3135">
            <v>36371</v>
          </cell>
          <cell r="M3135" t="str">
            <v>Julio</v>
          </cell>
          <cell r="N3135">
            <v>1999</v>
          </cell>
          <cell r="Q3135">
            <v>25.5</v>
          </cell>
          <cell r="R3135">
            <v>19.3</v>
          </cell>
          <cell r="S3135">
            <v>111.643</v>
          </cell>
          <cell r="T3135">
            <v>6717.6</v>
          </cell>
          <cell r="U3135">
            <v>7499.730168</v>
          </cell>
          <cell r="V3135">
            <v>6717.6</v>
          </cell>
          <cell r="W3135">
            <v>7499.730168</v>
          </cell>
          <cell r="X3135">
            <v>6717.6</v>
          </cell>
          <cell r="Y3135">
            <v>1712.9880000000001</v>
          </cell>
          <cell r="Z3135">
            <v>8430.5879999999997</v>
          </cell>
          <cell r="AA3135">
            <v>129649.68000000001</v>
          </cell>
          <cell r="AB3135">
            <v>0</v>
          </cell>
          <cell r="AC3135">
            <v>1712.9880000000001</v>
          </cell>
          <cell r="AD3135">
            <v>0</v>
          </cell>
          <cell r="AE3135">
            <v>0</v>
          </cell>
          <cell r="AF3135">
            <v>0</v>
          </cell>
          <cell r="AG3135">
            <v>0</v>
          </cell>
          <cell r="AH3135">
            <v>0</v>
          </cell>
          <cell r="AI3135">
            <v>0</v>
          </cell>
          <cell r="AJ3135">
            <v>0</v>
          </cell>
          <cell r="AK3135">
            <v>0</v>
          </cell>
          <cell r="AL3135">
            <v>0</v>
          </cell>
          <cell r="AM3135">
            <v>0</v>
          </cell>
          <cell r="AN3135">
            <v>0</v>
          </cell>
          <cell r="AO3135">
            <v>0</v>
          </cell>
          <cell r="AP3135">
            <v>0</v>
          </cell>
          <cell r="AQ3135">
            <v>1712.9880000000001</v>
          </cell>
        </row>
        <row r="3136">
          <cell r="A3136">
            <v>3</v>
          </cell>
          <cell r="B3136" t="str">
            <v>COP</v>
          </cell>
          <cell r="C3136" t="str">
            <v>Forzosas</v>
          </cell>
          <cell r="D3136" t="str">
            <v>Fija</v>
          </cell>
          <cell r="E3136">
            <v>1</v>
          </cell>
          <cell r="F3136">
            <v>36248</v>
          </cell>
          <cell r="G3136" t="str">
            <v>Marzo</v>
          </cell>
          <cell r="H3136">
            <v>1999</v>
          </cell>
          <cell r="I3136">
            <v>36614</v>
          </cell>
          <cell r="J3136">
            <v>2000</v>
          </cell>
          <cell r="K3136" t="str">
            <v>Marzo</v>
          </cell>
          <cell r="L3136">
            <v>36371</v>
          </cell>
          <cell r="M3136" t="str">
            <v>Julio</v>
          </cell>
          <cell r="N3136">
            <v>1999</v>
          </cell>
          <cell r="Q3136">
            <v>25.5</v>
          </cell>
          <cell r="R3136">
            <v>19.3</v>
          </cell>
          <cell r="S3136">
            <v>111.643</v>
          </cell>
          <cell r="T3136">
            <v>3761.9</v>
          </cell>
          <cell r="U3136">
            <v>4199.8980170000004</v>
          </cell>
          <cell r="V3136">
            <v>3761.9</v>
          </cell>
          <cell r="W3136">
            <v>4199.8980170000004</v>
          </cell>
          <cell r="X3136">
            <v>3761.9</v>
          </cell>
          <cell r="Y3136">
            <v>959.28450000000009</v>
          </cell>
          <cell r="Z3136">
            <v>4721.1845000000003</v>
          </cell>
          <cell r="AA3136">
            <v>72604.67</v>
          </cell>
          <cell r="AB3136">
            <v>0</v>
          </cell>
          <cell r="AC3136">
            <v>959.28450000000009</v>
          </cell>
          <cell r="AD3136">
            <v>0</v>
          </cell>
          <cell r="AE3136">
            <v>0</v>
          </cell>
          <cell r="AF3136">
            <v>0</v>
          </cell>
          <cell r="AG3136">
            <v>0</v>
          </cell>
          <cell r="AH3136">
            <v>0</v>
          </cell>
          <cell r="AI3136">
            <v>0</v>
          </cell>
          <cell r="AJ3136">
            <v>0</v>
          </cell>
          <cell r="AK3136">
            <v>0</v>
          </cell>
          <cell r="AL3136">
            <v>0</v>
          </cell>
          <cell r="AM3136">
            <v>0</v>
          </cell>
          <cell r="AN3136">
            <v>0</v>
          </cell>
          <cell r="AO3136">
            <v>0</v>
          </cell>
          <cell r="AP3136">
            <v>0</v>
          </cell>
          <cell r="AQ3136">
            <v>959.28450000000009</v>
          </cell>
        </row>
        <row r="3137">
          <cell r="A3137">
            <v>3</v>
          </cell>
          <cell r="B3137" t="str">
            <v>COP</v>
          </cell>
          <cell r="C3137" t="str">
            <v>Subastas</v>
          </cell>
          <cell r="D3137" t="str">
            <v>Fija</v>
          </cell>
          <cell r="E3137">
            <v>2</v>
          </cell>
          <cell r="F3137">
            <v>36353</v>
          </cell>
          <cell r="G3137" t="str">
            <v>Julio</v>
          </cell>
          <cell r="H3137">
            <v>1999</v>
          </cell>
          <cell r="I3137">
            <v>37084</v>
          </cell>
          <cell r="J3137">
            <v>2001</v>
          </cell>
          <cell r="K3137" t="str">
            <v>Julio</v>
          </cell>
          <cell r="L3137">
            <v>36371</v>
          </cell>
          <cell r="M3137" t="str">
            <v>Julio</v>
          </cell>
          <cell r="N3137">
            <v>1999</v>
          </cell>
          <cell r="Q3137">
            <v>20</v>
          </cell>
          <cell r="R3137">
            <v>22.5</v>
          </cell>
          <cell r="S3137">
            <v>97.262</v>
          </cell>
          <cell r="T3137">
            <v>30844.5</v>
          </cell>
          <cell r="U3137">
            <v>29999.977589999999</v>
          </cell>
          <cell r="V3137">
            <v>30844.5</v>
          </cell>
          <cell r="W3137">
            <v>29999.977589999999</v>
          </cell>
          <cell r="X3137">
            <v>30844.5</v>
          </cell>
          <cell r="Y3137">
            <v>6168.9000000000005</v>
          </cell>
          <cell r="Z3137">
            <v>37013.4</v>
          </cell>
          <cell r="AA3137">
            <v>694001.25</v>
          </cell>
          <cell r="AB3137">
            <v>0</v>
          </cell>
          <cell r="AC3137">
            <v>6168.9000000000005</v>
          </cell>
          <cell r="AD3137">
            <v>6168.9000000000005</v>
          </cell>
          <cell r="AE3137">
            <v>0</v>
          </cell>
          <cell r="AF3137">
            <v>0</v>
          </cell>
          <cell r="AG3137">
            <v>0</v>
          </cell>
          <cell r="AH3137">
            <v>0</v>
          </cell>
          <cell r="AI3137">
            <v>0</v>
          </cell>
          <cell r="AJ3137">
            <v>0</v>
          </cell>
          <cell r="AK3137">
            <v>0</v>
          </cell>
          <cell r="AL3137">
            <v>0</v>
          </cell>
          <cell r="AM3137">
            <v>0</v>
          </cell>
          <cell r="AN3137">
            <v>0</v>
          </cell>
          <cell r="AO3137">
            <v>0</v>
          </cell>
          <cell r="AP3137">
            <v>0</v>
          </cell>
          <cell r="AQ3137">
            <v>12337.800000000001</v>
          </cell>
        </row>
        <row r="3138">
          <cell r="A3138">
            <v>3</v>
          </cell>
          <cell r="B3138" t="str">
            <v>COP</v>
          </cell>
          <cell r="C3138" t="str">
            <v>Forzosas</v>
          </cell>
          <cell r="D3138" t="str">
            <v>Fija</v>
          </cell>
          <cell r="E3138">
            <v>2</v>
          </cell>
          <cell r="F3138">
            <v>36353</v>
          </cell>
          <cell r="G3138" t="str">
            <v>Julio</v>
          </cell>
          <cell r="H3138">
            <v>1999</v>
          </cell>
          <cell r="I3138">
            <v>37084</v>
          </cell>
          <cell r="J3138">
            <v>2001</v>
          </cell>
          <cell r="K3138" t="str">
            <v>Julio</v>
          </cell>
          <cell r="L3138">
            <v>36371</v>
          </cell>
          <cell r="M3138" t="str">
            <v>Julio</v>
          </cell>
          <cell r="N3138">
            <v>1999</v>
          </cell>
          <cell r="Q3138">
            <v>20</v>
          </cell>
          <cell r="R3138">
            <v>22.5</v>
          </cell>
          <cell r="S3138">
            <v>97.262</v>
          </cell>
          <cell r="T3138">
            <v>2771.9</v>
          </cell>
          <cell r="U3138">
            <v>2696.0053779999998</v>
          </cell>
          <cell r="V3138">
            <v>2771.9</v>
          </cell>
          <cell r="W3138">
            <v>2696.0053779999998</v>
          </cell>
          <cell r="X3138">
            <v>2771.9</v>
          </cell>
          <cell r="Y3138">
            <v>554.38</v>
          </cell>
          <cell r="Z3138">
            <v>3326.28</v>
          </cell>
          <cell r="AA3138">
            <v>62367.75</v>
          </cell>
          <cell r="AB3138">
            <v>0</v>
          </cell>
          <cell r="AC3138">
            <v>554.38</v>
          </cell>
          <cell r="AD3138">
            <v>554.38</v>
          </cell>
          <cell r="AE3138">
            <v>0</v>
          </cell>
          <cell r="AF3138">
            <v>0</v>
          </cell>
          <cell r="AG3138">
            <v>0</v>
          </cell>
          <cell r="AH3138">
            <v>0</v>
          </cell>
          <cell r="AI3138">
            <v>0</v>
          </cell>
          <cell r="AJ3138">
            <v>0</v>
          </cell>
          <cell r="AK3138">
            <v>0</v>
          </cell>
          <cell r="AL3138">
            <v>0</v>
          </cell>
          <cell r="AM3138">
            <v>0</v>
          </cell>
          <cell r="AN3138">
            <v>0</v>
          </cell>
          <cell r="AO3138">
            <v>0</v>
          </cell>
          <cell r="AP3138">
            <v>0</v>
          </cell>
          <cell r="AQ3138">
            <v>1108.76</v>
          </cell>
        </row>
        <row r="3139">
          <cell r="A3139">
            <v>3</v>
          </cell>
          <cell r="B3139" t="str">
            <v>COP</v>
          </cell>
          <cell r="C3139" t="str">
            <v>Subastas</v>
          </cell>
          <cell r="D3139" t="str">
            <v>Fija</v>
          </cell>
          <cell r="E3139">
            <v>3</v>
          </cell>
          <cell r="F3139">
            <v>36283</v>
          </cell>
          <cell r="G3139" t="str">
            <v>Mayo</v>
          </cell>
          <cell r="H3139">
            <v>1999</v>
          </cell>
          <cell r="I3139">
            <v>37379</v>
          </cell>
          <cell r="J3139">
            <v>2002</v>
          </cell>
          <cell r="K3139" t="str">
            <v>Mayo</v>
          </cell>
          <cell r="L3139">
            <v>36371</v>
          </cell>
          <cell r="M3139" t="str">
            <v>Julio</v>
          </cell>
          <cell r="N3139">
            <v>1999</v>
          </cell>
          <cell r="Q3139">
            <v>20</v>
          </cell>
          <cell r="R3139">
            <v>23.5</v>
          </cell>
          <cell r="S3139">
            <v>97.869</v>
          </cell>
          <cell r="T3139">
            <v>30652.799999999999</v>
          </cell>
          <cell r="U3139">
            <v>29999.588832000001</v>
          </cell>
          <cell r="V3139">
            <v>30652.799999999999</v>
          </cell>
          <cell r="W3139">
            <v>29999.588832000001</v>
          </cell>
          <cell r="X3139">
            <v>30652.799999999999</v>
          </cell>
          <cell r="Y3139">
            <v>6130.56</v>
          </cell>
          <cell r="Z3139">
            <v>36783.360000000001</v>
          </cell>
          <cell r="AA3139">
            <v>720340.79999999993</v>
          </cell>
          <cell r="AB3139">
            <v>0</v>
          </cell>
          <cell r="AC3139">
            <v>6130.56</v>
          </cell>
          <cell r="AD3139">
            <v>6130.56</v>
          </cell>
          <cell r="AE3139">
            <v>6130.56</v>
          </cell>
          <cell r="AF3139">
            <v>0</v>
          </cell>
          <cell r="AG3139">
            <v>0</v>
          </cell>
          <cell r="AH3139">
            <v>0</v>
          </cell>
          <cell r="AI3139">
            <v>0</v>
          </cell>
          <cell r="AJ3139">
            <v>0</v>
          </cell>
          <cell r="AK3139">
            <v>0</v>
          </cell>
          <cell r="AL3139">
            <v>0</v>
          </cell>
          <cell r="AM3139">
            <v>0</v>
          </cell>
          <cell r="AN3139">
            <v>0</v>
          </cell>
          <cell r="AO3139">
            <v>0</v>
          </cell>
          <cell r="AP3139">
            <v>0</v>
          </cell>
          <cell r="AQ3139">
            <v>18391.68</v>
          </cell>
        </row>
        <row r="3140">
          <cell r="A3140">
            <v>3</v>
          </cell>
          <cell r="B3140" t="str">
            <v>COP</v>
          </cell>
          <cell r="C3140" t="str">
            <v>Forzosas</v>
          </cell>
          <cell r="D3140" t="str">
            <v>Fija</v>
          </cell>
          <cell r="E3140">
            <v>3</v>
          </cell>
          <cell r="F3140">
            <v>36283</v>
          </cell>
          <cell r="G3140" t="str">
            <v>Mayo</v>
          </cell>
          <cell r="H3140">
            <v>1999</v>
          </cell>
          <cell r="I3140">
            <v>37379</v>
          </cell>
          <cell r="J3140">
            <v>2002</v>
          </cell>
          <cell r="K3140" t="str">
            <v>Mayo</v>
          </cell>
          <cell r="L3140">
            <v>36371</v>
          </cell>
          <cell r="M3140" t="str">
            <v>Julio</v>
          </cell>
          <cell r="N3140">
            <v>1999</v>
          </cell>
          <cell r="Q3140">
            <v>20</v>
          </cell>
          <cell r="R3140">
            <v>23.5</v>
          </cell>
          <cell r="S3140">
            <v>97.869</v>
          </cell>
          <cell r="T3140">
            <v>15326.6</v>
          </cell>
          <cell r="U3140">
            <v>14999.990153999999</v>
          </cell>
          <cell r="V3140">
            <v>15326.6</v>
          </cell>
          <cell r="W3140">
            <v>14999.990153999999</v>
          </cell>
          <cell r="X3140">
            <v>15326.6</v>
          </cell>
          <cell r="Y3140">
            <v>3065.32</v>
          </cell>
          <cell r="Z3140">
            <v>18391.920000000002</v>
          </cell>
          <cell r="AA3140">
            <v>360175.10000000003</v>
          </cell>
          <cell r="AB3140">
            <v>0</v>
          </cell>
          <cell r="AC3140">
            <v>3065.32</v>
          </cell>
          <cell r="AD3140">
            <v>3065.32</v>
          </cell>
          <cell r="AE3140">
            <v>3065.32</v>
          </cell>
          <cell r="AF3140">
            <v>0</v>
          </cell>
          <cell r="AG3140">
            <v>0</v>
          </cell>
          <cell r="AH3140">
            <v>0</v>
          </cell>
          <cell r="AI3140">
            <v>0</v>
          </cell>
          <cell r="AJ3140">
            <v>0</v>
          </cell>
          <cell r="AK3140">
            <v>0</v>
          </cell>
          <cell r="AL3140">
            <v>0</v>
          </cell>
          <cell r="AM3140">
            <v>0</v>
          </cell>
          <cell r="AN3140">
            <v>0</v>
          </cell>
          <cell r="AO3140">
            <v>0</v>
          </cell>
          <cell r="AP3140">
            <v>0</v>
          </cell>
          <cell r="AQ3140">
            <v>9195.9600000000009</v>
          </cell>
        </row>
        <row r="3141">
          <cell r="A3141">
            <v>3</v>
          </cell>
          <cell r="B3141" t="str">
            <v>COP</v>
          </cell>
          <cell r="C3141" t="str">
            <v>Forzosas</v>
          </cell>
          <cell r="D3141" t="str">
            <v>Fija</v>
          </cell>
          <cell r="E3141">
            <v>1</v>
          </cell>
          <cell r="F3141">
            <v>36248</v>
          </cell>
          <cell r="G3141" t="str">
            <v>Marzo</v>
          </cell>
          <cell r="H3141">
            <v>1999</v>
          </cell>
          <cell r="I3141">
            <v>36614</v>
          </cell>
          <cell r="J3141">
            <v>2000</v>
          </cell>
          <cell r="K3141" t="str">
            <v>Marzo</v>
          </cell>
          <cell r="L3141">
            <v>36374</v>
          </cell>
          <cell r="M3141" t="str">
            <v>Agosto</v>
          </cell>
          <cell r="N3141">
            <v>1999</v>
          </cell>
          <cell r="Q3141">
            <v>25.5</v>
          </cell>
          <cell r="R3141">
            <v>19.3</v>
          </cell>
          <cell r="S3141">
            <v>111.80500000000001</v>
          </cell>
          <cell r="T3141">
            <v>1544.6</v>
          </cell>
          <cell r="U3141">
            <v>1726.94003</v>
          </cell>
          <cell r="V3141">
            <v>1544.6</v>
          </cell>
          <cell r="W3141">
            <v>1726.94003</v>
          </cell>
          <cell r="X3141">
            <v>1544.6</v>
          </cell>
          <cell r="Y3141">
            <v>393.87299999999999</v>
          </cell>
          <cell r="Z3141">
            <v>1938.473</v>
          </cell>
          <cell r="AA3141">
            <v>29810.78</v>
          </cell>
          <cell r="AB3141">
            <v>0</v>
          </cell>
          <cell r="AC3141">
            <v>393.87299999999999</v>
          </cell>
          <cell r="AD3141">
            <v>0</v>
          </cell>
          <cell r="AE3141">
            <v>0</v>
          </cell>
          <cell r="AF3141">
            <v>0</v>
          </cell>
          <cell r="AG3141">
            <v>0</v>
          </cell>
          <cell r="AH3141">
            <v>0</v>
          </cell>
          <cell r="AI3141">
            <v>0</v>
          </cell>
          <cell r="AJ3141">
            <v>0</v>
          </cell>
          <cell r="AK3141">
            <v>0</v>
          </cell>
          <cell r="AL3141">
            <v>0</v>
          </cell>
          <cell r="AM3141">
            <v>0</v>
          </cell>
          <cell r="AN3141">
            <v>0</v>
          </cell>
          <cell r="AO3141">
            <v>0</v>
          </cell>
          <cell r="AP3141">
            <v>0</v>
          </cell>
          <cell r="AQ3141">
            <v>393.87299999999999</v>
          </cell>
        </row>
        <row r="3142">
          <cell r="A3142">
            <v>3</v>
          </cell>
          <cell r="B3142" t="str">
            <v>COP</v>
          </cell>
          <cell r="C3142" t="str">
            <v>Forzosas</v>
          </cell>
          <cell r="D3142" t="str">
            <v>Fija</v>
          </cell>
          <cell r="E3142">
            <v>3</v>
          </cell>
          <cell r="F3142">
            <v>36283</v>
          </cell>
          <cell r="G3142" t="str">
            <v>Mayo</v>
          </cell>
          <cell r="H3142">
            <v>1999</v>
          </cell>
          <cell r="I3142">
            <v>37379</v>
          </cell>
          <cell r="J3142">
            <v>2002</v>
          </cell>
          <cell r="K3142" t="str">
            <v>Mayo</v>
          </cell>
          <cell r="L3142">
            <v>36374</v>
          </cell>
          <cell r="M3142" t="str">
            <v>Agosto</v>
          </cell>
          <cell r="N3142">
            <v>1999</v>
          </cell>
          <cell r="Q3142">
            <v>20</v>
          </cell>
          <cell r="R3142">
            <v>23.5</v>
          </cell>
          <cell r="S3142">
            <v>98.039000000000001</v>
          </cell>
          <cell r="T3142">
            <v>2631.6</v>
          </cell>
          <cell r="U3142">
            <v>2579.9943239999998</v>
          </cell>
          <cell r="V3142">
            <v>2631.6</v>
          </cell>
          <cell r="W3142">
            <v>2579.9943239999998</v>
          </cell>
          <cell r="X3142">
            <v>2631.6</v>
          </cell>
          <cell r="Y3142">
            <v>526.32000000000005</v>
          </cell>
          <cell r="Z3142">
            <v>3157.92</v>
          </cell>
          <cell r="AA3142">
            <v>61842.6</v>
          </cell>
          <cell r="AB3142">
            <v>0</v>
          </cell>
          <cell r="AC3142">
            <v>526.32000000000005</v>
          </cell>
          <cell r="AD3142">
            <v>526.32000000000005</v>
          </cell>
          <cell r="AE3142">
            <v>526.32000000000005</v>
          </cell>
          <cell r="AF3142">
            <v>0</v>
          </cell>
          <cell r="AG3142">
            <v>0</v>
          </cell>
          <cell r="AH3142">
            <v>0</v>
          </cell>
          <cell r="AI3142">
            <v>0</v>
          </cell>
          <cell r="AJ3142">
            <v>0</v>
          </cell>
          <cell r="AK3142">
            <v>0</v>
          </cell>
          <cell r="AL3142">
            <v>0</v>
          </cell>
          <cell r="AM3142">
            <v>0</v>
          </cell>
          <cell r="AN3142">
            <v>0</v>
          </cell>
          <cell r="AO3142">
            <v>0</v>
          </cell>
          <cell r="AP3142">
            <v>0</v>
          </cell>
          <cell r="AQ3142">
            <v>1578.96</v>
          </cell>
        </row>
        <row r="3143">
          <cell r="A3143">
            <v>3</v>
          </cell>
          <cell r="B3143" t="str">
            <v>COP</v>
          </cell>
          <cell r="C3143" t="str">
            <v>Forzosas</v>
          </cell>
          <cell r="D3143" t="str">
            <v>Fija</v>
          </cell>
          <cell r="E3143">
            <v>1</v>
          </cell>
          <cell r="F3143">
            <v>36248</v>
          </cell>
          <cell r="G3143" t="str">
            <v>Marzo</v>
          </cell>
          <cell r="H3143">
            <v>1999</v>
          </cell>
          <cell r="I3143">
            <v>36614</v>
          </cell>
          <cell r="J3143">
            <v>2000</v>
          </cell>
          <cell r="K3143" t="str">
            <v>Marzo</v>
          </cell>
          <cell r="L3143">
            <v>36375</v>
          </cell>
          <cell r="M3143" t="str">
            <v>Agosto</v>
          </cell>
          <cell r="N3143">
            <v>1999</v>
          </cell>
          <cell r="Q3143">
            <v>25.5</v>
          </cell>
          <cell r="R3143">
            <v>19.3</v>
          </cell>
          <cell r="S3143">
            <v>111.85899999999999</v>
          </cell>
          <cell r="T3143">
            <v>26560.1</v>
          </cell>
          <cell r="U3143">
            <v>29709.862259000001</v>
          </cell>
          <cell r="V3143">
            <v>26560.1</v>
          </cell>
          <cell r="W3143">
            <v>29709.862259000001</v>
          </cell>
          <cell r="X3143">
            <v>26560.1</v>
          </cell>
          <cell r="Y3143">
            <v>6772.8254999999999</v>
          </cell>
          <cell r="Z3143">
            <v>33332.925499999998</v>
          </cell>
          <cell r="AA3143">
            <v>512609.93</v>
          </cell>
          <cell r="AB3143">
            <v>0</v>
          </cell>
          <cell r="AC3143">
            <v>6772.8254999999999</v>
          </cell>
          <cell r="AD3143">
            <v>0</v>
          </cell>
          <cell r="AE3143">
            <v>0</v>
          </cell>
          <cell r="AF3143">
            <v>0</v>
          </cell>
          <cell r="AG3143">
            <v>0</v>
          </cell>
          <cell r="AH3143">
            <v>0</v>
          </cell>
          <cell r="AI3143">
            <v>0</v>
          </cell>
          <cell r="AJ3143">
            <v>0</v>
          </cell>
          <cell r="AK3143">
            <v>0</v>
          </cell>
          <cell r="AL3143">
            <v>0</v>
          </cell>
          <cell r="AM3143">
            <v>0</v>
          </cell>
          <cell r="AN3143">
            <v>0</v>
          </cell>
          <cell r="AO3143">
            <v>0</v>
          </cell>
          <cell r="AP3143">
            <v>0</v>
          </cell>
          <cell r="AQ3143">
            <v>6772.8254999999999</v>
          </cell>
        </row>
        <row r="3144">
          <cell r="A3144">
            <v>3</v>
          </cell>
          <cell r="B3144" t="str">
            <v>COP</v>
          </cell>
          <cell r="C3144" t="str">
            <v>Forzosas</v>
          </cell>
          <cell r="D3144" t="str">
            <v>Fija</v>
          </cell>
          <cell r="E3144">
            <v>1</v>
          </cell>
          <cell r="F3144">
            <v>36248</v>
          </cell>
          <cell r="G3144" t="str">
            <v>Marzo</v>
          </cell>
          <cell r="H3144">
            <v>1999</v>
          </cell>
          <cell r="I3144">
            <v>36614</v>
          </cell>
          <cell r="J3144">
            <v>2000</v>
          </cell>
          <cell r="K3144" t="str">
            <v>Marzo</v>
          </cell>
          <cell r="L3144">
            <v>36376</v>
          </cell>
          <cell r="M3144" t="str">
            <v>Agosto</v>
          </cell>
          <cell r="N3144">
            <v>1999</v>
          </cell>
          <cell r="Q3144">
            <v>25.5</v>
          </cell>
          <cell r="R3144">
            <v>19.3</v>
          </cell>
          <cell r="S3144">
            <v>111.913</v>
          </cell>
          <cell r="T3144">
            <v>268</v>
          </cell>
          <cell r="U3144">
            <v>299.92684000000003</v>
          </cell>
          <cell r="V3144">
            <v>268</v>
          </cell>
          <cell r="W3144">
            <v>299.92684000000003</v>
          </cell>
          <cell r="X3144">
            <v>268</v>
          </cell>
          <cell r="Y3144">
            <v>68.34</v>
          </cell>
          <cell r="Z3144">
            <v>336.34000000000003</v>
          </cell>
          <cell r="AA3144">
            <v>5172.4000000000005</v>
          </cell>
          <cell r="AB3144">
            <v>0</v>
          </cell>
          <cell r="AC3144">
            <v>68.34</v>
          </cell>
          <cell r="AD3144">
            <v>0</v>
          </cell>
          <cell r="AE3144">
            <v>0</v>
          </cell>
          <cell r="AF3144">
            <v>0</v>
          </cell>
          <cell r="AG3144">
            <v>0</v>
          </cell>
          <cell r="AH3144">
            <v>0</v>
          </cell>
          <cell r="AI3144">
            <v>0</v>
          </cell>
          <cell r="AJ3144">
            <v>0</v>
          </cell>
          <cell r="AK3144">
            <v>0</v>
          </cell>
          <cell r="AL3144">
            <v>0</v>
          </cell>
          <cell r="AM3144">
            <v>0</v>
          </cell>
          <cell r="AN3144">
            <v>0</v>
          </cell>
          <cell r="AO3144">
            <v>0</v>
          </cell>
          <cell r="AP3144">
            <v>0</v>
          </cell>
          <cell r="AQ3144">
            <v>68.34</v>
          </cell>
        </row>
        <row r="3145">
          <cell r="A3145">
            <v>3</v>
          </cell>
          <cell r="B3145" t="str">
            <v>COP</v>
          </cell>
          <cell r="C3145" t="str">
            <v>Convenidas</v>
          </cell>
          <cell r="D3145" t="str">
            <v>Fija</v>
          </cell>
          <cell r="E3145">
            <v>1</v>
          </cell>
          <cell r="F3145">
            <v>36248</v>
          </cell>
          <cell r="G3145" t="str">
            <v>Marzo</v>
          </cell>
          <cell r="H3145">
            <v>1999</v>
          </cell>
          <cell r="I3145">
            <v>36614</v>
          </cell>
          <cell r="J3145">
            <v>2000</v>
          </cell>
          <cell r="K3145" t="str">
            <v>Marzo</v>
          </cell>
          <cell r="L3145">
            <v>36376</v>
          </cell>
          <cell r="M3145" t="str">
            <v>Agosto</v>
          </cell>
          <cell r="N3145">
            <v>1999</v>
          </cell>
          <cell r="Q3145">
            <v>25.5</v>
          </cell>
          <cell r="R3145">
            <v>19.3</v>
          </cell>
          <cell r="S3145">
            <v>111.913</v>
          </cell>
          <cell r="T3145">
            <v>22888.2</v>
          </cell>
          <cell r="U3145">
            <v>25614.871265999998</v>
          </cell>
          <cell r="V3145">
            <v>22888.2</v>
          </cell>
          <cell r="W3145">
            <v>25614.871265999998</v>
          </cell>
          <cell r="X3145">
            <v>22888.2</v>
          </cell>
          <cell r="Y3145">
            <v>5836.491</v>
          </cell>
          <cell r="Z3145">
            <v>28724.690999999999</v>
          </cell>
          <cell r="AA3145">
            <v>441742.26</v>
          </cell>
          <cell r="AB3145">
            <v>0</v>
          </cell>
          <cell r="AC3145">
            <v>5836.491</v>
          </cell>
          <cell r="AD3145">
            <v>0</v>
          </cell>
          <cell r="AE3145">
            <v>0</v>
          </cell>
          <cell r="AF3145">
            <v>0</v>
          </cell>
          <cell r="AG3145">
            <v>0</v>
          </cell>
          <cell r="AH3145">
            <v>0</v>
          </cell>
          <cell r="AI3145">
            <v>0</v>
          </cell>
          <cell r="AJ3145">
            <v>0</v>
          </cell>
          <cell r="AK3145">
            <v>0</v>
          </cell>
          <cell r="AL3145">
            <v>0</v>
          </cell>
          <cell r="AM3145">
            <v>0</v>
          </cell>
          <cell r="AN3145">
            <v>0</v>
          </cell>
          <cell r="AO3145">
            <v>0</v>
          </cell>
          <cell r="AP3145">
            <v>0</v>
          </cell>
          <cell r="AQ3145">
            <v>5836.491</v>
          </cell>
        </row>
        <row r="3146">
          <cell r="A3146">
            <v>3</v>
          </cell>
          <cell r="B3146" t="str">
            <v>COP</v>
          </cell>
          <cell r="C3146" t="str">
            <v>Forzosas</v>
          </cell>
          <cell r="D3146" t="str">
            <v>Fija</v>
          </cell>
          <cell r="E3146">
            <v>1</v>
          </cell>
          <cell r="F3146">
            <v>36248</v>
          </cell>
          <cell r="G3146" t="str">
            <v>Marzo</v>
          </cell>
          <cell r="H3146">
            <v>1999</v>
          </cell>
          <cell r="I3146">
            <v>36614</v>
          </cell>
          <cell r="J3146">
            <v>2000</v>
          </cell>
          <cell r="K3146" t="str">
            <v>Marzo</v>
          </cell>
          <cell r="L3146">
            <v>36377</v>
          </cell>
          <cell r="M3146" t="str">
            <v>Agosto</v>
          </cell>
          <cell r="N3146">
            <v>1999</v>
          </cell>
          <cell r="Q3146">
            <v>25.5</v>
          </cell>
          <cell r="R3146">
            <v>19.3</v>
          </cell>
          <cell r="S3146">
            <v>111.967</v>
          </cell>
          <cell r="T3146">
            <v>2908.2</v>
          </cell>
          <cell r="U3146">
            <v>3256.2242940000001</v>
          </cell>
          <cell r="V3146">
            <v>2908.2</v>
          </cell>
          <cell r="W3146">
            <v>3256.2242940000001</v>
          </cell>
          <cell r="X3146">
            <v>2908.2</v>
          </cell>
          <cell r="Y3146">
            <v>741.59100000000001</v>
          </cell>
          <cell r="Z3146">
            <v>3649.7909999999997</v>
          </cell>
          <cell r="AA3146">
            <v>56128.26</v>
          </cell>
          <cell r="AB3146">
            <v>0</v>
          </cell>
          <cell r="AC3146">
            <v>741.59100000000001</v>
          </cell>
          <cell r="AD3146">
            <v>0</v>
          </cell>
          <cell r="AE3146">
            <v>0</v>
          </cell>
          <cell r="AF3146">
            <v>0</v>
          </cell>
          <cell r="AG3146">
            <v>0</v>
          </cell>
          <cell r="AH3146">
            <v>0</v>
          </cell>
          <cell r="AI3146">
            <v>0</v>
          </cell>
          <cell r="AJ3146">
            <v>0</v>
          </cell>
          <cell r="AK3146">
            <v>0</v>
          </cell>
          <cell r="AL3146">
            <v>0</v>
          </cell>
          <cell r="AM3146">
            <v>0</v>
          </cell>
          <cell r="AN3146">
            <v>0</v>
          </cell>
          <cell r="AO3146">
            <v>0</v>
          </cell>
          <cell r="AP3146">
            <v>0</v>
          </cell>
          <cell r="AQ3146">
            <v>741.59100000000001</v>
          </cell>
        </row>
        <row r="3147">
          <cell r="A3147">
            <v>3</v>
          </cell>
          <cell r="B3147" t="str">
            <v>COP</v>
          </cell>
          <cell r="C3147" t="str">
            <v>Convenidas</v>
          </cell>
          <cell r="D3147" t="str">
            <v>Fija</v>
          </cell>
          <cell r="E3147">
            <v>1</v>
          </cell>
          <cell r="F3147">
            <v>36248</v>
          </cell>
          <cell r="G3147" t="str">
            <v>Marzo</v>
          </cell>
          <cell r="H3147">
            <v>1999</v>
          </cell>
          <cell r="I3147">
            <v>36614</v>
          </cell>
          <cell r="J3147">
            <v>2000</v>
          </cell>
          <cell r="K3147" t="str">
            <v>Marzo</v>
          </cell>
          <cell r="L3147">
            <v>36377</v>
          </cell>
          <cell r="M3147" t="str">
            <v>Agosto</v>
          </cell>
          <cell r="N3147">
            <v>1999</v>
          </cell>
          <cell r="Q3147">
            <v>25.5</v>
          </cell>
          <cell r="R3147">
            <v>19.3</v>
          </cell>
          <cell r="S3147">
            <v>111.967</v>
          </cell>
          <cell r="T3147">
            <v>1428.9</v>
          </cell>
          <cell r="U3147">
            <v>1599.896463</v>
          </cell>
          <cell r="V3147">
            <v>1428.9</v>
          </cell>
          <cell r="W3147">
            <v>1599.896463</v>
          </cell>
          <cell r="X3147">
            <v>1428.9</v>
          </cell>
          <cell r="Y3147">
            <v>364.36950000000002</v>
          </cell>
          <cell r="Z3147">
            <v>1793.2695000000001</v>
          </cell>
          <cell r="AA3147">
            <v>27577.770000000004</v>
          </cell>
          <cell r="AB3147">
            <v>0</v>
          </cell>
          <cell r="AC3147">
            <v>364.36950000000002</v>
          </cell>
          <cell r="AD3147">
            <v>0</v>
          </cell>
          <cell r="AE3147">
            <v>0</v>
          </cell>
          <cell r="AF3147">
            <v>0</v>
          </cell>
          <cell r="AG3147">
            <v>0</v>
          </cell>
          <cell r="AH3147">
            <v>0</v>
          </cell>
          <cell r="AI3147">
            <v>0</v>
          </cell>
          <cell r="AJ3147">
            <v>0</v>
          </cell>
          <cell r="AK3147">
            <v>0</v>
          </cell>
          <cell r="AL3147">
            <v>0</v>
          </cell>
          <cell r="AM3147">
            <v>0</v>
          </cell>
          <cell r="AN3147">
            <v>0</v>
          </cell>
          <cell r="AO3147">
            <v>0</v>
          </cell>
          <cell r="AP3147">
            <v>0</v>
          </cell>
          <cell r="AQ3147">
            <v>364.36950000000002</v>
          </cell>
        </row>
        <row r="3148">
          <cell r="A3148">
            <v>3</v>
          </cell>
          <cell r="B3148" t="str">
            <v>COP</v>
          </cell>
          <cell r="C3148" t="str">
            <v>Forzosas</v>
          </cell>
          <cell r="D3148" t="str">
            <v>Fija</v>
          </cell>
          <cell r="E3148">
            <v>2</v>
          </cell>
          <cell r="F3148">
            <v>36353</v>
          </cell>
          <cell r="G3148" t="str">
            <v>Julio</v>
          </cell>
          <cell r="H3148">
            <v>1999</v>
          </cell>
          <cell r="I3148">
            <v>37084</v>
          </cell>
          <cell r="J3148">
            <v>2001</v>
          </cell>
          <cell r="K3148" t="str">
            <v>Julio</v>
          </cell>
          <cell r="L3148">
            <v>36377</v>
          </cell>
          <cell r="M3148" t="str">
            <v>Agosto</v>
          </cell>
          <cell r="N3148">
            <v>1999</v>
          </cell>
          <cell r="Q3148">
            <v>20</v>
          </cell>
          <cell r="R3148">
            <v>22.5</v>
          </cell>
          <cell r="S3148">
            <v>97.587000000000003</v>
          </cell>
          <cell r="T3148">
            <v>10247.200000000001</v>
          </cell>
          <cell r="U3148">
            <v>9999.9350639999993</v>
          </cell>
          <cell r="V3148">
            <v>10247.200000000001</v>
          </cell>
          <cell r="W3148">
            <v>9999.9350639999993</v>
          </cell>
          <cell r="X3148">
            <v>10247.200000000001</v>
          </cell>
          <cell r="Y3148">
            <v>2049.44</v>
          </cell>
          <cell r="Z3148">
            <v>12296.640000000001</v>
          </cell>
          <cell r="AA3148">
            <v>230562.00000000003</v>
          </cell>
          <cell r="AB3148">
            <v>0</v>
          </cell>
          <cell r="AC3148">
            <v>2049.44</v>
          </cell>
          <cell r="AD3148">
            <v>2049.44</v>
          </cell>
          <cell r="AE3148">
            <v>0</v>
          </cell>
          <cell r="AF3148">
            <v>0</v>
          </cell>
          <cell r="AG3148">
            <v>0</v>
          </cell>
          <cell r="AH3148">
            <v>0</v>
          </cell>
          <cell r="AI3148">
            <v>0</v>
          </cell>
          <cell r="AJ3148">
            <v>0</v>
          </cell>
          <cell r="AK3148">
            <v>0</v>
          </cell>
          <cell r="AL3148">
            <v>0</v>
          </cell>
          <cell r="AM3148">
            <v>0</v>
          </cell>
          <cell r="AN3148">
            <v>0</v>
          </cell>
          <cell r="AO3148">
            <v>0</v>
          </cell>
          <cell r="AP3148">
            <v>0</v>
          </cell>
          <cell r="AQ3148">
            <v>4098.88</v>
          </cell>
        </row>
        <row r="3149">
          <cell r="A3149">
            <v>3</v>
          </cell>
          <cell r="B3149" t="str">
            <v>COP</v>
          </cell>
          <cell r="C3149" t="str">
            <v>Forzosas</v>
          </cell>
          <cell r="D3149" t="str">
            <v>Fija</v>
          </cell>
          <cell r="E3149">
            <v>3</v>
          </cell>
          <cell r="F3149">
            <v>36283</v>
          </cell>
          <cell r="G3149" t="str">
            <v>Mayo</v>
          </cell>
          <cell r="H3149">
            <v>1999</v>
          </cell>
          <cell r="I3149">
            <v>37379</v>
          </cell>
          <cell r="J3149">
            <v>2002</v>
          </cell>
          <cell r="K3149" t="str">
            <v>Mayo</v>
          </cell>
          <cell r="L3149">
            <v>36377</v>
          </cell>
          <cell r="M3149" t="str">
            <v>Agosto</v>
          </cell>
          <cell r="N3149">
            <v>1999</v>
          </cell>
          <cell r="Q3149">
            <v>20</v>
          </cell>
          <cell r="R3149">
            <v>23.5</v>
          </cell>
          <cell r="S3149">
            <v>98.209000000000003</v>
          </cell>
          <cell r="T3149">
            <v>2850.9</v>
          </cell>
          <cell r="U3149">
            <v>2799.840381</v>
          </cell>
          <cell r="V3149">
            <v>2850.9</v>
          </cell>
          <cell r="W3149">
            <v>2799.840381</v>
          </cell>
          <cell r="X3149">
            <v>2850.9</v>
          </cell>
          <cell r="Y3149">
            <v>570.18000000000006</v>
          </cell>
          <cell r="Z3149">
            <v>3421.08</v>
          </cell>
          <cell r="AA3149">
            <v>66996.150000000009</v>
          </cell>
          <cell r="AB3149">
            <v>0</v>
          </cell>
          <cell r="AC3149">
            <v>570.18000000000006</v>
          </cell>
          <cell r="AD3149">
            <v>570.18000000000006</v>
          </cell>
          <cell r="AE3149">
            <v>570.18000000000006</v>
          </cell>
          <cell r="AF3149">
            <v>0</v>
          </cell>
          <cell r="AG3149">
            <v>0</v>
          </cell>
          <cell r="AH3149">
            <v>0</v>
          </cell>
          <cell r="AI3149">
            <v>0</v>
          </cell>
          <cell r="AJ3149">
            <v>0</v>
          </cell>
          <cell r="AK3149">
            <v>0</v>
          </cell>
          <cell r="AL3149">
            <v>0</v>
          </cell>
          <cell r="AM3149">
            <v>0</v>
          </cell>
          <cell r="AN3149">
            <v>0</v>
          </cell>
          <cell r="AO3149">
            <v>0</v>
          </cell>
          <cell r="AP3149">
            <v>0</v>
          </cell>
          <cell r="AQ3149">
            <v>1710.5400000000002</v>
          </cell>
        </row>
        <row r="3150">
          <cell r="A3150">
            <v>3</v>
          </cell>
          <cell r="B3150" t="str">
            <v>COP</v>
          </cell>
          <cell r="C3150" t="str">
            <v>Convenidas</v>
          </cell>
          <cell r="D3150" t="str">
            <v>Fija</v>
          </cell>
          <cell r="E3150">
            <v>3</v>
          </cell>
          <cell r="F3150">
            <v>36283</v>
          </cell>
          <cell r="G3150" t="str">
            <v>Mayo</v>
          </cell>
          <cell r="H3150">
            <v>1999</v>
          </cell>
          <cell r="I3150">
            <v>37379</v>
          </cell>
          <cell r="J3150">
            <v>2002</v>
          </cell>
          <cell r="K3150" t="str">
            <v>Mayo</v>
          </cell>
          <cell r="L3150">
            <v>36377</v>
          </cell>
          <cell r="M3150" t="str">
            <v>Agosto</v>
          </cell>
          <cell r="N3150">
            <v>1999</v>
          </cell>
          <cell r="Q3150">
            <v>20</v>
          </cell>
          <cell r="R3150">
            <v>23.5</v>
          </cell>
          <cell r="S3150">
            <v>98.209000000000003</v>
          </cell>
          <cell r="T3150">
            <v>10182.299999999999</v>
          </cell>
          <cell r="U3150">
            <v>9999.935007</v>
          </cell>
          <cell r="V3150">
            <v>10182.299999999999</v>
          </cell>
          <cell r="W3150">
            <v>9999.935007</v>
          </cell>
          <cell r="X3150">
            <v>10182.299999999999</v>
          </cell>
          <cell r="Y3150">
            <v>2036.46</v>
          </cell>
          <cell r="Z3150">
            <v>12218.759999999998</v>
          </cell>
          <cell r="AA3150">
            <v>239284.05</v>
          </cell>
          <cell r="AB3150">
            <v>0</v>
          </cell>
          <cell r="AC3150">
            <v>2036.46</v>
          </cell>
          <cell r="AD3150">
            <v>2036.46</v>
          </cell>
          <cell r="AE3150">
            <v>2036.46</v>
          </cell>
          <cell r="AF3150">
            <v>0</v>
          </cell>
          <cell r="AG3150">
            <v>0</v>
          </cell>
          <cell r="AH3150">
            <v>0</v>
          </cell>
          <cell r="AI3150">
            <v>0</v>
          </cell>
          <cell r="AJ3150">
            <v>0</v>
          </cell>
          <cell r="AK3150">
            <v>0</v>
          </cell>
          <cell r="AL3150">
            <v>0</v>
          </cell>
          <cell r="AM3150">
            <v>0</v>
          </cell>
          <cell r="AN3150">
            <v>0</v>
          </cell>
          <cell r="AO3150">
            <v>0</v>
          </cell>
          <cell r="AP3150">
            <v>0</v>
          </cell>
          <cell r="AQ3150">
            <v>6109.38</v>
          </cell>
        </row>
        <row r="3151">
          <cell r="A3151">
            <v>3</v>
          </cell>
          <cell r="B3151" t="str">
            <v>COP</v>
          </cell>
          <cell r="C3151" t="str">
            <v>Forzosas</v>
          </cell>
          <cell r="D3151" t="str">
            <v>Fija</v>
          </cell>
          <cell r="E3151">
            <v>1</v>
          </cell>
          <cell r="F3151">
            <v>36248</v>
          </cell>
          <cell r="G3151" t="str">
            <v>Marzo</v>
          </cell>
          <cell r="H3151">
            <v>1999</v>
          </cell>
          <cell r="I3151">
            <v>36614</v>
          </cell>
          <cell r="J3151">
            <v>2000</v>
          </cell>
          <cell r="K3151" t="str">
            <v>Marzo</v>
          </cell>
          <cell r="L3151">
            <v>36378</v>
          </cell>
          <cell r="M3151" t="str">
            <v>Agosto</v>
          </cell>
          <cell r="N3151">
            <v>1999</v>
          </cell>
          <cell r="Q3151">
            <v>25.5</v>
          </cell>
          <cell r="R3151">
            <v>19.3</v>
          </cell>
          <cell r="S3151">
            <v>112.021</v>
          </cell>
          <cell r="T3151">
            <v>1594.1</v>
          </cell>
          <cell r="U3151">
            <v>1785.7267609999999</v>
          </cell>
          <cell r="V3151">
            <v>1594.1</v>
          </cell>
          <cell r="W3151">
            <v>1785.7267609999999</v>
          </cell>
          <cell r="X3151">
            <v>1594.1</v>
          </cell>
          <cell r="Y3151">
            <v>406.49549999999999</v>
          </cell>
          <cell r="Z3151">
            <v>2000.5954999999999</v>
          </cell>
          <cell r="AA3151">
            <v>30766.13</v>
          </cell>
          <cell r="AB3151">
            <v>0</v>
          </cell>
          <cell r="AC3151">
            <v>406.49549999999999</v>
          </cell>
          <cell r="AD3151">
            <v>0</v>
          </cell>
          <cell r="AE3151">
            <v>0</v>
          </cell>
          <cell r="AF3151">
            <v>0</v>
          </cell>
          <cell r="AG3151">
            <v>0</v>
          </cell>
          <cell r="AH3151">
            <v>0</v>
          </cell>
          <cell r="AI3151">
            <v>0</v>
          </cell>
          <cell r="AJ3151">
            <v>0</v>
          </cell>
          <cell r="AK3151">
            <v>0</v>
          </cell>
          <cell r="AL3151">
            <v>0</v>
          </cell>
          <cell r="AM3151">
            <v>0</v>
          </cell>
          <cell r="AN3151">
            <v>0</v>
          </cell>
          <cell r="AO3151">
            <v>0</v>
          </cell>
          <cell r="AP3151">
            <v>0</v>
          </cell>
          <cell r="AQ3151">
            <v>406.49549999999999</v>
          </cell>
        </row>
        <row r="3152">
          <cell r="A3152">
            <v>3</v>
          </cell>
          <cell r="B3152" t="str">
            <v>COP</v>
          </cell>
          <cell r="C3152" t="str">
            <v>Convenidas</v>
          </cell>
          <cell r="D3152" t="str">
            <v>Fija</v>
          </cell>
          <cell r="E3152">
            <v>1</v>
          </cell>
          <cell r="F3152">
            <v>36248</v>
          </cell>
          <cell r="G3152" t="str">
            <v>Marzo</v>
          </cell>
          <cell r="H3152">
            <v>1999</v>
          </cell>
          <cell r="I3152">
            <v>36614</v>
          </cell>
          <cell r="J3152">
            <v>2000</v>
          </cell>
          <cell r="K3152" t="str">
            <v>Marzo</v>
          </cell>
          <cell r="L3152">
            <v>36378</v>
          </cell>
          <cell r="M3152" t="str">
            <v>Agosto</v>
          </cell>
          <cell r="N3152">
            <v>1999</v>
          </cell>
          <cell r="Q3152">
            <v>25.5</v>
          </cell>
          <cell r="R3152">
            <v>19.3</v>
          </cell>
          <cell r="S3152">
            <v>112.021</v>
          </cell>
          <cell r="T3152">
            <v>44812.9</v>
          </cell>
          <cell r="U3152">
            <v>50199.858709</v>
          </cell>
          <cell r="V3152">
            <v>44812.9</v>
          </cell>
          <cell r="W3152">
            <v>50199.858709</v>
          </cell>
          <cell r="X3152">
            <v>44812.9</v>
          </cell>
          <cell r="Y3152">
            <v>11427.289500000001</v>
          </cell>
          <cell r="Z3152">
            <v>56240.1895</v>
          </cell>
          <cell r="AA3152">
            <v>864888.97000000009</v>
          </cell>
          <cell r="AB3152">
            <v>0</v>
          </cell>
          <cell r="AC3152">
            <v>11427.289500000001</v>
          </cell>
          <cell r="AD3152">
            <v>0</v>
          </cell>
          <cell r="AE3152">
            <v>0</v>
          </cell>
          <cell r="AF3152">
            <v>0</v>
          </cell>
          <cell r="AG3152">
            <v>0</v>
          </cell>
          <cell r="AH3152">
            <v>0</v>
          </cell>
          <cell r="AI3152">
            <v>0</v>
          </cell>
          <cell r="AJ3152">
            <v>0</v>
          </cell>
          <cell r="AK3152">
            <v>0</v>
          </cell>
          <cell r="AL3152">
            <v>0</v>
          </cell>
          <cell r="AM3152">
            <v>0</v>
          </cell>
          <cell r="AN3152">
            <v>0</v>
          </cell>
          <cell r="AO3152">
            <v>0</v>
          </cell>
          <cell r="AP3152">
            <v>0</v>
          </cell>
          <cell r="AQ3152">
            <v>11427.289500000001</v>
          </cell>
        </row>
        <row r="3153">
          <cell r="A3153">
            <v>3</v>
          </cell>
          <cell r="B3153" t="str">
            <v>COP</v>
          </cell>
          <cell r="C3153" t="str">
            <v>Forzosas</v>
          </cell>
          <cell r="D3153" t="str">
            <v>Fija</v>
          </cell>
          <cell r="E3153">
            <v>1</v>
          </cell>
          <cell r="F3153">
            <v>36381</v>
          </cell>
          <cell r="G3153" t="str">
            <v>Agosto</v>
          </cell>
          <cell r="H3153">
            <v>1999</v>
          </cell>
          <cell r="I3153">
            <v>36747</v>
          </cell>
          <cell r="J3153">
            <v>2000</v>
          </cell>
          <cell r="K3153" t="str">
            <v>Agosto</v>
          </cell>
          <cell r="L3153">
            <v>36381</v>
          </cell>
          <cell r="M3153" t="str">
            <v>Agosto</v>
          </cell>
          <cell r="N3153">
            <v>1999</v>
          </cell>
          <cell r="Q3153">
            <v>20</v>
          </cell>
          <cell r="R3153">
            <v>19.3</v>
          </cell>
          <cell r="S3153">
            <v>100.587</v>
          </cell>
          <cell r="T3153">
            <v>2675.5</v>
          </cell>
          <cell r="U3153">
            <v>2691.2051849999998</v>
          </cell>
          <cell r="V3153">
            <v>2675.5</v>
          </cell>
          <cell r="W3153">
            <v>2691.2051849999998</v>
          </cell>
          <cell r="X3153">
            <v>2675.5</v>
          </cell>
          <cell r="Y3153">
            <v>535.1</v>
          </cell>
          <cell r="Z3153">
            <v>3210.6</v>
          </cell>
          <cell r="AA3153">
            <v>51637.15</v>
          </cell>
          <cell r="AB3153">
            <v>0</v>
          </cell>
          <cell r="AC3153">
            <v>535.1</v>
          </cell>
          <cell r="AD3153">
            <v>0</v>
          </cell>
          <cell r="AE3153">
            <v>0</v>
          </cell>
          <cell r="AF3153">
            <v>0</v>
          </cell>
          <cell r="AG3153">
            <v>0</v>
          </cell>
          <cell r="AH3153">
            <v>0</v>
          </cell>
          <cell r="AI3153">
            <v>0</v>
          </cell>
          <cell r="AJ3153">
            <v>0</v>
          </cell>
          <cell r="AK3153">
            <v>0</v>
          </cell>
          <cell r="AL3153">
            <v>0</v>
          </cell>
          <cell r="AM3153">
            <v>0</v>
          </cell>
          <cell r="AN3153">
            <v>0</v>
          </cell>
          <cell r="AO3153">
            <v>0</v>
          </cell>
          <cell r="AP3153">
            <v>0</v>
          </cell>
          <cell r="AQ3153">
            <v>535.1</v>
          </cell>
        </row>
        <row r="3154">
          <cell r="A3154">
            <v>3</v>
          </cell>
          <cell r="B3154" t="str">
            <v>COP</v>
          </cell>
          <cell r="C3154" t="str">
            <v>Convenidas</v>
          </cell>
          <cell r="D3154" t="str">
            <v>Fija</v>
          </cell>
          <cell r="E3154">
            <v>3</v>
          </cell>
          <cell r="F3154">
            <v>36381</v>
          </cell>
          <cell r="G3154" t="str">
            <v>Agosto</v>
          </cell>
          <cell r="H3154">
            <v>1999</v>
          </cell>
          <cell r="I3154">
            <v>37477</v>
          </cell>
          <cell r="J3154">
            <v>2002</v>
          </cell>
          <cell r="K3154" t="str">
            <v>Agosto</v>
          </cell>
          <cell r="L3154">
            <v>36381</v>
          </cell>
          <cell r="M3154" t="str">
            <v>Agosto</v>
          </cell>
          <cell r="N3154">
            <v>1999</v>
          </cell>
          <cell r="Q3154">
            <v>20</v>
          </cell>
          <cell r="R3154">
            <v>23.5</v>
          </cell>
          <cell r="S3154">
            <v>93.013000000000005</v>
          </cell>
          <cell r="T3154">
            <v>67732.3</v>
          </cell>
          <cell r="U3154">
            <v>62999.844198999999</v>
          </cell>
          <cell r="V3154">
            <v>67732.3</v>
          </cell>
          <cell r="W3154">
            <v>62999.844198999999</v>
          </cell>
          <cell r="X3154">
            <v>67732.3</v>
          </cell>
          <cell r="Y3154">
            <v>13546.460000000001</v>
          </cell>
          <cell r="Z3154">
            <v>81278.760000000009</v>
          </cell>
          <cell r="AA3154">
            <v>1591709.05</v>
          </cell>
          <cell r="AB3154">
            <v>0</v>
          </cell>
          <cell r="AC3154">
            <v>13546.460000000001</v>
          </cell>
          <cell r="AD3154">
            <v>13546.460000000001</v>
          </cell>
          <cell r="AE3154">
            <v>13546.460000000001</v>
          </cell>
          <cell r="AF3154">
            <v>0</v>
          </cell>
          <cell r="AG3154">
            <v>0</v>
          </cell>
          <cell r="AH3154">
            <v>0</v>
          </cell>
          <cell r="AI3154">
            <v>0</v>
          </cell>
          <cell r="AJ3154">
            <v>0</v>
          </cell>
          <cell r="AK3154">
            <v>0</v>
          </cell>
          <cell r="AL3154">
            <v>0</v>
          </cell>
          <cell r="AM3154">
            <v>0</v>
          </cell>
          <cell r="AN3154">
            <v>0</v>
          </cell>
          <cell r="AO3154">
            <v>0</v>
          </cell>
          <cell r="AP3154">
            <v>0</v>
          </cell>
          <cell r="AQ3154">
            <v>40639.380000000005</v>
          </cell>
        </row>
        <row r="3155">
          <cell r="A3155">
            <v>3</v>
          </cell>
          <cell r="B3155" t="str">
            <v>COP</v>
          </cell>
          <cell r="C3155" t="str">
            <v>Forzosas</v>
          </cell>
          <cell r="D3155" t="str">
            <v>Fija</v>
          </cell>
          <cell r="E3155">
            <v>1</v>
          </cell>
          <cell r="F3155">
            <v>36381</v>
          </cell>
          <cell r="G3155" t="str">
            <v>Agosto</v>
          </cell>
          <cell r="H3155">
            <v>1999</v>
          </cell>
          <cell r="I3155">
            <v>36747</v>
          </cell>
          <cell r="J3155">
            <v>2000</v>
          </cell>
          <cell r="K3155" t="str">
            <v>Agosto</v>
          </cell>
          <cell r="L3155">
            <v>36382</v>
          </cell>
          <cell r="M3155" t="str">
            <v>Agosto</v>
          </cell>
          <cell r="N3155">
            <v>1999</v>
          </cell>
          <cell r="Q3155">
            <v>20</v>
          </cell>
          <cell r="R3155">
            <v>19.3</v>
          </cell>
          <cell r="S3155">
            <v>100.63500000000001</v>
          </cell>
          <cell r="T3155">
            <v>2394.9</v>
          </cell>
          <cell r="U3155">
            <v>2410.1076149999999</v>
          </cell>
          <cell r="V3155">
            <v>2394.9</v>
          </cell>
          <cell r="W3155">
            <v>2410.1076149999999</v>
          </cell>
          <cell r="X3155">
            <v>2394.9</v>
          </cell>
          <cell r="Y3155">
            <v>478.98</v>
          </cell>
          <cell r="Z3155">
            <v>2873.88</v>
          </cell>
          <cell r="AA3155">
            <v>46221.570000000007</v>
          </cell>
          <cell r="AB3155">
            <v>0</v>
          </cell>
          <cell r="AC3155">
            <v>478.98</v>
          </cell>
          <cell r="AD3155">
            <v>0</v>
          </cell>
          <cell r="AE3155">
            <v>0</v>
          </cell>
          <cell r="AF3155">
            <v>0</v>
          </cell>
          <cell r="AG3155">
            <v>0</v>
          </cell>
          <cell r="AH3155">
            <v>0</v>
          </cell>
          <cell r="AI3155">
            <v>0</v>
          </cell>
          <cell r="AJ3155">
            <v>0</v>
          </cell>
          <cell r="AK3155">
            <v>0</v>
          </cell>
          <cell r="AL3155">
            <v>0</v>
          </cell>
          <cell r="AM3155">
            <v>0</v>
          </cell>
          <cell r="AN3155">
            <v>0</v>
          </cell>
          <cell r="AO3155">
            <v>0</v>
          </cell>
          <cell r="AP3155">
            <v>0</v>
          </cell>
          <cell r="AQ3155">
            <v>478.98</v>
          </cell>
        </row>
        <row r="3156">
          <cell r="A3156">
            <v>3</v>
          </cell>
          <cell r="B3156" t="str">
            <v>COP</v>
          </cell>
          <cell r="C3156" t="str">
            <v>Convenidas</v>
          </cell>
          <cell r="D3156" t="str">
            <v>Fija</v>
          </cell>
          <cell r="E3156">
            <v>1</v>
          </cell>
          <cell r="F3156">
            <v>36381</v>
          </cell>
          <cell r="G3156" t="str">
            <v>Agosto</v>
          </cell>
          <cell r="H3156">
            <v>1999</v>
          </cell>
          <cell r="I3156">
            <v>36747</v>
          </cell>
          <cell r="J3156">
            <v>2000</v>
          </cell>
          <cell r="K3156" t="str">
            <v>Agosto</v>
          </cell>
          <cell r="L3156">
            <v>36382</v>
          </cell>
          <cell r="M3156" t="str">
            <v>Agosto</v>
          </cell>
          <cell r="N3156">
            <v>1999</v>
          </cell>
          <cell r="Q3156">
            <v>20</v>
          </cell>
          <cell r="R3156">
            <v>19.3</v>
          </cell>
          <cell r="S3156">
            <v>100.63500000000001</v>
          </cell>
          <cell r="T3156">
            <v>9936.7999999999993</v>
          </cell>
          <cell r="U3156">
            <v>9999.8986800000002</v>
          </cell>
          <cell r="V3156">
            <v>9936.7999999999993</v>
          </cell>
          <cell r="W3156">
            <v>9999.8986800000002</v>
          </cell>
          <cell r="X3156">
            <v>9936.7999999999993</v>
          </cell>
          <cell r="Y3156">
            <v>1987.36</v>
          </cell>
          <cell r="Z3156">
            <v>11924.16</v>
          </cell>
          <cell r="AA3156">
            <v>191780.24</v>
          </cell>
          <cell r="AB3156">
            <v>0</v>
          </cell>
          <cell r="AC3156">
            <v>1987.36</v>
          </cell>
          <cell r="AD3156">
            <v>0</v>
          </cell>
          <cell r="AE3156">
            <v>0</v>
          </cell>
          <cell r="AF3156">
            <v>0</v>
          </cell>
          <cell r="AG3156">
            <v>0</v>
          </cell>
          <cell r="AH3156">
            <v>0</v>
          </cell>
          <cell r="AI3156">
            <v>0</v>
          </cell>
          <cell r="AJ3156">
            <v>0</v>
          </cell>
          <cell r="AK3156">
            <v>0</v>
          </cell>
          <cell r="AL3156">
            <v>0</v>
          </cell>
          <cell r="AM3156">
            <v>0</v>
          </cell>
          <cell r="AN3156">
            <v>0</v>
          </cell>
          <cell r="AO3156">
            <v>0</v>
          </cell>
          <cell r="AP3156">
            <v>0</v>
          </cell>
          <cell r="AQ3156">
            <v>1987.36</v>
          </cell>
        </row>
        <row r="3157">
          <cell r="A3157">
            <v>3</v>
          </cell>
          <cell r="B3157" t="str">
            <v>COP</v>
          </cell>
          <cell r="C3157" t="str">
            <v>Convenidas</v>
          </cell>
          <cell r="D3157" t="str">
            <v>Fija</v>
          </cell>
          <cell r="E3157">
            <v>3</v>
          </cell>
          <cell r="F3157">
            <v>36381</v>
          </cell>
          <cell r="G3157" t="str">
            <v>Agosto</v>
          </cell>
          <cell r="H3157">
            <v>1999</v>
          </cell>
          <cell r="I3157">
            <v>37477</v>
          </cell>
          <cell r="J3157">
            <v>2002</v>
          </cell>
          <cell r="K3157" t="str">
            <v>Agosto</v>
          </cell>
          <cell r="L3157">
            <v>36382</v>
          </cell>
          <cell r="M3157" t="str">
            <v>Agosto</v>
          </cell>
          <cell r="N3157">
            <v>1999</v>
          </cell>
          <cell r="Q3157">
            <v>20</v>
          </cell>
          <cell r="R3157">
            <v>23.5</v>
          </cell>
          <cell r="S3157">
            <v>93.066999999999993</v>
          </cell>
          <cell r="T3157">
            <v>76933.600000000006</v>
          </cell>
          <cell r="U3157">
            <v>71599.793512000004</v>
          </cell>
          <cell r="V3157">
            <v>76933.600000000006</v>
          </cell>
          <cell r="W3157">
            <v>71599.793512000004</v>
          </cell>
          <cell r="X3157">
            <v>76933.600000000006</v>
          </cell>
          <cell r="Y3157">
            <v>15386.720000000001</v>
          </cell>
          <cell r="Z3157">
            <v>92320.320000000007</v>
          </cell>
          <cell r="AA3157">
            <v>1807939.6</v>
          </cell>
          <cell r="AB3157">
            <v>0</v>
          </cell>
          <cell r="AC3157">
            <v>15386.720000000001</v>
          </cell>
          <cell r="AD3157">
            <v>15386.720000000001</v>
          </cell>
          <cell r="AE3157">
            <v>15386.720000000001</v>
          </cell>
          <cell r="AF3157">
            <v>0</v>
          </cell>
          <cell r="AG3157">
            <v>0</v>
          </cell>
          <cell r="AH3157">
            <v>0</v>
          </cell>
          <cell r="AI3157">
            <v>0</v>
          </cell>
          <cell r="AJ3157">
            <v>0</v>
          </cell>
          <cell r="AK3157">
            <v>0</v>
          </cell>
          <cell r="AL3157">
            <v>0</v>
          </cell>
          <cell r="AM3157">
            <v>0</v>
          </cell>
          <cell r="AN3157">
            <v>0</v>
          </cell>
          <cell r="AO3157">
            <v>0</v>
          </cell>
          <cell r="AP3157">
            <v>0</v>
          </cell>
          <cell r="AQ3157">
            <v>46160.160000000003</v>
          </cell>
        </row>
        <row r="3158">
          <cell r="A3158">
            <v>3</v>
          </cell>
          <cell r="B3158" t="str">
            <v>COP</v>
          </cell>
          <cell r="C3158" t="str">
            <v>Forzosas</v>
          </cell>
          <cell r="D3158" t="str">
            <v>Fija</v>
          </cell>
          <cell r="E3158">
            <v>1</v>
          </cell>
          <cell r="F3158">
            <v>36381</v>
          </cell>
          <cell r="G3158" t="str">
            <v>Agosto</v>
          </cell>
          <cell r="H3158">
            <v>1999</v>
          </cell>
          <cell r="I3158">
            <v>36747</v>
          </cell>
          <cell r="J3158">
            <v>2000</v>
          </cell>
          <cell r="K3158" t="str">
            <v>Agosto</v>
          </cell>
          <cell r="L3158">
            <v>36383</v>
          </cell>
          <cell r="M3158" t="str">
            <v>Agosto</v>
          </cell>
          <cell r="N3158">
            <v>1999</v>
          </cell>
          <cell r="Q3158">
            <v>20</v>
          </cell>
          <cell r="R3158">
            <v>19.3</v>
          </cell>
          <cell r="S3158">
            <v>100.684</v>
          </cell>
          <cell r="T3158">
            <v>4270.7</v>
          </cell>
          <cell r="U3158">
            <v>4299.9115879999999</v>
          </cell>
          <cell r="V3158">
            <v>4270.7</v>
          </cell>
          <cell r="W3158">
            <v>4299.9115879999999</v>
          </cell>
          <cell r="X3158">
            <v>4270.7</v>
          </cell>
          <cell r="Y3158">
            <v>854.14</v>
          </cell>
          <cell r="Z3158">
            <v>5124.84</v>
          </cell>
          <cell r="AA3158">
            <v>82424.509999999995</v>
          </cell>
          <cell r="AB3158">
            <v>0</v>
          </cell>
          <cell r="AC3158">
            <v>854.14</v>
          </cell>
          <cell r="AD3158">
            <v>0</v>
          </cell>
          <cell r="AE3158">
            <v>0</v>
          </cell>
          <cell r="AF3158">
            <v>0</v>
          </cell>
          <cell r="AG3158">
            <v>0</v>
          </cell>
          <cell r="AH3158">
            <v>0</v>
          </cell>
          <cell r="AI3158">
            <v>0</v>
          </cell>
          <cell r="AJ3158">
            <v>0</v>
          </cell>
          <cell r="AK3158">
            <v>0</v>
          </cell>
          <cell r="AL3158">
            <v>0</v>
          </cell>
          <cell r="AM3158">
            <v>0</v>
          </cell>
          <cell r="AN3158">
            <v>0</v>
          </cell>
          <cell r="AO3158">
            <v>0</v>
          </cell>
          <cell r="AP3158">
            <v>0</v>
          </cell>
          <cell r="AQ3158">
            <v>854.14</v>
          </cell>
        </row>
        <row r="3159">
          <cell r="A3159">
            <v>3</v>
          </cell>
          <cell r="B3159" t="str">
            <v>COP</v>
          </cell>
          <cell r="C3159" t="str">
            <v>Convenidas</v>
          </cell>
          <cell r="D3159" t="str">
            <v>Fija</v>
          </cell>
          <cell r="E3159">
            <v>1</v>
          </cell>
          <cell r="F3159">
            <v>36381</v>
          </cell>
          <cell r="G3159" t="str">
            <v>Agosto</v>
          </cell>
          <cell r="H3159">
            <v>1999</v>
          </cell>
          <cell r="I3159">
            <v>36747</v>
          </cell>
          <cell r="J3159">
            <v>2000</v>
          </cell>
          <cell r="K3159" t="str">
            <v>Agosto</v>
          </cell>
          <cell r="L3159">
            <v>36383</v>
          </cell>
          <cell r="M3159" t="str">
            <v>Agosto</v>
          </cell>
          <cell r="N3159">
            <v>1999</v>
          </cell>
          <cell r="Q3159">
            <v>20</v>
          </cell>
          <cell r="R3159">
            <v>19.3</v>
          </cell>
          <cell r="S3159">
            <v>100.684</v>
          </cell>
          <cell r="T3159">
            <v>24217.200000000001</v>
          </cell>
          <cell r="U3159">
            <v>24382.845647999999</v>
          </cell>
          <cell r="V3159">
            <v>24217.200000000001</v>
          </cell>
          <cell r="W3159">
            <v>24382.845647999999</v>
          </cell>
          <cell r="X3159">
            <v>24217.200000000001</v>
          </cell>
          <cell r="Y3159">
            <v>4843.4400000000005</v>
          </cell>
          <cell r="Z3159">
            <v>29060.639999999999</v>
          </cell>
          <cell r="AA3159">
            <v>467391.96</v>
          </cell>
          <cell r="AB3159">
            <v>0</v>
          </cell>
          <cell r="AC3159">
            <v>4843.4400000000005</v>
          </cell>
          <cell r="AD3159">
            <v>0</v>
          </cell>
          <cell r="AE3159">
            <v>0</v>
          </cell>
          <cell r="AF3159">
            <v>0</v>
          </cell>
          <cell r="AG3159">
            <v>0</v>
          </cell>
          <cell r="AH3159">
            <v>0</v>
          </cell>
          <cell r="AI3159">
            <v>0</v>
          </cell>
          <cell r="AJ3159">
            <v>0</v>
          </cell>
          <cell r="AK3159">
            <v>0</v>
          </cell>
          <cell r="AL3159">
            <v>0</v>
          </cell>
          <cell r="AM3159">
            <v>0</v>
          </cell>
          <cell r="AN3159">
            <v>0</v>
          </cell>
          <cell r="AO3159">
            <v>0</v>
          </cell>
          <cell r="AP3159">
            <v>0</v>
          </cell>
          <cell r="AQ3159">
            <v>4843.4400000000005</v>
          </cell>
        </row>
        <row r="3160">
          <cell r="A3160">
            <v>3</v>
          </cell>
          <cell r="B3160" t="str">
            <v>COP</v>
          </cell>
          <cell r="C3160" t="str">
            <v>Forzosas</v>
          </cell>
          <cell r="D3160" t="str">
            <v>Fija</v>
          </cell>
          <cell r="E3160">
            <v>1</v>
          </cell>
          <cell r="F3160">
            <v>36381</v>
          </cell>
          <cell r="G3160" t="str">
            <v>Agosto</v>
          </cell>
          <cell r="H3160">
            <v>1999</v>
          </cell>
          <cell r="I3160">
            <v>36747</v>
          </cell>
          <cell r="J3160">
            <v>2000</v>
          </cell>
          <cell r="K3160" t="str">
            <v>Agosto</v>
          </cell>
          <cell r="L3160">
            <v>36384</v>
          </cell>
          <cell r="M3160" t="str">
            <v>Agosto</v>
          </cell>
          <cell r="N3160">
            <v>1999</v>
          </cell>
          <cell r="Q3160">
            <v>20</v>
          </cell>
          <cell r="R3160">
            <v>18.489999999999998</v>
          </cell>
          <cell r="S3160">
            <v>101.416</v>
          </cell>
          <cell r="T3160">
            <v>295.8</v>
          </cell>
          <cell r="U3160">
            <v>299.98852799999997</v>
          </cell>
          <cell r="V3160">
            <v>295.8</v>
          </cell>
          <cell r="W3160">
            <v>299.98852799999997</v>
          </cell>
          <cell r="X3160">
            <v>295.8</v>
          </cell>
          <cell r="Y3160">
            <v>59.160000000000004</v>
          </cell>
          <cell r="Z3160">
            <v>354.96000000000004</v>
          </cell>
          <cell r="AA3160">
            <v>5469.3419999999996</v>
          </cell>
          <cell r="AB3160">
            <v>0</v>
          </cell>
          <cell r="AC3160">
            <v>59.160000000000004</v>
          </cell>
          <cell r="AD3160">
            <v>0</v>
          </cell>
          <cell r="AE3160">
            <v>0</v>
          </cell>
          <cell r="AF3160">
            <v>0</v>
          </cell>
          <cell r="AG3160">
            <v>0</v>
          </cell>
          <cell r="AH3160">
            <v>0</v>
          </cell>
          <cell r="AI3160">
            <v>0</v>
          </cell>
          <cell r="AJ3160">
            <v>0</v>
          </cell>
          <cell r="AK3160">
            <v>0</v>
          </cell>
          <cell r="AL3160">
            <v>0</v>
          </cell>
          <cell r="AM3160">
            <v>0</v>
          </cell>
          <cell r="AN3160">
            <v>0</v>
          </cell>
          <cell r="AO3160">
            <v>0</v>
          </cell>
          <cell r="AP3160">
            <v>0</v>
          </cell>
          <cell r="AQ3160">
            <v>59.160000000000004</v>
          </cell>
        </row>
        <row r="3161">
          <cell r="A3161">
            <v>3</v>
          </cell>
          <cell r="B3161" t="str">
            <v>COP</v>
          </cell>
          <cell r="C3161" t="str">
            <v>Convenidas</v>
          </cell>
          <cell r="D3161" t="str">
            <v>Fija</v>
          </cell>
          <cell r="E3161">
            <v>3</v>
          </cell>
          <cell r="F3161">
            <v>36381</v>
          </cell>
          <cell r="G3161" t="str">
            <v>Agosto</v>
          </cell>
          <cell r="H3161">
            <v>1999</v>
          </cell>
          <cell r="I3161">
            <v>37477</v>
          </cell>
          <cell r="J3161">
            <v>2002</v>
          </cell>
          <cell r="K3161" t="str">
            <v>Agosto</v>
          </cell>
          <cell r="L3161">
            <v>36384</v>
          </cell>
          <cell r="M3161" t="str">
            <v>Agosto</v>
          </cell>
          <cell r="N3161">
            <v>1999</v>
          </cell>
          <cell r="Q3161">
            <v>20</v>
          </cell>
          <cell r="R3161">
            <v>21.3</v>
          </cell>
          <cell r="S3161">
            <v>97.471000000000004</v>
          </cell>
          <cell r="T3161">
            <v>1449.8</v>
          </cell>
          <cell r="U3161">
            <v>1413.134558</v>
          </cell>
          <cell r="V3161">
            <v>1449.8</v>
          </cell>
          <cell r="W3161">
            <v>1413.134558</v>
          </cell>
          <cell r="X3161">
            <v>1449.8</v>
          </cell>
          <cell r="Y3161">
            <v>289.95999999999998</v>
          </cell>
          <cell r="Z3161">
            <v>1739.76</v>
          </cell>
          <cell r="AA3161">
            <v>30880.74</v>
          </cell>
          <cell r="AB3161">
            <v>0</v>
          </cell>
          <cell r="AC3161">
            <v>289.95999999999998</v>
          </cell>
          <cell r="AD3161">
            <v>289.95999999999998</v>
          </cell>
          <cell r="AE3161">
            <v>289.95999999999998</v>
          </cell>
          <cell r="AF3161">
            <v>0</v>
          </cell>
          <cell r="AG3161">
            <v>0</v>
          </cell>
          <cell r="AH3161">
            <v>0</v>
          </cell>
          <cell r="AI3161">
            <v>0</v>
          </cell>
          <cell r="AJ3161">
            <v>0</v>
          </cell>
          <cell r="AK3161">
            <v>0</v>
          </cell>
          <cell r="AL3161">
            <v>0</v>
          </cell>
          <cell r="AM3161">
            <v>0</v>
          </cell>
          <cell r="AN3161">
            <v>0</v>
          </cell>
          <cell r="AO3161">
            <v>0</v>
          </cell>
          <cell r="AP3161">
            <v>0</v>
          </cell>
          <cell r="AQ3161">
            <v>869.87999999999988</v>
          </cell>
        </row>
        <row r="3162">
          <cell r="A3162">
            <v>3</v>
          </cell>
          <cell r="B3162" t="str">
            <v>COP</v>
          </cell>
          <cell r="C3162" t="str">
            <v>Subastas</v>
          </cell>
          <cell r="D3162" t="str">
            <v>Fija</v>
          </cell>
          <cell r="E3162">
            <v>1</v>
          </cell>
          <cell r="F3162">
            <v>36381</v>
          </cell>
          <cell r="G3162" t="str">
            <v>Agosto</v>
          </cell>
          <cell r="H3162">
            <v>1999</v>
          </cell>
          <cell r="I3162">
            <v>36747</v>
          </cell>
          <cell r="J3162">
            <v>2000</v>
          </cell>
          <cell r="K3162" t="str">
            <v>Agosto</v>
          </cell>
          <cell r="L3162">
            <v>36385</v>
          </cell>
          <cell r="M3162" t="str">
            <v>Agosto</v>
          </cell>
          <cell r="N3162">
            <v>1999</v>
          </cell>
          <cell r="Q3162">
            <v>20</v>
          </cell>
          <cell r="R3162">
            <v>18.489999999999998</v>
          </cell>
          <cell r="S3162">
            <v>101.46299999999999</v>
          </cell>
          <cell r="T3162">
            <v>9855.7999999999993</v>
          </cell>
          <cell r="U3162">
            <v>9999.9903539999996</v>
          </cell>
          <cell r="V3162">
            <v>9855.7999999999993</v>
          </cell>
          <cell r="W3162">
            <v>9999.9903539999996</v>
          </cell>
          <cell r="X3162">
            <v>9855.7999999999993</v>
          </cell>
          <cell r="Y3162">
            <v>1971.1599999999999</v>
          </cell>
          <cell r="Z3162">
            <v>11826.96</v>
          </cell>
          <cell r="AA3162">
            <v>182233.74199999997</v>
          </cell>
          <cell r="AB3162">
            <v>0</v>
          </cell>
          <cell r="AC3162">
            <v>1971.1599999999999</v>
          </cell>
          <cell r="AD3162">
            <v>0</v>
          </cell>
          <cell r="AE3162">
            <v>0</v>
          </cell>
          <cell r="AF3162">
            <v>0</v>
          </cell>
          <cell r="AG3162">
            <v>0</v>
          </cell>
          <cell r="AH3162">
            <v>0</v>
          </cell>
          <cell r="AI3162">
            <v>0</v>
          </cell>
          <cell r="AJ3162">
            <v>0</v>
          </cell>
          <cell r="AK3162">
            <v>0</v>
          </cell>
          <cell r="AL3162">
            <v>0</v>
          </cell>
          <cell r="AM3162">
            <v>0</v>
          </cell>
          <cell r="AN3162">
            <v>0</v>
          </cell>
          <cell r="AO3162">
            <v>0</v>
          </cell>
          <cell r="AP3162">
            <v>0</v>
          </cell>
          <cell r="AQ3162">
            <v>1971.1599999999999</v>
          </cell>
        </row>
        <row r="3163">
          <cell r="A3163">
            <v>3</v>
          </cell>
          <cell r="B3163" t="str">
            <v>COP</v>
          </cell>
          <cell r="C3163" t="str">
            <v>Forzosas</v>
          </cell>
          <cell r="D3163" t="str">
            <v>Fija</v>
          </cell>
          <cell r="E3163">
            <v>1</v>
          </cell>
          <cell r="F3163">
            <v>36381</v>
          </cell>
          <cell r="G3163" t="str">
            <v>Agosto</v>
          </cell>
          <cell r="H3163">
            <v>1999</v>
          </cell>
          <cell r="I3163">
            <v>36747</v>
          </cell>
          <cell r="J3163">
            <v>2000</v>
          </cell>
          <cell r="K3163" t="str">
            <v>Agosto</v>
          </cell>
          <cell r="L3163">
            <v>36385</v>
          </cell>
          <cell r="M3163" t="str">
            <v>Agosto</v>
          </cell>
          <cell r="N3163">
            <v>1999</v>
          </cell>
          <cell r="Q3163">
            <v>20</v>
          </cell>
          <cell r="R3163">
            <v>18.489999999999998</v>
          </cell>
          <cell r="S3163">
            <v>101.46299999999999</v>
          </cell>
          <cell r="T3163">
            <v>4434.8999999999996</v>
          </cell>
          <cell r="U3163">
            <v>4499.7825869999997</v>
          </cell>
          <cell r="V3163">
            <v>4434.8999999999996</v>
          </cell>
          <cell r="W3163">
            <v>4499.7825869999997</v>
          </cell>
          <cell r="X3163">
            <v>4434.8999999999996</v>
          </cell>
          <cell r="Y3163">
            <v>886.98</v>
          </cell>
          <cell r="Z3163">
            <v>5321.8799999999992</v>
          </cell>
          <cell r="AA3163">
            <v>82001.300999999992</v>
          </cell>
          <cell r="AB3163">
            <v>0</v>
          </cell>
          <cell r="AC3163">
            <v>886.98</v>
          </cell>
          <cell r="AD3163">
            <v>0</v>
          </cell>
          <cell r="AE3163">
            <v>0</v>
          </cell>
          <cell r="AF3163">
            <v>0</v>
          </cell>
          <cell r="AG3163">
            <v>0</v>
          </cell>
          <cell r="AH3163">
            <v>0</v>
          </cell>
          <cell r="AI3163">
            <v>0</v>
          </cell>
          <cell r="AJ3163">
            <v>0</v>
          </cell>
          <cell r="AK3163">
            <v>0</v>
          </cell>
          <cell r="AL3163">
            <v>0</v>
          </cell>
          <cell r="AM3163">
            <v>0</v>
          </cell>
          <cell r="AN3163">
            <v>0</v>
          </cell>
          <cell r="AO3163">
            <v>0</v>
          </cell>
          <cell r="AP3163">
            <v>0</v>
          </cell>
          <cell r="AQ3163">
            <v>886.98</v>
          </cell>
        </row>
        <row r="3164">
          <cell r="A3164">
            <v>3</v>
          </cell>
          <cell r="B3164" t="str">
            <v>COP</v>
          </cell>
          <cell r="C3164" t="str">
            <v>Subastas</v>
          </cell>
          <cell r="D3164" t="str">
            <v>Fija</v>
          </cell>
          <cell r="E3164">
            <v>2</v>
          </cell>
          <cell r="F3164">
            <v>36353</v>
          </cell>
          <cell r="G3164" t="str">
            <v>Julio</v>
          </cell>
          <cell r="H3164">
            <v>1999</v>
          </cell>
          <cell r="I3164">
            <v>37084</v>
          </cell>
          <cell r="J3164">
            <v>2001</v>
          </cell>
          <cell r="K3164" t="str">
            <v>Julio</v>
          </cell>
          <cell r="L3164">
            <v>36385</v>
          </cell>
          <cell r="M3164" t="str">
            <v>Agosto</v>
          </cell>
          <cell r="N3164">
            <v>1999</v>
          </cell>
          <cell r="Q3164">
            <v>20</v>
          </cell>
          <cell r="R3164">
            <v>20.6</v>
          </cell>
          <cell r="S3164">
            <v>100.73099999999999</v>
          </cell>
          <cell r="T3164">
            <v>31282</v>
          </cell>
          <cell r="U3164">
            <v>31510.671419999999</v>
          </cell>
          <cell r="V3164">
            <v>31282</v>
          </cell>
          <cell r="W3164">
            <v>31510.671419999999</v>
          </cell>
          <cell r="X3164">
            <v>31282</v>
          </cell>
          <cell r="Y3164">
            <v>6256.4000000000005</v>
          </cell>
          <cell r="Z3164">
            <v>37538.400000000001</v>
          </cell>
          <cell r="AA3164">
            <v>644409.20000000007</v>
          </cell>
          <cell r="AB3164">
            <v>0</v>
          </cell>
          <cell r="AC3164">
            <v>6256.4000000000005</v>
          </cell>
          <cell r="AD3164">
            <v>6256.4000000000005</v>
          </cell>
          <cell r="AE3164">
            <v>0</v>
          </cell>
          <cell r="AF3164">
            <v>0</v>
          </cell>
          <cell r="AG3164">
            <v>0</v>
          </cell>
          <cell r="AH3164">
            <v>0</v>
          </cell>
          <cell r="AI3164">
            <v>0</v>
          </cell>
          <cell r="AJ3164">
            <v>0</v>
          </cell>
          <cell r="AK3164">
            <v>0</v>
          </cell>
          <cell r="AL3164">
            <v>0</v>
          </cell>
          <cell r="AM3164">
            <v>0</v>
          </cell>
          <cell r="AN3164">
            <v>0</v>
          </cell>
          <cell r="AO3164">
            <v>0</v>
          </cell>
          <cell r="AP3164">
            <v>0</v>
          </cell>
          <cell r="AQ3164">
            <v>12512.800000000001</v>
          </cell>
        </row>
        <row r="3165">
          <cell r="A3165">
            <v>3</v>
          </cell>
          <cell r="B3165" t="str">
            <v>COP</v>
          </cell>
          <cell r="C3165" t="str">
            <v>Subastas</v>
          </cell>
          <cell r="D3165" t="str">
            <v>Fija</v>
          </cell>
          <cell r="E3165">
            <v>3</v>
          </cell>
          <cell r="F3165">
            <v>36381</v>
          </cell>
          <cell r="G3165" t="str">
            <v>Agosto</v>
          </cell>
          <cell r="H3165">
            <v>1999</v>
          </cell>
          <cell r="I3165">
            <v>37477</v>
          </cell>
          <cell r="J3165">
            <v>2002</v>
          </cell>
          <cell r="K3165" t="str">
            <v>Agosto</v>
          </cell>
          <cell r="L3165">
            <v>36385</v>
          </cell>
          <cell r="M3165" t="str">
            <v>Agosto</v>
          </cell>
          <cell r="N3165">
            <v>1999</v>
          </cell>
          <cell r="Q3165">
            <v>20</v>
          </cell>
          <cell r="R3165">
            <v>21.3</v>
          </cell>
          <cell r="S3165">
            <v>97.522999999999996</v>
          </cell>
          <cell r="T3165">
            <v>33261.800000000003</v>
          </cell>
          <cell r="U3165">
            <v>32437.905213999999</v>
          </cell>
          <cell r="V3165">
            <v>33261.800000000003</v>
          </cell>
          <cell r="W3165">
            <v>32437.905213999999</v>
          </cell>
          <cell r="X3165">
            <v>33261.800000000003</v>
          </cell>
          <cell r="Y3165">
            <v>6652.3600000000006</v>
          </cell>
          <cell r="Z3165">
            <v>39914.160000000003</v>
          </cell>
          <cell r="AA3165">
            <v>708476.34000000008</v>
          </cell>
          <cell r="AB3165">
            <v>0</v>
          </cell>
          <cell r="AC3165">
            <v>6652.3600000000006</v>
          </cell>
          <cell r="AD3165">
            <v>6652.3600000000006</v>
          </cell>
          <cell r="AE3165">
            <v>6652.3600000000006</v>
          </cell>
          <cell r="AF3165">
            <v>0</v>
          </cell>
          <cell r="AG3165">
            <v>0</v>
          </cell>
          <cell r="AH3165">
            <v>0</v>
          </cell>
          <cell r="AI3165">
            <v>0</v>
          </cell>
          <cell r="AJ3165">
            <v>0</v>
          </cell>
          <cell r="AK3165">
            <v>0</v>
          </cell>
          <cell r="AL3165">
            <v>0</v>
          </cell>
          <cell r="AM3165">
            <v>0</v>
          </cell>
          <cell r="AN3165">
            <v>0</v>
          </cell>
          <cell r="AO3165">
            <v>0</v>
          </cell>
          <cell r="AP3165">
            <v>0</v>
          </cell>
          <cell r="AQ3165">
            <v>19957.080000000002</v>
          </cell>
        </row>
        <row r="3166">
          <cell r="A3166">
            <v>3</v>
          </cell>
          <cell r="B3166" t="str">
            <v>COP</v>
          </cell>
          <cell r="C3166" t="str">
            <v>Forzosas</v>
          </cell>
          <cell r="D3166" t="str">
            <v>Fija</v>
          </cell>
          <cell r="E3166">
            <v>1</v>
          </cell>
          <cell r="F3166">
            <v>36381</v>
          </cell>
          <cell r="G3166" t="str">
            <v>Agosto</v>
          </cell>
          <cell r="H3166">
            <v>1999</v>
          </cell>
          <cell r="I3166">
            <v>36747</v>
          </cell>
          <cell r="J3166">
            <v>2000</v>
          </cell>
          <cell r="K3166" t="str">
            <v>Agosto</v>
          </cell>
          <cell r="L3166">
            <v>36389</v>
          </cell>
          <cell r="M3166" t="str">
            <v>Agosto</v>
          </cell>
          <cell r="N3166">
            <v>1999</v>
          </cell>
          <cell r="Q3166">
            <v>20</v>
          </cell>
          <cell r="R3166">
            <v>18.489999999999998</v>
          </cell>
          <cell r="S3166">
            <v>101.652</v>
          </cell>
          <cell r="T3166">
            <v>590.20000000000005</v>
          </cell>
          <cell r="U3166">
            <v>599.95010400000001</v>
          </cell>
          <cell r="V3166">
            <v>590.20000000000005</v>
          </cell>
          <cell r="W3166">
            <v>599.95010400000001</v>
          </cell>
          <cell r="X3166">
            <v>590.20000000000005</v>
          </cell>
          <cell r="Y3166">
            <v>118.04000000000002</v>
          </cell>
          <cell r="Z3166">
            <v>708.24</v>
          </cell>
          <cell r="AA3166">
            <v>10912.798000000001</v>
          </cell>
          <cell r="AB3166">
            <v>0</v>
          </cell>
          <cell r="AC3166">
            <v>118.04000000000002</v>
          </cell>
          <cell r="AD3166">
            <v>0</v>
          </cell>
          <cell r="AE3166">
            <v>0</v>
          </cell>
          <cell r="AF3166">
            <v>0</v>
          </cell>
          <cell r="AG3166">
            <v>0</v>
          </cell>
          <cell r="AH3166">
            <v>0</v>
          </cell>
          <cell r="AI3166">
            <v>0</v>
          </cell>
          <cell r="AJ3166">
            <v>0</v>
          </cell>
          <cell r="AK3166">
            <v>0</v>
          </cell>
          <cell r="AL3166">
            <v>0</v>
          </cell>
          <cell r="AM3166">
            <v>0</v>
          </cell>
          <cell r="AN3166">
            <v>0</v>
          </cell>
          <cell r="AO3166">
            <v>0</v>
          </cell>
          <cell r="AP3166">
            <v>0</v>
          </cell>
          <cell r="AQ3166">
            <v>118.04000000000002</v>
          </cell>
        </row>
        <row r="3167">
          <cell r="A3167">
            <v>3</v>
          </cell>
          <cell r="B3167" t="str">
            <v>COP</v>
          </cell>
          <cell r="C3167" t="str">
            <v>Forzosas</v>
          </cell>
          <cell r="D3167" t="str">
            <v>Fija</v>
          </cell>
          <cell r="E3167">
            <v>1</v>
          </cell>
          <cell r="F3167">
            <v>36381</v>
          </cell>
          <cell r="G3167" t="str">
            <v>Agosto</v>
          </cell>
          <cell r="H3167">
            <v>1999</v>
          </cell>
          <cell r="I3167">
            <v>36747</v>
          </cell>
          <cell r="J3167">
            <v>2000</v>
          </cell>
          <cell r="K3167" t="str">
            <v>Agosto</v>
          </cell>
          <cell r="L3167">
            <v>36390</v>
          </cell>
          <cell r="M3167" t="str">
            <v>Agosto</v>
          </cell>
          <cell r="N3167">
            <v>1999</v>
          </cell>
          <cell r="Q3167">
            <v>20</v>
          </cell>
          <cell r="R3167">
            <v>18.489999999999998</v>
          </cell>
          <cell r="S3167">
            <v>101.699</v>
          </cell>
          <cell r="T3167">
            <v>294.89999999999998</v>
          </cell>
          <cell r="U3167">
            <v>299.91035099999999</v>
          </cell>
          <cell r="V3167">
            <v>294.89999999999998</v>
          </cell>
          <cell r="W3167">
            <v>299.91035099999999</v>
          </cell>
          <cell r="X3167">
            <v>294.89999999999998</v>
          </cell>
          <cell r="Y3167">
            <v>58.98</v>
          </cell>
          <cell r="Z3167">
            <v>353.88</v>
          </cell>
          <cell r="AA3167">
            <v>5452.7009999999991</v>
          </cell>
          <cell r="AB3167">
            <v>0</v>
          </cell>
          <cell r="AC3167">
            <v>58.98</v>
          </cell>
          <cell r="AD3167">
            <v>0</v>
          </cell>
          <cell r="AE3167">
            <v>0</v>
          </cell>
          <cell r="AF3167">
            <v>0</v>
          </cell>
          <cell r="AG3167">
            <v>0</v>
          </cell>
          <cell r="AH3167">
            <v>0</v>
          </cell>
          <cell r="AI3167">
            <v>0</v>
          </cell>
          <cell r="AJ3167">
            <v>0</v>
          </cell>
          <cell r="AK3167">
            <v>0</v>
          </cell>
          <cell r="AL3167">
            <v>0</v>
          </cell>
          <cell r="AM3167">
            <v>0</v>
          </cell>
          <cell r="AN3167">
            <v>0</v>
          </cell>
          <cell r="AO3167">
            <v>0</v>
          </cell>
          <cell r="AP3167">
            <v>0</v>
          </cell>
          <cell r="AQ3167">
            <v>58.98</v>
          </cell>
        </row>
        <row r="3168">
          <cell r="A3168">
            <v>3</v>
          </cell>
          <cell r="B3168" t="str">
            <v>COP</v>
          </cell>
          <cell r="C3168" t="str">
            <v>Convenidas</v>
          </cell>
          <cell r="D3168" t="str">
            <v>Fija</v>
          </cell>
          <cell r="E3168">
            <v>3</v>
          </cell>
          <cell r="F3168">
            <v>36381</v>
          </cell>
          <cell r="G3168" t="str">
            <v>Agosto</v>
          </cell>
          <cell r="H3168">
            <v>1999</v>
          </cell>
          <cell r="I3168">
            <v>37477</v>
          </cell>
          <cell r="J3168">
            <v>2002</v>
          </cell>
          <cell r="K3168" t="str">
            <v>Agosto</v>
          </cell>
          <cell r="L3168">
            <v>36390</v>
          </cell>
          <cell r="M3168" t="str">
            <v>Agosto</v>
          </cell>
          <cell r="N3168">
            <v>1999</v>
          </cell>
          <cell r="Q3168">
            <v>20</v>
          </cell>
          <cell r="R3168">
            <v>21.3</v>
          </cell>
          <cell r="S3168">
            <v>97.781000000000006</v>
          </cell>
          <cell r="T3168">
            <v>10226.9</v>
          </cell>
          <cell r="U3168">
            <v>9999.9650889999994</v>
          </cell>
          <cell r="V3168">
            <v>10226.9</v>
          </cell>
          <cell r="W3168">
            <v>9999.9650889999994</v>
          </cell>
          <cell r="X3168">
            <v>10226.9</v>
          </cell>
          <cell r="Y3168">
            <v>2045.38</v>
          </cell>
          <cell r="Z3168">
            <v>12272.279999999999</v>
          </cell>
          <cell r="AA3168">
            <v>217832.97</v>
          </cell>
          <cell r="AB3168">
            <v>0</v>
          </cell>
          <cell r="AC3168">
            <v>2045.38</v>
          </cell>
          <cell r="AD3168">
            <v>2045.38</v>
          </cell>
          <cell r="AE3168">
            <v>2045.38</v>
          </cell>
          <cell r="AF3168">
            <v>0</v>
          </cell>
          <cell r="AG3168">
            <v>0</v>
          </cell>
          <cell r="AH3168">
            <v>0</v>
          </cell>
          <cell r="AI3168">
            <v>0</v>
          </cell>
          <cell r="AJ3168">
            <v>0</v>
          </cell>
          <cell r="AK3168">
            <v>0</v>
          </cell>
          <cell r="AL3168">
            <v>0</v>
          </cell>
          <cell r="AM3168">
            <v>0</v>
          </cell>
          <cell r="AN3168">
            <v>0</v>
          </cell>
          <cell r="AO3168">
            <v>0</v>
          </cell>
          <cell r="AP3168">
            <v>0</v>
          </cell>
          <cell r="AQ3168">
            <v>6136.14</v>
          </cell>
        </row>
        <row r="3169">
          <cell r="A3169">
            <v>3</v>
          </cell>
          <cell r="B3169" t="str">
            <v>COP</v>
          </cell>
          <cell r="C3169" t="str">
            <v>Convenidas</v>
          </cell>
          <cell r="D3169" t="str">
            <v>Fija</v>
          </cell>
          <cell r="E3169">
            <v>3</v>
          </cell>
          <cell r="F3169">
            <v>36381</v>
          </cell>
          <cell r="G3169" t="str">
            <v>Agosto</v>
          </cell>
          <cell r="H3169">
            <v>1999</v>
          </cell>
          <cell r="I3169">
            <v>37477</v>
          </cell>
          <cell r="J3169">
            <v>2002</v>
          </cell>
          <cell r="K3169" t="str">
            <v>Agosto</v>
          </cell>
          <cell r="L3169">
            <v>36391</v>
          </cell>
          <cell r="M3169" t="str">
            <v>Agosto</v>
          </cell>
          <cell r="N3169">
            <v>1999</v>
          </cell>
          <cell r="Q3169">
            <v>20</v>
          </cell>
          <cell r="R3169">
            <v>21.3</v>
          </cell>
          <cell r="S3169">
            <v>97.832999999999998</v>
          </cell>
          <cell r="T3169">
            <v>4088.5</v>
          </cell>
          <cell r="U3169">
            <v>3999.9022049999999</v>
          </cell>
          <cell r="V3169">
            <v>4088.5</v>
          </cell>
          <cell r="W3169">
            <v>3999.9022049999999</v>
          </cell>
          <cell r="X3169">
            <v>4088.5</v>
          </cell>
          <cell r="Y3169">
            <v>817.7</v>
          </cell>
          <cell r="Z3169">
            <v>4906.2</v>
          </cell>
          <cell r="AA3169">
            <v>87085.05</v>
          </cell>
          <cell r="AB3169">
            <v>0</v>
          </cell>
          <cell r="AC3169">
            <v>817.7</v>
          </cell>
          <cell r="AD3169">
            <v>817.7</v>
          </cell>
          <cell r="AE3169">
            <v>817.7</v>
          </cell>
          <cell r="AF3169">
            <v>0</v>
          </cell>
          <cell r="AG3169">
            <v>0</v>
          </cell>
          <cell r="AH3169">
            <v>0</v>
          </cell>
          <cell r="AI3169">
            <v>0</v>
          </cell>
          <cell r="AJ3169">
            <v>0</v>
          </cell>
          <cell r="AK3169">
            <v>0</v>
          </cell>
          <cell r="AL3169">
            <v>0</v>
          </cell>
          <cell r="AM3169">
            <v>0</v>
          </cell>
          <cell r="AN3169">
            <v>0</v>
          </cell>
          <cell r="AO3169">
            <v>0</v>
          </cell>
          <cell r="AP3169">
            <v>0</v>
          </cell>
          <cell r="AQ3169">
            <v>2453.1000000000004</v>
          </cell>
        </row>
        <row r="3170">
          <cell r="A3170">
            <v>3</v>
          </cell>
          <cell r="B3170" t="str">
            <v>COP</v>
          </cell>
          <cell r="C3170" t="str">
            <v>Subastas</v>
          </cell>
          <cell r="D3170" t="str">
            <v>Fija</v>
          </cell>
          <cell r="E3170">
            <v>1</v>
          </cell>
          <cell r="F3170">
            <v>36381</v>
          </cell>
          <cell r="G3170" t="str">
            <v>Agosto</v>
          </cell>
          <cell r="H3170">
            <v>1999</v>
          </cell>
          <cell r="I3170">
            <v>36747</v>
          </cell>
          <cell r="J3170">
            <v>2000</v>
          </cell>
          <cell r="K3170" t="str">
            <v>Agosto</v>
          </cell>
          <cell r="L3170">
            <v>36392</v>
          </cell>
          <cell r="M3170" t="str">
            <v>Agosto</v>
          </cell>
          <cell r="N3170">
            <v>1999</v>
          </cell>
          <cell r="Q3170">
            <v>20</v>
          </cell>
          <cell r="R3170">
            <v>18</v>
          </cell>
          <cell r="S3170">
            <v>102.203</v>
          </cell>
          <cell r="T3170">
            <v>10284.200000000001</v>
          </cell>
          <cell r="U3170">
            <v>10510.760926000001</v>
          </cell>
          <cell r="V3170">
            <v>10284.200000000001</v>
          </cell>
          <cell r="W3170">
            <v>10510.760926000001</v>
          </cell>
          <cell r="X3170">
            <v>10284.200000000001</v>
          </cell>
          <cell r="Y3170">
            <v>2056.84</v>
          </cell>
          <cell r="Z3170">
            <v>12341.04</v>
          </cell>
          <cell r="AA3170">
            <v>185115.6</v>
          </cell>
          <cell r="AB3170">
            <v>0</v>
          </cell>
          <cell r="AC3170">
            <v>2056.84</v>
          </cell>
          <cell r="AD3170">
            <v>0</v>
          </cell>
          <cell r="AE3170">
            <v>0</v>
          </cell>
          <cell r="AF3170">
            <v>0</v>
          </cell>
          <cell r="AG3170">
            <v>0</v>
          </cell>
          <cell r="AH3170">
            <v>0</v>
          </cell>
          <cell r="AI3170">
            <v>0</v>
          </cell>
          <cell r="AJ3170">
            <v>0</v>
          </cell>
          <cell r="AK3170">
            <v>0</v>
          </cell>
          <cell r="AL3170">
            <v>0</v>
          </cell>
          <cell r="AM3170">
            <v>0</v>
          </cell>
          <cell r="AN3170">
            <v>0</v>
          </cell>
          <cell r="AO3170">
            <v>0</v>
          </cell>
          <cell r="AP3170">
            <v>0</v>
          </cell>
          <cell r="AQ3170">
            <v>2056.84</v>
          </cell>
        </row>
        <row r="3171">
          <cell r="A3171">
            <v>3</v>
          </cell>
          <cell r="B3171" t="str">
            <v>COP</v>
          </cell>
          <cell r="C3171" t="str">
            <v>Forzosas</v>
          </cell>
          <cell r="D3171" t="str">
            <v>Fija</v>
          </cell>
          <cell r="E3171">
            <v>1</v>
          </cell>
          <cell r="F3171">
            <v>36381</v>
          </cell>
          <cell r="G3171" t="str">
            <v>Agosto</v>
          </cell>
          <cell r="H3171">
            <v>1999</v>
          </cell>
          <cell r="I3171">
            <v>36747</v>
          </cell>
          <cell r="J3171">
            <v>2000</v>
          </cell>
          <cell r="K3171" t="str">
            <v>Agosto</v>
          </cell>
          <cell r="L3171">
            <v>36392</v>
          </cell>
          <cell r="M3171" t="str">
            <v>Agosto</v>
          </cell>
          <cell r="N3171">
            <v>1999</v>
          </cell>
          <cell r="Q3171">
            <v>20</v>
          </cell>
          <cell r="R3171">
            <v>18</v>
          </cell>
          <cell r="S3171">
            <v>102.203</v>
          </cell>
          <cell r="T3171">
            <v>251.8</v>
          </cell>
          <cell r="U3171">
            <v>257.34715399999999</v>
          </cell>
          <cell r="V3171">
            <v>251.8</v>
          </cell>
          <cell r="W3171">
            <v>257.34715399999999</v>
          </cell>
          <cell r="X3171">
            <v>251.8</v>
          </cell>
          <cell r="Y3171">
            <v>50.360000000000007</v>
          </cell>
          <cell r="Z3171">
            <v>302.16000000000003</v>
          </cell>
          <cell r="AA3171">
            <v>4532.4000000000005</v>
          </cell>
          <cell r="AB3171">
            <v>0</v>
          </cell>
          <cell r="AC3171">
            <v>50.360000000000007</v>
          </cell>
          <cell r="AD3171">
            <v>0</v>
          </cell>
          <cell r="AE3171">
            <v>0</v>
          </cell>
          <cell r="AF3171">
            <v>0</v>
          </cell>
          <cell r="AG3171">
            <v>0</v>
          </cell>
          <cell r="AH3171">
            <v>0</v>
          </cell>
          <cell r="AI3171">
            <v>0</v>
          </cell>
          <cell r="AJ3171">
            <v>0</v>
          </cell>
          <cell r="AK3171">
            <v>0</v>
          </cell>
          <cell r="AL3171">
            <v>0</v>
          </cell>
          <cell r="AM3171">
            <v>0</v>
          </cell>
          <cell r="AN3171">
            <v>0</v>
          </cell>
          <cell r="AO3171">
            <v>0</v>
          </cell>
          <cell r="AP3171">
            <v>0</v>
          </cell>
          <cell r="AQ3171">
            <v>50.360000000000007</v>
          </cell>
        </row>
        <row r="3172">
          <cell r="A3172">
            <v>3</v>
          </cell>
          <cell r="B3172" t="str">
            <v>COP</v>
          </cell>
          <cell r="C3172" t="str">
            <v>Forzosas</v>
          </cell>
          <cell r="D3172" t="str">
            <v>Fija</v>
          </cell>
          <cell r="E3172">
            <v>1</v>
          </cell>
          <cell r="F3172">
            <v>36381</v>
          </cell>
          <cell r="G3172" t="str">
            <v>Agosto</v>
          </cell>
          <cell r="H3172">
            <v>1999</v>
          </cell>
          <cell r="I3172">
            <v>36747</v>
          </cell>
          <cell r="J3172">
            <v>2000</v>
          </cell>
          <cell r="K3172" t="str">
            <v>Agosto</v>
          </cell>
          <cell r="L3172">
            <v>36396</v>
          </cell>
          <cell r="M3172" t="str">
            <v>Agosto</v>
          </cell>
          <cell r="N3172">
            <v>1999</v>
          </cell>
          <cell r="Q3172">
            <v>20</v>
          </cell>
          <cell r="R3172">
            <v>18</v>
          </cell>
          <cell r="S3172">
            <v>102.389</v>
          </cell>
          <cell r="T3172">
            <v>44194.6</v>
          </cell>
          <cell r="U3172">
            <v>45250.408993999998</v>
          </cell>
          <cell r="V3172">
            <v>44194.6</v>
          </cell>
          <cell r="W3172">
            <v>45250.408993999998</v>
          </cell>
          <cell r="X3172">
            <v>44194.6</v>
          </cell>
          <cell r="Y3172">
            <v>8838.92</v>
          </cell>
          <cell r="Z3172">
            <v>53033.52</v>
          </cell>
          <cell r="AA3172">
            <v>795502.79999999993</v>
          </cell>
          <cell r="AB3172">
            <v>0</v>
          </cell>
          <cell r="AC3172">
            <v>8838.92</v>
          </cell>
          <cell r="AD3172">
            <v>0</v>
          </cell>
          <cell r="AE3172">
            <v>0</v>
          </cell>
          <cell r="AF3172">
            <v>0</v>
          </cell>
          <cell r="AG3172">
            <v>0</v>
          </cell>
          <cell r="AH3172">
            <v>0</v>
          </cell>
          <cell r="AI3172">
            <v>0</v>
          </cell>
          <cell r="AJ3172">
            <v>0</v>
          </cell>
          <cell r="AK3172">
            <v>0</v>
          </cell>
          <cell r="AL3172">
            <v>0</v>
          </cell>
          <cell r="AM3172">
            <v>0</v>
          </cell>
          <cell r="AN3172">
            <v>0</v>
          </cell>
          <cell r="AO3172">
            <v>0</v>
          </cell>
          <cell r="AP3172">
            <v>0</v>
          </cell>
          <cell r="AQ3172">
            <v>8838.92</v>
          </cell>
        </row>
        <row r="3173">
          <cell r="A3173">
            <v>3</v>
          </cell>
          <cell r="B3173" t="str">
            <v>COP</v>
          </cell>
          <cell r="C3173" t="str">
            <v>Convenidas</v>
          </cell>
          <cell r="D3173" t="str">
            <v>Fija</v>
          </cell>
          <cell r="E3173">
            <v>1</v>
          </cell>
          <cell r="F3173">
            <v>36381</v>
          </cell>
          <cell r="G3173" t="str">
            <v>Agosto</v>
          </cell>
          <cell r="H3173">
            <v>1999</v>
          </cell>
          <cell r="I3173">
            <v>36747</v>
          </cell>
          <cell r="J3173">
            <v>2000</v>
          </cell>
          <cell r="K3173" t="str">
            <v>Agosto</v>
          </cell>
          <cell r="L3173">
            <v>36396</v>
          </cell>
          <cell r="M3173" t="str">
            <v>Agosto</v>
          </cell>
          <cell r="N3173">
            <v>1999</v>
          </cell>
          <cell r="Q3173">
            <v>20</v>
          </cell>
          <cell r="R3173">
            <v>18</v>
          </cell>
          <cell r="S3173">
            <v>102.389</v>
          </cell>
          <cell r="T3173">
            <v>16227.9</v>
          </cell>
          <cell r="U3173">
            <v>16615.584531</v>
          </cell>
          <cell r="V3173">
            <v>16227.9</v>
          </cell>
          <cell r="W3173">
            <v>16615.584531</v>
          </cell>
          <cell r="X3173">
            <v>16227.9</v>
          </cell>
          <cell r="Y3173">
            <v>3245.58</v>
          </cell>
          <cell r="Z3173">
            <v>19473.48</v>
          </cell>
          <cell r="AA3173">
            <v>292102.2</v>
          </cell>
          <cell r="AB3173">
            <v>0</v>
          </cell>
          <cell r="AC3173">
            <v>3245.58</v>
          </cell>
          <cell r="AD3173">
            <v>0</v>
          </cell>
          <cell r="AE3173">
            <v>0</v>
          </cell>
          <cell r="AF3173">
            <v>0</v>
          </cell>
          <cell r="AG3173">
            <v>0</v>
          </cell>
          <cell r="AH3173">
            <v>0</v>
          </cell>
          <cell r="AI3173">
            <v>0</v>
          </cell>
          <cell r="AJ3173">
            <v>0</v>
          </cell>
          <cell r="AK3173">
            <v>0</v>
          </cell>
          <cell r="AL3173">
            <v>0</v>
          </cell>
          <cell r="AM3173">
            <v>0</v>
          </cell>
          <cell r="AN3173">
            <v>0</v>
          </cell>
          <cell r="AO3173">
            <v>0</v>
          </cell>
          <cell r="AP3173">
            <v>0</v>
          </cell>
          <cell r="AQ3173">
            <v>3245.58</v>
          </cell>
        </row>
        <row r="3174">
          <cell r="A3174">
            <v>3</v>
          </cell>
          <cell r="B3174" t="str">
            <v>COP</v>
          </cell>
          <cell r="C3174" t="str">
            <v>Forzosas</v>
          </cell>
          <cell r="D3174" t="str">
            <v>Fija</v>
          </cell>
          <cell r="E3174">
            <v>2</v>
          </cell>
          <cell r="F3174">
            <v>36353</v>
          </cell>
          <cell r="G3174" t="str">
            <v>Julio</v>
          </cell>
          <cell r="H3174">
            <v>1999</v>
          </cell>
          <cell r="I3174">
            <v>37084</v>
          </cell>
          <cell r="J3174">
            <v>2001</v>
          </cell>
          <cell r="K3174" t="str">
            <v>Julio</v>
          </cell>
          <cell r="L3174">
            <v>36396</v>
          </cell>
          <cell r="M3174" t="str">
            <v>Agosto</v>
          </cell>
          <cell r="N3174">
            <v>1999</v>
          </cell>
          <cell r="Q3174">
            <v>20</v>
          </cell>
          <cell r="R3174">
            <v>20.6</v>
          </cell>
          <cell r="S3174">
            <v>101.301</v>
          </cell>
          <cell r="T3174">
            <v>4846.1000000000004</v>
          </cell>
          <cell r="U3174">
            <v>4909.1477610000002</v>
          </cell>
          <cell r="V3174">
            <v>4846.1000000000004</v>
          </cell>
          <cell r="W3174">
            <v>4909.1477610000002</v>
          </cell>
          <cell r="X3174">
            <v>4846.1000000000004</v>
          </cell>
          <cell r="Y3174">
            <v>969.22000000000014</v>
          </cell>
          <cell r="Z3174">
            <v>5815.3200000000006</v>
          </cell>
          <cell r="AA3174">
            <v>99829.660000000018</v>
          </cell>
          <cell r="AB3174">
            <v>0</v>
          </cell>
          <cell r="AC3174">
            <v>969.22000000000014</v>
          </cell>
          <cell r="AD3174">
            <v>969.22000000000014</v>
          </cell>
          <cell r="AE3174">
            <v>0</v>
          </cell>
          <cell r="AF3174">
            <v>0</v>
          </cell>
          <cell r="AG3174">
            <v>0</v>
          </cell>
          <cell r="AH3174">
            <v>0</v>
          </cell>
          <cell r="AI3174">
            <v>0</v>
          </cell>
          <cell r="AJ3174">
            <v>0</v>
          </cell>
          <cell r="AK3174">
            <v>0</v>
          </cell>
          <cell r="AL3174">
            <v>0</v>
          </cell>
          <cell r="AM3174">
            <v>0</v>
          </cell>
          <cell r="AN3174">
            <v>0</v>
          </cell>
          <cell r="AO3174">
            <v>0</v>
          </cell>
          <cell r="AP3174">
            <v>0</v>
          </cell>
          <cell r="AQ3174">
            <v>1938.4400000000003</v>
          </cell>
        </row>
        <row r="3175">
          <cell r="A3175">
            <v>3</v>
          </cell>
          <cell r="B3175" t="str">
            <v>COP</v>
          </cell>
          <cell r="C3175" t="str">
            <v>Convenidas</v>
          </cell>
          <cell r="D3175" t="str">
            <v>Fija</v>
          </cell>
          <cell r="E3175">
            <v>2</v>
          </cell>
          <cell r="F3175">
            <v>36353</v>
          </cell>
          <cell r="G3175" t="str">
            <v>Julio</v>
          </cell>
          <cell r="H3175">
            <v>1999</v>
          </cell>
          <cell r="I3175">
            <v>37084</v>
          </cell>
          <cell r="J3175">
            <v>2001</v>
          </cell>
          <cell r="K3175" t="str">
            <v>Julio</v>
          </cell>
          <cell r="L3175">
            <v>36396</v>
          </cell>
          <cell r="M3175" t="str">
            <v>Agosto</v>
          </cell>
          <cell r="N3175">
            <v>1999</v>
          </cell>
          <cell r="Q3175">
            <v>20</v>
          </cell>
          <cell r="R3175">
            <v>20.6</v>
          </cell>
          <cell r="S3175">
            <v>101.301</v>
          </cell>
          <cell r="T3175">
            <v>86736.6</v>
          </cell>
          <cell r="U3175">
            <v>87865.043166000003</v>
          </cell>
          <cell r="V3175">
            <v>86736.6</v>
          </cell>
          <cell r="W3175">
            <v>87865.043166000003</v>
          </cell>
          <cell r="X3175">
            <v>86736.6</v>
          </cell>
          <cell r="Y3175">
            <v>17347.320000000003</v>
          </cell>
          <cell r="Z3175">
            <v>104083.92000000001</v>
          </cell>
          <cell r="AA3175">
            <v>1786773.9600000002</v>
          </cell>
          <cell r="AB3175">
            <v>0</v>
          </cell>
          <cell r="AC3175">
            <v>17347.320000000003</v>
          </cell>
          <cell r="AD3175">
            <v>17347.320000000003</v>
          </cell>
          <cell r="AE3175">
            <v>0</v>
          </cell>
          <cell r="AF3175">
            <v>0</v>
          </cell>
          <cell r="AG3175">
            <v>0</v>
          </cell>
          <cell r="AH3175">
            <v>0</v>
          </cell>
          <cell r="AI3175">
            <v>0</v>
          </cell>
          <cell r="AJ3175">
            <v>0</v>
          </cell>
          <cell r="AK3175">
            <v>0</v>
          </cell>
          <cell r="AL3175">
            <v>0</v>
          </cell>
          <cell r="AM3175">
            <v>0</v>
          </cell>
          <cell r="AN3175">
            <v>0</v>
          </cell>
          <cell r="AO3175">
            <v>0</v>
          </cell>
          <cell r="AP3175">
            <v>0</v>
          </cell>
          <cell r="AQ3175">
            <v>34694.640000000007</v>
          </cell>
        </row>
        <row r="3176">
          <cell r="A3176">
            <v>3</v>
          </cell>
          <cell r="B3176" t="str">
            <v>COP</v>
          </cell>
          <cell r="C3176" t="str">
            <v>Forzosas</v>
          </cell>
          <cell r="D3176" t="str">
            <v>Fija</v>
          </cell>
          <cell r="E3176">
            <v>3</v>
          </cell>
          <cell r="F3176">
            <v>36381</v>
          </cell>
          <cell r="G3176" t="str">
            <v>Agosto</v>
          </cell>
          <cell r="H3176">
            <v>1999</v>
          </cell>
          <cell r="I3176">
            <v>37477</v>
          </cell>
          <cell r="J3176">
            <v>2002</v>
          </cell>
          <cell r="K3176" t="str">
            <v>Agosto</v>
          </cell>
          <cell r="L3176">
            <v>36396</v>
          </cell>
          <cell r="M3176" t="str">
            <v>Agosto</v>
          </cell>
          <cell r="N3176">
            <v>1999</v>
          </cell>
          <cell r="Q3176">
            <v>20</v>
          </cell>
          <cell r="R3176">
            <v>21.3</v>
          </cell>
          <cell r="S3176">
            <v>98.091999999999999</v>
          </cell>
          <cell r="T3176">
            <v>45622.8</v>
          </cell>
          <cell r="U3176">
            <v>44752.316976000002</v>
          </cell>
          <cell r="V3176">
            <v>45622.8</v>
          </cell>
          <cell r="W3176">
            <v>44752.316976000002</v>
          </cell>
          <cell r="X3176">
            <v>45622.8</v>
          </cell>
          <cell r="Y3176">
            <v>9124.5600000000013</v>
          </cell>
          <cell r="Z3176">
            <v>54747.360000000001</v>
          </cell>
          <cell r="AA3176">
            <v>971765.64000000013</v>
          </cell>
          <cell r="AB3176">
            <v>0</v>
          </cell>
          <cell r="AC3176">
            <v>9124.5600000000013</v>
          </cell>
          <cell r="AD3176">
            <v>9124.5600000000013</v>
          </cell>
          <cell r="AE3176">
            <v>9124.5600000000013</v>
          </cell>
          <cell r="AF3176">
            <v>0</v>
          </cell>
          <cell r="AG3176">
            <v>0</v>
          </cell>
          <cell r="AH3176">
            <v>0</v>
          </cell>
          <cell r="AI3176">
            <v>0</v>
          </cell>
          <cell r="AJ3176">
            <v>0</v>
          </cell>
          <cell r="AK3176">
            <v>0</v>
          </cell>
          <cell r="AL3176">
            <v>0</v>
          </cell>
          <cell r="AM3176">
            <v>0</v>
          </cell>
          <cell r="AN3176">
            <v>0</v>
          </cell>
          <cell r="AO3176">
            <v>0</v>
          </cell>
          <cell r="AP3176">
            <v>0</v>
          </cell>
          <cell r="AQ3176">
            <v>27373.680000000004</v>
          </cell>
        </row>
        <row r="3177">
          <cell r="A3177">
            <v>3</v>
          </cell>
          <cell r="B3177" t="str">
            <v>COP</v>
          </cell>
          <cell r="C3177" t="str">
            <v>Convenidas</v>
          </cell>
          <cell r="D3177" t="str">
            <v>Fija</v>
          </cell>
          <cell r="E3177">
            <v>3</v>
          </cell>
          <cell r="F3177">
            <v>36381</v>
          </cell>
          <cell r="G3177" t="str">
            <v>Agosto</v>
          </cell>
          <cell r="H3177">
            <v>1999</v>
          </cell>
          <cell r="I3177">
            <v>37477</v>
          </cell>
          <cell r="J3177">
            <v>2002</v>
          </cell>
          <cell r="K3177" t="str">
            <v>Agosto</v>
          </cell>
          <cell r="L3177">
            <v>36396</v>
          </cell>
          <cell r="M3177" t="str">
            <v>Agosto</v>
          </cell>
          <cell r="N3177">
            <v>1999</v>
          </cell>
          <cell r="Q3177">
            <v>20</v>
          </cell>
          <cell r="R3177">
            <v>21.3</v>
          </cell>
          <cell r="S3177">
            <v>98.091999999999999</v>
          </cell>
          <cell r="T3177">
            <v>27284.9</v>
          </cell>
          <cell r="U3177">
            <v>26764.304108</v>
          </cell>
          <cell r="V3177">
            <v>27284.9</v>
          </cell>
          <cell r="W3177">
            <v>26764.304108</v>
          </cell>
          <cell r="X3177">
            <v>27284.9</v>
          </cell>
          <cell r="Y3177">
            <v>5456.9800000000005</v>
          </cell>
          <cell r="Z3177">
            <v>32741.88</v>
          </cell>
          <cell r="AA3177">
            <v>581168.37</v>
          </cell>
          <cell r="AB3177">
            <v>0</v>
          </cell>
          <cell r="AC3177">
            <v>5456.9800000000005</v>
          </cell>
          <cell r="AD3177">
            <v>5456.9800000000005</v>
          </cell>
          <cell r="AE3177">
            <v>5456.9800000000005</v>
          </cell>
          <cell r="AF3177">
            <v>0</v>
          </cell>
          <cell r="AG3177">
            <v>0</v>
          </cell>
          <cell r="AH3177">
            <v>0</v>
          </cell>
          <cell r="AI3177">
            <v>0</v>
          </cell>
          <cell r="AJ3177">
            <v>0</v>
          </cell>
          <cell r="AK3177">
            <v>0</v>
          </cell>
          <cell r="AL3177">
            <v>0</v>
          </cell>
          <cell r="AM3177">
            <v>0</v>
          </cell>
          <cell r="AN3177">
            <v>0</v>
          </cell>
          <cell r="AO3177">
            <v>0</v>
          </cell>
          <cell r="AP3177">
            <v>0</v>
          </cell>
          <cell r="AQ3177">
            <v>16370.940000000002</v>
          </cell>
        </row>
        <row r="3178">
          <cell r="A3178">
            <v>3</v>
          </cell>
          <cell r="B3178" t="str">
            <v>COP</v>
          </cell>
          <cell r="C3178" t="str">
            <v>Forzosas</v>
          </cell>
          <cell r="D3178" t="str">
            <v>Fija</v>
          </cell>
          <cell r="E3178">
            <v>1</v>
          </cell>
          <cell r="F3178">
            <v>36381</v>
          </cell>
          <cell r="G3178" t="str">
            <v>Agosto</v>
          </cell>
          <cell r="H3178">
            <v>1999</v>
          </cell>
          <cell r="I3178">
            <v>36747</v>
          </cell>
          <cell r="J3178">
            <v>2000</v>
          </cell>
          <cell r="K3178" t="str">
            <v>Agosto</v>
          </cell>
          <cell r="L3178">
            <v>36397</v>
          </cell>
          <cell r="M3178" t="str">
            <v>Agosto</v>
          </cell>
          <cell r="N3178">
            <v>1999</v>
          </cell>
          <cell r="Q3178">
            <v>20</v>
          </cell>
          <cell r="R3178">
            <v>18</v>
          </cell>
          <cell r="S3178">
            <v>102.435</v>
          </cell>
          <cell r="T3178">
            <v>10704.2</v>
          </cell>
          <cell r="U3178">
            <v>10964.84727</v>
          </cell>
          <cell r="V3178">
            <v>10704.2</v>
          </cell>
          <cell r="W3178">
            <v>10964.84727</v>
          </cell>
          <cell r="X3178">
            <v>10704.2</v>
          </cell>
          <cell r="Y3178">
            <v>2140.84</v>
          </cell>
          <cell r="Z3178">
            <v>12845.04</v>
          </cell>
          <cell r="AA3178">
            <v>192675.6</v>
          </cell>
          <cell r="AB3178">
            <v>0</v>
          </cell>
          <cell r="AC3178">
            <v>2140.84</v>
          </cell>
          <cell r="AD3178">
            <v>0</v>
          </cell>
          <cell r="AE3178">
            <v>0</v>
          </cell>
          <cell r="AF3178">
            <v>0</v>
          </cell>
          <cell r="AG3178">
            <v>0</v>
          </cell>
          <cell r="AH3178">
            <v>0</v>
          </cell>
          <cell r="AI3178">
            <v>0</v>
          </cell>
          <cell r="AJ3178">
            <v>0</v>
          </cell>
          <cell r="AK3178">
            <v>0</v>
          </cell>
          <cell r="AL3178">
            <v>0</v>
          </cell>
          <cell r="AM3178">
            <v>0</v>
          </cell>
          <cell r="AN3178">
            <v>0</v>
          </cell>
          <cell r="AO3178">
            <v>0</v>
          </cell>
          <cell r="AP3178">
            <v>0</v>
          </cell>
          <cell r="AQ3178">
            <v>2140.84</v>
          </cell>
        </row>
        <row r="3179">
          <cell r="A3179">
            <v>3</v>
          </cell>
          <cell r="B3179" t="str">
            <v>COP</v>
          </cell>
          <cell r="C3179" t="str">
            <v>Forzosas</v>
          </cell>
          <cell r="D3179" t="str">
            <v>Fija</v>
          </cell>
          <cell r="E3179">
            <v>2</v>
          </cell>
          <cell r="F3179">
            <v>36353</v>
          </cell>
          <cell r="G3179" t="str">
            <v>Julio</v>
          </cell>
          <cell r="H3179">
            <v>1999</v>
          </cell>
          <cell r="I3179">
            <v>37084</v>
          </cell>
          <cell r="J3179">
            <v>2001</v>
          </cell>
          <cell r="K3179" t="str">
            <v>Julio</v>
          </cell>
          <cell r="L3179">
            <v>36397</v>
          </cell>
          <cell r="M3179" t="str">
            <v>Agosto</v>
          </cell>
          <cell r="N3179">
            <v>1999</v>
          </cell>
          <cell r="Q3179">
            <v>20</v>
          </cell>
          <cell r="R3179">
            <v>20.6</v>
          </cell>
          <cell r="S3179">
            <v>101.35299999999999</v>
          </cell>
          <cell r="T3179">
            <v>1790.2</v>
          </cell>
          <cell r="U3179">
            <v>1814.4214059999999</v>
          </cell>
          <cell r="V3179">
            <v>1790.2</v>
          </cell>
          <cell r="W3179">
            <v>1814.4214059999999</v>
          </cell>
          <cell r="X3179">
            <v>1790.2</v>
          </cell>
          <cell r="Y3179">
            <v>358.04</v>
          </cell>
          <cell r="Z3179">
            <v>2148.2400000000002</v>
          </cell>
          <cell r="AA3179">
            <v>36878.120000000003</v>
          </cell>
          <cell r="AB3179">
            <v>0</v>
          </cell>
          <cell r="AC3179">
            <v>358.04</v>
          </cell>
          <cell r="AD3179">
            <v>358.04</v>
          </cell>
          <cell r="AE3179">
            <v>0</v>
          </cell>
          <cell r="AF3179">
            <v>0</v>
          </cell>
          <cell r="AG3179">
            <v>0</v>
          </cell>
          <cell r="AH3179">
            <v>0</v>
          </cell>
          <cell r="AI3179">
            <v>0</v>
          </cell>
          <cell r="AJ3179">
            <v>0</v>
          </cell>
          <cell r="AK3179">
            <v>0</v>
          </cell>
          <cell r="AL3179">
            <v>0</v>
          </cell>
          <cell r="AM3179">
            <v>0</v>
          </cell>
          <cell r="AN3179">
            <v>0</v>
          </cell>
          <cell r="AO3179">
            <v>0</v>
          </cell>
          <cell r="AP3179">
            <v>0</v>
          </cell>
          <cell r="AQ3179">
            <v>716.08</v>
          </cell>
        </row>
        <row r="3180">
          <cell r="A3180">
            <v>3</v>
          </cell>
          <cell r="B3180" t="str">
            <v>COP</v>
          </cell>
          <cell r="C3180" t="str">
            <v>Convenidas</v>
          </cell>
          <cell r="D3180" t="str">
            <v>Fija</v>
          </cell>
          <cell r="E3180">
            <v>2</v>
          </cell>
          <cell r="F3180">
            <v>36353</v>
          </cell>
          <cell r="G3180" t="str">
            <v>Julio</v>
          </cell>
          <cell r="H3180">
            <v>1999</v>
          </cell>
          <cell r="I3180">
            <v>37084</v>
          </cell>
          <cell r="J3180">
            <v>2001</v>
          </cell>
          <cell r="K3180" t="str">
            <v>Julio</v>
          </cell>
          <cell r="L3180">
            <v>36397</v>
          </cell>
          <cell r="M3180" t="str">
            <v>Agosto</v>
          </cell>
          <cell r="N3180">
            <v>1999</v>
          </cell>
          <cell r="Q3180">
            <v>20</v>
          </cell>
          <cell r="R3180">
            <v>20.6</v>
          </cell>
          <cell r="S3180">
            <v>101.35299999999999</v>
          </cell>
          <cell r="T3180">
            <v>13813.1</v>
          </cell>
          <cell r="U3180">
            <v>13999.991243</v>
          </cell>
          <cell r="V3180">
            <v>13813.1</v>
          </cell>
          <cell r="W3180">
            <v>13999.991243</v>
          </cell>
          <cell r="X3180">
            <v>13813.1</v>
          </cell>
          <cell r="Y3180">
            <v>2762.6200000000003</v>
          </cell>
          <cell r="Z3180">
            <v>16575.72</v>
          </cell>
          <cell r="AA3180">
            <v>284549.86000000004</v>
          </cell>
          <cell r="AB3180">
            <v>0</v>
          </cell>
          <cell r="AC3180">
            <v>2762.6200000000003</v>
          </cell>
          <cell r="AD3180">
            <v>2762.6200000000003</v>
          </cell>
          <cell r="AE3180">
            <v>0</v>
          </cell>
          <cell r="AF3180">
            <v>0</v>
          </cell>
          <cell r="AG3180">
            <v>0</v>
          </cell>
          <cell r="AH3180">
            <v>0</v>
          </cell>
          <cell r="AI3180">
            <v>0</v>
          </cell>
          <cell r="AJ3180">
            <v>0</v>
          </cell>
          <cell r="AK3180">
            <v>0</v>
          </cell>
          <cell r="AL3180">
            <v>0</v>
          </cell>
          <cell r="AM3180">
            <v>0</v>
          </cell>
          <cell r="AN3180">
            <v>0</v>
          </cell>
          <cell r="AO3180">
            <v>0</v>
          </cell>
          <cell r="AP3180">
            <v>0</v>
          </cell>
          <cell r="AQ3180">
            <v>5525.2400000000007</v>
          </cell>
        </row>
        <row r="3181">
          <cell r="A3181">
            <v>3</v>
          </cell>
          <cell r="B3181" t="str">
            <v>COP</v>
          </cell>
          <cell r="C3181" t="str">
            <v>Forzosas</v>
          </cell>
          <cell r="D3181" t="str">
            <v>Fija</v>
          </cell>
          <cell r="E3181">
            <v>3</v>
          </cell>
          <cell r="F3181">
            <v>36381</v>
          </cell>
          <cell r="G3181" t="str">
            <v>Agosto</v>
          </cell>
          <cell r="H3181">
            <v>1999</v>
          </cell>
          <cell r="I3181">
            <v>37477</v>
          </cell>
          <cell r="J3181">
            <v>2002</v>
          </cell>
          <cell r="K3181" t="str">
            <v>Agosto</v>
          </cell>
          <cell r="L3181">
            <v>36397</v>
          </cell>
          <cell r="M3181" t="str">
            <v>Agosto</v>
          </cell>
          <cell r="N3181">
            <v>1999</v>
          </cell>
          <cell r="Q3181">
            <v>20</v>
          </cell>
          <cell r="R3181">
            <v>21.3</v>
          </cell>
          <cell r="S3181">
            <v>98.144000000000005</v>
          </cell>
          <cell r="T3181">
            <v>600</v>
          </cell>
          <cell r="U3181">
            <v>588.86400000000003</v>
          </cell>
          <cell r="V3181">
            <v>600</v>
          </cell>
          <cell r="W3181">
            <v>588.86400000000003</v>
          </cell>
          <cell r="X3181">
            <v>600</v>
          </cell>
          <cell r="Y3181">
            <v>120</v>
          </cell>
          <cell r="Z3181">
            <v>720</v>
          </cell>
          <cell r="AA3181">
            <v>12780</v>
          </cell>
          <cell r="AB3181">
            <v>0</v>
          </cell>
          <cell r="AC3181">
            <v>120</v>
          </cell>
          <cell r="AD3181">
            <v>120</v>
          </cell>
          <cell r="AE3181">
            <v>120</v>
          </cell>
          <cell r="AF3181">
            <v>0</v>
          </cell>
          <cell r="AG3181">
            <v>0</v>
          </cell>
          <cell r="AH3181">
            <v>0</v>
          </cell>
          <cell r="AI3181">
            <v>0</v>
          </cell>
          <cell r="AJ3181">
            <v>0</v>
          </cell>
          <cell r="AK3181">
            <v>0</v>
          </cell>
          <cell r="AL3181">
            <v>0</v>
          </cell>
          <cell r="AM3181">
            <v>0</v>
          </cell>
          <cell r="AN3181">
            <v>0</v>
          </cell>
          <cell r="AO3181">
            <v>0</v>
          </cell>
          <cell r="AP3181">
            <v>0</v>
          </cell>
          <cell r="AQ3181">
            <v>360</v>
          </cell>
        </row>
        <row r="3182">
          <cell r="A3182">
            <v>3</v>
          </cell>
          <cell r="B3182" t="str">
            <v>COP</v>
          </cell>
          <cell r="C3182" t="str">
            <v>Subastas</v>
          </cell>
          <cell r="D3182" t="str">
            <v>Fija</v>
          </cell>
          <cell r="E3182">
            <v>1</v>
          </cell>
          <cell r="F3182">
            <v>36381</v>
          </cell>
          <cell r="G3182" t="str">
            <v>Agosto</v>
          </cell>
          <cell r="H3182">
            <v>1999</v>
          </cell>
          <cell r="I3182">
            <v>36747</v>
          </cell>
          <cell r="J3182">
            <v>2000</v>
          </cell>
          <cell r="K3182" t="str">
            <v>Agosto</v>
          </cell>
          <cell r="L3182">
            <v>36399</v>
          </cell>
          <cell r="M3182" t="str">
            <v>Agosto</v>
          </cell>
          <cell r="N3182">
            <v>1999</v>
          </cell>
          <cell r="Q3182">
            <v>20</v>
          </cell>
          <cell r="R3182">
            <v>18.100000000000001</v>
          </cell>
          <cell r="S3182">
            <v>102.446</v>
          </cell>
          <cell r="T3182">
            <v>14641.7</v>
          </cell>
          <cell r="U3182">
            <v>14999.835982000001</v>
          </cell>
          <cell r="V3182">
            <v>14641.7</v>
          </cell>
          <cell r="W3182">
            <v>14999.835982000001</v>
          </cell>
          <cell r="X3182">
            <v>14641.7</v>
          </cell>
          <cell r="Y3182">
            <v>2928.34</v>
          </cell>
          <cell r="Z3182">
            <v>17570.04</v>
          </cell>
          <cell r="AA3182">
            <v>265014.77</v>
          </cell>
          <cell r="AB3182">
            <v>0</v>
          </cell>
          <cell r="AC3182">
            <v>2928.34</v>
          </cell>
          <cell r="AD3182">
            <v>0</v>
          </cell>
          <cell r="AE3182">
            <v>0</v>
          </cell>
          <cell r="AF3182">
            <v>0</v>
          </cell>
          <cell r="AG3182">
            <v>0</v>
          </cell>
          <cell r="AH3182">
            <v>0</v>
          </cell>
          <cell r="AI3182">
            <v>0</v>
          </cell>
          <cell r="AJ3182">
            <v>0</v>
          </cell>
          <cell r="AK3182">
            <v>0</v>
          </cell>
          <cell r="AL3182">
            <v>0</v>
          </cell>
          <cell r="AM3182">
            <v>0</v>
          </cell>
          <cell r="AN3182">
            <v>0</v>
          </cell>
          <cell r="AO3182">
            <v>0</v>
          </cell>
          <cell r="AP3182">
            <v>0</v>
          </cell>
          <cell r="AQ3182">
            <v>2928.34</v>
          </cell>
        </row>
        <row r="3183">
          <cell r="A3183">
            <v>3</v>
          </cell>
          <cell r="B3183" t="str">
            <v>COP</v>
          </cell>
          <cell r="C3183" t="str">
            <v>Forzosas</v>
          </cell>
          <cell r="D3183" t="str">
            <v>Fija</v>
          </cell>
          <cell r="E3183">
            <v>1</v>
          </cell>
          <cell r="F3183">
            <v>36381</v>
          </cell>
          <cell r="G3183" t="str">
            <v>Agosto</v>
          </cell>
          <cell r="H3183">
            <v>1999</v>
          </cell>
          <cell r="I3183">
            <v>36747</v>
          </cell>
          <cell r="J3183">
            <v>2000</v>
          </cell>
          <cell r="K3183" t="str">
            <v>Agosto</v>
          </cell>
          <cell r="L3183">
            <v>36399</v>
          </cell>
          <cell r="M3183" t="str">
            <v>Agosto</v>
          </cell>
          <cell r="N3183">
            <v>1999</v>
          </cell>
          <cell r="Q3183">
            <v>20</v>
          </cell>
          <cell r="R3183">
            <v>18.100000000000001</v>
          </cell>
          <cell r="S3183">
            <v>102.446</v>
          </cell>
          <cell r="T3183">
            <v>10853.4</v>
          </cell>
          <cell r="U3183">
            <v>11118.874164000001</v>
          </cell>
          <cell r="V3183">
            <v>10853.4</v>
          </cell>
          <cell r="W3183">
            <v>11118.874164000001</v>
          </cell>
          <cell r="X3183">
            <v>10853.4</v>
          </cell>
          <cell r="Y3183">
            <v>2170.6799999999998</v>
          </cell>
          <cell r="Z3183">
            <v>13024.08</v>
          </cell>
          <cell r="AA3183">
            <v>196446.54</v>
          </cell>
          <cell r="AB3183">
            <v>0</v>
          </cell>
          <cell r="AC3183">
            <v>2170.6799999999998</v>
          </cell>
          <cell r="AD3183">
            <v>0</v>
          </cell>
          <cell r="AE3183">
            <v>0</v>
          </cell>
          <cell r="AF3183">
            <v>0</v>
          </cell>
          <cell r="AG3183">
            <v>0</v>
          </cell>
          <cell r="AH3183">
            <v>0</v>
          </cell>
          <cell r="AI3183">
            <v>0</v>
          </cell>
          <cell r="AJ3183">
            <v>0</v>
          </cell>
          <cell r="AK3183">
            <v>0</v>
          </cell>
          <cell r="AL3183">
            <v>0</v>
          </cell>
          <cell r="AM3183">
            <v>0</v>
          </cell>
          <cell r="AN3183">
            <v>0</v>
          </cell>
          <cell r="AO3183">
            <v>0</v>
          </cell>
          <cell r="AP3183">
            <v>0</v>
          </cell>
          <cell r="AQ3183">
            <v>2170.6799999999998</v>
          </cell>
        </row>
        <row r="3184">
          <cell r="A3184">
            <v>3</v>
          </cell>
          <cell r="B3184" t="str">
            <v>COP</v>
          </cell>
          <cell r="C3184" t="str">
            <v>Subastas</v>
          </cell>
          <cell r="D3184" t="str">
            <v>Fija</v>
          </cell>
          <cell r="E3184">
            <v>2</v>
          </cell>
          <cell r="F3184">
            <v>36353</v>
          </cell>
          <cell r="G3184" t="str">
            <v>Julio</v>
          </cell>
          <cell r="H3184">
            <v>1999</v>
          </cell>
          <cell r="I3184">
            <v>37084</v>
          </cell>
          <cell r="J3184">
            <v>2001</v>
          </cell>
          <cell r="K3184" t="str">
            <v>Julio</v>
          </cell>
          <cell r="L3184">
            <v>36399</v>
          </cell>
          <cell r="M3184" t="str">
            <v>Agosto</v>
          </cell>
          <cell r="N3184">
            <v>1999</v>
          </cell>
          <cell r="Q3184">
            <v>20</v>
          </cell>
          <cell r="R3184">
            <v>20.7</v>
          </cell>
          <cell r="S3184">
            <v>101.31399999999999</v>
          </cell>
          <cell r="T3184">
            <v>36402.6</v>
          </cell>
          <cell r="U3184">
            <v>36880.930163999998</v>
          </cell>
          <cell r="V3184">
            <v>36402.6</v>
          </cell>
          <cell r="W3184">
            <v>36880.930163999998</v>
          </cell>
          <cell r="X3184">
            <v>36402.6</v>
          </cell>
          <cell r="Y3184">
            <v>7280.52</v>
          </cell>
          <cell r="Z3184">
            <v>43683.119999999995</v>
          </cell>
          <cell r="AA3184">
            <v>753533.82</v>
          </cell>
          <cell r="AB3184">
            <v>0</v>
          </cell>
          <cell r="AC3184">
            <v>7280.52</v>
          </cell>
          <cell r="AD3184">
            <v>7280.52</v>
          </cell>
          <cell r="AE3184">
            <v>0</v>
          </cell>
          <cell r="AF3184">
            <v>0</v>
          </cell>
          <cell r="AG3184">
            <v>0</v>
          </cell>
          <cell r="AH3184">
            <v>0</v>
          </cell>
          <cell r="AI3184">
            <v>0</v>
          </cell>
          <cell r="AJ3184">
            <v>0</v>
          </cell>
          <cell r="AK3184">
            <v>0</v>
          </cell>
          <cell r="AL3184">
            <v>0</v>
          </cell>
          <cell r="AM3184">
            <v>0</v>
          </cell>
          <cell r="AN3184">
            <v>0</v>
          </cell>
          <cell r="AO3184">
            <v>0</v>
          </cell>
          <cell r="AP3184">
            <v>0</v>
          </cell>
          <cell r="AQ3184">
            <v>14561.04</v>
          </cell>
        </row>
        <row r="3185">
          <cell r="A3185">
            <v>3</v>
          </cell>
          <cell r="B3185" t="str">
            <v>COP</v>
          </cell>
          <cell r="C3185" t="str">
            <v>Subastas</v>
          </cell>
          <cell r="D3185" t="str">
            <v>Fija</v>
          </cell>
          <cell r="E3185">
            <v>3</v>
          </cell>
          <cell r="F3185">
            <v>36381</v>
          </cell>
          <cell r="G3185" t="str">
            <v>Agosto</v>
          </cell>
          <cell r="H3185">
            <v>1999</v>
          </cell>
          <cell r="I3185">
            <v>37477</v>
          </cell>
          <cell r="J3185">
            <v>2002</v>
          </cell>
          <cell r="K3185" t="str">
            <v>Agosto</v>
          </cell>
          <cell r="L3185">
            <v>36399</v>
          </cell>
          <cell r="M3185" t="str">
            <v>Agosto</v>
          </cell>
          <cell r="N3185">
            <v>1999</v>
          </cell>
          <cell r="Q3185">
            <v>20</v>
          </cell>
          <cell r="R3185">
            <v>21.5</v>
          </cell>
          <cell r="S3185">
            <v>97.847999999999999</v>
          </cell>
          <cell r="T3185">
            <v>25549.599999999999</v>
          </cell>
          <cell r="U3185">
            <v>24999.772607999999</v>
          </cell>
          <cell r="V3185">
            <v>25549.599999999999</v>
          </cell>
          <cell r="W3185">
            <v>24999.772607999999</v>
          </cell>
          <cell r="X3185">
            <v>25549.599999999999</v>
          </cell>
          <cell r="Y3185">
            <v>5109.92</v>
          </cell>
          <cell r="Z3185">
            <v>30659.519999999997</v>
          </cell>
          <cell r="AA3185">
            <v>549316.4</v>
          </cell>
          <cell r="AB3185">
            <v>0</v>
          </cell>
          <cell r="AC3185">
            <v>5109.92</v>
          </cell>
          <cell r="AD3185">
            <v>5109.92</v>
          </cell>
          <cell r="AE3185">
            <v>5109.92</v>
          </cell>
          <cell r="AF3185">
            <v>0</v>
          </cell>
          <cell r="AG3185">
            <v>0</v>
          </cell>
          <cell r="AH3185">
            <v>0</v>
          </cell>
          <cell r="AI3185">
            <v>0</v>
          </cell>
          <cell r="AJ3185">
            <v>0</v>
          </cell>
          <cell r="AK3185">
            <v>0</v>
          </cell>
          <cell r="AL3185">
            <v>0</v>
          </cell>
          <cell r="AM3185">
            <v>0</v>
          </cell>
          <cell r="AN3185">
            <v>0</v>
          </cell>
          <cell r="AO3185">
            <v>0</v>
          </cell>
          <cell r="AP3185">
            <v>0</v>
          </cell>
          <cell r="AQ3185">
            <v>15329.76</v>
          </cell>
        </row>
        <row r="3186">
          <cell r="A3186">
            <v>3</v>
          </cell>
          <cell r="B3186" t="str">
            <v>COP</v>
          </cell>
          <cell r="C3186" t="str">
            <v>Forzosas</v>
          </cell>
          <cell r="D3186" t="str">
            <v>Fija</v>
          </cell>
          <cell r="E3186">
            <v>1</v>
          </cell>
          <cell r="F3186">
            <v>36381</v>
          </cell>
          <cell r="G3186" t="str">
            <v>Agosto</v>
          </cell>
          <cell r="H3186">
            <v>1999</v>
          </cell>
          <cell r="I3186">
            <v>36747</v>
          </cell>
          <cell r="J3186">
            <v>2000</v>
          </cell>
          <cell r="K3186" t="str">
            <v>Agosto</v>
          </cell>
          <cell r="L3186">
            <v>36402</v>
          </cell>
          <cell r="M3186" t="str">
            <v>Agosto</v>
          </cell>
          <cell r="N3186">
            <v>1999</v>
          </cell>
          <cell r="Q3186">
            <v>20</v>
          </cell>
          <cell r="R3186">
            <v>18.100000000000001</v>
          </cell>
          <cell r="S3186">
            <v>102.586</v>
          </cell>
          <cell r="T3186">
            <v>8578</v>
          </cell>
          <cell r="U3186">
            <v>8799.8270799999991</v>
          </cell>
          <cell r="V3186">
            <v>8578</v>
          </cell>
          <cell r="W3186">
            <v>8799.8270799999991</v>
          </cell>
          <cell r="X3186">
            <v>8578</v>
          </cell>
          <cell r="Y3186">
            <v>1715.6000000000001</v>
          </cell>
          <cell r="Z3186">
            <v>10293.6</v>
          </cell>
          <cell r="AA3186">
            <v>155261.80000000002</v>
          </cell>
          <cell r="AB3186">
            <v>0</v>
          </cell>
          <cell r="AC3186">
            <v>1715.6000000000001</v>
          </cell>
          <cell r="AD3186">
            <v>0</v>
          </cell>
          <cell r="AE3186">
            <v>0</v>
          </cell>
          <cell r="AF3186">
            <v>0</v>
          </cell>
          <cell r="AG3186">
            <v>0</v>
          </cell>
          <cell r="AH3186">
            <v>0</v>
          </cell>
          <cell r="AI3186">
            <v>0</v>
          </cell>
          <cell r="AJ3186">
            <v>0</v>
          </cell>
          <cell r="AK3186">
            <v>0</v>
          </cell>
          <cell r="AL3186">
            <v>0</v>
          </cell>
          <cell r="AM3186">
            <v>0</v>
          </cell>
          <cell r="AN3186">
            <v>0</v>
          </cell>
          <cell r="AO3186">
            <v>0</v>
          </cell>
          <cell r="AP3186">
            <v>0</v>
          </cell>
          <cell r="AQ3186">
            <v>1715.6000000000001</v>
          </cell>
        </row>
        <row r="3187">
          <cell r="A3187">
            <v>3</v>
          </cell>
          <cell r="B3187" t="str">
            <v>COP</v>
          </cell>
          <cell r="C3187" t="str">
            <v>Convenidas</v>
          </cell>
          <cell r="D3187" t="str">
            <v>Fija</v>
          </cell>
          <cell r="E3187">
            <v>1</v>
          </cell>
          <cell r="F3187">
            <v>36381</v>
          </cell>
          <cell r="G3187" t="str">
            <v>Agosto</v>
          </cell>
          <cell r="H3187">
            <v>1999</v>
          </cell>
          <cell r="I3187">
            <v>36747</v>
          </cell>
          <cell r="J3187">
            <v>2000</v>
          </cell>
          <cell r="K3187" t="str">
            <v>Agosto</v>
          </cell>
          <cell r="L3187">
            <v>36402</v>
          </cell>
          <cell r="M3187" t="str">
            <v>Agosto</v>
          </cell>
          <cell r="N3187">
            <v>1999</v>
          </cell>
          <cell r="Q3187">
            <v>20</v>
          </cell>
          <cell r="R3187">
            <v>18.100000000000001</v>
          </cell>
          <cell r="S3187">
            <v>102.586</v>
          </cell>
          <cell r="T3187">
            <v>4873.8999999999996</v>
          </cell>
          <cell r="U3187">
            <v>4999.9390540000004</v>
          </cell>
          <cell r="V3187">
            <v>4873.8999999999996</v>
          </cell>
          <cell r="W3187">
            <v>4999.9390540000004</v>
          </cell>
          <cell r="X3187">
            <v>4873.8999999999996</v>
          </cell>
          <cell r="Y3187">
            <v>974.78</v>
          </cell>
          <cell r="Z3187">
            <v>5848.6799999999994</v>
          </cell>
          <cell r="AA3187">
            <v>88217.59</v>
          </cell>
          <cell r="AB3187">
            <v>0</v>
          </cell>
          <cell r="AC3187">
            <v>974.78</v>
          </cell>
          <cell r="AD3187">
            <v>0</v>
          </cell>
          <cell r="AE3187">
            <v>0</v>
          </cell>
          <cell r="AF3187">
            <v>0</v>
          </cell>
          <cell r="AG3187">
            <v>0</v>
          </cell>
          <cell r="AH3187">
            <v>0</v>
          </cell>
          <cell r="AI3187">
            <v>0</v>
          </cell>
          <cell r="AJ3187">
            <v>0</v>
          </cell>
          <cell r="AK3187">
            <v>0</v>
          </cell>
          <cell r="AL3187">
            <v>0</v>
          </cell>
          <cell r="AM3187">
            <v>0</v>
          </cell>
          <cell r="AN3187">
            <v>0</v>
          </cell>
          <cell r="AO3187">
            <v>0</v>
          </cell>
          <cell r="AP3187">
            <v>0</v>
          </cell>
          <cell r="AQ3187">
            <v>974.78</v>
          </cell>
        </row>
        <row r="3188">
          <cell r="A3188">
            <v>3</v>
          </cell>
          <cell r="B3188" t="str">
            <v>COP</v>
          </cell>
          <cell r="C3188" t="str">
            <v>Convenidas</v>
          </cell>
          <cell r="D3188" t="str">
            <v>Fija</v>
          </cell>
          <cell r="E3188">
            <v>3</v>
          </cell>
          <cell r="F3188">
            <v>36381</v>
          </cell>
          <cell r="G3188" t="str">
            <v>Agosto</v>
          </cell>
          <cell r="H3188">
            <v>1999</v>
          </cell>
          <cell r="I3188">
            <v>37477</v>
          </cell>
          <cell r="J3188">
            <v>2002</v>
          </cell>
          <cell r="K3188" t="str">
            <v>Agosto</v>
          </cell>
          <cell r="L3188">
            <v>36402</v>
          </cell>
          <cell r="M3188" t="str">
            <v>Agosto</v>
          </cell>
          <cell r="N3188">
            <v>1999</v>
          </cell>
          <cell r="Q3188">
            <v>20</v>
          </cell>
          <cell r="R3188">
            <v>21.5</v>
          </cell>
          <cell r="S3188">
            <v>98.004999999999995</v>
          </cell>
          <cell r="T3188">
            <v>1530.5</v>
          </cell>
          <cell r="U3188">
            <v>1499.966525</v>
          </cell>
          <cell r="V3188">
            <v>1530.5</v>
          </cell>
          <cell r="W3188">
            <v>1499.966525</v>
          </cell>
          <cell r="X3188">
            <v>1530.5</v>
          </cell>
          <cell r="Y3188">
            <v>306.10000000000002</v>
          </cell>
          <cell r="Z3188">
            <v>1836.6</v>
          </cell>
          <cell r="AA3188">
            <v>32905.75</v>
          </cell>
          <cell r="AB3188">
            <v>0</v>
          </cell>
          <cell r="AC3188">
            <v>306.10000000000002</v>
          </cell>
          <cell r="AD3188">
            <v>306.10000000000002</v>
          </cell>
          <cell r="AE3188">
            <v>306.10000000000002</v>
          </cell>
          <cell r="AF3188">
            <v>0</v>
          </cell>
          <cell r="AG3188">
            <v>0</v>
          </cell>
          <cell r="AH3188">
            <v>0</v>
          </cell>
          <cell r="AI3188">
            <v>0</v>
          </cell>
          <cell r="AJ3188">
            <v>0</v>
          </cell>
          <cell r="AK3188">
            <v>0</v>
          </cell>
          <cell r="AL3188">
            <v>0</v>
          </cell>
          <cell r="AM3188">
            <v>0</v>
          </cell>
          <cell r="AN3188">
            <v>0</v>
          </cell>
          <cell r="AO3188">
            <v>0</v>
          </cell>
          <cell r="AP3188">
            <v>0</v>
          </cell>
          <cell r="AQ3188">
            <v>918.30000000000007</v>
          </cell>
        </row>
        <row r="3189">
          <cell r="A3189">
            <v>3</v>
          </cell>
          <cell r="B3189" t="str">
            <v>COP</v>
          </cell>
          <cell r="C3189" t="str">
            <v>Convenidas</v>
          </cell>
          <cell r="D3189" t="str">
            <v>Fija</v>
          </cell>
          <cell r="E3189">
            <v>3</v>
          </cell>
          <cell r="F3189">
            <v>36381</v>
          </cell>
          <cell r="G3189" t="str">
            <v>Agosto</v>
          </cell>
          <cell r="H3189">
            <v>1999</v>
          </cell>
          <cell r="I3189">
            <v>37477</v>
          </cell>
          <cell r="J3189">
            <v>2002</v>
          </cell>
          <cell r="K3189" t="str">
            <v>Agosto</v>
          </cell>
          <cell r="L3189">
            <v>36405</v>
          </cell>
          <cell r="M3189" t="str">
            <v>Septiembre</v>
          </cell>
          <cell r="N3189">
            <v>1999</v>
          </cell>
          <cell r="Q3189">
            <v>20</v>
          </cell>
          <cell r="R3189">
            <v>21.5</v>
          </cell>
          <cell r="S3189">
            <v>98.162000000000006</v>
          </cell>
          <cell r="T3189">
            <v>81497.899999999994</v>
          </cell>
          <cell r="U3189">
            <v>79999.968598000007</v>
          </cell>
          <cell r="V3189">
            <v>81497.899999999994</v>
          </cell>
          <cell r="W3189">
            <v>79999.968598000007</v>
          </cell>
          <cell r="X3189">
            <v>81497.899999999994</v>
          </cell>
          <cell r="Y3189">
            <v>16299.58</v>
          </cell>
          <cell r="Z3189">
            <v>97797.48</v>
          </cell>
          <cell r="AA3189">
            <v>1752204.8499999999</v>
          </cell>
          <cell r="AB3189">
            <v>0</v>
          </cell>
          <cell r="AC3189">
            <v>16299.58</v>
          </cell>
          <cell r="AD3189">
            <v>16299.58</v>
          </cell>
          <cell r="AE3189">
            <v>16299.58</v>
          </cell>
          <cell r="AF3189">
            <v>0</v>
          </cell>
          <cell r="AG3189">
            <v>0</v>
          </cell>
          <cell r="AH3189">
            <v>0</v>
          </cell>
          <cell r="AI3189">
            <v>0</v>
          </cell>
          <cell r="AJ3189">
            <v>0</v>
          </cell>
          <cell r="AK3189">
            <v>0</v>
          </cell>
          <cell r="AL3189">
            <v>0</v>
          </cell>
          <cell r="AM3189">
            <v>0</v>
          </cell>
          <cell r="AN3189">
            <v>0</v>
          </cell>
          <cell r="AO3189">
            <v>0</v>
          </cell>
          <cell r="AP3189">
            <v>0</v>
          </cell>
          <cell r="AQ3189">
            <v>48898.74</v>
          </cell>
        </row>
        <row r="3190">
          <cell r="A3190">
            <v>3</v>
          </cell>
          <cell r="B3190" t="str">
            <v>COP</v>
          </cell>
          <cell r="C3190" t="str">
            <v>Forzosas</v>
          </cell>
          <cell r="D3190" t="str">
            <v>Fija</v>
          </cell>
          <cell r="E3190">
            <v>1</v>
          </cell>
          <cell r="F3190">
            <v>36381</v>
          </cell>
          <cell r="G3190" t="str">
            <v>Agosto</v>
          </cell>
          <cell r="H3190">
            <v>1999</v>
          </cell>
          <cell r="I3190">
            <v>36747</v>
          </cell>
          <cell r="J3190">
            <v>2000</v>
          </cell>
          <cell r="K3190" t="str">
            <v>Agosto</v>
          </cell>
          <cell r="L3190">
            <v>36409</v>
          </cell>
          <cell r="M3190" t="str">
            <v>Septiembre</v>
          </cell>
          <cell r="N3190">
            <v>1999</v>
          </cell>
          <cell r="Q3190">
            <v>20</v>
          </cell>
          <cell r="R3190">
            <v>18.100000000000001</v>
          </cell>
          <cell r="S3190">
            <v>102.914</v>
          </cell>
          <cell r="T3190">
            <v>16</v>
          </cell>
          <cell r="U3190">
            <v>16.466239999999999</v>
          </cell>
          <cell r="V3190">
            <v>16</v>
          </cell>
          <cell r="W3190">
            <v>16.466239999999999</v>
          </cell>
          <cell r="X3190">
            <v>16</v>
          </cell>
          <cell r="Y3190">
            <v>3.2</v>
          </cell>
          <cell r="Z3190">
            <v>19.2</v>
          </cell>
          <cell r="AA3190">
            <v>289.60000000000002</v>
          </cell>
          <cell r="AB3190">
            <v>0</v>
          </cell>
          <cell r="AC3190">
            <v>3.2</v>
          </cell>
          <cell r="AD3190">
            <v>0</v>
          </cell>
          <cell r="AE3190">
            <v>0</v>
          </cell>
          <cell r="AF3190">
            <v>0</v>
          </cell>
          <cell r="AG3190">
            <v>0</v>
          </cell>
          <cell r="AH3190">
            <v>0</v>
          </cell>
          <cell r="AI3190">
            <v>0</v>
          </cell>
          <cell r="AJ3190">
            <v>0</v>
          </cell>
          <cell r="AK3190">
            <v>0</v>
          </cell>
          <cell r="AL3190">
            <v>0</v>
          </cell>
          <cell r="AM3190">
            <v>0</v>
          </cell>
          <cell r="AN3190">
            <v>0</v>
          </cell>
          <cell r="AO3190">
            <v>0</v>
          </cell>
          <cell r="AP3190">
            <v>0</v>
          </cell>
          <cell r="AQ3190">
            <v>3.2</v>
          </cell>
        </row>
        <row r="3191">
          <cell r="A3191">
            <v>3</v>
          </cell>
          <cell r="B3191" t="str">
            <v>COP</v>
          </cell>
          <cell r="C3191" t="str">
            <v>Convenidas</v>
          </cell>
          <cell r="D3191" t="str">
            <v>Fija</v>
          </cell>
          <cell r="E3191">
            <v>3</v>
          </cell>
          <cell r="F3191">
            <v>36381</v>
          </cell>
          <cell r="G3191" t="str">
            <v>Agosto</v>
          </cell>
          <cell r="H3191">
            <v>1999</v>
          </cell>
          <cell r="I3191">
            <v>37477</v>
          </cell>
          <cell r="J3191">
            <v>2002</v>
          </cell>
          <cell r="K3191" t="str">
            <v>Agosto</v>
          </cell>
          <cell r="L3191">
            <v>36409</v>
          </cell>
          <cell r="M3191" t="str">
            <v>Septiembre</v>
          </cell>
          <cell r="N3191">
            <v>1999</v>
          </cell>
          <cell r="Q3191">
            <v>20</v>
          </cell>
          <cell r="R3191">
            <v>21.5</v>
          </cell>
          <cell r="S3191">
            <v>98.372</v>
          </cell>
          <cell r="T3191">
            <v>95555.6</v>
          </cell>
          <cell r="U3191">
            <v>93999.954832000003</v>
          </cell>
          <cell r="V3191">
            <v>95555.6</v>
          </cell>
          <cell r="W3191">
            <v>93999.954832000003</v>
          </cell>
          <cell r="X3191">
            <v>95555.6</v>
          </cell>
          <cell r="Y3191">
            <v>19111.120000000003</v>
          </cell>
          <cell r="Z3191">
            <v>114666.72</v>
          </cell>
          <cell r="AA3191">
            <v>2054445.4000000001</v>
          </cell>
          <cell r="AB3191">
            <v>0</v>
          </cell>
          <cell r="AC3191">
            <v>19111.120000000003</v>
          </cell>
          <cell r="AD3191">
            <v>19111.120000000003</v>
          </cell>
          <cell r="AE3191">
            <v>19111.120000000003</v>
          </cell>
          <cell r="AF3191">
            <v>0</v>
          </cell>
          <cell r="AG3191">
            <v>0</v>
          </cell>
          <cell r="AH3191">
            <v>0</v>
          </cell>
          <cell r="AI3191">
            <v>0</v>
          </cell>
          <cell r="AJ3191">
            <v>0</v>
          </cell>
          <cell r="AK3191">
            <v>0</v>
          </cell>
          <cell r="AL3191">
            <v>0</v>
          </cell>
          <cell r="AM3191">
            <v>0</v>
          </cell>
          <cell r="AN3191">
            <v>0</v>
          </cell>
          <cell r="AO3191">
            <v>0</v>
          </cell>
          <cell r="AP3191">
            <v>0</v>
          </cell>
          <cell r="AQ3191">
            <v>57333.360000000008</v>
          </cell>
        </row>
        <row r="3192">
          <cell r="A3192">
            <v>3</v>
          </cell>
          <cell r="B3192" t="str">
            <v>COP</v>
          </cell>
          <cell r="C3192" t="str">
            <v>Forzosas</v>
          </cell>
          <cell r="D3192" t="str">
            <v>Fija</v>
          </cell>
          <cell r="E3192">
            <v>1</v>
          </cell>
          <cell r="F3192">
            <v>36381</v>
          </cell>
          <cell r="G3192" t="str">
            <v>Agosto</v>
          </cell>
          <cell r="H3192">
            <v>1999</v>
          </cell>
          <cell r="I3192">
            <v>36747</v>
          </cell>
          <cell r="J3192">
            <v>2000</v>
          </cell>
          <cell r="K3192" t="str">
            <v>Agosto</v>
          </cell>
          <cell r="L3192">
            <v>36410</v>
          </cell>
          <cell r="M3192" t="str">
            <v>Septiembre</v>
          </cell>
          <cell r="N3192">
            <v>1999</v>
          </cell>
          <cell r="Q3192">
            <v>20</v>
          </cell>
          <cell r="R3192">
            <v>18.100000000000001</v>
          </cell>
          <cell r="S3192">
            <v>102.961</v>
          </cell>
          <cell r="T3192">
            <v>877.9</v>
          </cell>
          <cell r="U3192">
            <v>903.89461900000003</v>
          </cell>
          <cell r="V3192">
            <v>877.9</v>
          </cell>
          <cell r="W3192">
            <v>903.89461900000003</v>
          </cell>
          <cell r="X3192">
            <v>877.9</v>
          </cell>
          <cell r="Y3192">
            <v>175.58</v>
          </cell>
          <cell r="Z3192">
            <v>1053.48</v>
          </cell>
          <cell r="AA3192">
            <v>15889.990000000002</v>
          </cell>
          <cell r="AB3192">
            <v>0</v>
          </cell>
          <cell r="AC3192">
            <v>175.58</v>
          </cell>
          <cell r="AD3192">
            <v>0</v>
          </cell>
          <cell r="AE3192">
            <v>0</v>
          </cell>
          <cell r="AF3192">
            <v>0</v>
          </cell>
          <cell r="AG3192">
            <v>0</v>
          </cell>
          <cell r="AH3192">
            <v>0</v>
          </cell>
          <cell r="AI3192">
            <v>0</v>
          </cell>
          <cell r="AJ3192">
            <v>0</v>
          </cell>
          <cell r="AK3192">
            <v>0</v>
          </cell>
          <cell r="AL3192">
            <v>0</v>
          </cell>
          <cell r="AM3192">
            <v>0</v>
          </cell>
          <cell r="AN3192">
            <v>0</v>
          </cell>
          <cell r="AO3192">
            <v>0</v>
          </cell>
          <cell r="AP3192">
            <v>0</v>
          </cell>
          <cell r="AQ3192">
            <v>175.58</v>
          </cell>
        </row>
        <row r="3193">
          <cell r="A3193">
            <v>3</v>
          </cell>
          <cell r="B3193" t="str">
            <v>COP</v>
          </cell>
          <cell r="C3193" t="str">
            <v>Forzosas</v>
          </cell>
          <cell r="D3193" t="str">
            <v>Fija</v>
          </cell>
          <cell r="E3193">
            <v>1</v>
          </cell>
          <cell r="F3193">
            <v>36381</v>
          </cell>
          <cell r="G3193" t="str">
            <v>Agosto</v>
          </cell>
          <cell r="H3193">
            <v>1999</v>
          </cell>
          <cell r="I3193">
            <v>36747</v>
          </cell>
          <cell r="J3193">
            <v>2000</v>
          </cell>
          <cell r="K3193" t="str">
            <v>Agosto</v>
          </cell>
          <cell r="L3193">
            <v>36411</v>
          </cell>
          <cell r="M3193" t="str">
            <v>Septiembre</v>
          </cell>
          <cell r="N3193">
            <v>1999</v>
          </cell>
          <cell r="Q3193">
            <v>20</v>
          </cell>
          <cell r="R3193">
            <v>18.100000000000001</v>
          </cell>
          <cell r="S3193">
            <v>103.008</v>
          </cell>
          <cell r="T3193">
            <v>4247</v>
          </cell>
          <cell r="U3193">
            <v>4374.7497599999997</v>
          </cell>
          <cell r="V3193">
            <v>4247</v>
          </cell>
          <cell r="W3193">
            <v>4374.7497599999997</v>
          </cell>
          <cell r="X3193">
            <v>4247</v>
          </cell>
          <cell r="Y3193">
            <v>849.40000000000009</v>
          </cell>
          <cell r="Z3193">
            <v>5096.3999999999996</v>
          </cell>
          <cell r="AA3193">
            <v>76870.700000000012</v>
          </cell>
          <cell r="AB3193">
            <v>0</v>
          </cell>
          <cell r="AC3193">
            <v>849.40000000000009</v>
          </cell>
          <cell r="AD3193">
            <v>0</v>
          </cell>
          <cell r="AE3193">
            <v>0</v>
          </cell>
          <cell r="AF3193">
            <v>0</v>
          </cell>
          <cell r="AG3193">
            <v>0</v>
          </cell>
          <cell r="AH3193">
            <v>0</v>
          </cell>
          <cell r="AI3193">
            <v>0</v>
          </cell>
          <cell r="AJ3193">
            <v>0</v>
          </cell>
          <cell r="AK3193">
            <v>0</v>
          </cell>
          <cell r="AL3193">
            <v>0</v>
          </cell>
          <cell r="AM3193">
            <v>0</v>
          </cell>
          <cell r="AN3193">
            <v>0</v>
          </cell>
          <cell r="AO3193">
            <v>0</v>
          </cell>
          <cell r="AP3193">
            <v>0</v>
          </cell>
          <cell r="AQ3193">
            <v>849.40000000000009</v>
          </cell>
        </row>
        <row r="3194">
          <cell r="A3194">
            <v>3</v>
          </cell>
          <cell r="B3194" t="str">
            <v>COP</v>
          </cell>
          <cell r="C3194" t="str">
            <v>Convenidas</v>
          </cell>
          <cell r="D3194" t="str">
            <v>Fija</v>
          </cell>
          <cell r="E3194">
            <v>1</v>
          </cell>
          <cell r="F3194">
            <v>36381</v>
          </cell>
          <cell r="G3194" t="str">
            <v>Agosto</v>
          </cell>
          <cell r="H3194">
            <v>1999</v>
          </cell>
          <cell r="I3194">
            <v>36747</v>
          </cell>
          <cell r="J3194">
            <v>2000</v>
          </cell>
          <cell r="K3194" t="str">
            <v>Agosto</v>
          </cell>
          <cell r="L3194">
            <v>36411</v>
          </cell>
          <cell r="M3194" t="str">
            <v>Septiembre</v>
          </cell>
          <cell r="N3194">
            <v>1999</v>
          </cell>
          <cell r="Q3194">
            <v>20</v>
          </cell>
          <cell r="R3194">
            <v>18.100000000000001</v>
          </cell>
          <cell r="S3194">
            <v>103.008</v>
          </cell>
          <cell r="T3194">
            <v>3455.1</v>
          </cell>
          <cell r="U3194">
            <v>3559.0294079999999</v>
          </cell>
          <cell r="V3194">
            <v>3455.1</v>
          </cell>
          <cell r="W3194">
            <v>3559.0294079999999</v>
          </cell>
          <cell r="X3194">
            <v>3455.1</v>
          </cell>
          <cell r="Y3194">
            <v>691.02</v>
          </cell>
          <cell r="Z3194">
            <v>4146.12</v>
          </cell>
          <cell r="AA3194">
            <v>62537.310000000005</v>
          </cell>
          <cell r="AB3194">
            <v>0</v>
          </cell>
          <cell r="AC3194">
            <v>691.02</v>
          </cell>
          <cell r="AD3194">
            <v>0</v>
          </cell>
          <cell r="AE3194">
            <v>0</v>
          </cell>
          <cell r="AF3194">
            <v>0</v>
          </cell>
          <cell r="AG3194">
            <v>0</v>
          </cell>
          <cell r="AH3194">
            <v>0</v>
          </cell>
          <cell r="AI3194">
            <v>0</v>
          </cell>
          <cell r="AJ3194">
            <v>0</v>
          </cell>
          <cell r="AK3194">
            <v>0</v>
          </cell>
          <cell r="AL3194">
            <v>0</v>
          </cell>
          <cell r="AM3194">
            <v>0</v>
          </cell>
          <cell r="AN3194">
            <v>0</v>
          </cell>
          <cell r="AO3194">
            <v>0</v>
          </cell>
          <cell r="AP3194">
            <v>0</v>
          </cell>
          <cell r="AQ3194">
            <v>691.02</v>
          </cell>
        </row>
        <row r="3195">
          <cell r="A3195">
            <v>3</v>
          </cell>
          <cell r="B3195" t="str">
            <v>COP</v>
          </cell>
          <cell r="C3195" t="str">
            <v>Convenidas</v>
          </cell>
          <cell r="D3195" t="str">
            <v>Fija</v>
          </cell>
          <cell r="E3195">
            <v>3</v>
          </cell>
          <cell r="F3195">
            <v>36381</v>
          </cell>
          <cell r="G3195" t="str">
            <v>Agosto</v>
          </cell>
          <cell r="H3195">
            <v>1999</v>
          </cell>
          <cell r="I3195">
            <v>37477</v>
          </cell>
          <cell r="J3195">
            <v>2002</v>
          </cell>
          <cell r="K3195" t="str">
            <v>Agosto</v>
          </cell>
          <cell r="L3195">
            <v>36411</v>
          </cell>
          <cell r="M3195" t="str">
            <v>Septiembre</v>
          </cell>
          <cell r="N3195">
            <v>1999</v>
          </cell>
          <cell r="Q3195">
            <v>20</v>
          </cell>
          <cell r="R3195">
            <v>21.5</v>
          </cell>
          <cell r="S3195">
            <v>98.477000000000004</v>
          </cell>
          <cell r="T3195">
            <v>9756.7000000000007</v>
          </cell>
          <cell r="U3195">
            <v>9608.1054590000003</v>
          </cell>
          <cell r="V3195">
            <v>9756.7000000000007</v>
          </cell>
          <cell r="W3195">
            <v>9608.1054590000003</v>
          </cell>
          <cell r="X3195">
            <v>9756.7000000000007</v>
          </cell>
          <cell r="Y3195">
            <v>1951.3400000000001</v>
          </cell>
          <cell r="Z3195">
            <v>11708.04</v>
          </cell>
          <cell r="AA3195">
            <v>209769.05000000002</v>
          </cell>
          <cell r="AB3195">
            <v>0</v>
          </cell>
          <cell r="AC3195">
            <v>1951.3400000000001</v>
          </cell>
          <cell r="AD3195">
            <v>1951.3400000000001</v>
          </cell>
          <cell r="AE3195">
            <v>1951.3400000000001</v>
          </cell>
          <cell r="AF3195">
            <v>0</v>
          </cell>
          <cell r="AG3195">
            <v>0</v>
          </cell>
          <cell r="AH3195">
            <v>0</v>
          </cell>
          <cell r="AI3195">
            <v>0</v>
          </cell>
          <cell r="AJ3195">
            <v>0</v>
          </cell>
          <cell r="AK3195">
            <v>0</v>
          </cell>
          <cell r="AL3195">
            <v>0</v>
          </cell>
          <cell r="AM3195">
            <v>0</v>
          </cell>
          <cell r="AN3195">
            <v>0</v>
          </cell>
          <cell r="AO3195">
            <v>0</v>
          </cell>
          <cell r="AP3195">
            <v>0</v>
          </cell>
          <cell r="AQ3195">
            <v>5854.02</v>
          </cell>
        </row>
        <row r="3196">
          <cell r="A3196">
            <v>3</v>
          </cell>
          <cell r="B3196" t="str">
            <v>COP</v>
          </cell>
          <cell r="C3196" t="str">
            <v>Convenidas</v>
          </cell>
          <cell r="D3196" t="str">
            <v>Fija</v>
          </cell>
          <cell r="E3196">
            <v>1</v>
          </cell>
          <cell r="F3196">
            <v>36381</v>
          </cell>
          <cell r="G3196" t="str">
            <v>Agosto</v>
          </cell>
          <cell r="H3196">
            <v>1999</v>
          </cell>
          <cell r="I3196">
            <v>36747</v>
          </cell>
          <cell r="J3196">
            <v>2000</v>
          </cell>
          <cell r="K3196" t="str">
            <v>Agosto</v>
          </cell>
          <cell r="L3196">
            <v>36412</v>
          </cell>
          <cell r="M3196" t="str">
            <v>Septiembre</v>
          </cell>
          <cell r="N3196">
            <v>1999</v>
          </cell>
          <cell r="Q3196">
            <v>20</v>
          </cell>
          <cell r="R3196">
            <v>18.2</v>
          </cell>
          <cell r="S3196">
            <v>102.97499999999999</v>
          </cell>
          <cell r="T3196">
            <v>14500</v>
          </cell>
          <cell r="U3196">
            <v>14931.375</v>
          </cell>
          <cell r="V3196">
            <v>14500</v>
          </cell>
          <cell r="W3196">
            <v>14931.375</v>
          </cell>
          <cell r="X3196">
            <v>14500</v>
          </cell>
          <cell r="Y3196">
            <v>2900</v>
          </cell>
          <cell r="Z3196">
            <v>17400</v>
          </cell>
          <cell r="AA3196">
            <v>263900</v>
          </cell>
          <cell r="AB3196">
            <v>0</v>
          </cell>
          <cell r="AC3196">
            <v>2900</v>
          </cell>
          <cell r="AD3196">
            <v>0</v>
          </cell>
          <cell r="AE3196">
            <v>0</v>
          </cell>
          <cell r="AF3196">
            <v>0</v>
          </cell>
          <cell r="AG3196">
            <v>0</v>
          </cell>
          <cell r="AH3196">
            <v>0</v>
          </cell>
          <cell r="AI3196">
            <v>0</v>
          </cell>
          <cell r="AJ3196">
            <v>0</v>
          </cell>
          <cell r="AK3196">
            <v>0</v>
          </cell>
          <cell r="AL3196">
            <v>0</v>
          </cell>
          <cell r="AM3196">
            <v>0</v>
          </cell>
          <cell r="AN3196">
            <v>0</v>
          </cell>
          <cell r="AO3196">
            <v>0</v>
          </cell>
          <cell r="AP3196">
            <v>0</v>
          </cell>
          <cell r="AQ3196">
            <v>2900</v>
          </cell>
        </row>
        <row r="3197">
          <cell r="A3197">
            <v>3</v>
          </cell>
          <cell r="B3197" t="str">
            <v>COP</v>
          </cell>
          <cell r="C3197" t="str">
            <v>Convenidas</v>
          </cell>
          <cell r="D3197" t="str">
            <v>Fija</v>
          </cell>
          <cell r="E3197">
            <v>2</v>
          </cell>
          <cell r="F3197">
            <v>36353</v>
          </cell>
          <cell r="G3197" t="str">
            <v>Julio</v>
          </cell>
          <cell r="H3197">
            <v>1999</v>
          </cell>
          <cell r="I3197">
            <v>37084</v>
          </cell>
          <cell r="J3197">
            <v>2001</v>
          </cell>
          <cell r="K3197" t="str">
            <v>Julio</v>
          </cell>
          <cell r="L3197">
            <v>36412</v>
          </cell>
          <cell r="M3197" t="str">
            <v>Septiembre</v>
          </cell>
          <cell r="N3197">
            <v>1999</v>
          </cell>
          <cell r="Q3197">
            <v>20</v>
          </cell>
          <cell r="R3197">
            <v>21.5</v>
          </cell>
          <cell r="S3197">
            <v>100.875</v>
          </cell>
          <cell r="T3197">
            <v>9021</v>
          </cell>
          <cell r="U3197">
            <v>9099.9337500000001</v>
          </cell>
          <cell r="V3197">
            <v>9021</v>
          </cell>
          <cell r="W3197">
            <v>9099.9337500000001</v>
          </cell>
          <cell r="X3197">
            <v>9021</v>
          </cell>
          <cell r="Y3197">
            <v>1804.2</v>
          </cell>
          <cell r="Z3197">
            <v>10825.2</v>
          </cell>
          <cell r="AA3197">
            <v>193951.5</v>
          </cell>
          <cell r="AB3197">
            <v>0</v>
          </cell>
          <cell r="AC3197">
            <v>1804.2</v>
          </cell>
          <cell r="AD3197">
            <v>1804.2</v>
          </cell>
          <cell r="AE3197">
            <v>0</v>
          </cell>
          <cell r="AF3197">
            <v>0</v>
          </cell>
          <cell r="AG3197">
            <v>0</v>
          </cell>
          <cell r="AH3197">
            <v>0</v>
          </cell>
          <cell r="AI3197">
            <v>0</v>
          </cell>
          <cell r="AJ3197">
            <v>0</v>
          </cell>
          <cell r="AK3197">
            <v>0</v>
          </cell>
          <cell r="AL3197">
            <v>0</v>
          </cell>
          <cell r="AM3197">
            <v>0</v>
          </cell>
          <cell r="AN3197">
            <v>0</v>
          </cell>
          <cell r="AO3197">
            <v>0</v>
          </cell>
          <cell r="AP3197">
            <v>0</v>
          </cell>
          <cell r="AQ3197">
            <v>3608.4</v>
          </cell>
        </row>
        <row r="3198">
          <cell r="A3198">
            <v>3</v>
          </cell>
          <cell r="B3198" t="str">
            <v>COP</v>
          </cell>
          <cell r="C3198" t="str">
            <v>Subastas</v>
          </cell>
          <cell r="D3198" t="str">
            <v>Fija</v>
          </cell>
          <cell r="E3198">
            <v>1</v>
          </cell>
          <cell r="F3198">
            <v>36381</v>
          </cell>
          <cell r="G3198" t="str">
            <v>Agosto</v>
          </cell>
          <cell r="H3198">
            <v>1999</v>
          </cell>
          <cell r="I3198">
            <v>36747</v>
          </cell>
          <cell r="J3198">
            <v>2000</v>
          </cell>
          <cell r="K3198" t="str">
            <v>Agosto</v>
          </cell>
          <cell r="L3198">
            <v>36413</v>
          </cell>
          <cell r="M3198" t="str">
            <v>Septiembre</v>
          </cell>
          <cell r="N3198">
            <v>1999</v>
          </cell>
          <cell r="Q3198">
            <v>20</v>
          </cell>
          <cell r="R3198">
            <v>18.2</v>
          </cell>
          <cell r="S3198">
            <v>103.02200000000001</v>
          </cell>
          <cell r="T3198">
            <v>13706.5</v>
          </cell>
          <cell r="U3198">
            <v>14120.710429999999</v>
          </cell>
          <cell r="V3198">
            <v>13706.5</v>
          </cell>
          <cell r="W3198">
            <v>14120.710429999999</v>
          </cell>
          <cell r="X3198">
            <v>13706.5</v>
          </cell>
          <cell r="Y3198">
            <v>2741.3</v>
          </cell>
          <cell r="Z3198">
            <v>16447.8</v>
          </cell>
          <cell r="AA3198">
            <v>249458.3</v>
          </cell>
          <cell r="AB3198">
            <v>0</v>
          </cell>
          <cell r="AC3198">
            <v>2741.3</v>
          </cell>
          <cell r="AD3198">
            <v>0</v>
          </cell>
          <cell r="AE3198">
            <v>0</v>
          </cell>
          <cell r="AF3198">
            <v>0</v>
          </cell>
          <cell r="AG3198">
            <v>0</v>
          </cell>
          <cell r="AH3198">
            <v>0</v>
          </cell>
          <cell r="AI3198">
            <v>0</v>
          </cell>
          <cell r="AJ3198">
            <v>0</v>
          </cell>
          <cell r="AK3198">
            <v>0</v>
          </cell>
          <cell r="AL3198">
            <v>0</v>
          </cell>
          <cell r="AM3198">
            <v>0</v>
          </cell>
          <cell r="AN3198">
            <v>0</v>
          </cell>
          <cell r="AO3198">
            <v>0</v>
          </cell>
          <cell r="AP3198">
            <v>0</v>
          </cell>
          <cell r="AQ3198">
            <v>2741.3</v>
          </cell>
        </row>
        <row r="3199">
          <cell r="A3199">
            <v>3</v>
          </cell>
          <cell r="B3199" t="str">
            <v>COP</v>
          </cell>
          <cell r="C3199" t="str">
            <v>Forzosas</v>
          </cell>
          <cell r="D3199" t="str">
            <v>Fija</v>
          </cell>
          <cell r="E3199">
            <v>1</v>
          </cell>
          <cell r="F3199">
            <v>36381</v>
          </cell>
          <cell r="G3199" t="str">
            <v>Agosto</v>
          </cell>
          <cell r="H3199">
            <v>1999</v>
          </cell>
          <cell r="I3199">
            <v>36747</v>
          </cell>
          <cell r="J3199">
            <v>2000</v>
          </cell>
          <cell r="K3199" t="str">
            <v>Agosto</v>
          </cell>
          <cell r="L3199">
            <v>36413</v>
          </cell>
          <cell r="M3199" t="str">
            <v>Septiembre</v>
          </cell>
          <cell r="N3199">
            <v>1999</v>
          </cell>
          <cell r="Q3199">
            <v>20</v>
          </cell>
          <cell r="R3199">
            <v>18.2</v>
          </cell>
          <cell r="S3199">
            <v>103.02200000000001</v>
          </cell>
          <cell r="T3199">
            <v>2324.5</v>
          </cell>
          <cell r="U3199">
            <v>2394.7463899999998</v>
          </cell>
          <cell r="V3199">
            <v>2324.5</v>
          </cell>
          <cell r="W3199">
            <v>2394.7463899999998</v>
          </cell>
          <cell r="X3199">
            <v>2324.5</v>
          </cell>
          <cell r="Y3199">
            <v>464.90000000000003</v>
          </cell>
          <cell r="Z3199">
            <v>2789.4</v>
          </cell>
          <cell r="AA3199">
            <v>42305.9</v>
          </cell>
          <cell r="AB3199">
            <v>0</v>
          </cell>
          <cell r="AC3199">
            <v>464.90000000000003</v>
          </cell>
          <cell r="AD3199">
            <v>0</v>
          </cell>
          <cell r="AE3199">
            <v>0</v>
          </cell>
          <cell r="AF3199">
            <v>0</v>
          </cell>
          <cell r="AG3199">
            <v>0</v>
          </cell>
          <cell r="AH3199">
            <v>0</v>
          </cell>
          <cell r="AI3199">
            <v>0</v>
          </cell>
          <cell r="AJ3199">
            <v>0</v>
          </cell>
          <cell r="AK3199">
            <v>0</v>
          </cell>
          <cell r="AL3199">
            <v>0</v>
          </cell>
          <cell r="AM3199">
            <v>0</v>
          </cell>
          <cell r="AN3199">
            <v>0</v>
          </cell>
          <cell r="AO3199">
            <v>0</v>
          </cell>
          <cell r="AP3199">
            <v>0</v>
          </cell>
          <cell r="AQ3199">
            <v>464.90000000000003</v>
          </cell>
        </row>
        <row r="3200">
          <cell r="A3200">
            <v>3</v>
          </cell>
          <cell r="B3200" t="str">
            <v>COP</v>
          </cell>
          <cell r="C3200" t="str">
            <v>Subastas</v>
          </cell>
          <cell r="D3200" t="str">
            <v>Fija</v>
          </cell>
          <cell r="E3200">
            <v>2</v>
          </cell>
          <cell r="F3200">
            <v>36353</v>
          </cell>
          <cell r="G3200" t="str">
            <v>Julio</v>
          </cell>
          <cell r="H3200">
            <v>1999</v>
          </cell>
          <cell r="I3200">
            <v>37084</v>
          </cell>
          <cell r="J3200">
            <v>2001</v>
          </cell>
          <cell r="K3200" t="str">
            <v>Julio</v>
          </cell>
          <cell r="L3200">
            <v>36413</v>
          </cell>
          <cell r="M3200" t="str">
            <v>Septiembre</v>
          </cell>
          <cell r="N3200">
            <v>1999</v>
          </cell>
          <cell r="Q3200">
            <v>20</v>
          </cell>
          <cell r="R3200">
            <v>21.5</v>
          </cell>
          <cell r="S3200">
            <v>100.929</v>
          </cell>
          <cell r="T3200">
            <v>29723.4</v>
          </cell>
          <cell r="U3200">
            <v>29999.530385999999</v>
          </cell>
          <cell r="V3200">
            <v>29723.4</v>
          </cell>
          <cell r="W3200">
            <v>29999.530385999999</v>
          </cell>
          <cell r="X3200">
            <v>29723.4</v>
          </cell>
          <cell r="Y3200">
            <v>5944.68</v>
          </cell>
          <cell r="Z3200">
            <v>35668.080000000002</v>
          </cell>
          <cell r="AA3200">
            <v>639053.1</v>
          </cell>
          <cell r="AB3200">
            <v>0</v>
          </cell>
          <cell r="AC3200">
            <v>5944.68</v>
          </cell>
          <cell r="AD3200">
            <v>5944.68</v>
          </cell>
          <cell r="AE3200">
            <v>0</v>
          </cell>
          <cell r="AF3200">
            <v>0</v>
          </cell>
          <cell r="AG3200">
            <v>0</v>
          </cell>
          <cell r="AH3200">
            <v>0</v>
          </cell>
          <cell r="AI3200">
            <v>0</v>
          </cell>
          <cell r="AJ3200">
            <v>0</v>
          </cell>
          <cell r="AK3200">
            <v>0</v>
          </cell>
          <cell r="AL3200">
            <v>0</v>
          </cell>
          <cell r="AM3200">
            <v>0</v>
          </cell>
          <cell r="AN3200">
            <v>0</v>
          </cell>
          <cell r="AO3200">
            <v>0</v>
          </cell>
          <cell r="AP3200">
            <v>0</v>
          </cell>
          <cell r="AQ3200">
            <v>11889.36</v>
          </cell>
        </row>
        <row r="3201">
          <cell r="A3201">
            <v>3</v>
          </cell>
          <cell r="B3201" t="str">
            <v>COP</v>
          </cell>
          <cell r="C3201" t="str">
            <v>Forzosas</v>
          </cell>
          <cell r="D3201" t="str">
            <v>Fija</v>
          </cell>
          <cell r="E3201">
            <v>2</v>
          </cell>
          <cell r="F3201">
            <v>36353</v>
          </cell>
          <cell r="G3201" t="str">
            <v>Julio</v>
          </cell>
          <cell r="H3201">
            <v>1999</v>
          </cell>
          <cell r="I3201">
            <v>37084</v>
          </cell>
          <cell r="J3201">
            <v>2001</v>
          </cell>
          <cell r="K3201" t="str">
            <v>Julio</v>
          </cell>
          <cell r="L3201">
            <v>36413</v>
          </cell>
          <cell r="M3201" t="str">
            <v>Septiembre</v>
          </cell>
          <cell r="N3201">
            <v>1999</v>
          </cell>
          <cell r="Q3201">
            <v>20</v>
          </cell>
          <cell r="R3201">
            <v>21.5</v>
          </cell>
          <cell r="S3201">
            <v>100.929</v>
          </cell>
          <cell r="T3201">
            <v>2224.3000000000002</v>
          </cell>
          <cell r="U3201">
            <v>2244.9637469999998</v>
          </cell>
          <cell r="V3201">
            <v>2224.3000000000002</v>
          </cell>
          <cell r="W3201">
            <v>2244.9637469999998</v>
          </cell>
          <cell r="X3201">
            <v>2224.3000000000002</v>
          </cell>
          <cell r="Y3201">
            <v>444.86000000000007</v>
          </cell>
          <cell r="Z3201">
            <v>2669.1600000000003</v>
          </cell>
          <cell r="AA3201">
            <v>47822.450000000004</v>
          </cell>
          <cell r="AB3201">
            <v>0</v>
          </cell>
          <cell r="AC3201">
            <v>444.86000000000007</v>
          </cell>
          <cell r="AD3201">
            <v>444.86000000000007</v>
          </cell>
          <cell r="AE3201">
            <v>0</v>
          </cell>
          <cell r="AF3201">
            <v>0</v>
          </cell>
          <cell r="AG3201">
            <v>0</v>
          </cell>
          <cell r="AH3201">
            <v>0</v>
          </cell>
          <cell r="AI3201">
            <v>0</v>
          </cell>
          <cell r="AJ3201">
            <v>0</v>
          </cell>
          <cell r="AK3201">
            <v>0</v>
          </cell>
          <cell r="AL3201">
            <v>0</v>
          </cell>
          <cell r="AM3201">
            <v>0</v>
          </cell>
          <cell r="AN3201">
            <v>0</v>
          </cell>
          <cell r="AO3201">
            <v>0</v>
          </cell>
          <cell r="AP3201">
            <v>0</v>
          </cell>
          <cell r="AQ3201">
            <v>889.72000000000014</v>
          </cell>
        </row>
        <row r="3202">
          <cell r="A3202">
            <v>3</v>
          </cell>
          <cell r="B3202" t="str">
            <v>COP</v>
          </cell>
          <cell r="C3202" t="str">
            <v>Subastas</v>
          </cell>
          <cell r="D3202" t="str">
            <v>Fija</v>
          </cell>
          <cell r="E3202">
            <v>3</v>
          </cell>
          <cell r="F3202">
            <v>36381</v>
          </cell>
          <cell r="G3202" t="str">
            <v>Agosto</v>
          </cell>
          <cell r="H3202">
            <v>1999</v>
          </cell>
          <cell r="I3202">
            <v>37477</v>
          </cell>
          <cell r="J3202">
            <v>2002</v>
          </cell>
          <cell r="K3202" t="str">
            <v>Agosto</v>
          </cell>
          <cell r="L3202">
            <v>36413</v>
          </cell>
          <cell r="M3202" t="str">
            <v>Septiembre</v>
          </cell>
          <cell r="N3202">
            <v>1999</v>
          </cell>
          <cell r="Q3202">
            <v>20</v>
          </cell>
          <cell r="R3202">
            <v>21.8</v>
          </cell>
          <cell r="S3202">
            <v>97.992000000000004</v>
          </cell>
          <cell r="T3202">
            <v>26056.3</v>
          </cell>
          <cell r="U3202">
            <v>25533.089496000001</v>
          </cell>
          <cell r="V3202">
            <v>26056.3</v>
          </cell>
          <cell r="W3202">
            <v>25533.089496000001</v>
          </cell>
          <cell r="X3202">
            <v>26056.3</v>
          </cell>
          <cell r="Y3202">
            <v>5211.26</v>
          </cell>
          <cell r="Z3202">
            <v>31267.559999999998</v>
          </cell>
          <cell r="AA3202">
            <v>568027.34</v>
          </cell>
          <cell r="AB3202">
            <v>0</v>
          </cell>
          <cell r="AC3202">
            <v>5211.26</v>
          </cell>
          <cell r="AD3202">
            <v>5211.26</v>
          </cell>
          <cell r="AE3202">
            <v>5211.26</v>
          </cell>
          <cell r="AF3202">
            <v>0</v>
          </cell>
          <cell r="AG3202">
            <v>0</v>
          </cell>
          <cell r="AH3202">
            <v>0</v>
          </cell>
          <cell r="AI3202">
            <v>0</v>
          </cell>
          <cell r="AJ3202">
            <v>0</v>
          </cell>
          <cell r="AK3202">
            <v>0</v>
          </cell>
          <cell r="AL3202">
            <v>0</v>
          </cell>
          <cell r="AM3202">
            <v>0</v>
          </cell>
          <cell r="AN3202">
            <v>0</v>
          </cell>
          <cell r="AO3202">
            <v>0</v>
          </cell>
          <cell r="AP3202">
            <v>0</v>
          </cell>
          <cell r="AQ3202">
            <v>15633.78</v>
          </cell>
        </row>
        <row r="3203">
          <cell r="A3203">
            <v>3</v>
          </cell>
          <cell r="B3203" t="str">
            <v>COP</v>
          </cell>
          <cell r="C3203" t="str">
            <v>Convenidas</v>
          </cell>
          <cell r="D3203" t="str">
            <v>Fija</v>
          </cell>
          <cell r="E3203">
            <v>2</v>
          </cell>
          <cell r="F3203">
            <v>36353</v>
          </cell>
          <cell r="G3203" t="str">
            <v>Julio</v>
          </cell>
          <cell r="H3203">
            <v>1999</v>
          </cell>
          <cell r="I3203">
            <v>37084</v>
          </cell>
          <cell r="J3203">
            <v>2001</v>
          </cell>
          <cell r="K3203" t="str">
            <v>Julio</v>
          </cell>
          <cell r="L3203">
            <v>36416</v>
          </cell>
          <cell r="M3203" t="str">
            <v>Septiembre</v>
          </cell>
          <cell r="N3203">
            <v>1999</v>
          </cell>
          <cell r="Q3203">
            <v>20</v>
          </cell>
          <cell r="R3203">
            <v>21.5</v>
          </cell>
          <cell r="S3203">
            <v>101.09099999999999</v>
          </cell>
          <cell r="T3203">
            <v>17212.2</v>
          </cell>
          <cell r="U3203">
            <v>17399.985101999999</v>
          </cell>
          <cell r="V3203">
            <v>17212.2</v>
          </cell>
          <cell r="W3203">
            <v>17399.985101999999</v>
          </cell>
          <cell r="X3203">
            <v>17212.2</v>
          </cell>
          <cell r="Y3203">
            <v>3442.4400000000005</v>
          </cell>
          <cell r="Z3203">
            <v>20654.64</v>
          </cell>
          <cell r="AA3203">
            <v>370062.3</v>
          </cell>
          <cell r="AB3203">
            <v>0</v>
          </cell>
          <cell r="AC3203">
            <v>3442.4400000000005</v>
          </cell>
          <cell r="AD3203">
            <v>3442.4400000000005</v>
          </cell>
          <cell r="AE3203">
            <v>0</v>
          </cell>
          <cell r="AF3203">
            <v>0</v>
          </cell>
          <cell r="AG3203">
            <v>0</v>
          </cell>
          <cell r="AH3203">
            <v>0</v>
          </cell>
          <cell r="AI3203">
            <v>0</v>
          </cell>
          <cell r="AJ3203">
            <v>0</v>
          </cell>
          <cell r="AK3203">
            <v>0</v>
          </cell>
          <cell r="AL3203">
            <v>0</v>
          </cell>
          <cell r="AM3203">
            <v>0</v>
          </cell>
          <cell r="AN3203">
            <v>0</v>
          </cell>
          <cell r="AO3203">
            <v>0</v>
          </cell>
          <cell r="AP3203">
            <v>0</v>
          </cell>
          <cell r="AQ3203">
            <v>6884.880000000001</v>
          </cell>
        </row>
        <row r="3204">
          <cell r="A3204">
            <v>3</v>
          </cell>
          <cell r="B3204" t="str">
            <v>COP</v>
          </cell>
          <cell r="C3204" t="str">
            <v>Forzosas</v>
          </cell>
          <cell r="D3204" t="str">
            <v>Fija</v>
          </cell>
          <cell r="E3204">
            <v>3</v>
          </cell>
          <cell r="F3204">
            <v>36381</v>
          </cell>
          <cell r="G3204" t="str">
            <v>Agosto</v>
          </cell>
          <cell r="H3204">
            <v>1999</v>
          </cell>
          <cell r="I3204">
            <v>37477</v>
          </cell>
          <cell r="J3204">
            <v>2002</v>
          </cell>
          <cell r="K3204" t="str">
            <v>Agosto</v>
          </cell>
          <cell r="L3204">
            <v>36416</v>
          </cell>
          <cell r="M3204" t="str">
            <v>Septiembre</v>
          </cell>
          <cell r="N3204">
            <v>1999</v>
          </cell>
          <cell r="Q3204">
            <v>20</v>
          </cell>
          <cell r="R3204">
            <v>21.8</v>
          </cell>
          <cell r="S3204">
            <v>98.150999999999996</v>
          </cell>
          <cell r="T3204">
            <v>2000</v>
          </cell>
          <cell r="U3204">
            <v>1963.02</v>
          </cell>
          <cell r="V3204">
            <v>2000</v>
          </cell>
          <cell r="W3204">
            <v>1963.02</v>
          </cell>
          <cell r="X3204">
            <v>2000</v>
          </cell>
          <cell r="Y3204">
            <v>400</v>
          </cell>
          <cell r="Z3204">
            <v>2400</v>
          </cell>
          <cell r="AA3204">
            <v>43600</v>
          </cell>
          <cell r="AB3204">
            <v>0</v>
          </cell>
          <cell r="AC3204">
            <v>400</v>
          </cell>
          <cell r="AD3204">
            <v>400</v>
          </cell>
          <cell r="AE3204">
            <v>400</v>
          </cell>
          <cell r="AF3204">
            <v>0</v>
          </cell>
          <cell r="AG3204">
            <v>0</v>
          </cell>
          <cell r="AH3204">
            <v>0</v>
          </cell>
          <cell r="AI3204">
            <v>0</v>
          </cell>
          <cell r="AJ3204">
            <v>0</v>
          </cell>
          <cell r="AK3204">
            <v>0</v>
          </cell>
          <cell r="AL3204">
            <v>0</v>
          </cell>
          <cell r="AM3204">
            <v>0</v>
          </cell>
          <cell r="AN3204">
            <v>0</v>
          </cell>
          <cell r="AO3204">
            <v>0</v>
          </cell>
          <cell r="AP3204">
            <v>0</v>
          </cell>
          <cell r="AQ3204">
            <v>1200</v>
          </cell>
        </row>
        <row r="3205">
          <cell r="A3205">
            <v>3</v>
          </cell>
          <cell r="B3205" t="str">
            <v>COP</v>
          </cell>
          <cell r="C3205" t="str">
            <v>Forzosas</v>
          </cell>
          <cell r="D3205" t="str">
            <v>Fija</v>
          </cell>
          <cell r="E3205">
            <v>1</v>
          </cell>
          <cell r="F3205">
            <v>36381</v>
          </cell>
          <cell r="G3205" t="str">
            <v>Agosto</v>
          </cell>
          <cell r="H3205">
            <v>1999</v>
          </cell>
          <cell r="I3205">
            <v>36747</v>
          </cell>
          <cell r="J3205">
            <v>2000</v>
          </cell>
          <cell r="K3205" t="str">
            <v>Agosto</v>
          </cell>
          <cell r="L3205">
            <v>36417</v>
          </cell>
          <cell r="M3205" t="str">
            <v>Septiembre</v>
          </cell>
          <cell r="N3205">
            <v>1999</v>
          </cell>
          <cell r="Q3205">
            <v>20</v>
          </cell>
          <cell r="R3205">
            <v>18.2</v>
          </cell>
          <cell r="S3205">
            <v>103.211</v>
          </cell>
          <cell r="T3205">
            <v>371</v>
          </cell>
          <cell r="U3205">
            <v>382.91280999999998</v>
          </cell>
          <cell r="V3205">
            <v>371</v>
          </cell>
          <cell r="W3205">
            <v>382.91280999999998</v>
          </cell>
          <cell r="X3205">
            <v>371</v>
          </cell>
          <cell r="Y3205">
            <v>74.2</v>
          </cell>
          <cell r="Z3205">
            <v>445.2</v>
          </cell>
          <cell r="AA3205">
            <v>6752.2</v>
          </cell>
          <cell r="AB3205">
            <v>0</v>
          </cell>
          <cell r="AC3205">
            <v>74.2</v>
          </cell>
          <cell r="AD3205">
            <v>0</v>
          </cell>
          <cell r="AE3205">
            <v>0</v>
          </cell>
          <cell r="AF3205">
            <v>0</v>
          </cell>
          <cell r="AG3205">
            <v>0</v>
          </cell>
          <cell r="AH3205">
            <v>0</v>
          </cell>
          <cell r="AI3205">
            <v>0</v>
          </cell>
          <cell r="AJ3205">
            <v>0</v>
          </cell>
          <cell r="AK3205">
            <v>0</v>
          </cell>
          <cell r="AL3205">
            <v>0</v>
          </cell>
          <cell r="AM3205">
            <v>0</v>
          </cell>
          <cell r="AN3205">
            <v>0</v>
          </cell>
          <cell r="AO3205">
            <v>0</v>
          </cell>
          <cell r="AP3205">
            <v>0</v>
          </cell>
          <cell r="AQ3205">
            <v>74.2</v>
          </cell>
        </row>
        <row r="3206">
          <cell r="A3206">
            <v>3</v>
          </cell>
          <cell r="B3206" t="str">
            <v>COP</v>
          </cell>
          <cell r="C3206" t="str">
            <v>Forzosas</v>
          </cell>
          <cell r="D3206" t="str">
            <v>Fija</v>
          </cell>
          <cell r="E3206">
            <v>1</v>
          </cell>
          <cell r="F3206">
            <v>36381</v>
          </cell>
          <cell r="G3206" t="str">
            <v>Agosto</v>
          </cell>
          <cell r="H3206">
            <v>1999</v>
          </cell>
          <cell r="I3206">
            <v>36747</v>
          </cell>
          <cell r="J3206">
            <v>2000</v>
          </cell>
          <cell r="K3206" t="str">
            <v>Agosto</v>
          </cell>
          <cell r="L3206">
            <v>36418</v>
          </cell>
          <cell r="M3206" t="str">
            <v>Septiembre</v>
          </cell>
          <cell r="N3206">
            <v>1999</v>
          </cell>
          <cell r="Q3206">
            <v>20</v>
          </cell>
          <cell r="R3206">
            <v>18.2</v>
          </cell>
          <cell r="S3206">
            <v>103.258</v>
          </cell>
          <cell r="T3206">
            <v>441.6</v>
          </cell>
          <cell r="U3206">
            <v>455.98732799999999</v>
          </cell>
          <cell r="V3206">
            <v>441.6</v>
          </cell>
          <cell r="W3206">
            <v>455.98732799999999</v>
          </cell>
          <cell r="X3206">
            <v>441.6</v>
          </cell>
          <cell r="Y3206">
            <v>88.320000000000007</v>
          </cell>
          <cell r="Z3206">
            <v>529.92000000000007</v>
          </cell>
          <cell r="AA3206">
            <v>8037.12</v>
          </cell>
          <cell r="AB3206">
            <v>0</v>
          </cell>
          <cell r="AC3206">
            <v>88.320000000000007</v>
          </cell>
          <cell r="AD3206">
            <v>0</v>
          </cell>
          <cell r="AE3206">
            <v>0</v>
          </cell>
          <cell r="AF3206">
            <v>0</v>
          </cell>
          <cell r="AG3206">
            <v>0</v>
          </cell>
          <cell r="AH3206">
            <v>0</v>
          </cell>
          <cell r="AI3206">
            <v>0</v>
          </cell>
          <cell r="AJ3206">
            <v>0</v>
          </cell>
          <cell r="AK3206">
            <v>0</v>
          </cell>
          <cell r="AL3206">
            <v>0</v>
          </cell>
          <cell r="AM3206">
            <v>0</v>
          </cell>
          <cell r="AN3206">
            <v>0</v>
          </cell>
          <cell r="AO3206">
            <v>0</v>
          </cell>
          <cell r="AP3206">
            <v>0</v>
          </cell>
          <cell r="AQ3206">
            <v>88.320000000000007</v>
          </cell>
        </row>
        <row r="3207">
          <cell r="A3207">
            <v>3</v>
          </cell>
          <cell r="B3207" t="str">
            <v>COP</v>
          </cell>
          <cell r="C3207" t="str">
            <v>Forzosas</v>
          </cell>
          <cell r="D3207" t="str">
            <v>Fija</v>
          </cell>
          <cell r="E3207">
            <v>2</v>
          </cell>
          <cell r="F3207">
            <v>36353</v>
          </cell>
          <cell r="G3207" t="str">
            <v>Julio</v>
          </cell>
          <cell r="H3207">
            <v>1999</v>
          </cell>
          <cell r="I3207">
            <v>37084</v>
          </cell>
          <cell r="J3207">
            <v>2001</v>
          </cell>
          <cell r="K3207" t="str">
            <v>Julio</v>
          </cell>
          <cell r="L3207">
            <v>36418</v>
          </cell>
          <cell r="M3207" t="str">
            <v>Septiembre</v>
          </cell>
          <cell r="N3207">
            <v>1999</v>
          </cell>
          <cell r="Q3207">
            <v>20</v>
          </cell>
          <cell r="R3207">
            <v>21.5</v>
          </cell>
          <cell r="S3207">
            <v>101.199</v>
          </cell>
          <cell r="T3207">
            <v>6027.7</v>
          </cell>
          <cell r="U3207">
            <v>6099.9721229999996</v>
          </cell>
          <cell r="V3207">
            <v>6027.7</v>
          </cell>
          <cell r="W3207">
            <v>6099.9721229999996</v>
          </cell>
          <cell r="X3207">
            <v>6027.7</v>
          </cell>
          <cell r="Y3207">
            <v>1205.54</v>
          </cell>
          <cell r="Z3207">
            <v>7233.24</v>
          </cell>
          <cell r="AA3207">
            <v>129595.55</v>
          </cell>
          <cell r="AB3207">
            <v>0</v>
          </cell>
          <cell r="AC3207">
            <v>1205.54</v>
          </cell>
          <cell r="AD3207">
            <v>1205.54</v>
          </cell>
          <cell r="AE3207">
            <v>0</v>
          </cell>
          <cell r="AF3207">
            <v>0</v>
          </cell>
          <cell r="AG3207">
            <v>0</v>
          </cell>
          <cell r="AH3207">
            <v>0</v>
          </cell>
          <cell r="AI3207">
            <v>0</v>
          </cell>
          <cell r="AJ3207">
            <v>0</v>
          </cell>
          <cell r="AK3207">
            <v>0</v>
          </cell>
          <cell r="AL3207">
            <v>0</v>
          </cell>
          <cell r="AM3207">
            <v>0</v>
          </cell>
          <cell r="AN3207">
            <v>0</v>
          </cell>
          <cell r="AO3207">
            <v>0</v>
          </cell>
          <cell r="AP3207">
            <v>0</v>
          </cell>
          <cell r="AQ3207">
            <v>2411.08</v>
          </cell>
        </row>
        <row r="3208">
          <cell r="A3208">
            <v>3</v>
          </cell>
          <cell r="B3208" t="str">
            <v>COP</v>
          </cell>
          <cell r="C3208" t="str">
            <v>Forzosas</v>
          </cell>
          <cell r="D3208" t="str">
            <v>Fija</v>
          </cell>
          <cell r="E3208">
            <v>1</v>
          </cell>
          <cell r="F3208">
            <v>36381</v>
          </cell>
          <cell r="G3208" t="str">
            <v>Agosto</v>
          </cell>
          <cell r="H3208">
            <v>1999</v>
          </cell>
          <cell r="I3208">
            <v>36747</v>
          </cell>
          <cell r="J3208">
            <v>2000</v>
          </cell>
          <cell r="K3208" t="str">
            <v>Agosto</v>
          </cell>
          <cell r="L3208">
            <v>36419</v>
          </cell>
          <cell r="M3208" t="str">
            <v>Septiembre</v>
          </cell>
          <cell r="N3208">
            <v>1999</v>
          </cell>
          <cell r="Q3208">
            <v>20</v>
          </cell>
          <cell r="R3208">
            <v>18.2</v>
          </cell>
          <cell r="S3208">
            <v>103.306</v>
          </cell>
          <cell r="T3208">
            <v>1800.4</v>
          </cell>
          <cell r="U3208">
            <v>1859.9212239999999</v>
          </cell>
          <cell r="V3208">
            <v>1800.4</v>
          </cell>
          <cell r="W3208">
            <v>1859.9212239999999</v>
          </cell>
          <cell r="X3208">
            <v>1800.4</v>
          </cell>
          <cell r="Y3208">
            <v>360.08000000000004</v>
          </cell>
          <cell r="Z3208">
            <v>2160.48</v>
          </cell>
          <cell r="AA3208">
            <v>32767.279999999999</v>
          </cell>
          <cell r="AB3208">
            <v>0</v>
          </cell>
          <cell r="AC3208">
            <v>360.08000000000004</v>
          </cell>
          <cell r="AD3208">
            <v>0</v>
          </cell>
          <cell r="AE3208">
            <v>0</v>
          </cell>
          <cell r="AF3208">
            <v>0</v>
          </cell>
          <cell r="AG3208">
            <v>0</v>
          </cell>
          <cell r="AH3208">
            <v>0</v>
          </cell>
          <cell r="AI3208">
            <v>0</v>
          </cell>
          <cell r="AJ3208">
            <v>0</v>
          </cell>
          <cell r="AK3208">
            <v>0</v>
          </cell>
          <cell r="AL3208">
            <v>0</v>
          </cell>
          <cell r="AM3208">
            <v>0</v>
          </cell>
          <cell r="AN3208">
            <v>0</v>
          </cell>
          <cell r="AO3208">
            <v>0</v>
          </cell>
          <cell r="AP3208">
            <v>0</v>
          </cell>
          <cell r="AQ3208">
            <v>360.08000000000004</v>
          </cell>
        </row>
        <row r="3209">
          <cell r="A3209">
            <v>3</v>
          </cell>
          <cell r="B3209" t="str">
            <v>COP</v>
          </cell>
          <cell r="C3209" t="str">
            <v>Convenidas</v>
          </cell>
          <cell r="D3209" t="str">
            <v>Fija</v>
          </cell>
          <cell r="E3209">
            <v>1</v>
          </cell>
          <cell r="F3209">
            <v>36381</v>
          </cell>
          <cell r="G3209" t="str">
            <v>Agosto</v>
          </cell>
          <cell r="H3209">
            <v>1999</v>
          </cell>
          <cell r="I3209">
            <v>36747</v>
          </cell>
          <cell r="J3209">
            <v>2000</v>
          </cell>
          <cell r="K3209" t="str">
            <v>Agosto</v>
          </cell>
          <cell r="L3209">
            <v>36419</v>
          </cell>
          <cell r="M3209" t="str">
            <v>Septiembre</v>
          </cell>
          <cell r="N3209">
            <v>1999</v>
          </cell>
          <cell r="Q3209">
            <v>20</v>
          </cell>
          <cell r="R3209">
            <v>18.2</v>
          </cell>
          <cell r="S3209">
            <v>103.306</v>
          </cell>
          <cell r="T3209">
            <v>4839.8999999999996</v>
          </cell>
          <cell r="U3209">
            <v>4999.9070940000001</v>
          </cell>
          <cell r="V3209">
            <v>4839.8999999999996</v>
          </cell>
          <cell r="W3209">
            <v>4999.9070940000001</v>
          </cell>
          <cell r="X3209">
            <v>4839.8999999999996</v>
          </cell>
          <cell r="Y3209">
            <v>967.98</v>
          </cell>
          <cell r="Z3209">
            <v>5807.8799999999992</v>
          </cell>
          <cell r="AA3209">
            <v>88086.18</v>
          </cell>
          <cell r="AB3209">
            <v>0</v>
          </cell>
          <cell r="AC3209">
            <v>967.98</v>
          </cell>
          <cell r="AD3209">
            <v>0</v>
          </cell>
          <cell r="AE3209">
            <v>0</v>
          </cell>
          <cell r="AF3209">
            <v>0</v>
          </cell>
          <cell r="AG3209">
            <v>0</v>
          </cell>
          <cell r="AH3209">
            <v>0</v>
          </cell>
          <cell r="AI3209">
            <v>0</v>
          </cell>
          <cell r="AJ3209">
            <v>0</v>
          </cell>
          <cell r="AK3209">
            <v>0</v>
          </cell>
          <cell r="AL3209">
            <v>0</v>
          </cell>
          <cell r="AM3209">
            <v>0</v>
          </cell>
          <cell r="AN3209">
            <v>0</v>
          </cell>
          <cell r="AO3209">
            <v>0</v>
          </cell>
          <cell r="AP3209">
            <v>0</v>
          </cell>
          <cell r="AQ3209">
            <v>967.98</v>
          </cell>
        </row>
        <row r="3210">
          <cell r="A3210">
            <v>3</v>
          </cell>
          <cell r="B3210" t="str">
            <v>COP</v>
          </cell>
          <cell r="C3210" t="str">
            <v>Forzosas</v>
          </cell>
          <cell r="D3210" t="str">
            <v>Fija</v>
          </cell>
          <cell r="E3210">
            <v>1</v>
          </cell>
          <cell r="F3210">
            <v>36381</v>
          </cell>
          <cell r="G3210" t="str">
            <v>Agosto</v>
          </cell>
          <cell r="H3210">
            <v>1999</v>
          </cell>
          <cell r="I3210">
            <v>36747</v>
          </cell>
          <cell r="J3210">
            <v>2000</v>
          </cell>
          <cell r="K3210" t="str">
            <v>Agosto</v>
          </cell>
          <cell r="L3210">
            <v>36420</v>
          </cell>
          <cell r="M3210" t="str">
            <v>Septiembre</v>
          </cell>
          <cell r="N3210">
            <v>1999</v>
          </cell>
          <cell r="Q3210">
            <v>20</v>
          </cell>
          <cell r="R3210">
            <v>18.2</v>
          </cell>
          <cell r="S3210">
            <v>103.35299999999999</v>
          </cell>
          <cell r="T3210">
            <v>67.7</v>
          </cell>
          <cell r="U3210">
            <v>69.969981000000004</v>
          </cell>
          <cell r="V3210">
            <v>67.7</v>
          </cell>
          <cell r="W3210">
            <v>69.969981000000004</v>
          </cell>
          <cell r="X3210">
            <v>67.7</v>
          </cell>
          <cell r="Y3210">
            <v>13.540000000000001</v>
          </cell>
          <cell r="Z3210">
            <v>81.240000000000009</v>
          </cell>
          <cell r="AA3210">
            <v>1232.1400000000001</v>
          </cell>
          <cell r="AB3210">
            <v>0</v>
          </cell>
          <cell r="AC3210">
            <v>13.540000000000001</v>
          </cell>
          <cell r="AD3210">
            <v>0</v>
          </cell>
          <cell r="AE3210">
            <v>0</v>
          </cell>
          <cell r="AF3210">
            <v>0</v>
          </cell>
          <cell r="AG3210">
            <v>0</v>
          </cell>
          <cell r="AH3210">
            <v>0</v>
          </cell>
          <cell r="AI3210">
            <v>0</v>
          </cell>
          <cell r="AJ3210">
            <v>0</v>
          </cell>
          <cell r="AK3210">
            <v>0</v>
          </cell>
          <cell r="AL3210">
            <v>0</v>
          </cell>
          <cell r="AM3210">
            <v>0</v>
          </cell>
          <cell r="AN3210">
            <v>0</v>
          </cell>
          <cell r="AO3210">
            <v>0</v>
          </cell>
          <cell r="AP3210">
            <v>0</v>
          </cell>
          <cell r="AQ3210">
            <v>13.540000000000001</v>
          </cell>
        </row>
        <row r="3211">
          <cell r="A3211">
            <v>3</v>
          </cell>
          <cell r="B3211" t="str">
            <v>COP</v>
          </cell>
          <cell r="C3211" t="str">
            <v>Forzosas</v>
          </cell>
          <cell r="D3211" t="str">
            <v>Fija</v>
          </cell>
          <cell r="E3211">
            <v>1</v>
          </cell>
          <cell r="F3211">
            <v>36381</v>
          </cell>
          <cell r="G3211" t="str">
            <v>Agosto</v>
          </cell>
          <cell r="H3211">
            <v>1999</v>
          </cell>
          <cell r="I3211">
            <v>36747</v>
          </cell>
          <cell r="J3211">
            <v>2000</v>
          </cell>
          <cell r="K3211" t="str">
            <v>Agosto</v>
          </cell>
          <cell r="L3211">
            <v>36423</v>
          </cell>
          <cell r="M3211" t="str">
            <v>Septiembre</v>
          </cell>
          <cell r="N3211">
            <v>1999</v>
          </cell>
          <cell r="Q3211">
            <v>20</v>
          </cell>
          <cell r="R3211">
            <v>18.2</v>
          </cell>
          <cell r="S3211">
            <v>103.495</v>
          </cell>
          <cell r="T3211">
            <v>33.799999999999997</v>
          </cell>
          <cell r="U3211">
            <v>34.981310000000001</v>
          </cell>
          <cell r="V3211">
            <v>33.799999999999997</v>
          </cell>
          <cell r="W3211">
            <v>34.981310000000001</v>
          </cell>
          <cell r="X3211">
            <v>33.799999999999997</v>
          </cell>
          <cell r="Y3211">
            <v>6.76</v>
          </cell>
          <cell r="Z3211">
            <v>40.559999999999995</v>
          </cell>
          <cell r="AA3211">
            <v>615.16</v>
          </cell>
          <cell r="AB3211">
            <v>0</v>
          </cell>
          <cell r="AC3211">
            <v>6.76</v>
          </cell>
          <cell r="AD3211">
            <v>0</v>
          </cell>
          <cell r="AE3211">
            <v>0</v>
          </cell>
          <cell r="AF3211">
            <v>0</v>
          </cell>
          <cell r="AG3211">
            <v>0</v>
          </cell>
          <cell r="AH3211">
            <v>0</v>
          </cell>
          <cell r="AI3211">
            <v>0</v>
          </cell>
          <cell r="AJ3211">
            <v>0</v>
          </cell>
          <cell r="AK3211">
            <v>0</v>
          </cell>
          <cell r="AL3211">
            <v>0</v>
          </cell>
          <cell r="AM3211">
            <v>0</v>
          </cell>
          <cell r="AN3211">
            <v>0</v>
          </cell>
          <cell r="AO3211">
            <v>0</v>
          </cell>
          <cell r="AP3211">
            <v>0</v>
          </cell>
          <cell r="AQ3211">
            <v>6.76</v>
          </cell>
        </row>
        <row r="3212">
          <cell r="A3212">
            <v>3</v>
          </cell>
          <cell r="B3212" t="str">
            <v>COP</v>
          </cell>
          <cell r="C3212" t="str">
            <v>Forzosas</v>
          </cell>
          <cell r="D3212" t="str">
            <v>Fija</v>
          </cell>
          <cell r="E3212">
            <v>1</v>
          </cell>
          <cell r="F3212">
            <v>36381</v>
          </cell>
          <cell r="G3212" t="str">
            <v>Agosto</v>
          </cell>
          <cell r="H3212">
            <v>1999</v>
          </cell>
          <cell r="I3212">
            <v>36747</v>
          </cell>
          <cell r="J3212">
            <v>2000</v>
          </cell>
          <cell r="K3212" t="str">
            <v>Agosto</v>
          </cell>
          <cell r="L3212">
            <v>36424</v>
          </cell>
          <cell r="M3212" t="str">
            <v>Septiembre</v>
          </cell>
          <cell r="N3212">
            <v>1999</v>
          </cell>
          <cell r="Q3212">
            <v>20</v>
          </cell>
          <cell r="R3212">
            <v>18.2</v>
          </cell>
          <cell r="S3212">
            <v>103.54300000000001</v>
          </cell>
          <cell r="T3212">
            <v>86.9</v>
          </cell>
          <cell r="U3212">
            <v>89.978866999999994</v>
          </cell>
          <cell r="V3212">
            <v>86.9</v>
          </cell>
          <cell r="W3212">
            <v>89.978866999999994</v>
          </cell>
          <cell r="X3212">
            <v>86.9</v>
          </cell>
          <cell r="Y3212">
            <v>17.380000000000003</v>
          </cell>
          <cell r="Z3212">
            <v>104.28</v>
          </cell>
          <cell r="AA3212">
            <v>1581.5800000000002</v>
          </cell>
          <cell r="AB3212">
            <v>0</v>
          </cell>
          <cell r="AC3212">
            <v>17.380000000000003</v>
          </cell>
          <cell r="AD3212">
            <v>0</v>
          </cell>
          <cell r="AE3212">
            <v>0</v>
          </cell>
          <cell r="AF3212">
            <v>0</v>
          </cell>
          <cell r="AG3212">
            <v>0</v>
          </cell>
          <cell r="AH3212">
            <v>0</v>
          </cell>
          <cell r="AI3212">
            <v>0</v>
          </cell>
          <cell r="AJ3212">
            <v>0</v>
          </cell>
          <cell r="AK3212">
            <v>0</v>
          </cell>
          <cell r="AL3212">
            <v>0</v>
          </cell>
          <cell r="AM3212">
            <v>0</v>
          </cell>
          <cell r="AN3212">
            <v>0</v>
          </cell>
          <cell r="AO3212">
            <v>0</v>
          </cell>
          <cell r="AP3212">
            <v>0</v>
          </cell>
          <cell r="AQ3212">
            <v>17.380000000000003</v>
          </cell>
        </row>
        <row r="3213">
          <cell r="A3213">
            <v>3</v>
          </cell>
          <cell r="B3213" t="str">
            <v>COP</v>
          </cell>
          <cell r="C3213" t="str">
            <v>Convenidas</v>
          </cell>
          <cell r="D3213" t="str">
            <v>Fija</v>
          </cell>
          <cell r="E3213">
            <v>1</v>
          </cell>
          <cell r="F3213">
            <v>36381</v>
          </cell>
          <cell r="G3213" t="str">
            <v>Agosto</v>
          </cell>
          <cell r="H3213">
            <v>1999</v>
          </cell>
          <cell r="I3213">
            <v>36747</v>
          </cell>
          <cell r="J3213">
            <v>2000</v>
          </cell>
          <cell r="K3213" t="str">
            <v>Agosto</v>
          </cell>
          <cell r="L3213">
            <v>36424</v>
          </cell>
          <cell r="M3213" t="str">
            <v>Septiembre</v>
          </cell>
          <cell r="N3213">
            <v>1999</v>
          </cell>
          <cell r="Q3213">
            <v>20</v>
          </cell>
          <cell r="R3213">
            <v>18.2</v>
          </cell>
          <cell r="S3213">
            <v>103.54300000000001</v>
          </cell>
          <cell r="T3213">
            <v>41528.6</v>
          </cell>
          <cell r="U3213">
            <v>42999.958297999998</v>
          </cell>
          <cell r="V3213">
            <v>41528.6</v>
          </cell>
          <cell r="W3213">
            <v>42999.958297999998</v>
          </cell>
          <cell r="X3213">
            <v>41528.6</v>
          </cell>
          <cell r="Y3213">
            <v>8305.7199999999993</v>
          </cell>
          <cell r="Z3213">
            <v>49834.32</v>
          </cell>
          <cell r="AA3213">
            <v>755820.5199999999</v>
          </cell>
          <cell r="AB3213">
            <v>0</v>
          </cell>
          <cell r="AC3213">
            <v>8305.7199999999993</v>
          </cell>
          <cell r="AD3213">
            <v>0</v>
          </cell>
          <cell r="AE3213">
            <v>0</v>
          </cell>
          <cell r="AF3213">
            <v>0</v>
          </cell>
          <cell r="AG3213">
            <v>0</v>
          </cell>
          <cell r="AH3213">
            <v>0</v>
          </cell>
          <cell r="AI3213">
            <v>0</v>
          </cell>
          <cell r="AJ3213">
            <v>0</v>
          </cell>
          <cell r="AK3213">
            <v>0</v>
          </cell>
          <cell r="AL3213">
            <v>0</v>
          </cell>
          <cell r="AM3213">
            <v>0</v>
          </cell>
          <cell r="AN3213">
            <v>0</v>
          </cell>
          <cell r="AO3213">
            <v>0</v>
          </cell>
          <cell r="AP3213">
            <v>0</v>
          </cell>
          <cell r="AQ3213">
            <v>8305.7199999999993</v>
          </cell>
        </row>
        <row r="3214">
          <cell r="A3214">
            <v>3</v>
          </cell>
          <cell r="B3214" t="str">
            <v>COP</v>
          </cell>
          <cell r="C3214" t="str">
            <v>Forzosas</v>
          </cell>
          <cell r="D3214" t="str">
            <v>Fija</v>
          </cell>
          <cell r="E3214">
            <v>2</v>
          </cell>
          <cell r="F3214">
            <v>36353</v>
          </cell>
          <cell r="G3214" t="str">
            <v>Julio</v>
          </cell>
          <cell r="H3214">
            <v>1999</v>
          </cell>
          <cell r="I3214">
            <v>37084</v>
          </cell>
          <cell r="J3214">
            <v>2001</v>
          </cell>
          <cell r="K3214" t="str">
            <v>Julio</v>
          </cell>
          <cell r="L3214">
            <v>36424</v>
          </cell>
          <cell r="M3214" t="str">
            <v>Septiembre</v>
          </cell>
          <cell r="N3214">
            <v>1999</v>
          </cell>
          <cell r="Q3214">
            <v>20</v>
          </cell>
          <cell r="R3214">
            <v>21.5</v>
          </cell>
          <cell r="S3214">
            <v>101.523</v>
          </cell>
          <cell r="T3214">
            <v>3992.3</v>
          </cell>
          <cell r="U3214">
            <v>4053.1027290000002</v>
          </cell>
          <cell r="V3214">
            <v>3992.3</v>
          </cell>
          <cell r="W3214">
            <v>4053.1027290000002</v>
          </cell>
          <cell r="X3214">
            <v>3992.3</v>
          </cell>
          <cell r="Y3214">
            <v>798.46</v>
          </cell>
          <cell r="Z3214">
            <v>4790.76</v>
          </cell>
          <cell r="AA3214">
            <v>85834.45</v>
          </cell>
          <cell r="AB3214">
            <v>0</v>
          </cell>
          <cell r="AC3214">
            <v>798.46</v>
          </cell>
          <cell r="AD3214">
            <v>798.46</v>
          </cell>
          <cell r="AE3214">
            <v>0</v>
          </cell>
          <cell r="AF3214">
            <v>0</v>
          </cell>
          <cell r="AG3214">
            <v>0</v>
          </cell>
          <cell r="AH3214">
            <v>0</v>
          </cell>
          <cell r="AI3214">
            <v>0</v>
          </cell>
          <cell r="AJ3214">
            <v>0</v>
          </cell>
          <cell r="AK3214">
            <v>0</v>
          </cell>
          <cell r="AL3214">
            <v>0</v>
          </cell>
          <cell r="AM3214">
            <v>0</v>
          </cell>
          <cell r="AN3214">
            <v>0</v>
          </cell>
          <cell r="AO3214">
            <v>0</v>
          </cell>
          <cell r="AP3214">
            <v>0</v>
          </cell>
          <cell r="AQ3214">
            <v>1596.92</v>
          </cell>
        </row>
        <row r="3215">
          <cell r="A3215">
            <v>3</v>
          </cell>
          <cell r="B3215" t="str">
            <v>COP</v>
          </cell>
          <cell r="C3215" t="str">
            <v>Convenidas</v>
          </cell>
          <cell r="D3215" t="str">
            <v>Fija</v>
          </cell>
          <cell r="E3215">
            <v>2</v>
          </cell>
          <cell r="F3215">
            <v>36353</v>
          </cell>
          <cell r="G3215" t="str">
            <v>Julio</v>
          </cell>
          <cell r="H3215">
            <v>1999</v>
          </cell>
          <cell r="I3215">
            <v>37084</v>
          </cell>
          <cell r="J3215">
            <v>2001</v>
          </cell>
          <cell r="K3215" t="str">
            <v>Julio</v>
          </cell>
          <cell r="L3215">
            <v>36424</v>
          </cell>
          <cell r="M3215" t="str">
            <v>Septiembre</v>
          </cell>
          <cell r="N3215">
            <v>1999</v>
          </cell>
          <cell r="Q3215">
            <v>20</v>
          </cell>
          <cell r="R3215">
            <v>21.5</v>
          </cell>
          <cell r="S3215">
            <v>101.523</v>
          </cell>
          <cell r="T3215">
            <v>4826.3999999999996</v>
          </cell>
          <cell r="U3215">
            <v>4899.9060719999998</v>
          </cell>
          <cell r="V3215">
            <v>4826.3999999999996</v>
          </cell>
          <cell r="W3215">
            <v>4899.9060719999998</v>
          </cell>
          <cell r="X3215">
            <v>4826.3999999999996</v>
          </cell>
          <cell r="Y3215">
            <v>965.28</v>
          </cell>
          <cell r="Z3215">
            <v>5791.6799999999994</v>
          </cell>
          <cell r="AA3215">
            <v>103767.59999999999</v>
          </cell>
          <cell r="AB3215">
            <v>0</v>
          </cell>
          <cell r="AC3215">
            <v>965.28</v>
          </cell>
          <cell r="AD3215">
            <v>965.28</v>
          </cell>
          <cell r="AE3215">
            <v>0</v>
          </cell>
          <cell r="AF3215">
            <v>0</v>
          </cell>
          <cell r="AG3215">
            <v>0</v>
          </cell>
          <cell r="AH3215">
            <v>0</v>
          </cell>
          <cell r="AI3215">
            <v>0</v>
          </cell>
          <cell r="AJ3215">
            <v>0</v>
          </cell>
          <cell r="AK3215">
            <v>0</v>
          </cell>
          <cell r="AL3215">
            <v>0</v>
          </cell>
          <cell r="AM3215">
            <v>0</v>
          </cell>
          <cell r="AN3215">
            <v>0</v>
          </cell>
          <cell r="AO3215">
            <v>0</v>
          </cell>
          <cell r="AP3215">
            <v>0</v>
          </cell>
          <cell r="AQ3215">
            <v>1930.56</v>
          </cell>
        </row>
        <row r="3216">
          <cell r="A3216">
            <v>3</v>
          </cell>
          <cell r="B3216" t="str">
            <v>COP</v>
          </cell>
          <cell r="C3216" t="str">
            <v>Convenidas</v>
          </cell>
          <cell r="D3216" t="str">
            <v>Fija</v>
          </cell>
          <cell r="E3216">
            <v>3</v>
          </cell>
          <cell r="F3216">
            <v>36381</v>
          </cell>
          <cell r="G3216" t="str">
            <v>Agosto</v>
          </cell>
          <cell r="H3216">
            <v>1999</v>
          </cell>
          <cell r="I3216">
            <v>37477</v>
          </cell>
          <cell r="J3216">
            <v>2002</v>
          </cell>
          <cell r="K3216" t="str">
            <v>Agosto</v>
          </cell>
          <cell r="L3216">
            <v>36424</v>
          </cell>
          <cell r="M3216" t="str">
            <v>Septiembre</v>
          </cell>
          <cell r="N3216">
            <v>1999</v>
          </cell>
          <cell r="Q3216">
            <v>20</v>
          </cell>
          <cell r="R3216">
            <v>21.8</v>
          </cell>
          <cell r="S3216">
            <v>98.576999999999998</v>
          </cell>
          <cell r="T3216">
            <v>1748.2</v>
          </cell>
          <cell r="U3216">
            <v>1723.323114</v>
          </cell>
          <cell r="V3216">
            <v>1748.2</v>
          </cell>
          <cell r="W3216">
            <v>1723.323114</v>
          </cell>
          <cell r="X3216">
            <v>1748.2</v>
          </cell>
          <cell r="Y3216">
            <v>349.64000000000004</v>
          </cell>
          <cell r="Z3216">
            <v>2097.84</v>
          </cell>
          <cell r="AA3216">
            <v>38110.76</v>
          </cell>
          <cell r="AB3216">
            <v>0</v>
          </cell>
          <cell r="AC3216">
            <v>349.64000000000004</v>
          </cell>
          <cell r="AD3216">
            <v>349.64000000000004</v>
          </cell>
          <cell r="AE3216">
            <v>349.64000000000004</v>
          </cell>
          <cell r="AF3216">
            <v>0</v>
          </cell>
          <cell r="AG3216">
            <v>0</v>
          </cell>
          <cell r="AH3216">
            <v>0</v>
          </cell>
          <cell r="AI3216">
            <v>0</v>
          </cell>
          <cell r="AJ3216">
            <v>0</v>
          </cell>
          <cell r="AK3216">
            <v>0</v>
          </cell>
          <cell r="AL3216">
            <v>0</v>
          </cell>
          <cell r="AM3216">
            <v>0</v>
          </cell>
          <cell r="AN3216">
            <v>0</v>
          </cell>
          <cell r="AO3216">
            <v>0</v>
          </cell>
          <cell r="AP3216">
            <v>0</v>
          </cell>
          <cell r="AQ3216">
            <v>1048.92</v>
          </cell>
        </row>
        <row r="3217">
          <cell r="A3217">
            <v>3</v>
          </cell>
          <cell r="B3217" t="str">
            <v>COP</v>
          </cell>
          <cell r="C3217" t="str">
            <v>Forzosas</v>
          </cell>
          <cell r="D3217" t="str">
            <v>Fija</v>
          </cell>
          <cell r="E3217">
            <v>2</v>
          </cell>
          <cell r="F3217">
            <v>36353</v>
          </cell>
          <cell r="G3217" t="str">
            <v>Julio</v>
          </cell>
          <cell r="H3217">
            <v>1999</v>
          </cell>
          <cell r="I3217">
            <v>37084</v>
          </cell>
          <cell r="J3217">
            <v>2001</v>
          </cell>
          <cell r="K3217" t="str">
            <v>Julio</v>
          </cell>
          <cell r="L3217">
            <v>36425</v>
          </cell>
          <cell r="M3217" t="str">
            <v>Septiembre</v>
          </cell>
          <cell r="N3217">
            <v>1999</v>
          </cell>
          <cell r="Q3217">
            <v>20</v>
          </cell>
          <cell r="R3217">
            <v>21.5</v>
          </cell>
          <cell r="S3217">
            <v>101.577</v>
          </cell>
          <cell r="T3217">
            <v>289.2</v>
          </cell>
          <cell r="U3217">
            <v>293.76068400000003</v>
          </cell>
          <cell r="V3217">
            <v>289.2</v>
          </cell>
          <cell r="W3217">
            <v>293.76068400000003</v>
          </cell>
          <cell r="X3217">
            <v>289.2</v>
          </cell>
          <cell r="Y3217">
            <v>57.84</v>
          </cell>
          <cell r="Z3217">
            <v>347.03999999999996</v>
          </cell>
          <cell r="AA3217">
            <v>6217.8</v>
          </cell>
          <cell r="AB3217">
            <v>0</v>
          </cell>
          <cell r="AC3217">
            <v>57.84</v>
          </cell>
          <cell r="AD3217">
            <v>57.84</v>
          </cell>
          <cell r="AE3217">
            <v>0</v>
          </cell>
          <cell r="AF3217">
            <v>0</v>
          </cell>
          <cell r="AG3217">
            <v>0</v>
          </cell>
          <cell r="AH3217">
            <v>0</v>
          </cell>
          <cell r="AI3217">
            <v>0</v>
          </cell>
          <cell r="AJ3217">
            <v>0</v>
          </cell>
          <cell r="AK3217">
            <v>0</v>
          </cell>
          <cell r="AL3217">
            <v>0</v>
          </cell>
          <cell r="AM3217">
            <v>0</v>
          </cell>
          <cell r="AN3217">
            <v>0</v>
          </cell>
          <cell r="AO3217">
            <v>0</v>
          </cell>
          <cell r="AP3217">
            <v>0</v>
          </cell>
          <cell r="AQ3217">
            <v>115.68</v>
          </cell>
        </row>
        <row r="3218">
          <cell r="A3218">
            <v>3</v>
          </cell>
          <cell r="B3218" t="str">
            <v>COP</v>
          </cell>
          <cell r="C3218" t="str">
            <v>Forzosas</v>
          </cell>
          <cell r="D3218" t="str">
            <v>Fija</v>
          </cell>
          <cell r="E3218">
            <v>1</v>
          </cell>
          <cell r="F3218">
            <v>36381</v>
          </cell>
          <cell r="G3218" t="str">
            <v>Agosto</v>
          </cell>
          <cell r="H3218">
            <v>1999</v>
          </cell>
          <cell r="I3218">
            <v>36747</v>
          </cell>
          <cell r="J3218">
            <v>2000</v>
          </cell>
          <cell r="K3218" t="str">
            <v>Agosto</v>
          </cell>
          <cell r="L3218">
            <v>36426</v>
          </cell>
          <cell r="M3218" t="str">
            <v>Septiembre</v>
          </cell>
          <cell r="N3218">
            <v>1999</v>
          </cell>
          <cell r="Q3218">
            <v>20</v>
          </cell>
          <cell r="R3218">
            <v>19.489999999999998</v>
          </cell>
          <cell r="S3218">
            <v>102.65600000000001</v>
          </cell>
          <cell r="T3218">
            <v>779.3</v>
          </cell>
          <cell r="U3218">
            <v>799.99820799999998</v>
          </cell>
          <cell r="V3218">
            <v>779.3</v>
          </cell>
          <cell r="W3218">
            <v>799.99820799999998</v>
          </cell>
          <cell r="X3218">
            <v>779.3</v>
          </cell>
          <cell r="Y3218">
            <v>155.86000000000001</v>
          </cell>
          <cell r="Z3218">
            <v>935.16</v>
          </cell>
          <cell r="AA3218">
            <v>15188.556999999997</v>
          </cell>
          <cell r="AB3218">
            <v>0</v>
          </cell>
          <cell r="AC3218">
            <v>155.86000000000001</v>
          </cell>
          <cell r="AD3218">
            <v>0</v>
          </cell>
          <cell r="AE3218">
            <v>0</v>
          </cell>
          <cell r="AF3218">
            <v>0</v>
          </cell>
          <cell r="AG3218">
            <v>0</v>
          </cell>
          <cell r="AH3218">
            <v>0</v>
          </cell>
          <cell r="AI3218">
            <v>0</v>
          </cell>
          <cell r="AJ3218">
            <v>0</v>
          </cell>
          <cell r="AK3218">
            <v>0</v>
          </cell>
          <cell r="AL3218">
            <v>0</v>
          </cell>
          <cell r="AM3218">
            <v>0</v>
          </cell>
          <cell r="AN3218">
            <v>0</v>
          </cell>
          <cell r="AO3218">
            <v>0</v>
          </cell>
          <cell r="AP3218">
            <v>0</v>
          </cell>
          <cell r="AQ3218">
            <v>155.86000000000001</v>
          </cell>
        </row>
        <row r="3219">
          <cell r="A3219">
            <v>3</v>
          </cell>
          <cell r="B3219" t="str">
            <v>COP</v>
          </cell>
          <cell r="C3219" t="str">
            <v>Subastas</v>
          </cell>
          <cell r="D3219" t="str">
            <v>Fija</v>
          </cell>
          <cell r="E3219">
            <v>1</v>
          </cell>
          <cell r="F3219">
            <v>36381</v>
          </cell>
          <cell r="G3219" t="str">
            <v>Agosto</v>
          </cell>
          <cell r="H3219">
            <v>1999</v>
          </cell>
          <cell r="I3219">
            <v>36747</v>
          </cell>
          <cell r="J3219">
            <v>2000</v>
          </cell>
          <cell r="K3219" t="str">
            <v>Agosto</v>
          </cell>
          <cell r="L3219">
            <v>36427</v>
          </cell>
          <cell r="M3219" t="str">
            <v>Septiembre</v>
          </cell>
          <cell r="N3219">
            <v>1999</v>
          </cell>
          <cell r="Q3219">
            <v>20</v>
          </cell>
          <cell r="R3219">
            <v>19.489999999999998</v>
          </cell>
          <cell r="S3219">
            <v>102.706</v>
          </cell>
          <cell r="T3219">
            <v>4000</v>
          </cell>
          <cell r="U3219">
            <v>4108.24</v>
          </cell>
          <cell r="V3219">
            <v>4000</v>
          </cell>
          <cell r="W3219">
            <v>4108.24</v>
          </cell>
          <cell r="X3219">
            <v>4000</v>
          </cell>
          <cell r="Y3219">
            <v>800</v>
          </cell>
          <cell r="Z3219">
            <v>4800</v>
          </cell>
          <cell r="AA3219">
            <v>77960</v>
          </cell>
          <cell r="AB3219">
            <v>0</v>
          </cell>
          <cell r="AC3219">
            <v>800</v>
          </cell>
          <cell r="AD3219">
            <v>0</v>
          </cell>
          <cell r="AE3219">
            <v>0</v>
          </cell>
          <cell r="AF3219">
            <v>0</v>
          </cell>
          <cell r="AG3219">
            <v>0</v>
          </cell>
          <cell r="AH3219">
            <v>0</v>
          </cell>
          <cell r="AI3219">
            <v>0</v>
          </cell>
          <cell r="AJ3219">
            <v>0</v>
          </cell>
          <cell r="AK3219">
            <v>0</v>
          </cell>
          <cell r="AL3219">
            <v>0</v>
          </cell>
          <cell r="AM3219">
            <v>0</v>
          </cell>
          <cell r="AN3219">
            <v>0</v>
          </cell>
          <cell r="AO3219">
            <v>0</v>
          </cell>
          <cell r="AP3219">
            <v>0</v>
          </cell>
          <cell r="AQ3219">
            <v>800</v>
          </cell>
        </row>
        <row r="3220">
          <cell r="A3220">
            <v>3</v>
          </cell>
          <cell r="B3220" t="str">
            <v>COP</v>
          </cell>
          <cell r="C3220" t="str">
            <v>Convenidas</v>
          </cell>
          <cell r="D3220" t="str">
            <v>Fija</v>
          </cell>
          <cell r="E3220">
            <v>1</v>
          </cell>
          <cell r="F3220">
            <v>36381</v>
          </cell>
          <cell r="G3220" t="str">
            <v>Agosto</v>
          </cell>
          <cell r="H3220">
            <v>1999</v>
          </cell>
          <cell r="I3220">
            <v>36747</v>
          </cell>
          <cell r="J3220">
            <v>2000</v>
          </cell>
          <cell r="K3220" t="str">
            <v>Agosto</v>
          </cell>
          <cell r="L3220">
            <v>36427</v>
          </cell>
          <cell r="M3220" t="str">
            <v>Septiembre</v>
          </cell>
          <cell r="N3220">
            <v>1999</v>
          </cell>
          <cell r="Q3220">
            <v>20</v>
          </cell>
          <cell r="R3220">
            <v>19.489999999999998</v>
          </cell>
          <cell r="S3220">
            <v>102.706</v>
          </cell>
          <cell r="T3220">
            <v>3651.1</v>
          </cell>
          <cell r="U3220">
            <v>3749.8987659999998</v>
          </cell>
          <cell r="V3220">
            <v>3651.1</v>
          </cell>
          <cell r="W3220">
            <v>3749.8987659999998</v>
          </cell>
          <cell r="X3220">
            <v>3651.1</v>
          </cell>
          <cell r="Y3220">
            <v>730.22</v>
          </cell>
          <cell r="Z3220">
            <v>4381.32</v>
          </cell>
          <cell r="AA3220">
            <v>71159.938999999998</v>
          </cell>
          <cell r="AB3220">
            <v>0</v>
          </cell>
          <cell r="AC3220">
            <v>730.22</v>
          </cell>
          <cell r="AD3220">
            <v>0</v>
          </cell>
          <cell r="AE3220">
            <v>0</v>
          </cell>
          <cell r="AF3220">
            <v>0</v>
          </cell>
          <cell r="AG3220">
            <v>0</v>
          </cell>
          <cell r="AH3220">
            <v>0</v>
          </cell>
          <cell r="AI3220">
            <v>0</v>
          </cell>
          <cell r="AJ3220">
            <v>0</v>
          </cell>
          <cell r="AK3220">
            <v>0</v>
          </cell>
          <cell r="AL3220">
            <v>0</v>
          </cell>
          <cell r="AM3220">
            <v>0</v>
          </cell>
          <cell r="AN3220">
            <v>0</v>
          </cell>
          <cell r="AO3220">
            <v>0</v>
          </cell>
          <cell r="AP3220">
            <v>0</v>
          </cell>
          <cell r="AQ3220">
            <v>730.22</v>
          </cell>
        </row>
        <row r="3221">
          <cell r="A3221">
            <v>3</v>
          </cell>
          <cell r="B3221" t="str">
            <v>COP</v>
          </cell>
          <cell r="C3221" t="str">
            <v>Subastas</v>
          </cell>
          <cell r="D3221" t="str">
            <v>Fija</v>
          </cell>
          <cell r="E3221">
            <v>2</v>
          </cell>
          <cell r="F3221">
            <v>36353</v>
          </cell>
          <cell r="G3221" t="str">
            <v>Julio</v>
          </cell>
          <cell r="H3221">
            <v>1999</v>
          </cell>
          <cell r="I3221">
            <v>37084</v>
          </cell>
          <cell r="J3221">
            <v>2001</v>
          </cell>
          <cell r="K3221" t="str">
            <v>Julio</v>
          </cell>
          <cell r="L3221">
            <v>36427</v>
          </cell>
          <cell r="M3221" t="str">
            <v>Septiembre</v>
          </cell>
          <cell r="N3221">
            <v>1999</v>
          </cell>
          <cell r="Q3221">
            <v>20</v>
          </cell>
          <cell r="R3221">
            <v>22.3</v>
          </cell>
          <cell r="S3221">
            <v>100.605</v>
          </cell>
          <cell r="T3221">
            <v>29819.1</v>
          </cell>
          <cell r="U3221">
            <v>29999.505555</v>
          </cell>
          <cell r="V3221">
            <v>29819.1</v>
          </cell>
          <cell r="W3221">
            <v>29999.505555</v>
          </cell>
          <cell r="X3221">
            <v>29819.1</v>
          </cell>
          <cell r="Y3221">
            <v>5963.82</v>
          </cell>
          <cell r="Z3221">
            <v>35782.92</v>
          </cell>
          <cell r="AA3221">
            <v>664965.92999999993</v>
          </cell>
          <cell r="AB3221">
            <v>0</v>
          </cell>
          <cell r="AC3221">
            <v>5963.82</v>
          </cell>
          <cell r="AD3221">
            <v>5963.82</v>
          </cell>
          <cell r="AE3221">
            <v>0</v>
          </cell>
          <cell r="AF3221">
            <v>0</v>
          </cell>
          <cell r="AG3221">
            <v>0</v>
          </cell>
          <cell r="AH3221">
            <v>0</v>
          </cell>
          <cell r="AI3221">
            <v>0</v>
          </cell>
          <cell r="AJ3221">
            <v>0</v>
          </cell>
          <cell r="AK3221">
            <v>0</v>
          </cell>
          <cell r="AL3221">
            <v>0</v>
          </cell>
          <cell r="AM3221">
            <v>0</v>
          </cell>
          <cell r="AN3221">
            <v>0</v>
          </cell>
          <cell r="AO3221">
            <v>0</v>
          </cell>
          <cell r="AP3221">
            <v>0</v>
          </cell>
          <cell r="AQ3221">
            <v>11927.64</v>
          </cell>
        </row>
        <row r="3222">
          <cell r="A3222">
            <v>3</v>
          </cell>
          <cell r="B3222" t="str">
            <v>COP</v>
          </cell>
          <cell r="C3222" t="str">
            <v>Forzosas</v>
          </cell>
          <cell r="D3222" t="str">
            <v>Fija</v>
          </cell>
          <cell r="E3222">
            <v>2</v>
          </cell>
          <cell r="F3222">
            <v>36353</v>
          </cell>
          <cell r="G3222" t="str">
            <v>Julio</v>
          </cell>
          <cell r="H3222">
            <v>1999</v>
          </cell>
          <cell r="I3222">
            <v>37084</v>
          </cell>
          <cell r="J3222">
            <v>2001</v>
          </cell>
          <cell r="K3222" t="str">
            <v>Julio</v>
          </cell>
          <cell r="L3222">
            <v>36427</v>
          </cell>
          <cell r="M3222" t="str">
            <v>Septiembre</v>
          </cell>
          <cell r="N3222">
            <v>1999</v>
          </cell>
          <cell r="Q3222">
            <v>20</v>
          </cell>
          <cell r="R3222">
            <v>22.3</v>
          </cell>
          <cell r="S3222">
            <v>100.605</v>
          </cell>
          <cell r="T3222">
            <v>9939.7999999999993</v>
          </cell>
          <cell r="U3222">
            <v>9999.9357899999995</v>
          </cell>
          <cell r="V3222">
            <v>9939.7999999999993</v>
          </cell>
          <cell r="W3222">
            <v>9999.9357899999995</v>
          </cell>
          <cell r="X3222">
            <v>9939.7999999999993</v>
          </cell>
          <cell r="Y3222">
            <v>1987.96</v>
          </cell>
          <cell r="Z3222">
            <v>11927.759999999998</v>
          </cell>
          <cell r="AA3222">
            <v>221657.53999999998</v>
          </cell>
          <cell r="AB3222">
            <v>0</v>
          </cell>
          <cell r="AC3222">
            <v>1987.96</v>
          </cell>
          <cell r="AD3222">
            <v>1987.96</v>
          </cell>
          <cell r="AE3222">
            <v>0</v>
          </cell>
          <cell r="AF3222">
            <v>0</v>
          </cell>
          <cell r="AG3222">
            <v>0</v>
          </cell>
          <cell r="AH3222">
            <v>0</v>
          </cell>
          <cell r="AI3222">
            <v>0</v>
          </cell>
          <cell r="AJ3222">
            <v>0</v>
          </cell>
          <cell r="AK3222">
            <v>0</v>
          </cell>
          <cell r="AL3222">
            <v>0</v>
          </cell>
          <cell r="AM3222">
            <v>0</v>
          </cell>
          <cell r="AN3222">
            <v>0</v>
          </cell>
          <cell r="AO3222">
            <v>0</v>
          </cell>
          <cell r="AP3222">
            <v>0</v>
          </cell>
          <cell r="AQ3222">
            <v>3975.92</v>
          </cell>
        </row>
        <row r="3223">
          <cell r="A3223">
            <v>3</v>
          </cell>
          <cell r="B3223" t="str">
            <v>COP</v>
          </cell>
          <cell r="C3223" t="str">
            <v>Subastas</v>
          </cell>
          <cell r="D3223" t="str">
            <v>Fija</v>
          </cell>
          <cell r="E3223">
            <v>3</v>
          </cell>
          <cell r="F3223">
            <v>36381</v>
          </cell>
          <cell r="G3223" t="str">
            <v>Agosto</v>
          </cell>
          <cell r="H3223">
            <v>1999</v>
          </cell>
          <cell r="I3223">
            <v>37477</v>
          </cell>
          <cell r="J3223">
            <v>2002</v>
          </cell>
          <cell r="K3223" t="str">
            <v>Agosto</v>
          </cell>
          <cell r="L3223">
            <v>36427</v>
          </cell>
          <cell r="M3223" t="str">
            <v>Septiembre</v>
          </cell>
          <cell r="N3223">
            <v>1999</v>
          </cell>
          <cell r="Q3223">
            <v>20</v>
          </cell>
          <cell r="R3223">
            <v>22</v>
          </cell>
          <cell r="S3223">
            <v>98.35</v>
          </cell>
          <cell r="T3223">
            <v>22335.4</v>
          </cell>
          <cell r="U3223">
            <v>21966.865900000001</v>
          </cell>
          <cell r="V3223">
            <v>22335.4</v>
          </cell>
          <cell r="W3223">
            <v>21966.865900000001</v>
          </cell>
          <cell r="X3223">
            <v>22335.4</v>
          </cell>
          <cell r="Y3223">
            <v>4467.0800000000008</v>
          </cell>
          <cell r="Z3223">
            <v>26802.480000000003</v>
          </cell>
          <cell r="AA3223">
            <v>491378.80000000005</v>
          </cell>
          <cell r="AB3223">
            <v>0</v>
          </cell>
          <cell r="AC3223">
            <v>4467.0800000000008</v>
          </cell>
          <cell r="AD3223">
            <v>4467.0800000000008</v>
          </cell>
          <cell r="AE3223">
            <v>4467.0800000000008</v>
          </cell>
          <cell r="AF3223">
            <v>0</v>
          </cell>
          <cell r="AG3223">
            <v>0</v>
          </cell>
          <cell r="AH3223">
            <v>0</v>
          </cell>
          <cell r="AI3223">
            <v>0</v>
          </cell>
          <cell r="AJ3223">
            <v>0</v>
          </cell>
          <cell r="AK3223">
            <v>0</v>
          </cell>
          <cell r="AL3223">
            <v>0</v>
          </cell>
          <cell r="AM3223">
            <v>0</v>
          </cell>
          <cell r="AN3223">
            <v>0</v>
          </cell>
          <cell r="AO3223">
            <v>0</v>
          </cell>
          <cell r="AP3223">
            <v>0</v>
          </cell>
          <cell r="AQ3223">
            <v>13401.240000000002</v>
          </cell>
        </row>
        <row r="3224">
          <cell r="A3224">
            <v>3</v>
          </cell>
          <cell r="B3224" t="str">
            <v>COP</v>
          </cell>
          <cell r="C3224" t="str">
            <v>Convenidas</v>
          </cell>
          <cell r="D3224" t="str">
            <v>Fija</v>
          </cell>
          <cell r="E3224">
            <v>1</v>
          </cell>
          <cell r="F3224">
            <v>36381</v>
          </cell>
          <cell r="G3224" t="str">
            <v>Agosto</v>
          </cell>
          <cell r="H3224">
            <v>1999</v>
          </cell>
          <cell r="I3224">
            <v>36747</v>
          </cell>
          <cell r="J3224">
            <v>2000</v>
          </cell>
          <cell r="K3224" t="str">
            <v>Agosto</v>
          </cell>
          <cell r="L3224">
            <v>36430</v>
          </cell>
          <cell r="M3224" t="str">
            <v>Septiembre</v>
          </cell>
          <cell r="N3224">
            <v>1999</v>
          </cell>
          <cell r="Q3224">
            <v>20</v>
          </cell>
          <cell r="R3224">
            <v>19.489999999999998</v>
          </cell>
          <cell r="S3224">
            <v>102.85599999999999</v>
          </cell>
          <cell r="T3224">
            <v>16041.8</v>
          </cell>
          <cell r="U3224">
            <v>16499.953807999998</v>
          </cell>
          <cell r="V3224">
            <v>16041.8</v>
          </cell>
          <cell r="W3224">
            <v>16499.953807999998</v>
          </cell>
          <cell r="X3224">
            <v>16041.8</v>
          </cell>
          <cell r="Y3224">
            <v>3208.36</v>
          </cell>
          <cell r="Z3224">
            <v>19250.16</v>
          </cell>
          <cell r="AA3224">
            <v>312654.68199999997</v>
          </cell>
          <cell r="AB3224">
            <v>0</v>
          </cell>
          <cell r="AC3224">
            <v>3208.36</v>
          </cell>
          <cell r="AD3224">
            <v>0</v>
          </cell>
          <cell r="AE3224">
            <v>0</v>
          </cell>
          <cell r="AF3224">
            <v>0</v>
          </cell>
          <cell r="AG3224">
            <v>0</v>
          </cell>
          <cell r="AH3224">
            <v>0</v>
          </cell>
          <cell r="AI3224">
            <v>0</v>
          </cell>
          <cell r="AJ3224">
            <v>0</v>
          </cell>
          <cell r="AK3224">
            <v>0</v>
          </cell>
          <cell r="AL3224">
            <v>0</v>
          </cell>
          <cell r="AM3224">
            <v>0</v>
          </cell>
          <cell r="AN3224">
            <v>0</v>
          </cell>
          <cell r="AO3224">
            <v>0</v>
          </cell>
          <cell r="AP3224">
            <v>0</v>
          </cell>
          <cell r="AQ3224">
            <v>3208.36</v>
          </cell>
        </row>
        <row r="3225">
          <cell r="A3225">
            <v>3</v>
          </cell>
          <cell r="B3225" t="str">
            <v>COP</v>
          </cell>
          <cell r="C3225" t="str">
            <v>Convenidas</v>
          </cell>
          <cell r="D3225" t="str">
            <v>Fija</v>
          </cell>
          <cell r="E3225">
            <v>2</v>
          </cell>
          <cell r="F3225">
            <v>36353</v>
          </cell>
          <cell r="G3225" t="str">
            <v>Julio</v>
          </cell>
          <cell r="H3225">
            <v>1999</v>
          </cell>
          <cell r="I3225">
            <v>37084</v>
          </cell>
          <cell r="J3225">
            <v>2001</v>
          </cell>
          <cell r="K3225" t="str">
            <v>Julio</v>
          </cell>
          <cell r="L3225">
            <v>36430</v>
          </cell>
          <cell r="M3225" t="str">
            <v>Septiembre</v>
          </cell>
          <cell r="N3225">
            <v>1999</v>
          </cell>
          <cell r="Q3225">
            <v>20</v>
          </cell>
          <cell r="R3225">
            <v>22.3</v>
          </cell>
          <cell r="S3225">
            <v>100.77200000000001</v>
          </cell>
          <cell r="T3225">
            <v>29770.1</v>
          </cell>
          <cell r="U3225">
            <v>29999.925171999999</v>
          </cell>
          <cell r="V3225">
            <v>29770.1</v>
          </cell>
          <cell r="W3225">
            <v>29999.925171999999</v>
          </cell>
          <cell r="X3225">
            <v>29770.1</v>
          </cell>
          <cell r="Y3225">
            <v>5954.02</v>
          </cell>
          <cell r="Z3225">
            <v>35724.119999999995</v>
          </cell>
          <cell r="AA3225">
            <v>663873.23</v>
          </cell>
          <cell r="AB3225">
            <v>0</v>
          </cell>
          <cell r="AC3225">
            <v>5954.02</v>
          </cell>
          <cell r="AD3225">
            <v>5954.02</v>
          </cell>
          <cell r="AE3225">
            <v>0</v>
          </cell>
          <cell r="AF3225">
            <v>0</v>
          </cell>
          <cell r="AG3225">
            <v>0</v>
          </cell>
          <cell r="AH3225">
            <v>0</v>
          </cell>
          <cell r="AI3225">
            <v>0</v>
          </cell>
          <cell r="AJ3225">
            <v>0</v>
          </cell>
          <cell r="AK3225">
            <v>0</v>
          </cell>
          <cell r="AL3225">
            <v>0</v>
          </cell>
          <cell r="AM3225">
            <v>0</v>
          </cell>
          <cell r="AN3225">
            <v>0</v>
          </cell>
          <cell r="AO3225">
            <v>0</v>
          </cell>
          <cell r="AP3225">
            <v>0</v>
          </cell>
          <cell r="AQ3225">
            <v>11908.04</v>
          </cell>
        </row>
        <row r="3226">
          <cell r="A3226">
            <v>3</v>
          </cell>
          <cell r="B3226" t="str">
            <v>COP</v>
          </cell>
          <cell r="C3226" t="str">
            <v>Forzosas</v>
          </cell>
          <cell r="D3226" t="str">
            <v>Fija</v>
          </cell>
          <cell r="E3226">
            <v>1</v>
          </cell>
          <cell r="F3226">
            <v>36381</v>
          </cell>
          <cell r="G3226" t="str">
            <v>Agosto</v>
          </cell>
          <cell r="H3226">
            <v>1999</v>
          </cell>
          <cell r="I3226">
            <v>36747</v>
          </cell>
          <cell r="J3226">
            <v>2000</v>
          </cell>
          <cell r="K3226" t="str">
            <v>Agosto</v>
          </cell>
          <cell r="L3226">
            <v>36431</v>
          </cell>
          <cell r="M3226" t="str">
            <v>Septiembre</v>
          </cell>
          <cell r="N3226">
            <v>1999</v>
          </cell>
          <cell r="Q3226">
            <v>20</v>
          </cell>
          <cell r="R3226">
            <v>19.489999999999998</v>
          </cell>
          <cell r="S3226">
            <v>102.907</v>
          </cell>
          <cell r="T3226">
            <v>291.5</v>
          </cell>
          <cell r="U3226">
            <v>299.973905</v>
          </cell>
          <cell r="V3226">
            <v>291.5</v>
          </cell>
          <cell r="W3226">
            <v>299.973905</v>
          </cell>
          <cell r="X3226">
            <v>291.5</v>
          </cell>
          <cell r="Y3226">
            <v>58.300000000000004</v>
          </cell>
          <cell r="Z3226">
            <v>349.8</v>
          </cell>
          <cell r="AA3226">
            <v>5681.3349999999991</v>
          </cell>
          <cell r="AB3226">
            <v>0</v>
          </cell>
          <cell r="AC3226">
            <v>58.300000000000004</v>
          </cell>
          <cell r="AD3226">
            <v>0</v>
          </cell>
          <cell r="AE3226">
            <v>0</v>
          </cell>
          <cell r="AF3226">
            <v>0</v>
          </cell>
          <cell r="AG3226">
            <v>0</v>
          </cell>
          <cell r="AH3226">
            <v>0</v>
          </cell>
          <cell r="AI3226">
            <v>0</v>
          </cell>
          <cell r="AJ3226">
            <v>0</v>
          </cell>
          <cell r="AK3226">
            <v>0</v>
          </cell>
          <cell r="AL3226">
            <v>0</v>
          </cell>
          <cell r="AM3226">
            <v>0</v>
          </cell>
          <cell r="AN3226">
            <v>0</v>
          </cell>
          <cell r="AO3226">
            <v>0</v>
          </cell>
          <cell r="AP3226">
            <v>0</v>
          </cell>
          <cell r="AQ3226">
            <v>58.300000000000004</v>
          </cell>
        </row>
        <row r="3227">
          <cell r="A3227">
            <v>3</v>
          </cell>
          <cell r="B3227" t="str">
            <v>COP</v>
          </cell>
          <cell r="C3227" t="str">
            <v>Convenidas</v>
          </cell>
          <cell r="D3227" t="str">
            <v>Fija</v>
          </cell>
          <cell r="E3227">
            <v>1</v>
          </cell>
          <cell r="F3227">
            <v>36381</v>
          </cell>
          <cell r="G3227" t="str">
            <v>Agosto</v>
          </cell>
          <cell r="H3227">
            <v>1999</v>
          </cell>
          <cell r="I3227">
            <v>36747</v>
          </cell>
          <cell r="J3227">
            <v>2000</v>
          </cell>
          <cell r="K3227" t="str">
            <v>Agosto</v>
          </cell>
          <cell r="L3227">
            <v>36431</v>
          </cell>
          <cell r="M3227" t="str">
            <v>Septiembre</v>
          </cell>
          <cell r="N3227">
            <v>1999</v>
          </cell>
          <cell r="Q3227">
            <v>20</v>
          </cell>
          <cell r="R3227">
            <v>19.489999999999998</v>
          </cell>
          <cell r="S3227">
            <v>102.907</v>
          </cell>
          <cell r="T3227">
            <v>8745.7000000000007</v>
          </cell>
          <cell r="U3227">
            <v>8999.9374989999997</v>
          </cell>
          <cell r="V3227">
            <v>8745.7000000000007</v>
          </cell>
          <cell r="W3227">
            <v>8999.9374989999997</v>
          </cell>
          <cell r="X3227">
            <v>8745.7000000000007</v>
          </cell>
          <cell r="Y3227">
            <v>1749.1400000000003</v>
          </cell>
          <cell r="Z3227">
            <v>10494.84</v>
          </cell>
          <cell r="AA3227">
            <v>170453.693</v>
          </cell>
          <cell r="AB3227">
            <v>0</v>
          </cell>
          <cell r="AC3227">
            <v>1749.1400000000003</v>
          </cell>
          <cell r="AD3227">
            <v>0</v>
          </cell>
          <cell r="AE3227">
            <v>0</v>
          </cell>
          <cell r="AF3227">
            <v>0</v>
          </cell>
          <cell r="AG3227">
            <v>0</v>
          </cell>
          <cell r="AH3227">
            <v>0</v>
          </cell>
          <cell r="AI3227">
            <v>0</v>
          </cell>
          <cell r="AJ3227">
            <v>0</v>
          </cell>
          <cell r="AK3227">
            <v>0</v>
          </cell>
          <cell r="AL3227">
            <v>0</v>
          </cell>
          <cell r="AM3227">
            <v>0</v>
          </cell>
          <cell r="AN3227">
            <v>0</v>
          </cell>
          <cell r="AO3227">
            <v>0</v>
          </cell>
          <cell r="AP3227">
            <v>0</v>
          </cell>
          <cell r="AQ3227">
            <v>1749.1400000000003</v>
          </cell>
        </row>
        <row r="3228">
          <cell r="A3228">
            <v>3</v>
          </cell>
          <cell r="B3228" t="str">
            <v>COP</v>
          </cell>
          <cell r="C3228" t="str">
            <v>Forzosas</v>
          </cell>
          <cell r="D3228" t="str">
            <v>Fija</v>
          </cell>
          <cell r="E3228">
            <v>1</v>
          </cell>
          <cell r="F3228">
            <v>36381</v>
          </cell>
          <cell r="G3228" t="str">
            <v>Agosto</v>
          </cell>
          <cell r="H3228">
            <v>1999</v>
          </cell>
          <cell r="I3228">
            <v>36747</v>
          </cell>
          <cell r="J3228">
            <v>2000</v>
          </cell>
          <cell r="K3228" t="str">
            <v>Agosto</v>
          </cell>
          <cell r="L3228">
            <v>36432</v>
          </cell>
          <cell r="M3228" t="str">
            <v>Septiembre</v>
          </cell>
          <cell r="N3228">
            <v>1999</v>
          </cell>
          <cell r="Q3228">
            <v>20</v>
          </cell>
          <cell r="R3228">
            <v>19.489999999999998</v>
          </cell>
          <cell r="S3228">
            <v>102.95699999999999</v>
          </cell>
          <cell r="T3228">
            <v>97.1</v>
          </cell>
          <cell r="U3228">
            <v>99.971247000000005</v>
          </cell>
          <cell r="V3228">
            <v>97.1</v>
          </cell>
          <cell r="W3228">
            <v>99.971247000000005</v>
          </cell>
          <cell r="X3228">
            <v>97.1</v>
          </cell>
          <cell r="Y3228">
            <v>19.420000000000002</v>
          </cell>
          <cell r="Z3228">
            <v>116.52</v>
          </cell>
          <cell r="AA3228">
            <v>1892.4789999999998</v>
          </cell>
          <cell r="AB3228">
            <v>0</v>
          </cell>
          <cell r="AC3228">
            <v>19.420000000000002</v>
          </cell>
          <cell r="AD3228">
            <v>0</v>
          </cell>
          <cell r="AE3228">
            <v>0</v>
          </cell>
          <cell r="AF3228">
            <v>0</v>
          </cell>
          <cell r="AG3228">
            <v>0</v>
          </cell>
          <cell r="AH3228">
            <v>0</v>
          </cell>
          <cell r="AI3228">
            <v>0</v>
          </cell>
          <cell r="AJ3228">
            <v>0</v>
          </cell>
          <cell r="AK3228">
            <v>0</v>
          </cell>
          <cell r="AL3228">
            <v>0</v>
          </cell>
          <cell r="AM3228">
            <v>0</v>
          </cell>
          <cell r="AN3228">
            <v>0</v>
          </cell>
          <cell r="AO3228">
            <v>0</v>
          </cell>
          <cell r="AP3228">
            <v>0</v>
          </cell>
          <cell r="AQ3228">
            <v>19.420000000000002</v>
          </cell>
        </row>
        <row r="3229">
          <cell r="A3229">
            <v>3</v>
          </cell>
          <cell r="B3229" t="str">
            <v>COP</v>
          </cell>
          <cell r="C3229" t="str">
            <v>Forzosas</v>
          </cell>
          <cell r="D3229" t="str">
            <v>Fija</v>
          </cell>
          <cell r="E3229">
            <v>2</v>
          </cell>
          <cell r="F3229">
            <v>36353</v>
          </cell>
          <cell r="G3229" t="str">
            <v>Julio</v>
          </cell>
          <cell r="H3229">
            <v>1999</v>
          </cell>
          <cell r="I3229">
            <v>37084</v>
          </cell>
          <cell r="J3229">
            <v>2001</v>
          </cell>
          <cell r="K3229" t="str">
            <v>Julio</v>
          </cell>
          <cell r="L3229">
            <v>36432</v>
          </cell>
          <cell r="M3229" t="str">
            <v>Septiembre</v>
          </cell>
          <cell r="N3229">
            <v>1999</v>
          </cell>
          <cell r="Q3229">
            <v>20</v>
          </cell>
          <cell r="R3229">
            <v>22.3</v>
          </cell>
          <cell r="S3229">
            <v>100.883</v>
          </cell>
          <cell r="T3229">
            <v>278.8</v>
          </cell>
          <cell r="U3229">
            <v>281.26180399999998</v>
          </cell>
          <cell r="V3229">
            <v>278.8</v>
          </cell>
          <cell r="W3229">
            <v>281.26180399999998</v>
          </cell>
          <cell r="X3229">
            <v>278.8</v>
          </cell>
          <cell r="Y3229">
            <v>55.760000000000005</v>
          </cell>
          <cell r="Z3229">
            <v>334.56</v>
          </cell>
          <cell r="AA3229">
            <v>6217.2400000000007</v>
          </cell>
          <cell r="AB3229">
            <v>0</v>
          </cell>
          <cell r="AC3229">
            <v>55.760000000000005</v>
          </cell>
          <cell r="AD3229">
            <v>55.760000000000005</v>
          </cell>
          <cell r="AE3229">
            <v>0</v>
          </cell>
          <cell r="AF3229">
            <v>0</v>
          </cell>
          <cell r="AG3229">
            <v>0</v>
          </cell>
          <cell r="AH3229">
            <v>0</v>
          </cell>
          <cell r="AI3229">
            <v>0</v>
          </cell>
          <cell r="AJ3229">
            <v>0</v>
          </cell>
          <cell r="AK3229">
            <v>0</v>
          </cell>
          <cell r="AL3229">
            <v>0</v>
          </cell>
          <cell r="AM3229">
            <v>0</v>
          </cell>
          <cell r="AN3229">
            <v>0</v>
          </cell>
          <cell r="AO3229">
            <v>0</v>
          </cell>
          <cell r="AP3229">
            <v>0</v>
          </cell>
          <cell r="AQ3229">
            <v>111.52000000000001</v>
          </cell>
        </row>
        <row r="3230">
          <cell r="A3230">
            <v>3</v>
          </cell>
          <cell r="B3230" t="str">
            <v>COP</v>
          </cell>
          <cell r="C3230" t="str">
            <v>Convenidas St</v>
          </cell>
          <cell r="D3230" t="str">
            <v>Variable</v>
          </cell>
          <cell r="E3230">
            <v>10</v>
          </cell>
          <cell r="F3230">
            <v>36432</v>
          </cell>
          <cell r="G3230" t="str">
            <v>Septiembre</v>
          </cell>
          <cell r="H3230">
            <v>1999</v>
          </cell>
          <cell r="I3230">
            <v>40085</v>
          </cell>
          <cell r="J3230">
            <v>2009</v>
          </cell>
          <cell r="K3230" t="str">
            <v>Septiembre</v>
          </cell>
          <cell r="L3230">
            <v>36432</v>
          </cell>
          <cell r="M3230" t="str">
            <v>Septiembre</v>
          </cell>
          <cell r="N3230">
            <v>1999</v>
          </cell>
          <cell r="P3230">
            <v>7.1</v>
          </cell>
          <cell r="Q3230">
            <v>17.04</v>
          </cell>
          <cell r="R3230">
            <v>17.04</v>
          </cell>
          <cell r="S3230">
            <v>100</v>
          </cell>
          <cell r="T3230">
            <v>1250.7</v>
          </cell>
          <cell r="U3230">
            <v>1250.7</v>
          </cell>
          <cell r="V3230">
            <v>1250.7</v>
          </cell>
          <cell r="W3230">
            <v>1250.7</v>
          </cell>
          <cell r="X3230">
            <v>1250.7</v>
          </cell>
          <cell r="Y3230">
            <v>213.11928</v>
          </cell>
          <cell r="Z3230">
            <v>1463.8192800000002</v>
          </cell>
          <cell r="AA3230">
            <v>21311.928</v>
          </cell>
          <cell r="AB3230">
            <v>0</v>
          </cell>
          <cell r="AC3230">
            <v>210.86802</v>
          </cell>
          <cell r="AD3230">
            <v>212.49393000000001</v>
          </cell>
          <cell r="AE3230">
            <v>177.84953999999999</v>
          </cell>
          <cell r="AF3230">
            <v>162.46592999999999</v>
          </cell>
          <cell r="AG3230">
            <v>149.08344</v>
          </cell>
          <cell r="AH3230">
            <v>142.32965999999999</v>
          </cell>
          <cell r="AI3230">
            <v>142.32965999999999</v>
          </cell>
          <cell r="AJ3230">
            <v>142.32965999999999</v>
          </cell>
          <cell r="AK3230">
            <v>169.21971000000002</v>
          </cell>
          <cell r="AL3230">
            <v>169.21971000000002</v>
          </cell>
          <cell r="AM3230">
            <v>0</v>
          </cell>
          <cell r="AN3230">
            <v>0</v>
          </cell>
          <cell r="AO3230">
            <v>0</v>
          </cell>
          <cell r="AP3230">
            <v>0</v>
          </cell>
          <cell r="AQ3230">
            <v>1678.1892599999996</v>
          </cell>
        </row>
        <row r="3231">
          <cell r="A3231">
            <v>3</v>
          </cell>
          <cell r="B3231" t="str">
            <v>COP</v>
          </cell>
          <cell r="C3231" t="str">
            <v>Convenidas</v>
          </cell>
          <cell r="D3231" t="str">
            <v>Fija</v>
          </cell>
          <cell r="E3231">
            <v>1</v>
          </cell>
          <cell r="F3231">
            <v>36381</v>
          </cell>
          <cell r="G3231" t="str">
            <v>Agosto</v>
          </cell>
          <cell r="H3231">
            <v>1999</v>
          </cell>
          <cell r="I3231">
            <v>36747</v>
          </cell>
          <cell r="J3231">
            <v>2000</v>
          </cell>
          <cell r="K3231" t="str">
            <v>Agosto</v>
          </cell>
          <cell r="L3231">
            <v>36437</v>
          </cell>
          <cell r="M3231" t="str">
            <v>Octubre</v>
          </cell>
          <cell r="N3231">
            <v>1999</v>
          </cell>
          <cell r="Q3231">
            <v>20</v>
          </cell>
          <cell r="R3231">
            <v>19.489999999999998</v>
          </cell>
          <cell r="S3231">
            <v>103.208</v>
          </cell>
          <cell r="T3231">
            <v>4500</v>
          </cell>
          <cell r="U3231">
            <v>4644.3599999999997</v>
          </cell>
          <cell r="V3231">
            <v>4500</v>
          </cell>
          <cell r="W3231">
            <v>4644.3599999999997</v>
          </cell>
          <cell r="X3231">
            <v>4500</v>
          </cell>
          <cell r="Y3231">
            <v>900</v>
          </cell>
          <cell r="Z3231">
            <v>5400</v>
          </cell>
          <cell r="AA3231">
            <v>87705</v>
          </cell>
          <cell r="AB3231">
            <v>0</v>
          </cell>
          <cell r="AC3231">
            <v>900</v>
          </cell>
          <cell r="AD3231">
            <v>0</v>
          </cell>
          <cell r="AE3231">
            <v>0</v>
          </cell>
          <cell r="AF3231">
            <v>0</v>
          </cell>
          <cell r="AG3231">
            <v>0</v>
          </cell>
          <cell r="AH3231">
            <v>0</v>
          </cell>
          <cell r="AI3231">
            <v>0</v>
          </cell>
          <cell r="AJ3231">
            <v>0</v>
          </cell>
          <cell r="AK3231">
            <v>0</v>
          </cell>
          <cell r="AL3231">
            <v>0</v>
          </cell>
          <cell r="AM3231">
            <v>0</v>
          </cell>
          <cell r="AN3231">
            <v>0</v>
          </cell>
          <cell r="AO3231">
            <v>0</v>
          </cell>
          <cell r="AP3231">
            <v>0</v>
          </cell>
          <cell r="AQ3231">
            <v>900</v>
          </cell>
        </row>
        <row r="3232">
          <cell r="A3232">
            <v>3</v>
          </cell>
          <cell r="B3232" t="str">
            <v>COP</v>
          </cell>
          <cell r="C3232" t="str">
            <v>Convenidas</v>
          </cell>
          <cell r="D3232" t="str">
            <v>Fija</v>
          </cell>
          <cell r="E3232">
            <v>2</v>
          </cell>
          <cell r="F3232">
            <v>36353</v>
          </cell>
          <cell r="G3232" t="str">
            <v>Julio</v>
          </cell>
          <cell r="H3232">
            <v>1999</v>
          </cell>
          <cell r="I3232">
            <v>37084</v>
          </cell>
          <cell r="J3232">
            <v>2001</v>
          </cell>
          <cell r="K3232" t="str">
            <v>Julio</v>
          </cell>
          <cell r="L3232">
            <v>36437</v>
          </cell>
          <cell r="M3232" t="str">
            <v>Octubre</v>
          </cell>
          <cell r="N3232">
            <v>1999</v>
          </cell>
          <cell r="Q3232">
            <v>20</v>
          </cell>
          <cell r="R3232">
            <v>22.3</v>
          </cell>
          <cell r="S3232">
            <v>101.161</v>
          </cell>
          <cell r="T3232">
            <v>5931.1</v>
          </cell>
          <cell r="U3232">
            <v>5999.9600710000004</v>
          </cell>
          <cell r="V3232">
            <v>5931.1</v>
          </cell>
          <cell r="W3232">
            <v>5999.9600710000004</v>
          </cell>
          <cell r="X3232">
            <v>5931.1</v>
          </cell>
          <cell r="Y3232">
            <v>1186.22</v>
          </cell>
          <cell r="Z3232">
            <v>7117.3200000000006</v>
          </cell>
          <cell r="AA3232">
            <v>132263.53</v>
          </cell>
          <cell r="AB3232">
            <v>0</v>
          </cell>
          <cell r="AC3232">
            <v>1186.22</v>
          </cell>
          <cell r="AD3232">
            <v>1186.22</v>
          </cell>
          <cell r="AE3232">
            <v>0</v>
          </cell>
          <cell r="AF3232">
            <v>0</v>
          </cell>
          <cell r="AG3232">
            <v>0</v>
          </cell>
          <cell r="AH3232">
            <v>0</v>
          </cell>
          <cell r="AI3232">
            <v>0</v>
          </cell>
          <cell r="AJ3232">
            <v>0</v>
          </cell>
          <cell r="AK3232">
            <v>0</v>
          </cell>
          <cell r="AL3232">
            <v>0</v>
          </cell>
          <cell r="AM3232">
            <v>0</v>
          </cell>
          <cell r="AN3232">
            <v>0</v>
          </cell>
          <cell r="AO3232">
            <v>0</v>
          </cell>
          <cell r="AP3232">
            <v>0</v>
          </cell>
          <cell r="AQ3232">
            <v>2372.44</v>
          </cell>
        </row>
        <row r="3233">
          <cell r="A3233">
            <v>3</v>
          </cell>
          <cell r="B3233" t="str">
            <v>COP</v>
          </cell>
          <cell r="C3233" t="str">
            <v>Forzosas</v>
          </cell>
          <cell r="D3233" t="str">
            <v>Fija</v>
          </cell>
          <cell r="E3233">
            <v>1</v>
          </cell>
          <cell r="F3233">
            <v>36381</v>
          </cell>
          <cell r="G3233" t="str">
            <v>Agosto</v>
          </cell>
          <cell r="H3233">
            <v>1999</v>
          </cell>
          <cell r="I3233">
            <v>36747</v>
          </cell>
          <cell r="J3233">
            <v>2000</v>
          </cell>
          <cell r="K3233" t="str">
            <v>Agosto</v>
          </cell>
          <cell r="L3233">
            <v>36438</v>
          </cell>
          <cell r="M3233" t="str">
            <v>Octubre</v>
          </cell>
          <cell r="N3233">
            <v>1999</v>
          </cell>
          <cell r="Q3233">
            <v>20</v>
          </cell>
          <cell r="R3233">
            <v>19.489999999999998</v>
          </cell>
          <cell r="S3233">
            <v>103.259</v>
          </cell>
          <cell r="T3233">
            <v>72.099999999999994</v>
          </cell>
          <cell r="U3233">
            <v>74.449738999999994</v>
          </cell>
          <cell r="V3233">
            <v>72.099999999999994</v>
          </cell>
          <cell r="W3233">
            <v>74.449738999999994</v>
          </cell>
          <cell r="X3233">
            <v>72.099999999999994</v>
          </cell>
          <cell r="Y3233">
            <v>14.42</v>
          </cell>
          <cell r="Z3233">
            <v>86.52</v>
          </cell>
          <cell r="AA3233">
            <v>1405.2289999999998</v>
          </cell>
          <cell r="AB3233">
            <v>0</v>
          </cell>
          <cell r="AC3233">
            <v>14.42</v>
          </cell>
          <cell r="AD3233">
            <v>0</v>
          </cell>
          <cell r="AE3233">
            <v>0</v>
          </cell>
          <cell r="AF3233">
            <v>0</v>
          </cell>
          <cell r="AG3233">
            <v>0</v>
          </cell>
          <cell r="AH3233">
            <v>0</v>
          </cell>
          <cell r="AI3233">
            <v>0</v>
          </cell>
          <cell r="AJ3233">
            <v>0</v>
          </cell>
          <cell r="AK3233">
            <v>0</v>
          </cell>
          <cell r="AL3233">
            <v>0</v>
          </cell>
          <cell r="AM3233">
            <v>0</v>
          </cell>
          <cell r="AN3233">
            <v>0</v>
          </cell>
          <cell r="AO3233">
            <v>0</v>
          </cell>
          <cell r="AP3233">
            <v>0</v>
          </cell>
          <cell r="AQ3233">
            <v>14.42</v>
          </cell>
        </row>
        <row r="3234">
          <cell r="A3234">
            <v>3</v>
          </cell>
          <cell r="B3234" t="str">
            <v>COP</v>
          </cell>
          <cell r="C3234" t="str">
            <v>Convenidas</v>
          </cell>
          <cell r="D3234" t="str">
            <v>Fija</v>
          </cell>
          <cell r="E3234">
            <v>1</v>
          </cell>
          <cell r="F3234">
            <v>36381</v>
          </cell>
          <cell r="G3234" t="str">
            <v>Agosto</v>
          </cell>
          <cell r="H3234">
            <v>1999</v>
          </cell>
          <cell r="I3234">
            <v>36747</v>
          </cell>
          <cell r="J3234">
            <v>2000</v>
          </cell>
          <cell r="K3234" t="str">
            <v>Agosto</v>
          </cell>
          <cell r="L3234">
            <v>36438</v>
          </cell>
          <cell r="M3234" t="str">
            <v>Octubre</v>
          </cell>
          <cell r="N3234">
            <v>1999</v>
          </cell>
          <cell r="Q3234">
            <v>20</v>
          </cell>
          <cell r="R3234">
            <v>19.489999999999998</v>
          </cell>
          <cell r="S3234">
            <v>103.259</v>
          </cell>
          <cell r="T3234">
            <v>9700</v>
          </cell>
          <cell r="U3234">
            <v>10016.123</v>
          </cell>
          <cell r="V3234">
            <v>9700</v>
          </cell>
          <cell r="W3234">
            <v>10016.123</v>
          </cell>
          <cell r="X3234">
            <v>9700</v>
          </cell>
          <cell r="Y3234">
            <v>1940</v>
          </cell>
          <cell r="Z3234">
            <v>11640</v>
          </cell>
          <cell r="AA3234">
            <v>189052.99999999997</v>
          </cell>
          <cell r="AB3234">
            <v>0</v>
          </cell>
          <cell r="AC3234">
            <v>1940</v>
          </cell>
          <cell r="AD3234">
            <v>0</v>
          </cell>
          <cell r="AE3234">
            <v>0</v>
          </cell>
          <cell r="AF3234">
            <v>0</v>
          </cell>
          <cell r="AG3234">
            <v>0</v>
          </cell>
          <cell r="AH3234">
            <v>0</v>
          </cell>
          <cell r="AI3234">
            <v>0</v>
          </cell>
          <cell r="AJ3234">
            <v>0</v>
          </cell>
          <cell r="AK3234">
            <v>0</v>
          </cell>
          <cell r="AL3234">
            <v>0</v>
          </cell>
          <cell r="AM3234">
            <v>0</v>
          </cell>
          <cell r="AN3234">
            <v>0</v>
          </cell>
          <cell r="AO3234">
            <v>0</v>
          </cell>
          <cell r="AP3234">
            <v>0</v>
          </cell>
          <cell r="AQ3234">
            <v>1940</v>
          </cell>
        </row>
        <row r="3235">
          <cell r="A3235">
            <v>3</v>
          </cell>
          <cell r="B3235" t="str">
            <v>COP</v>
          </cell>
          <cell r="C3235" t="str">
            <v>Convenidas</v>
          </cell>
          <cell r="D3235" t="str">
            <v>Fija</v>
          </cell>
          <cell r="E3235">
            <v>2</v>
          </cell>
          <cell r="F3235">
            <v>36353</v>
          </cell>
          <cell r="G3235" t="str">
            <v>Julio</v>
          </cell>
          <cell r="H3235">
            <v>1999</v>
          </cell>
          <cell r="I3235">
            <v>37084</v>
          </cell>
          <cell r="J3235">
            <v>2001</v>
          </cell>
          <cell r="K3235" t="str">
            <v>Julio</v>
          </cell>
          <cell r="L3235">
            <v>36438</v>
          </cell>
          <cell r="M3235" t="str">
            <v>Octubre</v>
          </cell>
          <cell r="N3235">
            <v>1999</v>
          </cell>
          <cell r="Q3235">
            <v>20</v>
          </cell>
          <cell r="R3235">
            <v>22.3</v>
          </cell>
          <cell r="S3235">
            <v>101.217</v>
          </cell>
          <cell r="T3235">
            <v>5433.8</v>
          </cell>
          <cell r="U3235">
            <v>5499.9293459999999</v>
          </cell>
          <cell r="V3235">
            <v>5433.8</v>
          </cell>
          <cell r="W3235">
            <v>5499.9293459999999</v>
          </cell>
          <cell r="X3235">
            <v>5433.8</v>
          </cell>
          <cell r="Y3235">
            <v>1086.76</v>
          </cell>
          <cell r="Z3235">
            <v>6520.56</v>
          </cell>
          <cell r="AA3235">
            <v>121173.74</v>
          </cell>
          <cell r="AB3235">
            <v>0</v>
          </cell>
          <cell r="AC3235">
            <v>1086.76</v>
          </cell>
          <cell r="AD3235">
            <v>1086.76</v>
          </cell>
          <cell r="AE3235">
            <v>0</v>
          </cell>
          <cell r="AF3235">
            <v>0</v>
          </cell>
          <cell r="AG3235">
            <v>0</v>
          </cell>
          <cell r="AH3235">
            <v>0</v>
          </cell>
          <cell r="AI3235">
            <v>0</v>
          </cell>
          <cell r="AJ3235">
            <v>0</v>
          </cell>
          <cell r="AK3235">
            <v>0</v>
          </cell>
          <cell r="AL3235">
            <v>0</v>
          </cell>
          <cell r="AM3235">
            <v>0</v>
          </cell>
          <cell r="AN3235">
            <v>0</v>
          </cell>
          <cell r="AO3235">
            <v>0</v>
          </cell>
          <cell r="AP3235">
            <v>0</v>
          </cell>
          <cell r="AQ3235">
            <v>2173.52</v>
          </cell>
        </row>
        <row r="3236">
          <cell r="A3236">
            <v>3</v>
          </cell>
          <cell r="B3236" t="str">
            <v>COP</v>
          </cell>
          <cell r="C3236" t="str">
            <v>Forzosas</v>
          </cell>
          <cell r="D3236" t="str">
            <v>Fija</v>
          </cell>
          <cell r="E3236">
            <v>1</v>
          </cell>
          <cell r="F3236">
            <v>36381</v>
          </cell>
          <cell r="G3236" t="str">
            <v>Agosto</v>
          </cell>
          <cell r="H3236">
            <v>1999</v>
          </cell>
          <cell r="I3236">
            <v>36747</v>
          </cell>
          <cell r="J3236">
            <v>2000</v>
          </cell>
          <cell r="K3236" t="str">
            <v>Agosto</v>
          </cell>
          <cell r="L3236">
            <v>36439</v>
          </cell>
          <cell r="M3236" t="str">
            <v>Octubre</v>
          </cell>
          <cell r="N3236">
            <v>1999</v>
          </cell>
          <cell r="Q3236">
            <v>20</v>
          </cell>
          <cell r="R3236">
            <v>19.489999999999998</v>
          </cell>
          <cell r="S3236">
            <v>103.309</v>
          </cell>
          <cell r="T3236">
            <v>21198.3</v>
          </cell>
          <cell r="U3236">
            <v>21899.751746999998</v>
          </cell>
          <cell r="V3236">
            <v>21198.3</v>
          </cell>
          <cell r="W3236">
            <v>21899.751746999998</v>
          </cell>
          <cell r="X3236">
            <v>21198.3</v>
          </cell>
          <cell r="Y3236">
            <v>4239.66</v>
          </cell>
          <cell r="Z3236">
            <v>25437.96</v>
          </cell>
          <cell r="AA3236">
            <v>413154.86699999997</v>
          </cell>
          <cell r="AB3236">
            <v>0</v>
          </cell>
          <cell r="AC3236">
            <v>4239.66</v>
          </cell>
          <cell r="AD3236">
            <v>0</v>
          </cell>
          <cell r="AE3236">
            <v>0</v>
          </cell>
          <cell r="AF3236">
            <v>0</v>
          </cell>
          <cell r="AG3236">
            <v>0</v>
          </cell>
          <cell r="AH3236">
            <v>0</v>
          </cell>
          <cell r="AI3236">
            <v>0</v>
          </cell>
          <cell r="AJ3236">
            <v>0</v>
          </cell>
          <cell r="AK3236">
            <v>0</v>
          </cell>
          <cell r="AL3236">
            <v>0</v>
          </cell>
          <cell r="AM3236">
            <v>0</v>
          </cell>
          <cell r="AN3236">
            <v>0</v>
          </cell>
          <cell r="AO3236">
            <v>0</v>
          </cell>
          <cell r="AP3236">
            <v>0</v>
          </cell>
          <cell r="AQ3236">
            <v>4239.66</v>
          </cell>
        </row>
        <row r="3237">
          <cell r="A3237">
            <v>3</v>
          </cell>
          <cell r="B3237" t="str">
            <v>COP</v>
          </cell>
          <cell r="C3237" t="str">
            <v>Convenidas</v>
          </cell>
          <cell r="D3237" t="str">
            <v>Fija</v>
          </cell>
          <cell r="E3237">
            <v>1</v>
          </cell>
          <cell r="F3237">
            <v>36381</v>
          </cell>
          <cell r="G3237" t="str">
            <v>Agosto</v>
          </cell>
          <cell r="H3237">
            <v>1999</v>
          </cell>
          <cell r="I3237">
            <v>36747</v>
          </cell>
          <cell r="J3237">
            <v>2000</v>
          </cell>
          <cell r="K3237" t="str">
            <v>Agosto</v>
          </cell>
          <cell r="L3237">
            <v>36439</v>
          </cell>
          <cell r="M3237" t="str">
            <v>Octubre</v>
          </cell>
          <cell r="N3237">
            <v>1999</v>
          </cell>
          <cell r="Q3237">
            <v>20</v>
          </cell>
          <cell r="R3237">
            <v>19.489999999999998</v>
          </cell>
          <cell r="S3237">
            <v>103.309</v>
          </cell>
          <cell r="T3237">
            <v>11600</v>
          </cell>
          <cell r="U3237">
            <v>11983.843999999999</v>
          </cell>
          <cell r="V3237">
            <v>11600</v>
          </cell>
          <cell r="W3237">
            <v>11983.843999999999</v>
          </cell>
          <cell r="X3237">
            <v>11600</v>
          </cell>
          <cell r="Y3237">
            <v>2320</v>
          </cell>
          <cell r="Z3237">
            <v>13920</v>
          </cell>
          <cell r="AA3237">
            <v>226083.99999999997</v>
          </cell>
          <cell r="AB3237">
            <v>0</v>
          </cell>
          <cell r="AC3237">
            <v>2320</v>
          </cell>
          <cell r="AD3237">
            <v>0</v>
          </cell>
          <cell r="AE3237">
            <v>0</v>
          </cell>
          <cell r="AF3237">
            <v>0</v>
          </cell>
          <cell r="AG3237">
            <v>0</v>
          </cell>
          <cell r="AH3237">
            <v>0</v>
          </cell>
          <cell r="AI3237">
            <v>0</v>
          </cell>
          <cell r="AJ3237">
            <v>0</v>
          </cell>
          <cell r="AK3237">
            <v>0</v>
          </cell>
          <cell r="AL3237">
            <v>0</v>
          </cell>
          <cell r="AM3237">
            <v>0</v>
          </cell>
          <cell r="AN3237">
            <v>0</v>
          </cell>
          <cell r="AO3237">
            <v>0</v>
          </cell>
          <cell r="AP3237">
            <v>0</v>
          </cell>
          <cell r="AQ3237">
            <v>2320</v>
          </cell>
        </row>
        <row r="3238">
          <cell r="A3238">
            <v>3</v>
          </cell>
          <cell r="B3238" t="str">
            <v>COP</v>
          </cell>
          <cell r="C3238" t="str">
            <v>Forzosas</v>
          </cell>
          <cell r="D3238" t="str">
            <v>Fija</v>
          </cell>
          <cell r="E3238">
            <v>1</v>
          </cell>
          <cell r="F3238">
            <v>36381</v>
          </cell>
          <cell r="G3238" t="str">
            <v>Agosto</v>
          </cell>
          <cell r="H3238">
            <v>1999</v>
          </cell>
          <cell r="I3238">
            <v>36747</v>
          </cell>
          <cell r="J3238">
            <v>2000</v>
          </cell>
          <cell r="K3238" t="str">
            <v>Agosto</v>
          </cell>
          <cell r="L3238">
            <v>36440</v>
          </cell>
          <cell r="M3238" t="str">
            <v>Octubre</v>
          </cell>
          <cell r="N3238">
            <v>1999</v>
          </cell>
          <cell r="Q3238">
            <v>20</v>
          </cell>
          <cell r="R3238">
            <v>19.489999999999998</v>
          </cell>
          <cell r="S3238">
            <v>103.35899999999999</v>
          </cell>
          <cell r="T3238">
            <v>1732.6</v>
          </cell>
          <cell r="U3238">
            <v>1790.7980339999999</v>
          </cell>
          <cell r="V3238">
            <v>1732.6</v>
          </cell>
          <cell r="W3238">
            <v>1790.7980339999999</v>
          </cell>
          <cell r="X3238">
            <v>1732.6</v>
          </cell>
          <cell r="Y3238">
            <v>346.52</v>
          </cell>
          <cell r="Z3238">
            <v>2079.12</v>
          </cell>
          <cell r="AA3238">
            <v>33768.373999999996</v>
          </cell>
          <cell r="AB3238">
            <v>0</v>
          </cell>
          <cell r="AC3238">
            <v>346.52</v>
          </cell>
          <cell r="AD3238">
            <v>0</v>
          </cell>
          <cell r="AE3238">
            <v>0</v>
          </cell>
          <cell r="AF3238">
            <v>0</v>
          </cell>
          <cell r="AG3238">
            <v>0</v>
          </cell>
          <cell r="AH3238">
            <v>0</v>
          </cell>
          <cell r="AI3238">
            <v>0</v>
          </cell>
          <cell r="AJ3238">
            <v>0</v>
          </cell>
          <cell r="AK3238">
            <v>0</v>
          </cell>
          <cell r="AL3238">
            <v>0</v>
          </cell>
          <cell r="AM3238">
            <v>0</v>
          </cell>
          <cell r="AN3238">
            <v>0</v>
          </cell>
          <cell r="AO3238">
            <v>0</v>
          </cell>
          <cell r="AP3238">
            <v>0</v>
          </cell>
          <cell r="AQ3238">
            <v>346.52</v>
          </cell>
        </row>
        <row r="3239">
          <cell r="A3239">
            <v>3</v>
          </cell>
          <cell r="B3239" t="str">
            <v>COP</v>
          </cell>
          <cell r="C3239" t="str">
            <v>Forzosas</v>
          </cell>
          <cell r="D3239" t="str">
            <v>Fija</v>
          </cell>
          <cell r="E3239">
            <v>2</v>
          </cell>
          <cell r="F3239">
            <v>36353</v>
          </cell>
          <cell r="G3239" t="str">
            <v>Julio</v>
          </cell>
          <cell r="H3239">
            <v>1999</v>
          </cell>
          <cell r="I3239">
            <v>37084</v>
          </cell>
          <cell r="J3239">
            <v>2001</v>
          </cell>
          <cell r="K3239" t="str">
            <v>Julio</v>
          </cell>
          <cell r="L3239">
            <v>36440</v>
          </cell>
          <cell r="M3239" t="str">
            <v>Octubre</v>
          </cell>
          <cell r="N3239">
            <v>1999</v>
          </cell>
          <cell r="Q3239">
            <v>20</v>
          </cell>
          <cell r="R3239">
            <v>22.3</v>
          </cell>
          <cell r="S3239">
            <v>101.32899999999999</v>
          </cell>
          <cell r="T3239">
            <v>8000</v>
          </cell>
          <cell r="U3239">
            <v>8106.32</v>
          </cell>
          <cell r="V3239">
            <v>8000</v>
          </cell>
          <cell r="W3239">
            <v>8106.32</v>
          </cell>
          <cell r="X3239">
            <v>8000</v>
          </cell>
          <cell r="Y3239">
            <v>1600</v>
          </cell>
          <cell r="Z3239">
            <v>9600</v>
          </cell>
          <cell r="AA3239">
            <v>178400</v>
          </cell>
          <cell r="AB3239">
            <v>0</v>
          </cell>
          <cell r="AC3239">
            <v>1600</v>
          </cell>
          <cell r="AD3239">
            <v>1600</v>
          </cell>
          <cell r="AE3239">
            <v>0</v>
          </cell>
          <cell r="AF3239">
            <v>0</v>
          </cell>
          <cell r="AG3239">
            <v>0</v>
          </cell>
          <cell r="AH3239">
            <v>0</v>
          </cell>
          <cell r="AI3239">
            <v>0</v>
          </cell>
          <cell r="AJ3239">
            <v>0</v>
          </cell>
          <cell r="AK3239">
            <v>0</v>
          </cell>
          <cell r="AL3239">
            <v>0</v>
          </cell>
          <cell r="AM3239">
            <v>0</v>
          </cell>
          <cell r="AN3239">
            <v>0</v>
          </cell>
          <cell r="AO3239">
            <v>0</v>
          </cell>
          <cell r="AP3239">
            <v>0</v>
          </cell>
          <cell r="AQ3239">
            <v>3200</v>
          </cell>
        </row>
        <row r="3240">
          <cell r="A3240">
            <v>3</v>
          </cell>
          <cell r="B3240" t="str">
            <v>COP</v>
          </cell>
          <cell r="C3240" t="str">
            <v>Forzosas</v>
          </cell>
          <cell r="D3240" t="str">
            <v>Fija</v>
          </cell>
          <cell r="E3240">
            <v>1</v>
          </cell>
          <cell r="F3240">
            <v>36381</v>
          </cell>
          <cell r="G3240" t="str">
            <v>Agosto</v>
          </cell>
          <cell r="H3240">
            <v>1999</v>
          </cell>
          <cell r="I3240">
            <v>36747</v>
          </cell>
          <cell r="J3240">
            <v>2000</v>
          </cell>
          <cell r="K3240" t="str">
            <v>Agosto</v>
          </cell>
          <cell r="L3240">
            <v>36441</v>
          </cell>
          <cell r="M3240" t="str">
            <v>Octubre</v>
          </cell>
          <cell r="N3240">
            <v>1999</v>
          </cell>
          <cell r="Q3240">
            <v>20</v>
          </cell>
          <cell r="R3240">
            <v>19.489999999999998</v>
          </cell>
          <cell r="S3240">
            <v>103.41</v>
          </cell>
          <cell r="T3240">
            <v>1640.5</v>
          </cell>
          <cell r="U3240">
            <v>1696.4410499999999</v>
          </cell>
          <cell r="V3240">
            <v>1640.5</v>
          </cell>
          <cell r="W3240">
            <v>1696.4410499999999</v>
          </cell>
          <cell r="X3240">
            <v>1640.5</v>
          </cell>
          <cell r="Y3240">
            <v>328.1</v>
          </cell>
          <cell r="Z3240">
            <v>1968.6</v>
          </cell>
          <cell r="AA3240">
            <v>31973.344999999998</v>
          </cell>
          <cell r="AB3240">
            <v>0</v>
          </cell>
          <cell r="AC3240">
            <v>328.1</v>
          </cell>
          <cell r="AD3240">
            <v>0</v>
          </cell>
          <cell r="AE3240">
            <v>0</v>
          </cell>
          <cell r="AF3240">
            <v>0</v>
          </cell>
          <cell r="AG3240">
            <v>0</v>
          </cell>
          <cell r="AH3240">
            <v>0</v>
          </cell>
          <cell r="AI3240">
            <v>0</v>
          </cell>
          <cell r="AJ3240">
            <v>0</v>
          </cell>
          <cell r="AK3240">
            <v>0</v>
          </cell>
          <cell r="AL3240">
            <v>0</v>
          </cell>
          <cell r="AM3240">
            <v>0</v>
          </cell>
          <cell r="AN3240">
            <v>0</v>
          </cell>
          <cell r="AO3240">
            <v>0</v>
          </cell>
          <cell r="AP3240">
            <v>0</v>
          </cell>
          <cell r="AQ3240">
            <v>328.1</v>
          </cell>
        </row>
        <row r="3241">
          <cell r="A3241">
            <v>3</v>
          </cell>
          <cell r="B3241" t="str">
            <v>COP</v>
          </cell>
          <cell r="C3241" t="str">
            <v>Forzosas</v>
          </cell>
          <cell r="D3241" t="str">
            <v>Fija</v>
          </cell>
          <cell r="E3241">
            <v>1</v>
          </cell>
          <cell r="F3241">
            <v>36381</v>
          </cell>
          <cell r="G3241" t="str">
            <v>Agosto</v>
          </cell>
          <cell r="H3241">
            <v>1999</v>
          </cell>
          <cell r="I3241">
            <v>36747</v>
          </cell>
          <cell r="J3241">
            <v>2000</v>
          </cell>
          <cell r="K3241" t="str">
            <v>Agosto</v>
          </cell>
          <cell r="L3241">
            <v>36444</v>
          </cell>
          <cell r="M3241" t="str">
            <v>Octubre</v>
          </cell>
          <cell r="N3241">
            <v>1999</v>
          </cell>
          <cell r="Q3241">
            <v>20</v>
          </cell>
          <cell r="R3241">
            <v>19.489999999999998</v>
          </cell>
          <cell r="S3241">
            <v>103.56100000000001</v>
          </cell>
          <cell r="T3241">
            <v>168.4</v>
          </cell>
          <cell r="U3241">
            <v>174.39672400000001</v>
          </cell>
          <cell r="V3241">
            <v>168.4</v>
          </cell>
          <cell r="W3241">
            <v>174.39672400000001</v>
          </cell>
          <cell r="X3241">
            <v>168.4</v>
          </cell>
          <cell r="Y3241">
            <v>33.68</v>
          </cell>
          <cell r="Z3241">
            <v>202.08</v>
          </cell>
          <cell r="AA3241">
            <v>3282.116</v>
          </cell>
          <cell r="AB3241">
            <v>0</v>
          </cell>
          <cell r="AC3241">
            <v>33.68</v>
          </cell>
          <cell r="AD3241">
            <v>0</v>
          </cell>
          <cell r="AE3241">
            <v>0</v>
          </cell>
          <cell r="AF3241">
            <v>0</v>
          </cell>
          <cell r="AG3241">
            <v>0</v>
          </cell>
          <cell r="AH3241">
            <v>0</v>
          </cell>
          <cell r="AI3241">
            <v>0</v>
          </cell>
          <cell r="AJ3241">
            <v>0</v>
          </cell>
          <cell r="AK3241">
            <v>0</v>
          </cell>
          <cell r="AL3241">
            <v>0</v>
          </cell>
          <cell r="AM3241">
            <v>0</v>
          </cell>
          <cell r="AN3241">
            <v>0</v>
          </cell>
          <cell r="AO3241">
            <v>0</v>
          </cell>
          <cell r="AP3241">
            <v>0</v>
          </cell>
          <cell r="AQ3241">
            <v>33.68</v>
          </cell>
        </row>
        <row r="3242">
          <cell r="A3242">
            <v>3</v>
          </cell>
          <cell r="B3242" t="str">
            <v>COP</v>
          </cell>
          <cell r="C3242" t="str">
            <v>Forzosas</v>
          </cell>
          <cell r="D3242" t="str">
            <v>Fija</v>
          </cell>
          <cell r="E3242">
            <v>1</v>
          </cell>
          <cell r="F3242">
            <v>36381</v>
          </cell>
          <cell r="G3242" t="str">
            <v>Agosto</v>
          </cell>
          <cell r="H3242">
            <v>1999</v>
          </cell>
          <cell r="I3242">
            <v>36747</v>
          </cell>
          <cell r="J3242">
            <v>2000</v>
          </cell>
          <cell r="K3242" t="str">
            <v>Agosto</v>
          </cell>
          <cell r="L3242">
            <v>36445</v>
          </cell>
          <cell r="M3242" t="str">
            <v>Octubre</v>
          </cell>
          <cell r="N3242">
            <v>1999</v>
          </cell>
          <cell r="Q3242">
            <v>20</v>
          </cell>
          <cell r="R3242">
            <v>19.489999999999998</v>
          </cell>
          <cell r="S3242">
            <v>103.61199999999999</v>
          </cell>
          <cell r="T3242">
            <v>772.1</v>
          </cell>
          <cell r="U3242">
            <v>799.98825199999999</v>
          </cell>
          <cell r="V3242">
            <v>772.1</v>
          </cell>
          <cell r="W3242">
            <v>799.98825199999999</v>
          </cell>
          <cell r="X3242">
            <v>772.1</v>
          </cell>
          <cell r="Y3242">
            <v>154.42000000000002</v>
          </cell>
          <cell r="Z3242">
            <v>926.52</v>
          </cell>
          <cell r="AA3242">
            <v>15048.228999999999</v>
          </cell>
          <cell r="AB3242">
            <v>0</v>
          </cell>
          <cell r="AC3242">
            <v>154.42000000000002</v>
          </cell>
          <cell r="AD3242">
            <v>0</v>
          </cell>
          <cell r="AE3242">
            <v>0</v>
          </cell>
          <cell r="AF3242">
            <v>0</v>
          </cell>
          <cell r="AG3242">
            <v>0</v>
          </cell>
          <cell r="AH3242">
            <v>0</v>
          </cell>
          <cell r="AI3242">
            <v>0</v>
          </cell>
          <cell r="AJ3242">
            <v>0</v>
          </cell>
          <cell r="AK3242">
            <v>0</v>
          </cell>
          <cell r="AL3242">
            <v>0</v>
          </cell>
          <cell r="AM3242">
            <v>0</v>
          </cell>
          <cell r="AN3242">
            <v>0</v>
          </cell>
          <cell r="AO3242">
            <v>0</v>
          </cell>
          <cell r="AP3242">
            <v>0</v>
          </cell>
          <cell r="AQ3242">
            <v>154.42000000000002</v>
          </cell>
        </row>
        <row r="3243">
          <cell r="A3243">
            <v>3</v>
          </cell>
          <cell r="B3243" t="str">
            <v>COP</v>
          </cell>
          <cell r="C3243" t="str">
            <v>Forzosas</v>
          </cell>
          <cell r="D3243" t="str">
            <v>Fija</v>
          </cell>
          <cell r="E3243">
            <v>2</v>
          </cell>
          <cell r="F3243">
            <v>36353</v>
          </cell>
          <cell r="G3243" t="str">
            <v>Julio</v>
          </cell>
          <cell r="H3243">
            <v>1999</v>
          </cell>
          <cell r="I3243">
            <v>37084</v>
          </cell>
          <cell r="J3243">
            <v>2001</v>
          </cell>
          <cell r="K3243" t="str">
            <v>Julio</v>
          </cell>
          <cell r="L3243">
            <v>36445</v>
          </cell>
          <cell r="M3243" t="str">
            <v>Octubre</v>
          </cell>
          <cell r="N3243">
            <v>1999</v>
          </cell>
          <cell r="Q3243">
            <v>20</v>
          </cell>
          <cell r="R3243">
            <v>22.3</v>
          </cell>
          <cell r="S3243">
            <v>101.60899999999999</v>
          </cell>
          <cell r="T3243">
            <v>8204.9</v>
          </cell>
          <cell r="U3243">
            <v>8336.9168410000002</v>
          </cell>
          <cell r="V3243">
            <v>8204.9</v>
          </cell>
          <cell r="W3243">
            <v>8336.9168410000002</v>
          </cell>
          <cell r="X3243">
            <v>8204.9</v>
          </cell>
          <cell r="Y3243">
            <v>1640.98</v>
          </cell>
          <cell r="Z3243">
            <v>9845.8799999999992</v>
          </cell>
          <cell r="AA3243">
            <v>182969.27</v>
          </cell>
          <cell r="AB3243">
            <v>0</v>
          </cell>
          <cell r="AC3243">
            <v>1640.98</v>
          </cell>
          <cell r="AD3243">
            <v>1640.98</v>
          </cell>
          <cell r="AE3243">
            <v>0</v>
          </cell>
          <cell r="AF3243">
            <v>0</v>
          </cell>
          <cell r="AG3243">
            <v>0</v>
          </cell>
          <cell r="AH3243">
            <v>0</v>
          </cell>
          <cell r="AI3243">
            <v>0</v>
          </cell>
          <cell r="AJ3243">
            <v>0</v>
          </cell>
          <cell r="AK3243">
            <v>0</v>
          </cell>
          <cell r="AL3243">
            <v>0</v>
          </cell>
          <cell r="AM3243">
            <v>0</v>
          </cell>
          <cell r="AN3243">
            <v>0</v>
          </cell>
          <cell r="AO3243">
            <v>0</v>
          </cell>
          <cell r="AP3243">
            <v>0</v>
          </cell>
          <cell r="AQ3243">
            <v>3281.96</v>
          </cell>
        </row>
        <row r="3244">
          <cell r="A3244">
            <v>3</v>
          </cell>
          <cell r="B3244" t="str">
            <v>COP</v>
          </cell>
          <cell r="C3244" t="str">
            <v>Forzosas</v>
          </cell>
          <cell r="D3244" t="str">
            <v>Fija</v>
          </cell>
          <cell r="E3244">
            <v>1</v>
          </cell>
          <cell r="F3244">
            <v>36381</v>
          </cell>
          <cell r="G3244" t="str">
            <v>Agosto</v>
          </cell>
          <cell r="H3244">
            <v>1999</v>
          </cell>
          <cell r="I3244">
            <v>36747</v>
          </cell>
          <cell r="J3244">
            <v>2000</v>
          </cell>
          <cell r="K3244" t="str">
            <v>Agosto</v>
          </cell>
          <cell r="L3244">
            <v>36446</v>
          </cell>
          <cell r="M3244" t="str">
            <v>Octubre</v>
          </cell>
          <cell r="N3244">
            <v>1999</v>
          </cell>
          <cell r="Q3244">
            <v>20</v>
          </cell>
          <cell r="R3244">
            <v>19.489999999999998</v>
          </cell>
          <cell r="S3244">
            <v>103.66200000000001</v>
          </cell>
          <cell r="T3244">
            <v>4319.1000000000004</v>
          </cell>
          <cell r="U3244">
            <v>4477.2654419999999</v>
          </cell>
          <cell r="V3244">
            <v>4319.1000000000004</v>
          </cell>
          <cell r="W3244">
            <v>4477.2654419999999</v>
          </cell>
          <cell r="X3244">
            <v>4319.1000000000004</v>
          </cell>
          <cell r="Y3244">
            <v>863.82000000000016</v>
          </cell>
          <cell r="Z3244">
            <v>5182.92</v>
          </cell>
          <cell r="AA3244">
            <v>84179.259000000005</v>
          </cell>
          <cell r="AB3244">
            <v>0</v>
          </cell>
          <cell r="AC3244">
            <v>863.82000000000016</v>
          </cell>
          <cell r="AD3244">
            <v>0</v>
          </cell>
          <cell r="AE3244">
            <v>0</v>
          </cell>
          <cell r="AF3244">
            <v>0</v>
          </cell>
          <cell r="AG3244">
            <v>0</v>
          </cell>
          <cell r="AH3244">
            <v>0</v>
          </cell>
          <cell r="AI3244">
            <v>0</v>
          </cell>
          <cell r="AJ3244">
            <v>0</v>
          </cell>
          <cell r="AK3244">
            <v>0</v>
          </cell>
          <cell r="AL3244">
            <v>0</v>
          </cell>
          <cell r="AM3244">
            <v>0</v>
          </cell>
          <cell r="AN3244">
            <v>0</v>
          </cell>
          <cell r="AO3244">
            <v>0</v>
          </cell>
          <cell r="AP3244">
            <v>0</v>
          </cell>
          <cell r="AQ3244">
            <v>863.82000000000016</v>
          </cell>
        </row>
        <row r="3245">
          <cell r="A3245">
            <v>3</v>
          </cell>
          <cell r="B3245" t="str">
            <v>COP</v>
          </cell>
          <cell r="C3245" t="str">
            <v>Convenidas</v>
          </cell>
          <cell r="D3245" t="str">
            <v>Fija</v>
          </cell>
          <cell r="E3245">
            <v>1</v>
          </cell>
          <cell r="F3245">
            <v>36381</v>
          </cell>
          <cell r="G3245" t="str">
            <v>Agosto</v>
          </cell>
          <cell r="H3245">
            <v>1999</v>
          </cell>
          <cell r="I3245">
            <v>36747</v>
          </cell>
          <cell r="J3245">
            <v>2000</v>
          </cell>
          <cell r="K3245" t="str">
            <v>Agosto</v>
          </cell>
          <cell r="L3245">
            <v>36446</v>
          </cell>
          <cell r="M3245" t="str">
            <v>Octubre</v>
          </cell>
          <cell r="N3245">
            <v>1999</v>
          </cell>
          <cell r="Q3245">
            <v>20</v>
          </cell>
          <cell r="R3245">
            <v>19.489999999999998</v>
          </cell>
          <cell r="S3245">
            <v>103.66200000000001</v>
          </cell>
          <cell r="T3245">
            <v>23605.5</v>
          </cell>
          <cell r="U3245">
            <v>24469.933410000001</v>
          </cell>
          <cell r="V3245">
            <v>23605.5</v>
          </cell>
          <cell r="W3245">
            <v>24469.933410000001</v>
          </cell>
          <cell r="X3245">
            <v>23605.5</v>
          </cell>
          <cell r="Y3245">
            <v>4721.1000000000004</v>
          </cell>
          <cell r="Z3245">
            <v>28326.6</v>
          </cell>
          <cell r="AA3245">
            <v>460071.19499999995</v>
          </cell>
          <cell r="AB3245">
            <v>0</v>
          </cell>
          <cell r="AC3245">
            <v>4721.1000000000004</v>
          </cell>
          <cell r="AD3245">
            <v>0</v>
          </cell>
          <cell r="AE3245">
            <v>0</v>
          </cell>
          <cell r="AF3245">
            <v>0</v>
          </cell>
          <cell r="AG3245">
            <v>0</v>
          </cell>
          <cell r="AH3245">
            <v>0</v>
          </cell>
          <cell r="AI3245">
            <v>0</v>
          </cell>
          <cell r="AJ3245">
            <v>0</v>
          </cell>
          <cell r="AK3245">
            <v>0</v>
          </cell>
          <cell r="AL3245">
            <v>0</v>
          </cell>
          <cell r="AM3245">
            <v>0</v>
          </cell>
          <cell r="AN3245">
            <v>0</v>
          </cell>
          <cell r="AO3245">
            <v>0</v>
          </cell>
          <cell r="AP3245">
            <v>0</v>
          </cell>
          <cell r="AQ3245">
            <v>4721.1000000000004</v>
          </cell>
        </row>
        <row r="3246">
          <cell r="A3246">
            <v>3</v>
          </cell>
          <cell r="B3246" t="str">
            <v>COP</v>
          </cell>
          <cell r="C3246" t="str">
            <v>Forzosas</v>
          </cell>
          <cell r="D3246" t="str">
            <v>Fija</v>
          </cell>
          <cell r="E3246">
            <v>1</v>
          </cell>
          <cell r="F3246">
            <v>36381</v>
          </cell>
          <cell r="G3246" t="str">
            <v>Agosto</v>
          </cell>
          <cell r="H3246">
            <v>1999</v>
          </cell>
          <cell r="I3246">
            <v>36747</v>
          </cell>
          <cell r="J3246">
            <v>2000</v>
          </cell>
          <cell r="K3246" t="str">
            <v>Agosto</v>
          </cell>
          <cell r="L3246">
            <v>36447</v>
          </cell>
          <cell r="M3246" t="str">
            <v>Octubre</v>
          </cell>
          <cell r="N3246">
            <v>1999</v>
          </cell>
          <cell r="Q3246">
            <v>20</v>
          </cell>
          <cell r="R3246">
            <v>17.5</v>
          </cell>
          <cell r="S3246">
            <v>105.15</v>
          </cell>
          <cell r="T3246">
            <v>475.5</v>
          </cell>
          <cell r="U3246">
            <v>499.98824999999999</v>
          </cell>
          <cell r="V3246">
            <v>475.5</v>
          </cell>
          <cell r="W3246">
            <v>499.98824999999999</v>
          </cell>
          <cell r="X3246">
            <v>475.5</v>
          </cell>
          <cell r="Y3246">
            <v>95.100000000000009</v>
          </cell>
          <cell r="Z3246">
            <v>570.6</v>
          </cell>
          <cell r="AA3246">
            <v>8321.25</v>
          </cell>
          <cell r="AB3246">
            <v>0</v>
          </cell>
          <cell r="AC3246">
            <v>95.100000000000009</v>
          </cell>
          <cell r="AD3246">
            <v>0</v>
          </cell>
          <cell r="AE3246">
            <v>0</v>
          </cell>
          <cell r="AF3246">
            <v>0</v>
          </cell>
          <cell r="AG3246">
            <v>0</v>
          </cell>
          <cell r="AH3246">
            <v>0</v>
          </cell>
          <cell r="AI3246">
            <v>0</v>
          </cell>
          <cell r="AJ3246">
            <v>0</v>
          </cell>
          <cell r="AK3246">
            <v>0</v>
          </cell>
          <cell r="AL3246">
            <v>0</v>
          </cell>
          <cell r="AM3246">
            <v>0</v>
          </cell>
          <cell r="AN3246">
            <v>0</v>
          </cell>
          <cell r="AO3246">
            <v>0</v>
          </cell>
          <cell r="AP3246">
            <v>0</v>
          </cell>
          <cell r="AQ3246">
            <v>95.100000000000009</v>
          </cell>
        </row>
        <row r="3247">
          <cell r="A3247">
            <v>3</v>
          </cell>
          <cell r="B3247" t="str">
            <v>COP</v>
          </cell>
          <cell r="C3247" t="str">
            <v>Convenidas</v>
          </cell>
          <cell r="D3247" t="str">
            <v>Fija</v>
          </cell>
          <cell r="E3247">
            <v>1</v>
          </cell>
          <cell r="F3247">
            <v>36381</v>
          </cell>
          <cell r="G3247" t="str">
            <v>Agosto</v>
          </cell>
          <cell r="H3247">
            <v>1999</v>
          </cell>
          <cell r="I3247">
            <v>36747</v>
          </cell>
          <cell r="J3247">
            <v>2000</v>
          </cell>
          <cell r="K3247" t="str">
            <v>Agosto</v>
          </cell>
          <cell r="L3247">
            <v>36447</v>
          </cell>
          <cell r="M3247" t="str">
            <v>Octubre</v>
          </cell>
          <cell r="N3247">
            <v>1999</v>
          </cell>
          <cell r="Q3247">
            <v>20</v>
          </cell>
          <cell r="R3247">
            <v>17.5</v>
          </cell>
          <cell r="S3247">
            <v>105.15</v>
          </cell>
          <cell r="T3247">
            <v>18592.400000000001</v>
          </cell>
          <cell r="U3247">
            <v>19549.908599999999</v>
          </cell>
          <cell r="V3247">
            <v>18592.400000000001</v>
          </cell>
          <cell r="W3247">
            <v>19549.908599999999</v>
          </cell>
          <cell r="X3247">
            <v>18592.400000000001</v>
          </cell>
          <cell r="Y3247">
            <v>3718.4800000000005</v>
          </cell>
          <cell r="Z3247">
            <v>22310.880000000001</v>
          </cell>
          <cell r="AA3247">
            <v>325367</v>
          </cell>
          <cell r="AB3247">
            <v>0</v>
          </cell>
          <cell r="AC3247">
            <v>3718.4800000000005</v>
          </cell>
          <cell r="AD3247">
            <v>0</v>
          </cell>
          <cell r="AE3247">
            <v>0</v>
          </cell>
          <cell r="AF3247">
            <v>0</v>
          </cell>
          <cell r="AG3247">
            <v>0</v>
          </cell>
          <cell r="AH3247">
            <v>0</v>
          </cell>
          <cell r="AI3247">
            <v>0</v>
          </cell>
          <cell r="AJ3247">
            <v>0</v>
          </cell>
          <cell r="AK3247">
            <v>0</v>
          </cell>
          <cell r="AL3247">
            <v>0</v>
          </cell>
          <cell r="AM3247">
            <v>0</v>
          </cell>
          <cell r="AN3247">
            <v>0</v>
          </cell>
          <cell r="AO3247">
            <v>0</v>
          </cell>
          <cell r="AP3247">
            <v>0</v>
          </cell>
          <cell r="AQ3247">
            <v>3718.4800000000005</v>
          </cell>
        </row>
        <row r="3248">
          <cell r="A3248">
            <v>3</v>
          </cell>
          <cell r="B3248" t="str">
            <v>COP</v>
          </cell>
          <cell r="C3248" t="str">
            <v>Convenidas</v>
          </cell>
          <cell r="D3248" t="str">
            <v>Fija</v>
          </cell>
          <cell r="E3248">
            <v>3</v>
          </cell>
          <cell r="F3248">
            <v>36381</v>
          </cell>
          <cell r="G3248" t="str">
            <v>Agosto</v>
          </cell>
          <cell r="H3248">
            <v>1999</v>
          </cell>
          <cell r="I3248">
            <v>37477</v>
          </cell>
          <cell r="J3248">
            <v>2002</v>
          </cell>
          <cell r="K3248" t="str">
            <v>Agosto</v>
          </cell>
          <cell r="L3248">
            <v>36447</v>
          </cell>
          <cell r="M3248" t="str">
            <v>Octubre</v>
          </cell>
          <cell r="N3248">
            <v>1999</v>
          </cell>
          <cell r="Q3248">
            <v>20</v>
          </cell>
          <cell r="R3248">
            <v>19.649999999999999</v>
          </cell>
          <cell r="S3248">
            <v>104.063</v>
          </cell>
          <cell r="T3248">
            <v>56465.7</v>
          </cell>
          <cell r="U3248">
            <v>58759.901390999999</v>
          </cell>
          <cell r="V3248">
            <v>56465.7</v>
          </cell>
          <cell r="W3248">
            <v>58759.901390999999</v>
          </cell>
          <cell r="X3248">
            <v>56465.7</v>
          </cell>
          <cell r="Y3248">
            <v>11293.14</v>
          </cell>
          <cell r="Z3248">
            <v>67758.84</v>
          </cell>
          <cell r="AA3248">
            <v>1109551.0049999999</v>
          </cell>
          <cell r="AB3248">
            <v>0</v>
          </cell>
          <cell r="AC3248">
            <v>11293.14</v>
          </cell>
          <cell r="AD3248">
            <v>11293.14</v>
          </cell>
          <cell r="AE3248">
            <v>11293.14</v>
          </cell>
          <cell r="AF3248">
            <v>0</v>
          </cell>
          <cell r="AG3248">
            <v>0</v>
          </cell>
          <cell r="AH3248">
            <v>0</v>
          </cell>
          <cell r="AI3248">
            <v>0</v>
          </cell>
          <cell r="AJ3248">
            <v>0</v>
          </cell>
          <cell r="AK3248">
            <v>0</v>
          </cell>
          <cell r="AL3248">
            <v>0</v>
          </cell>
          <cell r="AM3248">
            <v>0</v>
          </cell>
          <cell r="AN3248">
            <v>0</v>
          </cell>
          <cell r="AO3248">
            <v>0</v>
          </cell>
          <cell r="AP3248">
            <v>0</v>
          </cell>
          <cell r="AQ3248">
            <v>33879.42</v>
          </cell>
        </row>
        <row r="3249">
          <cell r="A3249">
            <v>3</v>
          </cell>
          <cell r="B3249" t="str">
            <v>COP</v>
          </cell>
          <cell r="C3249" t="str">
            <v>Subastas</v>
          </cell>
          <cell r="D3249" t="str">
            <v>Fija</v>
          </cell>
          <cell r="E3249">
            <v>1</v>
          </cell>
          <cell r="F3249">
            <v>36381</v>
          </cell>
          <cell r="G3249" t="str">
            <v>Agosto</v>
          </cell>
          <cell r="H3249">
            <v>1999</v>
          </cell>
          <cell r="I3249">
            <v>36747</v>
          </cell>
          <cell r="J3249">
            <v>2000</v>
          </cell>
          <cell r="K3249" t="str">
            <v>Agosto</v>
          </cell>
          <cell r="L3249">
            <v>36448</v>
          </cell>
          <cell r="M3249" t="str">
            <v>Octubre</v>
          </cell>
          <cell r="N3249">
            <v>1999</v>
          </cell>
          <cell r="Q3249">
            <v>20</v>
          </cell>
          <cell r="R3249">
            <v>17.5</v>
          </cell>
          <cell r="S3249">
            <v>105.196</v>
          </cell>
          <cell r="T3249">
            <v>14258.8</v>
          </cell>
          <cell r="U3249">
            <v>14999.687248</v>
          </cell>
          <cell r="V3249">
            <v>14258.8</v>
          </cell>
          <cell r="W3249">
            <v>14999.687248</v>
          </cell>
          <cell r="X3249">
            <v>14258.8</v>
          </cell>
          <cell r="Y3249">
            <v>2851.76</v>
          </cell>
          <cell r="Z3249">
            <v>17110.559999999998</v>
          </cell>
          <cell r="AA3249">
            <v>249529</v>
          </cell>
          <cell r="AB3249">
            <v>0</v>
          </cell>
          <cell r="AC3249">
            <v>2851.76</v>
          </cell>
          <cell r="AD3249">
            <v>0</v>
          </cell>
          <cell r="AE3249">
            <v>0</v>
          </cell>
          <cell r="AF3249">
            <v>0</v>
          </cell>
          <cell r="AG3249">
            <v>0</v>
          </cell>
          <cell r="AH3249">
            <v>0</v>
          </cell>
          <cell r="AI3249">
            <v>0</v>
          </cell>
          <cell r="AJ3249">
            <v>0</v>
          </cell>
          <cell r="AK3249">
            <v>0</v>
          </cell>
          <cell r="AL3249">
            <v>0</v>
          </cell>
          <cell r="AM3249">
            <v>0</v>
          </cell>
          <cell r="AN3249">
            <v>0</v>
          </cell>
          <cell r="AO3249">
            <v>0</v>
          </cell>
          <cell r="AP3249">
            <v>0</v>
          </cell>
          <cell r="AQ3249">
            <v>2851.76</v>
          </cell>
        </row>
        <row r="3250">
          <cell r="A3250">
            <v>3</v>
          </cell>
          <cell r="B3250" t="str">
            <v>COP</v>
          </cell>
          <cell r="C3250" t="str">
            <v>Forzosas</v>
          </cell>
          <cell r="D3250" t="str">
            <v>Fija</v>
          </cell>
          <cell r="E3250">
            <v>1</v>
          </cell>
          <cell r="F3250">
            <v>36381</v>
          </cell>
          <cell r="G3250" t="str">
            <v>Agosto</v>
          </cell>
          <cell r="H3250">
            <v>1999</v>
          </cell>
          <cell r="I3250">
            <v>36747</v>
          </cell>
          <cell r="J3250">
            <v>2000</v>
          </cell>
          <cell r="K3250" t="str">
            <v>Agosto</v>
          </cell>
          <cell r="L3250">
            <v>36448</v>
          </cell>
          <cell r="M3250" t="str">
            <v>Octubre</v>
          </cell>
          <cell r="N3250">
            <v>1999</v>
          </cell>
          <cell r="Q3250">
            <v>20</v>
          </cell>
          <cell r="R3250">
            <v>17.5</v>
          </cell>
          <cell r="S3250">
            <v>105.196</v>
          </cell>
          <cell r="T3250">
            <v>190.1</v>
          </cell>
          <cell r="U3250">
            <v>199.97759600000001</v>
          </cell>
          <cell r="V3250">
            <v>190.1</v>
          </cell>
          <cell r="W3250">
            <v>199.97759600000001</v>
          </cell>
          <cell r="X3250">
            <v>190.1</v>
          </cell>
          <cell r="Y3250">
            <v>38.020000000000003</v>
          </cell>
          <cell r="Z3250">
            <v>228.12</v>
          </cell>
          <cell r="AA3250">
            <v>3326.75</v>
          </cell>
          <cell r="AB3250">
            <v>0</v>
          </cell>
          <cell r="AC3250">
            <v>38.020000000000003</v>
          </cell>
          <cell r="AD3250">
            <v>0</v>
          </cell>
          <cell r="AE3250">
            <v>0</v>
          </cell>
          <cell r="AF3250">
            <v>0</v>
          </cell>
          <cell r="AG3250">
            <v>0</v>
          </cell>
          <cell r="AH3250">
            <v>0</v>
          </cell>
          <cell r="AI3250">
            <v>0</v>
          </cell>
          <cell r="AJ3250">
            <v>0</v>
          </cell>
          <cell r="AK3250">
            <v>0</v>
          </cell>
          <cell r="AL3250">
            <v>0</v>
          </cell>
          <cell r="AM3250">
            <v>0</v>
          </cell>
          <cell r="AN3250">
            <v>0</v>
          </cell>
          <cell r="AO3250">
            <v>0</v>
          </cell>
          <cell r="AP3250">
            <v>0</v>
          </cell>
          <cell r="AQ3250">
            <v>38.020000000000003</v>
          </cell>
        </row>
        <row r="3251">
          <cell r="A3251">
            <v>3</v>
          </cell>
          <cell r="B3251" t="str">
            <v>COP</v>
          </cell>
          <cell r="C3251" t="str">
            <v>Subastas</v>
          </cell>
          <cell r="D3251" t="str">
            <v>Fija</v>
          </cell>
          <cell r="E3251">
            <v>2</v>
          </cell>
          <cell r="F3251">
            <v>36353</v>
          </cell>
          <cell r="G3251" t="str">
            <v>Julio</v>
          </cell>
          <cell r="H3251">
            <v>1999</v>
          </cell>
          <cell r="I3251">
            <v>37084</v>
          </cell>
          <cell r="J3251">
            <v>2001</v>
          </cell>
          <cell r="K3251" t="str">
            <v>Julio</v>
          </cell>
          <cell r="L3251">
            <v>36448</v>
          </cell>
          <cell r="M3251" t="str">
            <v>Octubre</v>
          </cell>
          <cell r="N3251">
            <v>1999</v>
          </cell>
          <cell r="Q3251">
            <v>20</v>
          </cell>
          <cell r="R3251">
            <v>19.2</v>
          </cell>
          <cell r="S3251">
            <v>105.96899999999999</v>
          </cell>
          <cell r="T3251">
            <v>42309.9</v>
          </cell>
          <cell r="U3251">
            <v>44835.377931000003</v>
          </cell>
          <cell r="V3251">
            <v>42309.9</v>
          </cell>
          <cell r="W3251">
            <v>44835.377931000003</v>
          </cell>
          <cell r="X3251">
            <v>42309.9</v>
          </cell>
          <cell r="Y3251">
            <v>8461.9800000000014</v>
          </cell>
          <cell r="Z3251">
            <v>50771.880000000005</v>
          </cell>
          <cell r="AA3251">
            <v>812350.08</v>
          </cell>
          <cell r="AB3251">
            <v>0</v>
          </cell>
          <cell r="AC3251">
            <v>8461.9800000000014</v>
          </cell>
          <cell r="AD3251">
            <v>8461.9800000000014</v>
          </cell>
          <cell r="AE3251">
            <v>0</v>
          </cell>
          <cell r="AF3251">
            <v>0</v>
          </cell>
          <cell r="AG3251">
            <v>0</v>
          </cell>
          <cell r="AH3251">
            <v>0</v>
          </cell>
          <cell r="AI3251">
            <v>0</v>
          </cell>
          <cell r="AJ3251">
            <v>0</v>
          </cell>
          <cell r="AK3251">
            <v>0</v>
          </cell>
          <cell r="AL3251">
            <v>0</v>
          </cell>
          <cell r="AM3251">
            <v>0</v>
          </cell>
          <cell r="AN3251">
            <v>0</v>
          </cell>
          <cell r="AO3251">
            <v>0</v>
          </cell>
          <cell r="AP3251">
            <v>0</v>
          </cell>
          <cell r="AQ3251">
            <v>16923.960000000003</v>
          </cell>
        </row>
        <row r="3252">
          <cell r="A3252">
            <v>3</v>
          </cell>
          <cell r="B3252" t="str">
            <v>COP</v>
          </cell>
          <cell r="C3252" t="str">
            <v>Subastas</v>
          </cell>
          <cell r="D3252" t="str">
            <v>Fija</v>
          </cell>
          <cell r="E3252">
            <v>3</v>
          </cell>
          <cell r="F3252">
            <v>36381</v>
          </cell>
          <cell r="G3252" t="str">
            <v>Agosto</v>
          </cell>
          <cell r="H3252">
            <v>1999</v>
          </cell>
          <cell r="I3252">
            <v>37477</v>
          </cell>
          <cell r="J3252">
            <v>2002</v>
          </cell>
          <cell r="K3252" t="str">
            <v>Agosto</v>
          </cell>
          <cell r="L3252">
            <v>36448</v>
          </cell>
          <cell r="M3252" t="str">
            <v>Octubre</v>
          </cell>
          <cell r="N3252">
            <v>1999</v>
          </cell>
          <cell r="Q3252">
            <v>20</v>
          </cell>
          <cell r="R3252">
            <v>19.649999999999999</v>
          </cell>
          <cell r="S3252">
            <v>104.114</v>
          </cell>
          <cell r="T3252">
            <v>43221.600000000006</v>
          </cell>
          <cell r="U3252">
            <v>44999.736623999997</v>
          </cell>
          <cell r="V3252">
            <v>43221.599999999999</v>
          </cell>
          <cell r="W3252">
            <v>44999.736623999997</v>
          </cell>
          <cell r="X3252">
            <v>43221.600000000006</v>
          </cell>
          <cell r="Y3252">
            <v>8644.3200000000015</v>
          </cell>
          <cell r="Z3252">
            <v>51865.920000000006</v>
          </cell>
          <cell r="AA3252">
            <v>849304.44000000006</v>
          </cell>
          <cell r="AB3252">
            <v>0</v>
          </cell>
          <cell r="AC3252">
            <v>8644.3200000000015</v>
          </cell>
          <cell r="AD3252">
            <v>8644.3200000000015</v>
          </cell>
          <cell r="AE3252">
            <v>8644.3200000000015</v>
          </cell>
          <cell r="AF3252">
            <v>0</v>
          </cell>
          <cell r="AG3252">
            <v>0</v>
          </cell>
          <cell r="AH3252">
            <v>0</v>
          </cell>
          <cell r="AI3252">
            <v>0</v>
          </cell>
          <cell r="AJ3252">
            <v>0</v>
          </cell>
          <cell r="AK3252">
            <v>0</v>
          </cell>
          <cell r="AL3252">
            <v>0</v>
          </cell>
          <cell r="AM3252">
            <v>0</v>
          </cell>
          <cell r="AN3252">
            <v>0</v>
          </cell>
          <cell r="AO3252">
            <v>0</v>
          </cell>
          <cell r="AP3252">
            <v>0</v>
          </cell>
          <cell r="AQ3252">
            <v>25932.960000000006</v>
          </cell>
        </row>
        <row r="3253">
          <cell r="A3253">
            <v>3</v>
          </cell>
          <cell r="B3253" t="str">
            <v>COP</v>
          </cell>
          <cell r="C3253" t="str">
            <v>Convenidas</v>
          </cell>
          <cell r="D3253" t="str">
            <v>Fija</v>
          </cell>
          <cell r="E3253">
            <v>3</v>
          </cell>
          <cell r="F3253">
            <v>36381</v>
          </cell>
          <cell r="G3253" t="str">
            <v>Agosto</v>
          </cell>
          <cell r="H3253">
            <v>1999</v>
          </cell>
          <cell r="I3253">
            <v>37477</v>
          </cell>
          <cell r="J3253">
            <v>2002</v>
          </cell>
          <cell r="K3253" t="str">
            <v>Agosto</v>
          </cell>
          <cell r="L3253">
            <v>36448</v>
          </cell>
          <cell r="M3253" t="str">
            <v>Octubre</v>
          </cell>
          <cell r="N3253">
            <v>1999</v>
          </cell>
          <cell r="Q3253">
            <v>20</v>
          </cell>
          <cell r="R3253">
            <v>19.649999999999999</v>
          </cell>
          <cell r="S3253">
            <v>104.114</v>
          </cell>
          <cell r="T3253">
            <v>1452.7</v>
          </cell>
          <cell r="U3253">
            <v>1512.464078</v>
          </cell>
          <cell r="V3253">
            <v>1452.7</v>
          </cell>
          <cell r="W3253">
            <v>1512.464078</v>
          </cell>
          <cell r="X3253">
            <v>1452.7</v>
          </cell>
          <cell r="Y3253">
            <v>290.54000000000002</v>
          </cell>
          <cell r="Z3253">
            <v>1743.24</v>
          </cell>
          <cell r="AA3253">
            <v>28545.555</v>
          </cell>
          <cell r="AB3253">
            <v>0</v>
          </cell>
          <cell r="AC3253">
            <v>290.54000000000002</v>
          </cell>
          <cell r="AD3253">
            <v>290.54000000000002</v>
          </cell>
          <cell r="AE3253">
            <v>290.54000000000002</v>
          </cell>
          <cell r="AF3253">
            <v>0</v>
          </cell>
          <cell r="AG3253">
            <v>0</v>
          </cell>
          <cell r="AH3253">
            <v>0</v>
          </cell>
          <cell r="AI3253">
            <v>0</v>
          </cell>
          <cell r="AJ3253">
            <v>0</v>
          </cell>
          <cell r="AK3253">
            <v>0</v>
          </cell>
          <cell r="AL3253">
            <v>0</v>
          </cell>
          <cell r="AM3253">
            <v>0</v>
          </cell>
          <cell r="AN3253">
            <v>0</v>
          </cell>
          <cell r="AO3253">
            <v>0</v>
          </cell>
          <cell r="AP3253">
            <v>0</v>
          </cell>
          <cell r="AQ3253">
            <v>871.62000000000012</v>
          </cell>
        </row>
        <row r="3254">
          <cell r="A3254">
            <v>3</v>
          </cell>
          <cell r="B3254" t="str">
            <v>COP</v>
          </cell>
          <cell r="C3254" t="str">
            <v>Forzosas</v>
          </cell>
          <cell r="D3254" t="str">
            <v>Fija</v>
          </cell>
          <cell r="E3254">
            <v>1</v>
          </cell>
          <cell r="F3254">
            <v>36381</v>
          </cell>
          <cell r="G3254" t="str">
            <v>Agosto</v>
          </cell>
          <cell r="H3254">
            <v>1999</v>
          </cell>
          <cell r="I3254">
            <v>36747</v>
          </cell>
          <cell r="J3254">
            <v>2000</v>
          </cell>
          <cell r="K3254" t="str">
            <v>Agosto</v>
          </cell>
          <cell r="L3254">
            <v>36452</v>
          </cell>
          <cell r="M3254" t="str">
            <v>Octubre</v>
          </cell>
          <cell r="N3254">
            <v>1999</v>
          </cell>
          <cell r="Q3254">
            <v>20</v>
          </cell>
          <cell r="R3254">
            <v>17.5</v>
          </cell>
          <cell r="S3254">
            <v>105.38200000000001</v>
          </cell>
          <cell r="T3254">
            <v>8172.4</v>
          </cell>
          <cell r="U3254">
            <v>8612.2385680000007</v>
          </cell>
          <cell r="V3254">
            <v>8172.4</v>
          </cell>
          <cell r="W3254">
            <v>8612.2385680000007</v>
          </cell>
          <cell r="X3254">
            <v>8172.4</v>
          </cell>
          <cell r="Y3254">
            <v>1634.48</v>
          </cell>
          <cell r="Z3254">
            <v>9806.8799999999992</v>
          </cell>
          <cell r="AA3254">
            <v>143017</v>
          </cell>
          <cell r="AB3254">
            <v>0</v>
          </cell>
          <cell r="AC3254">
            <v>1634.48</v>
          </cell>
          <cell r="AD3254">
            <v>0</v>
          </cell>
          <cell r="AE3254">
            <v>0</v>
          </cell>
          <cell r="AF3254">
            <v>0</v>
          </cell>
          <cell r="AG3254">
            <v>0</v>
          </cell>
          <cell r="AH3254">
            <v>0</v>
          </cell>
          <cell r="AI3254">
            <v>0</v>
          </cell>
          <cell r="AJ3254">
            <v>0</v>
          </cell>
          <cell r="AK3254">
            <v>0</v>
          </cell>
          <cell r="AL3254">
            <v>0</v>
          </cell>
          <cell r="AM3254">
            <v>0</v>
          </cell>
          <cell r="AN3254">
            <v>0</v>
          </cell>
          <cell r="AO3254">
            <v>0</v>
          </cell>
          <cell r="AP3254">
            <v>0</v>
          </cell>
          <cell r="AQ3254">
            <v>1634.48</v>
          </cell>
        </row>
        <row r="3255">
          <cell r="A3255">
            <v>3</v>
          </cell>
          <cell r="B3255" t="str">
            <v>COP</v>
          </cell>
          <cell r="C3255" t="str">
            <v>Convenidas</v>
          </cell>
          <cell r="D3255" t="str">
            <v>Fija</v>
          </cell>
          <cell r="E3255">
            <v>1</v>
          </cell>
          <cell r="F3255">
            <v>36381</v>
          </cell>
          <cell r="G3255" t="str">
            <v>Agosto</v>
          </cell>
          <cell r="H3255">
            <v>1999</v>
          </cell>
          <cell r="I3255">
            <v>36747</v>
          </cell>
          <cell r="J3255">
            <v>2000</v>
          </cell>
          <cell r="K3255" t="str">
            <v>Agosto</v>
          </cell>
          <cell r="L3255">
            <v>36452</v>
          </cell>
          <cell r="M3255" t="str">
            <v>Octubre</v>
          </cell>
          <cell r="N3255">
            <v>1999</v>
          </cell>
          <cell r="Q3255">
            <v>20</v>
          </cell>
          <cell r="R3255">
            <v>17.5</v>
          </cell>
          <cell r="S3255">
            <v>105.38200000000001</v>
          </cell>
          <cell r="T3255">
            <v>7591.4</v>
          </cell>
          <cell r="U3255">
            <v>7999.9691480000001</v>
          </cell>
          <cell r="V3255">
            <v>7591.4</v>
          </cell>
          <cell r="W3255">
            <v>7999.9691480000001</v>
          </cell>
          <cell r="X3255">
            <v>7591.4</v>
          </cell>
          <cell r="Y3255">
            <v>1518.28</v>
          </cell>
          <cell r="Z3255">
            <v>9109.68</v>
          </cell>
          <cell r="AA3255">
            <v>132849.5</v>
          </cell>
          <cell r="AB3255">
            <v>0</v>
          </cell>
          <cell r="AC3255">
            <v>1518.28</v>
          </cell>
          <cell r="AD3255">
            <v>0</v>
          </cell>
          <cell r="AE3255">
            <v>0</v>
          </cell>
          <cell r="AF3255">
            <v>0</v>
          </cell>
          <cell r="AG3255">
            <v>0</v>
          </cell>
          <cell r="AH3255">
            <v>0</v>
          </cell>
          <cell r="AI3255">
            <v>0</v>
          </cell>
          <cell r="AJ3255">
            <v>0</v>
          </cell>
          <cell r="AK3255">
            <v>0</v>
          </cell>
          <cell r="AL3255">
            <v>0</v>
          </cell>
          <cell r="AM3255">
            <v>0</v>
          </cell>
          <cell r="AN3255">
            <v>0</v>
          </cell>
          <cell r="AO3255">
            <v>0</v>
          </cell>
          <cell r="AP3255">
            <v>0</v>
          </cell>
          <cell r="AQ3255">
            <v>1518.28</v>
          </cell>
        </row>
        <row r="3256">
          <cell r="A3256">
            <v>3</v>
          </cell>
          <cell r="B3256" t="str">
            <v>COP</v>
          </cell>
          <cell r="C3256" t="str">
            <v>Convenidas</v>
          </cell>
          <cell r="D3256" t="str">
            <v>Fija</v>
          </cell>
          <cell r="E3256">
            <v>3</v>
          </cell>
          <cell r="F3256">
            <v>36381</v>
          </cell>
          <cell r="G3256" t="str">
            <v>Agosto</v>
          </cell>
          <cell r="H3256">
            <v>1999</v>
          </cell>
          <cell r="I3256">
            <v>37477</v>
          </cell>
          <cell r="J3256">
            <v>2002</v>
          </cell>
          <cell r="K3256" t="str">
            <v>Agosto</v>
          </cell>
          <cell r="L3256">
            <v>36452</v>
          </cell>
          <cell r="M3256" t="str">
            <v>Octubre</v>
          </cell>
          <cell r="N3256">
            <v>1999</v>
          </cell>
          <cell r="Q3256">
            <v>20</v>
          </cell>
          <cell r="R3256">
            <v>19.649999999999999</v>
          </cell>
          <cell r="S3256">
            <v>104.319</v>
          </cell>
          <cell r="T3256">
            <v>11023.8</v>
          </cell>
          <cell r="U3256">
            <v>11499.917922000001</v>
          </cell>
          <cell r="V3256">
            <v>11023.8</v>
          </cell>
          <cell r="W3256">
            <v>11499.917922000001</v>
          </cell>
          <cell r="X3256">
            <v>11023.8</v>
          </cell>
          <cell r="Y3256">
            <v>2204.7599999999998</v>
          </cell>
          <cell r="Z3256">
            <v>13228.56</v>
          </cell>
          <cell r="AA3256">
            <v>216617.66999999998</v>
          </cell>
          <cell r="AB3256">
            <v>0</v>
          </cell>
          <cell r="AC3256">
            <v>2204.7599999999998</v>
          </cell>
          <cell r="AD3256">
            <v>2204.7599999999998</v>
          </cell>
          <cell r="AE3256">
            <v>2204.7599999999998</v>
          </cell>
          <cell r="AF3256">
            <v>0</v>
          </cell>
          <cell r="AG3256">
            <v>0</v>
          </cell>
          <cell r="AH3256">
            <v>0</v>
          </cell>
          <cell r="AI3256">
            <v>0</v>
          </cell>
          <cell r="AJ3256">
            <v>0</v>
          </cell>
          <cell r="AK3256">
            <v>0</v>
          </cell>
          <cell r="AL3256">
            <v>0</v>
          </cell>
          <cell r="AM3256">
            <v>0</v>
          </cell>
          <cell r="AN3256">
            <v>0</v>
          </cell>
          <cell r="AO3256">
            <v>0</v>
          </cell>
          <cell r="AP3256">
            <v>0</v>
          </cell>
          <cell r="AQ3256">
            <v>6614.2799999999988</v>
          </cell>
        </row>
        <row r="3257">
          <cell r="A3257">
            <v>3</v>
          </cell>
          <cell r="B3257" t="str">
            <v>COP</v>
          </cell>
          <cell r="C3257" t="str">
            <v>Forzosas</v>
          </cell>
          <cell r="D3257" t="str">
            <v>Fija</v>
          </cell>
          <cell r="E3257">
            <v>1</v>
          </cell>
          <cell r="F3257">
            <v>36381</v>
          </cell>
          <cell r="G3257" t="str">
            <v>Agosto</v>
          </cell>
          <cell r="H3257">
            <v>1999</v>
          </cell>
          <cell r="I3257">
            <v>36747</v>
          </cell>
          <cell r="J3257">
            <v>2000</v>
          </cell>
          <cell r="K3257" t="str">
            <v>Agosto</v>
          </cell>
          <cell r="L3257">
            <v>36453</v>
          </cell>
          <cell r="M3257" t="str">
            <v>Octubre</v>
          </cell>
          <cell r="N3257">
            <v>1999</v>
          </cell>
          <cell r="Q3257">
            <v>20</v>
          </cell>
          <cell r="R3257">
            <v>17.5</v>
          </cell>
          <cell r="S3257">
            <v>105.429</v>
          </cell>
          <cell r="T3257">
            <v>88784.6</v>
          </cell>
          <cell r="U3257">
            <v>93604.715934000007</v>
          </cell>
          <cell r="V3257">
            <v>88784.6</v>
          </cell>
          <cell r="W3257">
            <v>93604.715934000007</v>
          </cell>
          <cell r="X3257">
            <v>88784.6</v>
          </cell>
          <cell r="Y3257">
            <v>17756.920000000002</v>
          </cell>
          <cell r="Z3257">
            <v>106541.52</v>
          </cell>
          <cell r="AA3257">
            <v>1553730.5</v>
          </cell>
          <cell r="AB3257">
            <v>0</v>
          </cell>
          <cell r="AC3257">
            <v>17756.920000000002</v>
          </cell>
          <cell r="AD3257">
            <v>0</v>
          </cell>
          <cell r="AE3257">
            <v>0</v>
          </cell>
          <cell r="AF3257">
            <v>0</v>
          </cell>
          <cell r="AG3257">
            <v>0</v>
          </cell>
          <cell r="AH3257">
            <v>0</v>
          </cell>
          <cell r="AI3257">
            <v>0</v>
          </cell>
          <cell r="AJ3257">
            <v>0</v>
          </cell>
          <cell r="AK3257">
            <v>0</v>
          </cell>
          <cell r="AL3257">
            <v>0</v>
          </cell>
          <cell r="AM3257">
            <v>0</v>
          </cell>
          <cell r="AN3257">
            <v>0</v>
          </cell>
          <cell r="AO3257">
            <v>0</v>
          </cell>
          <cell r="AP3257">
            <v>0</v>
          </cell>
          <cell r="AQ3257">
            <v>17756.920000000002</v>
          </cell>
        </row>
        <row r="3258">
          <cell r="A3258">
            <v>3</v>
          </cell>
          <cell r="B3258" t="str">
            <v>COP</v>
          </cell>
          <cell r="C3258" t="str">
            <v>Forzosas</v>
          </cell>
          <cell r="D3258" t="str">
            <v>Fija</v>
          </cell>
          <cell r="E3258">
            <v>2</v>
          </cell>
          <cell r="F3258">
            <v>36353</v>
          </cell>
          <cell r="G3258" t="str">
            <v>Julio</v>
          </cell>
          <cell r="H3258">
            <v>1999</v>
          </cell>
          <cell r="I3258">
            <v>37084</v>
          </cell>
          <cell r="J3258">
            <v>2001</v>
          </cell>
          <cell r="K3258" t="str">
            <v>Julio</v>
          </cell>
          <cell r="L3258">
            <v>36453</v>
          </cell>
          <cell r="M3258" t="str">
            <v>Octubre</v>
          </cell>
          <cell r="N3258">
            <v>1999</v>
          </cell>
          <cell r="Q3258">
            <v>20</v>
          </cell>
          <cell r="R3258">
            <v>19.2</v>
          </cell>
          <cell r="S3258">
            <v>106.22499999999999</v>
          </cell>
          <cell r="T3258">
            <v>169.9</v>
          </cell>
          <cell r="U3258">
            <v>180.47627499999999</v>
          </cell>
          <cell r="V3258">
            <v>169.9</v>
          </cell>
          <cell r="W3258">
            <v>180.47627499999999</v>
          </cell>
          <cell r="X3258">
            <v>169.9</v>
          </cell>
          <cell r="Y3258">
            <v>33.980000000000004</v>
          </cell>
          <cell r="Z3258">
            <v>203.88</v>
          </cell>
          <cell r="AA3258">
            <v>3262.08</v>
          </cell>
          <cell r="AB3258">
            <v>0</v>
          </cell>
          <cell r="AC3258">
            <v>33.980000000000004</v>
          </cell>
          <cell r="AD3258">
            <v>33.980000000000004</v>
          </cell>
          <cell r="AE3258">
            <v>0</v>
          </cell>
          <cell r="AF3258">
            <v>0</v>
          </cell>
          <cell r="AG3258">
            <v>0</v>
          </cell>
          <cell r="AH3258">
            <v>0</v>
          </cell>
          <cell r="AI3258">
            <v>0</v>
          </cell>
          <cell r="AJ3258">
            <v>0</v>
          </cell>
          <cell r="AK3258">
            <v>0</v>
          </cell>
          <cell r="AL3258">
            <v>0</v>
          </cell>
          <cell r="AM3258">
            <v>0</v>
          </cell>
          <cell r="AN3258">
            <v>0</v>
          </cell>
          <cell r="AO3258">
            <v>0</v>
          </cell>
          <cell r="AP3258">
            <v>0</v>
          </cell>
          <cell r="AQ3258">
            <v>67.960000000000008</v>
          </cell>
        </row>
        <row r="3259">
          <cell r="A3259">
            <v>3</v>
          </cell>
          <cell r="B3259" t="str">
            <v>COP</v>
          </cell>
          <cell r="C3259" t="str">
            <v>Subastas</v>
          </cell>
          <cell r="D3259" t="str">
            <v>Fija</v>
          </cell>
          <cell r="E3259">
            <v>1</v>
          </cell>
          <cell r="F3259">
            <v>36381</v>
          </cell>
          <cell r="G3259" t="str">
            <v>Agosto</v>
          </cell>
          <cell r="H3259">
            <v>1999</v>
          </cell>
          <cell r="I3259">
            <v>36747</v>
          </cell>
          <cell r="J3259">
            <v>2000</v>
          </cell>
          <cell r="K3259" t="str">
            <v>Agosto</v>
          </cell>
          <cell r="L3259">
            <v>36455</v>
          </cell>
          <cell r="M3259" t="str">
            <v>Octubre</v>
          </cell>
          <cell r="N3259">
            <v>1999</v>
          </cell>
          <cell r="Q3259">
            <v>20</v>
          </cell>
          <cell r="R3259">
            <v>17.3</v>
          </cell>
          <cell r="S3259">
            <v>105.66500000000001</v>
          </cell>
          <cell r="T3259">
            <v>20937.900000000001</v>
          </cell>
          <cell r="U3259">
            <v>22124.032035</v>
          </cell>
          <cell r="V3259">
            <v>20937.900000000001</v>
          </cell>
          <cell r="W3259">
            <v>22124.032035</v>
          </cell>
          <cell r="X3259">
            <v>20937.900000000001</v>
          </cell>
          <cell r="Y3259">
            <v>4187.5800000000008</v>
          </cell>
          <cell r="Z3259">
            <v>25125.480000000003</v>
          </cell>
          <cell r="AA3259">
            <v>362225.67000000004</v>
          </cell>
          <cell r="AB3259">
            <v>0</v>
          </cell>
          <cell r="AC3259">
            <v>4187.5800000000008</v>
          </cell>
          <cell r="AD3259">
            <v>0</v>
          </cell>
          <cell r="AE3259">
            <v>0</v>
          </cell>
          <cell r="AF3259">
            <v>0</v>
          </cell>
          <cell r="AG3259">
            <v>0</v>
          </cell>
          <cell r="AH3259">
            <v>0</v>
          </cell>
          <cell r="AI3259">
            <v>0</v>
          </cell>
          <cell r="AJ3259">
            <v>0</v>
          </cell>
          <cell r="AK3259">
            <v>0</v>
          </cell>
          <cell r="AL3259">
            <v>0</v>
          </cell>
          <cell r="AM3259">
            <v>0</v>
          </cell>
          <cell r="AN3259">
            <v>0</v>
          </cell>
          <cell r="AO3259">
            <v>0</v>
          </cell>
          <cell r="AP3259">
            <v>0</v>
          </cell>
          <cell r="AQ3259">
            <v>4187.5800000000008</v>
          </cell>
        </row>
        <row r="3260">
          <cell r="A3260">
            <v>3</v>
          </cell>
          <cell r="B3260" t="str">
            <v>COP</v>
          </cell>
          <cell r="C3260" t="str">
            <v>Convenidas</v>
          </cell>
          <cell r="D3260" t="str">
            <v>Fija</v>
          </cell>
          <cell r="E3260">
            <v>3</v>
          </cell>
          <cell r="F3260">
            <v>36381</v>
          </cell>
          <cell r="G3260" t="str">
            <v>Agosto</v>
          </cell>
          <cell r="H3260">
            <v>1999</v>
          </cell>
          <cell r="I3260">
            <v>37477</v>
          </cell>
          <cell r="J3260">
            <v>2002</v>
          </cell>
          <cell r="K3260" t="str">
            <v>Agosto</v>
          </cell>
          <cell r="L3260">
            <v>36461</v>
          </cell>
          <cell r="M3260" t="str">
            <v>Octubre</v>
          </cell>
          <cell r="N3260">
            <v>1999</v>
          </cell>
          <cell r="Q3260">
            <v>20</v>
          </cell>
          <cell r="R3260">
            <v>19.350000000000001</v>
          </cell>
          <cell r="S3260">
            <v>105.39100000000001</v>
          </cell>
          <cell r="T3260">
            <v>37953.800000000003</v>
          </cell>
          <cell r="U3260">
            <v>39999.889358</v>
          </cell>
          <cell r="V3260">
            <v>37953.800000000003</v>
          </cell>
          <cell r="W3260">
            <v>39999.889358</v>
          </cell>
          <cell r="X3260">
            <v>37953.800000000003</v>
          </cell>
          <cell r="Y3260">
            <v>7590.7600000000011</v>
          </cell>
          <cell r="Z3260">
            <v>45544.560000000005</v>
          </cell>
          <cell r="AA3260">
            <v>734406.03000000014</v>
          </cell>
          <cell r="AB3260">
            <v>0</v>
          </cell>
          <cell r="AC3260">
            <v>7590.7600000000011</v>
          </cell>
          <cell r="AD3260">
            <v>7590.7600000000011</v>
          </cell>
          <cell r="AE3260">
            <v>7590.7600000000011</v>
          </cell>
          <cell r="AF3260">
            <v>0</v>
          </cell>
          <cell r="AG3260">
            <v>0</v>
          </cell>
          <cell r="AH3260">
            <v>0</v>
          </cell>
          <cell r="AI3260">
            <v>0</v>
          </cell>
          <cell r="AJ3260">
            <v>0</v>
          </cell>
          <cell r="AK3260">
            <v>0</v>
          </cell>
          <cell r="AL3260">
            <v>0</v>
          </cell>
          <cell r="AM3260">
            <v>0</v>
          </cell>
          <cell r="AN3260">
            <v>0</v>
          </cell>
          <cell r="AO3260">
            <v>0</v>
          </cell>
          <cell r="AP3260">
            <v>0</v>
          </cell>
          <cell r="AQ3260">
            <v>22772.280000000002</v>
          </cell>
        </row>
        <row r="3261">
          <cell r="A3261">
            <v>3</v>
          </cell>
          <cell r="B3261" t="str">
            <v>COP</v>
          </cell>
          <cell r="C3261" t="str">
            <v>Subastas</v>
          </cell>
          <cell r="D3261" t="str">
            <v>Fija</v>
          </cell>
          <cell r="E3261">
            <v>1</v>
          </cell>
          <cell r="F3261">
            <v>36381</v>
          </cell>
          <cell r="G3261" t="str">
            <v>Agosto</v>
          </cell>
          <cell r="H3261">
            <v>1999</v>
          </cell>
          <cell r="I3261">
            <v>36747</v>
          </cell>
          <cell r="J3261">
            <v>2000</v>
          </cell>
          <cell r="K3261" t="str">
            <v>Agosto</v>
          </cell>
          <cell r="L3261">
            <v>36462</v>
          </cell>
          <cell r="M3261" t="str">
            <v>Octubre</v>
          </cell>
          <cell r="N3261">
            <v>1999</v>
          </cell>
          <cell r="Q3261">
            <v>20</v>
          </cell>
          <cell r="R3261">
            <v>16.989999999999998</v>
          </cell>
          <cell r="S3261">
            <v>106.208</v>
          </cell>
          <cell r="T3261">
            <v>14122.9</v>
          </cell>
          <cell r="U3261">
            <v>14999.649632000001</v>
          </cell>
          <cell r="V3261">
            <v>14122.9</v>
          </cell>
          <cell r="W3261">
            <v>14999.649632000001</v>
          </cell>
          <cell r="X3261">
            <v>14122.9</v>
          </cell>
          <cell r="Y3261">
            <v>2824.58</v>
          </cell>
          <cell r="Z3261">
            <v>16947.48</v>
          </cell>
          <cell r="AA3261">
            <v>239948.07099999997</v>
          </cell>
          <cell r="AB3261">
            <v>0</v>
          </cell>
          <cell r="AC3261">
            <v>2824.58</v>
          </cell>
          <cell r="AD3261">
            <v>0</v>
          </cell>
          <cell r="AE3261">
            <v>0</v>
          </cell>
          <cell r="AF3261">
            <v>0</v>
          </cell>
          <cell r="AG3261">
            <v>0</v>
          </cell>
          <cell r="AH3261">
            <v>0</v>
          </cell>
          <cell r="AI3261">
            <v>0</v>
          </cell>
          <cell r="AJ3261">
            <v>0</v>
          </cell>
          <cell r="AK3261">
            <v>0</v>
          </cell>
          <cell r="AL3261">
            <v>0</v>
          </cell>
          <cell r="AM3261">
            <v>0</v>
          </cell>
          <cell r="AN3261">
            <v>0</v>
          </cell>
          <cell r="AO3261">
            <v>0</v>
          </cell>
          <cell r="AP3261">
            <v>0</v>
          </cell>
          <cell r="AQ3261">
            <v>2824.58</v>
          </cell>
        </row>
        <row r="3262">
          <cell r="A3262">
            <v>3</v>
          </cell>
          <cell r="B3262" t="str">
            <v>COP</v>
          </cell>
          <cell r="C3262" t="str">
            <v>Subastas</v>
          </cell>
          <cell r="D3262" t="str">
            <v>Fija</v>
          </cell>
          <cell r="E3262">
            <v>2</v>
          </cell>
          <cell r="F3262">
            <v>36353</v>
          </cell>
          <cell r="G3262" t="str">
            <v>Julio</v>
          </cell>
          <cell r="H3262">
            <v>1999</v>
          </cell>
          <cell r="I3262">
            <v>37084</v>
          </cell>
          <cell r="J3262">
            <v>2001</v>
          </cell>
          <cell r="K3262" t="str">
            <v>Julio</v>
          </cell>
          <cell r="L3262">
            <v>36462</v>
          </cell>
          <cell r="M3262" t="str">
            <v>Octubre</v>
          </cell>
          <cell r="N3262">
            <v>1999</v>
          </cell>
          <cell r="Q3262">
            <v>20</v>
          </cell>
          <cell r="R3262">
            <v>19.079999999999998</v>
          </cell>
          <cell r="S3262">
            <v>106.851</v>
          </cell>
          <cell r="T3262">
            <v>42114.5</v>
          </cell>
          <cell r="U3262">
            <v>44999.764394999998</v>
          </cell>
          <cell r="V3262">
            <v>42114.5</v>
          </cell>
          <cell r="W3262">
            <v>44999.764394999998</v>
          </cell>
          <cell r="X3262">
            <v>42114.5</v>
          </cell>
          <cell r="Y3262">
            <v>8422.9</v>
          </cell>
          <cell r="Z3262">
            <v>50537.4</v>
          </cell>
          <cell r="AA3262">
            <v>803544.65999999992</v>
          </cell>
          <cell r="AB3262">
            <v>0</v>
          </cell>
          <cell r="AC3262">
            <v>8422.9</v>
          </cell>
          <cell r="AD3262">
            <v>8422.9</v>
          </cell>
          <cell r="AE3262">
            <v>0</v>
          </cell>
          <cell r="AF3262">
            <v>0</v>
          </cell>
          <cell r="AG3262">
            <v>0</v>
          </cell>
          <cell r="AH3262">
            <v>0</v>
          </cell>
          <cell r="AI3262">
            <v>0</v>
          </cell>
          <cell r="AJ3262">
            <v>0</v>
          </cell>
          <cell r="AK3262">
            <v>0</v>
          </cell>
          <cell r="AL3262">
            <v>0</v>
          </cell>
          <cell r="AM3262">
            <v>0</v>
          </cell>
          <cell r="AN3262">
            <v>0</v>
          </cell>
          <cell r="AO3262">
            <v>0</v>
          </cell>
          <cell r="AP3262">
            <v>0</v>
          </cell>
          <cell r="AQ3262">
            <v>16845.8</v>
          </cell>
        </row>
        <row r="3263">
          <cell r="A3263">
            <v>3</v>
          </cell>
          <cell r="B3263" t="str">
            <v>COP</v>
          </cell>
          <cell r="C3263" t="str">
            <v>Subastas</v>
          </cell>
          <cell r="D3263" t="str">
            <v>Fija</v>
          </cell>
          <cell r="E3263">
            <v>3</v>
          </cell>
          <cell r="F3263">
            <v>36381</v>
          </cell>
          <cell r="G3263" t="str">
            <v>Agosto</v>
          </cell>
          <cell r="H3263">
            <v>1999</v>
          </cell>
          <cell r="I3263">
            <v>37477</v>
          </cell>
          <cell r="J3263">
            <v>2002</v>
          </cell>
          <cell r="K3263" t="str">
            <v>Agosto</v>
          </cell>
          <cell r="L3263">
            <v>36462</v>
          </cell>
          <cell r="M3263" t="str">
            <v>Octubre</v>
          </cell>
          <cell r="N3263">
            <v>1999</v>
          </cell>
          <cell r="Q3263">
            <v>20</v>
          </cell>
          <cell r="R3263">
            <v>19.350000000000001</v>
          </cell>
          <cell r="S3263">
            <v>105.44199999999999</v>
          </cell>
          <cell r="T3263">
            <v>42677.2</v>
          </cell>
          <cell r="U3263">
            <v>44999.693224000002</v>
          </cell>
          <cell r="V3263">
            <v>42677.2</v>
          </cell>
          <cell r="W3263">
            <v>44999.693224000002</v>
          </cell>
          <cell r="X3263">
            <v>42677.2</v>
          </cell>
          <cell r="Y3263">
            <v>8535.44</v>
          </cell>
          <cell r="Z3263">
            <v>51212.639999999999</v>
          </cell>
          <cell r="AA3263">
            <v>825803.82</v>
          </cell>
          <cell r="AB3263">
            <v>0</v>
          </cell>
          <cell r="AC3263">
            <v>8535.44</v>
          </cell>
          <cell r="AD3263">
            <v>8535.44</v>
          </cell>
          <cell r="AE3263">
            <v>8535.44</v>
          </cell>
          <cell r="AF3263">
            <v>0</v>
          </cell>
          <cell r="AG3263">
            <v>0</v>
          </cell>
          <cell r="AH3263">
            <v>0</v>
          </cell>
          <cell r="AI3263">
            <v>0</v>
          </cell>
          <cell r="AJ3263">
            <v>0</v>
          </cell>
          <cell r="AK3263">
            <v>0</v>
          </cell>
          <cell r="AL3263">
            <v>0</v>
          </cell>
          <cell r="AM3263">
            <v>0</v>
          </cell>
          <cell r="AN3263">
            <v>0</v>
          </cell>
          <cell r="AO3263">
            <v>0</v>
          </cell>
          <cell r="AP3263">
            <v>0</v>
          </cell>
          <cell r="AQ3263">
            <v>25606.32</v>
          </cell>
        </row>
        <row r="3264">
          <cell r="A3264">
            <v>3</v>
          </cell>
          <cell r="B3264" t="str">
            <v>COP</v>
          </cell>
          <cell r="C3264" t="str">
            <v>Forzosas</v>
          </cell>
          <cell r="D3264" t="str">
            <v>Fija</v>
          </cell>
          <cell r="E3264">
            <v>1</v>
          </cell>
          <cell r="F3264">
            <v>36466</v>
          </cell>
          <cell r="G3264" t="str">
            <v>Noviembre</v>
          </cell>
          <cell r="H3264">
            <v>1999</v>
          </cell>
          <cell r="I3264">
            <v>36832</v>
          </cell>
          <cell r="J3264">
            <v>2000</v>
          </cell>
          <cell r="K3264" t="str">
            <v>Noviembre</v>
          </cell>
          <cell r="L3264">
            <v>36466</v>
          </cell>
          <cell r="M3264" t="str">
            <v>Noviembre</v>
          </cell>
          <cell r="N3264">
            <v>1999</v>
          </cell>
          <cell r="Q3264">
            <v>20</v>
          </cell>
          <cell r="R3264">
            <v>16.989999999999998</v>
          </cell>
          <cell r="S3264">
            <v>102.57299999999999</v>
          </cell>
          <cell r="T3264">
            <v>14136.1</v>
          </cell>
          <cell r="U3264">
            <v>14499.821852999999</v>
          </cell>
          <cell r="V3264">
            <v>14136.1</v>
          </cell>
          <cell r="W3264">
            <v>14499.821852999999</v>
          </cell>
          <cell r="X3264">
            <v>14136.1</v>
          </cell>
          <cell r="Y3264">
            <v>2827.2200000000003</v>
          </cell>
          <cell r="Z3264">
            <v>16963.32</v>
          </cell>
          <cell r="AA3264">
            <v>240172.33899999998</v>
          </cell>
          <cell r="AB3264">
            <v>0</v>
          </cell>
          <cell r="AC3264">
            <v>2827.2200000000003</v>
          </cell>
          <cell r="AD3264">
            <v>0</v>
          </cell>
          <cell r="AE3264">
            <v>0</v>
          </cell>
          <cell r="AF3264">
            <v>0</v>
          </cell>
          <cell r="AG3264">
            <v>0</v>
          </cell>
          <cell r="AH3264">
            <v>0</v>
          </cell>
          <cell r="AI3264">
            <v>0</v>
          </cell>
          <cell r="AJ3264">
            <v>0</v>
          </cell>
          <cell r="AK3264">
            <v>0</v>
          </cell>
          <cell r="AL3264">
            <v>0</v>
          </cell>
          <cell r="AM3264">
            <v>0</v>
          </cell>
          <cell r="AN3264">
            <v>0</v>
          </cell>
          <cell r="AO3264">
            <v>0</v>
          </cell>
          <cell r="AP3264">
            <v>0</v>
          </cell>
          <cell r="AQ3264">
            <v>2827.2200000000003</v>
          </cell>
        </row>
        <row r="3265">
          <cell r="A3265">
            <v>3</v>
          </cell>
          <cell r="B3265" t="str">
            <v>COP</v>
          </cell>
          <cell r="C3265" t="str">
            <v>Convenidas</v>
          </cell>
          <cell r="D3265" t="str">
            <v>Fija</v>
          </cell>
          <cell r="E3265">
            <v>2</v>
          </cell>
          <cell r="F3265">
            <v>36353</v>
          </cell>
          <cell r="G3265" t="str">
            <v>Julio</v>
          </cell>
          <cell r="H3265">
            <v>1999</v>
          </cell>
          <cell r="I3265">
            <v>37084</v>
          </cell>
          <cell r="J3265">
            <v>2001</v>
          </cell>
          <cell r="K3265" t="str">
            <v>Julio</v>
          </cell>
          <cell r="L3265">
            <v>36466</v>
          </cell>
          <cell r="M3265" t="str">
            <v>Noviembre</v>
          </cell>
          <cell r="N3265">
            <v>1999</v>
          </cell>
          <cell r="Q3265">
            <v>20</v>
          </cell>
          <cell r="R3265">
            <v>19.079999999999998</v>
          </cell>
          <cell r="S3265">
            <v>107.05500000000001</v>
          </cell>
          <cell r="T3265">
            <v>9948</v>
          </cell>
          <cell r="U3265">
            <v>10649.831399999999</v>
          </cell>
          <cell r="V3265">
            <v>9948</v>
          </cell>
          <cell r="W3265">
            <v>10649.831399999999</v>
          </cell>
          <cell r="X3265">
            <v>9948</v>
          </cell>
          <cell r="Y3265">
            <v>1989.6000000000001</v>
          </cell>
          <cell r="Z3265">
            <v>11937.6</v>
          </cell>
          <cell r="AA3265">
            <v>189807.84</v>
          </cell>
          <cell r="AB3265">
            <v>0</v>
          </cell>
          <cell r="AC3265">
            <v>1989.6000000000001</v>
          </cell>
          <cell r="AD3265">
            <v>1989.6000000000001</v>
          </cell>
          <cell r="AE3265">
            <v>0</v>
          </cell>
          <cell r="AF3265">
            <v>0</v>
          </cell>
          <cell r="AG3265">
            <v>0</v>
          </cell>
          <cell r="AH3265">
            <v>0</v>
          </cell>
          <cell r="AI3265">
            <v>0</v>
          </cell>
          <cell r="AJ3265">
            <v>0</v>
          </cell>
          <cell r="AK3265">
            <v>0</v>
          </cell>
          <cell r="AL3265">
            <v>0</v>
          </cell>
          <cell r="AM3265">
            <v>0</v>
          </cell>
          <cell r="AN3265">
            <v>0</v>
          </cell>
          <cell r="AO3265">
            <v>0</v>
          </cell>
          <cell r="AP3265">
            <v>0</v>
          </cell>
          <cell r="AQ3265">
            <v>3979.2000000000003</v>
          </cell>
        </row>
        <row r="3266">
          <cell r="A3266">
            <v>3</v>
          </cell>
          <cell r="B3266" t="str">
            <v>COP</v>
          </cell>
          <cell r="C3266" t="str">
            <v>Convenidas</v>
          </cell>
          <cell r="D3266" t="str">
            <v>Fija</v>
          </cell>
          <cell r="E3266">
            <v>3</v>
          </cell>
          <cell r="F3266">
            <v>36381</v>
          </cell>
          <cell r="G3266" t="str">
            <v>Agosto</v>
          </cell>
          <cell r="H3266">
            <v>1999</v>
          </cell>
          <cell r="I3266">
            <v>37477</v>
          </cell>
          <cell r="J3266">
            <v>2002</v>
          </cell>
          <cell r="K3266" t="str">
            <v>Agosto</v>
          </cell>
          <cell r="L3266">
            <v>36466</v>
          </cell>
          <cell r="M3266" t="str">
            <v>Noviembre</v>
          </cell>
          <cell r="N3266">
            <v>1999</v>
          </cell>
          <cell r="Q3266">
            <v>20</v>
          </cell>
          <cell r="R3266">
            <v>19.350000000000001</v>
          </cell>
          <cell r="S3266">
            <v>105.64700000000001</v>
          </cell>
          <cell r="T3266">
            <v>1483.5</v>
          </cell>
          <cell r="U3266">
            <v>1567.2732450000001</v>
          </cell>
          <cell r="V3266">
            <v>1483.5</v>
          </cell>
          <cell r="W3266">
            <v>1567.2732450000001</v>
          </cell>
          <cell r="X3266">
            <v>1483.5</v>
          </cell>
          <cell r="Y3266">
            <v>296.7</v>
          </cell>
          <cell r="Z3266">
            <v>1780.2</v>
          </cell>
          <cell r="AA3266">
            <v>28705.725000000002</v>
          </cell>
          <cell r="AB3266">
            <v>0</v>
          </cell>
          <cell r="AC3266">
            <v>296.7</v>
          </cell>
          <cell r="AD3266">
            <v>296.7</v>
          </cell>
          <cell r="AE3266">
            <v>296.7</v>
          </cell>
          <cell r="AF3266">
            <v>0</v>
          </cell>
          <cell r="AG3266">
            <v>0</v>
          </cell>
          <cell r="AH3266">
            <v>0</v>
          </cell>
          <cell r="AI3266">
            <v>0</v>
          </cell>
          <cell r="AJ3266">
            <v>0</v>
          </cell>
          <cell r="AK3266">
            <v>0</v>
          </cell>
          <cell r="AL3266">
            <v>0</v>
          </cell>
          <cell r="AM3266">
            <v>0</v>
          </cell>
          <cell r="AN3266">
            <v>0</v>
          </cell>
          <cell r="AO3266">
            <v>0</v>
          </cell>
          <cell r="AP3266">
            <v>0</v>
          </cell>
          <cell r="AQ3266">
            <v>890.09999999999991</v>
          </cell>
        </row>
        <row r="3267">
          <cell r="A3267">
            <v>3</v>
          </cell>
          <cell r="B3267" t="str">
            <v>COP</v>
          </cell>
          <cell r="C3267" t="str">
            <v>Forzosas</v>
          </cell>
          <cell r="D3267" t="str">
            <v>Fija</v>
          </cell>
          <cell r="E3267">
            <v>1</v>
          </cell>
          <cell r="F3267">
            <v>36466</v>
          </cell>
          <cell r="G3267" t="str">
            <v>Noviembre</v>
          </cell>
          <cell r="H3267">
            <v>1999</v>
          </cell>
          <cell r="I3267">
            <v>36832</v>
          </cell>
          <cell r="J3267">
            <v>2000</v>
          </cell>
          <cell r="K3267" t="str">
            <v>Noviembre</v>
          </cell>
          <cell r="L3267">
            <v>36467</v>
          </cell>
          <cell r="M3267" t="str">
            <v>Noviembre</v>
          </cell>
          <cell r="N3267">
            <v>1999</v>
          </cell>
          <cell r="Q3267">
            <v>20</v>
          </cell>
          <cell r="R3267">
            <v>16.989999999999998</v>
          </cell>
          <cell r="S3267">
            <v>102.617</v>
          </cell>
          <cell r="T3267">
            <v>2875.5</v>
          </cell>
          <cell r="U3267">
            <v>2950.751835</v>
          </cell>
          <cell r="V3267">
            <v>2875.5</v>
          </cell>
          <cell r="W3267">
            <v>2950.751835</v>
          </cell>
          <cell r="X3267">
            <v>2875.5</v>
          </cell>
          <cell r="Y3267">
            <v>575.1</v>
          </cell>
          <cell r="Z3267">
            <v>3450.6</v>
          </cell>
          <cell r="AA3267">
            <v>48854.744999999995</v>
          </cell>
          <cell r="AB3267">
            <v>0</v>
          </cell>
          <cell r="AC3267">
            <v>575.1</v>
          </cell>
          <cell r="AD3267">
            <v>0</v>
          </cell>
          <cell r="AE3267">
            <v>0</v>
          </cell>
          <cell r="AF3267">
            <v>0</v>
          </cell>
          <cell r="AG3267">
            <v>0</v>
          </cell>
          <cell r="AH3267">
            <v>0</v>
          </cell>
          <cell r="AI3267">
            <v>0</v>
          </cell>
          <cell r="AJ3267">
            <v>0</v>
          </cell>
          <cell r="AK3267">
            <v>0</v>
          </cell>
          <cell r="AL3267">
            <v>0</v>
          </cell>
          <cell r="AM3267">
            <v>0</v>
          </cell>
          <cell r="AN3267">
            <v>0</v>
          </cell>
          <cell r="AO3267">
            <v>0</v>
          </cell>
          <cell r="AP3267">
            <v>0</v>
          </cell>
          <cell r="AQ3267">
            <v>575.1</v>
          </cell>
        </row>
        <row r="3268">
          <cell r="A3268">
            <v>3</v>
          </cell>
          <cell r="B3268" t="str">
            <v>COP</v>
          </cell>
          <cell r="C3268" t="str">
            <v>Convenidas</v>
          </cell>
          <cell r="D3268" t="str">
            <v>Fija</v>
          </cell>
          <cell r="E3268">
            <v>1</v>
          </cell>
          <cell r="F3268">
            <v>36381</v>
          </cell>
          <cell r="G3268" t="str">
            <v>Agosto</v>
          </cell>
          <cell r="H3268">
            <v>1999</v>
          </cell>
          <cell r="I3268">
            <v>36747</v>
          </cell>
          <cell r="J3268">
            <v>2000</v>
          </cell>
          <cell r="K3268" t="str">
            <v>Agosto</v>
          </cell>
          <cell r="L3268">
            <v>36467</v>
          </cell>
          <cell r="M3268" t="str">
            <v>Noviembre</v>
          </cell>
          <cell r="N3268">
            <v>1999</v>
          </cell>
          <cell r="Q3268">
            <v>20</v>
          </cell>
          <cell r="R3268">
            <v>16.989999999999998</v>
          </cell>
          <cell r="S3268">
            <v>106.43600000000001</v>
          </cell>
          <cell r="T3268">
            <v>18790.599999999999</v>
          </cell>
          <cell r="U3268">
            <v>19999.963016000002</v>
          </cell>
          <cell r="V3268">
            <v>18790.599999999999</v>
          </cell>
          <cell r="W3268">
            <v>19999.963016000002</v>
          </cell>
          <cell r="X3268">
            <v>18790.599999999999</v>
          </cell>
          <cell r="Y3268">
            <v>3758.12</v>
          </cell>
          <cell r="Z3268">
            <v>22548.719999999998</v>
          </cell>
          <cell r="AA3268">
            <v>319252.29399999994</v>
          </cell>
          <cell r="AB3268">
            <v>0</v>
          </cell>
          <cell r="AC3268">
            <v>3758.12</v>
          </cell>
          <cell r="AD3268">
            <v>0</v>
          </cell>
          <cell r="AE3268">
            <v>0</v>
          </cell>
          <cell r="AF3268">
            <v>0</v>
          </cell>
          <cell r="AG3268">
            <v>0</v>
          </cell>
          <cell r="AH3268">
            <v>0</v>
          </cell>
          <cell r="AI3268">
            <v>0</v>
          </cell>
          <cell r="AJ3268">
            <v>0</v>
          </cell>
          <cell r="AK3268">
            <v>0</v>
          </cell>
          <cell r="AL3268">
            <v>0</v>
          </cell>
          <cell r="AM3268">
            <v>0</v>
          </cell>
          <cell r="AN3268">
            <v>0</v>
          </cell>
          <cell r="AO3268">
            <v>0</v>
          </cell>
          <cell r="AP3268">
            <v>0</v>
          </cell>
          <cell r="AQ3268">
            <v>3758.12</v>
          </cell>
        </row>
        <row r="3269">
          <cell r="A3269">
            <v>3</v>
          </cell>
          <cell r="B3269" t="str">
            <v>COP</v>
          </cell>
          <cell r="C3269" t="str">
            <v>Forzosas</v>
          </cell>
          <cell r="D3269" t="str">
            <v>Fija</v>
          </cell>
          <cell r="E3269">
            <v>2</v>
          </cell>
          <cell r="F3269">
            <v>36353</v>
          </cell>
          <cell r="G3269" t="str">
            <v>Julio</v>
          </cell>
          <cell r="H3269">
            <v>1999</v>
          </cell>
          <cell r="I3269">
            <v>37084</v>
          </cell>
          <cell r="J3269">
            <v>2001</v>
          </cell>
          <cell r="K3269" t="str">
            <v>Julio</v>
          </cell>
          <cell r="L3269">
            <v>36467</v>
          </cell>
          <cell r="M3269" t="str">
            <v>Noviembre</v>
          </cell>
          <cell r="N3269">
            <v>1999</v>
          </cell>
          <cell r="Q3269">
            <v>20</v>
          </cell>
          <cell r="R3269">
            <v>19.079999999999998</v>
          </cell>
          <cell r="S3269">
            <v>107.107</v>
          </cell>
          <cell r="T3269">
            <v>1553.5</v>
          </cell>
          <cell r="U3269">
            <v>1663.9072450000001</v>
          </cell>
          <cell r="V3269">
            <v>1553.5</v>
          </cell>
          <cell r="W3269">
            <v>1663.9072450000001</v>
          </cell>
          <cell r="X3269">
            <v>1553.5</v>
          </cell>
          <cell r="Y3269">
            <v>310.70000000000005</v>
          </cell>
          <cell r="Z3269">
            <v>1864.2</v>
          </cell>
          <cell r="AA3269">
            <v>29640.78</v>
          </cell>
          <cell r="AB3269">
            <v>0</v>
          </cell>
          <cell r="AC3269">
            <v>310.70000000000005</v>
          </cell>
          <cell r="AD3269">
            <v>310.70000000000005</v>
          </cell>
          <cell r="AE3269">
            <v>0</v>
          </cell>
          <cell r="AF3269">
            <v>0</v>
          </cell>
          <cell r="AG3269">
            <v>0</v>
          </cell>
          <cell r="AH3269">
            <v>0</v>
          </cell>
          <cell r="AI3269">
            <v>0</v>
          </cell>
          <cell r="AJ3269">
            <v>0</v>
          </cell>
          <cell r="AK3269">
            <v>0</v>
          </cell>
          <cell r="AL3269">
            <v>0</v>
          </cell>
          <cell r="AM3269">
            <v>0</v>
          </cell>
          <cell r="AN3269">
            <v>0</v>
          </cell>
          <cell r="AO3269">
            <v>0</v>
          </cell>
          <cell r="AP3269">
            <v>0</v>
          </cell>
          <cell r="AQ3269">
            <v>621.40000000000009</v>
          </cell>
        </row>
        <row r="3270">
          <cell r="A3270">
            <v>3</v>
          </cell>
          <cell r="B3270" t="str">
            <v>COP</v>
          </cell>
          <cell r="C3270" t="str">
            <v>Forzosas</v>
          </cell>
          <cell r="D3270" t="str">
            <v>Fija</v>
          </cell>
          <cell r="E3270">
            <v>3</v>
          </cell>
          <cell r="F3270">
            <v>36381</v>
          </cell>
          <cell r="G3270" t="str">
            <v>Agosto</v>
          </cell>
          <cell r="H3270">
            <v>1999</v>
          </cell>
          <cell r="I3270">
            <v>37477</v>
          </cell>
          <cell r="J3270">
            <v>2002</v>
          </cell>
          <cell r="K3270" t="str">
            <v>Agosto</v>
          </cell>
          <cell r="L3270">
            <v>36467</v>
          </cell>
          <cell r="M3270" t="str">
            <v>Noviembre</v>
          </cell>
          <cell r="N3270">
            <v>1999</v>
          </cell>
          <cell r="Q3270">
            <v>20</v>
          </cell>
          <cell r="R3270">
            <v>19.350000000000001</v>
          </cell>
          <cell r="S3270">
            <v>105.69799999999999</v>
          </cell>
          <cell r="T3270">
            <v>7782.5</v>
          </cell>
          <cell r="U3270">
            <v>8225.9468500000003</v>
          </cell>
          <cell r="V3270">
            <v>7782.5</v>
          </cell>
          <cell r="W3270">
            <v>8225.9468500000003</v>
          </cell>
          <cell r="X3270">
            <v>7782.5</v>
          </cell>
          <cell r="Y3270">
            <v>1556.5</v>
          </cell>
          <cell r="Z3270">
            <v>9339</v>
          </cell>
          <cell r="AA3270">
            <v>150591.375</v>
          </cell>
          <cell r="AB3270">
            <v>0</v>
          </cell>
          <cell r="AC3270">
            <v>1556.5</v>
          </cell>
          <cell r="AD3270">
            <v>1556.5</v>
          </cell>
          <cell r="AE3270">
            <v>1556.5</v>
          </cell>
          <cell r="AF3270">
            <v>0</v>
          </cell>
          <cell r="AG3270">
            <v>0</v>
          </cell>
          <cell r="AH3270">
            <v>0</v>
          </cell>
          <cell r="AI3270">
            <v>0</v>
          </cell>
          <cell r="AJ3270">
            <v>0</v>
          </cell>
          <cell r="AK3270">
            <v>0</v>
          </cell>
          <cell r="AL3270">
            <v>0</v>
          </cell>
          <cell r="AM3270">
            <v>0</v>
          </cell>
          <cell r="AN3270">
            <v>0</v>
          </cell>
          <cell r="AO3270">
            <v>0</v>
          </cell>
          <cell r="AP3270">
            <v>0</v>
          </cell>
          <cell r="AQ3270">
            <v>4669.5</v>
          </cell>
        </row>
        <row r="3271">
          <cell r="A3271">
            <v>3</v>
          </cell>
          <cell r="B3271" t="str">
            <v>COP</v>
          </cell>
          <cell r="C3271" t="str">
            <v>Forzosas</v>
          </cell>
          <cell r="D3271" t="str">
            <v>Fija</v>
          </cell>
          <cell r="E3271">
            <v>1</v>
          </cell>
          <cell r="F3271">
            <v>36466</v>
          </cell>
          <cell r="G3271" t="str">
            <v>Noviembre</v>
          </cell>
          <cell r="H3271">
            <v>1999</v>
          </cell>
          <cell r="I3271">
            <v>36832</v>
          </cell>
          <cell r="J3271">
            <v>2000</v>
          </cell>
          <cell r="K3271" t="str">
            <v>Noviembre</v>
          </cell>
          <cell r="L3271">
            <v>36469</v>
          </cell>
          <cell r="M3271" t="str">
            <v>Noviembre</v>
          </cell>
          <cell r="N3271">
            <v>1999</v>
          </cell>
          <cell r="Q3271">
            <v>20</v>
          </cell>
          <cell r="R3271">
            <v>16.989999999999998</v>
          </cell>
          <cell r="S3271">
            <v>102.705</v>
          </cell>
          <cell r="T3271">
            <v>681.5</v>
          </cell>
          <cell r="U3271">
            <v>699.934575</v>
          </cell>
          <cell r="V3271">
            <v>681.5</v>
          </cell>
          <cell r="W3271">
            <v>699.934575</v>
          </cell>
          <cell r="X3271">
            <v>681.5</v>
          </cell>
          <cell r="Y3271">
            <v>136.30000000000001</v>
          </cell>
          <cell r="Z3271">
            <v>817.8</v>
          </cell>
          <cell r="AA3271">
            <v>11578.684999999999</v>
          </cell>
          <cell r="AB3271">
            <v>0</v>
          </cell>
          <cell r="AC3271">
            <v>136.30000000000001</v>
          </cell>
          <cell r="AD3271">
            <v>0</v>
          </cell>
          <cell r="AE3271">
            <v>0</v>
          </cell>
          <cell r="AF3271">
            <v>0</v>
          </cell>
          <cell r="AG3271">
            <v>0</v>
          </cell>
          <cell r="AH3271">
            <v>0</v>
          </cell>
          <cell r="AI3271">
            <v>0</v>
          </cell>
          <cell r="AJ3271">
            <v>0</v>
          </cell>
          <cell r="AK3271">
            <v>0</v>
          </cell>
          <cell r="AL3271">
            <v>0</v>
          </cell>
          <cell r="AM3271">
            <v>0</v>
          </cell>
          <cell r="AN3271">
            <v>0</v>
          </cell>
          <cell r="AO3271">
            <v>0</v>
          </cell>
          <cell r="AP3271">
            <v>0</v>
          </cell>
          <cell r="AQ3271">
            <v>136.30000000000001</v>
          </cell>
        </row>
        <row r="3272">
          <cell r="A3272">
            <v>3</v>
          </cell>
          <cell r="B3272" t="str">
            <v>COP</v>
          </cell>
          <cell r="C3272" t="str">
            <v>Convenidas</v>
          </cell>
          <cell r="D3272" t="str">
            <v>Fija</v>
          </cell>
          <cell r="E3272">
            <v>2</v>
          </cell>
          <cell r="F3272">
            <v>36353</v>
          </cell>
          <cell r="G3272" t="str">
            <v>Julio</v>
          </cell>
          <cell r="H3272">
            <v>1999</v>
          </cell>
          <cell r="I3272">
            <v>37084</v>
          </cell>
          <cell r="J3272">
            <v>2001</v>
          </cell>
          <cell r="K3272" t="str">
            <v>Julio</v>
          </cell>
          <cell r="L3272">
            <v>36469</v>
          </cell>
          <cell r="M3272" t="str">
            <v>Noviembre</v>
          </cell>
          <cell r="N3272">
            <v>1999</v>
          </cell>
          <cell r="Q3272">
            <v>20</v>
          </cell>
          <cell r="R3272">
            <v>19.079999999999998</v>
          </cell>
          <cell r="S3272">
            <v>107.209</v>
          </cell>
          <cell r="T3272">
            <v>500</v>
          </cell>
          <cell r="U3272">
            <v>536.04499999999996</v>
          </cell>
          <cell r="V3272">
            <v>500</v>
          </cell>
          <cell r="W3272">
            <v>536.04499999999996</v>
          </cell>
          <cell r="X3272">
            <v>500</v>
          </cell>
          <cell r="Y3272">
            <v>100</v>
          </cell>
          <cell r="Z3272">
            <v>600</v>
          </cell>
          <cell r="AA3272">
            <v>9540</v>
          </cell>
          <cell r="AB3272">
            <v>0</v>
          </cell>
          <cell r="AC3272">
            <v>100</v>
          </cell>
          <cell r="AD3272">
            <v>100</v>
          </cell>
          <cell r="AE3272">
            <v>0</v>
          </cell>
          <cell r="AF3272">
            <v>0</v>
          </cell>
          <cell r="AG3272">
            <v>0</v>
          </cell>
          <cell r="AH3272">
            <v>0</v>
          </cell>
          <cell r="AI3272">
            <v>0</v>
          </cell>
          <cell r="AJ3272">
            <v>0</v>
          </cell>
          <cell r="AK3272">
            <v>0</v>
          </cell>
          <cell r="AL3272">
            <v>0</v>
          </cell>
          <cell r="AM3272">
            <v>0</v>
          </cell>
          <cell r="AN3272">
            <v>0</v>
          </cell>
          <cell r="AO3272">
            <v>0</v>
          </cell>
          <cell r="AP3272">
            <v>0</v>
          </cell>
          <cell r="AQ3272">
            <v>200</v>
          </cell>
        </row>
        <row r="3273">
          <cell r="A3273">
            <v>3</v>
          </cell>
          <cell r="B3273" t="str">
            <v>COP</v>
          </cell>
          <cell r="C3273" t="str">
            <v>Convenidas</v>
          </cell>
          <cell r="D3273" t="str">
            <v>Fija</v>
          </cell>
          <cell r="E3273">
            <v>3</v>
          </cell>
          <cell r="F3273">
            <v>36381</v>
          </cell>
          <cell r="G3273" t="str">
            <v>Agosto</v>
          </cell>
          <cell r="H3273">
            <v>1999</v>
          </cell>
          <cell r="I3273">
            <v>37477</v>
          </cell>
          <cell r="J3273">
            <v>2002</v>
          </cell>
          <cell r="K3273" t="str">
            <v>Agosto</v>
          </cell>
          <cell r="L3273">
            <v>36469</v>
          </cell>
          <cell r="M3273" t="str">
            <v>Noviembre</v>
          </cell>
          <cell r="N3273">
            <v>1999</v>
          </cell>
          <cell r="Q3273">
            <v>20</v>
          </cell>
          <cell r="R3273">
            <v>19.350000000000001</v>
          </cell>
          <cell r="S3273">
            <v>105.801</v>
          </cell>
          <cell r="T3273">
            <v>662.5</v>
          </cell>
          <cell r="U3273">
            <v>700.93162500000005</v>
          </cell>
          <cell r="V3273">
            <v>662.5</v>
          </cell>
          <cell r="W3273">
            <v>700.93162500000005</v>
          </cell>
          <cell r="X3273">
            <v>662.5</v>
          </cell>
          <cell r="Y3273">
            <v>132.5</v>
          </cell>
          <cell r="Z3273">
            <v>795</v>
          </cell>
          <cell r="AA3273">
            <v>12819.375000000002</v>
          </cell>
          <cell r="AB3273">
            <v>0</v>
          </cell>
          <cell r="AC3273">
            <v>132.5</v>
          </cell>
          <cell r="AD3273">
            <v>132.5</v>
          </cell>
          <cell r="AE3273">
            <v>132.5</v>
          </cell>
          <cell r="AF3273">
            <v>0</v>
          </cell>
          <cell r="AG3273">
            <v>0</v>
          </cell>
          <cell r="AH3273">
            <v>0</v>
          </cell>
          <cell r="AI3273">
            <v>0</v>
          </cell>
          <cell r="AJ3273">
            <v>0</v>
          </cell>
          <cell r="AK3273">
            <v>0</v>
          </cell>
          <cell r="AL3273">
            <v>0</v>
          </cell>
          <cell r="AM3273">
            <v>0</v>
          </cell>
          <cell r="AN3273">
            <v>0</v>
          </cell>
          <cell r="AO3273">
            <v>0</v>
          </cell>
          <cell r="AP3273">
            <v>0</v>
          </cell>
          <cell r="AQ3273">
            <v>397.5</v>
          </cell>
        </row>
        <row r="3274">
          <cell r="A3274">
            <v>3</v>
          </cell>
          <cell r="B3274" t="str">
            <v>COP</v>
          </cell>
          <cell r="C3274" t="str">
            <v>Forzosas</v>
          </cell>
          <cell r="D3274" t="str">
            <v>Fija</v>
          </cell>
          <cell r="E3274">
            <v>1</v>
          </cell>
          <cell r="F3274">
            <v>36466</v>
          </cell>
          <cell r="G3274" t="str">
            <v>Noviembre</v>
          </cell>
          <cell r="H3274">
            <v>1999</v>
          </cell>
          <cell r="I3274">
            <v>36832</v>
          </cell>
          <cell r="J3274">
            <v>2000</v>
          </cell>
          <cell r="K3274" t="str">
            <v>Noviembre</v>
          </cell>
          <cell r="L3274">
            <v>36472</v>
          </cell>
          <cell r="M3274" t="str">
            <v>Noviembre</v>
          </cell>
          <cell r="N3274">
            <v>1999</v>
          </cell>
          <cell r="Q3274">
            <v>20</v>
          </cell>
          <cell r="R3274">
            <v>16.989999999999998</v>
          </cell>
          <cell r="S3274">
            <v>102.83799999999999</v>
          </cell>
          <cell r="T3274">
            <v>907.5</v>
          </cell>
          <cell r="U3274">
            <v>933.25485000000003</v>
          </cell>
          <cell r="V3274">
            <v>907.5</v>
          </cell>
          <cell r="W3274">
            <v>933.25485000000003</v>
          </cell>
          <cell r="X3274">
            <v>907.5</v>
          </cell>
          <cell r="Y3274">
            <v>181.5</v>
          </cell>
          <cell r="Z3274">
            <v>1089</v>
          </cell>
          <cell r="AA3274">
            <v>15418.424999999999</v>
          </cell>
          <cell r="AB3274">
            <v>0</v>
          </cell>
          <cell r="AC3274">
            <v>181.5</v>
          </cell>
          <cell r="AD3274">
            <v>0</v>
          </cell>
          <cell r="AE3274">
            <v>0</v>
          </cell>
          <cell r="AF3274">
            <v>0</v>
          </cell>
          <cell r="AG3274">
            <v>0</v>
          </cell>
          <cell r="AH3274">
            <v>0</v>
          </cell>
          <cell r="AI3274">
            <v>0</v>
          </cell>
          <cell r="AJ3274">
            <v>0</v>
          </cell>
          <cell r="AK3274">
            <v>0</v>
          </cell>
          <cell r="AL3274">
            <v>0</v>
          </cell>
          <cell r="AM3274">
            <v>0</v>
          </cell>
          <cell r="AN3274">
            <v>0</v>
          </cell>
          <cell r="AO3274">
            <v>0</v>
          </cell>
          <cell r="AP3274">
            <v>0</v>
          </cell>
          <cell r="AQ3274">
            <v>181.5</v>
          </cell>
        </row>
        <row r="3275">
          <cell r="A3275">
            <v>3</v>
          </cell>
          <cell r="B3275" t="str">
            <v>COP</v>
          </cell>
          <cell r="C3275" t="str">
            <v>Convenidas</v>
          </cell>
          <cell r="D3275" t="str">
            <v>Fija</v>
          </cell>
          <cell r="E3275">
            <v>2</v>
          </cell>
          <cell r="F3275">
            <v>36353</v>
          </cell>
          <cell r="G3275" t="str">
            <v>Julio</v>
          </cell>
          <cell r="H3275">
            <v>1999</v>
          </cell>
          <cell r="I3275">
            <v>37084</v>
          </cell>
          <cell r="J3275">
            <v>2001</v>
          </cell>
          <cell r="K3275" t="str">
            <v>Julio</v>
          </cell>
          <cell r="L3275">
            <v>36472</v>
          </cell>
          <cell r="M3275" t="str">
            <v>Noviembre</v>
          </cell>
          <cell r="N3275">
            <v>1999</v>
          </cell>
          <cell r="Q3275">
            <v>20</v>
          </cell>
          <cell r="R3275">
            <v>19.079999999999998</v>
          </cell>
          <cell r="S3275">
            <v>107.363</v>
          </cell>
          <cell r="T3275">
            <v>382.9</v>
          </cell>
          <cell r="U3275">
            <v>411.09292699999997</v>
          </cell>
          <cell r="V3275">
            <v>382.9</v>
          </cell>
          <cell r="W3275">
            <v>411.09292699999997</v>
          </cell>
          <cell r="X3275">
            <v>382.9</v>
          </cell>
          <cell r="Y3275">
            <v>76.58</v>
          </cell>
          <cell r="Z3275">
            <v>459.47999999999996</v>
          </cell>
          <cell r="AA3275">
            <v>7305.7319999999991</v>
          </cell>
          <cell r="AB3275">
            <v>0</v>
          </cell>
          <cell r="AC3275">
            <v>76.58</v>
          </cell>
          <cell r="AD3275">
            <v>76.58</v>
          </cell>
          <cell r="AE3275">
            <v>0</v>
          </cell>
          <cell r="AF3275">
            <v>0</v>
          </cell>
          <cell r="AG3275">
            <v>0</v>
          </cell>
          <cell r="AH3275">
            <v>0</v>
          </cell>
          <cell r="AI3275">
            <v>0</v>
          </cell>
          <cell r="AJ3275">
            <v>0</v>
          </cell>
          <cell r="AK3275">
            <v>0</v>
          </cell>
          <cell r="AL3275">
            <v>0</v>
          </cell>
          <cell r="AM3275">
            <v>0</v>
          </cell>
          <cell r="AN3275">
            <v>0</v>
          </cell>
          <cell r="AO3275">
            <v>0</v>
          </cell>
          <cell r="AP3275">
            <v>0</v>
          </cell>
          <cell r="AQ3275">
            <v>153.16</v>
          </cell>
        </row>
        <row r="3276">
          <cell r="A3276">
            <v>3</v>
          </cell>
          <cell r="B3276" t="str">
            <v>COP</v>
          </cell>
          <cell r="C3276" t="str">
            <v>Forzosas</v>
          </cell>
          <cell r="D3276" t="str">
            <v>Fija</v>
          </cell>
          <cell r="E3276">
            <v>1</v>
          </cell>
          <cell r="F3276">
            <v>36466</v>
          </cell>
          <cell r="G3276" t="str">
            <v>Noviembre</v>
          </cell>
          <cell r="H3276">
            <v>1999</v>
          </cell>
          <cell r="I3276">
            <v>36832</v>
          </cell>
          <cell r="J3276">
            <v>2000</v>
          </cell>
          <cell r="K3276" t="str">
            <v>Noviembre</v>
          </cell>
          <cell r="L3276">
            <v>36473</v>
          </cell>
          <cell r="M3276" t="str">
            <v>Noviembre</v>
          </cell>
          <cell r="N3276">
            <v>1999</v>
          </cell>
          <cell r="Q3276">
            <v>20</v>
          </cell>
          <cell r="R3276">
            <v>16.989999999999998</v>
          </cell>
          <cell r="S3276">
            <v>102.88200000000001</v>
          </cell>
          <cell r="T3276">
            <v>2000</v>
          </cell>
          <cell r="U3276">
            <v>2057.64</v>
          </cell>
          <cell r="V3276">
            <v>2000</v>
          </cell>
          <cell r="W3276">
            <v>2057.64</v>
          </cell>
          <cell r="X3276">
            <v>2000</v>
          </cell>
          <cell r="Y3276">
            <v>400</v>
          </cell>
          <cell r="Z3276">
            <v>2400</v>
          </cell>
          <cell r="AA3276">
            <v>33980</v>
          </cell>
          <cell r="AB3276">
            <v>0</v>
          </cell>
          <cell r="AC3276">
            <v>400</v>
          </cell>
          <cell r="AD3276">
            <v>0</v>
          </cell>
          <cell r="AE3276">
            <v>0</v>
          </cell>
          <cell r="AF3276">
            <v>0</v>
          </cell>
          <cell r="AG3276">
            <v>0</v>
          </cell>
          <cell r="AH3276">
            <v>0</v>
          </cell>
          <cell r="AI3276">
            <v>0</v>
          </cell>
          <cell r="AJ3276">
            <v>0</v>
          </cell>
          <cell r="AK3276">
            <v>0</v>
          </cell>
          <cell r="AL3276">
            <v>0</v>
          </cell>
          <cell r="AM3276">
            <v>0</v>
          </cell>
          <cell r="AN3276">
            <v>0</v>
          </cell>
          <cell r="AO3276">
            <v>0</v>
          </cell>
          <cell r="AP3276">
            <v>0</v>
          </cell>
          <cell r="AQ3276">
            <v>400</v>
          </cell>
        </row>
        <row r="3277">
          <cell r="A3277">
            <v>3</v>
          </cell>
          <cell r="B3277" t="str">
            <v>COP</v>
          </cell>
          <cell r="C3277" t="str">
            <v>Convenidas</v>
          </cell>
          <cell r="D3277" t="str">
            <v>Fija</v>
          </cell>
          <cell r="E3277">
            <v>1</v>
          </cell>
          <cell r="F3277">
            <v>36381</v>
          </cell>
          <cell r="G3277" t="str">
            <v>Agosto</v>
          </cell>
          <cell r="H3277">
            <v>1999</v>
          </cell>
          <cell r="I3277">
            <v>36747</v>
          </cell>
          <cell r="J3277">
            <v>2000</v>
          </cell>
          <cell r="K3277" t="str">
            <v>Agosto</v>
          </cell>
          <cell r="L3277">
            <v>36473</v>
          </cell>
          <cell r="M3277" t="str">
            <v>Noviembre</v>
          </cell>
          <cell r="N3277">
            <v>1999</v>
          </cell>
          <cell r="Q3277">
            <v>20</v>
          </cell>
          <cell r="R3277">
            <v>16.989999999999998</v>
          </cell>
          <cell r="S3277">
            <v>106.711</v>
          </cell>
          <cell r="T3277">
            <v>38100</v>
          </cell>
          <cell r="U3277">
            <v>40656.891000000003</v>
          </cell>
          <cell r="V3277">
            <v>38100</v>
          </cell>
          <cell r="W3277">
            <v>40656.891000000003</v>
          </cell>
          <cell r="X3277">
            <v>38100</v>
          </cell>
          <cell r="Y3277">
            <v>7620</v>
          </cell>
          <cell r="Z3277">
            <v>45720</v>
          </cell>
          <cell r="AA3277">
            <v>647318.99999999988</v>
          </cell>
          <cell r="AB3277">
            <v>0</v>
          </cell>
          <cell r="AC3277">
            <v>7620</v>
          </cell>
          <cell r="AD3277">
            <v>0</v>
          </cell>
          <cell r="AE3277">
            <v>0</v>
          </cell>
          <cell r="AF3277">
            <v>0</v>
          </cell>
          <cell r="AG3277">
            <v>0</v>
          </cell>
          <cell r="AH3277">
            <v>0</v>
          </cell>
          <cell r="AI3277">
            <v>0</v>
          </cell>
          <cell r="AJ3277">
            <v>0</v>
          </cell>
          <cell r="AK3277">
            <v>0</v>
          </cell>
          <cell r="AL3277">
            <v>0</v>
          </cell>
          <cell r="AM3277">
            <v>0</v>
          </cell>
          <cell r="AN3277">
            <v>0</v>
          </cell>
          <cell r="AO3277">
            <v>0</v>
          </cell>
          <cell r="AP3277">
            <v>0</v>
          </cell>
          <cell r="AQ3277">
            <v>7620</v>
          </cell>
        </row>
        <row r="3278">
          <cell r="A3278">
            <v>3</v>
          </cell>
          <cell r="B3278" t="str">
            <v>COP</v>
          </cell>
          <cell r="C3278" t="str">
            <v>Forzosas</v>
          </cell>
          <cell r="D3278" t="str">
            <v>Fija</v>
          </cell>
          <cell r="E3278">
            <v>1</v>
          </cell>
          <cell r="F3278">
            <v>36466</v>
          </cell>
          <cell r="G3278" t="str">
            <v>Noviembre</v>
          </cell>
          <cell r="H3278">
            <v>1999</v>
          </cell>
          <cell r="I3278">
            <v>36832</v>
          </cell>
          <cell r="J3278">
            <v>2000</v>
          </cell>
          <cell r="K3278" t="str">
            <v>Noviembre</v>
          </cell>
          <cell r="L3278">
            <v>36474</v>
          </cell>
          <cell r="M3278" t="str">
            <v>Noviembre</v>
          </cell>
          <cell r="N3278">
            <v>1999</v>
          </cell>
          <cell r="Q3278">
            <v>20</v>
          </cell>
          <cell r="R3278">
            <v>16.989999999999998</v>
          </cell>
          <cell r="S3278">
            <v>102.926</v>
          </cell>
          <cell r="T3278">
            <v>405.8</v>
          </cell>
          <cell r="U3278">
            <v>417.67370799999998</v>
          </cell>
          <cell r="V3278">
            <v>405.8</v>
          </cell>
          <cell r="W3278">
            <v>417.67370799999998</v>
          </cell>
          <cell r="X3278">
            <v>405.8</v>
          </cell>
          <cell r="Y3278">
            <v>81.160000000000011</v>
          </cell>
          <cell r="Z3278">
            <v>486.96000000000004</v>
          </cell>
          <cell r="AA3278">
            <v>6894.5419999999995</v>
          </cell>
          <cell r="AB3278">
            <v>0</v>
          </cell>
          <cell r="AC3278">
            <v>81.160000000000011</v>
          </cell>
          <cell r="AD3278">
            <v>0</v>
          </cell>
          <cell r="AE3278">
            <v>0</v>
          </cell>
          <cell r="AF3278">
            <v>0</v>
          </cell>
          <cell r="AG3278">
            <v>0</v>
          </cell>
          <cell r="AH3278">
            <v>0</v>
          </cell>
          <cell r="AI3278">
            <v>0</v>
          </cell>
          <cell r="AJ3278">
            <v>0</v>
          </cell>
          <cell r="AK3278">
            <v>0</v>
          </cell>
          <cell r="AL3278">
            <v>0</v>
          </cell>
          <cell r="AM3278">
            <v>0</v>
          </cell>
          <cell r="AN3278">
            <v>0</v>
          </cell>
          <cell r="AO3278">
            <v>0</v>
          </cell>
          <cell r="AP3278">
            <v>0</v>
          </cell>
          <cell r="AQ3278">
            <v>81.160000000000011</v>
          </cell>
        </row>
        <row r="3279">
          <cell r="A3279">
            <v>3</v>
          </cell>
          <cell r="B3279" t="str">
            <v>COP</v>
          </cell>
          <cell r="C3279" t="str">
            <v>Forzosas</v>
          </cell>
          <cell r="D3279" t="str">
            <v>Fija</v>
          </cell>
          <cell r="E3279">
            <v>2</v>
          </cell>
          <cell r="F3279">
            <v>36353</v>
          </cell>
          <cell r="G3279" t="str">
            <v>Julio</v>
          </cell>
          <cell r="H3279">
            <v>1999</v>
          </cell>
          <cell r="I3279">
            <v>37084</v>
          </cell>
          <cell r="J3279">
            <v>2001</v>
          </cell>
          <cell r="K3279" t="str">
            <v>Julio</v>
          </cell>
          <cell r="L3279">
            <v>36474</v>
          </cell>
          <cell r="M3279" t="str">
            <v>Noviembre</v>
          </cell>
          <cell r="N3279">
            <v>1999</v>
          </cell>
          <cell r="Q3279">
            <v>20</v>
          </cell>
          <cell r="R3279">
            <v>19.079999999999998</v>
          </cell>
          <cell r="S3279">
            <v>107.46599999999999</v>
          </cell>
          <cell r="T3279">
            <v>4652.6000000000004</v>
          </cell>
          <cell r="U3279">
            <v>4999.9631159999999</v>
          </cell>
          <cell r="V3279">
            <v>4652.6000000000004</v>
          </cell>
          <cell r="W3279">
            <v>4999.9631159999999</v>
          </cell>
          <cell r="X3279">
            <v>4652.6000000000004</v>
          </cell>
          <cell r="Y3279">
            <v>930.5200000000001</v>
          </cell>
          <cell r="Z3279">
            <v>5583.1200000000008</v>
          </cell>
          <cell r="AA3279">
            <v>88771.607999999993</v>
          </cell>
          <cell r="AB3279">
            <v>0</v>
          </cell>
          <cell r="AC3279">
            <v>930.5200000000001</v>
          </cell>
          <cell r="AD3279">
            <v>930.5200000000001</v>
          </cell>
          <cell r="AE3279">
            <v>0</v>
          </cell>
          <cell r="AF3279">
            <v>0</v>
          </cell>
          <cell r="AG3279">
            <v>0</v>
          </cell>
          <cell r="AH3279">
            <v>0</v>
          </cell>
          <cell r="AI3279">
            <v>0</v>
          </cell>
          <cell r="AJ3279">
            <v>0</v>
          </cell>
          <cell r="AK3279">
            <v>0</v>
          </cell>
          <cell r="AL3279">
            <v>0</v>
          </cell>
          <cell r="AM3279">
            <v>0</v>
          </cell>
          <cell r="AN3279">
            <v>0</v>
          </cell>
          <cell r="AO3279">
            <v>0</v>
          </cell>
          <cell r="AP3279">
            <v>0</v>
          </cell>
          <cell r="AQ3279">
            <v>1861.0400000000002</v>
          </cell>
        </row>
        <row r="3280">
          <cell r="A3280">
            <v>3</v>
          </cell>
          <cell r="B3280" t="str">
            <v>COP</v>
          </cell>
          <cell r="C3280" t="str">
            <v>Forzosas</v>
          </cell>
          <cell r="D3280" t="str">
            <v>Fija</v>
          </cell>
          <cell r="E3280">
            <v>1</v>
          </cell>
          <cell r="F3280">
            <v>36466</v>
          </cell>
          <cell r="G3280" t="str">
            <v>Noviembre</v>
          </cell>
          <cell r="H3280">
            <v>1999</v>
          </cell>
          <cell r="I3280">
            <v>36832</v>
          </cell>
          <cell r="J3280">
            <v>2000</v>
          </cell>
          <cell r="K3280" t="str">
            <v>Noviembre</v>
          </cell>
          <cell r="L3280">
            <v>36475</v>
          </cell>
          <cell r="M3280" t="str">
            <v>Noviembre</v>
          </cell>
          <cell r="N3280">
            <v>1999</v>
          </cell>
          <cell r="Q3280">
            <v>20</v>
          </cell>
          <cell r="R3280">
            <v>15.9</v>
          </cell>
          <cell r="S3280">
            <v>103.91500000000001</v>
          </cell>
          <cell r="T3280">
            <v>134.69999999999999</v>
          </cell>
          <cell r="U3280">
            <v>139.97350499999999</v>
          </cell>
          <cell r="V3280">
            <v>134.69999999999999</v>
          </cell>
          <cell r="W3280">
            <v>139.97350499999999</v>
          </cell>
          <cell r="X3280">
            <v>134.69999999999999</v>
          </cell>
          <cell r="Y3280">
            <v>26.939999999999998</v>
          </cell>
          <cell r="Z3280">
            <v>161.63999999999999</v>
          </cell>
          <cell r="AA3280">
            <v>2141.73</v>
          </cell>
          <cell r="AB3280">
            <v>0</v>
          </cell>
          <cell r="AC3280">
            <v>26.939999999999998</v>
          </cell>
          <cell r="AD3280">
            <v>0</v>
          </cell>
          <cell r="AE3280">
            <v>0</v>
          </cell>
          <cell r="AF3280">
            <v>0</v>
          </cell>
          <cell r="AG3280">
            <v>0</v>
          </cell>
          <cell r="AH3280">
            <v>0</v>
          </cell>
          <cell r="AI3280">
            <v>0</v>
          </cell>
          <cell r="AJ3280">
            <v>0</v>
          </cell>
          <cell r="AK3280">
            <v>0</v>
          </cell>
          <cell r="AL3280">
            <v>0</v>
          </cell>
          <cell r="AM3280">
            <v>0</v>
          </cell>
          <cell r="AN3280">
            <v>0</v>
          </cell>
          <cell r="AO3280">
            <v>0</v>
          </cell>
          <cell r="AP3280">
            <v>0</v>
          </cell>
          <cell r="AQ3280">
            <v>26.939999999999998</v>
          </cell>
        </row>
        <row r="3281">
          <cell r="A3281">
            <v>3</v>
          </cell>
          <cell r="B3281" t="str">
            <v>COP</v>
          </cell>
          <cell r="C3281" t="str">
            <v>Subastas</v>
          </cell>
          <cell r="D3281" t="str">
            <v>Fija</v>
          </cell>
          <cell r="E3281">
            <v>1</v>
          </cell>
          <cell r="F3281">
            <v>36381</v>
          </cell>
          <cell r="G3281" t="str">
            <v>Agosto</v>
          </cell>
          <cell r="H3281">
            <v>1999</v>
          </cell>
          <cell r="I3281">
            <v>36747</v>
          </cell>
          <cell r="J3281">
            <v>2000</v>
          </cell>
          <cell r="K3281" t="str">
            <v>Agosto</v>
          </cell>
          <cell r="L3281">
            <v>36476</v>
          </cell>
          <cell r="M3281" t="str">
            <v>Noviembre</v>
          </cell>
          <cell r="N3281">
            <v>1999</v>
          </cell>
          <cell r="Q3281">
            <v>20</v>
          </cell>
          <cell r="R3281">
            <v>15.9</v>
          </cell>
          <cell r="S3281">
            <v>107.59099999999999</v>
          </cell>
          <cell r="T3281">
            <v>13941.5</v>
          </cell>
          <cell r="U3281">
            <v>14999.799265</v>
          </cell>
          <cell r="V3281">
            <v>13941.5</v>
          </cell>
          <cell r="W3281">
            <v>14999.799265</v>
          </cell>
          <cell r="X3281">
            <v>13941.5</v>
          </cell>
          <cell r="Y3281">
            <v>2788.3</v>
          </cell>
          <cell r="Z3281">
            <v>16729.8</v>
          </cell>
          <cell r="AA3281">
            <v>221669.85</v>
          </cell>
          <cell r="AB3281">
            <v>0</v>
          </cell>
          <cell r="AC3281">
            <v>2788.3</v>
          </cell>
          <cell r="AD3281">
            <v>0</v>
          </cell>
          <cell r="AE3281">
            <v>0</v>
          </cell>
          <cell r="AF3281">
            <v>0</v>
          </cell>
          <cell r="AG3281">
            <v>0</v>
          </cell>
          <cell r="AH3281">
            <v>0</v>
          </cell>
          <cell r="AI3281">
            <v>0</v>
          </cell>
          <cell r="AJ3281">
            <v>0</v>
          </cell>
          <cell r="AK3281">
            <v>0</v>
          </cell>
          <cell r="AL3281">
            <v>0</v>
          </cell>
          <cell r="AM3281">
            <v>0</v>
          </cell>
          <cell r="AN3281">
            <v>0</v>
          </cell>
          <cell r="AO3281">
            <v>0</v>
          </cell>
          <cell r="AP3281">
            <v>0</v>
          </cell>
          <cell r="AQ3281">
            <v>2788.3</v>
          </cell>
        </row>
        <row r="3282">
          <cell r="A3282">
            <v>3</v>
          </cell>
          <cell r="B3282" t="str">
            <v>COP</v>
          </cell>
          <cell r="C3282" t="str">
            <v>Forzosas</v>
          </cell>
          <cell r="D3282" t="str">
            <v>Fija</v>
          </cell>
          <cell r="E3282">
            <v>1</v>
          </cell>
          <cell r="F3282">
            <v>36466</v>
          </cell>
          <cell r="G3282" t="str">
            <v>Noviembre</v>
          </cell>
          <cell r="H3282">
            <v>1999</v>
          </cell>
          <cell r="I3282">
            <v>36832</v>
          </cell>
          <cell r="J3282">
            <v>2000</v>
          </cell>
          <cell r="K3282" t="str">
            <v>Noviembre</v>
          </cell>
          <cell r="L3282">
            <v>36476</v>
          </cell>
          <cell r="M3282" t="str">
            <v>Noviembre</v>
          </cell>
          <cell r="N3282">
            <v>1999</v>
          </cell>
          <cell r="Q3282">
            <v>20</v>
          </cell>
          <cell r="R3282">
            <v>15.9</v>
          </cell>
          <cell r="S3282">
            <v>103.95699999999999</v>
          </cell>
          <cell r="T3282">
            <v>2889.5</v>
          </cell>
          <cell r="U3282">
            <v>3003.8375150000002</v>
          </cell>
          <cell r="V3282">
            <v>2889.5</v>
          </cell>
          <cell r="W3282">
            <v>3003.8375150000002</v>
          </cell>
          <cell r="X3282">
            <v>2889.5</v>
          </cell>
          <cell r="Y3282">
            <v>577.9</v>
          </cell>
          <cell r="Z3282">
            <v>3467.4</v>
          </cell>
          <cell r="AA3282">
            <v>45943.05</v>
          </cell>
          <cell r="AB3282">
            <v>0</v>
          </cell>
          <cell r="AC3282">
            <v>577.9</v>
          </cell>
          <cell r="AD3282">
            <v>0</v>
          </cell>
          <cell r="AE3282">
            <v>0</v>
          </cell>
          <cell r="AF3282">
            <v>0</v>
          </cell>
          <cell r="AG3282">
            <v>0</v>
          </cell>
          <cell r="AH3282">
            <v>0</v>
          </cell>
          <cell r="AI3282">
            <v>0</v>
          </cell>
          <cell r="AJ3282">
            <v>0</v>
          </cell>
          <cell r="AK3282">
            <v>0</v>
          </cell>
          <cell r="AL3282">
            <v>0</v>
          </cell>
          <cell r="AM3282">
            <v>0</v>
          </cell>
          <cell r="AN3282">
            <v>0</v>
          </cell>
          <cell r="AO3282">
            <v>0</v>
          </cell>
          <cell r="AP3282">
            <v>0</v>
          </cell>
          <cell r="AQ3282">
            <v>577.9</v>
          </cell>
        </row>
        <row r="3283">
          <cell r="A3283">
            <v>3</v>
          </cell>
          <cell r="B3283" t="str">
            <v>COP</v>
          </cell>
          <cell r="C3283" t="str">
            <v>Subastas</v>
          </cell>
          <cell r="D3283" t="str">
            <v>Fija</v>
          </cell>
          <cell r="E3283">
            <v>2</v>
          </cell>
          <cell r="F3283">
            <v>36353</v>
          </cell>
          <cell r="G3283" t="str">
            <v>Julio</v>
          </cell>
          <cell r="H3283">
            <v>1999</v>
          </cell>
          <cell r="I3283">
            <v>37084</v>
          </cell>
          <cell r="J3283">
            <v>2001</v>
          </cell>
          <cell r="K3283" t="str">
            <v>Julio</v>
          </cell>
          <cell r="L3283">
            <v>36476</v>
          </cell>
          <cell r="M3283" t="str">
            <v>Noviembre</v>
          </cell>
          <cell r="N3283">
            <v>1999</v>
          </cell>
          <cell r="Q3283">
            <v>20</v>
          </cell>
          <cell r="R3283">
            <v>17</v>
          </cell>
          <cell r="S3283">
            <v>110.447</v>
          </cell>
          <cell r="T3283">
            <v>30162.1</v>
          </cell>
          <cell r="U3283">
            <v>33313.134587</v>
          </cell>
          <cell r="V3283">
            <v>30162.1</v>
          </cell>
          <cell r="W3283">
            <v>33313.134587</v>
          </cell>
          <cell r="X3283">
            <v>30162.1</v>
          </cell>
          <cell r="Y3283">
            <v>6032.42</v>
          </cell>
          <cell r="Z3283">
            <v>36194.519999999997</v>
          </cell>
          <cell r="AA3283">
            <v>512755.69999999995</v>
          </cell>
          <cell r="AB3283">
            <v>0</v>
          </cell>
          <cell r="AC3283">
            <v>6032.42</v>
          </cell>
          <cell r="AD3283">
            <v>6032.42</v>
          </cell>
          <cell r="AE3283">
            <v>0</v>
          </cell>
          <cell r="AF3283">
            <v>0</v>
          </cell>
          <cell r="AG3283">
            <v>0</v>
          </cell>
          <cell r="AH3283">
            <v>0</v>
          </cell>
          <cell r="AI3283">
            <v>0</v>
          </cell>
          <cell r="AJ3283">
            <v>0</v>
          </cell>
          <cell r="AK3283">
            <v>0</v>
          </cell>
          <cell r="AL3283">
            <v>0</v>
          </cell>
          <cell r="AM3283">
            <v>0</v>
          </cell>
          <cell r="AN3283">
            <v>0</v>
          </cell>
          <cell r="AO3283">
            <v>0</v>
          </cell>
          <cell r="AP3283">
            <v>0</v>
          </cell>
          <cell r="AQ3283">
            <v>12064.84</v>
          </cell>
        </row>
        <row r="3284">
          <cell r="A3284">
            <v>3</v>
          </cell>
          <cell r="B3284" t="str">
            <v>COP</v>
          </cell>
          <cell r="C3284" t="str">
            <v>Subastas</v>
          </cell>
          <cell r="D3284" t="str">
            <v>Fija</v>
          </cell>
          <cell r="E3284">
            <v>3</v>
          </cell>
          <cell r="F3284">
            <v>36381</v>
          </cell>
          <cell r="G3284" t="str">
            <v>Agosto</v>
          </cell>
          <cell r="H3284">
            <v>1999</v>
          </cell>
          <cell r="I3284">
            <v>37477</v>
          </cell>
          <cell r="J3284">
            <v>2002</v>
          </cell>
          <cell r="K3284" t="str">
            <v>Agosto</v>
          </cell>
          <cell r="L3284">
            <v>36476</v>
          </cell>
          <cell r="M3284" t="str">
            <v>Noviembre</v>
          </cell>
          <cell r="N3284">
            <v>1999</v>
          </cell>
          <cell r="Q3284">
            <v>20</v>
          </cell>
          <cell r="R3284">
            <v>17.899999999999999</v>
          </cell>
          <cell r="S3284">
            <v>109.15300000000001</v>
          </cell>
          <cell r="T3284">
            <v>30019.599999999999</v>
          </cell>
          <cell r="U3284">
            <v>32767.293988000001</v>
          </cell>
          <cell r="V3284">
            <v>30019.599999999999</v>
          </cell>
          <cell r="W3284">
            <v>32767.293988000001</v>
          </cell>
          <cell r="X3284">
            <v>30019.599999999999</v>
          </cell>
          <cell r="Y3284">
            <v>6003.92</v>
          </cell>
          <cell r="Z3284">
            <v>36023.519999999997</v>
          </cell>
          <cell r="AA3284">
            <v>537350.84</v>
          </cell>
          <cell r="AB3284">
            <v>0</v>
          </cell>
          <cell r="AC3284">
            <v>6003.92</v>
          </cell>
          <cell r="AD3284">
            <v>6003.92</v>
          </cell>
          <cell r="AE3284">
            <v>6003.92</v>
          </cell>
          <cell r="AF3284">
            <v>0</v>
          </cell>
          <cell r="AG3284">
            <v>0</v>
          </cell>
          <cell r="AH3284">
            <v>0</v>
          </cell>
          <cell r="AI3284">
            <v>0</v>
          </cell>
          <cell r="AJ3284">
            <v>0</v>
          </cell>
          <cell r="AK3284">
            <v>0</v>
          </cell>
          <cell r="AL3284">
            <v>0</v>
          </cell>
          <cell r="AM3284">
            <v>0</v>
          </cell>
          <cell r="AN3284">
            <v>0</v>
          </cell>
          <cell r="AO3284">
            <v>0</v>
          </cell>
          <cell r="AP3284">
            <v>0</v>
          </cell>
          <cell r="AQ3284">
            <v>18011.760000000002</v>
          </cell>
        </row>
        <row r="3285">
          <cell r="A3285">
            <v>3</v>
          </cell>
          <cell r="B3285" t="str">
            <v>COP</v>
          </cell>
          <cell r="C3285" t="str">
            <v>Forzosas</v>
          </cell>
          <cell r="D3285" t="str">
            <v>Fija</v>
          </cell>
          <cell r="E3285">
            <v>1</v>
          </cell>
          <cell r="F3285">
            <v>36466</v>
          </cell>
          <cell r="G3285" t="str">
            <v>Noviembre</v>
          </cell>
          <cell r="H3285">
            <v>1999</v>
          </cell>
          <cell r="I3285">
            <v>36832</v>
          </cell>
          <cell r="J3285">
            <v>2000</v>
          </cell>
          <cell r="K3285" t="str">
            <v>Noviembre</v>
          </cell>
          <cell r="L3285">
            <v>36480</v>
          </cell>
          <cell r="M3285" t="str">
            <v>Noviembre</v>
          </cell>
          <cell r="N3285">
            <v>1999</v>
          </cell>
          <cell r="Q3285">
            <v>20</v>
          </cell>
          <cell r="R3285">
            <v>15.9</v>
          </cell>
          <cell r="S3285">
            <v>104.125</v>
          </cell>
          <cell r="T3285">
            <v>738.3</v>
          </cell>
          <cell r="U3285">
            <v>768.75487499999997</v>
          </cell>
          <cell r="V3285">
            <v>738.3</v>
          </cell>
          <cell r="W3285">
            <v>768.75487499999997</v>
          </cell>
          <cell r="X3285">
            <v>738.3</v>
          </cell>
          <cell r="Y3285">
            <v>147.66</v>
          </cell>
          <cell r="Z3285">
            <v>885.95999999999992</v>
          </cell>
          <cell r="AA3285">
            <v>11738.97</v>
          </cell>
          <cell r="AB3285">
            <v>0</v>
          </cell>
          <cell r="AC3285">
            <v>147.66</v>
          </cell>
          <cell r="AD3285">
            <v>0</v>
          </cell>
          <cell r="AE3285">
            <v>0</v>
          </cell>
          <cell r="AF3285">
            <v>0</v>
          </cell>
          <cell r="AG3285">
            <v>0</v>
          </cell>
          <cell r="AH3285">
            <v>0</v>
          </cell>
          <cell r="AI3285">
            <v>0</v>
          </cell>
          <cell r="AJ3285">
            <v>0</v>
          </cell>
          <cell r="AK3285">
            <v>0</v>
          </cell>
          <cell r="AL3285">
            <v>0</v>
          </cell>
          <cell r="AM3285">
            <v>0</v>
          </cell>
          <cell r="AN3285">
            <v>0</v>
          </cell>
          <cell r="AO3285">
            <v>0</v>
          </cell>
          <cell r="AP3285">
            <v>0</v>
          </cell>
          <cell r="AQ3285">
            <v>147.66</v>
          </cell>
        </row>
        <row r="3286">
          <cell r="A3286">
            <v>3</v>
          </cell>
          <cell r="B3286" t="str">
            <v>COP</v>
          </cell>
          <cell r="C3286" t="str">
            <v>Convenidas</v>
          </cell>
          <cell r="D3286" t="str">
            <v>Fija</v>
          </cell>
          <cell r="E3286">
            <v>2</v>
          </cell>
          <cell r="F3286">
            <v>36353</v>
          </cell>
          <cell r="G3286" t="str">
            <v>Julio</v>
          </cell>
          <cell r="H3286">
            <v>1999</v>
          </cell>
          <cell r="I3286">
            <v>37084</v>
          </cell>
          <cell r="J3286">
            <v>2001</v>
          </cell>
          <cell r="K3286" t="str">
            <v>Julio</v>
          </cell>
          <cell r="L3286">
            <v>36480</v>
          </cell>
          <cell r="M3286" t="str">
            <v>Noviembre</v>
          </cell>
          <cell r="N3286">
            <v>1999</v>
          </cell>
          <cell r="Q3286">
            <v>20</v>
          </cell>
          <cell r="R3286">
            <v>17</v>
          </cell>
          <cell r="S3286">
            <v>110.63800000000001</v>
          </cell>
          <cell r="T3286">
            <v>53.9</v>
          </cell>
          <cell r="U3286">
            <v>59.633882</v>
          </cell>
          <cell r="V3286">
            <v>53.9</v>
          </cell>
          <cell r="W3286">
            <v>59.633882</v>
          </cell>
          <cell r="X3286">
            <v>53.9</v>
          </cell>
          <cell r="Y3286">
            <v>10.780000000000001</v>
          </cell>
          <cell r="Z3286">
            <v>64.680000000000007</v>
          </cell>
          <cell r="AA3286">
            <v>916.3</v>
          </cell>
          <cell r="AB3286">
            <v>0</v>
          </cell>
          <cell r="AC3286">
            <v>10.780000000000001</v>
          </cell>
          <cell r="AD3286">
            <v>10.780000000000001</v>
          </cell>
          <cell r="AE3286">
            <v>0</v>
          </cell>
          <cell r="AF3286">
            <v>0</v>
          </cell>
          <cell r="AG3286">
            <v>0</v>
          </cell>
          <cell r="AH3286">
            <v>0</v>
          </cell>
          <cell r="AI3286">
            <v>0</v>
          </cell>
          <cell r="AJ3286">
            <v>0</v>
          </cell>
          <cell r="AK3286">
            <v>0</v>
          </cell>
          <cell r="AL3286">
            <v>0</v>
          </cell>
          <cell r="AM3286">
            <v>0</v>
          </cell>
          <cell r="AN3286">
            <v>0</v>
          </cell>
          <cell r="AO3286">
            <v>0</v>
          </cell>
          <cell r="AP3286">
            <v>0</v>
          </cell>
          <cell r="AQ3286">
            <v>21.560000000000002</v>
          </cell>
        </row>
        <row r="3287">
          <cell r="A3287">
            <v>3</v>
          </cell>
          <cell r="B3287" t="str">
            <v>COP</v>
          </cell>
          <cell r="C3287" t="str">
            <v>Forzosas</v>
          </cell>
          <cell r="D3287" t="str">
            <v>Fija</v>
          </cell>
          <cell r="E3287">
            <v>1</v>
          </cell>
          <cell r="F3287">
            <v>36466</v>
          </cell>
          <cell r="G3287" t="str">
            <v>Noviembre</v>
          </cell>
          <cell r="H3287">
            <v>1999</v>
          </cell>
          <cell r="I3287">
            <v>36832</v>
          </cell>
          <cell r="J3287">
            <v>2000</v>
          </cell>
          <cell r="K3287" t="str">
            <v>Noviembre</v>
          </cell>
          <cell r="L3287">
            <v>36481</v>
          </cell>
          <cell r="M3287" t="str">
            <v>Noviembre</v>
          </cell>
          <cell r="N3287">
            <v>1999</v>
          </cell>
          <cell r="Q3287">
            <v>20</v>
          </cell>
          <cell r="R3287">
            <v>15.9</v>
          </cell>
          <cell r="S3287">
            <v>104.167</v>
          </cell>
          <cell r="T3287">
            <v>4058.7</v>
          </cell>
          <cell r="U3287">
            <v>4227.8260289999998</v>
          </cell>
          <cell r="V3287">
            <v>4058.7</v>
          </cell>
          <cell r="W3287">
            <v>4227.8260289999998</v>
          </cell>
          <cell r="X3287">
            <v>4058.7</v>
          </cell>
          <cell r="Y3287">
            <v>811.74</v>
          </cell>
          <cell r="Z3287">
            <v>4870.4399999999996</v>
          </cell>
          <cell r="AA3287">
            <v>64533.33</v>
          </cell>
          <cell r="AB3287">
            <v>0</v>
          </cell>
          <cell r="AC3287">
            <v>811.74</v>
          </cell>
          <cell r="AD3287">
            <v>0</v>
          </cell>
          <cell r="AE3287">
            <v>0</v>
          </cell>
          <cell r="AF3287">
            <v>0</v>
          </cell>
          <cell r="AG3287">
            <v>0</v>
          </cell>
          <cell r="AH3287">
            <v>0</v>
          </cell>
          <cell r="AI3287">
            <v>0</v>
          </cell>
          <cell r="AJ3287">
            <v>0</v>
          </cell>
          <cell r="AK3287">
            <v>0</v>
          </cell>
          <cell r="AL3287">
            <v>0</v>
          </cell>
          <cell r="AM3287">
            <v>0</v>
          </cell>
          <cell r="AN3287">
            <v>0</v>
          </cell>
          <cell r="AO3287">
            <v>0</v>
          </cell>
          <cell r="AP3287">
            <v>0</v>
          </cell>
          <cell r="AQ3287">
            <v>811.74</v>
          </cell>
        </row>
        <row r="3288">
          <cell r="A3288">
            <v>3</v>
          </cell>
          <cell r="B3288" t="str">
            <v>COP</v>
          </cell>
          <cell r="C3288" t="str">
            <v>Convenidas</v>
          </cell>
          <cell r="D3288" t="str">
            <v>Fija</v>
          </cell>
          <cell r="E3288">
            <v>3</v>
          </cell>
          <cell r="F3288">
            <v>36381</v>
          </cell>
          <cell r="G3288" t="str">
            <v>Agosto</v>
          </cell>
          <cell r="H3288">
            <v>1999</v>
          </cell>
          <cell r="I3288">
            <v>37477</v>
          </cell>
          <cell r="J3288">
            <v>2002</v>
          </cell>
          <cell r="K3288" t="str">
            <v>Agosto</v>
          </cell>
          <cell r="L3288">
            <v>36481</v>
          </cell>
          <cell r="M3288" t="str">
            <v>Noviembre</v>
          </cell>
          <cell r="N3288">
            <v>1999</v>
          </cell>
          <cell r="Q3288">
            <v>20</v>
          </cell>
          <cell r="R3288">
            <v>17.899999999999999</v>
          </cell>
          <cell r="S3288">
            <v>109.399</v>
          </cell>
          <cell r="T3288">
            <v>1097.3</v>
          </cell>
          <cell r="U3288">
            <v>1200.4352269999999</v>
          </cell>
          <cell r="V3288">
            <v>1097.3</v>
          </cell>
          <cell r="W3288">
            <v>1200.4352269999999</v>
          </cell>
          <cell r="X3288">
            <v>1097.3</v>
          </cell>
          <cell r="Y3288">
            <v>219.46</v>
          </cell>
          <cell r="Z3288">
            <v>1316.76</v>
          </cell>
          <cell r="AA3288">
            <v>19641.669999999998</v>
          </cell>
          <cell r="AB3288">
            <v>0</v>
          </cell>
          <cell r="AC3288">
            <v>219.46</v>
          </cell>
          <cell r="AD3288">
            <v>219.46</v>
          </cell>
          <cell r="AE3288">
            <v>219.46</v>
          </cell>
          <cell r="AF3288">
            <v>0</v>
          </cell>
          <cell r="AG3288">
            <v>0</v>
          </cell>
          <cell r="AH3288">
            <v>0</v>
          </cell>
          <cell r="AI3288">
            <v>0</v>
          </cell>
          <cell r="AJ3288">
            <v>0</v>
          </cell>
          <cell r="AK3288">
            <v>0</v>
          </cell>
          <cell r="AL3288">
            <v>0</v>
          </cell>
          <cell r="AM3288">
            <v>0</v>
          </cell>
          <cell r="AN3288">
            <v>0</v>
          </cell>
          <cell r="AO3288">
            <v>0</v>
          </cell>
          <cell r="AP3288">
            <v>0</v>
          </cell>
          <cell r="AQ3288">
            <v>658.38</v>
          </cell>
        </row>
        <row r="3289">
          <cell r="A3289">
            <v>3</v>
          </cell>
          <cell r="B3289" t="str">
            <v>COP</v>
          </cell>
          <cell r="C3289" t="str">
            <v>Forzosas</v>
          </cell>
          <cell r="D3289" t="str">
            <v>Fija</v>
          </cell>
          <cell r="E3289">
            <v>1</v>
          </cell>
          <cell r="F3289">
            <v>36466</v>
          </cell>
          <cell r="G3289" t="str">
            <v>Noviembre</v>
          </cell>
          <cell r="H3289">
            <v>1999</v>
          </cell>
          <cell r="I3289">
            <v>36832</v>
          </cell>
          <cell r="J3289">
            <v>2000</v>
          </cell>
          <cell r="K3289" t="str">
            <v>Noviembre</v>
          </cell>
          <cell r="L3289">
            <v>36482</v>
          </cell>
          <cell r="M3289" t="str">
            <v>Noviembre</v>
          </cell>
          <cell r="N3289">
            <v>1999</v>
          </cell>
          <cell r="Q3289">
            <v>20</v>
          </cell>
          <cell r="R3289">
            <v>15.25</v>
          </cell>
          <cell r="S3289">
            <v>104.771</v>
          </cell>
          <cell r="T3289">
            <v>2.1</v>
          </cell>
          <cell r="U3289">
            <v>2.2001909999999998</v>
          </cell>
          <cell r="V3289">
            <v>2.1</v>
          </cell>
          <cell r="W3289">
            <v>2.2001909999999998</v>
          </cell>
          <cell r="X3289">
            <v>2.1</v>
          </cell>
          <cell r="Y3289">
            <v>0.42000000000000004</v>
          </cell>
          <cell r="Z3289">
            <v>2.52</v>
          </cell>
          <cell r="AA3289">
            <v>32.024999999999999</v>
          </cell>
          <cell r="AB3289">
            <v>0</v>
          </cell>
          <cell r="AC3289">
            <v>0.42000000000000004</v>
          </cell>
          <cell r="AD3289">
            <v>0</v>
          </cell>
          <cell r="AE3289">
            <v>0</v>
          </cell>
          <cell r="AF3289">
            <v>0</v>
          </cell>
          <cell r="AG3289">
            <v>0</v>
          </cell>
          <cell r="AH3289">
            <v>0</v>
          </cell>
          <cell r="AI3289">
            <v>0</v>
          </cell>
          <cell r="AJ3289">
            <v>0</v>
          </cell>
          <cell r="AK3289">
            <v>0</v>
          </cell>
          <cell r="AL3289">
            <v>0</v>
          </cell>
          <cell r="AM3289">
            <v>0</v>
          </cell>
          <cell r="AN3289">
            <v>0</v>
          </cell>
          <cell r="AO3289">
            <v>0</v>
          </cell>
          <cell r="AP3289">
            <v>0</v>
          </cell>
          <cell r="AQ3289">
            <v>0.42000000000000004</v>
          </cell>
        </row>
        <row r="3290">
          <cell r="A3290">
            <v>3</v>
          </cell>
          <cell r="B3290" t="str">
            <v>COP</v>
          </cell>
          <cell r="C3290" t="str">
            <v>Convenidas</v>
          </cell>
          <cell r="D3290" t="str">
            <v>Fija</v>
          </cell>
          <cell r="E3290">
            <v>2</v>
          </cell>
          <cell r="F3290">
            <v>36353</v>
          </cell>
          <cell r="G3290" t="str">
            <v>Julio</v>
          </cell>
          <cell r="H3290">
            <v>1999</v>
          </cell>
          <cell r="I3290">
            <v>37084</v>
          </cell>
          <cell r="J3290">
            <v>2001</v>
          </cell>
          <cell r="K3290" t="str">
            <v>Julio</v>
          </cell>
          <cell r="L3290">
            <v>36482</v>
          </cell>
          <cell r="M3290" t="str">
            <v>Noviembre</v>
          </cell>
          <cell r="N3290">
            <v>1999</v>
          </cell>
          <cell r="Q3290">
            <v>20</v>
          </cell>
          <cell r="R3290">
            <v>17</v>
          </cell>
          <cell r="S3290">
            <v>110.733</v>
          </cell>
          <cell r="T3290">
            <v>761.9</v>
          </cell>
          <cell r="U3290">
            <v>843.67472699999996</v>
          </cell>
          <cell r="V3290">
            <v>761.9</v>
          </cell>
          <cell r="W3290">
            <v>843.67472699999996</v>
          </cell>
          <cell r="X3290">
            <v>761.9</v>
          </cell>
          <cell r="Y3290">
            <v>152.38</v>
          </cell>
          <cell r="Z3290">
            <v>914.28</v>
          </cell>
          <cell r="AA3290">
            <v>12952.3</v>
          </cell>
          <cell r="AB3290">
            <v>0</v>
          </cell>
          <cell r="AC3290">
            <v>152.38</v>
          </cell>
          <cell r="AD3290">
            <v>152.38</v>
          </cell>
          <cell r="AE3290">
            <v>0</v>
          </cell>
          <cell r="AF3290">
            <v>0</v>
          </cell>
          <cell r="AG3290">
            <v>0</v>
          </cell>
          <cell r="AH3290">
            <v>0</v>
          </cell>
          <cell r="AI3290">
            <v>0</v>
          </cell>
          <cell r="AJ3290">
            <v>0</v>
          </cell>
          <cell r="AK3290">
            <v>0</v>
          </cell>
          <cell r="AL3290">
            <v>0</v>
          </cell>
          <cell r="AM3290">
            <v>0</v>
          </cell>
          <cell r="AN3290">
            <v>0</v>
          </cell>
          <cell r="AO3290">
            <v>0</v>
          </cell>
          <cell r="AP3290">
            <v>0</v>
          </cell>
          <cell r="AQ3290">
            <v>304.76</v>
          </cell>
        </row>
        <row r="3291">
          <cell r="A3291">
            <v>3</v>
          </cell>
          <cell r="B3291" t="str">
            <v>COP</v>
          </cell>
          <cell r="C3291" t="str">
            <v>Subastas</v>
          </cell>
          <cell r="D3291" t="str">
            <v>Fija</v>
          </cell>
          <cell r="E3291">
            <v>1</v>
          </cell>
          <cell r="F3291">
            <v>36381</v>
          </cell>
          <cell r="G3291" t="str">
            <v>Agosto</v>
          </cell>
          <cell r="H3291">
            <v>1999</v>
          </cell>
          <cell r="I3291">
            <v>36747</v>
          </cell>
          <cell r="J3291">
            <v>2000</v>
          </cell>
          <cell r="K3291" t="str">
            <v>Agosto</v>
          </cell>
          <cell r="L3291">
            <v>36483</v>
          </cell>
          <cell r="M3291" t="str">
            <v>Noviembre</v>
          </cell>
          <cell r="N3291">
            <v>1999</v>
          </cell>
          <cell r="Q3291">
            <v>20</v>
          </cell>
          <cell r="R3291">
            <v>15.25</v>
          </cell>
          <cell r="S3291">
            <v>108.334</v>
          </cell>
          <cell r="T3291">
            <v>27691.4</v>
          </cell>
          <cell r="U3291">
            <v>29999.201276</v>
          </cell>
          <cell r="V3291">
            <v>27691.4</v>
          </cell>
          <cell r="W3291">
            <v>29999.201276</v>
          </cell>
          <cell r="X3291">
            <v>27691.4</v>
          </cell>
          <cell r="Y3291">
            <v>5538.2800000000007</v>
          </cell>
          <cell r="Z3291">
            <v>33229.68</v>
          </cell>
          <cell r="AA3291">
            <v>422293.85000000003</v>
          </cell>
          <cell r="AB3291">
            <v>0</v>
          </cell>
          <cell r="AC3291">
            <v>5538.2800000000007</v>
          </cell>
          <cell r="AD3291">
            <v>0</v>
          </cell>
          <cell r="AE3291">
            <v>0</v>
          </cell>
          <cell r="AF3291">
            <v>0</v>
          </cell>
          <cell r="AG3291">
            <v>0</v>
          </cell>
          <cell r="AH3291">
            <v>0</v>
          </cell>
          <cell r="AI3291">
            <v>0</v>
          </cell>
          <cell r="AJ3291">
            <v>0</v>
          </cell>
          <cell r="AK3291">
            <v>0</v>
          </cell>
          <cell r="AL3291">
            <v>0</v>
          </cell>
          <cell r="AM3291">
            <v>0</v>
          </cell>
          <cell r="AN3291">
            <v>0</v>
          </cell>
          <cell r="AO3291">
            <v>0</v>
          </cell>
          <cell r="AP3291">
            <v>0</v>
          </cell>
          <cell r="AQ3291">
            <v>5538.2800000000007</v>
          </cell>
        </row>
        <row r="3292">
          <cell r="A3292">
            <v>3</v>
          </cell>
          <cell r="B3292" t="str">
            <v>COP</v>
          </cell>
          <cell r="C3292" t="str">
            <v>Convenidas</v>
          </cell>
          <cell r="D3292" t="str">
            <v>Fija</v>
          </cell>
          <cell r="E3292">
            <v>1</v>
          </cell>
          <cell r="F3292">
            <v>36381</v>
          </cell>
          <cell r="G3292" t="str">
            <v>Agosto</v>
          </cell>
          <cell r="H3292">
            <v>1999</v>
          </cell>
          <cell r="I3292">
            <v>36747</v>
          </cell>
          <cell r="J3292">
            <v>2000</v>
          </cell>
          <cell r="K3292" t="str">
            <v>Agosto</v>
          </cell>
          <cell r="L3292">
            <v>36483</v>
          </cell>
          <cell r="M3292" t="str">
            <v>Noviembre</v>
          </cell>
          <cell r="N3292">
            <v>1999</v>
          </cell>
          <cell r="Q3292">
            <v>20</v>
          </cell>
          <cell r="R3292">
            <v>15.25</v>
          </cell>
          <cell r="S3292">
            <v>108.334</v>
          </cell>
          <cell r="T3292">
            <v>30461.3</v>
          </cell>
          <cell r="U3292">
            <v>32999.944742</v>
          </cell>
          <cell r="V3292">
            <v>30461.3</v>
          </cell>
          <cell r="W3292">
            <v>32999.944742</v>
          </cell>
          <cell r="X3292">
            <v>30461.3</v>
          </cell>
          <cell r="Y3292">
            <v>6092.26</v>
          </cell>
          <cell r="Z3292">
            <v>36553.56</v>
          </cell>
          <cell r="AA3292">
            <v>464534.82500000001</v>
          </cell>
          <cell r="AB3292">
            <v>0</v>
          </cell>
          <cell r="AC3292">
            <v>6092.26</v>
          </cell>
          <cell r="AD3292">
            <v>0</v>
          </cell>
          <cell r="AE3292">
            <v>0</v>
          </cell>
          <cell r="AF3292">
            <v>0</v>
          </cell>
          <cell r="AG3292">
            <v>0</v>
          </cell>
          <cell r="AH3292">
            <v>0</v>
          </cell>
          <cell r="AI3292">
            <v>0</v>
          </cell>
          <cell r="AJ3292">
            <v>0</v>
          </cell>
          <cell r="AK3292">
            <v>0</v>
          </cell>
          <cell r="AL3292">
            <v>0</v>
          </cell>
          <cell r="AM3292">
            <v>0</v>
          </cell>
          <cell r="AN3292">
            <v>0</v>
          </cell>
          <cell r="AO3292">
            <v>0</v>
          </cell>
          <cell r="AP3292">
            <v>0</v>
          </cell>
          <cell r="AQ3292">
            <v>6092.26</v>
          </cell>
        </row>
        <row r="3293">
          <cell r="A3293">
            <v>3</v>
          </cell>
          <cell r="B3293" t="str">
            <v>COP</v>
          </cell>
          <cell r="C3293" t="str">
            <v>Convenidas</v>
          </cell>
          <cell r="D3293" t="str">
            <v>Fija</v>
          </cell>
          <cell r="E3293">
            <v>3</v>
          </cell>
          <cell r="F3293">
            <v>36381</v>
          </cell>
          <cell r="G3293" t="str">
            <v>Agosto</v>
          </cell>
          <cell r="H3293">
            <v>1999</v>
          </cell>
          <cell r="I3293">
            <v>37477</v>
          </cell>
          <cell r="J3293">
            <v>2002</v>
          </cell>
          <cell r="K3293" t="str">
            <v>Agosto</v>
          </cell>
          <cell r="L3293">
            <v>36483</v>
          </cell>
          <cell r="M3293" t="str">
            <v>Noviembre</v>
          </cell>
          <cell r="N3293">
            <v>1999</v>
          </cell>
          <cell r="Q3293">
            <v>20</v>
          </cell>
          <cell r="R3293">
            <v>17.899999999999999</v>
          </cell>
          <cell r="S3293">
            <v>109.498</v>
          </cell>
          <cell r="T3293">
            <v>2465.6999999999998</v>
          </cell>
          <cell r="U3293">
            <v>2699.892186</v>
          </cell>
          <cell r="V3293">
            <v>2465.6999999999998</v>
          </cell>
          <cell r="W3293">
            <v>2699.892186</v>
          </cell>
          <cell r="X3293">
            <v>2465.6999999999998</v>
          </cell>
          <cell r="Y3293">
            <v>493.14</v>
          </cell>
          <cell r="Z3293">
            <v>2958.8399999999997</v>
          </cell>
          <cell r="AA3293">
            <v>44136.029999999992</v>
          </cell>
          <cell r="AB3293">
            <v>0</v>
          </cell>
          <cell r="AC3293">
            <v>493.14</v>
          </cell>
          <cell r="AD3293">
            <v>493.14</v>
          </cell>
          <cell r="AE3293">
            <v>493.14</v>
          </cell>
          <cell r="AF3293">
            <v>0</v>
          </cell>
          <cell r="AG3293">
            <v>0</v>
          </cell>
          <cell r="AH3293">
            <v>0</v>
          </cell>
          <cell r="AI3293">
            <v>0</v>
          </cell>
          <cell r="AJ3293">
            <v>0</v>
          </cell>
          <cell r="AK3293">
            <v>0</v>
          </cell>
          <cell r="AL3293">
            <v>0</v>
          </cell>
          <cell r="AM3293">
            <v>0</v>
          </cell>
          <cell r="AN3293">
            <v>0</v>
          </cell>
          <cell r="AO3293">
            <v>0</v>
          </cell>
          <cell r="AP3293">
            <v>0</v>
          </cell>
          <cell r="AQ3293">
            <v>1479.42</v>
          </cell>
        </row>
        <row r="3294">
          <cell r="A3294">
            <v>3</v>
          </cell>
          <cell r="B3294" t="str">
            <v>COP</v>
          </cell>
          <cell r="C3294" t="str">
            <v>Forzosas</v>
          </cell>
          <cell r="D3294" t="str">
            <v>Fija</v>
          </cell>
          <cell r="E3294">
            <v>1</v>
          </cell>
          <cell r="F3294">
            <v>36466</v>
          </cell>
          <cell r="G3294" t="str">
            <v>Noviembre</v>
          </cell>
          <cell r="H3294">
            <v>1999</v>
          </cell>
          <cell r="I3294">
            <v>36832</v>
          </cell>
          <cell r="J3294">
            <v>2000</v>
          </cell>
          <cell r="K3294" t="str">
            <v>Noviembre</v>
          </cell>
          <cell r="L3294">
            <v>36487</v>
          </cell>
          <cell r="M3294" t="str">
            <v>Noviembre</v>
          </cell>
          <cell r="N3294">
            <v>1999</v>
          </cell>
          <cell r="Q3294">
            <v>20</v>
          </cell>
          <cell r="R3294">
            <v>15.25</v>
          </cell>
          <cell r="S3294">
            <v>104.97499999999999</v>
          </cell>
          <cell r="T3294">
            <v>381</v>
          </cell>
          <cell r="U3294">
            <v>399.95474999999999</v>
          </cell>
          <cell r="V3294">
            <v>381</v>
          </cell>
          <cell r="W3294">
            <v>399.95474999999999</v>
          </cell>
          <cell r="X3294">
            <v>381</v>
          </cell>
          <cell r="Y3294">
            <v>76.2</v>
          </cell>
          <cell r="Z3294">
            <v>457.2</v>
          </cell>
          <cell r="AA3294">
            <v>5810.25</v>
          </cell>
          <cell r="AB3294">
            <v>0</v>
          </cell>
          <cell r="AC3294">
            <v>76.2</v>
          </cell>
          <cell r="AD3294">
            <v>0</v>
          </cell>
          <cell r="AE3294">
            <v>0</v>
          </cell>
          <cell r="AF3294">
            <v>0</v>
          </cell>
          <cell r="AG3294">
            <v>0</v>
          </cell>
          <cell r="AH3294">
            <v>0</v>
          </cell>
          <cell r="AI3294">
            <v>0</v>
          </cell>
          <cell r="AJ3294">
            <v>0</v>
          </cell>
          <cell r="AK3294">
            <v>0</v>
          </cell>
          <cell r="AL3294">
            <v>0</v>
          </cell>
          <cell r="AM3294">
            <v>0</v>
          </cell>
          <cell r="AN3294">
            <v>0</v>
          </cell>
          <cell r="AO3294">
            <v>0</v>
          </cell>
          <cell r="AP3294">
            <v>0</v>
          </cell>
          <cell r="AQ3294">
            <v>76.2</v>
          </cell>
        </row>
        <row r="3295">
          <cell r="A3295">
            <v>3</v>
          </cell>
          <cell r="B3295" t="str">
            <v>COP</v>
          </cell>
          <cell r="C3295" t="str">
            <v>Convenidas</v>
          </cell>
          <cell r="D3295" t="str">
            <v>Fija</v>
          </cell>
          <cell r="E3295">
            <v>1</v>
          </cell>
          <cell r="F3295">
            <v>36466</v>
          </cell>
          <cell r="G3295" t="str">
            <v>Noviembre</v>
          </cell>
          <cell r="H3295">
            <v>1999</v>
          </cell>
          <cell r="I3295">
            <v>36832</v>
          </cell>
          <cell r="J3295">
            <v>2000</v>
          </cell>
          <cell r="K3295" t="str">
            <v>Noviembre</v>
          </cell>
          <cell r="L3295">
            <v>36487</v>
          </cell>
          <cell r="M3295" t="str">
            <v>Noviembre</v>
          </cell>
          <cell r="N3295">
            <v>1999</v>
          </cell>
          <cell r="Q3295">
            <v>20</v>
          </cell>
          <cell r="R3295">
            <v>15.25</v>
          </cell>
          <cell r="S3295">
            <v>104.97499999999999</v>
          </cell>
          <cell r="T3295">
            <v>1905.2</v>
          </cell>
          <cell r="U3295">
            <v>1999.9837</v>
          </cell>
          <cell r="V3295">
            <v>1905.2</v>
          </cell>
          <cell r="W3295">
            <v>1999.9837</v>
          </cell>
          <cell r="X3295">
            <v>1905.2</v>
          </cell>
          <cell r="Y3295">
            <v>381.04</v>
          </cell>
          <cell r="Z3295">
            <v>2286.2400000000002</v>
          </cell>
          <cell r="AA3295">
            <v>29054.3</v>
          </cell>
          <cell r="AB3295">
            <v>0</v>
          </cell>
          <cell r="AC3295">
            <v>381.04</v>
          </cell>
          <cell r="AD3295">
            <v>0</v>
          </cell>
          <cell r="AE3295">
            <v>0</v>
          </cell>
          <cell r="AF3295">
            <v>0</v>
          </cell>
          <cell r="AG3295">
            <v>0</v>
          </cell>
          <cell r="AH3295">
            <v>0</v>
          </cell>
          <cell r="AI3295">
            <v>0</v>
          </cell>
          <cell r="AJ3295">
            <v>0</v>
          </cell>
          <cell r="AK3295">
            <v>0</v>
          </cell>
          <cell r="AL3295">
            <v>0</v>
          </cell>
          <cell r="AM3295">
            <v>0</v>
          </cell>
          <cell r="AN3295">
            <v>0</v>
          </cell>
          <cell r="AO3295">
            <v>0</v>
          </cell>
          <cell r="AP3295">
            <v>0</v>
          </cell>
          <cell r="AQ3295">
            <v>381.04</v>
          </cell>
        </row>
        <row r="3296">
          <cell r="A3296">
            <v>3</v>
          </cell>
          <cell r="B3296" t="str">
            <v>COP</v>
          </cell>
          <cell r="C3296" t="str">
            <v>Forzosas</v>
          </cell>
          <cell r="D3296" t="str">
            <v>Fija</v>
          </cell>
          <cell r="E3296">
            <v>2</v>
          </cell>
          <cell r="F3296">
            <v>36353</v>
          </cell>
          <cell r="G3296" t="str">
            <v>Julio</v>
          </cell>
          <cell r="H3296">
            <v>1999</v>
          </cell>
          <cell r="I3296">
            <v>37084</v>
          </cell>
          <cell r="J3296">
            <v>2001</v>
          </cell>
          <cell r="K3296" t="str">
            <v>Julio</v>
          </cell>
          <cell r="L3296">
            <v>36487</v>
          </cell>
          <cell r="M3296" t="str">
            <v>Noviembre</v>
          </cell>
          <cell r="N3296">
            <v>1999</v>
          </cell>
          <cell r="Q3296">
            <v>20</v>
          </cell>
          <cell r="R3296">
            <v>17</v>
          </cell>
          <cell r="S3296">
            <v>110.971</v>
          </cell>
          <cell r="T3296">
            <v>2703.4</v>
          </cell>
          <cell r="U3296">
            <v>2999.990014</v>
          </cell>
          <cell r="V3296">
            <v>2703.4</v>
          </cell>
          <cell r="W3296">
            <v>2999.990014</v>
          </cell>
          <cell r="X3296">
            <v>2703.4</v>
          </cell>
          <cell r="Y3296">
            <v>540.68000000000006</v>
          </cell>
          <cell r="Z3296">
            <v>3244.08</v>
          </cell>
          <cell r="AA3296">
            <v>45957.8</v>
          </cell>
          <cell r="AB3296">
            <v>0</v>
          </cell>
          <cell r="AC3296">
            <v>540.68000000000006</v>
          </cell>
          <cell r="AD3296">
            <v>540.68000000000006</v>
          </cell>
          <cell r="AE3296">
            <v>0</v>
          </cell>
          <cell r="AF3296">
            <v>0</v>
          </cell>
          <cell r="AG3296">
            <v>0</v>
          </cell>
          <cell r="AH3296">
            <v>0</v>
          </cell>
          <cell r="AI3296">
            <v>0</v>
          </cell>
          <cell r="AJ3296">
            <v>0</v>
          </cell>
          <cell r="AK3296">
            <v>0</v>
          </cell>
          <cell r="AL3296">
            <v>0</v>
          </cell>
          <cell r="AM3296">
            <v>0</v>
          </cell>
          <cell r="AN3296">
            <v>0</v>
          </cell>
          <cell r="AO3296">
            <v>0</v>
          </cell>
          <cell r="AP3296">
            <v>0</v>
          </cell>
          <cell r="AQ3296">
            <v>1081.3600000000001</v>
          </cell>
        </row>
        <row r="3297">
          <cell r="A3297">
            <v>3</v>
          </cell>
          <cell r="B3297" t="str">
            <v>COP</v>
          </cell>
          <cell r="C3297" t="str">
            <v>Convenidas</v>
          </cell>
          <cell r="D3297" t="str">
            <v>Fija</v>
          </cell>
          <cell r="E3297">
            <v>2</v>
          </cell>
          <cell r="F3297">
            <v>36353</v>
          </cell>
          <cell r="G3297" t="str">
            <v>Julio</v>
          </cell>
          <cell r="H3297">
            <v>1999</v>
          </cell>
          <cell r="I3297">
            <v>37084</v>
          </cell>
          <cell r="J3297">
            <v>2001</v>
          </cell>
          <cell r="K3297" t="str">
            <v>Julio</v>
          </cell>
          <cell r="L3297">
            <v>36487</v>
          </cell>
          <cell r="M3297" t="str">
            <v>Noviembre</v>
          </cell>
          <cell r="N3297">
            <v>1999</v>
          </cell>
          <cell r="Q3297">
            <v>20</v>
          </cell>
          <cell r="R3297">
            <v>17</v>
          </cell>
          <cell r="S3297">
            <v>110.971</v>
          </cell>
          <cell r="T3297">
            <v>3919.9</v>
          </cell>
          <cell r="U3297">
            <v>4349.9522290000004</v>
          </cell>
          <cell r="V3297">
            <v>3919.9</v>
          </cell>
          <cell r="W3297">
            <v>4349.9522290000004</v>
          </cell>
          <cell r="X3297">
            <v>3919.9</v>
          </cell>
          <cell r="Y3297">
            <v>783.98</v>
          </cell>
          <cell r="Z3297">
            <v>4703.88</v>
          </cell>
          <cell r="AA3297">
            <v>66638.3</v>
          </cell>
          <cell r="AB3297">
            <v>0</v>
          </cell>
          <cell r="AC3297">
            <v>783.98</v>
          </cell>
          <cell r="AD3297">
            <v>783.98</v>
          </cell>
          <cell r="AE3297">
            <v>0</v>
          </cell>
          <cell r="AF3297">
            <v>0</v>
          </cell>
          <cell r="AG3297">
            <v>0</v>
          </cell>
          <cell r="AH3297">
            <v>0</v>
          </cell>
          <cell r="AI3297">
            <v>0</v>
          </cell>
          <cell r="AJ3297">
            <v>0</v>
          </cell>
          <cell r="AK3297">
            <v>0</v>
          </cell>
          <cell r="AL3297">
            <v>0</v>
          </cell>
          <cell r="AM3297">
            <v>0</v>
          </cell>
          <cell r="AN3297">
            <v>0</v>
          </cell>
          <cell r="AO3297">
            <v>0</v>
          </cell>
          <cell r="AP3297">
            <v>0</v>
          </cell>
          <cell r="AQ3297">
            <v>1567.96</v>
          </cell>
        </row>
        <row r="3298">
          <cell r="A3298">
            <v>3</v>
          </cell>
          <cell r="B3298" t="str">
            <v>COP</v>
          </cell>
          <cell r="C3298" t="str">
            <v>Forzosas</v>
          </cell>
          <cell r="D3298" t="str">
            <v>Fija</v>
          </cell>
          <cell r="E3298">
            <v>3</v>
          </cell>
          <cell r="F3298">
            <v>36381</v>
          </cell>
          <cell r="G3298" t="str">
            <v>Agosto</v>
          </cell>
          <cell r="H3298">
            <v>1999</v>
          </cell>
          <cell r="I3298">
            <v>37477</v>
          </cell>
          <cell r="J3298">
            <v>2002</v>
          </cell>
          <cell r="K3298" t="str">
            <v>Agosto</v>
          </cell>
          <cell r="L3298">
            <v>36487</v>
          </cell>
          <cell r="M3298" t="str">
            <v>Noviembre</v>
          </cell>
          <cell r="N3298">
            <v>1999</v>
          </cell>
          <cell r="Q3298">
            <v>20</v>
          </cell>
          <cell r="R3298">
            <v>17.899999999999999</v>
          </cell>
          <cell r="S3298">
            <v>109.696</v>
          </cell>
          <cell r="T3298">
            <v>500</v>
          </cell>
          <cell r="U3298">
            <v>548.48</v>
          </cell>
          <cell r="V3298">
            <v>500</v>
          </cell>
          <cell r="W3298">
            <v>548.48</v>
          </cell>
          <cell r="X3298">
            <v>500</v>
          </cell>
          <cell r="Y3298">
            <v>100</v>
          </cell>
          <cell r="Z3298">
            <v>600</v>
          </cell>
          <cell r="AA3298">
            <v>8950</v>
          </cell>
          <cell r="AB3298">
            <v>0</v>
          </cell>
          <cell r="AC3298">
            <v>100</v>
          </cell>
          <cell r="AD3298">
            <v>100</v>
          </cell>
          <cell r="AE3298">
            <v>100</v>
          </cell>
          <cell r="AF3298">
            <v>0</v>
          </cell>
          <cell r="AG3298">
            <v>0</v>
          </cell>
          <cell r="AH3298">
            <v>0</v>
          </cell>
          <cell r="AI3298">
            <v>0</v>
          </cell>
          <cell r="AJ3298">
            <v>0</v>
          </cell>
          <cell r="AK3298">
            <v>0</v>
          </cell>
          <cell r="AL3298">
            <v>0</v>
          </cell>
          <cell r="AM3298">
            <v>0</v>
          </cell>
          <cell r="AN3298">
            <v>0</v>
          </cell>
          <cell r="AO3298">
            <v>0</v>
          </cell>
          <cell r="AP3298">
            <v>0</v>
          </cell>
          <cell r="AQ3298">
            <v>300</v>
          </cell>
        </row>
        <row r="3299">
          <cell r="A3299">
            <v>3</v>
          </cell>
          <cell r="B3299" t="str">
            <v>COP</v>
          </cell>
          <cell r="C3299" t="str">
            <v>Forzosas</v>
          </cell>
          <cell r="D3299" t="str">
            <v>Fija</v>
          </cell>
          <cell r="E3299">
            <v>1</v>
          </cell>
          <cell r="F3299">
            <v>36466</v>
          </cell>
          <cell r="G3299" t="str">
            <v>Noviembre</v>
          </cell>
          <cell r="H3299">
            <v>1999</v>
          </cell>
          <cell r="I3299">
            <v>36832</v>
          </cell>
          <cell r="J3299">
            <v>2000</v>
          </cell>
          <cell r="K3299" t="str">
            <v>Noviembre</v>
          </cell>
          <cell r="L3299">
            <v>36488</v>
          </cell>
          <cell r="M3299" t="str">
            <v>Noviembre</v>
          </cell>
          <cell r="N3299">
            <v>1999</v>
          </cell>
          <cell r="Q3299">
            <v>20</v>
          </cell>
          <cell r="R3299">
            <v>15.25</v>
          </cell>
          <cell r="S3299">
            <v>105.01600000000001</v>
          </cell>
          <cell r="T3299">
            <v>1618.7</v>
          </cell>
          <cell r="U3299">
            <v>1699.893992</v>
          </cell>
          <cell r="V3299">
            <v>1618.7</v>
          </cell>
          <cell r="W3299">
            <v>1699.893992</v>
          </cell>
          <cell r="X3299">
            <v>1618.7</v>
          </cell>
          <cell r="Y3299">
            <v>323.74</v>
          </cell>
          <cell r="Z3299">
            <v>1942.44</v>
          </cell>
          <cell r="AA3299">
            <v>24685.174999999999</v>
          </cell>
          <cell r="AB3299">
            <v>0</v>
          </cell>
          <cell r="AC3299">
            <v>323.74</v>
          </cell>
          <cell r="AD3299">
            <v>0</v>
          </cell>
          <cell r="AE3299">
            <v>0</v>
          </cell>
          <cell r="AF3299">
            <v>0</v>
          </cell>
          <cell r="AG3299">
            <v>0</v>
          </cell>
          <cell r="AH3299">
            <v>0</v>
          </cell>
          <cell r="AI3299">
            <v>0</v>
          </cell>
          <cell r="AJ3299">
            <v>0</v>
          </cell>
          <cell r="AK3299">
            <v>0</v>
          </cell>
          <cell r="AL3299">
            <v>0</v>
          </cell>
          <cell r="AM3299">
            <v>0</v>
          </cell>
          <cell r="AN3299">
            <v>0</v>
          </cell>
          <cell r="AO3299">
            <v>0</v>
          </cell>
          <cell r="AP3299">
            <v>0</v>
          </cell>
          <cell r="AQ3299">
            <v>323.74</v>
          </cell>
        </row>
        <row r="3300">
          <cell r="A3300">
            <v>3</v>
          </cell>
          <cell r="B3300" t="str">
            <v>COP</v>
          </cell>
          <cell r="C3300" t="str">
            <v>Convenidas St</v>
          </cell>
          <cell r="D3300" t="str">
            <v>Variable</v>
          </cell>
          <cell r="E3300">
            <v>10</v>
          </cell>
          <cell r="F3300">
            <v>36488</v>
          </cell>
          <cell r="G3300" t="str">
            <v>Noviembre</v>
          </cell>
          <cell r="H3300">
            <v>1999</v>
          </cell>
          <cell r="I3300">
            <v>40141</v>
          </cell>
          <cell r="J3300">
            <v>2009</v>
          </cell>
          <cell r="K3300" t="str">
            <v>Noviembre</v>
          </cell>
          <cell r="L3300">
            <v>36488</v>
          </cell>
          <cell r="M3300" t="str">
            <v>Noviembre</v>
          </cell>
          <cell r="N3300">
            <v>1999</v>
          </cell>
          <cell r="P3300">
            <v>7.1</v>
          </cell>
          <cell r="Q3300">
            <v>17.079999999999998</v>
          </cell>
          <cell r="R3300">
            <v>17.079999999999998</v>
          </cell>
          <cell r="S3300">
            <v>100</v>
          </cell>
          <cell r="T3300">
            <v>3041.5</v>
          </cell>
          <cell r="U3300">
            <v>3041.5</v>
          </cell>
          <cell r="V3300">
            <v>3041.5</v>
          </cell>
          <cell r="W3300">
            <v>3041.5</v>
          </cell>
          <cell r="X3300">
            <v>3041.5</v>
          </cell>
          <cell r="Y3300">
            <v>519.48819999999989</v>
          </cell>
          <cell r="Z3300">
            <v>3560.9881999999998</v>
          </cell>
          <cell r="AA3300">
            <v>51948.819999999992</v>
          </cell>
          <cell r="AB3300">
            <v>0</v>
          </cell>
          <cell r="AC3300">
            <v>552.03224999999998</v>
          </cell>
          <cell r="AD3300">
            <v>494.85205000000002</v>
          </cell>
          <cell r="AE3300">
            <v>418.5104</v>
          </cell>
          <cell r="AF3300">
            <v>395.09084999999999</v>
          </cell>
          <cell r="AG3300">
            <v>362.54680000000002</v>
          </cell>
          <cell r="AH3300">
            <v>346.12270000000001</v>
          </cell>
          <cell r="AI3300">
            <v>346.12270000000001</v>
          </cell>
          <cell r="AJ3300">
            <v>346.12270000000001</v>
          </cell>
          <cell r="AK3300">
            <v>411.51495</v>
          </cell>
          <cell r="AL3300">
            <v>411.51495</v>
          </cell>
          <cell r="AM3300">
            <v>0</v>
          </cell>
          <cell r="AN3300">
            <v>0</v>
          </cell>
          <cell r="AO3300">
            <v>0</v>
          </cell>
          <cell r="AP3300">
            <v>0</v>
          </cell>
          <cell r="AQ3300">
            <v>4084.4303499999996</v>
          </cell>
        </row>
        <row r="3301">
          <cell r="A3301">
            <v>3</v>
          </cell>
          <cell r="B3301" t="str">
            <v>COP</v>
          </cell>
          <cell r="C3301" t="str">
            <v>Subastas</v>
          </cell>
          <cell r="D3301" t="str">
            <v>Fija</v>
          </cell>
          <cell r="E3301">
            <v>1</v>
          </cell>
          <cell r="F3301">
            <v>36381</v>
          </cell>
          <cell r="G3301" t="str">
            <v>Agosto</v>
          </cell>
          <cell r="H3301">
            <v>1999</v>
          </cell>
          <cell r="I3301">
            <v>36747</v>
          </cell>
          <cell r="J3301">
            <v>2000</v>
          </cell>
          <cell r="K3301" t="str">
            <v>Agosto</v>
          </cell>
          <cell r="L3301">
            <v>36490</v>
          </cell>
          <cell r="M3301" t="str">
            <v>Noviembre</v>
          </cell>
          <cell r="N3301">
            <v>1999</v>
          </cell>
          <cell r="Q3301">
            <v>20</v>
          </cell>
          <cell r="R3301">
            <v>15.49</v>
          </cell>
          <cell r="S3301">
            <v>108.471</v>
          </cell>
          <cell r="T3301">
            <v>9219</v>
          </cell>
          <cell r="U3301">
            <v>9999.9414899999992</v>
          </cell>
          <cell r="V3301">
            <v>9219</v>
          </cell>
          <cell r="W3301">
            <v>9999.9414899999992</v>
          </cell>
          <cell r="X3301">
            <v>9219</v>
          </cell>
          <cell r="Y3301">
            <v>1843.8000000000002</v>
          </cell>
          <cell r="Z3301">
            <v>11062.8</v>
          </cell>
          <cell r="AA3301">
            <v>142802.31</v>
          </cell>
          <cell r="AB3301">
            <v>0</v>
          </cell>
          <cell r="AC3301">
            <v>1843.8000000000002</v>
          </cell>
          <cell r="AD3301">
            <v>0</v>
          </cell>
          <cell r="AE3301">
            <v>0</v>
          </cell>
          <cell r="AF3301">
            <v>0</v>
          </cell>
          <cell r="AG3301">
            <v>0</v>
          </cell>
          <cell r="AH3301">
            <v>0</v>
          </cell>
          <cell r="AI3301">
            <v>0</v>
          </cell>
          <cell r="AJ3301">
            <v>0</v>
          </cell>
          <cell r="AK3301">
            <v>0</v>
          </cell>
          <cell r="AL3301">
            <v>0</v>
          </cell>
          <cell r="AM3301">
            <v>0</v>
          </cell>
          <cell r="AN3301">
            <v>0</v>
          </cell>
          <cell r="AO3301">
            <v>0</v>
          </cell>
          <cell r="AP3301">
            <v>0</v>
          </cell>
          <cell r="AQ3301">
            <v>1843.8000000000002</v>
          </cell>
        </row>
        <row r="3302">
          <cell r="A3302">
            <v>3</v>
          </cell>
          <cell r="B3302" t="str">
            <v>COP</v>
          </cell>
          <cell r="C3302" t="str">
            <v>Forzosas</v>
          </cell>
          <cell r="D3302" t="str">
            <v>Fija</v>
          </cell>
          <cell r="E3302">
            <v>1</v>
          </cell>
          <cell r="F3302">
            <v>36466</v>
          </cell>
          <cell r="G3302" t="str">
            <v>Noviembre</v>
          </cell>
          <cell r="H3302">
            <v>1999</v>
          </cell>
          <cell r="I3302">
            <v>36832</v>
          </cell>
          <cell r="J3302">
            <v>2000</v>
          </cell>
          <cell r="K3302" t="str">
            <v>Noviembre</v>
          </cell>
          <cell r="L3302">
            <v>36490</v>
          </cell>
          <cell r="M3302" t="str">
            <v>Noviembre</v>
          </cell>
          <cell r="N3302">
            <v>1999</v>
          </cell>
          <cell r="Q3302">
            <v>20</v>
          </cell>
          <cell r="R3302">
            <v>15.49</v>
          </cell>
          <cell r="S3302">
            <v>104.89400000000001</v>
          </cell>
          <cell r="T3302">
            <v>9533.4</v>
          </cell>
          <cell r="U3302">
            <v>9999.9645959999998</v>
          </cell>
          <cell r="V3302">
            <v>9533.4</v>
          </cell>
          <cell r="W3302">
            <v>9999.9645959999998</v>
          </cell>
          <cell r="X3302">
            <v>9533.4</v>
          </cell>
          <cell r="Y3302">
            <v>1906.68</v>
          </cell>
          <cell r="Z3302">
            <v>11440.08</v>
          </cell>
          <cell r="AA3302">
            <v>147672.36600000001</v>
          </cell>
          <cell r="AB3302">
            <v>0</v>
          </cell>
          <cell r="AC3302">
            <v>1906.68</v>
          </cell>
          <cell r="AD3302">
            <v>0</v>
          </cell>
          <cell r="AE3302">
            <v>0</v>
          </cell>
          <cell r="AF3302">
            <v>0</v>
          </cell>
          <cell r="AG3302">
            <v>0</v>
          </cell>
          <cell r="AH3302">
            <v>0</v>
          </cell>
          <cell r="AI3302">
            <v>0</v>
          </cell>
          <cell r="AJ3302">
            <v>0</v>
          </cell>
          <cell r="AK3302">
            <v>0</v>
          </cell>
          <cell r="AL3302">
            <v>0</v>
          </cell>
          <cell r="AM3302">
            <v>0</v>
          </cell>
          <cell r="AN3302">
            <v>0</v>
          </cell>
          <cell r="AO3302">
            <v>0</v>
          </cell>
          <cell r="AP3302">
            <v>0</v>
          </cell>
          <cell r="AQ3302">
            <v>1906.68</v>
          </cell>
        </row>
        <row r="3303">
          <cell r="A3303">
            <v>3</v>
          </cell>
          <cell r="B3303" t="str">
            <v>COP</v>
          </cell>
          <cell r="C3303" t="str">
            <v>Subastas</v>
          </cell>
          <cell r="D3303" t="str">
            <v>Fija</v>
          </cell>
          <cell r="E3303">
            <v>2</v>
          </cell>
          <cell r="F3303">
            <v>36353</v>
          </cell>
          <cell r="G3303" t="str">
            <v>Julio</v>
          </cell>
          <cell r="H3303">
            <v>1999</v>
          </cell>
          <cell r="I3303">
            <v>37084</v>
          </cell>
          <cell r="J3303">
            <v>2001</v>
          </cell>
          <cell r="K3303" t="str">
            <v>Julio</v>
          </cell>
          <cell r="L3303">
            <v>36490</v>
          </cell>
          <cell r="M3303" t="str">
            <v>Noviembre</v>
          </cell>
          <cell r="N3303">
            <v>1999</v>
          </cell>
          <cell r="Q3303">
            <v>20</v>
          </cell>
          <cell r="R3303">
            <v>16.8</v>
          </cell>
          <cell r="S3303">
            <v>111.393</v>
          </cell>
          <cell r="T3303">
            <v>22442.9</v>
          </cell>
          <cell r="U3303">
            <v>24999.819597000002</v>
          </cell>
          <cell r="V3303">
            <v>22442.9</v>
          </cell>
          <cell r="W3303">
            <v>24999.819597000002</v>
          </cell>
          <cell r="X3303">
            <v>22442.9</v>
          </cell>
          <cell r="Y3303">
            <v>4488.5800000000008</v>
          </cell>
          <cell r="Z3303">
            <v>26931.480000000003</v>
          </cell>
          <cell r="AA3303">
            <v>377040.72000000003</v>
          </cell>
          <cell r="AB3303">
            <v>0</v>
          </cell>
          <cell r="AC3303">
            <v>4488.5800000000008</v>
          </cell>
          <cell r="AD3303">
            <v>4488.5800000000008</v>
          </cell>
          <cell r="AE3303">
            <v>0</v>
          </cell>
          <cell r="AF3303">
            <v>0</v>
          </cell>
          <cell r="AG3303">
            <v>0</v>
          </cell>
          <cell r="AH3303">
            <v>0</v>
          </cell>
          <cell r="AI3303">
            <v>0</v>
          </cell>
          <cell r="AJ3303">
            <v>0</v>
          </cell>
          <cell r="AK3303">
            <v>0</v>
          </cell>
          <cell r="AL3303">
            <v>0</v>
          </cell>
          <cell r="AM3303">
            <v>0</v>
          </cell>
          <cell r="AN3303">
            <v>0</v>
          </cell>
          <cell r="AO3303">
            <v>0</v>
          </cell>
          <cell r="AP3303">
            <v>0</v>
          </cell>
          <cell r="AQ3303">
            <v>8977.1600000000017</v>
          </cell>
        </row>
        <row r="3304">
          <cell r="A3304">
            <v>3</v>
          </cell>
          <cell r="B3304" t="str">
            <v>COP</v>
          </cell>
          <cell r="C3304" t="str">
            <v>Subastas</v>
          </cell>
          <cell r="D3304" t="str">
            <v>Fija</v>
          </cell>
          <cell r="E3304">
            <v>3</v>
          </cell>
          <cell r="F3304">
            <v>36381</v>
          </cell>
          <cell r="G3304" t="str">
            <v>Agosto</v>
          </cell>
          <cell r="H3304">
            <v>1999</v>
          </cell>
          <cell r="I3304">
            <v>37477</v>
          </cell>
          <cell r="J3304">
            <v>2002</v>
          </cell>
          <cell r="K3304" t="str">
            <v>Agosto</v>
          </cell>
          <cell r="L3304">
            <v>36490</v>
          </cell>
          <cell r="M3304" t="str">
            <v>Noviembre</v>
          </cell>
          <cell r="N3304">
            <v>1999</v>
          </cell>
          <cell r="Q3304">
            <v>20</v>
          </cell>
          <cell r="R3304">
            <v>17.25</v>
          </cell>
          <cell r="S3304">
            <v>111.21299999999999</v>
          </cell>
          <cell r="T3304">
            <v>22479.200000000001</v>
          </cell>
          <cell r="U3304">
            <v>24999.792696</v>
          </cell>
          <cell r="V3304">
            <v>22479.200000000001</v>
          </cell>
          <cell r="W3304">
            <v>24999.792696</v>
          </cell>
          <cell r="X3304">
            <v>22479.200000000001</v>
          </cell>
          <cell r="Y3304">
            <v>4495.84</v>
          </cell>
          <cell r="Z3304">
            <v>26975.040000000001</v>
          </cell>
          <cell r="AA3304">
            <v>387766.2</v>
          </cell>
          <cell r="AB3304">
            <v>0</v>
          </cell>
          <cell r="AC3304">
            <v>4495.84</v>
          </cell>
          <cell r="AD3304">
            <v>4495.84</v>
          </cell>
          <cell r="AE3304">
            <v>4495.84</v>
          </cell>
          <cell r="AF3304">
            <v>0</v>
          </cell>
          <cell r="AG3304">
            <v>0</v>
          </cell>
          <cell r="AH3304">
            <v>0</v>
          </cell>
          <cell r="AI3304">
            <v>0</v>
          </cell>
          <cell r="AJ3304">
            <v>0</v>
          </cell>
          <cell r="AK3304">
            <v>0</v>
          </cell>
          <cell r="AL3304">
            <v>0</v>
          </cell>
          <cell r="AM3304">
            <v>0</v>
          </cell>
          <cell r="AN3304">
            <v>0</v>
          </cell>
          <cell r="AO3304">
            <v>0</v>
          </cell>
          <cell r="AP3304">
            <v>0</v>
          </cell>
          <cell r="AQ3304">
            <v>13487.52</v>
          </cell>
        </row>
        <row r="3305">
          <cell r="A3305">
            <v>3</v>
          </cell>
          <cell r="B3305" t="str">
            <v>COP</v>
          </cell>
          <cell r="C3305" t="str">
            <v>Convenidas</v>
          </cell>
          <cell r="D3305" t="str">
            <v>Fija</v>
          </cell>
          <cell r="E3305">
            <v>1</v>
          </cell>
          <cell r="F3305">
            <v>36466</v>
          </cell>
          <cell r="G3305" t="str">
            <v>Noviembre</v>
          </cell>
          <cell r="H3305">
            <v>1999</v>
          </cell>
          <cell r="I3305">
            <v>36832</v>
          </cell>
          <cell r="J3305">
            <v>2000</v>
          </cell>
          <cell r="K3305" t="str">
            <v>Noviembre</v>
          </cell>
          <cell r="L3305">
            <v>36493</v>
          </cell>
          <cell r="M3305" t="str">
            <v>Noviembre</v>
          </cell>
          <cell r="N3305">
            <v>1999</v>
          </cell>
          <cell r="Q3305">
            <v>20</v>
          </cell>
          <cell r="R3305">
            <v>15.49</v>
          </cell>
          <cell r="S3305">
            <v>105.018</v>
          </cell>
          <cell r="T3305">
            <v>190443.5</v>
          </cell>
          <cell r="U3305">
            <v>199999.95483</v>
          </cell>
          <cell r="V3305">
            <v>190443.5</v>
          </cell>
          <cell r="W3305">
            <v>199999.95483</v>
          </cell>
          <cell r="X3305">
            <v>190443.5</v>
          </cell>
          <cell r="Y3305">
            <v>38088.700000000004</v>
          </cell>
          <cell r="Z3305">
            <v>228532.2</v>
          </cell>
          <cell r="AA3305">
            <v>2949969.8149999999</v>
          </cell>
          <cell r="AB3305">
            <v>0</v>
          </cell>
          <cell r="AC3305">
            <v>38088.700000000004</v>
          </cell>
          <cell r="AD3305">
            <v>0</v>
          </cell>
          <cell r="AE3305">
            <v>0</v>
          </cell>
          <cell r="AF3305">
            <v>0</v>
          </cell>
          <cell r="AG3305">
            <v>0</v>
          </cell>
          <cell r="AH3305">
            <v>0</v>
          </cell>
          <cell r="AI3305">
            <v>0</v>
          </cell>
          <cell r="AJ3305">
            <v>0</v>
          </cell>
          <cell r="AK3305">
            <v>0</v>
          </cell>
          <cell r="AL3305">
            <v>0</v>
          </cell>
          <cell r="AM3305">
            <v>0</v>
          </cell>
          <cell r="AN3305">
            <v>0</v>
          </cell>
          <cell r="AO3305">
            <v>0</v>
          </cell>
          <cell r="AP3305">
            <v>0</v>
          </cell>
          <cell r="AQ3305">
            <v>38088.700000000004</v>
          </cell>
        </row>
        <row r="3306">
          <cell r="A3306">
            <v>3</v>
          </cell>
          <cell r="B3306" t="str">
            <v>COP</v>
          </cell>
          <cell r="C3306" t="str">
            <v>Forzosas</v>
          </cell>
          <cell r="D3306" t="str">
            <v>Fija</v>
          </cell>
          <cell r="E3306">
            <v>1</v>
          </cell>
          <cell r="F3306">
            <v>36466</v>
          </cell>
          <cell r="G3306" t="str">
            <v>Noviembre</v>
          </cell>
          <cell r="H3306">
            <v>1999</v>
          </cell>
          <cell r="I3306">
            <v>36832</v>
          </cell>
          <cell r="J3306">
            <v>2000</v>
          </cell>
          <cell r="K3306" t="str">
            <v>Noviembre</v>
          </cell>
          <cell r="L3306">
            <v>36494</v>
          </cell>
          <cell r="M3306" t="str">
            <v>Noviembre</v>
          </cell>
          <cell r="N3306">
            <v>1999</v>
          </cell>
          <cell r="Q3306">
            <v>20</v>
          </cell>
          <cell r="R3306">
            <v>15.49</v>
          </cell>
          <cell r="S3306">
            <v>105.059</v>
          </cell>
          <cell r="T3306">
            <v>285.5</v>
          </cell>
          <cell r="U3306">
            <v>299.943445</v>
          </cell>
          <cell r="V3306">
            <v>285.5</v>
          </cell>
          <cell r="W3306">
            <v>299.943445</v>
          </cell>
          <cell r="X3306">
            <v>285.5</v>
          </cell>
          <cell r="Y3306">
            <v>57.1</v>
          </cell>
          <cell r="Z3306">
            <v>342.6</v>
          </cell>
          <cell r="AA3306">
            <v>4422.3950000000004</v>
          </cell>
          <cell r="AB3306">
            <v>0</v>
          </cell>
          <cell r="AC3306">
            <v>57.1</v>
          </cell>
          <cell r="AD3306">
            <v>0</v>
          </cell>
          <cell r="AE3306">
            <v>0</v>
          </cell>
          <cell r="AF3306">
            <v>0</v>
          </cell>
          <cell r="AG3306">
            <v>0</v>
          </cell>
          <cell r="AH3306">
            <v>0</v>
          </cell>
          <cell r="AI3306">
            <v>0</v>
          </cell>
          <cell r="AJ3306">
            <v>0</v>
          </cell>
          <cell r="AK3306">
            <v>0</v>
          </cell>
          <cell r="AL3306">
            <v>0</v>
          </cell>
          <cell r="AM3306">
            <v>0</v>
          </cell>
          <cell r="AN3306">
            <v>0</v>
          </cell>
          <cell r="AO3306">
            <v>0</v>
          </cell>
          <cell r="AP3306">
            <v>0</v>
          </cell>
          <cell r="AQ3306">
            <v>57.1</v>
          </cell>
        </row>
        <row r="3307">
          <cell r="A3307">
            <v>3</v>
          </cell>
          <cell r="B3307" t="str">
            <v>COP</v>
          </cell>
          <cell r="C3307" t="str">
            <v>Convenidas</v>
          </cell>
          <cell r="D3307" t="str">
            <v>Fija</v>
          </cell>
          <cell r="E3307">
            <v>1</v>
          </cell>
          <cell r="F3307">
            <v>36466</v>
          </cell>
          <cell r="G3307" t="str">
            <v>Noviembre</v>
          </cell>
          <cell r="H3307">
            <v>1999</v>
          </cell>
          <cell r="I3307">
            <v>36832</v>
          </cell>
          <cell r="J3307">
            <v>2000</v>
          </cell>
          <cell r="K3307" t="str">
            <v>Noviembre</v>
          </cell>
          <cell r="L3307">
            <v>36494</v>
          </cell>
          <cell r="M3307" t="str">
            <v>Noviembre</v>
          </cell>
          <cell r="N3307">
            <v>1999</v>
          </cell>
          <cell r="Q3307">
            <v>20</v>
          </cell>
          <cell r="R3307">
            <v>15.49</v>
          </cell>
          <cell r="S3307">
            <v>105.059</v>
          </cell>
          <cell r="T3307">
            <v>114221.5</v>
          </cell>
          <cell r="U3307">
            <v>119999.965685</v>
          </cell>
          <cell r="V3307">
            <v>114221.5</v>
          </cell>
          <cell r="W3307">
            <v>119999.965685</v>
          </cell>
          <cell r="X3307">
            <v>114221.5</v>
          </cell>
          <cell r="Y3307">
            <v>22844.300000000003</v>
          </cell>
          <cell r="Z3307">
            <v>137065.79999999999</v>
          </cell>
          <cell r="AA3307">
            <v>1769291.0349999999</v>
          </cell>
          <cell r="AB3307">
            <v>0</v>
          </cell>
          <cell r="AC3307">
            <v>22844.300000000003</v>
          </cell>
          <cell r="AD3307">
            <v>0</v>
          </cell>
          <cell r="AE3307">
            <v>0</v>
          </cell>
          <cell r="AF3307">
            <v>0</v>
          </cell>
          <cell r="AG3307">
            <v>0</v>
          </cell>
          <cell r="AH3307">
            <v>0</v>
          </cell>
          <cell r="AI3307">
            <v>0</v>
          </cell>
          <cell r="AJ3307">
            <v>0</v>
          </cell>
          <cell r="AK3307">
            <v>0</v>
          </cell>
          <cell r="AL3307">
            <v>0</v>
          </cell>
          <cell r="AM3307">
            <v>0</v>
          </cell>
          <cell r="AN3307">
            <v>0</v>
          </cell>
          <cell r="AO3307">
            <v>0</v>
          </cell>
          <cell r="AP3307">
            <v>0</v>
          </cell>
          <cell r="AQ3307">
            <v>22844.300000000003</v>
          </cell>
        </row>
        <row r="3308">
          <cell r="A3308">
            <v>3</v>
          </cell>
          <cell r="B3308" t="str">
            <v>COP</v>
          </cell>
          <cell r="C3308" t="str">
            <v>Forzosas</v>
          </cell>
          <cell r="D3308" t="str">
            <v>Fija</v>
          </cell>
          <cell r="E3308">
            <v>2</v>
          </cell>
          <cell r="F3308">
            <v>36353</v>
          </cell>
          <cell r="G3308" t="str">
            <v>Julio</v>
          </cell>
          <cell r="H3308">
            <v>1999</v>
          </cell>
          <cell r="I3308">
            <v>37084</v>
          </cell>
          <cell r="J3308">
            <v>2001</v>
          </cell>
          <cell r="K3308" t="str">
            <v>Julio</v>
          </cell>
          <cell r="L3308">
            <v>36495</v>
          </cell>
          <cell r="M3308" t="str">
            <v>Diciembre</v>
          </cell>
          <cell r="N3308">
            <v>1999</v>
          </cell>
          <cell r="Q3308">
            <v>20</v>
          </cell>
          <cell r="R3308">
            <v>16.8</v>
          </cell>
          <cell r="S3308">
            <v>111.63</v>
          </cell>
          <cell r="T3308">
            <v>164.2</v>
          </cell>
          <cell r="U3308">
            <v>183.29646</v>
          </cell>
          <cell r="V3308">
            <v>164.2</v>
          </cell>
          <cell r="W3308">
            <v>183.29646</v>
          </cell>
          <cell r="X3308">
            <v>164.2</v>
          </cell>
          <cell r="Y3308">
            <v>32.839999999999996</v>
          </cell>
          <cell r="Z3308">
            <v>197.04</v>
          </cell>
          <cell r="AA3308">
            <v>2758.56</v>
          </cell>
          <cell r="AB3308">
            <v>0</v>
          </cell>
          <cell r="AC3308">
            <v>32.839999999999996</v>
          </cell>
          <cell r="AD3308">
            <v>32.839999999999996</v>
          </cell>
          <cell r="AE3308">
            <v>0</v>
          </cell>
          <cell r="AF3308">
            <v>0</v>
          </cell>
          <cell r="AG3308">
            <v>0</v>
          </cell>
          <cell r="AH3308">
            <v>0</v>
          </cell>
          <cell r="AI3308">
            <v>0</v>
          </cell>
          <cell r="AJ3308">
            <v>0</v>
          </cell>
          <cell r="AK3308">
            <v>0</v>
          </cell>
          <cell r="AL3308">
            <v>0</v>
          </cell>
          <cell r="AM3308">
            <v>0</v>
          </cell>
          <cell r="AN3308">
            <v>0</v>
          </cell>
          <cell r="AO3308">
            <v>0</v>
          </cell>
          <cell r="AP3308">
            <v>0</v>
          </cell>
          <cell r="AQ3308">
            <v>65.679999999999993</v>
          </cell>
        </row>
        <row r="3309">
          <cell r="A3309">
            <v>3</v>
          </cell>
          <cell r="B3309" t="str">
            <v>COP</v>
          </cell>
          <cell r="C3309" t="str">
            <v>Convenidas</v>
          </cell>
          <cell r="D3309" t="str">
            <v>Fija</v>
          </cell>
          <cell r="E3309">
            <v>3</v>
          </cell>
          <cell r="F3309">
            <v>36458</v>
          </cell>
          <cell r="G3309" t="str">
            <v>Octubre</v>
          </cell>
          <cell r="H3309">
            <v>1999</v>
          </cell>
          <cell r="I3309">
            <v>37554</v>
          </cell>
          <cell r="J3309">
            <v>2002</v>
          </cell>
          <cell r="K3309" t="str">
            <v>Octubre</v>
          </cell>
          <cell r="L3309">
            <v>36495</v>
          </cell>
          <cell r="M3309" t="str">
            <v>Diciembre</v>
          </cell>
          <cell r="N3309">
            <v>1999</v>
          </cell>
          <cell r="Q3309">
            <v>18</v>
          </cell>
          <cell r="R3309">
            <v>17.25</v>
          </cell>
          <cell r="S3309">
            <v>103.304</v>
          </cell>
          <cell r="T3309">
            <v>9680.1</v>
          </cell>
          <cell r="U3309">
            <v>9999.9305039999999</v>
          </cell>
          <cell r="V3309">
            <v>9680.1</v>
          </cell>
          <cell r="W3309">
            <v>9999.9305039999999</v>
          </cell>
          <cell r="X3309">
            <v>9680.1</v>
          </cell>
          <cell r="Y3309">
            <v>1742.4179999999999</v>
          </cell>
          <cell r="Z3309">
            <v>11422.518</v>
          </cell>
          <cell r="AA3309">
            <v>166981.72500000001</v>
          </cell>
          <cell r="AB3309">
            <v>0</v>
          </cell>
          <cell r="AC3309">
            <v>1742.4179999999999</v>
          </cell>
          <cell r="AD3309">
            <v>1742.4179999999999</v>
          </cell>
          <cell r="AE3309">
            <v>1742.4179999999999</v>
          </cell>
          <cell r="AF3309">
            <v>0</v>
          </cell>
          <cell r="AG3309">
            <v>0</v>
          </cell>
          <cell r="AH3309">
            <v>0</v>
          </cell>
          <cell r="AI3309">
            <v>0</v>
          </cell>
          <cell r="AJ3309">
            <v>0</v>
          </cell>
          <cell r="AK3309">
            <v>0</v>
          </cell>
          <cell r="AL3309">
            <v>0</v>
          </cell>
          <cell r="AM3309">
            <v>0</v>
          </cell>
          <cell r="AN3309">
            <v>0</v>
          </cell>
          <cell r="AO3309">
            <v>0</v>
          </cell>
          <cell r="AP3309">
            <v>0</v>
          </cell>
          <cell r="AQ3309">
            <v>5227.2539999999999</v>
          </cell>
        </row>
        <row r="3310">
          <cell r="A3310">
            <v>3</v>
          </cell>
          <cell r="B3310" t="str">
            <v>COP</v>
          </cell>
          <cell r="C3310" t="str">
            <v>Forzosas</v>
          </cell>
          <cell r="D3310" t="str">
            <v>Fija</v>
          </cell>
          <cell r="E3310">
            <v>1</v>
          </cell>
          <cell r="F3310">
            <v>36466</v>
          </cell>
          <cell r="G3310" t="str">
            <v>Noviembre</v>
          </cell>
          <cell r="H3310">
            <v>1999</v>
          </cell>
          <cell r="I3310">
            <v>36832</v>
          </cell>
          <cell r="J3310">
            <v>2000</v>
          </cell>
          <cell r="K3310" t="str">
            <v>Noviembre</v>
          </cell>
          <cell r="L3310">
            <v>36497</v>
          </cell>
          <cell r="M3310" t="str">
            <v>Diciembre</v>
          </cell>
          <cell r="N3310">
            <v>1999</v>
          </cell>
          <cell r="Q3310">
            <v>20</v>
          </cell>
          <cell r="R3310">
            <v>15.49</v>
          </cell>
          <cell r="S3310">
            <v>105.184</v>
          </cell>
          <cell r="T3310">
            <v>6369.7</v>
          </cell>
          <cell r="U3310">
            <v>6699.905248</v>
          </cell>
          <cell r="V3310">
            <v>6369.7</v>
          </cell>
          <cell r="W3310">
            <v>6699.905248</v>
          </cell>
          <cell r="X3310">
            <v>6369.7</v>
          </cell>
          <cell r="Y3310">
            <v>1273.94</v>
          </cell>
          <cell r="Z3310">
            <v>7643.6399999999994</v>
          </cell>
          <cell r="AA3310">
            <v>98666.653000000006</v>
          </cell>
          <cell r="AB3310">
            <v>0</v>
          </cell>
          <cell r="AC3310">
            <v>1273.94</v>
          </cell>
          <cell r="AD3310">
            <v>0</v>
          </cell>
          <cell r="AE3310">
            <v>0</v>
          </cell>
          <cell r="AF3310">
            <v>0</v>
          </cell>
          <cell r="AG3310">
            <v>0</v>
          </cell>
          <cell r="AH3310">
            <v>0</v>
          </cell>
          <cell r="AI3310">
            <v>0</v>
          </cell>
          <cell r="AJ3310">
            <v>0</v>
          </cell>
          <cell r="AK3310">
            <v>0</v>
          </cell>
          <cell r="AL3310">
            <v>0</v>
          </cell>
          <cell r="AM3310">
            <v>0</v>
          </cell>
          <cell r="AN3310">
            <v>0</v>
          </cell>
          <cell r="AO3310">
            <v>0</v>
          </cell>
          <cell r="AP3310">
            <v>0</v>
          </cell>
          <cell r="AQ3310">
            <v>1273.94</v>
          </cell>
        </row>
        <row r="3311">
          <cell r="A3311">
            <v>3</v>
          </cell>
          <cell r="B3311" t="str">
            <v>COP</v>
          </cell>
          <cell r="C3311" t="str">
            <v>Convenidas</v>
          </cell>
          <cell r="D3311" t="str">
            <v>Fija</v>
          </cell>
          <cell r="E3311">
            <v>1</v>
          </cell>
          <cell r="F3311">
            <v>36466</v>
          </cell>
          <cell r="G3311" t="str">
            <v>Noviembre</v>
          </cell>
          <cell r="H3311">
            <v>1999</v>
          </cell>
          <cell r="I3311">
            <v>36832</v>
          </cell>
          <cell r="J3311">
            <v>2000</v>
          </cell>
          <cell r="K3311" t="str">
            <v>Noviembre</v>
          </cell>
          <cell r="L3311">
            <v>36500</v>
          </cell>
          <cell r="M3311" t="str">
            <v>Diciembre</v>
          </cell>
          <cell r="N3311">
            <v>1999</v>
          </cell>
          <cell r="Q3311">
            <v>20</v>
          </cell>
          <cell r="R3311">
            <v>15.49</v>
          </cell>
          <cell r="S3311">
            <v>105.30800000000001</v>
          </cell>
          <cell r="T3311">
            <v>28487.8</v>
          </cell>
          <cell r="U3311">
            <v>29999.932423999999</v>
          </cell>
          <cell r="V3311">
            <v>28487.8</v>
          </cell>
          <cell r="W3311">
            <v>29999.932423999999</v>
          </cell>
          <cell r="X3311">
            <v>28487.8</v>
          </cell>
          <cell r="Y3311">
            <v>5697.56</v>
          </cell>
          <cell r="Z3311">
            <v>34185.360000000001</v>
          </cell>
          <cell r="AA3311">
            <v>441276.022</v>
          </cell>
          <cell r="AB3311">
            <v>0</v>
          </cell>
          <cell r="AC3311">
            <v>5697.56</v>
          </cell>
          <cell r="AD3311">
            <v>0</v>
          </cell>
          <cell r="AE3311">
            <v>0</v>
          </cell>
          <cell r="AF3311">
            <v>0</v>
          </cell>
          <cell r="AG3311">
            <v>0</v>
          </cell>
          <cell r="AH3311">
            <v>0</v>
          </cell>
          <cell r="AI3311">
            <v>0</v>
          </cell>
          <cell r="AJ3311">
            <v>0</v>
          </cell>
          <cell r="AK3311">
            <v>0</v>
          </cell>
          <cell r="AL3311">
            <v>0</v>
          </cell>
          <cell r="AM3311">
            <v>0</v>
          </cell>
          <cell r="AN3311">
            <v>0</v>
          </cell>
          <cell r="AO3311">
            <v>0</v>
          </cell>
          <cell r="AP3311">
            <v>0</v>
          </cell>
          <cell r="AQ3311">
            <v>5697.56</v>
          </cell>
        </row>
        <row r="3312">
          <cell r="A3312">
            <v>3</v>
          </cell>
          <cell r="B3312" t="str">
            <v>COP</v>
          </cell>
          <cell r="C3312" t="str">
            <v>Forzosas</v>
          </cell>
          <cell r="D3312" t="str">
            <v>Fija</v>
          </cell>
          <cell r="E3312">
            <v>1</v>
          </cell>
          <cell r="F3312">
            <v>36466</v>
          </cell>
          <cell r="G3312" t="str">
            <v>Noviembre</v>
          </cell>
          <cell r="H3312">
            <v>1999</v>
          </cell>
          <cell r="I3312">
            <v>36832</v>
          </cell>
          <cell r="J3312">
            <v>2000</v>
          </cell>
          <cell r="K3312" t="str">
            <v>Noviembre</v>
          </cell>
          <cell r="L3312">
            <v>36501</v>
          </cell>
          <cell r="M3312" t="str">
            <v>Diciembre</v>
          </cell>
          <cell r="N3312">
            <v>1999</v>
          </cell>
          <cell r="Q3312">
            <v>20</v>
          </cell>
          <cell r="R3312">
            <v>15.49</v>
          </cell>
          <cell r="S3312">
            <v>105.35</v>
          </cell>
          <cell r="T3312">
            <v>1224.3</v>
          </cell>
          <cell r="U3312">
            <v>1289.8000500000001</v>
          </cell>
          <cell r="V3312">
            <v>1224.3</v>
          </cell>
          <cell r="W3312">
            <v>1289.8000500000001</v>
          </cell>
          <cell r="X3312">
            <v>1224.3</v>
          </cell>
          <cell r="Y3312">
            <v>244.86</v>
          </cell>
          <cell r="Z3312">
            <v>1469.1599999999999</v>
          </cell>
          <cell r="AA3312">
            <v>18964.406999999999</v>
          </cell>
          <cell r="AB3312">
            <v>0</v>
          </cell>
          <cell r="AC3312">
            <v>244.86</v>
          </cell>
          <cell r="AD3312">
            <v>0</v>
          </cell>
          <cell r="AE3312">
            <v>0</v>
          </cell>
          <cell r="AF3312">
            <v>0</v>
          </cell>
          <cell r="AG3312">
            <v>0</v>
          </cell>
          <cell r="AH3312">
            <v>0</v>
          </cell>
          <cell r="AI3312">
            <v>0</v>
          </cell>
          <cell r="AJ3312">
            <v>0</v>
          </cell>
          <cell r="AK3312">
            <v>0</v>
          </cell>
          <cell r="AL3312">
            <v>0</v>
          </cell>
          <cell r="AM3312">
            <v>0</v>
          </cell>
          <cell r="AN3312">
            <v>0</v>
          </cell>
          <cell r="AO3312">
            <v>0</v>
          </cell>
          <cell r="AP3312">
            <v>0</v>
          </cell>
          <cell r="AQ3312">
            <v>244.86</v>
          </cell>
        </row>
        <row r="3313">
          <cell r="A3313">
            <v>3</v>
          </cell>
          <cell r="B3313" t="str">
            <v>COP</v>
          </cell>
          <cell r="C3313" t="str">
            <v>Convenidas</v>
          </cell>
          <cell r="D3313" t="str">
            <v>Fija</v>
          </cell>
          <cell r="E3313">
            <v>3</v>
          </cell>
          <cell r="F3313">
            <v>36458</v>
          </cell>
          <cell r="G3313" t="str">
            <v>Octubre</v>
          </cell>
          <cell r="H3313">
            <v>1999</v>
          </cell>
          <cell r="I3313">
            <v>37554</v>
          </cell>
          <cell r="J3313">
            <v>2002</v>
          </cell>
          <cell r="K3313" t="str">
            <v>Octubre</v>
          </cell>
          <cell r="L3313">
            <v>36503</v>
          </cell>
          <cell r="M3313" t="str">
            <v>Diciembre</v>
          </cell>
          <cell r="N3313">
            <v>1999</v>
          </cell>
          <cell r="Q3313">
            <v>18</v>
          </cell>
          <cell r="R3313">
            <v>17.25</v>
          </cell>
          <cell r="S3313">
            <v>103.66500000000001</v>
          </cell>
          <cell r="T3313">
            <v>57878.7</v>
          </cell>
          <cell r="U3313">
            <v>59999.954355000002</v>
          </cell>
          <cell r="V3313">
            <v>57878.7</v>
          </cell>
          <cell r="W3313">
            <v>59999.954355000002</v>
          </cell>
          <cell r="X3313">
            <v>57878.7</v>
          </cell>
          <cell r="Y3313">
            <v>10418.165999999999</v>
          </cell>
          <cell r="Z3313">
            <v>68296.865999999995</v>
          </cell>
          <cell r="AA3313">
            <v>998407.57499999995</v>
          </cell>
          <cell r="AB3313">
            <v>0</v>
          </cell>
          <cell r="AC3313">
            <v>10418.165999999999</v>
          </cell>
          <cell r="AD3313">
            <v>10418.165999999999</v>
          </cell>
          <cell r="AE3313">
            <v>10418.165999999999</v>
          </cell>
          <cell r="AF3313">
            <v>0</v>
          </cell>
          <cell r="AG3313">
            <v>0</v>
          </cell>
          <cell r="AH3313">
            <v>0</v>
          </cell>
          <cell r="AI3313">
            <v>0</v>
          </cell>
          <cell r="AJ3313">
            <v>0</v>
          </cell>
          <cell r="AK3313">
            <v>0</v>
          </cell>
          <cell r="AL3313">
            <v>0</v>
          </cell>
          <cell r="AM3313">
            <v>0</v>
          </cell>
          <cell r="AN3313">
            <v>0</v>
          </cell>
          <cell r="AO3313">
            <v>0</v>
          </cell>
          <cell r="AP3313">
            <v>0</v>
          </cell>
          <cell r="AQ3313">
            <v>31254.498</v>
          </cell>
        </row>
        <row r="3314">
          <cell r="A3314">
            <v>3</v>
          </cell>
          <cell r="B3314" t="str">
            <v>COP</v>
          </cell>
          <cell r="C3314" t="str">
            <v>Forzosas</v>
          </cell>
          <cell r="D3314" t="str">
            <v>Fija</v>
          </cell>
          <cell r="E3314">
            <v>1</v>
          </cell>
          <cell r="F3314">
            <v>36466</v>
          </cell>
          <cell r="G3314" t="str">
            <v>Noviembre</v>
          </cell>
          <cell r="H3314">
            <v>1999</v>
          </cell>
          <cell r="I3314">
            <v>36832</v>
          </cell>
          <cell r="J3314">
            <v>2000</v>
          </cell>
          <cell r="K3314" t="str">
            <v>Noviembre</v>
          </cell>
          <cell r="L3314">
            <v>36504</v>
          </cell>
          <cell r="M3314" t="str">
            <v>Diciembre</v>
          </cell>
          <cell r="N3314">
            <v>1999</v>
          </cell>
          <cell r="Q3314">
            <v>20</v>
          </cell>
          <cell r="R3314">
            <v>14.86</v>
          </cell>
          <cell r="S3314">
            <v>105.99299999999999</v>
          </cell>
          <cell r="T3314">
            <v>172.5</v>
          </cell>
          <cell r="U3314">
            <v>182.83792500000001</v>
          </cell>
          <cell r="V3314">
            <v>172.5</v>
          </cell>
          <cell r="W3314">
            <v>182.83792500000001</v>
          </cell>
          <cell r="X3314">
            <v>172.5</v>
          </cell>
          <cell r="Y3314">
            <v>34.5</v>
          </cell>
          <cell r="Z3314">
            <v>207</v>
          </cell>
          <cell r="AA3314">
            <v>2563.35</v>
          </cell>
          <cell r="AB3314">
            <v>0</v>
          </cell>
          <cell r="AC3314">
            <v>34.5</v>
          </cell>
          <cell r="AD3314">
            <v>0</v>
          </cell>
          <cell r="AE3314">
            <v>0</v>
          </cell>
          <cell r="AF3314">
            <v>0</v>
          </cell>
          <cell r="AG3314">
            <v>0</v>
          </cell>
          <cell r="AH3314">
            <v>0</v>
          </cell>
          <cell r="AI3314">
            <v>0</v>
          </cell>
          <cell r="AJ3314">
            <v>0</v>
          </cell>
          <cell r="AK3314">
            <v>0</v>
          </cell>
          <cell r="AL3314">
            <v>0</v>
          </cell>
          <cell r="AM3314">
            <v>0</v>
          </cell>
          <cell r="AN3314">
            <v>0</v>
          </cell>
          <cell r="AO3314">
            <v>0</v>
          </cell>
          <cell r="AP3314">
            <v>0</v>
          </cell>
          <cell r="AQ3314">
            <v>34.5</v>
          </cell>
        </row>
        <row r="3315">
          <cell r="A3315">
            <v>3</v>
          </cell>
          <cell r="B3315" t="str">
            <v>COP</v>
          </cell>
          <cell r="C3315" t="str">
            <v>Forzosas</v>
          </cell>
          <cell r="D3315" t="str">
            <v>Fija</v>
          </cell>
          <cell r="E3315">
            <v>2</v>
          </cell>
          <cell r="F3315">
            <v>36497</v>
          </cell>
          <cell r="G3315" t="str">
            <v>Diciembre</v>
          </cell>
          <cell r="H3315">
            <v>1999</v>
          </cell>
          <cell r="I3315">
            <v>37228</v>
          </cell>
          <cell r="J3315">
            <v>2001</v>
          </cell>
          <cell r="K3315" t="str">
            <v>Diciembre</v>
          </cell>
          <cell r="L3315">
            <v>36504</v>
          </cell>
          <cell r="M3315" t="str">
            <v>Diciembre</v>
          </cell>
          <cell r="N3315">
            <v>1999</v>
          </cell>
          <cell r="Q3315">
            <v>18</v>
          </cell>
          <cell r="R3315">
            <v>16.100000000000001</v>
          </cell>
          <cell r="S3315">
            <v>103.342</v>
          </cell>
          <cell r="T3315">
            <v>7741.2</v>
          </cell>
          <cell r="U3315">
            <v>7999.9109040000003</v>
          </cell>
          <cell r="V3315">
            <v>7741.2</v>
          </cell>
          <cell r="W3315">
            <v>7999.9109040000003</v>
          </cell>
          <cell r="X3315">
            <v>7741.2</v>
          </cell>
          <cell r="Y3315">
            <v>1393.4159999999999</v>
          </cell>
          <cell r="Z3315">
            <v>9134.616</v>
          </cell>
          <cell r="AA3315">
            <v>124633.32</v>
          </cell>
          <cell r="AB3315">
            <v>0</v>
          </cell>
          <cell r="AC3315">
            <v>1393.4159999999999</v>
          </cell>
          <cell r="AD3315">
            <v>1393.4159999999999</v>
          </cell>
          <cell r="AE3315">
            <v>0</v>
          </cell>
          <cell r="AF3315">
            <v>0</v>
          </cell>
          <cell r="AG3315">
            <v>0</v>
          </cell>
          <cell r="AH3315">
            <v>0</v>
          </cell>
          <cell r="AI3315">
            <v>0</v>
          </cell>
          <cell r="AJ3315">
            <v>0</v>
          </cell>
          <cell r="AK3315">
            <v>0</v>
          </cell>
          <cell r="AL3315">
            <v>0</v>
          </cell>
          <cell r="AM3315">
            <v>0</v>
          </cell>
          <cell r="AN3315">
            <v>0</v>
          </cell>
          <cell r="AO3315">
            <v>0</v>
          </cell>
          <cell r="AP3315">
            <v>0</v>
          </cell>
          <cell r="AQ3315">
            <v>2786.8319999999999</v>
          </cell>
        </row>
        <row r="3316">
          <cell r="A3316">
            <v>3</v>
          </cell>
          <cell r="B3316" t="str">
            <v>COP</v>
          </cell>
          <cell r="C3316" t="str">
            <v>Subastas</v>
          </cell>
          <cell r="D3316" t="str">
            <v>Fija</v>
          </cell>
          <cell r="E3316">
            <v>1</v>
          </cell>
          <cell r="F3316">
            <v>36466</v>
          </cell>
          <cell r="G3316" t="str">
            <v>Noviembre</v>
          </cell>
          <cell r="H3316">
            <v>1999</v>
          </cell>
          <cell r="I3316">
            <v>36832</v>
          </cell>
          <cell r="J3316">
            <v>2000</v>
          </cell>
          <cell r="K3316" t="str">
            <v>Noviembre</v>
          </cell>
          <cell r="L3316">
            <v>36507</v>
          </cell>
          <cell r="M3316" t="str">
            <v>Diciembre</v>
          </cell>
          <cell r="N3316">
            <v>1999</v>
          </cell>
          <cell r="Q3316">
            <v>20</v>
          </cell>
          <cell r="R3316">
            <v>14.86</v>
          </cell>
          <cell r="S3316">
            <v>106.114</v>
          </cell>
          <cell r="T3316">
            <v>7067.7</v>
          </cell>
          <cell r="U3316">
            <v>7499.8191779999997</v>
          </cell>
          <cell r="V3316">
            <v>7067.7</v>
          </cell>
          <cell r="W3316">
            <v>7499.8191779999997</v>
          </cell>
          <cell r="X3316">
            <v>7067.7</v>
          </cell>
          <cell r="Y3316">
            <v>1413.54</v>
          </cell>
          <cell r="Z3316">
            <v>8481.24</v>
          </cell>
          <cell r="AA3316">
            <v>105026.022</v>
          </cell>
          <cell r="AB3316">
            <v>0</v>
          </cell>
          <cell r="AC3316">
            <v>1413.54</v>
          </cell>
          <cell r="AD3316">
            <v>0</v>
          </cell>
          <cell r="AE3316">
            <v>0</v>
          </cell>
          <cell r="AF3316">
            <v>0</v>
          </cell>
          <cell r="AG3316">
            <v>0</v>
          </cell>
          <cell r="AH3316">
            <v>0</v>
          </cell>
          <cell r="AI3316">
            <v>0</v>
          </cell>
          <cell r="AJ3316">
            <v>0</v>
          </cell>
          <cell r="AK3316">
            <v>0</v>
          </cell>
          <cell r="AL3316">
            <v>0</v>
          </cell>
          <cell r="AM3316">
            <v>0</v>
          </cell>
          <cell r="AN3316">
            <v>0</v>
          </cell>
          <cell r="AO3316">
            <v>0</v>
          </cell>
          <cell r="AP3316">
            <v>0</v>
          </cell>
          <cell r="AQ3316">
            <v>1413.54</v>
          </cell>
        </row>
        <row r="3317">
          <cell r="A3317">
            <v>3</v>
          </cell>
          <cell r="B3317" t="str">
            <v>COP</v>
          </cell>
          <cell r="C3317" t="str">
            <v>Forzosas</v>
          </cell>
          <cell r="D3317" t="str">
            <v>Fija</v>
          </cell>
          <cell r="E3317">
            <v>1</v>
          </cell>
          <cell r="F3317">
            <v>36466</v>
          </cell>
          <cell r="G3317" t="str">
            <v>Noviembre</v>
          </cell>
          <cell r="H3317">
            <v>1999</v>
          </cell>
          <cell r="I3317">
            <v>36832</v>
          </cell>
          <cell r="J3317">
            <v>2000</v>
          </cell>
          <cell r="K3317" t="str">
            <v>Noviembre</v>
          </cell>
          <cell r="L3317">
            <v>36507</v>
          </cell>
          <cell r="M3317" t="str">
            <v>Diciembre</v>
          </cell>
          <cell r="N3317">
            <v>1999</v>
          </cell>
          <cell r="Q3317">
            <v>20</v>
          </cell>
          <cell r="R3317">
            <v>14.86</v>
          </cell>
          <cell r="S3317">
            <v>106.114</v>
          </cell>
          <cell r="T3317">
            <v>164.8</v>
          </cell>
          <cell r="U3317">
            <v>174.87587199999999</v>
          </cell>
          <cell r="V3317">
            <v>164.8</v>
          </cell>
          <cell r="W3317">
            <v>174.87587199999999</v>
          </cell>
          <cell r="X3317">
            <v>164.8</v>
          </cell>
          <cell r="Y3317">
            <v>32.96</v>
          </cell>
          <cell r="Z3317">
            <v>197.76000000000002</v>
          </cell>
          <cell r="AA3317">
            <v>2448.9279999999999</v>
          </cell>
          <cell r="AB3317">
            <v>0</v>
          </cell>
          <cell r="AC3317">
            <v>32.96</v>
          </cell>
          <cell r="AD3317">
            <v>0</v>
          </cell>
          <cell r="AE3317">
            <v>0</v>
          </cell>
          <cell r="AF3317">
            <v>0</v>
          </cell>
          <cell r="AG3317">
            <v>0</v>
          </cell>
          <cell r="AH3317">
            <v>0</v>
          </cell>
          <cell r="AI3317">
            <v>0</v>
          </cell>
          <cell r="AJ3317">
            <v>0</v>
          </cell>
          <cell r="AK3317">
            <v>0</v>
          </cell>
          <cell r="AL3317">
            <v>0</v>
          </cell>
          <cell r="AM3317">
            <v>0</v>
          </cell>
          <cell r="AN3317">
            <v>0</v>
          </cell>
          <cell r="AO3317">
            <v>0</v>
          </cell>
          <cell r="AP3317">
            <v>0</v>
          </cell>
          <cell r="AQ3317">
            <v>32.96</v>
          </cell>
        </row>
        <row r="3318">
          <cell r="A3318">
            <v>3</v>
          </cell>
          <cell r="B3318" t="str">
            <v>COP</v>
          </cell>
          <cell r="C3318" t="str">
            <v>Convenidas</v>
          </cell>
          <cell r="D3318" t="str">
            <v>Fija</v>
          </cell>
          <cell r="E3318">
            <v>1</v>
          </cell>
          <cell r="F3318">
            <v>36466</v>
          </cell>
          <cell r="G3318" t="str">
            <v>Noviembre</v>
          </cell>
          <cell r="H3318">
            <v>1999</v>
          </cell>
          <cell r="I3318">
            <v>36832</v>
          </cell>
          <cell r="J3318">
            <v>2000</v>
          </cell>
          <cell r="K3318" t="str">
            <v>Noviembre</v>
          </cell>
          <cell r="L3318">
            <v>36507</v>
          </cell>
          <cell r="M3318" t="str">
            <v>Diciembre</v>
          </cell>
          <cell r="N3318">
            <v>1999</v>
          </cell>
          <cell r="Q3318">
            <v>20</v>
          </cell>
          <cell r="R3318">
            <v>14.86</v>
          </cell>
          <cell r="S3318">
            <v>106.114</v>
          </cell>
          <cell r="T3318">
            <v>58</v>
          </cell>
          <cell r="U3318">
            <v>61.546120000000002</v>
          </cell>
          <cell r="V3318">
            <v>58</v>
          </cell>
          <cell r="W3318">
            <v>61.546120000000002</v>
          </cell>
          <cell r="X3318">
            <v>58</v>
          </cell>
          <cell r="Y3318">
            <v>11.600000000000001</v>
          </cell>
          <cell r="Z3318">
            <v>69.599999999999994</v>
          </cell>
          <cell r="AA3318">
            <v>861.88</v>
          </cell>
          <cell r="AB3318">
            <v>0</v>
          </cell>
          <cell r="AC3318">
            <v>11.600000000000001</v>
          </cell>
          <cell r="AD3318">
            <v>0</v>
          </cell>
          <cell r="AE3318">
            <v>0</v>
          </cell>
          <cell r="AF3318">
            <v>0</v>
          </cell>
          <cell r="AG3318">
            <v>0</v>
          </cell>
          <cell r="AH3318">
            <v>0</v>
          </cell>
          <cell r="AI3318">
            <v>0</v>
          </cell>
          <cell r="AJ3318">
            <v>0</v>
          </cell>
          <cell r="AK3318">
            <v>0</v>
          </cell>
          <cell r="AL3318">
            <v>0</v>
          </cell>
          <cell r="AM3318">
            <v>0</v>
          </cell>
          <cell r="AN3318">
            <v>0</v>
          </cell>
          <cell r="AO3318">
            <v>0</v>
          </cell>
          <cell r="AP3318">
            <v>0</v>
          </cell>
          <cell r="AQ3318">
            <v>11.600000000000001</v>
          </cell>
        </row>
        <row r="3319">
          <cell r="A3319">
            <v>3</v>
          </cell>
          <cell r="B3319" t="str">
            <v>COP</v>
          </cell>
          <cell r="C3319" t="str">
            <v>Subastas</v>
          </cell>
          <cell r="D3319" t="str">
            <v>Fija</v>
          </cell>
          <cell r="E3319">
            <v>2</v>
          </cell>
          <cell r="F3319">
            <v>36497</v>
          </cell>
          <cell r="G3319" t="str">
            <v>Diciembre</v>
          </cell>
          <cell r="H3319">
            <v>1999</v>
          </cell>
          <cell r="I3319">
            <v>37228</v>
          </cell>
          <cell r="J3319">
            <v>2001</v>
          </cell>
          <cell r="K3319" t="str">
            <v>Diciembre</v>
          </cell>
          <cell r="L3319">
            <v>36507</v>
          </cell>
          <cell r="M3319" t="str">
            <v>Diciembre</v>
          </cell>
          <cell r="N3319">
            <v>1999</v>
          </cell>
          <cell r="Q3319">
            <v>18</v>
          </cell>
          <cell r="R3319">
            <v>16.100000000000001</v>
          </cell>
          <cell r="S3319">
            <v>103.468</v>
          </cell>
          <cell r="T3319">
            <v>14497.1</v>
          </cell>
          <cell r="U3319">
            <v>14999.859428</v>
          </cell>
          <cell r="V3319">
            <v>14497.1</v>
          </cell>
          <cell r="W3319">
            <v>14999.859428</v>
          </cell>
          <cell r="X3319">
            <v>14497.1</v>
          </cell>
          <cell r="Y3319">
            <v>2609.4780000000001</v>
          </cell>
          <cell r="Z3319">
            <v>17106.578000000001</v>
          </cell>
          <cell r="AA3319">
            <v>233403.31000000003</v>
          </cell>
          <cell r="AB3319">
            <v>0</v>
          </cell>
          <cell r="AC3319">
            <v>2609.4780000000001</v>
          </cell>
          <cell r="AD3319">
            <v>2609.4780000000001</v>
          </cell>
          <cell r="AE3319">
            <v>0</v>
          </cell>
          <cell r="AF3319">
            <v>0</v>
          </cell>
          <cell r="AG3319">
            <v>0</v>
          </cell>
          <cell r="AH3319">
            <v>0</v>
          </cell>
          <cell r="AI3319">
            <v>0</v>
          </cell>
          <cell r="AJ3319">
            <v>0</v>
          </cell>
          <cell r="AK3319">
            <v>0</v>
          </cell>
          <cell r="AL3319">
            <v>0</v>
          </cell>
          <cell r="AM3319">
            <v>0</v>
          </cell>
          <cell r="AN3319">
            <v>0</v>
          </cell>
          <cell r="AO3319">
            <v>0</v>
          </cell>
          <cell r="AP3319">
            <v>0</v>
          </cell>
          <cell r="AQ3319">
            <v>5218.9560000000001</v>
          </cell>
        </row>
        <row r="3320">
          <cell r="A3320">
            <v>3</v>
          </cell>
          <cell r="B3320" t="str">
            <v>COP</v>
          </cell>
          <cell r="C3320" t="str">
            <v>Subastas</v>
          </cell>
          <cell r="D3320" t="str">
            <v>Fija</v>
          </cell>
          <cell r="E3320">
            <v>3</v>
          </cell>
          <cell r="F3320">
            <v>36458</v>
          </cell>
          <cell r="G3320" t="str">
            <v>Octubre</v>
          </cell>
          <cell r="H3320">
            <v>1999</v>
          </cell>
          <cell r="I3320">
            <v>37554</v>
          </cell>
          <cell r="J3320">
            <v>2002</v>
          </cell>
          <cell r="K3320" t="str">
            <v>Octubre</v>
          </cell>
          <cell r="L3320">
            <v>36507</v>
          </cell>
          <cell r="M3320" t="str">
            <v>Diciembre</v>
          </cell>
          <cell r="N3320">
            <v>1999</v>
          </cell>
          <cell r="Q3320">
            <v>18</v>
          </cell>
          <cell r="R3320">
            <v>16.39</v>
          </cell>
          <cell r="S3320">
            <v>105.72499999999999</v>
          </cell>
          <cell r="T3320">
            <v>14187.5</v>
          </cell>
          <cell r="U3320">
            <v>14999.734375</v>
          </cell>
          <cell r="V3320">
            <v>14187.5</v>
          </cell>
          <cell r="W3320">
            <v>14999.734375</v>
          </cell>
          <cell r="X3320">
            <v>14187.5</v>
          </cell>
          <cell r="Y3320">
            <v>2553.75</v>
          </cell>
          <cell r="Z3320">
            <v>16741.25</v>
          </cell>
          <cell r="AA3320">
            <v>232533.125</v>
          </cell>
          <cell r="AB3320">
            <v>0</v>
          </cell>
          <cell r="AC3320">
            <v>2553.75</v>
          </cell>
          <cell r="AD3320">
            <v>2553.75</v>
          </cell>
          <cell r="AE3320">
            <v>2553.75</v>
          </cell>
          <cell r="AF3320">
            <v>0</v>
          </cell>
          <cell r="AG3320">
            <v>0</v>
          </cell>
          <cell r="AH3320">
            <v>0</v>
          </cell>
          <cell r="AI3320">
            <v>0</v>
          </cell>
          <cell r="AJ3320">
            <v>0</v>
          </cell>
          <cell r="AK3320">
            <v>0</v>
          </cell>
          <cell r="AL3320">
            <v>0</v>
          </cell>
          <cell r="AM3320">
            <v>0</v>
          </cell>
          <cell r="AN3320">
            <v>0</v>
          </cell>
          <cell r="AO3320">
            <v>0</v>
          </cell>
          <cell r="AP3320">
            <v>0</v>
          </cell>
          <cell r="AQ3320">
            <v>7661.25</v>
          </cell>
        </row>
        <row r="3321">
          <cell r="A3321">
            <v>3</v>
          </cell>
          <cell r="B3321" t="str">
            <v>COP</v>
          </cell>
          <cell r="C3321" t="str">
            <v>Forzosas</v>
          </cell>
          <cell r="D3321" t="str">
            <v>Fija</v>
          </cell>
          <cell r="E3321">
            <v>1</v>
          </cell>
          <cell r="F3321">
            <v>36466</v>
          </cell>
          <cell r="G3321" t="str">
            <v>Noviembre</v>
          </cell>
          <cell r="H3321">
            <v>1999</v>
          </cell>
          <cell r="I3321">
            <v>36832</v>
          </cell>
          <cell r="J3321">
            <v>2000</v>
          </cell>
          <cell r="K3321" t="str">
            <v>Noviembre</v>
          </cell>
          <cell r="L3321">
            <v>36508</v>
          </cell>
          <cell r="M3321" t="str">
            <v>Diciembre</v>
          </cell>
          <cell r="N3321">
            <v>1999</v>
          </cell>
          <cell r="Q3321">
            <v>20</v>
          </cell>
          <cell r="R3321">
            <v>14.86</v>
          </cell>
          <cell r="S3321">
            <v>106.154</v>
          </cell>
          <cell r="T3321">
            <v>9420.2000000000007</v>
          </cell>
          <cell r="U3321">
            <v>9999.9191080000001</v>
          </cell>
          <cell r="V3321">
            <v>9420.2000000000007</v>
          </cell>
          <cell r="W3321">
            <v>9999.9191080000001</v>
          </cell>
          <cell r="X3321">
            <v>9420.2000000000007</v>
          </cell>
          <cell r="Y3321">
            <v>1884.0400000000002</v>
          </cell>
          <cell r="Z3321">
            <v>11304.240000000002</v>
          </cell>
          <cell r="AA3321">
            <v>139984.17199999999</v>
          </cell>
          <cell r="AB3321">
            <v>0</v>
          </cell>
          <cell r="AC3321">
            <v>1884.0400000000002</v>
          </cell>
          <cell r="AD3321">
            <v>0</v>
          </cell>
          <cell r="AE3321">
            <v>0</v>
          </cell>
          <cell r="AF3321">
            <v>0</v>
          </cell>
          <cell r="AG3321">
            <v>0</v>
          </cell>
          <cell r="AH3321">
            <v>0</v>
          </cell>
          <cell r="AI3321">
            <v>0</v>
          </cell>
          <cell r="AJ3321">
            <v>0</v>
          </cell>
          <cell r="AK3321">
            <v>0</v>
          </cell>
          <cell r="AL3321">
            <v>0</v>
          </cell>
          <cell r="AM3321">
            <v>0</v>
          </cell>
          <cell r="AN3321">
            <v>0</v>
          </cell>
          <cell r="AO3321">
            <v>0</v>
          </cell>
          <cell r="AP3321">
            <v>0</v>
          </cell>
          <cell r="AQ3321">
            <v>1884.0400000000002</v>
          </cell>
        </row>
        <row r="3322">
          <cell r="A3322">
            <v>3</v>
          </cell>
          <cell r="B3322" t="str">
            <v>COP</v>
          </cell>
          <cell r="C3322" t="str">
            <v>Forzosas</v>
          </cell>
          <cell r="D3322" t="str">
            <v>Fija</v>
          </cell>
          <cell r="E3322">
            <v>3</v>
          </cell>
          <cell r="F3322">
            <v>36458</v>
          </cell>
          <cell r="G3322" t="str">
            <v>Octubre</v>
          </cell>
          <cell r="H3322">
            <v>1999</v>
          </cell>
          <cell r="I3322">
            <v>37554</v>
          </cell>
          <cell r="J3322">
            <v>2002</v>
          </cell>
          <cell r="K3322" t="str">
            <v>Octubre</v>
          </cell>
          <cell r="L3322">
            <v>36508</v>
          </cell>
          <cell r="M3322" t="str">
            <v>Diciembre</v>
          </cell>
          <cell r="N3322">
            <v>1999</v>
          </cell>
          <cell r="Q3322">
            <v>18</v>
          </cell>
          <cell r="R3322">
            <v>16.39</v>
          </cell>
          <cell r="S3322">
            <v>105.76900000000001</v>
          </cell>
          <cell r="T3322">
            <v>5225.5</v>
          </cell>
          <cell r="U3322">
            <v>5526.9590950000002</v>
          </cell>
          <cell r="V3322">
            <v>5225.5</v>
          </cell>
          <cell r="W3322">
            <v>5526.9590950000002</v>
          </cell>
          <cell r="X3322">
            <v>5225.5</v>
          </cell>
          <cell r="Y3322">
            <v>940.58999999999992</v>
          </cell>
          <cell r="Z3322">
            <v>6166.09</v>
          </cell>
          <cell r="AA3322">
            <v>85645.945000000007</v>
          </cell>
          <cell r="AB3322">
            <v>0</v>
          </cell>
          <cell r="AC3322">
            <v>940.58999999999992</v>
          </cell>
          <cell r="AD3322">
            <v>940.58999999999992</v>
          </cell>
          <cell r="AE3322">
            <v>940.58999999999992</v>
          </cell>
          <cell r="AF3322">
            <v>0</v>
          </cell>
          <cell r="AG3322">
            <v>0</v>
          </cell>
          <cell r="AH3322">
            <v>0</v>
          </cell>
          <cell r="AI3322">
            <v>0</v>
          </cell>
          <cell r="AJ3322">
            <v>0</v>
          </cell>
          <cell r="AK3322">
            <v>0</v>
          </cell>
          <cell r="AL3322">
            <v>0</v>
          </cell>
          <cell r="AM3322">
            <v>0</v>
          </cell>
          <cell r="AN3322">
            <v>0</v>
          </cell>
          <cell r="AO3322">
            <v>0</v>
          </cell>
          <cell r="AP3322">
            <v>0</v>
          </cell>
          <cell r="AQ3322">
            <v>2821.7699999999995</v>
          </cell>
        </row>
        <row r="3323">
          <cell r="A3323">
            <v>3</v>
          </cell>
          <cell r="B3323" t="str">
            <v>COP</v>
          </cell>
          <cell r="C3323" t="str">
            <v>Forzosas</v>
          </cell>
          <cell r="D3323" t="str">
            <v>Fija</v>
          </cell>
          <cell r="E3323">
            <v>1</v>
          </cell>
          <cell r="F3323">
            <v>36466</v>
          </cell>
          <cell r="G3323" t="str">
            <v>Noviembre</v>
          </cell>
          <cell r="H3323">
            <v>1999</v>
          </cell>
          <cell r="I3323">
            <v>36832</v>
          </cell>
          <cell r="J3323">
            <v>2000</v>
          </cell>
          <cell r="K3323" t="str">
            <v>Noviembre</v>
          </cell>
          <cell r="L3323">
            <v>36509</v>
          </cell>
          <cell r="M3323" t="str">
            <v>Diciembre</v>
          </cell>
          <cell r="N3323">
            <v>1999</v>
          </cell>
          <cell r="Q3323">
            <v>20</v>
          </cell>
          <cell r="R3323">
            <v>14.86</v>
          </cell>
          <cell r="S3323">
            <v>106.194</v>
          </cell>
          <cell r="T3323">
            <v>3954.9</v>
          </cell>
          <cell r="U3323">
            <v>4199.8665060000003</v>
          </cell>
          <cell r="V3323">
            <v>3954.9</v>
          </cell>
          <cell r="W3323">
            <v>4199.8665060000003</v>
          </cell>
          <cell r="X3323">
            <v>3954.9</v>
          </cell>
          <cell r="Y3323">
            <v>790.98</v>
          </cell>
          <cell r="Z3323">
            <v>4745.88</v>
          </cell>
          <cell r="AA3323">
            <v>58769.813999999998</v>
          </cell>
          <cell r="AB3323">
            <v>0</v>
          </cell>
          <cell r="AC3323">
            <v>790.98</v>
          </cell>
          <cell r="AD3323">
            <v>0</v>
          </cell>
          <cell r="AE3323">
            <v>0</v>
          </cell>
          <cell r="AF3323">
            <v>0</v>
          </cell>
          <cell r="AG3323">
            <v>0</v>
          </cell>
          <cell r="AH3323">
            <v>0</v>
          </cell>
          <cell r="AI3323">
            <v>0</v>
          </cell>
          <cell r="AJ3323">
            <v>0</v>
          </cell>
          <cell r="AK3323">
            <v>0</v>
          </cell>
          <cell r="AL3323">
            <v>0</v>
          </cell>
          <cell r="AM3323">
            <v>0</v>
          </cell>
          <cell r="AN3323">
            <v>0</v>
          </cell>
          <cell r="AO3323">
            <v>0</v>
          </cell>
          <cell r="AP3323">
            <v>0</v>
          </cell>
          <cell r="AQ3323">
            <v>790.98</v>
          </cell>
        </row>
        <row r="3324">
          <cell r="A3324">
            <v>3</v>
          </cell>
          <cell r="B3324" t="str">
            <v>COP</v>
          </cell>
          <cell r="C3324" t="str">
            <v>Convenidas</v>
          </cell>
          <cell r="D3324" t="str">
            <v>Fija</v>
          </cell>
          <cell r="E3324">
            <v>1</v>
          </cell>
          <cell r="F3324">
            <v>36466</v>
          </cell>
          <cell r="G3324" t="str">
            <v>Noviembre</v>
          </cell>
          <cell r="H3324">
            <v>1999</v>
          </cell>
          <cell r="I3324">
            <v>36832</v>
          </cell>
          <cell r="J3324">
            <v>2000</v>
          </cell>
          <cell r="K3324" t="str">
            <v>Noviembre</v>
          </cell>
          <cell r="L3324">
            <v>36509</v>
          </cell>
          <cell r="M3324" t="str">
            <v>Diciembre</v>
          </cell>
          <cell r="N3324">
            <v>1999</v>
          </cell>
          <cell r="Q3324">
            <v>20</v>
          </cell>
          <cell r="R3324">
            <v>14.86</v>
          </cell>
          <cell r="S3324">
            <v>106.194</v>
          </cell>
          <cell r="T3324">
            <v>75992.3</v>
          </cell>
          <cell r="U3324">
            <v>80699.263061999998</v>
          </cell>
          <cell r="V3324">
            <v>75992.3</v>
          </cell>
          <cell r="W3324">
            <v>80699.263061999998</v>
          </cell>
          <cell r="X3324">
            <v>75992.3</v>
          </cell>
          <cell r="Y3324">
            <v>15198.460000000001</v>
          </cell>
          <cell r="Z3324">
            <v>91190.760000000009</v>
          </cell>
          <cell r="AA3324">
            <v>1129245.578</v>
          </cell>
          <cell r="AB3324">
            <v>0</v>
          </cell>
          <cell r="AC3324">
            <v>15198.460000000001</v>
          </cell>
          <cell r="AD3324">
            <v>0</v>
          </cell>
          <cell r="AE3324">
            <v>0</v>
          </cell>
          <cell r="AF3324">
            <v>0</v>
          </cell>
          <cell r="AG3324">
            <v>0</v>
          </cell>
          <cell r="AH3324">
            <v>0</v>
          </cell>
          <cell r="AI3324">
            <v>0</v>
          </cell>
          <cell r="AJ3324">
            <v>0</v>
          </cell>
          <cell r="AK3324">
            <v>0</v>
          </cell>
          <cell r="AL3324">
            <v>0</v>
          </cell>
          <cell r="AM3324">
            <v>0</v>
          </cell>
          <cell r="AN3324">
            <v>0</v>
          </cell>
          <cell r="AO3324">
            <v>0</v>
          </cell>
          <cell r="AP3324">
            <v>0</v>
          </cell>
          <cell r="AQ3324">
            <v>15198.460000000001</v>
          </cell>
        </row>
        <row r="3325">
          <cell r="A3325">
            <v>3</v>
          </cell>
          <cell r="B3325" t="str">
            <v>COP</v>
          </cell>
          <cell r="C3325" t="str">
            <v>Forzosas</v>
          </cell>
          <cell r="D3325" t="str">
            <v>Fija</v>
          </cell>
          <cell r="E3325">
            <v>3</v>
          </cell>
          <cell r="F3325">
            <v>36458</v>
          </cell>
          <cell r="G3325" t="str">
            <v>Octubre</v>
          </cell>
          <cell r="H3325">
            <v>1999</v>
          </cell>
          <cell r="I3325">
            <v>37554</v>
          </cell>
          <cell r="J3325">
            <v>2002</v>
          </cell>
          <cell r="K3325" t="str">
            <v>Octubre</v>
          </cell>
          <cell r="L3325">
            <v>36509</v>
          </cell>
          <cell r="M3325" t="str">
            <v>Diciembre</v>
          </cell>
          <cell r="N3325">
            <v>1999</v>
          </cell>
          <cell r="Q3325">
            <v>18</v>
          </cell>
          <cell r="R3325">
            <v>16.39</v>
          </cell>
          <cell r="S3325">
            <v>105.813</v>
          </cell>
          <cell r="T3325">
            <v>477.6</v>
          </cell>
          <cell r="U3325">
            <v>505.362888</v>
          </cell>
          <cell r="V3325">
            <v>477.6</v>
          </cell>
          <cell r="W3325">
            <v>505.362888</v>
          </cell>
          <cell r="X3325">
            <v>477.6</v>
          </cell>
          <cell r="Y3325">
            <v>85.968000000000004</v>
          </cell>
          <cell r="Z3325">
            <v>563.56799999999998</v>
          </cell>
          <cell r="AA3325">
            <v>7827.8640000000005</v>
          </cell>
          <cell r="AB3325">
            <v>0</v>
          </cell>
          <cell r="AC3325">
            <v>85.968000000000004</v>
          </cell>
          <cell r="AD3325">
            <v>85.968000000000004</v>
          </cell>
          <cell r="AE3325">
            <v>85.968000000000004</v>
          </cell>
          <cell r="AF3325">
            <v>0</v>
          </cell>
          <cell r="AG3325">
            <v>0</v>
          </cell>
          <cell r="AH3325">
            <v>0</v>
          </cell>
          <cell r="AI3325">
            <v>0</v>
          </cell>
          <cell r="AJ3325">
            <v>0</v>
          </cell>
          <cell r="AK3325">
            <v>0</v>
          </cell>
          <cell r="AL3325">
            <v>0</v>
          </cell>
          <cell r="AM3325">
            <v>0</v>
          </cell>
          <cell r="AN3325">
            <v>0</v>
          </cell>
          <cell r="AO3325">
            <v>0</v>
          </cell>
          <cell r="AP3325">
            <v>0</v>
          </cell>
          <cell r="AQ3325">
            <v>257.904</v>
          </cell>
        </row>
        <row r="3326">
          <cell r="A3326">
            <v>3</v>
          </cell>
          <cell r="B3326" t="str">
            <v>COP</v>
          </cell>
          <cell r="C3326" t="str">
            <v>Forzosas</v>
          </cell>
          <cell r="D3326" t="str">
            <v>Fija</v>
          </cell>
          <cell r="E3326">
            <v>1</v>
          </cell>
          <cell r="F3326">
            <v>36466</v>
          </cell>
          <cell r="G3326" t="str">
            <v>Noviembre</v>
          </cell>
          <cell r="H3326">
            <v>1999</v>
          </cell>
          <cell r="I3326">
            <v>36832</v>
          </cell>
          <cell r="J3326">
            <v>2000</v>
          </cell>
          <cell r="K3326" t="str">
            <v>Noviembre</v>
          </cell>
          <cell r="L3326">
            <v>36510</v>
          </cell>
          <cell r="M3326" t="str">
            <v>Diciembre</v>
          </cell>
          <cell r="N3326">
            <v>1999</v>
          </cell>
          <cell r="Q3326">
            <v>20</v>
          </cell>
          <cell r="R3326">
            <v>14.86</v>
          </cell>
          <cell r="S3326">
            <v>106.235</v>
          </cell>
          <cell r="T3326">
            <v>4345.8</v>
          </cell>
          <cell r="U3326">
            <v>4616.7606299999998</v>
          </cell>
          <cell r="V3326">
            <v>4345.8</v>
          </cell>
          <cell r="W3326">
            <v>4616.7606299999998</v>
          </cell>
          <cell r="X3326">
            <v>4345.8</v>
          </cell>
          <cell r="Y3326">
            <v>869.16000000000008</v>
          </cell>
          <cell r="Z3326">
            <v>5214.96</v>
          </cell>
          <cell r="AA3326">
            <v>64578.588000000003</v>
          </cell>
          <cell r="AB3326">
            <v>0</v>
          </cell>
          <cell r="AC3326">
            <v>869.16000000000008</v>
          </cell>
          <cell r="AD3326">
            <v>0</v>
          </cell>
          <cell r="AE3326">
            <v>0</v>
          </cell>
          <cell r="AF3326">
            <v>0</v>
          </cell>
          <cell r="AG3326">
            <v>0</v>
          </cell>
          <cell r="AH3326">
            <v>0</v>
          </cell>
          <cell r="AI3326">
            <v>0</v>
          </cell>
          <cell r="AJ3326">
            <v>0</v>
          </cell>
          <cell r="AK3326">
            <v>0</v>
          </cell>
          <cell r="AL3326">
            <v>0</v>
          </cell>
          <cell r="AM3326">
            <v>0</v>
          </cell>
          <cell r="AN3326">
            <v>0</v>
          </cell>
          <cell r="AO3326">
            <v>0</v>
          </cell>
          <cell r="AP3326">
            <v>0</v>
          </cell>
          <cell r="AQ3326">
            <v>869.16000000000008</v>
          </cell>
        </row>
        <row r="3327">
          <cell r="A3327">
            <v>3</v>
          </cell>
          <cell r="B3327" t="str">
            <v>COP</v>
          </cell>
          <cell r="C3327" t="str">
            <v>Convenidas</v>
          </cell>
          <cell r="D3327" t="str">
            <v>Fija</v>
          </cell>
          <cell r="E3327">
            <v>1</v>
          </cell>
          <cell r="F3327">
            <v>36466</v>
          </cell>
          <cell r="G3327" t="str">
            <v>Noviembre</v>
          </cell>
          <cell r="H3327">
            <v>1999</v>
          </cell>
          <cell r="I3327">
            <v>36832</v>
          </cell>
          <cell r="J3327">
            <v>2000</v>
          </cell>
          <cell r="K3327" t="str">
            <v>Noviembre</v>
          </cell>
          <cell r="L3327">
            <v>36510</v>
          </cell>
          <cell r="M3327" t="str">
            <v>Diciembre</v>
          </cell>
          <cell r="N3327">
            <v>1999</v>
          </cell>
          <cell r="Q3327">
            <v>20</v>
          </cell>
          <cell r="R3327">
            <v>14.86</v>
          </cell>
          <cell r="S3327">
            <v>106.235</v>
          </cell>
          <cell r="T3327">
            <v>5062.5</v>
          </cell>
          <cell r="U3327">
            <v>5378.1468750000004</v>
          </cell>
          <cell r="V3327">
            <v>5062.5</v>
          </cell>
          <cell r="W3327">
            <v>5378.1468750000004</v>
          </cell>
          <cell r="X3327">
            <v>5062.5</v>
          </cell>
          <cell r="Y3327">
            <v>1012.5</v>
          </cell>
          <cell r="Z3327">
            <v>6075</v>
          </cell>
          <cell r="AA3327">
            <v>75228.75</v>
          </cell>
          <cell r="AB3327">
            <v>0</v>
          </cell>
          <cell r="AC3327">
            <v>1012.5</v>
          </cell>
          <cell r="AD3327">
            <v>0</v>
          </cell>
          <cell r="AE3327">
            <v>0</v>
          </cell>
          <cell r="AF3327">
            <v>0</v>
          </cell>
          <cell r="AG3327">
            <v>0</v>
          </cell>
          <cell r="AH3327">
            <v>0</v>
          </cell>
          <cell r="AI3327">
            <v>0</v>
          </cell>
          <cell r="AJ3327">
            <v>0</v>
          </cell>
          <cell r="AK3327">
            <v>0</v>
          </cell>
          <cell r="AL3327">
            <v>0</v>
          </cell>
          <cell r="AM3327">
            <v>0</v>
          </cell>
          <cell r="AN3327">
            <v>0</v>
          </cell>
          <cell r="AO3327">
            <v>0</v>
          </cell>
          <cell r="AP3327">
            <v>0</v>
          </cell>
          <cell r="AQ3327">
            <v>1012.5</v>
          </cell>
        </row>
        <row r="3328">
          <cell r="A3328">
            <v>3</v>
          </cell>
          <cell r="B3328" t="str">
            <v>COP</v>
          </cell>
          <cell r="C3328" t="str">
            <v>Forzosas</v>
          </cell>
          <cell r="D3328" t="str">
            <v>Fija</v>
          </cell>
          <cell r="E3328">
            <v>1</v>
          </cell>
          <cell r="F3328">
            <v>36466</v>
          </cell>
          <cell r="G3328" t="str">
            <v>Noviembre</v>
          </cell>
          <cell r="H3328">
            <v>1999</v>
          </cell>
          <cell r="I3328">
            <v>36832</v>
          </cell>
          <cell r="J3328">
            <v>2000</v>
          </cell>
          <cell r="K3328" t="str">
            <v>Noviembre</v>
          </cell>
          <cell r="L3328">
            <v>36511</v>
          </cell>
          <cell r="M3328" t="str">
            <v>Diciembre</v>
          </cell>
          <cell r="N3328">
            <v>1999</v>
          </cell>
          <cell r="Q3328">
            <v>20</v>
          </cell>
          <cell r="R3328">
            <v>14.86</v>
          </cell>
          <cell r="S3328">
            <v>106.27500000000001</v>
          </cell>
          <cell r="T3328">
            <v>3293.2</v>
          </cell>
          <cell r="U3328">
            <v>3499.8483000000001</v>
          </cell>
          <cell r="V3328">
            <v>3293.2</v>
          </cell>
          <cell r="W3328">
            <v>3499.8483000000001</v>
          </cell>
          <cell r="X3328">
            <v>3293.2</v>
          </cell>
          <cell r="Y3328">
            <v>658.64</v>
          </cell>
          <cell r="Z3328">
            <v>3951.8399999999997</v>
          </cell>
          <cell r="AA3328">
            <v>48936.951999999997</v>
          </cell>
          <cell r="AB3328">
            <v>0</v>
          </cell>
          <cell r="AC3328">
            <v>658.64</v>
          </cell>
          <cell r="AD3328">
            <v>0</v>
          </cell>
          <cell r="AE3328">
            <v>0</v>
          </cell>
          <cell r="AF3328">
            <v>0</v>
          </cell>
          <cell r="AG3328">
            <v>0</v>
          </cell>
          <cell r="AH3328">
            <v>0</v>
          </cell>
          <cell r="AI3328">
            <v>0</v>
          </cell>
          <cell r="AJ3328">
            <v>0</v>
          </cell>
          <cell r="AK3328">
            <v>0</v>
          </cell>
          <cell r="AL3328">
            <v>0</v>
          </cell>
          <cell r="AM3328">
            <v>0</v>
          </cell>
          <cell r="AN3328">
            <v>0</v>
          </cell>
          <cell r="AO3328">
            <v>0</v>
          </cell>
          <cell r="AP3328">
            <v>0</v>
          </cell>
          <cell r="AQ3328">
            <v>658.64</v>
          </cell>
        </row>
        <row r="3329">
          <cell r="A3329">
            <v>3</v>
          </cell>
          <cell r="B3329" t="str">
            <v>COP</v>
          </cell>
          <cell r="C3329" t="str">
            <v>Convenidas</v>
          </cell>
          <cell r="D3329" t="str">
            <v>Fija</v>
          </cell>
          <cell r="E3329">
            <v>1</v>
          </cell>
          <cell r="F3329">
            <v>36466</v>
          </cell>
          <cell r="G3329" t="str">
            <v>Noviembre</v>
          </cell>
          <cell r="H3329">
            <v>1999</v>
          </cell>
          <cell r="I3329">
            <v>36832</v>
          </cell>
          <cell r="J3329">
            <v>2000</v>
          </cell>
          <cell r="K3329" t="str">
            <v>Noviembre</v>
          </cell>
          <cell r="L3329">
            <v>36511</v>
          </cell>
          <cell r="M3329" t="str">
            <v>Diciembre</v>
          </cell>
          <cell r="N3329">
            <v>1999</v>
          </cell>
          <cell r="Q3329">
            <v>20</v>
          </cell>
          <cell r="R3329">
            <v>14.86</v>
          </cell>
          <cell r="S3329">
            <v>106.27500000000001</v>
          </cell>
          <cell r="T3329">
            <v>14114.3</v>
          </cell>
          <cell r="U3329">
            <v>14999.972325000001</v>
          </cell>
          <cell r="V3329">
            <v>14114.3</v>
          </cell>
          <cell r="W3329">
            <v>14999.972325000001</v>
          </cell>
          <cell r="X3329">
            <v>14114.3</v>
          </cell>
          <cell r="Y3329">
            <v>2822.86</v>
          </cell>
          <cell r="Z3329">
            <v>16937.16</v>
          </cell>
          <cell r="AA3329">
            <v>209738.49799999999</v>
          </cell>
          <cell r="AB3329">
            <v>0</v>
          </cell>
          <cell r="AC3329">
            <v>2822.86</v>
          </cell>
          <cell r="AD3329">
            <v>0</v>
          </cell>
          <cell r="AE3329">
            <v>0</v>
          </cell>
          <cell r="AF3329">
            <v>0</v>
          </cell>
          <cell r="AG3329">
            <v>0</v>
          </cell>
          <cell r="AH3329">
            <v>0</v>
          </cell>
          <cell r="AI3329">
            <v>0</v>
          </cell>
          <cell r="AJ3329">
            <v>0</v>
          </cell>
          <cell r="AK3329">
            <v>0</v>
          </cell>
          <cell r="AL3329">
            <v>0</v>
          </cell>
          <cell r="AM3329">
            <v>0</v>
          </cell>
          <cell r="AN3329">
            <v>0</v>
          </cell>
          <cell r="AO3329">
            <v>0</v>
          </cell>
          <cell r="AP3329">
            <v>0</v>
          </cell>
          <cell r="AQ3329">
            <v>2822.86</v>
          </cell>
        </row>
        <row r="3330">
          <cell r="A3330">
            <v>3</v>
          </cell>
          <cell r="B3330" t="str">
            <v>COP</v>
          </cell>
          <cell r="C3330" t="str">
            <v>Convenidas</v>
          </cell>
          <cell r="D3330" t="str">
            <v>Fija</v>
          </cell>
          <cell r="E3330">
            <v>1</v>
          </cell>
          <cell r="F3330">
            <v>36466</v>
          </cell>
          <cell r="G3330" t="str">
            <v>Noviembre</v>
          </cell>
          <cell r="H3330">
            <v>1999</v>
          </cell>
          <cell r="I3330">
            <v>36832</v>
          </cell>
          <cell r="J3330">
            <v>2000</v>
          </cell>
          <cell r="K3330" t="str">
            <v>Noviembre</v>
          </cell>
          <cell r="L3330">
            <v>36514</v>
          </cell>
          <cell r="M3330" t="str">
            <v>Diciembre</v>
          </cell>
          <cell r="N3330">
            <v>1999</v>
          </cell>
          <cell r="Q3330">
            <v>20</v>
          </cell>
          <cell r="R3330">
            <v>14.86</v>
          </cell>
          <cell r="S3330">
            <v>106.396</v>
          </cell>
          <cell r="T3330">
            <v>14098.2</v>
          </cell>
          <cell r="U3330">
            <v>14999.920872000001</v>
          </cell>
          <cell r="V3330">
            <v>14098.2</v>
          </cell>
          <cell r="W3330">
            <v>14999.920872000001</v>
          </cell>
          <cell r="X3330">
            <v>14098.2</v>
          </cell>
          <cell r="Y3330">
            <v>2819.6400000000003</v>
          </cell>
          <cell r="Z3330">
            <v>16917.84</v>
          </cell>
          <cell r="AA3330">
            <v>209499.25200000001</v>
          </cell>
          <cell r="AB3330">
            <v>0</v>
          </cell>
          <cell r="AC3330">
            <v>2819.6400000000003</v>
          </cell>
          <cell r="AD3330">
            <v>0</v>
          </cell>
          <cell r="AE3330">
            <v>0</v>
          </cell>
          <cell r="AF3330">
            <v>0</v>
          </cell>
          <cell r="AG3330">
            <v>0</v>
          </cell>
          <cell r="AH3330">
            <v>0</v>
          </cell>
          <cell r="AI3330">
            <v>0</v>
          </cell>
          <cell r="AJ3330">
            <v>0</v>
          </cell>
          <cell r="AK3330">
            <v>0</v>
          </cell>
          <cell r="AL3330">
            <v>0</v>
          </cell>
          <cell r="AM3330">
            <v>0</v>
          </cell>
          <cell r="AN3330">
            <v>0</v>
          </cell>
          <cell r="AO3330">
            <v>0</v>
          </cell>
          <cell r="AP3330">
            <v>0</v>
          </cell>
          <cell r="AQ3330">
            <v>2819.6400000000003</v>
          </cell>
        </row>
        <row r="3331">
          <cell r="A3331">
            <v>3</v>
          </cell>
          <cell r="B3331" t="str">
            <v>COP</v>
          </cell>
          <cell r="C3331" t="str">
            <v>Forzosas</v>
          </cell>
          <cell r="D3331" t="str">
            <v>Fija</v>
          </cell>
          <cell r="E3331">
            <v>1</v>
          </cell>
          <cell r="F3331">
            <v>36466</v>
          </cell>
          <cell r="G3331" t="str">
            <v>Noviembre</v>
          </cell>
          <cell r="H3331">
            <v>1999</v>
          </cell>
          <cell r="I3331">
            <v>36832</v>
          </cell>
          <cell r="J3331">
            <v>2000</v>
          </cell>
          <cell r="K3331" t="str">
            <v>Noviembre</v>
          </cell>
          <cell r="L3331">
            <v>36516</v>
          </cell>
          <cell r="M3331" t="str">
            <v>Diciembre</v>
          </cell>
          <cell r="N3331">
            <v>1999</v>
          </cell>
          <cell r="Q3331">
            <v>20</v>
          </cell>
          <cell r="R3331">
            <v>14.86</v>
          </cell>
          <cell r="S3331">
            <v>106.477</v>
          </cell>
          <cell r="T3331">
            <v>5635</v>
          </cell>
          <cell r="U3331">
            <v>5999.9789499999997</v>
          </cell>
          <cell r="V3331">
            <v>5635</v>
          </cell>
          <cell r="W3331">
            <v>5999.9789499999997</v>
          </cell>
          <cell r="X3331">
            <v>5635</v>
          </cell>
          <cell r="Y3331">
            <v>1127</v>
          </cell>
          <cell r="Z3331">
            <v>6762</v>
          </cell>
          <cell r="AA3331">
            <v>83736.099999999991</v>
          </cell>
          <cell r="AB3331">
            <v>0</v>
          </cell>
          <cell r="AC3331">
            <v>1127</v>
          </cell>
          <cell r="AD3331">
            <v>0</v>
          </cell>
          <cell r="AE3331">
            <v>0</v>
          </cell>
          <cell r="AF3331">
            <v>0</v>
          </cell>
          <cell r="AG3331">
            <v>0</v>
          </cell>
          <cell r="AH3331">
            <v>0</v>
          </cell>
          <cell r="AI3331">
            <v>0</v>
          </cell>
          <cell r="AJ3331">
            <v>0</v>
          </cell>
          <cell r="AK3331">
            <v>0</v>
          </cell>
          <cell r="AL3331">
            <v>0</v>
          </cell>
          <cell r="AM3331">
            <v>0</v>
          </cell>
          <cell r="AN3331">
            <v>0</v>
          </cell>
          <cell r="AO3331">
            <v>0</v>
          </cell>
          <cell r="AP3331">
            <v>0</v>
          </cell>
          <cell r="AQ3331">
            <v>1127</v>
          </cell>
        </row>
        <row r="3332">
          <cell r="A3332">
            <v>3</v>
          </cell>
          <cell r="B3332" t="str">
            <v>COP</v>
          </cell>
          <cell r="C3332" t="str">
            <v>Convenidas</v>
          </cell>
          <cell r="D3332" t="str">
            <v>Fija</v>
          </cell>
          <cell r="E3332">
            <v>3</v>
          </cell>
          <cell r="F3332">
            <v>36458</v>
          </cell>
          <cell r="G3332" t="str">
            <v>Octubre</v>
          </cell>
          <cell r="H3332">
            <v>1999</v>
          </cell>
          <cell r="I3332">
            <v>37554</v>
          </cell>
          <cell r="J3332">
            <v>2002</v>
          </cell>
          <cell r="K3332" t="str">
            <v>Octubre</v>
          </cell>
          <cell r="L3332">
            <v>36516</v>
          </cell>
          <cell r="M3332" t="str">
            <v>Diciembre</v>
          </cell>
          <cell r="N3332">
            <v>1999</v>
          </cell>
          <cell r="Q3332">
            <v>18</v>
          </cell>
          <cell r="R3332">
            <v>16.39</v>
          </cell>
          <cell r="S3332">
            <v>106.122</v>
          </cell>
          <cell r="T3332">
            <v>18846.2</v>
          </cell>
          <cell r="U3332">
            <v>19999.964363999999</v>
          </cell>
          <cell r="V3332">
            <v>18846.2</v>
          </cell>
          <cell r="W3332">
            <v>19999.964363999999</v>
          </cell>
          <cell r="X3332">
            <v>18846.2</v>
          </cell>
          <cell r="Y3332">
            <v>3392.3159999999998</v>
          </cell>
          <cell r="Z3332">
            <v>22238.516</v>
          </cell>
          <cell r="AA3332">
            <v>308889.21800000005</v>
          </cell>
          <cell r="AB3332">
            <v>0</v>
          </cell>
          <cell r="AC3332">
            <v>3392.3159999999998</v>
          </cell>
          <cell r="AD3332">
            <v>3392.3159999999998</v>
          </cell>
          <cell r="AE3332">
            <v>3392.3159999999998</v>
          </cell>
          <cell r="AF3332">
            <v>0</v>
          </cell>
          <cell r="AG3332">
            <v>0</v>
          </cell>
          <cell r="AH3332">
            <v>0</v>
          </cell>
          <cell r="AI3332">
            <v>0</v>
          </cell>
          <cell r="AJ3332">
            <v>0</v>
          </cell>
          <cell r="AK3332">
            <v>0</v>
          </cell>
          <cell r="AL3332">
            <v>0</v>
          </cell>
          <cell r="AM3332">
            <v>0</v>
          </cell>
          <cell r="AN3332">
            <v>0</v>
          </cell>
          <cell r="AO3332">
            <v>0</v>
          </cell>
          <cell r="AP3332">
            <v>0</v>
          </cell>
          <cell r="AQ3332">
            <v>10176.948</v>
          </cell>
        </row>
        <row r="3333">
          <cell r="A3333">
            <v>3</v>
          </cell>
          <cell r="B3333" t="str">
            <v>COP</v>
          </cell>
          <cell r="C3333" t="str">
            <v>Convenidas</v>
          </cell>
          <cell r="D3333" t="str">
            <v>Fija</v>
          </cell>
          <cell r="E3333">
            <v>1</v>
          </cell>
          <cell r="F3333">
            <v>36466</v>
          </cell>
          <cell r="G3333" t="str">
            <v>Noviembre</v>
          </cell>
          <cell r="H3333">
            <v>1999</v>
          </cell>
          <cell r="I3333">
            <v>36832</v>
          </cell>
          <cell r="J3333">
            <v>2000</v>
          </cell>
          <cell r="K3333" t="str">
            <v>Noviembre</v>
          </cell>
          <cell r="L3333">
            <v>36517</v>
          </cell>
          <cell r="M3333" t="str">
            <v>Diciembre</v>
          </cell>
          <cell r="N3333">
            <v>1999</v>
          </cell>
          <cell r="Q3333">
            <v>20</v>
          </cell>
          <cell r="R3333">
            <v>14.86</v>
          </cell>
          <cell r="S3333">
            <v>106.517</v>
          </cell>
          <cell r="T3333">
            <v>10656.4</v>
          </cell>
          <cell r="U3333">
            <v>11350.877587999999</v>
          </cell>
          <cell r="V3333">
            <v>10656.4</v>
          </cell>
          <cell r="W3333">
            <v>11350.877587999999</v>
          </cell>
          <cell r="X3333">
            <v>10656.4</v>
          </cell>
          <cell r="Y3333">
            <v>2131.2800000000002</v>
          </cell>
          <cell r="Z3333">
            <v>12787.68</v>
          </cell>
          <cell r="AA3333">
            <v>158354.10399999999</v>
          </cell>
          <cell r="AB3333">
            <v>0</v>
          </cell>
          <cell r="AC3333">
            <v>2131.2800000000002</v>
          </cell>
          <cell r="AD3333">
            <v>0</v>
          </cell>
          <cell r="AE3333">
            <v>0</v>
          </cell>
          <cell r="AF3333">
            <v>0</v>
          </cell>
          <cell r="AG3333">
            <v>0</v>
          </cell>
          <cell r="AH3333">
            <v>0</v>
          </cell>
          <cell r="AI3333">
            <v>0</v>
          </cell>
          <cell r="AJ3333">
            <v>0</v>
          </cell>
          <cell r="AK3333">
            <v>0</v>
          </cell>
          <cell r="AL3333">
            <v>0</v>
          </cell>
          <cell r="AM3333">
            <v>0</v>
          </cell>
          <cell r="AN3333">
            <v>0</v>
          </cell>
          <cell r="AO3333">
            <v>0</v>
          </cell>
          <cell r="AP3333">
            <v>0</v>
          </cell>
          <cell r="AQ3333">
            <v>2131.2800000000002</v>
          </cell>
        </row>
        <row r="3334">
          <cell r="A3334">
            <v>3</v>
          </cell>
          <cell r="B3334" t="str">
            <v>COP</v>
          </cell>
          <cell r="C3334" t="str">
            <v>Convenidas</v>
          </cell>
          <cell r="D3334" t="str">
            <v>Fija</v>
          </cell>
          <cell r="E3334">
            <v>2</v>
          </cell>
          <cell r="F3334">
            <v>36497</v>
          </cell>
          <cell r="G3334" t="str">
            <v>Diciembre</v>
          </cell>
          <cell r="H3334">
            <v>1999</v>
          </cell>
          <cell r="I3334">
            <v>37228</v>
          </cell>
          <cell r="J3334">
            <v>2001</v>
          </cell>
          <cell r="K3334" t="str">
            <v>Diciembre</v>
          </cell>
          <cell r="L3334">
            <v>36517</v>
          </cell>
          <cell r="M3334" t="str">
            <v>Diciembre</v>
          </cell>
          <cell r="N3334">
            <v>1999</v>
          </cell>
          <cell r="Q3334">
            <v>18</v>
          </cell>
          <cell r="R3334">
            <v>16.100000000000001</v>
          </cell>
          <cell r="S3334">
            <v>103.892</v>
          </cell>
          <cell r="T3334">
            <v>1668.7</v>
          </cell>
          <cell r="U3334">
            <v>1733.645804</v>
          </cell>
          <cell r="V3334">
            <v>1668.7</v>
          </cell>
          <cell r="W3334">
            <v>1733.645804</v>
          </cell>
          <cell r="X3334">
            <v>1668.7</v>
          </cell>
          <cell r="Y3334">
            <v>300.36599999999999</v>
          </cell>
          <cell r="Z3334">
            <v>1969.066</v>
          </cell>
          <cell r="AA3334">
            <v>26866.070000000003</v>
          </cell>
          <cell r="AB3334">
            <v>0</v>
          </cell>
          <cell r="AC3334">
            <v>300.36599999999999</v>
          </cell>
          <cell r="AD3334">
            <v>300.36599999999999</v>
          </cell>
          <cell r="AE3334">
            <v>0</v>
          </cell>
          <cell r="AF3334">
            <v>0</v>
          </cell>
          <cell r="AG3334">
            <v>0</v>
          </cell>
          <cell r="AH3334">
            <v>0</v>
          </cell>
          <cell r="AI3334">
            <v>0</v>
          </cell>
          <cell r="AJ3334">
            <v>0</v>
          </cell>
          <cell r="AK3334">
            <v>0</v>
          </cell>
          <cell r="AL3334">
            <v>0</v>
          </cell>
          <cell r="AM3334">
            <v>0</v>
          </cell>
          <cell r="AN3334">
            <v>0</v>
          </cell>
          <cell r="AO3334">
            <v>0</v>
          </cell>
          <cell r="AP3334">
            <v>0</v>
          </cell>
          <cell r="AQ3334">
            <v>600.73199999999997</v>
          </cell>
        </row>
        <row r="3335">
          <cell r="A3335">
            <v>3</v>
          </cell>
          <cell r="B3335" t="str">
            <v>COP</v>
          </cell>
          <cell r="C3335" t="str">
            <v>Forzosas</v>
          </cell>
          <cell r="D3335" t="str">
            <v>Fija</v>
          </cell>
          <cell r="E3335">
            <v>1</v>
          </cell>
          <cell r="F3335">
            <v>36466</v>
          </cell>
          <cell r="G3335" t="str">
            <v>Noviembre</v>
          </cell>
          <cell r="H3335">
            <v>1999</v>
          </cell>
          <cell r="I3335">
            <v>36832</v>
          </cell>
          <cell r="J3335">
            <v>2000</v>
          </cell>
          <cell r="K3335" t="str">
            <v>Noviembre</v>
          </cell>
          <cell r="L3335">
            <v>36521</v>
          </cell>
          <cell r="M3335" t="str">
            <v>Diciembre</v>
          </cell>
          <cell r="N3335">
            <v>1999</v>
          </cell>
          <cell r="Q3335">
            <v>20</v>
          </cell>
          <cell r="R3335">
            <v>14.86</v>
          </cell>
          <cell r="S3335">
            <v>106.679</v>
          </cell>
          <cell r="T3335">
            <v>363.8</v>
          </cell>
          <cell r="U3335">
            <v>388.09820200000001</v>
          </cell>
          <cell r="V3335">
            <v>363.8</v>
          </cell>
          <cell r="W3335">
            <v>388.09820200000001</v>
          </cell>
          <cell r="X3335">
            <v>363.8</v>
          </cell>
          <cell r="Y3335">
            <v>72.760000000000005</v>
          </cell>
          <cell r="Z3335">
            <v>436.56</v>
          </cell>
          <cell r="AA3335">
            <v>5406.0680000000002</v>
          </cell>
          <cell r="AB3335">
            <v>0</v>
          </cell>
          <cell r="AC3335">
            <v>72.760000000000005</v>
          </cell>
          <cell r="AD3335">
            <v>0</v>
          </cell>
          <cell r="AE3335">
            <v>0</v>
          </cell>
          <cell r="AF3335">
            <v>0</v>
          </cell>
          <cell r="AG3335">
            <v>0</v>
          </cell>
          <cell r="AH3335">
            <v>0</v>
          </cell>
          <cell r="AI3335">
            <v>0</v>
          </cell>
          <cell r="AJ3335">
            <v>0</v>
          </cell>
          <cell r="AK3335">
            <v>0</v>
          </cell>
          <cell r="AL3335">
            <v>0</v>
          </cell>
          <cell r="AM3335">
            <v>0</v>
          </cell>
          <cell r="AN3335">
            <v>0</v>
          </cell>
          <cell r="AO3335">
            <v>0</v>
          </cell>
          <cell r="AP3335">
            <v>0</v>
          </cell>
          <cell r="AQ3335">
            <v>72.760000000000005</v>
          </cell>
        </row>
        <row r="3336">
          <cell r="A3336">
            <v>3</v>
          </cell>
          <cell r="B3336" t="str">
            <v>COP</v>
          </cell>
          <cell r="C3336" t="str">
            <v>Convenidas</v>
          </cell>
          <cell r="D3336" t="str">
            <v>Fija</v>
          </cell>
          <cell r="E3336">
            <v>1</v>
          </cell>
          <cell r="F3336">
            <v>36466</v>
          </cell>
          <cell r="G3336" t="str">
            <v>Noviembre</v>
          </cell>
          <cell r="H3336">
            <v>1999</v>
          </cell>
          <cell r="I3336">
            <v>36832</v>
          </cell>
          <cell r="J3336">
            <v>2000</v>
          </cell>
          <cell r="K3336" t="str">
            <v>Noviembre</v>
          </cell>
          <cell r="L3336">
            <v>36521</v>
          </cell>
          <cell r="M3336" t="str">
            <v>Diciembre</v>
          </cell>
          <cell r="N3336">
            <v>1999</v>
          </cell>
          <cell r="Q3336">
            <v>20</v>
          </cell>
          <cell r="R3336">
            <v>14.86</v>
          </cell>
          <cell r="S3336">
            <v>106.679</v>
          </cell>
          <cell r="T3336">
            <v>4686.8999999999996</v>
          </cell>
          <cell r="U3336">
            <v>4999.9380510000001</v>
          </cell>
          <cell r="V3336">
            <v>4686.8999999999996</v>
          </cell>
          <cell r="W3336">
            <v>4999.9380510000001</v>
          </cell>
          <cell r="X3336">
            <v>4686.8999999999996</v>
          </cell>
          <cell r="Y3336">
            <v>937.38</v>
          </cell>
          <cell r="Z3336">
            <v>5624.28</v>
          </cell>
          <cell r="AA3336">
            <v>69647.333999999988</v>
          </cell>
          <cell r="AB3336">
            <v>0</v>
          </cell>
          <cell r="AC3336">
            <v>937.38</v>
          </cell>
          <cell r="AD3336">
            <v>0</v>
          </cell>
          <cell r="AE3336">
            <v>0</v>
          </cell>
          <cell r="AF3336">
            <v>0</v>
          </cell>
          <cell r="AG3336">
            <v>0</v>
          </cell>
          <cell r="AH3336">
            <v>0</v>
          </cell>
          <cell r="AI3336">
            <v>0</v>
          </cell>
          <cell r="AJ3336">
            <v>0</v>
          </cell>
          <cell r="AK3336">
            <v>0</v>
          </cell>
          <cell r="AL3336">
            <v>0</v>
          </cell>
          <cell r="AM3336">
            <v>0</v>
          </cell>
          <cell r="AN3336">
            <v>0</v>
          </cell>
          <cell r="AO3336">
            <v>0</v>
          </cell>
          <cell r="AP3336">
            <v>0</v>
          </cell>
          <cell r="AQ3336">
            <v>937.38</v>
          </cell>
        </row>
        <row r="3337">
          <cell r="A3337">
            <v>3</v>
          </cell>
          <cell r="B3337" t="str">
            <v>COP</v>
          </cell>
          <cell r="C3337" t="str">
            <v>Forzosas</v>
          </cell>
          <cell r="D3337" t="str">
            <v>Fija</v>
          </cell>
          <cell r="E3337">
            <v>2</v>
          </cell>
          <cell r="F3337">
            <v>36497</v>
          </cell>
          <cell r="G3337" t="str">
            <v>Diciembre</v>
          </cell>
          <cell r="H3337">
            <v>1999</v>
          </cell>
          <cell r="I3337">
            <v>37228</v>
          </cell>
          <cell r="J3337">
            <v>2001</v>
          </cell>
          <cell r="K3337" t="str">
            <v>Diciembre</v>
          </cell>
          <cell r="L3337">
            <v>36521</v>
          </cell>
          <cell r="M3337" t="str">
            <v>Diciembre</v>
          </cell>
          <cell r="N3337">
            <v>1999</v>
          </cell>
          <cell r="Q3337">
            <v>18</v>
          </cell>
          <cell r="R3337">
            <v>16.100000000000001</v>
          </cell>
          <cell r="S3337">
            <v>104.063</v>
          </cell>
          <cell r="T3337">
            <v>557.20000000000005</v>
          </cell>
          <cell r="U3337">
            <v>579.83903599999996</v>
          </cell>
          <cell r="V3337">
            <v>557.20000000000005</v>
          </cell>
          <cell r="W3337">
            <v>579.83903599999996</v>
          </cell>
          <cell r="X3337">
            <v>557.20000000000005</v>
          </cell>
          <cell r="Y3337">
            <v>100.29600000000001</v>
          </cell>
          <cell r="Z3337">
            <v>657.49600000000009</v>
          </cell>
          <cell r="AA3337">
            <v>8970.9200000000019</v>
          </cell>
          <cell r="AB3337">
            <v>0</v>
          </cell>
          <cell r="AC3337">
            <v>100.29600000000001</v>
          </cell>
          <cell r="AD3337">
            <v>100.29600000000001</v>
          </cell>
          <cell r="AE3337">
            <v>0</v>
          </cell>
          <cell r="AF3337">
            <v>0</v>
          </cell>
          <cell r="AG3337">
            <v>0</v>
          </cell>
          <cell r="AH3337">
            <v>0</v>
          </cell>
          <cell r="AI3337">
            <v>0</v>
          </cell>
          <cell r="AJ3337">
            <v>0</v>
          </cell>
          <cell r="AK3337">
            <v>0</v>
          </cell>
          <cell r="AL3337">
            <v>0</v>
          </cell>
          <cell r="AM3337">
            <v>0</v>
          </cell>
          <cell r="AN3337">
            <v>0</v>
          </cell>
          <cell r="AO3337">
            <v>0</v>
          </cell>
          <cell r="AP3337">
            <v>0</v>
          </cell>
          <cell r="AQ3337">
            <v>200.59200000000001</v>
          </cell>
        </row>
        <row r="3338">
          <cell r="A3338">
            <v>3</v>
          </cell>
          <cell r="B3338" t="str">
            <v>COP</v>
          </cell>
          <cell r="C3338" t="str">
            <v>Forzosas</v>
          </cell>
          <cell r="D3338" t="str">
            <v>Fija</v>
          </cell>
          <cell r="E3338">
            <v>1</v>
          </cell>
          <cell r="F3338">
            <v>36466</v>
          </cell>
          <cell r="G3338" t="str">
            <v>Noviembre</v>
          </cell>
          <cell r="H3338">
            <v>1999</v>
          </cell>
          <cell r="I3338">
            <v>36832</v>
          </cell>
          <cell r="J3338">
            <v>2000</v>
          </cell>
          <cell r="K3338" t="str">
            <v>Noviembre</v>
          </cell>
          <cell r="L3338">
            <v>36522</v>
          </cell>
          <cell r="M3338" t="str">
            <v>Diciembre</v>
          </cell>
          <cell r="N3338">
            <v>1999</v>
          </cell>
          <cell r="Q3338">
            <v>20</v>
          </cell>
          <cell r="R3338">
            <v>14.86</v>
          </cell>
          <cell r="S3338">
            <v>106.72</v>
          </cell>
          <cell r="T3338">
            <v>26044.5</v>
          </cell>
          <cell r="U3338">
            <v>27794.690399999999</v>
          </cell>
          <cell r="V3338">
            <v>26044.5</v>
          </cell>
          <cell r="W3338">
            <v>27794.690399999999</v>
          </cell>
          <cell r="X3338">
            <v>26044.5</v>
          </cell>
          <cell r="Y3338">
            <v>5208.9000000000005</v>
          </cell>
          <cell r="Z3338">
            <v>31253.4</v>
          </cell>
          <cell r="AA3338">
            <v>387021.26999999996</v>
          </cell>
          <cell r="AB3338">
            <v>0</v>
          </cell>
          <cell r="AC3338">
            <v>5208.9000000000005</v>
          </cell>
          <cell r="AD3338">
            <v>0</v>
          </cell>
          <cell r="AE3338">
            <v>0</v>
          </cell>
          <cell r="AF3338">
            <v>0</v>
          </cell>
          <cell r="AG3338">
            <v>0</v>
          </cell>
          <cell r="AH3338">
            <v>0</v>
          </cell>
          <cell r="AI3338">
            <v>0</v>
          </cell>
          <cell r="AJ3338">
            <v>0</v>
          </cell>
          <cell r="AK3338">
            <v>0</v>
          </cell>
          <cell r="AL3338">
            <v>0</v>
          </cell>
          <cell r="AM3338">
            <v>0</v>
          </cell>
          <cell r="AN3338">
            <v>0</v>
          </cell>
          <cell r="AO3338">
            <v>0</v>
          </cell>
          <cell r="AP3338">
            <v>0</v>
          </cell>
          <cell r="AQ3338">
            <v>5208.9000000000005</v>
          </cell>
        </row>
        <row r="3339">
          <cell r="A3339">
            <v>3</v>
          </cell>
          <cell r="B3339" t="str">
            <v>COP</v>
          </cell>
          <cell r="C3339" t="str">
            <v>Convenidas</v>
          </cell>
          <cell r="D3339" t="str">
            <v>Fija</v>
          </cell>
          <cell r="E3339">
            <v>1</v>
          </cell>
          <cell r="F3339">
            <v>36466</v>
          </cell>
          <cell r="G3339" t="str">
            <v>Noviembre</v>
          </cell>
          <cell r="H3339">
            <v>1999</v>
          </cell>
          <cell r="I3339">
            <v>36832</v>
          </cell>
          <cell r="J3339">
            <v>2000</v>
          </cell>
          <cell r="K3339" t="str">
            <v>Noviembre</v>
          </cell>
          <cell r="L3339">
            <v>36522</v>
          </cell>
          <cell r="M3339" t="str">
            <v>Diciembre</v>
          </cell>
          <cell r="N3339">
            <v>1999</v>
          </cell>
          <cell r="Q3339">
            <v>20</v>
          </cell>
          <cell r="R3339">
            <v>14.86</v>
          </cell>
          <cell r="S3339">
            <v>106.72</v>
          </cell>
          <cell r="T3339">
            <v>7719.8</v>
          </cell>
          <cell r="U3339">
            <v>8238.5705600000001</v>
          </cell>
          <cell r="V3339">
            <v>7719.8</v>
          </cell>
          <cell r="W3339">
            <v>8238.5705600000001</v>
          </cell>
          <cell r="X3339">
            <v>7719.8</v>
          </cell>
          <cell r="Y3339">
            <v>1543.96</v>
          </cell>
          <cell r="Z3339">
            <v>9263.76</v>
          </cell>
          <cell r="AA3339">
            <v>114716.228</v>
          </cell>
          <cell r="AB3339">
            <v>0</v>
          </cell>
          <cell r="AC3339">
            <v>1543.96</v>
          </cell>
          <cell r="AD3339">
            <v>0</v>
          </cell>
          <cell r="AE3339">
            <v>0</v>
          </cell>
          <cell r="AF3339">
            <v>0</v>
          </cell>
          <cell r="AG3339">
            <v>0</v>
          </cell>
          <cell r="AH3339">
            <v>0</v>
          </cell>
          <cell r="AI3339">
            <v>0</v>
          </cell>
          <cell r="AJ3339">
            <v>0</v>
          </cell>
          <cell r="AK3339">
            <v>0</v>
          </cell>
          <cell r="AL3339">
            <v>0</v>
          </cell>
          <cell r="AM3339">
            <v>0</v>
          </cell>
          <cell r="AN3339">
            <v>0</v>
          </cell>
          <cell r="AO3339">
            <v>0</v>
          </cell>
          <cell r="AP3339">
            <v>0</v>
          </cell>
          <cell r="AQ3339">
            <v>1543.96</v>
          </cell>
        </row>
        <row r="3340">
          <cell r="A3340">
            <v>3</v>
          </cell>
          <cell r="B3340" t="str">
            <v>COP</v>
          </cell>
          <cell r="C3340" t="str">
            <v>Forzosas</v>
          </cell>
          <cell r="D3340" t="str">
            <v>Fija</v>
          </cell>
          <cell r="E3340">
            <v>1</v>
          </cell>
          <cell r="F3340">
            <v>36466</v>
          </cell>
          <cell r="G3340" t="str">
            <v>Noviembre</v>
          </cell>
          <cell r="H3340">
            <v>1999</v>
          </cell>
          <cell r="I3340">
            <v>36832</v>
          </cell>
          <cell r="J3340">
            <v>2000</v>
          </cell>
          <cell r="K3340" t="str">
            <v>Noviembre</v>
          </cell>
          <cell r="L3340">
            <v>36523</v>
          </cell>
          <cell r="M3340" t="str">
            <v>Diciembre</v>
          </cell>
          <cell r="N3340">
            <v>1999</v>
          </cell>
          <cell r="Q3340">
            <v>20</v>
          </cell>
          <cell r="R3340">
            <v>14.86</v>
          </cell>
          <cell r="S3340">
            <v>106.76</v>
          </cell>
          <cell r="T3340">
            <v>17419.2</v>
          </cell>
          <cell r="U3340">
            <v>18596.73792</v>
          </cell>
          <cell r="V3340">
            <v>17419.2</v>
          </cell>
          <cell r="W3340">
            <v>18596.73792</v>
          </cell>
          <cell r="X3340">
            <v>17419.2</v>
          </cell>
          <cell r="Y3340">
            <v>3483.84</v>
          </cell>
          <cell r="Z3340">
            <v>20903.04</v>
          </cell>
          <cell r="AA3340">
            <v>258849.31200000001</v>
          </cell>
          <cell r="AB3340">
            <v>0</v>
          </cell>
          <cell r="AC3340">
            <v>3483.84</v>
          </cell>
          <cell r="AD3340">
            <v>0</v>
          </cell>
          <cell r="AE3340">
            <v>0</v>
          </cell>
          <cell r="AF3340">
            <v>0</v>
          </cell>
          <cell r="AG3340">
            <v>0</v>
          </cell>
          <cell r="AH3340">
            <v>0</v>
          </cell>
          <cell r="AI3340">
            <v>0</v>
          </cell>
          <cell r="AJ3340">
            <v>0</v>
          </cell>
          <cell r="AK3340">
            <v>0</v>
          </cell>
          <cell r="AL3340">
            <v>0</v>
          </cell>
          <cell r="AM3340">
            <v>0</v>
          </cell>
          <cell r="AN3340">
            <v>0</v>
          </cell>
          <cell r="AO3340">
            <v>0</v>
          </cell>
          <cell r="AP3340">
            <v>0</v>
          </cell>
          <cell r="AQ3340">
            <v>3483.84</v>
          </cell>
        </row>
        <row r="3341">
          <cell r="A3341">
            <v>3</v>
          </cell>
          <cell r="B3341" t="str">
            <v>COP</v>
          </cell>
          <cell r="C3341" t="str">
            <v>Convenidas</v>
          </cell>
          <cell r="D3341" t="str">
            <v>Fija</v>
          </cell>
          <cell r="E3341">
            <v>1</v>
          </cell>
          <cell r="F3341">
            <v>36466</v>
          </cell>
          <cell r="G3341" t="str">
            <v>Noviembre</v>
          </cell>
          <cell r="H3341">
            <v>1999</v>
          </cell>
          <cell r="I3341">
            <v>36832</v>
          </cell>
          <cell r="J3341">
            <v>2000</v>
          </cell>
          <cell r="K3341" t="str">
            <v>Noviembre</v>
          </cell>
          <cell r="L3341">
            <v>36523</v>
          </cell>
          <cell r="M3341" t="str">
            <v>Diciembre</v>
          </cell>
          <cell r="N3341">
            <v>1999</v>
          </cell>
          <cell r="Q3341">
            <v>20</v>
          </cell>
          <cell r="R3341">
            <v>14.86</v>
          </cell>
          <cell r="S3341">
            <v>106.76</v>
          </cell>
          <cell r="T3341">
            <v>1030.3</v>
          </cell>
          <cell r="U3341">
            <v>1099.9482800000001</v>
          </cell>
          <cell r="V3341">
            <v>1030.3</v>
          </cell>
          <cell r="W3341">
            <v>1099.9482800000001</v>
          </cell>
          <cell r="X3341">
            <v>1030.3</v>
          </cell>
          <cell r="Y3341">
            <v>206.06</v>
          </cell>
          <cell r="Z3341">
            <v>1236.3599999999999</v>
          </cell>
          <cell r="AA3341">
            <v>15310.257999999998</v>
          </cell>
          <cell r="AB3341">
            <v>0</v>
          </cell>
          <cell r="AC3341">
            <v>206.06</v>
          </cell>
          <cell r="AD3341">
            <v>0</v>
          </cell>
          <cell r="AE3341">
            <v>0</v>
          </cell>
          <cell r="AF3341">
            <v>0</v>
          </cell>
          <cell r="AG3341">
            <v>0</v>
          </cell>
          <cell r="AH3341">
            <v>0</v>
          </cell>
          <cell r="AI3341">
            <v>0</v>
          </cell>
          <cell r="AJ3341">
            <v>0</v>
          </cell>
          <cell r="AK3341">
            <v>0</v>
          </cell>
          <cell r="AL3341">
            <v>0</v>
          </cell>
          <cell r="AM3341">
            <v>0</v>
          </cell>
          <cell r="AN3341">
            <v>0</v>
          </cell>
          <cell r="AO3341">
            <v>0</v>
          </cell>
          <cell r="AP3341">
            <v>0</v>
          </cell>
          <cell r="AQ3341">
            <v>206.06</v>
          </cell>
        </row>
        <row r="3342">
          <cell r="A3342">
            <v>3</v>
          </cell>
          <cell r="B3342" t="str">
            <v>COP</v>
          </cell>
          <cell r="C3342" t="str">
            <v>Forzosas</v>
          </cell>
          <cell r="D3342" t="str">
            <v>Fija</v>
          </cell>
          <cell r="E3342">
            <v>1</v>
          </cell>
          <cell r="F3342">
            <v>36466</v>
          </cell>
          <cell r="G3342" t="str">
            <v>Noviembre</v>
          </cell>
          <cell r="H3342">
            <v>1999</v>
          </cell>
          <cell r="I3342">
            <v>36832</v>
          </cell>
          <cell r="J3342">
            <v>2000</v>
          </cell>
          <cell r="K3342" t="str">
            <v>Noviembre</v>
          </cell>
          <cell r="L3342">
            <v>36529</v>
          </cell>
          <cell r="M3342" t="str">
            <v>Enero</v>
          </cell>
          <cell r="N3342">
            <v>2000</v>
          </cell>
          <cell r="P3342">
            <v>0</v>
          </cell>
          <cell r="Q3342">
            <v>20</v>
          </cell>
          <cell r="R3342">
            <v>14.86</v>
          </cell>
          <cell r="S3342">
            <v>107.003</v>
          </cell>
          <cell r="T3342">
            <v>402.3</v>
          </cell>
          <cell r="U3342">
            <v>430.47306900000001</v>
          </cell>
          <cell r="V3342">
            <v>402.3</v>
          </cell>
          <cell r="W3342">
            <v>430.47306900000001</v>
          </cell>
          <cell r="X3342">
            <v>402.3</v>
          </cell>
          <cell r="Y3342">
            <v>80.460000000000008</v>
          </cell>
          <cell r="Z3342">
            <v>482.76</v>
          </cell>
          <cell r="AA3342">
            <v>5978.1779999999999</v>
          </cell>
          <cell r="AB3342">
            <v>0</v>
          </cell>
          <cell r="AC3342">
            <v>80.460000000000008</v>
          </cell>
          <cell r="AD3342">
            <v>0</v>
          </cell>
          <cell r="AE3342">
            <v>0</v>
          </cell>
          <cell r="AF3342">
            <v>0</v>
          </cell>
          <cell r="AG3342">
            <v>0</v>
          </cell>
          <cell r="AH3342">
            <v>0</v>
          </cell>
          <cell r="AI3342">
            <v>0</v>
          </cell>
          <cell r="AJ3342">
            <v>0</v>
          </cell>
          <cell r="AK3342">
            <v>0</v>
          </cell>
          <cell r="AL3342">
            <v>0</v>
          </cell>
          <cell r="AM3342">
            <v>0</v>
          </cell>
          <cell r="AN3342">
            <v>0</v>
          </cell>
          <cell r="AO3342">
            <v>0</v>
          </cell>
          <cell r="AP3342">
            <v>0</v>
          </cell>
          <cell r="AQ3342">
            <v>80.460000000000008</v>
          </cell>
        </row>
        <row r="3343">
          <cell r="A3343">
            <v>3</v>
          </cell>
          <cell r="B3343" t="str">
            <v>COP</v>
          </cell>
          <cell r="C3343" t="str">
            <v>Forzosas</v>
          </cell>
          <cell r="D3343" t="str">
            <v>Fija</v>
          </cell>
          <cell r="E3343">
            <v>1</v>
          </cell>
          <cell r="F3343">
            <v>36466</v>
          </cell>
          <cell r="G3343" t="str">
            <v>Noviembre</v>
          </cell>
          <cell r="H3343">
            <v>1999</v>
          </cell>
          <cell r="I3343">
            <v>36832</v>
          </cell>
          <cell r="J3343">
            <v>2000</v>
          </cell>
          <cell r="K3343" t="str">
            <v>Noviembre</v>
          </cell>
          <cell r="L3343">
            <v>36530</v>
          </cell>
          <cell r="M3343" t="str">
            <v>Enero</v>
          </cell>
          <cell r="N3343">
            <v>2000</v>
          </cell>
          <cell r="P3343">
            <v>0</v>
          </cell>
          <cell r="Q3343">
            <v>20</v>
          </cell>
          <cell r="R3343">
            <v>14.86</v>
          </cell>
          <cell r="S3343">
            <v>107.044</v>
          </cell>
          <cell r="T3343">
            <v>934.1</v>
          </cell>
          <cell r="U3343">
            <v>999.89800400000001</v>
          </cell>
          <cell r="V3343">
            <v>934.1</v>
          </cell>
          <cell r="W3343">
            <v>999.89800400000001</v>
          </cell>
          <cell r="X3343">
            <v>934.1</v>
          </cell>
          <cell r="Y3343">
            <v>186.82000000000002</v>
          </cell>
          <cell r="Z3343">
            <v>1120.92</v>
          </cell>
          <cell r="AA3343">
            <v>13880.726000000001</v>
          </cell>
          <cell r="AB3343">
            <v>0</v>
          </cell>
          <cell r="AC3343">
            <v>186.82000000000002</v>
          </cell>
          <cell r="AD3343">
            <v>0</v>
          </cell>
          <cell r="AE3343">
            <v>0</v>
          </cell>
          <cell r="AF3343">
            <v>0</v>
          </cell>
          <cell r="AG3343">
            <v>0</v>
          </cell>
          <cell r="AH3343">
            <v>0</v>
          </cell>
          <cell r="AI3343">
            <v>0</v>
          </cell>
          <cell r="AJ3343">
            <v>0</v>
          </cell>
          <cell r="AK3343">
            <v>0</v>
          </cell>
          <cell r="AL3343">
            <v>0</v>
          </cell>
          <cell r="AM3343">
            <v>0</v>
          </cell>
          <cell r="AN3343">
            <v>0</v>
          </cell>
          <cell r="AO3343">
            <v>0</v>
          </cell>
          <cell r="AP3343">
            <v>0</v>
          </cell>
          <cell r="AQ3343">
            <v>186.82000000000002</v>
          </cell>
        </row>
        <row r="3344">
          <cell r="A3344">
            <v>3</v>
          </cell>
          <cell r="B3344" t="str">
            <v>COP</v>
          </cell>
          <cell r="C3344" t="str">
            <v>Convenidas</v>
          </cell>
          <cell r="D3344" t="str">
            <v>Fija</v>
          </cell>
          <cell r="E3344">
            <v>1</v>
          </cell>
          <cell r="F3344">
            <v>36466</v>
          </cell>
          <cell r="G3344" t="str">
            <v>Noviembre</v>
          </cell>
          <cell r="H3344">
            <v>1999</v>
          </cell>
          <cell r="I3344">
            <v>36832</v>
          </cell>
          <cell r="J3344">
            <v>2000</v>
          </cell>
          <cell r="K3344" t="str">
            <v>Noviembre</v>
          </cell>
          <cell r="L3344">
            <v>36530</v>
          </cell>
          <cell r="M3344" t="str">
            <v>Enero</v>
          </cell>
          <cell r="N3344">
            <v>2000</v>
          </cell>
          <cell r="P3344">
            <v>0</v>
          </cell>
          <cell r="Q3344">
            <v>20</v>
          </cell>
          <cell r="R3344">
            <v>14.86</v>
          </cell>
          <cell r="S3344">
            <v>107.044</v>
          </cell>
          <cell r="T3344">
            <v>15787.9</v>
          </cell>
          <cell r="U3344">
            <v>16899.999675999999</v>
          </cell>
          <cell r="V3344">
            <v>15787.9</v>
          </cell>
          <cell r="W3344">
            <v>16899.999675999999</v>
          </cell>
          <cell r="X3344">
            <v>15787.9</v>
          </cell>
          <cell r="Y3344">
            <v>3157.58</v>
          </cell>
          <cell r="Z3344">
            <v>18945.48</v>
          </cell>
          <cell r="AA3344">
            <v>234608.19399999999</v>
          </cell>
          <cell r="AB3344">
            <v>0</v>
          </cell>
          <cell r="AC3344">
            <v>3157.58</v>
          </cell>
          <cell r="AD3344">
            <v>0</v>
          </cell>
          <cell r="AE3344">
            <v>0</v>
          </cell>
          <cell r="AF3344">
            <v>0</v>
          </cell>
          <cell r="AG3344">
            <v>0</v>
          </cell>
          <cell r="AH3344">
            <v>0</v>
          </cell>
          <cell r="AI3344">
            <v>0</v>
          </cell>
          <cell r="AJ3344">
            <v>0</v>
          </cell>
          <cell r="AK3344">
            <v>0</v>
          </cell>
          <cell r="AL3344">
            <v>0</v>
          </cell>
          <cell r="AM3344">
            <v>0</v>
          </cell>
          <cell r="AN3344">
            <v>0</v>
          </cell>
          <cell r="AO3344">
            <v>0</v>
          </cell>
          <cell r="AP3344">
            <v>0</v>
          </cell>
          <cell r="AQ3344">
            <v>3157.58</v>
          </cell>
        </row>
        <row r="3345">
          <cell r="A3345">
            <v>3</v>
          </cell>
          <cell r="B3345" t="str">
            <v>COP</v>
          </cell>
          <cell r="C3345" t="str">
            <v>Convenidas</v>
          </cell>
          <cell r="D3345" t="str">
            <v>Fija</v>
          </cell>
          <cell r="E3345">
            <v>2</v>
          </cell>
          <cell r="F3345">
            <v>36497</v>
          </cell>
          <cell r="G3345" t="str">
            <v>Diciembre</v>
          </cell>
          <cell r="H3345">
            <v>1999</v>
          </cell>
          <cell r="I3345">
            <v>37228</v>
          </cell>
          <cell r="J3345">
            <v>2001</v>
          </cell>
          <cell r="K3345" t="str">
            <v>Diciembre</v>
          </cell>
          <cell r="L3345">
            <v>36530</v>
          </cell>
          <cell r="M3345" t="str">
            <v>Enero</v>
          </cell>
          <cell r="N3345">
            <v>2000</v>
          </cell>
          <cell r="P3345">
            <v>0</v>
          </cell>
          <cell r="Q3345">
            <v>18</v>
          </cell>
          <cell r="R3345">
            <v>16.100000000000001</v>
          </cell>
          <cell r="S3345">
            <v>104.446</v>
          </cell>
          <cell r="T3345">
            <v>5744.5</v>
          </cell>
          <cell r="U3345">
            <v>5999.9004699999996</v>
          </cell>
          <cell r="V3345">
            <v>5744.5</v>
          </cell>
          <cell r="W3345">
            <v>5999.9004699999996</v>
          </cell>
          <cell r="X3345">
            <v>5744.5</v>
          </cell>
          <cell r="Y3345">
            <v>1034.01</v>
          </cell>
          <cell r="Z3345">
            <v>6778.51</v>
          </cell>
          <cell r="AA3345">
            <v>92486.450000000012</v>
          </cell>
          <cell r="AB3345">
            <v>0</v>
          </cell>
          <cell r="AC3345">
            <v>1034.01</v>
          </cell>
          <cell r="AD3345">
            <v>1034.01</v>
          </cell>
          <cell r="AE3345">
            <v>0</v>
          </cell>
          <cell r="AF3345">
            <v>0</v>
          </cell>
          <cell r="AG3345">
            <v>0</v>
          </cell>
          <cell r="AH3345">
            <v>0</v>
          </cell>
          <cell r="AI3345">
            <v>0</v>
          </cell>
          <cell r="AJ3345">
            <v>0</v>
          </cell>
          <cell r="AK3345">
            <v>0</v>
          </cell>
          <cell r="AL3345">
            <v>0</v>
          </cell>
          <cell r="AM3345">
            <v>0</v>
          </cell>
          <cell r="AN3345">
            <v>0</v>
          </cell>
          <cell r="AO3345">
            <v>0</v>
          </cell>
          <cell r="AP3345">
            <v>0</v>
          </cell>
          <cell r="AQ3345">
            <v>2068.02</v>
          </cell>
        </row>
        <row r="3346">
          <cell r="A3346">
            <v>3</v>
          </cell>
          <cell r="B3346" t="str">
            <v>COP</v>
          </cell>
          <cell r="C3346" t="str">
            <v>Convenidas</v>
          </cell>
          <cell r="D3346" t="str">
            <v>Fija</v>
          </cell>
          <cell r="E3346">
            <v>1</v>
          </cell>
          <cell r="F3346">
            <v>36466</v>
          </cell>
          <cell r="G3346" t="str">
            <v>Noviembre</v>
          </cell>
          <cell r="H3346">
            <v>1999</v>
          </cell>
          <cell r="I3346">
            <v>36832</v>
          </cell>
          <cell r="J3346">
            <v>2000</v>
          </cell>
          <cell r="K3346" t="str">
            <v>Noviembre</v>
          </cell>
          <cell r="L3346">
            <v>36531</v>
          </cell>
          <cell r="M3346" t="str">
            <v>Enero</v>
          </cell>
          <cell r="N3346">
            <v>2000</v>
          </cell>
          <cell r="P3346">
            <v>0</v>
          </cell>
          <cell r="Q3346">
            <v>20</v>
          </cell>
          <cell r="R3346">
            <v>14.86</v>
          </cell>
          <cell r="S3346">
            <v>107.08499999999999</v>
          </cell>
          <cell r="T3346">
            <v>14851.8</v>
          </cell>
          <cell r="U3346">
            <v>15904.05003</v>
          </cell>
          <cell r="V3346">
            <v>14851.8</v>
          </cell>
          <cell r="W3346">
            <v>15904.05003</v>
          </cell>
          <cell r="X3346">
            <v>14851.8</v>
          </cell>
          <cell r="Y3346">
            <v>2970.36</v>
          </cell>
          <cell r="Z3346">
            <v>17822.16</v>
          </cell>
          <cell r="AA3346">
            <v>220697.74799999999</v>
          </cell>
          <cell r="AB3346">
            <v>0</v>
          </cell>
          <cell r="AC3346">
            <v>2970.36</v>
          </cell>
          <cell r="AD3346">
            <v>0</v>
          </cell>
          <cell r="AE3346">
            <v>0</v>
          </cell>
          <cell r="AF3346">
            <v>0</v>
          </cell>
          <cell r="AG3346">
            <v>0</v>
          </cell>
          <cell r="AH3346">
            <v>0</v>
          </cell>
          <cell r="AI3346">
            <v>0</v>
          </cell>
          <cell r="AJ3346">
            <v>0</v>
          </cell>
          <cell r="AK3346">
            <v>0</v>
          </cell>
          <cell r="AL3346">
            <v>0</v>
          </cell>
          <cell r="AM3346">
            <v>0</v>
          </cell>
          <cell r="AN3346">
            <v>0</v>
          </cell>
          <cell r="AO3346">
            <v>0</v>
          </cell>
          <cell r="AP3346">
            <v>0</v>
          </cell>
          <cell r="AQ3346">
            <v>2970.36</v>
          </cell>
        </row>
        <row r="3347">
          <cell r="A3347">
            <v>3</v>
          </cell>
          <cell r="B3347" t="str">
            <v>COP</v>
          </cell>
          <cell r="C3347" t="str">
            <v>Convenidas</v>
          </cell>
          <cell r="D3347" t="str">
            <v>Fija</v>
          </cell>
          <cell r="E3347">
            <v>2</v>
          </cell>
          <cell r="F3347">
            <v>36497</v>
          </cell>
          <cell r="G3347" t="str">
            <v>Diciembre</v>
          </cell>
          <cell r="H3347">
            <v>1999</v>
          </cell>
          <cell r="I3347">
            <v>37228</v>
          </cell>
          <cell r="J3347">
            <v>2001</v>
          </cell>
          <cell r="K3347" t="str">
            <v>Diciembre</v>
          </cell>
          <cell r="L3347">
            <v>36531</v>
          </cell>
          <cell r="M3347" t="str">
            <v>Enero</v>
          </cell>
          <cell r="N3347">
            <v>2000</v>
          </cell>
          <cell r="P3347">
            <v>0</v>
          </cell>
          <cell r="Q3347">
            <v>18</v>
          </cell>
          <cell r="R3347">
            <v>16.100000000000001</v>
          </cell>
          <cell r="S3347">
            <v>104.489</v>
          </cell>
          <cell r="T3347">
            <v>17896.5</v>
          </cell>
          <cell r="U3347">
            <v>18699.873885000001</v>
          </cell>
          <cell r="V3347">
            <v>17896.5</v>
          </cell>
          <cell r="W3347">
            <v>18699.873885000001</v>
          </cell>
          <cell r="X3347">
            <v>17896.5</v>
          </cell>
          <cell r="Y3347">
            <v>3221.37</v>
          </cell>
          <cell r="Z3347">
            <v>21117.87</v>
          </cell>
          <cell r="AA3347">
            <v>288133.65000000002</v>
          </cell>
          <cell r="AB3347">
            <v>0</v>
          </cell>
          <cell r="AC3347">
            <v>3221.37</v>
          </cell>
          <cell r="AD3347">
            <v>3221.37</v>
          </cell>
          <cell r="AE3347">
            <v>0</v>
          </cell>
          <cell r="AF3347">
            <v>0</v>
          </cell>
          <cell r="AG3347">
            <v>0</v>
          </cell>
          <cell r="AH3347">
            <v>0</v>
          </cell>
          <cell r="AI3347">
            <v>0</v>
          </cell>
          <cell r="AJ3347">
            <v>0</v>
          </cell>
          <cell r="AK3347">
            <v>0</v>
          </cell>
          <cell r="AL3347">
            <v>0</v>
          </cell>
          <cell r="AM3347">
            <v>0</v>
          </cell>
          <cell r="AN3347">
            <v>0</v>
          </cell>
          <cell r="AO3347">
            <v>0</v>
          </cell>
          <cell r="AP3347">
            <v>0</v>
          </cell>
          <cell r="AQ3347">
            <v>6442.74</v>
          </cell>
        </row>
        <row r="3348">
          <cell r="A3348">
            <v>3</v>
          </cell>
          <cell r="B3348" t="str">
            <v>COP</v>
          </cell>
          <cell r="C3348" t="str">
            <v>Forzosas</v>
          </cell>
          <cell r="D3348" t="str">
            <v>Fija</v>
          </cell>
          <cell r="E3348">
            <v>1</v>
          </cell>
          <cell r="F3348">
            <v>36466</v>
          </cell>
          <cell r="G3348" t="str">
            <v>Noviembre</v>
          </cell>
          <cell r="H3348">
            <v>1999</v>
          </cell>
          <cell r="I3348">
            <v>36832</v>
          </cell>
          <cell r="J3348">
            <v>2000</v>
          </cell>
          <cell r="K3348" t="str">
            <v>Noviembre</v>
          </cell>
          <cell r="L3348">
            <v>36532</v>
          </cell>
          <cell r="M3348" t="str">
            <v>Enero</v>
          </cell>
          <cell r="N3348">
            <v>2000</v>
          </cell>
          <cell r="P3348">
            <v>0</v>
          </cell>
          <cell r="Q3348">
            <v>20</v>
          </cell>
          <cell r="R3348">
            <v>14.86</v>
          </cell>
          <cell r="S3348">
            <v>107.125</v>
          </cell>
          <cell r="T3348">
            <v>5769.8</v>
          </cell>
          <cell r="U3348">
            <v>6180.8982500000002</v>
          </cell>
          <cell r="V3348">
            <v>5769.8</v>
          </cell>
          <cell r="W3348">
            <v>6180.8982500000002</v>
          </cell>
          <cell r="X3348">
            <v>5769.8</v>
          </cell>
          <cell r="Y3348">
            <v>1153.96</v>
          </cell>
          <cell r="Z3348">
            <v>6923.76</v>
          </cell>
          <cell r="AA3348">
            <v>85739.228000000003</v>
          </cell>
          <cell r="AB3348">
            <v>0</v>
          </cell>
          <cell r="AC3348">
            <v>1153.96</v>
          </cell>
          <cell r="AD3348">
            <v>0</v>
          </cell>
          <cell r="AE3348">
            <v>0</v>
          </cell>
          <cell r="AF3348">
            <v>0</v>
          </cell>
          <cell r="AG3348">
            <v>0</v>
          </cell>
          <cell r="AH3348">
            <v>0</v>
          </cell>
          <cell r="AI3348">
            <v>0</v>
          </cell>
          <cell r="AJ3348">
            <v>0</v>
          </cell>
          <cell r="AK3348">
            <v>0</v>
          </cell>
          <cell r="AL3348">
            <v>0</v>
          </cell>
          <cell r="AM3348">
            <v>0</v>
          </cell>
          <cell r="AN3348">
            <v>0</v>
          </cell>
          <cell r="AO3348">
            <v>0</v>
          </cell>
          <cell r="AP3348">
            <v>0</v>
          </cell>
          <cell r="AQ3348">
            <v>1153.96</v>
          </cell>
        </row>
        <row r="3349">
          <cell r="A3349">
            <v>3</v>
          </cell>
          <cell r="B3349" t="str">
            <v>COP</v>
          </cell>
          <cell r="C3349" t="str">
            <v>Convenidas</v>
          </cell>
          <cell r="D3349" t="str">
            <v>Fija</v>
          </cell>
          <cell r="E3349">
            <v>1</v>
          </cell>
          <cell r="F3349">
            <v>36466</v>
          </cell>
          <cell r="G3349" t="str">
            <v>Noviembre</v>
          </cell>
          <cell r="H3349">
            <v>1999</v>
          </cell>
          <cell r="I3349">
            <v>36832</v>
          </cell>
          <cell r="J3349">
            <v>2000</v>
          </cell>
          <cell r="K3349" t="str">
            <v>Noviembre</v>
          </cell>
          <cell r="L3349">
            <v>36532</v>
          </cell>
          <cell r="M3349" t="str">
            <v>Enero</v>
          </cell>
          <cell r="N3349">
            <v>2000</v>
          </cell>
          <cell r="P3349">
            <v>0</v>
          </cell>
          <cell r="Q3349">
            <v>20</v>
          </cell>
          <cell r="R3349">
            <v>14.86</v>
          </cell>
          <cell r="S3349">
            <v>107.125</v>
          </cell>
          <cell r="T3349">
            <v>3108.5</v>
          </cell>
          <cell r="U3349">
            <v>3329.9806250000001</v>
          </cell>
          <cell r="V3349">
            <v>3108.5</v>
          </cell>
          <cell r="W3349">
            <v>3329.9806250000001</v>
          </cell>
          <cell r="X3349">
            <v>3108.5</v>
          </cell>
          <cell r="Y3349">
            <v>621.70000000000005</v>
          </cell>
          <cell r="Z3349">
            <v>3730.2</v>
          </cell>
          <cell r="AA3349">
            <v>46192.31</v>
          </cell>
          <cell r="AB3349">
            <v>0</v>
          </cell>
          <cell r="AC3349">
            <v>621.70000000000005</v>
          </cell>
          <cell r="AD3349">
            <v>0</v>
          </cell>
          <cell r="AE3349">
            <v>0</v>
          </cell>
          <cell r="AF3349">
            <v>0</v>
          </cell>
          <cell r="AG3349">
            <v>0</v>
          </cell>
          <cell r="AH3349">
            <v>0</v>
          </cell>
          <cell r="AI3349">
            <v>0</v>
          </cell>
          <cell r="AJ3349">
            <v>0</v>
          </cell>
          <cell r="AK3349">
            <v>0</v>
          </cell>
          <cell r="AL3349">
            <v>0</v>
          </cell>
          <cell r="AM3349">
            <v>0</v>
          </cell>
          <cell r="AN3349">
            <v>0</v>
          </cell>
          <cell r="AO3349">
            <v>0</v>
          </cell>
          <cell r="AP3349">
            <v>0</v>
          </cell>
          <cell r="AQ3349">
            <v>621.70000000000005</v>
          </cell>
        </row>
        <row r="3350">
          <cell r="A3350">
            <v>3</v>
          </cell>
          <cell r="B3350" t="str">
            <v>COP</v>
          </cell>
          <cell r="C3350" t="str">
            <v>Convenidas</v>
          </cell>
          <cell r="D3350" t="str">
            <v>Fija</v>
          </cell>
          <cell r="E3350">
            <v>3</v>
          </cell>
          <cell r="F3350">
            <v>36458</v>
          </cell>
          <cell r="G3350" t="str">
            <v>Octubre</v>
          </cell>
          <cell r="H3350">
            <v>1999</v>
          </cell>
          <cell r="I3350">
            <v>37554</v>
          </cell>
          <cell r="J3350">
            <v>2002</v>
          </cell>
          <cell r="K3350" t="str">
            <v>Octubre</v>
          </cell>
          <cell r="L3350">
            <v>36532</v>
          </cell>
          <cell r="M3350" t="str">
            <v>Enero</v>
          </cell>
          <cell r="N3350">
            <v>2000</v>
          </cell>
          <cell r="P3350">
            <v>0</v>
          </cell>
          <cell r="Q3350">
            <v>18</v>
          </cell>
          <cell r="R3350">
            <v>16.39</v>
          </cell>
          <cell r="S3350">
            <v>106.83</v>
          </cell>
          <cell r="T3350">
            <v>3800.4</v>
          </cell>
          <cell r="U3350">
            <v>4059.9673200000002</v>
          </cell>
          <cell r="V3350">
            <v>3800.4</v>
          </cell>
          <cell r="W3350">
            <v>4059.9673200000002</v>
          </cell>
          <cell r="X3350">
            <v>3800.4</v>
          </cell>
          <cell r="Y3350">
            <v>684.072</v>
          </cell>
          <cell r="Z3350">
            <v>4484.4719999999998</v>
          </cell>
          <cell r="AA3350">
            <v>62288.556000000004</v>
          </cell>
          <cell r="AB3350">
            <v>0</v>
          </cell>
          <cell r="AC3350">
            <v>684.072</v>
          </cell>
          <cell r="AD3350">
            <v>684.072</v>
          </cell>
          <cell r="AE3350">
            <v>684.072</v>
          </cell>
          <cell r="AF3350">
            <v>0</v>
          </cell>
          <cell r="AG3350">
            <v>0</v>
          </cell>
          <cell r="AH3350">
            <v>0</v>
          </cell>
          <cell r="AI3350">
            <v>0</v>
          </cell>
          <cell r="AJ3350">
            <v>0</v>
          </cell>
          <cell r="AK3350">
            <v>0</v>
          </cell>
          <cell r="AL3350">
            <v>0</v>
          </cell>
          <cell r="AM3350">
            <v>0</v>
          </cell>
          <cell r="AN3350">
            <v>0</v>
          </cell>
          <cell r="AO3350">
            <v>0</v>
          </cell>
          <cell r="AP3350">
            <v>0</v>
          </cell>
          <cell r="AQ3350">
            <v>2052.2159999999999</v>
          </cell>
        </row>
        <row r="3351">
          <cell r="A3351">
            <v>3</v>
          </cell>
          <cell r="B3351" t="str">
            <v>COP</v>
          </cell>
          <cell r="C3351" t="str">
            <v>Convenidas</v>
          </cell>
          <cell r="D3351" t="str">
            <v>Fija</v>
          </cell>
          <cell r="E3351">
            <v>1</v>
          </cell>
          <cell r="F3351">
            <v>36466</v>
          </cell>
          <cell r="G3351" t="str">
            <v>Noviembre</v>
          </cell>
          <cell r="H3351">
            <v>1999</v>
          </cell>
          <cell r="I3351">
            <v>36832</v>
          </cell>
          <cell r="J3351">
            <v>2000</v>
          </cell>
          <cell r="K3351" t="str">
            <v>Noviembre</v>
          </cell>
          <cell r="L3351">
            <v>36536</v>
          </cell>
          <cell r="M3351" t="str">
            <v>Enero</v>
          </cell>
          <cell r="N3351">
            <v>2000</v>
          </cell>
          <cell r="P3351">
            <v>0</v>
          </cell>
          <cell r="Q3351">
            <v>20</v>
          </cell>
          <cell r="R3351">
            <v>14.86</v>
          </cell>
          <cell r="S3351">
            <v>107.288</v>
          </cell>
          <cell r="T3351">
            <v>42427.9</v>
          </cell>
          <cell r="U3351">
            <v>45520.045352000001</v>
          </cell>
          <cell r="V3351">
            <v>42427.9</v>
          </cell>
          <cell r="W3351">
            <v>45520.045352000001</v>
          </cell>
          <cell r="X3351">
            <v>42427.9</v>
          </cell>
          <cell r="Y3351">
            <v>8485.58</v>
          </cell>
          <cell r="Z3351">
            <v>50913.48</v>
          </cell>
          <cell r="AA3351">
            <v>630478.59400000004</v>
          </cell>
          <cell r="AB3351">
            <v>0</v>
          </cell>
          <cell r="AC3351">
            <v>8485.58</v>
          </cell>
          <cell r="AD3351">
            <v>0</v>
          </cell>
          <cell r="AE3351">
            <v>0</v>
          </cell>
          <cell r="AF3351">
            <v>0</v>
          </cell>
          <cell r="AG3351">
            <v>0</v>
          </cell>
          <cell r="AH3351">
            <v>0</v>
          </cell>
          <cell r="AI3351">
            <v>0</v>
          </cell>
          <cell r="AJ3351">
            <v>0</v>
          </cell>
          <cell r="AK3351">
            <v>0</v>
          </cell>
          <cell r="AL3351">
            <v>0</v>
          </cell>
          <cell r="AM3351">
            <v>0</v>
          </cell>
          <cell r="AN3351">
            <v>0</v>
          </cell>
          <cell r="AO3351">
            <v>0</v>
          </cell>
          <cell r="AP3351">
            <v>0</v>
          </cell>
          <cell r="AQ3351">
            <v>8485.58</v>
          </cell>
        </row>
        <row r="3352">
          <cell r="A3352">
            <v>3</v>
          </cell>
          <cell r="B3352" t="str">
            <v>COP</v>
          </cell>
          <cell r="C3352" t="str">
            <v>Convenidas</v>
          </cell>
          <cell r="D3352" t="str">
            <v>Fija</v>
          </cell>
          <cell r="E3352">
            <v>2</v>
          </cell>
          <cell r="F3352">
            <v>36497</v>
          </cell>
          <cell r="G3352" t="str">
            <v>Diciembre</v>
          </cell>
          <cell r="H3352">
            <v>1999</v>
          </cell>
          <cell r="I3352">
            <v>37228</v>
          </cell>
          <cell r="J3352">
            <v>2001</v>
          </cell>
          <cell r="K3352" t="str">
            <v>Diciembre</v>
          </cell>
          <cell r="L3352">
            <v>36536</v>
          </cell>
          <cell r="M3352" t="str">
            <v>Enero</v>
          </cell>
          <cell r="N3352">
            <v>2000</v>
          </cell>
          <cell r="P3352">
            <v>0</v>
          </cell>
          <cell r="Q3352">
            <v>18</v>
          </cell>
          <cell r="R3352">
            <v>16.100000000000001</v>
          </cell>
          <cell r="S3352">
            <v>104.703</v>
          </cell>
          <cell r="T3352">
            <v>6160.2</v>
          </cell>
          <cell r="U3352">
            <v>6449.9142060000004</v>
          </cell>
          <cell r="V3352">
            <v>6160.2</v>
          </cell>
          <cell r="W3352">
            <v>6449.9142060000004</v>
          </cell>
          <cell r="X3352">
            <v>6160.2</v>
          </cell>
          <cell r="Y3352">
            <v>1108.836</v>
          </cell>
          <cell r="Z3352">
            <v>7269.0360000000001</v>
          </cell>
          <cell r="AA3352">
            <v>99179.22</v>
          </cell>
          <cell r="AB3352">
            <v>0</v>
          </cell>
          <cell r="AC3352">
            <v>1108.836</v>
          </cell>
          <cell r="AD3352">
            <v>1108.836</v>
          </cell>
          <cell r="AE3352">
            <v>0</v>
          </cell>
          <cell r="AF3352">
            <v>0</v>
          </cell>
          <cell r="AG3352">
            <v>0</v>
          </cell>
          <cell r="AH3352">
            <v>0</v>
          </cell>
          <cell r="AI3352">
            <v>0</v>
          </cell>
          <cell r="AJ3352">
            <v>0</v>
          </cell>
          <cell r="AK3352">
            <v>0</v>
          </cell>
          <cell r="AL3352">
            <v>0</v>
          </cell>
          <cell r="AM3352">
            <v>0</v>
          </cell>
          <cell r="AN3352">
            <v>0</v>
          </cell>
          <cell r="AO3352">
            <v>0</v>
          </cell>
          <cell r="AP3352">
            <v>0</v>
          </cell>
          <cell r="AQ3352">
            <v>2217.672</v>
          </cell>
        </row>
        <row r="3353">
          <cell r="A3353">
            <v>3</v>
          </cell>
          <cell r="B3353" t="str">
            <v>COP</v>
          </cell>
          <cell r="C3353" t="str">
            <v>Convenidas</v>
          </cell>
          <cell r="D3353" t="str">
            <v>Fija</v>
          </cell>
          <cell r="E3353">
            <v>3</v>
          </cell>
          <cell r="F3353">
            <v>36458</v>
          </cell>
          <cell r="G3353" t="str">
            <v>Octubre</v>
          </cell>
          <cell r="H3353">
            <v>1999</v>
          </cell>
          <cell r="I3353">
            <v>37554</v>
          </cell>
          <cell r="J3353">
            <v>2002</v>
          </cell>
          <cell r="K3353" t="str">
            <v>Octubre</v>
          </cell>
          <cell r="L3353">
            <v>36536</v>
          </cell>
          <cell r="M3353" t="str">
            <v>Enero</v>
          </cell>
          <cell r="N3353">
            <v>2000</v>
          </cell>
          <cell r="P3353">
            <v>0</v>
          </cell>
          <cell r="Q3353">
            <v>18</v>
          </cell>
          <cell r="R3353">
            <v>16.39</v>
          </cell>
          <cell r="S3353">
            <v>107.008</v>
          </cell>
          <cell r="T3353">
            <v>7792.3</v>
          </cell>
          <cell r="U3353">
            <v>8338.3843840000009</v>
          </cell>
          <cell r="V3353">
            <v>7792.3</v>
          </cell>
          <cell r="W3353">
            <v>8338.3843840000009</v>
          </cell>
          <cell r="X3353">
            <v>7792.3</v>
          </cell>
          <cell r="Y3353">
            <v>1402.614</v>
          </cell>
          <cell r="Z3353">
            <v>9194.9140000000007</v>
          </cell>
          <cell r="AA3353">
            <v>127715.79700000001</v>
          </cell>
          <cell r="AB3353">
            <v>0</v>
          </cell>
          <cell r="AC3353">
            <v>1402.614</v>
          </cell>
          <cell r="AD3353">
            <v>1402.614</v>
          </cell>
          <cell r="AE3353">
            <v>1402.614</v>
          </cell>
          <cell r="AF3353">
            <v>0</v>
          </cell>
          <cell r="AG3353">
            <v>0</v>
          </cell>
          <cell r="AH3353">
            <v>0</v>
          </cell>
          <cell r="AI3353">
            <v>0</v>
          </cell>
          <cell r="AJ3353">
            <v>0</v>
          </cell>
          <cell r="AK3353">
            <v>0</v>
          </cell>
          <cell r="AL3353">
            <v>0</v>
          </cell>
          <cell r="AM3353">
            <v>0</v>
          </cell>
          <cell r="AN3353">
            <v>0</v>
          </cell>
          <cell r="AO3353">
            <v>0</v>
          </cell>
          <cell r="AP3353">
            <v>0</v>
          </cell>
          <cell r="AQ3353">
            <v>4207.8420000000006</v>
          </cell>
        </row>
        <row r="3354">
          <cell r="A3354">
            <v>3</v>
          </cell>
          <cell r="B3354" t="str">
            <v>COP</v>
          </cell>
          <cell r="C3354" t="str">
            <v>Forzosas</v>
          </cell>
          <cell r="D3354" t="str">
            <v>Fija</v>
          </cell>
          <cell r="E3354">
            <v>1</v>
          </cell>
          <cell r="F3354">
            <v>36466</v>
          </cell>
          <cell r="G3354" t="str">
            <v>Noviembre</v>
          </cell>
          <cell r="H3354">
            <v>1999</v>
          </cell>
          <cell r="I3354">
            <v>36832</v>
          </cell>
          <cell r="J3354">
            <v>2000</v>
          </cell>
          <cell r="K3354" t="str">
            <v>Noviembre</v>
          </cell>
          <cell r="L3354">
            <v>36537</v>
          </cell>
          <cell r="M3354" t="str">
            <v>Enero</v>
          </cell>
          <cell r="N3354">
            <v>2000</v>
          </cell>
          <cell r="P3354">
            <v>0</v>
          </cell>
          <cell r="Q3354">
            <v>20</v>
          </cell>
          <cell r="R3354">
            <v>14.86</v>
          </cell>
          <cell r="S3354">
            <v>107.32899999999999</v>
          </cell>
          <cell r="T3354">
            <v>2399.4</v>
          </cell>
          <cell r="U3354">
            <v>2575.2520260000001</v>
          </cell>
          <cell r="V3354">
            <v>2399.4</v>
          </cell>
          <cell r="W3354">
            <v>2575.2520260000001</v>
          </cell>
          <cell r="X3354">
            <v>2399.4</v>
          </cell>
          <cell r="Y3354">
            <v>479.88000000000005</v>
          </cell>
          <cell r="Z3354">
            <v>2879.28</v>
          </cell>
          <cell r="AA3354">
            <v>35655.084000000003</v>
          </cell>
          <cell r="AB3354">
            <v>0</v>
          </cell>
          <cell r="AC3354">
            <v>479.88000000000005</v>
          </cell>
          <cell r="AD3354">
            <v>0</v>
          </cell>
          <cell r="AE3354">
            <v>0</v>
          </cell>
          <cell r="AF3354">
            <v>0</v>
          </cell>
          <cell r="AG3354">
            <v>0</v>
          </cell>
          <cell r="AH3354">
            <v>0</v>
          </cell>
          <cell r="AI3354">
            <v>0</v>
          </cell>
          <cell r="AJ3354">
            <v>0</v>
          </cell>
          <cell r="AK3354">
            <v>0</v>
          </cell>
          <cell r="AL3354">
            <v>0</v>
          </cell>
          <cell r="AM3354">
            <v>0</v>
          </cell>
          <cell r="AN3354">
            <v>0</v>
          </cell>
          <cell r="AO3354">
            <v>0</v>
          </cell>
          <cell r="AP3354">
            <v>0</v>
          </cell>
          <cell r="AQ3354">
            <v>479.88000000000005</v>
          </cell>
        </row>
        <row r="3355">
          <cell r="A3355">
            <v>3</v>
          </cell>
          <cell r="B3355" t="str">
            <v>COP</v>
          </cell>
          <cell r="C3355" t="str">
            <v>Convenidas</v>
          </cell>
          <cell r="D3355" t="str">
            <v>Fija</v>
          </cell>
          <cell r="E3355">
            <v>1</v>
          </cell>
          <cell r="F3355">
            <v>36466</v>
          </cell>
          <cell r="G3355" t="str">
            <v>Noviembre</v>
          </cell>
          <cell r="H3355">
            <v>1999</v>
          </cell>
          <cell r="I3355">
            <v>36832</v>
          </cell>
          <cell r="J3355">
            <v>2000</v>
          </cell>
          <cell r="K3355" t="str">
            <v>Noviembre</v>
          </cell>
          <cell r="L3355">
            <v>36537</v>
          </cell>
          <cell r="M3355" t="str">
            <v>Enero</v>
          </cell>
          <cell r="N3355">
            <v>2000</v>
          </cell>
          <cell r="P3355">
            <v>0</v>
          </cell>
          <cell r="Q3355">
            <v>20</v>
          </cell>
          <cell r="R3355">
            <v>14.86</v>
          </cell>
          <cell r="S3355">
            <v>107.32899999999999</v>
          </cell>
          <cell r="T3355">
            <v>160881.60000000001</v>
          </cell>
          <cell r="U3355">
            <v>172672.61246400001</v>
          </cell>
          <cell r="V3355">
            <v>160881.60000000001</v>
          </cell>
          <cell r="W3355">
            <v>172672.61246400001</v>
          </cell>
          <cell r="X3355">
            <v>160881.60000000001</v>
          </cell>
          <cell r="Y3355">
            <v>32176.320000000003</v>
          </cell>
          <cell r="Z3355">
            <v>193057.92000000001</v>
          </cell>
          <cell r="AA3355">
            <v>2390700.5759999999</v>
          </cell>
          <cell r="AB3355">
            <v>0</v>
          </cell>
          <cell r="AC3355">
            <v>32176.320000000003</v>
          </cell>
          <cell r="AD3355">
            <v>0</v>
          </cell>
          <cell r="AE3355">
            <v>0</v>
          </cell>
          <cell r="AF3355">
            <v>0</v>
          </cell>
          <cell r="AG3355">
            <v>0</v>
          </cell>
          <cell r="AH3355">
            <v>0</v>
          </cell>
          <cell r="AI3355">
            <v>0</v>
          </cell>
          <cell r="AJ3355">
            <v>0</v>
          </cell>
          <cell r="AK3355">
            <v>0</v>
          </cell>
          <cell r="AL3355">
            <v>0</v>
          </cell>
          <cell r="AM3355">
            <v>0</v>
          </cell>
          <cell r="AN3355">
            <v>0</v>
          </cell>
          <cell r="AO3355">
            <v>0</v>
          </cell>
          <cell r="AP3355">
            <v>0</v>
          </cell>
          <cell r="AQ3355">
            <v>32176.320000000003</v>
          </cell>
        </row>
        <row r="3356">
          <cell r="A3356">
            <v>3</v>
          </cell>
          <cell r="B3356" t="str">
            <v>COP</v>
          </cell>
          <cell r="C3356" t="str">
            <v>Forzosas</v>
          </cell>
          <cell r="D3356" t="str">
            <v>Fija</v>
          </cell>
          <cell r="E3356">
            <v>1</v>
          </cell>
          <cell r="F3356">
            <v>36466</v>
          </cell>
          <cell r="G3356" t="str">
            <v>Noviembre</v>
          </cell>
          <cell r="H3356">
            <v>1999</v>
          </cell>
          <cell r="I3356">
            <v>36832</v>
          </cell>
          <cell r="J3356">
            <v>2000</v>
          </cell>
          <cell r="K3356" t="str">
            <v>Noviembre</v>
          </cell>
          <cell r="L3356">
            <v>36538</v>
          </cell>
          <cell r="M3356" t="str">
            <v>Enero</v>
          </cell>
          <cell r="N3356">
            <v>2000</v>
          </cell>
          <cell r="P3356">
            <v>0</v>
          </cell>
          <cell r="Q3356">
            <v>20</v>
          </cell>
          <cell r="R3356">
            <v>10.75</v>
          </cell>
          <cell r="S3356">
            <v>110.557</v>
          </cell>
          <cell r="T3356">
            <v>59769.8</v>
          </cell>
          <cell r="U3356">
            <v>66079.697786000004</v>
          </cell>
          <cell r="V3356">
            <v>59769.8</v>
          </cell>
          <cell r="W3356">
            <v>66079.697786000004</v>
          </cell>
          <cell r="X3356">
            <v>59769.8</v>
          </cell>
          <cell r="Y3356">
            <v>11953.960000000001</v>
          </cell>
          <cell r="Z3356">
            <v>71723.760000000009</v>
          </cell>
          <cell r="AA3356">
            <v>642525.35</v>
          </cell>
          <cell r="AB3356">
            <v>0</v>
          </cell>
          <cell r="AC3356">
            <v>11953.960000000001</v>
          </cell>
          <cell r="AD3356">
            <v>0</v>
          </cell>
          <cell r="AE3356">
            <v>0</v>
          </cell>
          <cell r="AF3356">
            <v>0</v>
          </cell>
          <cell r="AG3356">
            <v>0</v>
          </cell>
          <cell r="AH3356">
            <v>0</v>
          </cell>
          <cell r="AI3356">
            <v>0</v>
          </cell>
          <cell r="AJ3356">
            <v>0</v>
          </cell>
          <cell r="AK3356">
            <v>0</v>
          </cell>
          <cell r="AL3356">
            <v>0</v>
          </cell>
          <cell r="AM3356">
            <v>0</v>
          </cell>
          <cell r="AN3356">
            <v>0</v>
          </cell>
          <cell r="AO3356">
            <v>0</v>
          </cell>
          <cell r="AP3356">
            <v>0</v>
          </cell>
          <cell r="AQ3356">
            <v>11953.960000000001</v>
          </cell>
        </row>
        <row r="3357">
          <cell r="A3357">
            <v>3</v>
          </cell>
          <cell r="B3357" t="str">
            <v>COP</v>
          </cell>
          <cell r="C3357" t="str">
            <v>Convenidas</v>
          </cell>
          <cell r="D3357" t="str">
            <v>Fija</v>
          </cell>
          <cell r="E3357">
            <v>1</v>
          </cell>
          <cell r="F3357">
            <v>36466</v>
          </cell>
          <cell r="G3357" t="str">
            <v>Noviembre</v>
          </cell>
          <cell r="H3357">
            <v>1999</v>
          </cell>
          <cell r="I3357">
            <v>36832</v>
          </cell>
          <cell r="J3357">
            <v>2000</v>
          </cell>
          <cell r="K3357" t="str">
            <v>Noviembre</v>
          </cell>
          <cell r="L3357">
            <v>36538</v>
          </cell>
          <cell r="M3357" t="str">
            <v>Enero</v>
          </cell>
          <cell r="N3357">
            <v>2000</v>
          </cell>
          <cell r="P3357">
            <v>0</v>
          </cell>
          <cell r="Q3357">
            <v>20</v>
          </cell>
          <cell r="R3357">
            <v>14.86</v>
          </cell>
          <cell r="S3357">
            <v>107.37</v>
          </cell>
          <cell r="T3357">
            <v>26755</v>
          </cell>
          <cell r="U3357">
            <v>28726.843499999999</v>
          </cell>
          <cell r="V3357">
            <v>26755</v>
          </cell>
          <cell r="W3357">
            <v>28726.843499999999</v>
          </cell>
          <cell r="X3357">
            <v>26755</v>
          </cell>
          <cell r="Y3357">
            <v>5351</v>
          </cell>
          <cell r="Z3357">
            <v>32106</v>
          </cell>
          <cell r="AA3357">
            <v>397579.3</v>
          </cell>
          <cell r="AB3357">
            <v>0</v>
          </cell>
          <cell r="AC3357">
            <v>5351</v>
          </cell>
          <cell r="AD3357">
            <v>0</v>
          </cell>
          <cell r="AE3357">
            <v>0</v>
          </cell>
          <cell r="AF3357">
            <v>0</v>
          </cell>
          <cell r="AG3357">
            <v>0</v>
          </cell>
          <cell r="AH3357">
            <v>0</v>
          </cell>
          <cell r="AI3357">
            <v>0</v>
          </cell>
          <cell r="AJ3357">
            <v>0</v>
          </cell>
          <cell r="AK3357">
            <v>0</v>
          </cell>
          <cell r="AL3357">
            <v>0</v>
          </cell>
          <cell r="AM3357">
            <v>0</v>
          </cell>
          <cell r="AN3357">
            <v>0</v>
          </cell>
          <cell r="AO3357">
            <v>0</v>
          </cell>
          <cell r="AP3357">
            <v>0</v>
          </cell>
          <cell r="AQ3357">
            <v>5351</v>
          </cell>
        </row>
        <row r="3358">
          <cell r="A3358">
            <v>3</v>
          </cell>
          <cell r="B3358" t="str">
            <v>COP</v>
          </cell>
          <cell r="C3358" t="str">
            <v>Convenidas</v>
          </cell>
          <cell r="D3358" t="str">
            <v>Fija</v>
          </cell>
          <cell r="E3358">
            <v>1</v>
          </cell>
          <cell r="F3358">
            <v>36466</v>
          </cell>
          <cell r="G3358" t="str">
            <v>Noviembre</v>
          </cell>
          <cell r="H3358">
            <v>1999</v>
          </cell>
          <cell r="I3358">
            <v>36832</v>
          </cell>
          <cell r="J3358">
            <v>2000</v>
          </cell>
          <cell r="K3358" t="str">
            <v>Noviembre</v>
          </cell>
          <cell r="L3358">
            <v>36538</v>
          </cell>
          <cell r="M3358" t="str">
            <v>Enero</v>
          </cell>
          <cell r="N3358">
            <v>2000</v>
          </cell>
          <cell r="P3358">
            <v>0</v>
          </cell>
          <cell r="Q3358">
            <v>20</v>
          </cell>
          <cell r="R3358">
            <v>10.75</v>
          </cell>
          <cell r="S3358">
            <v>110.557</v>
          </cell>
          <cell r="T3358">
            <v>194410.8</v>
          </cell>
          <cell r="U3358">
            <v>214934.74815599999</v>
          </cell>
          <cell r="V3358">
            <v>194410.8</v>
          </cell>
          <cell r="W3358">
            <v>214934.74815599999</v>
          </cell>
          <cell r="X3358">
            <v>194410.8</v>
          </cell>
          <cell r="Y3358">
            <v>38882.159999999996</v>
          </cell>
          <cell r="Z3358">
            <v>233292.96</v>
          </cell>
          <cell r="AA3358">
            <v>2089916.0999999999</v>
          </cell>
          <cell r="AB3358">
            <v>0</v>
          </cell>
          <cell r="AC3358">
            <v>38882.159999999996</v>
          </cell>
          <cell r="AD3358">
            <v>0</v>
          </cell>
          <cell r="AE3358">
            <v>0</v>
          </cell>
          <cell r="AF3358">
            <v>0</v>
          </cell>
          <cell r="AG3358">
            <v>0</v>
          </cell>
          <cell r="AH3358">
            <v>0</v>
          </cell>
          <cell r="AI3358">
            <v>0</v>
          </cell>
          <cell r="AJ3358">
            <v>0</v>
          </cell>
          <cell r="AK3358">
            <v>0</v>
          </cell>
          <cell r="AL3358">
            <v>0</v>
          </cell>
          <cell r="AM3358">
            <v>0</v>
          </cell>
          <cell r="AN3358">
            <v>0</v>
          </cell>
          <cell r="AO3358">
            <v>0</v>
          </cell>
          <cell r="AP3358">
            <v>0</v>
          </cell>
          <cell r="AQ3358">
            <v>38882.159999999996</v>
          </cell>
        </row>
        <row r="3359">
          <cell r="A3359">
            <v>3</v>
          </cell>
          <cell r="B3359" t="str">
            <v>COP</v>
          </cell>
          <cell r="C3359" t="str">
            <v>Forzosas</v>
          </cell>
          <cell r="D3359" t="str">
            <v>Fija</v>
          </cell>
          <cell r="E3359">
            <v>2</v>
          </cell>
          <cell r="F3359">
            <v>36497</v>
          </cell>
          <cell r="G3359" t="str">
            <v>Diciembre</v>
          </cell>
          <cell r="H3359">
            <v>1999</v>
          </cell>
          <cell r="I3359">
            <v>37228</v>
          </cell>
          <cell r="J3359">
            <v>2001</v>
          </cell>
          <cell r="K3359" t="str">
            <v>Diciembre</v>
          </cell>
          <cell r="L3359">
            <v>36538</v>
          </cell>
          <cell r="M3359" t="str">
            <v>Enero</v>
          </cell>
          <cell r="N3359">
            <v>2000</v>
          </cell>
          <cell r="P3359">
            <v>0</v>
          </cell>
          <cell r="Q3359">
            <v>18</v>
          </cell>
          <cell r="R3359">
            <v>13</v>
          </cell>
          <cell r="S3359">
            <v>109.83799999999999</v>
          </cell>
          <cell r="T3359">
            <v>6354.6</v>
          </cell>
          <cell r="U3359">
            <v>6979.7655480000003</v>
          </cell>
          <cell r="V3359">
            <v>6354.6</v>
          </cell>
          <cell r="W3359">
            <v>6979.7655480000003</v>
          </cell>
          <cell r="X3359">
            <v>6354.6</v>
          </cell>
          <cell r="Y3359">
            <v>1143.828</v>
          </cell>
          <cell r="Z3359">
            <v>7498.4279999999999</v>
          </cell>
          <cell r="AA3359">
            <v>82609.8</v>
          </cell>
          <cell r="AB3359">
            <v>0</v>
          </cell>
          <cell r="AC3359">
            <v>1143.828</v>
          </cell>
          <cell r="AD3359">
            <v>1143.828</v>
          </cell>
          <cell r="AE3359">
            <v>0</v>
          </cell>
          <cell r="AF3359">
            <v>0</v>
          </cell>
          <cell r="AG3359">
            <v>0</v>
          </cell>
          <cell r="AH3359">
            <v>0</v>
          </cell>
          <cell r="AI3359">
            <v>0</v>
          </cell>
          <cell r="AJ3359">
            <v>0</v>
          </cell>
          <cell r="AK3359">
            <v>0</v>
          </cell>
          <cell r="AL3359">
            <v>0</v>
          </cell>
          <cell r="AM3359">
            <v>0</v>
          </cell>
          <cell r="AN3359">
            <v>0</v>
          </cell>
          <cell r="AO3359">
            <v>0</v>
          </cell>
          <cell r="AP3359">
            <v>0</v>
          </cell>
          <cell r="AQ3359">
            <v>2287.6559999999999</v>
          </cell>
        </row>
        <row r="3360">
          <cell r="A3360">
            <v>3</v>
          </cell>
          <cell r="B3360" t="str">
            <v>COP</v>
          </cell>
          <cell r="C3360" t="str">
            <v>Subastas</v>
          </cell>
          <cell r="D3360" t="str">
            <v>Fija</v>
          </cell>
          <cell r="E3360">
            <v>1</v>
          </cell>
          <cell r="F3360">
            <v>36466</v>
          </cell>
          <cell r="G3360" t="str">
            <v>Noviembre</v>
          </cell>
          <cell r="H3360">
            <v>1999</v>
          </cell>
          <cell r="I3360">
            <v>36832</v>
          </cell>
          <cell r="J3360">
            <v>2000</v>
          </cell>
          <cell r="K3360" t="str">
            <v>Noviembre</v>
          </cell>
          <cell r="L3360">
            <v>36539</v>
          </cell>
          <cell r="M3360" t="str">
            <v>Enero</v>
          </cell>
          <cell r="N3360">
            <v>2000</v>
          </cell>
          <cell r="P3360">
            <v>0</v>
          </cell>
          <cell r="Q3360">
            <v>20</v>
          </cell>
          <cell r="R3360">
            <v>10.75</v>
          </cell>
          <cell r="S3360">
            <v>110.58799999999999</v>
          </cell>
          <cell r="T3360">
            <v>40127.699999999997</v>
          </cell>
          <cell r="U3360">
            <v>44376.420875999996</v>
          </cell>
          <cell r="V3360">
            <v>40127.699999999997</v>
          </cell>
          <cell r="W3360">
            <v>44376.420875999996</v>
          </cell>
          <cell r="X3360">
            <v>40127.699999999997</v>
          </cell>
          <cell r="Y3360">
            <v>8025.54</v>
          </cell>
          <cell r="Z3360">
            <v>48153.24</v>
          </cell>
          <cell r="AA3360">
            <v>431372.77499999997</v>
          </cell>
          <cell r="AB3360">
            <v>0</v>
          </cell>
          <cell r="AC3360">
            <v>8025.54</v>
          </cell>
          <cell r="AD3360">
            <v>0</v>
          </cell>
          <cell r="AE3360">
            <v>0</v>
          </cell>
          <cell r="AF3360">
            <v>0</v>
          </cell>
          <cell r="AG3360">
            <v>0</v>
          </cell>
          <cell r="AH3360">
            <v>0</v>
          </cell>
          <cell r="AI3360">
            <v>0</v>
          </cell>
          <cell r="AJ3360">
            <v>0</v>
          </cell>
          <cell r="AK3360">
            <v>0</v>
          </cell>
          <cell r="AL3360">
            <v>0</v>
          </cell>
          <cell r="AM3360">
            <v>0</v>
          </cell>
          <cell r="AN3360">
            <v>0</v>
          </cell>
          <cell r="AO3360">
            <v>0</v>
          </cell>
          <cell r="AP3360">
            <v>0</v>
          </cell>
          <cell r="AQ3360">
            <v>8025.54</v>
          </cell>
        </row>
        <row r="3361">
          <cell r="A3361">
            <v>3</v>
          </cell>
          <cell r="B3361" t="str">
            <v>COP</v>
          </cell>
          <cell r="C3361" t="str">
            <v>Forzosas</v>
          </cell>
          <cell r="D3361" t="str">
            <v>Fija</v>
          </cell>
          <cell r="E3361">
            <v>1</v>
          </cell>
          <cell r="F3361">
            <v>36466</v>
          </cell>
          <cell r="G3361" t="str">
            <v>Noviembre</v>
          </cell>
          <cell r="H3361">
            <v>1999</v>
          </cell>
          <cell r="I3361">
            <v>36832</v>
          </cell>
          <cell r="J3361">
            <v>2000</v>
          </cell>
          <cell r="K3361" t="str">
            <v>Noviembre</v>
          </cell>
          <cell r="L3361">
            <v>36539</v>
          </cell>
          <cell r="M3361" t="str">
            <v>Enero</v>
          </cell>
          <cell r="N3361">
            <v>2000</v>
          </cell>
          <cell r="P3361">
            <v>0</v>
          </cell>
          <cell r="Q3361">
            <v>20</v>
          </cell>
          <cell r="R3361">
            <v>10.75</v>
          </cell>
          <cell r="S3361">
            <v>110.58799999999999</v>
          </cell>
          <cell r="T3361">
            <v>1028.9000000000001</v>
          </cell>
          <cell r="U3361">
            <v>1137.8399320000001</v>
          </cell>
          <cell r="V3361">
            <v>1028.9000000000001</v>
          </cell>
          <cell r="W3361">
            <v>1137.8399320000001</v>
          </cell>
          <cell r="X3361">
            <v>1028.9000000000001</v>
          </cell>
          <cell r="Y3361">
            <v>205.78000000000003</v>
          </cell>
          <cell r="Z3361">
            <v>1234.68</v>
          </cell>
          <cell r="AA3361">
            <v>11060.675000000001</v>
          </cell>
          <cell r="AB3361">
            <v>0</v>
          </cell>
          <cell r="AC3361">
            <v>205.78000000000003</v>
          </cell>
          <cell r="AD3361">
            <v>0</v>
          </cell>
          <cell r="AE3361">
            <v>0</v>
          </cell>
          <cell r="AF3361">
            <v>0</v>
          </cell>
          <cell r="AG3361">
            <v>0</v>
          </cell>
          <cell r="AH3361">
            <v>0</v>
          </cell>
          <cell r="AI3361">
            <v>0</v>
          </cell>
          <cell r="AJ3361">
            <v>0</v>
          </cell>
          <cell r="AK3361">
            <v>0</v>
          </cell>
          <cell r="AL3361">
            <v>0</v>
          </cell>
          <cell r="AM3361">
            <v>0</v>
          </cell>
          <cell r="AN3361">
            <v>0</v>
          </cell>
          <cell r="AO3361">
            <v>0</v>
          </cell>
          <cell r="AP3361">
            <v>0</v>
          </cell>
          <cell r="AQ3361">
            <v>205.78000000000003</v>
          </cell>
        </row>
        <row r="3362">
          <cell r="A3362">
            <v>3</v>
          </cell>
          <cell r="B3362" t="str">
            <v>COP</v>
          </cell>
          <cell r="C3362" t="str">
            <v>Convenidas</v>
          </cell>
          <cell r="D3362" t="str">
            <v>Fija</v>
          </cell>
          <cell r="E3362">
            <v>1</v>
          </cell>
          <cell r="F3362">
            <v>36466</v>
          </cell>
          <cell r="G3362" t="str">
            <v>Noviembre</v>
          </cell>
          <cell r="H3362">
            <v>1999</v>
          </cell>
          <cell r="I3362">
            <v>36832</v>
          </cell>
          <cell r="J3362">
            <v>2000</v>
          </cell>
          <cell r="K3362" t="str">
            <v>Noviembre</v>
          </cell>
          <cell r="L3362">
            <v>36539</v>
          </cell>
          <cell r="M3362" t="str">
            <v>Enero</v>
          </cell>
          <cell r="N3362">
            <v>2000</v>
          </cell>
          <cell r="P3362">
            <v>0</v>
          </cell>
          <cell r="Q3362">
            <v>20</v>
          </cell>
          <cell r="R3362">
            <v>10.75</v>
          </cell>
          <cell r="S3362">
            <v>110.58799999999999</v>
          </cell>
          <cell r="T3362">
            <v>452.1</v>
          </cell>
          <cell r="U3362">
            <v>499.96834799999999</v>
          </cell>
          <cell r="V3362">
            <v>452.1</v>
          </cell>
          <cell r="W3362">
            <v>499.96834799999999</v>
          </cell>
          <cell r="X3362">
            <v>452.1</v>
          </cell>
          <cell r="Y3362">
            <v>90.420000000000016</v>
          </cell>
          <cell r="Z3362">
            <v>542.52</v>
          </cell>
          <cell r="AA3362">
            <v>4860.0749999999998</v>
          </cell>
          <cell r="AB3362">
            <v>0</v>
          </cell>
          <cell r="AC3362">
            <v>90.420000000000016</v>
          </cell>
          <cell r="AD3362">
            <v>0</v>
          </cell>
          <cell r="AE3362">
            <v>0</v>
          </cell>
          <cell r="AF3362">
            <v>0</v>
          </cell>
          <cell r="AG3362">
            <v>0</v>
          </cell>
          <cell r="AH3362">
            <v>0</v>
          </cell>
          <cell r="AI3362">
            <v>0</v>
          </cell>
          <cell r="AJ3362">
            <v>0</v>
          </cell>
          <cell r="AK3362">
            <v>0</v>
          </cell>
          <cell r="AL3362">
            <v>0</v>
          </cell>
          <cell r="AM3362">
            <v>0</v>
          </cell>
          <cell r="AN3362">
            <v>0</v>
          </cell>
          <cell r="AO3362">
            <v>0</v>
          </cell>
          <cell r="AP3362">
            <v>0</v>
          </cell>
          <cell r="AQ3362">
            <v>90.420000000000016</v>
          </cell>
        </row>
        <row r="3363">
          <cell r="A3363">
            <v>3</v>
          </cell>
          <cell r="B3363" t="str">
            <v>COP</v>
          </cell>
          <cell r="C3363" t="str">
            <v>Subastas</v>
          </cell>
          <cell r="D3363" t="str">
            <v>Fija</v>
          </cell>
          <cell r="E3363">
            <v>2</v>
          </cell>
          <cell r="F3363">
            <v>36497</v>
          </cell>
          <cell r="G3363" t="str">
            <v>Diciembre</v>
          </cell>
          <cell r="H3363">
            <v>1999</v>
          </cell>
          <cell r="I3363">
            <v>37228</v>
          </cell>
          <cell r="J3363">
            <v>2001</v>
          </cell>
          <cell r="K3363" t="str">
            <v>Diciembre</v>
          </cell>
          <cell r="L3363">
            <v>36539</v>
          </cell>
          <cell r="M3363" t="str">
            <v>Enero</v>
          </cell>
          <cell r="N3363">
            <v>2000</v>
          </cell>
          <cell r="P3363">
            <v>0</v>
          </cell>
          <cell r="Q3363">
            <v>18</v>
          </cell>
          <cell r="R3363">
            <v>13</v>
          </cell>
          <cell r="S3363">
            <v>109.875</v>
          </cell>
          <cell r="T3363">
            <v>81910.8</v>
          </cell>
          <cell r="U3363">
            <v>89999.491500000004</v>
          </cell>
          <cell r="V3363">
            <v>81910.8</v>
          </cell>
          <cell r="W3363">
            <v>89999.491500000004</v>
          </cell>
          <cell r="X3363">
            <v>81910.8</v>
          </cell>
          <cell r="Y3363">
            <v>14743.944</v>
          </cell>
          <cell r="Z3363">
            <v>96654.744000000006</v>
          </cell>
          <cell r="AA3363">
            <v>1064840.4000000001</v>
          </cell>
          <cell r="AB3363">
            <v>0</v>
          </cell>
          <cell r="AC3363">
            <v>14743.944</v>
          </cell>
          <cell r="AD3363">
            <v>14743.944</v>
          </cell>
          <cell r="AE3363">
            <v>0</v>
          </cell>
          <cell r="AF3363">
            <v>0</v>
          </cell>
          <cell r="AG3363">
            <v>0</v>
          </cell>
          <cell r="AH3363">
            <v>0</v>
          </cell>
          <cell r="AI3363">
            <v>0</v>
          </cell>
          <cell r="AJ3363">
            <v>0</v>
          </cell>
          <cell r="AK3363">
            <v>0</v>
          </cell>
          <cell r="AL3363">
            <v>0</v>
          </cell>
          <cell r="AM3363">
            <v>0</v>
          </cell>
          <cell r="AN3363">
            <v>0</v>
          </cell>
          <cell r="AO3363">
            <v>0</v>
          </cell>
          <cell r="AP3363">
            <v>0</v>
          </cell>
          <cell r="AQ3363">
            <v>29487.887999999999</v>
          </cell>
        </row>
        <row r="3364">
          <cell r="A3364">
            <v>3</v>
          </cell>
          <cell r="B3364" t="str">
            <v>COP</v>
          </cell>
          <cell r="C3364" t="str">
            <v>Subastas</v>
          </cell>
          <cell r="D3364" t="str">
            <v>Fija</v>
          </cell>
          <cell r="E3364">
            <v>3</v>
          </cell>
          <cell r="F3364">
            <v>36458</v>
          </cell>
          <cell r="G3364" t="str">
            <v>Octubre</v>
          </cell>
          <cell r="H3364">
            <v>1999</v>
          </cell>
          <cell r="I3364">
            <v>37554</v>
          </cell>
          <cell r="J3364">
            <v>2002</v>
          </cell>
          <cell r="K3364" t="str">
            <v>Octubre</v>
          </cell>
          <cell r="L3364">
            <v>36539</v>
          </cell>
          <cell r="M3364" t="str">
            <v>Enero</v>
          </cell>
          <cell r="N3364">
            <v>2000</v>
          </cell>
          <cell r="P3364">
            <v>0</v>
          </cell>
          <cell r="Q3364">
            <v>18</v>
          </cell>
          <cell r="R3364">
            <v>13.5</v>
          </cell>
          <cell r="S3364">
            <v>113.68600000000001</v>
          </cell>
          <cell r="T3364">
            <v>59776.800000000003</v>
          </cell>
          <cell r="U3364">
            <v>67957.852847999995</v>
          </cell>
          <cell r="V3364">
            <v>59776.800000000003</v>
          </cell>
          <cell r="W3364">
            <v>67957.852847999995</v>
          </cell>
          <cell r="X3364">
            <v>59776.800000000003</v>
          </cell>
          <cell r="Y3364">
            <v>10759.824000000001</v>
          </cell>
          <cell r="Z3364">
            <v>70536.624000000011</v>
          </cell>
          <cell r="AA3364">
            <v>806986.8</v>
          </cell>
          <cell r="AB3364">
            <v>0</v>
          </cell>
          <cell r="AC3364">
            <v>10759.824000000001</v>
          </cell>
          <cell r="AD3364">
            <v>10759.824000000001</v>
          </cell>
          <cell r="AE3364">
            <v>10759.824000000001</v>
          </cell>
          <cell r="AF3364">
            <v>0</v>
          </cell>
          <cell r="AG3364">
            <v>0</v>
          </cell>
          <cell r="AH3364">
            <v>0</v>
          </cell>
          <cell r="AI3364">
            <v>0</v>
          </cell>
          <cell r="AJ3364">
            <v>0</v>
          </cell>
          <cell r="AK3364">
            <v>0</v>
          </cell>
          <cell r="AL3364">
            <v>0</v>
          </cell>
          <cell r="AM3364">
            <v>0</v>
          </cell>
          <cell r="AN3364">
            <v>0</v>
          </cell>
          <cell r="AO3364">
            <v>0</v>
          </cell>
          <cell r="AP3364">
            <v>0</v>
          </cell>
          <cell r="AQ3364">
            <v>32279.472000000002</v>
          </cell>
        </row>
        <row r="3365">
          <cell r="A3365">
            <v>3</v>
          </cell>
          <cell r="B3365" t="str">
            <v>COP</v>
          </cell>
          <cell r="C3365" t="str">
            <v>Forzosas</v>
          </cell>
          <cell r="D3365" t="str">
            <v>Fija</v>
          </cell>
          <cell r="E3365">
            <v>3</v>
          </cell>
          <cell r="F3365">
            <v>36458</v>
          </cell>
          <cell r="G3365" t="str">
            <v>Octubre</v>
          </cell>
          <cell r="H3365">
            <v>1999</v>
          </cell>
          <cell r="I3365">
            <v>37554</v>
          </cell>
          <cell r="J3365">
            <v>2002</v>
          </cell>
          <cell r="K3365" t="str">
            <v>Octubre</v>
          </cell>
          <cell r="L3365">
            <v>36539</v>
          </cell>
          <cell r="M3365" t="str">
            <v>Enero</v>
          </cell>
          <cell r="N3365">
            <v>2000</v>
          </cell>
          <cell r="P3365">
            <v>0</v>
          </cell>
          <cell r="Q3365">
            <v>18</v>
          </cell>
          <cell r="R3365">
            <v>13.5</v>
          </cell>
          <cell r="S3365">
            <v>113.68600000000001</v>
          </cell>
          <cell r="T3365">
            <v>9675.7000000000007</v>
          </cell>
          <cell r="U3365">
            <v>10999.916302</v>
          </cell>
          <cell r="V3365">
            <v>9675.7000000000007</v>
          </cell>
          <cell r="W3365">
            <v>10999.916302</v>
          </cell>
          <cell r="X3365">
            <v>9675.7000000000007</v>
          </cell>
          <cell r="Y3365">
            <v>1741.626</v>
          </cell>
          <cell r="Z3365">
            <v>11417.326000000001</v>
          </cell>
          <cell r="AA3365">
            <v>130621.95000000001</v>
          </cell>
          <cell r="AB3365">
            <v>0</v>
          </cell>
          <cell r="AC3365">
            <v>1741.626</v>
          </cell>
          <cell r="AD3365">
            <v>1741.626</v>
          </cell>
          <cell r="AE3365">
            <v>1741.626</v>
          </cell>
          <cell r="AF3365">
            <v>0</v>
          </cell>
          <cell r="AG3365">
            <v>0</v>
          </cell>
          <cell r="AH3365">
            <v>0</v>
          </cell>
          <cell r="AI3365">
            <v>0</v>
          </cell>
          <cell r="AJ3365">
            <v>0</v>
          </cell>
          <cell r="AK3365">
            <v>0</v>
          </cell>
          <cell r="AL3365">
            <v>0</v>
          </cell>
          <cell r="AM3365">
            <v>0</v>
          </cell>
          <cell r="AN3365">
            <v>0</v>
          </cell>
          <cell r="AO3365">
            <v>0</v>
          </cell>
          <cell r="AP3365">
            <v>0</v>
          </cell>
          <cell r="AQ3365">
            <v>5224.8779999999997</v>
          </cell>
        </row>
        <row r="3366">
          <cell r="A3366">
            <v>3</v>
          </cell>
          <cell r="B3366" t="str">
            <v>COP</v>
          </cell>
          <cell r="C3366" t="str">
            <v>Forzosas</v>
          </cell>
          <cell r="D3366" t="str">
            <v>Fija</v>
          </cell>
          <cell r="E3366">
            <v>1</v>
          </cell>
          <cell r="F3366">
            <v>36542</v>
          </cell>
          <cell r="G3366" t="str">
            <v>Enero</v>
          </cell>
          <cell r="H3366">
            <v>2000</v>
          </cell>
          <cell r="I3366">
            <v>36908</v>
          </cell>
          <cell r="J3366">
            <v>2001</v>
          </cell>
          <cell r="K3366" t="str">
            <v>Enero</v>
          </cell>
          <cell r="L3366">
            <v>36542</v>
          </cell>
          <cell r="M3366" t="str">
            <v>Enero</v>
          </cell>
          <cell r="N3366">
            <v>2000</v>
          </cell>
          <cell r="P3366">
            <v>0</v>
          </cell>
          <cell r="Q3366">
            <v>15</v>
          </cell>
          <cell r="R3366">
            <v>10.75</v>
          </cell>
          <cell r="S3366">
            <v>103.837</v>
          </cell>
          <cell r="T3366">
            <v>2985.3</v>
          </cell>
          <cell r="U3366">
            <v>3099.845961</v>
          </cell>
          <cell r="V3366">
            <v>2985.3</v>
          </cell>
          <cell r="W3366">
            <v>3099.845961</v>
          </cell>
          <cell r="X3366">
            <v>2985.3</v>
          </cell>
          <cell r="Y3366">
            <v>447.79500000000002</v>
          </cell>
          <cell r="Z3366">
            <v>3433.0950000000003</v>
          </cell>
          <cell r="AA3366">
            <v>32091.975000000002</v>
          </cell>
          <cell r="AB3366">
            <v>0</v>
          </cell>
          <cell r="AC3366">
            <v>0</v>
          </cell>
          <cell r="AD3366">
            <v>447.79500000000002</v>
          </cell>
          <cell r="AE3366">
            <v>0</v>
          </cell>
          <cell r="AF3366">
            <v>0</v>
          </cell>
          <cell r="AG3366">
            <v>0</v>
          </cell>
          <cell r="AH3366">
            <v>0</v>
          </cell>
          <cell r="AI3366">
            <v>0</v>
          </cell>
          <cell r="AJ3366">
            <v>0</v>
          </cell>
          <cell r="AK3366">
            <v>0</v>
          </cell>
          <cell r="AL3366">
            <v>0</v>
          </cell>
          <cell r="AM3366">
            <v>0</v>
          </cell>
          <cell r="AN3366">
            <v>0</v>
          </cell>
          <cell r="AO3366">
            <v>0</v>
          </cell>
          <cell r="AP3366">
            <v>0</v>
          </cell>
          <cell r="AQ3366">
            <v>447.79500000000002</v>
          </cell>
        </row>
        <row r="3367">
          <cell r="A3367">
            <v>3</v>
          </cell>
          <cell r="B3367" t="str">
            <v>COP</v>
          </cell>
          <cell r="C3367" t="str">
            <v>Forzosas</v>
          </cell>
          <cell r="D3367" t="str">
            <v>Fija</v>
          </cell>
          <cell r="E3367">
            <v>1</v>
          </cell>
          <cell r="F3367">
            <v>36542</v>
          </cell>
          <cell r="G3367" t="str">
            <v>Enero</v>
          </cell>
          <cell r="H3367">
            <v>2000</v>
          </cell>
          <cell r="I3367">
            <v>36908</v>
          </cell>
          <cell r="J3367">
            <v>2001</v>
          </cell>
          <cell r="K3367" t="str">
            <v>Enero</v>
          </cell>
          <cell r="L3367">
            <v>36543</v>
          </cell>
          <cell r="M3367" t="str">
            <v>Enero</v>
          </cell>
          <cell r="N3367">
            <v>2000</v>
          </cell>
          <cell r="P3367">
            <v>0</v>
          </cell>
          <cell r="Q3367">
            <v>15</v>
          </cell>
          <cell r="R3367">
            <v>10.75</v>
          </cell>
          <cell r="S3367">
            <v>103.867</v>
          </cell>
          <cell r="T3367">
            <v>12790.2</v>
          </cell>
          <cell r="U3367">
            <v>13284.797033999999</v>
          </cell>
          <cell r="V3367">
            <v>12790.2</v>
          </cell>
          <cell r="W3367">
            <v>13284.797033999999</v>
          </cell>
          <cell r="X3367">
            <v>12790.2</v>
          </cell>
          <cell r="Y3367">
            <v>1918.53</v>
          </cell>
          <cell r="Z3367">
            <v>14708.730000000001</v>
          </cell>
          <cell r="AA3367">
            <v>137494.65</v>
          </cell>
          <cell r="AB3367">
            <v>0</v>
          </cell>
          <cell r="AC3367">
            <v>0</v>
          </cell>
          <cell r="AD3367">
            <v>1918.53</v>
          </cell>
          <cell r="AE3367">
            <v>0</v>
          </cell>
          <cell r="AF3367">
            <v>0</v>
          </cell>
          <cell r="AG3367">
            <v>0</v>
          </cell>
          <cell r="AH3367">
            <v>0</v>
          </cell>
          <cell r="AI3367">
            <v>0</v>
          </cell>
          <cell r="AJ3367">
            <v>0</v>
          </cell>
          <cell r="AK3367">
            <v>0</v>
          </cell>
          <cell r="AL3367">
            <v>0</v>
          </cell>
          <cell r="AM3367">
            <v>0</v>
          </cell>
          <cell r="AN3367">
            <v>0</v>
          </cell>
          <cell r="AO3367">
            <v>0</v>
          </cell>
          <cell r="AP3367">
            <v>0</v>
          </cell>
          <cell r="AQ3367">
            <v>1918.53</v>
          </cell>
        </row>
        <row r="3368">
          <cell r="A3368">
            <v>3</v>
          </cell>
          <cell r="B3368" t="str">
            <v>COP</v>
          </cell>
          <cell r="C3368" t="str">
            <v>Forzosas</v>
          </cell>
          <cell r="D3368" t="str">
            <v>Fija</v>
          </cell>
          <cell r="E3368">
            <v>1</v>
          </cell>
          <cell r="F3368">
            <v>36542</v>
          </cell>
          <cell r="G3368" t="str">
            <v>Enero</v>
          </cell>
          <cell r="H3368">
            <v>2000</v>
          </cell>
          <cell r="I3368">
            <v>36908</v>
          </cell>
          <cell r="J3368">
            <v>2001</v>
          </cell>
          <cell r="K3368" t="str">
            <v>Enero</v>
          </cell>
          <cell r="L3368">
            <v>36544</v>
          </cell>
          <cell r="M3368" t="str">
            <v>Enero</v>
          </cell>
          <cell r="N3368">
            <v>2000</v>
          </cell>
          <cell r="P3368">
            <v>0</v>
          </cell>
          <cell r="Q3368">
            <v>15</v>
          </cell>
          <cell r="R3368">
            <v>10.75</v>
          </cell>
          <cell r="S3368">
            <v>103.896</v>
          </cell>
          <cell r="T3368">
            <v>8087.4</v>
          </cell>
          <cell r="U3368">
            <v>8402.4851039999994</v>
          </cell>
          <cell r="V3368">
            <v>8087.4</v>
          </cell>
          <cell r="W3368">
            <v>8402.4851039999994</v>
          </cell>
          <cell r="X3368">
            <v>8087.4</v>
          </cell>
          <cell r="Y3368">
            <v>1213.1099999999999</v>
          </cell>
          <cell r="Z3368">
            <v>9300.51</v>
          </cell>
          <cell r="AA3368">
            <v>86939.55</v>
          </cell>
          <cell r="AB3368">
            <v>0</v>
          </cell>
          <cell r="AC3368">
            <v>0</v>
          </cell>
          <cell r="AD3368">
            <v>1213.1099999999999</v>
          </cell>
          <cell r="AE3368">
            <v>0</v>
          </cell>
          <cell r="AF3368">
            <v>0</v>
          </cell>
          <cell r="AG3368">
            <v>0</v>
          </cell>
          <cell r="AH3368">
            <v>0</v>
          </cell>
          <cell r="AI3368">
            <v>0</v>
          </cell>
          <cell r="AJ3368">
            <v>0</v>
          </cell>
          <cell r="AK3368">
            <v>0</v>
          </cell>
          <cell r="AL3368">
            <v>0</v>
          </cell>
          <cell r="AM3368">
            <v>0</v>
          </cell>
          <cell r="AN3368">
            <v>0</v>
          </cell>
          <cell r="AO3368">
            <v>0</v>
          </cell>
          <cell r="AP3368">
            <v>0</v>
          </cell>
          <cell r="AQ3368">
            <v>1213.1099999999999</v>
          </cell>
        </row>
        <row r="3369">
          <cell r="A3369">
            <v>3</v>
          </cell>
          <cell r="B3369" t="str">
            <v>COP</v>
          </cell>
          <cell r="C3369" t="str">
            <v>Convenidas</v>
          </cell>
          <cell r="D3369" t="str">
            <v>Fija</v>
          </cell>
          <cell r="E3369">
            <v>1</v>
          </cell>
          <cell r="F3369">
            <v>36542</v>
          </cell>
          <cell r="G3369" t="str">
            <v>Enero</v>
          </cell>
          <cell r="H3369">
            <v>2000</v>
          </cell>
          <cell r="I3369">
            <v>36908</v>
          </cell>
          <cell r="J3369">
            <v>2001</v>
          </cell>
          <cell r="K3369" t="str">
            <v>Enero</v>
          </cell>
          <cell r="L3369">
            <v>36544</v>
          </cell>
          <cell r="M3369" t="str">
            <v>Enero</v>
          </cell>
          <cell r="N3369">
            <v>2000</v>
          </cell>
          <cell r="P3369">
            <v>0</v>
          </cell>
          <cell r="Q3369">
            <v>15</v>
          </cell>
          <cell r="R3369">
            <v>10.75</v>
          </cell>
          <cell r="S3369">
            <v>103.896</v>
          </cell>
          <cell r="T3369">
            <v>16.5</v>
          </cell>
          <cell r="U3369">
            <v>17.14284</v>
          </cell>
          <cell r="V3369">
            <v>16.5</v>
          </cell>
          <cell r="W3369">
            <v>17.14284</v>
          </cell>
          <cell r="X3369">
            <v>16.5</v>
          </cell>
          <cell r="Y3369">
            <v>2.4750000000000001</v>
          </cell>
          <cell r="Z3369">
            <v>18.975000000000001</v>
          </cell>
          <cell r="AA3369">
            <v>177.375</v>
          </cell>
          <cell r="AB3369">
            <v>0</v>
          </cell>
          <cell r="AC3369">
            <v>0</v>
          </cell>
          <cell r="AD3369">
            <v>2.4750000000000001</v>
          </cell>
          <cell r="AE3369">
            <v>0</v>
          </cell>
          <cell r="AF3369">
            <v>0</v>
          </cell>
          <cell r="AG3369">
            <v>0</v>
          </cell>
          <cell r="AH3369">
            <v>0</v>
          </cell>
          <cell r="AI3369">
            <v>0</v>
          </cell>
          <cell r="AJ3369">
            <v>0</v>
          </cell>
          <cell r="AK3369">
            <v>0</v>
          </cell>
          <cell r="AL3369">
            <v>0</v>
          </cell>
          <cell r="AM3369">
            <v>0</v>
          </cell>
          <cell r="AN3369">
            <v>0</v>
          </cell>
          <cell r="AO3369">
            <v>0</v>
          </cell>
          <cell r="AP3369">
            <v>0</v>
          </cell>
          <cell r="AQ3369">
            <v>2.4750000000000001</v>
          </cell>
        </row>
        <row r="3370">
          <cell r="A3370">
            <v>3</v>
          </cell>
          <cell r="B3370" t="str">
            <v>COP</v>
          </cell>
          <cell r="C3370" t="str">
            <v>Convenidas</v>
          </cell>
          <cell r="D3370" t="str">
            <v>Fija</v>
          </cell>
          <cell r="E3370">
            <v>3</v>
          </cell>
          <cell r="F3370">
            <v>36458</v>
          </cell>
          <cell r="G3370" t="str">
            <v>Octubre</v>
          </cell>
          <cell r="H3370">
            <v>1999</v>
          </cell>
          <cell r="I3370">
            <v>37554</v>
          </cell>
          <cell r="J3370">
            <v>2002</v>
          </cell>
          <cell r="K3370" t="str">
            <v>Octubre</v>
          </cell>
          <cell r="L3370">
            <v>36544</v>
          </cell>
          <cell r="M3370" t="str">
            <v>Enero</v>
          </cell>
          <cell r="N3370">
            <v>2000</v>
          </cell>
          <cell r="P3370">
            <v>0</v>
          </cell>
          <cell r="Q3370">
            <v>18</v>
          </cell>
          <cell r="R3370">
            <v>13.5</v>
          </cell>
          <cell r="S3370">
            <v>113.883</v>
          </cell>
          <cell r="T3370">
            <v>12732.3</v>
          </cell>
          <cell r="U3370">
            <v>14499.925209000001</v>
          </cell>
          <cell r="V3370">
            <v>12732.3</v>
          </cell>
          <cell r="W3370">
            <v>14499.925209000001</v>
          </cell>
          <cell r="X3370">
            <v>12732.3</v>
          </cell>
          <cell r="Y3370">
            <v>2291.8139999999999</v>
          </cell>
          <cell r="Z3370">
            <v>15024.114</v>
          </cell>
          <cell r="AA3370">
            <v>171886.05</v>
          </cell>
          <cell r="AB3370">
            <v>0</v>
          </cell>
          <cell r="AC3370">
            <v>2291.8139999999999</v>
          </cell>
          <cell r="AD3370">
            <v>2291.8139999999999</v>
          </cell>
          <cell r="AE3370">
            <v>2291.8139999999999</v>
          </cell>
          <cell r="AF3370">
            <v>0</v>
          </cell>
          <cell r="AG3370">
            <v>0</v>
          </cell>
          <cell r="AH3370">
            <v>0</v>
          </cell>
          <cell r="AI3370">
            <v>0</v>
          </cell>
          <cell r="AJ3370">
            <v>0</v>
          </cell>
          <cell r="AK3370">
            <v>0</v>
          </cell>
          <cell r="AL3370">
            <v>0</v>
          </cell>
          <cell r="AM3370">
            <v>0</v>
          </cell>
          <cell r="AN3370">
            <v>0</v>
          </cell>
          <cell r="AO3370">
            <v>0</v>
          </cell>
          <cell r="AP3370">
            <v>0</v>
          </cell>
          <cell r="AQ3370">
            <v>6875.4419999999991</v>
          </cell>
        </row>
        <row r="3371">
          <cell r="A3371">
            <v>3</v>
          </cell>
          <cell r="B3371" t="str">
            <v>COP</v>
          </cell>
          <cell r="C3371" t="str">
            <v>Forzosas</v>
          </cell>
          <cell r="D3371" t="str">
            <v>Fija</v>
          </cell>
          <cell r="E3371">
            <v>1</v>
          </cell>
          <cell r="F3371">
            <v>36542</v>
          </cell>
          <cell r="G3371" t="str">
            <v>Enero</v>
          </cell>
          <cell r="H3371">
            <v>2000</v>
          </cell>
          <cell r="I3371">
            <v>36908</v>
          </cell>
          <cell r="J3371">
            <v>2001</v>
          </cell>
          <cell r="K3371" t="str">
            <v>Enero</v>
          </cell>
          <cell r="L3371">
            <v>36545</v>
          </cell>
          <cell r="M3371" t="str">
            <v>Enero</v>
          </cell>
          <cell r="N3371">
            <v>2000</v>
          </cell>
          <cell r="P3371">
            <v>0</v>
          </cell>
          <cell r="Q3371">
            <v>15</v>
          </cell>
          <cell r="R3371">
            <v>10.29</v>
          </cell>
          <cell r="S3371">
            <v>104.355</v>
          </cell>
          <cell r="T3371">
            <v>210.8</v>
          </cell>
          <cell r="U3371">
            <v>219.98034000000001</v>
          </cell>
          <cell r="V3371">
            <v>210.8</v>
          </cell>
          <cell r="W3371">
            <v>219.98034000000001</v>
          </cell>
          <cell r="X3371">
            <v>210.8</v>
          </cell>
          <cell r="Y3371">
            <v>31.62</v>
          </cell>
          <cell r="Z3371">
            <v>242.42000000000002</v>
          </cell>
          <cell r="AA3371">
            <v>2169.1320000000001</v>
          </cell>
          <cell r="AB3371">
            <v>0</v>
          </cell>
          <cell r="AC3371">
            <v>0</v>
          </cell>
          <cell r="AD3371">
            <v>31.62</v>
          </cell>
          <cell r="AE3371">
            <v>0</v>
          </cell>
          <cell r="AF3371">
            <v>0</v>
          </cell>
          <cell r="AG3371">
            <v>0</v>
          </cell>
          <cell r="AH3371">
            <v>0</v>
          </cell>
          <cell r="AI3371">
            <v>0</v>
          </cell>
          <cell r="AJ3371">
            <v>0</v>
          </cell>
          <cell r="AK3371">
            <v>0</v>
          </cell>
          <cell r="AL3371">
            <v>0</v>
          </cell>
          <cell r="AM3371">
            <v>0</v>
          </cell>
          <cell r="AN3371">
            <v>0</v>
          </cell>
          <cell r="AO3371">
            <v>0</v>
          </cell>
          <cell r="AP3371">
            <v>0</v>
          </cell>
          <cell r="AQ3371">
            <v>31.62</v>
          </cell>
        </row>
        <row r="3372">
          <cell r="A3372">
            <v>3</v>
          </cell>
          <cell r="B3372" t="str">
            <v>COP</v>
          </cell>
          <cell r="C3372" t="str">
            <v>Convenidas</v>
          </cell>
          <cell r="D3372" t="str">
            <v>Fija</v>
          </cell>
          <cell r="E3372">
            <v>3</v>
          </cell>
          <cell r="F3372">
            <v>36458</v>
          </cell>
          <cell r="G3372" t="str">
            <v>Octubre</v>
          </cell>
          <cell r="H3372">
            <v>1999</v>
          </cell>
          <cell r="I3372">
            <v>37554</v>
          </cell>
          <cell r="J3372">
            <v>2002</v>
          </cell>
          <cell r="K3372" t="str">
            <v>Octubre</v>
          </cell>
          <cell r="L3372">
            <v>36545</v>
          </cell>
          <cell r="M3372" t="str">
            <v>Enero</v>
          </cell>
          <cell r="N3372">
            <v>2000</v>
          </cell>
          <cell r="P3372">
            <v>0</v>
          </cell>
          <cell r="Q3372">
            <v>18</v>
          </cell>
          <cell r="R3372">
            <v>13.5</v>
          </cell>
          <cell r="S3372">
            <v>113.923</v>
          </cell>
          <cell r="T3372">
            <v>345.7</v>
          </cell>
          <cell r="U3372">
            <v>393.83181100000002</v>
          </cell>
          <cell r="V3372">
            <v>345.7</v>
          </cell>
          <cell r="W3372">
            <v>393.83181100000002</v>
          </cell>
          <cell r="X3372">
            <v>345.7</v>
          </cell>
          <cell r="Y3372">
            <v>62.225999999999999</v>
          </cell>
          <cell r="Z3372">
            <v>407.92599999999999</v>
          </cell>
          <cell r="AA3372">
            <v>4666.95</v>
          </cell>
          <cell r="AB3372">
            <v>0</v>
          </cell>
          <cell r="AC3372">
            <v>62.225999999999999</v>
          </cell>
          <cell r="AD3372">
            <v>62.225999999999999</v>
          </cell>
          <cell r="AE3372">
            <v>62.225999999999999</v>
          </cell>
          <cell r="AF3372">
            <v>0</v>
          </cell>
          <cell r="AG3372">
            <v>0</v>
          </cell>
          <cell r="AH3372">
            <v>0</v>
          </cell>
          <cell r="AI3372">
            <v>0</v>
          </cell>
          <cell r="AJ3372">
            <v>0</v>
          </cell>
          <cell r="AK3372">
            <v>0</v>
          </cell>
          <cell r="AL3372">
            <v>0</v>
          </cell>
          <cell r="AM3372">
            <v>0</v>
          </cell>
          <cell r="AN3372">
            <v>0</v>
          </cell>
          <cell r="AO3372">
            <v>0</v>
          </cell>
          <cell r="AP3372">
            <v>0</v>
          </cell>
          <cell r="AQ3372">
            <v>186.678</v>
          </cell>
        </row>
        <row r="3373">
          <cell r="A3373">
            <v>3</v>
          </cell>
          <cell r="B3373" t="str">
            <v>COP</v>
          </cell>
          <cell r="C3373" t="str">
            <v>Subastas</v>
          </cell>
          <cell r="D3373" t="str">
            <v>Fija</v>
          </cell>
          <cell r="E3373">
            <v>1</v>
          </cell>
          <cell r="F3373">
            <v>36542</v>
          </cell>
          <cell r="G3373" t="str">
            <v>Enero</v>
          </cell>
          <cell r="H3373">
            <v>2000</v>
          </cell>
          <cell r="I3373">
            <v>36908</v>
          </cell>
          <cell r="J3373">
            <v>2001</v>
          </cell>
          <cell r="K3373" t="str">
            <v>Enero</v>
          </cell>
          <cell r="L3373">
            <v>36546</v>
          </cell>
          <cell r="M3373" t="str">
            <v>Enero</v>
          </cell>
          <cell r="N3373">
            <v>2000</v>
          </cell>
          <cell r="P3373">
            <v>0</v>
          </cell>
          <cell r="Q3373">
            <v>15</v>
          </cell>
          <cell r="R3373">
            <v>10.29</v>
          </cell>
          <cell r="S3373">
            <v>104.383</v>
          </cell>
          <cell r="T3373">
            <v>19160.2</v>
          </cell>
          <cell r="U3373">
            <v>19999.991566000001</v>
          </cell>
          <cell r="V3373">
            <v>19160.2</v>
          </cell>
          <cell r="W3373">
            <v>19999.991566000001</v>
          </cell>
          <cell r="X3373">
            <v>19160.2</v>
          </cell>
          <cell r="Y3373">
            <v>2874.03</v>
          </cell>
          <cell r="Z3373">
            <v>22034.23</v>
          </cell>
          <cell r="AA3373">
            <v>197158.45799999998</v>
          </cell>
          <cell r="AB3373">
            <v>0</v>
          </cell>
          <cell r="AC3373">
            <v>0</v>
          </cell>
          <cell r="AD3373">
            <v>2874.03</v>
          </cell>
          <cell r="AE3373">
            <v>0</v>
          </cell>
          <cell r="AF3373">
            <v>0</v>
          </cell>
          <cell r="AG3373">
            <v>0</v>
          </cell>
          <cell r="AH3373">
            <v>0</v>
          </cell>
          <cell r="AI3373">
            <v>0</v>
          </cell>
          <cell r="AJ3373">
            <v>0</v>
          </cell>
          <cell r="AK3373">
            <v>0</v>
          </cell>
          <cell r="AL3373">
            <v>0</v>
          </cell>
          <cell r="AM3373">
            <v>0</v>
          </cell>
          <cell r="AN3373">
            <v>0</v>
          </cell>
          <cell r="AO3373">
            <v>0</v>
          </cell>
          <cell r="AP3373">
            <v>0</v>
          </cell>
          <cell r="AQ3373">
            <v>2874.03</v>
          </cell>
        </row>
        <row r="3374">
          <cell r="A3374">
            <v>3</v>
          </cell>
          <cell r="B3374" t="str">
            <v>COP</v>
          </cell>
          <cell r="C3374" t="str">
            <v>Convenidas</v>
          </cell>
          <cell r="D3374" t="str">
            <v>Fija</v>
          </cell>
          <cell r="E3374">
            <v>1</v>
          </cell>
          <cell r="F3374">
            <v>36542</v>
          </cell>
          <cell r="G3374" t="str">
            <v>Enero</v>
          </cell>
          <cell r="H3374">
            <v>2000</v>
          </cell>
          <cell r="I3374">
            <v>36908</v>
          </cell>
          <cell r="J3374">
            <v>2001</v>
          </cell>
          <cell r="K3374" t="str">
            <v>Enero</v>
          </cell>
          <cell r="L3374">
            <v>36549</v>
          </cell>
          <cell r="M3374" t="str">
            <v>Enero</v>
          </cell>
          <cell r="N3374">
            <v>2000</v>
          </cell>
          <cell r="P3374">
            <v>0</v>
          </cell>
          <cell r="Q3374">
            <v>15</v>
          </cell>
          <cell r="R3374">
            <v>10.29</v>
          </cell>
          <cell r="S3374">
            <v>104.467</v>
          </cell>
          <cell r="T3374">
            <v>1586</v>
          </cell>
          <cell r="U3374">
            <v>1656.84662</v>
          </cell>
          <cell r="V3374">
            <v>1586</v>
          </cell>
          <cell r="W3374">
            <v>1656.84662</v>
          </cell>
          <cell r="X3374">
            <v>1586</v>
          </cell>
          <cell r="Y3374">
            <v>237.89999999999998</v>
          </cell>
          <cell r="Z3374">
            <v>1823.9</v>
          </cell>
          <cell r="AA3374">
            <v>16319.939999999999</v>
          </cell>
          <cell r="AB3374">
            <v>0</v>
          </cell>
          <cell r="AC3374">
            <v>0</v>
          </cell>
          <cell r="AD3374">
            <v>237.89999999999998</v>
          </cell>
          <cell r="AE3374">
            <v>0</v>
          </cell>
          <cell r="AF3374">
            <v>0</v>
          </cell>
          <cell r="AG3374">
            <v>0</v>
          </cell>
          <cell r="AH3374">
            <v>0</v>
          </cell>
          <cell r="AI3374">
            <v>0</v>
          </cell>
          <cell r="AJ3374">
            <v>0</v>
          </cell>
          <cell r="AK3374">
            <v>0</v>
          </cell>
          <cell r="AL3374">
            <v>0</v>
          </cell>
          <cell r="AM3374">
            <v>0</v>
          </cell>
          <cell r="AN3374">
            <v>0</v>
          </cell>
          <cell r="AO3374">
            <v>0</v>
          </cell>
          <cell r="AP3374">
            <v>0</v>
          </cell>
          <cell r="AQ3374">
            <v>237.89999999999998</v>
          </cell>
        </row>
        <row r="3375">
          <cell r="A3375">
            <v>3</v>
          </cell>
          <cell r="B3375" t="str">
            <v>COP</v>
          </cell>
          <cell r="C3375" t="str">
            <v>Forzosas</v>
          </cell>
          <cell r="D3375" t="str">
            <v>Fija</v>
          </cell>
          <cell r="E3375">
            <v>1</v>
          </cell>
          <cell r="F3375">
            <v>36542</v>
          </cell>
          <cell r="G3375" t="str">
            <v>Enero</v>
          </cell>
          <cell r="H3375">
            <v>2000</v>
          </cell>
          <cell r="I3375">
            <v>36908</v>
          </cell>
          <cell r="J3375">
            <v>2001</v>
          </cell>
          <cell r="K3375" t="str">
            <v>Enero</v>
          </cell>
          <cell r="L3375">
            <v>36550</v>
          </cell>
          <cell r="M3375" t="str">
            <v>Enero</v>
          </cell>
          <cell r="N3375">
            <v>2000</v>
          </cell>
          <cell r="P3375">
            <v>0</v>
          </cell>
          <cell r="Q3375">
            <v>15</v>
          </cell>
          <cell r="R3375">
            <v>10.29</v>
          </cell>
          <cell r="S3375">
            <v>104.495</v>
          </cell>
          <cell r="T3375">
            <v>108.1</v>
          </cell>
          <cell r="U3375">
            <v>112.959095</v>
          </cell>
          <cell r="V3375">
            <v>108.1</v>
          </cell>
          <cell r="W3375">
            <v>112.959095</v>
          </cell>
          <cell r="X3375">
            <v>108.1</v>
          </cell>
          <cell r="Y3375">
            <v>16.215</v>
          </cell>
          <cell r="Z3375">
            <v>124.315</v>
          </cell>
          <cell r="AA3375">
            <v>1112.3489999999999</v>
          </cell>
          <cell r="AB3375">
            <v>0</v>
          </cell>
          <cell r="AC3375">
            <v>0</v>
          </cell>
          <cell r="AD3375">
            <v>16.215</v>
          </cell>
          <cell r="AE3375">
            <v>0</v>
          </cell>
          <cell r="AF3375">
            <v>0</v>
          </cell>
          <cell r="AG3375">
            <v>0</v>
          </cell>
          <cell r="AH3375">
            <v>0</v>
          </cell>
          <cell r="AI3375">
            <v>0</v>
          </cell>
          <cell r="AJ3375">
            <v>0</v>
          </cell>
          <cell r="AK3375">
            <v>0</v>
          </cell>
          <cell r="AL3375">
            <v>0</v>
          </cell>
          <cell r="AM3375">
            <v>0</v>
          </cell>
          <cell r="AN3375">
            <v>0</v>
          </cell>
          <cell r="AO3375">
            <v>0</v>
          </cell>
          <cell r="AP3375">
            <v>0</v>
          </cell>
          <cell r="AQ3375">
            <v>16.215</v>
          </cell>
        </row>
        <row r="3376">
          <cell r="A3376">
            <v>3</v>
          </cell>
          <cell r="B3376" t="str">
            <v>COP</v>
          </cell>
          <cell r="C3376" t="str">
            <v>Convenidas</v>
          </cell>
          <cell r="D3376" t="str">
            <v>Fija</v>
          </cell>
          <cell r="E3376">
            <v>1</v>
          </cell>
          <cell r="F3376">
            <v>36542</v>
          </cell>
          <cell r="G3376" t="str">
            <v>Enero</v>
          </cell>
          <cell r="H3376">
            <v>2000</v>
          </cell>
          <cell r="I3376">
            <v>36908</v>
          </cell>
          <cell r="J3376">
            <v>2001</v>
          </cell>
          <cell r="K3376" t="str">
            <v>Enero</v>
          </cell>
          <cell r="L3376">
            <v>36550</v>
          </cell>
          <cell r="M3376" t="str">
            <v>Enero</v>
          </cell>
          <cell r="N3376">
            <v>2000</v>
          </cell>
          <cell r="P3376">
            <v>0</v>
          </cell>
          <cell r="Q3376">
            <v>15</v>
          </cell>
          <cell r="R3376">
            <v>10.29</v>
          </cell>
          <cell r="S3376">
            <v>104.495</v>
          </cell>
          <cell r="T3376">
            <v>40193.300000000003</v>
          </cell>
          <cell r="U3376">
            <v>41999.988834999996</v>
          </cell>
          <cell r="V3376">
            <v>40193.300000000003</v>
          </cell>
          <cell r="W3376">
            <v>41999.988834999996</v>
          </cell>
          <cell r="X3376">
            <v>40193.300000000003</v>
          </cell>
          <cell r="Y3376">
            <v>6028.9949999999999</v>
          </cell>
          <cell r="Z3376">
            <v>46222.295000000006</v>
          </cell>
          <cell r="AA3376">
            <v>413589.05699999997</v>
          </cell>
          <cell r="AB3376">
            <v>0</v>
          </cell>
          <cell r="AC3376">
            <v>0</v>
          </cell>
          <cell r="AD3376">
            <v>6028.9949999999999</v>
          </cell>
          <cell r="AE3376">
            <v>0</v>
          </cell>
          <cell r="AF3376">
            <v>0</v>
          </cell>
          <cell r="AG3376">
            <v>0</v>
          </cell>
          <cell r="AH3376">
            <v>0</v>
          </cell>
          <cell r="AI3376">
            <v>0</v>
          </cell>
          <cell r="AJ3376">
            <v>0</v>
          </cell>
          <cell r="AK3376">
            <v>0</v>
          </cell>
          <cell r="AL3376">
            <v>0</v>
          </cell>
          <cell r="AM3376">
            <v>0</v>
          </cell>
          <cell r="AN3376">
            <v>0</v>
          </cell>
          <cell r="AO3376">
            <v>0</v>
          </cell>
          <cell r="AP3376">
            <v>0</v>
          </cell>
          <cell r="AQ3376">
            <v>6028.9949999999999</v>
          </cell>
        </row>
        <row r="3377">
          <cell r="A3377">
            <v>3</v>
          </cell>
          <cell r="B3377" t="str">
            <v>COP</v>
          </cell>
          <cell r="C3377" t="str">
            <v>Convenidas</v>
          </cell>
          <cell r="D3377" t="str">
            <v>Fija</v>
          </cell>
          <cell r="E3377">
            <v>3</v>
          </cell>
          <cell r="F3377">
            <v>36458</v>
          </cell>
          <cell r="G3377" t="str">
            <v>Octubre</v>
          </cell>
          <cell r="H3377">
            <v>1999</v>
          </cell>
          <cell r="I3377">
            <v>37554</v>
          </cell>
          <cell r="J3377">
            <v>2002</v>
          </cell>
          <cell r="K3377" t="str">
            <v>Octubre</v>
          </cell>
          <cell r="L3377">
            <v>36550</v>
          </cell>
          <cell r="M3377" t="str">
            <v>Enero</v>
          </cell>
          <cell r="N3377">
            <v>2000</v>
          </cell>
          <cell r="P3377">
            <v>0</v>
          </cell>
          <cell r="Q3377">
            <v>18</v>
          </cell>
          <cell r="R3377">
            <v>13.5</v>
          </cell>
          <cell r="S3377">
            <v>114.121</v>
          </cell>
          <cell r="T3377">
            <v>26287.8</v>
          </cell>
          <cell r="U3377">
            <v>29999.900237999998</v>
          </cell>
          <cell r="V3377">
            <v>26287.8</v>
          </cell>
          <cell r="W3377">
            <v>29999.900237999998</v>
          </cell>
          <cell r="X3377">
            <v>26287.8</v>
          </cell>
          <cell r="Y3377">
            <v>4731.8040000000001</v>
          </cell>
          <cell r="Z3377">
            <v>31019.603999999999</v>
          </cell>
          <cell r="AA3377">
            <v>354885.3</v>
          </cell>
          <cell r="AB3377">
            <v>0</v>
          </cell>
          <cell r="AC3377">
            <v>4731.8040000000001</v>
          </cell>
          <cell r="AD3377">
            <v>4731.8040000000001</v>
          </cell>
          <cell r="AE3377">
            <v>4731.8040000000001</v>
          </cell>
          <cell r="AF3377">
            <v>0</v>
          </cell>
          <cell r="AG3377">
            <v>0</v>
          </cell>
          <cell r="AH3377">
            <v>0</v>
          </cell>
          <cell r="AI3377">
            <v>0</v>
          </cell>
          <cell r="AJ3377">
            <v>0</v>
          </cell>
          <cell r="AK3377">
            <v>0</v>
          </cell>
          <cell r="AL3377">
            <v>0</v>
          </cell>
          <cell r="AM3377">
            <v>0</v>
          </cell>
          <cell r="AN3377">
            <v>0</v>
          </cell>
          <cell r="AO3377">
            <v>0</v>
          </cell>
          <cell r="AP3377">
            <v>0</v>
          </cell>
          <cell r="AQ3377">
            <v>14195.412</v>
          </cell>
        </row>
        <row r="3378">
          <cell r="A3378">
            <v>3</v>
          </cell>
          <cell r="B3378" t="str">
            <v>COP</v>
          </cell>
          <cell r="C3378" t="str">
            <v>Forzosas</v>
          </cell>
          <cell r="D3378" t="str">
            <v>Fija</v>
          </cell>
          <cell r="E3378">
            <v>1</v>
          </cell>
          <cell r="F3378">
            <v>36542</v>
          </cell>
          <cell r="G3378" t="str">
            <v>Enero</v>
          </cell>
          <cell r="H3378">
            <v>2000</v>
          </cell>
          <cell r="I3378">
            <v>36908</v>
          </cell>
          <cell r="J3378">
            <v>2001</v>
          </cell>
          <cell r="K3378" t="str">
            <v>Enero</v>
          </cell>
          <cell r="L3378">
            <v>36551</v>
          </cell>
          <cell r="M3378" t="str">
            <v>Enero</v>
          </cell>
          <cell r="N3378">
            <v>2000</v>
          </cell>
          <cell r="P3378">
            <v>0</v>
          </cell>
          <cell r="Q3378">
            <v>15</v>
          </cell>
          <cell r="R3378">
            <v>10.29</v>
          </cell>
          <cell r="S3378">
            <v>104.523</v>
          </cell>
          <cell r="T3378">
            <v>277.7</v>
          </cell>
          <cell r="U3378">
            <v>290.26037100000002</v>
          </cell>
          <cell r="V3378">
            <v>277.7</v>
          </cell>
          <cell r="W3378">
            <v>290.26037100000002</v>
          </cell>
          <cell r="X3378">
            <v>277.7</v>
          </cell>
          <cell r="Y3378">
            <v>41.654999999999994</v>
          </cell>
          <cell r="Z3378">
            <v>319.35499999999996</v>
          </cell>
          <cell r="AA3378">
            <v>2857.5329999999994</v>
          </cell>
          <cell r="AB3378">
            <v>0</v>
          </cell>
          <cell r="AC3378">
            <v>0</v>
          </cell>
          <cell r="AD3378">
            <v>41.654999999999994</v>
          </cell>
          <cell r="AE3378">
            <v>0</v>
          </cell>
          <cell r="AF3378">
            <v>0</v>
          </cell>
          <cell r="AG3378">
            <v>0</v>
          </cell>
          <cell r="AH3378">
            <v>0</v>
          </cell>
          <cell r="AI3378">
            <v>0</v>
          </cell>
          <cell r="AJ3378">
            <v>0</v>
          </cell>
          <cell r="AK3378">
            <v>0</v>
          </cell>
          <cell r="AL3378">
            <v>0</v>
          </cell>
          <cell r="AM3378">
            <v>0</v>
          </cell>
          <cell r="AN3378">
            <v>0</v>
          </cell>
          <cell r="AO3378">
            <v>0</v>
          </cell>
          <cell r="AP3378">
            <v>0</v>
          </cell>
          <cell r="AQ3378">
            <v>41.654999999999994</v>
          </cell>
        </row>
        <row r="3379">
          <cell r="A3379">
            <v>3</v>
          </cell>
          <cell r="B3379" t="str">
            <v>COP</v>
          </cell>
          <cell r="C3379" t="str">
            <v>Convenidas</v>
          </cell>
          <cell r="D3379" t="str">
            <v>Fija</v>
          </cell>
          <cell r="E3379">
            <v>1</v>
          </cell>
          <cell r="F3379">
            <v>36542</v>
          </cell>
          <cell r="G3379" t="str">
            <v>Enero</v>
          </cell>
          <cell r="H3379">
            <v>2000</v>
          </cell>
          <cell r="I3379">
            <v>36908</v>
          </cell>
          <cell r="J3379">
            <v>2001</v>
          </cell>
          <cell r="K3379" t="str">
            <v>Enero</v>
          </cell>
          <cell r="L3379">
            <v>36551</v>
          </cell>
          <cell r="M3379" t="str">
            <v>Enero</v>
          </cell>
          <cell r="N3379">
            <v>2000</v>
          </cell>
          <cell r="P3379">
            <v>0</v>
          </cell>
          <cell r="Q3379">
            <v>15</v>
          </cell>
          <cell r="R3379">
            <v>10.29</v>
          </cell>
          <cell r="S3379">
            <v>104.523</v>
          </cell>
          <cell r="T3379">
            <v>85.3</v>
          </cell>
          <cell r="U3379">
            <v>89.158118999999999</v>
          </cell>
          <cell r="V3379">
            <v>85.3</v>
          </cell>
          <cell r="W3379">
            <v>89.158118999999999</v>
          </cell>
          <cell r="X3379">
            <v>85.3</v>
          </cell>
          <cell r="Y3379">
            <v>12.795</v>
          </cell>
          <cell r="Z3379">
            <v>98.094999999999999</v>
          </cell>
          <cell r="AA3379">
            <v>877.73699999999985</v>
          </cell>
          <cell r="AB3379">
            <v>0</v>
          </cell>
          <cell r="AC3379">
            <v>0</v>
          </cell>
          <cell r="AD3379">
            <v>12.795</v>
          </cell>
          <cell r="AE3379">
            <v>0</v>
          </cell>
          <cell r="AF3379">
            <v>0</v>
          </cell>
          <cell r="AG3379">
            <v>0</v>
          </cell>
          <cell r="AH3379">
            <v>0</v>
          </cell>
          <cell r="AI3379">
            <v>0</v>
          </cell>
          <cell r="AJ3379">
            <v>0</v>
          </cell>
          <cell r="AK3379">
            <v>0</v>
          </cell>
          <cell r="AL3379">
            <v>0</v>
          </cell>
          <cell r="AM3379">
            <v>0</v>
          </cell>
          <cell r="AN3379">
            <v>0</v>
          </cell>
          <cell r="AO3379">
            <v>0</v>
          </cell>
          <cell r="AP3379">
            <v>0</v>
          </cell>
          <cell r="AQ3379">
            <v>12.795</v>
          </cell>
        </row>
        <row r="3380">
          <cell r="A3380">
            <v>3</v>
          </cell>
          <cell r="B3380" t="str">
            <v>COP</v>
          </cell>
          <cell r="C3380" t="str">
            <v>Forzosas</v>
          </cell>
          <cell r="D3380" t="str">
            <v>Fija</v>
          </cell>
          <cell r="E3380">
            <v>3</v>
          </cell>
          <cell r="F3380">
            <v>36458</v>
          </cell>
          <cell r="G3380" t="str">
            <v>Octubre</v>
          </cell>
          <cell r="H3380">
            <v>1999</v>
          </cell>
          <cell r="I3380">
            <v>37554</v>
          </cell>
          <cell r="J3380">
            <v>2002</v>
          </cell>
          <cell r="K3380" t="str">
            <v>Octubre</v>
          </cell>
          <cell r="L3380">
            <v>36551</v>
          </cell>
          <cell r="M3380" t="str">
            <v>Enero</v>
          </cell>
          <cell r="N3380">
            <v>2000</v>
          </cell>
          <cell r="P3380">
            <v>0</v>
          </cell>
          <cell r="Q3380">
            <v>18</v>
          </cell>
          <cell r="R3380">
            <v>13.5</v>
          </cell>
          <cell r="S3380">
            <v>114.16</v>
          </cell>
          <cell r="T3380">
            <v>7158.3</v>
          </cell>
          <cell r="U3380">
            <v>8171.9152800000002</v>
          </cell>
          <cell r="V3380">
            <v>7158.3</v>
          </cell>
          <cell r="W3380">
            <v>8171.9152800000002</v>
          </cell>
          <cell r="X3380">
            <v>7158.3</v>
          </cell>
          <cell r="Y3380">
            <v>1288.4939999999999</v>
          </cell>
          <cell r="Z3380">
            <v>8446.7939999999999</v>
          </cell>
          <cell r="AA3380">
            <v>96637.05</v>
          </cell>
          <cell r="AB3380">
            <v>0</v>
          </cell>
          <cell r="AC3380">
            <v>1288.4939999999999</v>
          </cell>
          <cell r="AD3380">
            <v>1288.4939999999999</v>
          </cell>
          <cell r="AE3380">
            <v>1288.4939999999999</v>
          </cell>
          <cell r="AF3380">
            <v>0</v>
          </cell>
          <cell r="AG3380">
            <v>0</v>
          </cell>
          <cell r="AH3380">
            <v>0</v>
          </cell>
          <cell r="AI3380">
            <v>0</v>
          </cell>
          <cell r="AJ3380">
            <v>0</v>
          </cell>
          <cell r="AK3380">
            <v>0</v>
          </cell>
          <cell r="AL3380">
            <v>0</v>
          </cell>
          <cell r="AM3380">
            <v>0</v>
          </cell>
          <cell r="AN3380">
            <v>0</v>
          </cell>
          <cell r="AO3380">
            <v>0</v>
          </cell>
          <cell r="AP3380">
            <v>0</v>
          </cell>
          <cell r="AQ3380">
            <v>3865.482</v>
          </cell>
        </row>
        <row r="3381">
          <cell r="A3381">
            <v>3</v>
          </cell>
          <cell r="B3381" t="str">
            <v>COP</v>
          </cell>
          <cell r="C3381" t="str">
            <v>Convenidas St</v>
          </cell>
          <cell r="D3381" t="str">
            <v>Variable</v>
          </cell>
          <cell r="E3381">
            <v>10</v>
          </cell>
          <cell r="F3381">
            <v>36551</v>
          </cell>
          <cell r="G3381" t="str">
            <v>Enero</v>
          </cell>
          <cell r="H3381">
            <v>2000</v>
          </cell>
          <cell r="I3381">
            <v>40204</v>
          </cell>
          <cell r="J3381">
            <v>2010</v>
          </cell>
          <cell r="K3381" t="str">
            <v>Enero</v>
          </cell>
          <cell r="L3381">
            <v>36551</v>
          </cell>
          <cell r="M3381" t="str">
            <v>Enero</v>
          </cell>
          <cell r="N3381">
            <v>2000</v>
          </cell>
          <cell r="P3381">
            <v>7.1</v>
          </cell>
          <cell r="Q3381">
            <v>16.989999999999998</v>
          </cell>
          <cell r="R3381">
            <v>16.989999999999998</v>
          </cell>
          <cell r="S3381">
            <v>100</v>
          </cell>
          <cell r="T3381">
            <v>976.1</v>
          </cell>
          <cell r="U3381">
            <v>976.1</v>
          </cell>
          <cell r="V3381">
            <v>976.1</v>
          </cell>
          <cell r="W3381">
            <v>976.1</v>
          </cell>
          <cell r="X3381">
            <v>976.1</v>
          </cell>
          <cell r="Y3381">
            <v>165.83939000000001</v>
          </cell>
          <cell r="Z3381">
            <v>1141.93939</v>
          </cell>
          <cell r="AA3381">
            <v>16583.938999999998</v>
          </cell>
          <cell r="AB3381">
            <v>0</v>
          </cell>
          <cell r="AC3381">
            <v>165.83939000000001</v>
          </cell>
          <cell r="AD3381">
            <v>173.84341000000001</v>
          </cell>
          <cell r="AE3381">
            <v>152.95487</v>
          </cell>
          <cell r="AF3381">
            <v>132.06632999999999</v>
          </cell>
          <cell r="AG3381">
            <v>116.35112000000001</v>
          </cell>
          <cell r="AH3381">
            <v>111.08018</v>
          </cell>
          <cell r="AI3381">
            <v>111.08018</v>
          </cell>
          <cell r="AJ3381">
            <v>111.08018</v>
          </cell>
          <cell r="AK3381">
            <v>132.06632999999999</v>
          </cell>
          <cell r="AL3381">
            <v>132.06632999999999</v>
          </cell>
          <cell r="AM3381">
            <v>132.06632999999999</v>
          </cell>
          <cell r="AN3381">
            <v>0</v>
          </cell>
          <cell r="AO3381">
            <v>0</v>
          </cell>
          <cell r="AP3381">
            <v>0</v>
          </cell>
          <cell r="AQ3381">
            <v>1470.4946500000005</v>
          </cell>
        </row>
        <row r="3382">
          <cell r="A3382">
            <v>3</v>
          </cell>
          <cell r="B3382" t="str">
            <v>COP</v>
          </cell>
          <cell r="C3382" t="str">
            <v>Forzosas</v>
          </cell>
          <cell r="D3382" t="str">
            <v>Fija</v>
          </cell>
          <cell r="E3382">
            <v>1</v>
          </cell>
          <cell r="F3382">
            <v>36542</v>
          </cell>
          <cell r="G3382" t="str">
            <v>Enero</v>
          </cell>
          <cell r="H3382">
            <v>2000</v>
          </cell>
          <cell r="I3382">
            <v>36908</v>
          </cell>
          <cell r="J3382">
            <v>2001</v>
          </cell>
          <cell r="K3382" t="str">
            <v>Enero</v>
          </cell>
          <cell r="L3382">
            <v>36552</v>
          </cell>
          <cell r="M3382" t="str">
            <v>Enero</v>
          </cell>
          <cell r="N3382">
            <v>2000</v>
          </cell>
          <cell r="P3382">
            <v>0</v>
          </cell>
          <cell r="Q3382">
            <v>15</v>
          </cell>
          <cell r="R3382">
            <v>10</v>
          </cell>
          <cell r="S3382">
            <v>104.819</v>
          </cell>
          <cell r="T3382">
            <v>381.6</v>
          </cell>
          <cell r="U3382">
            <v>399.989304</v>
          </cell>
          <cell r="V3382">
            <v>381.6</v>
          </cell>
          <cell r="W3382">
            <v>399.989304</v>
          </cell>
          <cell r="X3382">
            <v>381.6</v>
          </cell>
          <cell r="Y3382">
            <v>57.24</v>
          </cell>
          <cell r="Z3382">
            <v>438.84000000000003</v>
          </cell>
          <cell r="AA3382">
            <v>3816</v>
          </cell>
          <cell r="AB3382">
            <v>0</v>
          </cell>
          <cell r="AC3382">
            <v>0</v>
          </cell>
          <cell r="AD3382">
            <v>57.24</v>
          </cell>
          <cell r="AE3382">
            <v>0</v>
          </cell>
          <cell r="AF3382">
            <v>0</v>
          </cell>
          <cell r="AG3382">
            <v>0</v>
          </cell>
          <cell r="AH3382">
            <v>0</v>
          </cell>
          <cell r="AI3382">
            <v>0</v>
          </cell>
          <cell r="AJ3382">
            <v>0</v>
          </cell>
          <cell r="AK3382">
            <v>0</v>
          </cell>
          <cell r="AL3382">
            <v>0</v>
          </cell>
          <cell r="AM3382">
            <v>0</v>
          </cell>
          <cell r="AN3382">
            <v>0</v>
          </cell>
          <cell r="AO3382">
            <v>0</v>
          </cell>
          <cell r="AP3382">
            <v>0</v>
          </cell>
          <cell r="AQ3382">
            <v>57.24</v>
          </cell>
        </row>
        <row r="3383">
          <cell r="A3383">
            <v>3</v>
          </cell>
          <cell r="B3383" t="str">
            <v>COP</v>
          </cell>
          <cell r="C3383" t="str">
            <v>Forzosas</v>
          </cell>
          <cell r="D3383" t="str">
            <v>Fija</v>
          </cell>
          <cell r="E3383">
            <v>3</v>
          </cell>
          <cell r="F3383">
            <v>36458</v>
          </cell>
          <cell r="G3383" t="str">
            <v>Octubre</v>
          </cell>
          <cell r="H3383">
            <v>1999</v>
          </cell>
          <cell r="I3383">
            <v>37554</v>
          </cell>
          <cell r="J3383">
            <v>2002</v>
          </cell>
          <cell r="K3383" t="str">
            <v>Octubre</v>
          </cell>
          <cell r="L3383">
            <v>36552</v>
          </cell>
          <cell r="M3383" t="str">
            <v>Enero</v>
          </cell>
          <cell r="N3383">
            <v>2000</v>
          </cell>
          <cell r="P3383">
            <v>0</v>
          </cell>
          <cell r="Q3383">
            <v>18</v>
          </cell>
          <cell r="R3383">
            <v>12.4</v>
          </cell>
          <cell r="S3383">
            <v>116.82299999999999</v>
          </cell>
          <cell r="T3383">
            <v>5270.9</v>
          </cell>
          <cell r="U3383">
            <v>6157.6235070000002</v>
          </cell>
          <cell r="V3383">
            <v>5270.9</v>
          </cell>
          <cell r="W3383">
            <v>6157.6235070000002</v>
          </cell>
          <cell r="X3383">
            <v>5270.9</v>
          </cell>
          <cell r="Y3383">
            <v>948.76199999999994</v>
          </cell>
          <cell r="Z3383">
            <v>6219.6619999999994</v>
          </cell>
          <cell r="AA3383">
            <v>65359.159999999996</v>
          </cell>
          <cell r="AB3383">
            <v>0</v>
          </cell>
          <cell r="AC3383">
            <v>948.76199999999994</v>
          </cell>
          <cell r="AD3383">
            <v>948.76199999999994</v>
          </cell>
          <cell r="AE3383">
            <v>948.76199999999994</v>
          </cell>
          <cell r="AF3383">
            <v>0</v>
          </cell>
          <cell r="AG3383">
            <v>0</v>
          </cell>
          <cell r="AH3383">
            <v>0</v>
          </cell>
          <cell r="AI3383">
            <v>0</v>
          </cell>
          <cell r="AJ3383">
            <v>0</v>
          </cell>
          <cell r="AK3383">
            <v>0</v>
          </cell>
          <cell r="AL3383">
            <v>0</v>
          </cell>
          <cell r="AM3383">
            <v>0</v>
          </cell>
          <cell r="AN3383">
            <v>0</v>
          </cell>
          <cell r="AO3383">
            <v>0</v>
          </cell>
          <cell r="AP3383">
            <v>0</v>
          </cell>
          <cell r="AQ3383">
            <v>2846.2860000000001</v>
          </cell>
        </row>
        <row r="3384">
          <cell r="A3384">
            <v>3</v>
          </cell>
          <cell r="B3384" t="str">
            <v>COP</v>
          </cell>
          <cell r="C3384" t="str">
            <v>Convenidas</v>
          </cell>
          <cell r="D3384" t="str">
            <v>Fija</v>
          </cell>
          <cell r="E3384">
            <v>3</v>
          </cell>
          <cell r="F3384">
            <v>36458</v>
          </cell>
          <cell r="G3384" t="str">
            <v>Octubre</v>
          </cell>
          <cell r="H3384">
            <v>1999</v>
          </cell>
          <cell r="I3384">
            <v>37554</v>
          </cell>
          <cell r="J3384">
            <v>2002</v>
          </cell>
          <cell r="K3384" t="str">
            <v>Octubre</v>
          </cell>
          <cell r="L3384">
            <v>36552</v>
          </cell>
          <cell r="M3384" t="str">
            <v>Enero</v>
          </cell>
          <cell r="N3384">
            <v>2000</v>
          </cell>
          <cell r="P3384">
            <v>0</v>
          </cell>
          <cell r="Q3384">
            <v>18</v>
          </cell>
          <cell r="R3384">
            <v>12.4</v>
          </cell>
          <cell r="S3384">
            <v>116.82299999999999</v>
          </cell>
          <cell r="T3384">
            <v>427.9</v>
          </cell>
          <cell r="U3384">
            <v>499.88561700000002</v>
          </cell>
          <cell r="V3384">
            <v>427.9</v>
          </cell>
          <cell r="W3384">
            <v>499.88561700000002</v>
          </cell>
          <cell r="X3384">
            <v>427.9</v>
          </cell>
          <cell r="Y3384">
            <v>77.021999999999991</v>
          </cell>
          <cell r="Z3384">
            <v>504.92199999999997</v>
          </cell>
          <cell r="AA3384">
            <v>5305.96</v>
          </cell>
          <cell r="AB3384">
            <v>0</v>
          </cell>
          <cell r="AC3384">
            <v>77.021999999999991</v>
          </cell>
          <cell r="AD3384">
            <v>77.021999999999991</v>
          </cell>
          <cell r="AE3384">
            <v>77.021999999999991</v>
          </cell>
          <cell r="AF3384">
            <v>0</v>
          </cell>
          <cell r="AG3384">
            <v>0</v>
          </cell>
          <cell r="AH3384">
            <v>0</v>
          </cell>
          <cell r="AI3384">
            <v>0</v>
          </cell>
          <cell r="AJ3384">
            <v>0</v>
          </cell>
          <cell r="AK3384">
            <v>0</v>
          </cell>
          <cell r="AL3384">
            <v>0</v>
          </cell>
          <cell r="AM3384">
            <v>0</v>
          </cell>
          <cell r="AN3384">
            <v>0</v>
          </cell>
          <cell r="AO3384">
            <v>0</v>
          </cell>
          <cell r="AP3384">
            <v>0</v>
          </cell>
          <cell r="AQ3384">
            <v>231.06599999999997</v>
          </cell>
        </row>
        <row r="3385">
          <cell r="A3385">
            <v>3</v>
          </cell>
          <cell r="B3385" t="str">
            <v>COP</v>
          </cell>
          <cell r="C3385" t="str">
            <v>Subastas</v>
          </cell>
          <cell r="D3385" t="str">
            <v>Fija</v>
          </cell>
          <cell r="E3385">
            <v>1</v>
          </cell>
          <cell r="F3385">
            <v>36542</v>
          </cell>
          <cell r="G3385" t="str">
            <v>Enero</v>
          </cell>
          <cell r="H3385">
            <v>2000</v>
          </cell>
          <cell r="I3385">
            <v>36908</v>
          </cell>
          <cell r="J3385">
            <v>2001</v>
          </cell>
          <cell r="K3385" t="str">
            <v>Enero</v>
          </cell>
          <cell r="L3385">
            <v>36553</v>
          </cell>
          <cell r="M3385" t="str">
            <v>Enero</v>
          </cell>
          <cell r="N3385">
            <v>2000</v>
          </cell>
          <cell r="P3385">
            <v>0</v>
          </cell>
          <cell r="Q3385">
            <v>15</v>
          </cell>
          <cell r="R3385">
            <v>10</v>
          </cell>
          <cell r="S3385">
            <v>104.846</v>
          </cell>
          <cell r="T3385">
            <v>19075.400000000001</v>
          </cell>
          <cell r="U3385">
            <v>19999.793883999999</v>
          </cell>
          <cell r="V3385">
            <v>19075.400000000001</v>
          </cell>
          <cell r="W3385">
            <v>19999.793883999999</v>
          </cell>
          <cell r="X3385">
            <v>19075.400000000001</v>
          </cell>
          <cell r="Y3385">
            <v>2861.31</v>
          </cell>
          <cell r="Z3385">
            <v>21936.710000000003</v>
          </cell>
          <cell r="AA3385">
            <v>190754</v>
          </cell>
          <cell r="AB3385">
            <v>0</v>
          </cell>
          <cell r="AC3385">
            <v>0</v>
          </cell>
          <cell r="AD3385">
            <v>2861.31</v>
          </cell>
          <cell r="AE3385">
            <v>0</v>
          </cell>
          <cell r="AF3385">
            <v>0</v>
          </cell>
          <cell r="AG3385">
            <v>0</v>
          </cell>
          <cell r="AH3385">
            <v>0</v>
          </cell>
          <cell r="AI3385">
            <v>0</v>
          </cell>
          <cell r="AJ3385">
            <v>0</v>
          </cell>
          <cell r="AK3385">
            <v>0</v>
          </cell>
          <cell r="AL3385">
            <v>0</v>
          </cell>
          <cell r="AM3385">
            <v>0</v>
          </cell>
          <cell r="AN3385">
            <v>0</v>
          </cell>
          <cell r="AO3385">
            <v>0</v>
          </cell>
          <cell r="AP3385">
            <v>0</v>
          </cell>
          <cell r="AQ3385">
            <v>2861.31</v>
          </cell>
        </row>
        <row r="3386">
          <cell r="A3386">
            <v>3</v>
          </cell>
          <cell r="B3386" t="str">
            <v>COP</v>
          </cell>
          <cell r="C3386" t="str">
            <v>Forzosas</v>
          </cell>
          <cell r="D3386" t="str">
            <v>Fija</v>
          </cell>
          <cell r="E3386">
            <v>1</v>
          </cell>
          <cell r="F3386">
            <v>36542</v>
          </cell>
          <cell r="G3386" t="str">
            <v>Enero</v>
          </cell>
          <cell r="H3386">
            <v>2000</v>
          </cell>
          <cell r="I3386">
            <v>36908</v>
          </cell>
          <cell r="J3386">
            <v>2001</v>
          </cell>
          <cell r="K3386" t="str">
            <v>Enero</v>
          </cell>
          <cell r="L3386">
            <v>36553</v>
          </cell>
          <cell r="M3386" t="str">
            <v>Enero</v>
          </cell>
          <cell r="N3386">
            <v>2000</v>
          </cell>
          <cell r="P3386">
            <v>0</v>
          </cell>
          <cell r="Q3386">
            <v>15</v>
          </cell>
          <cell r="R3386">
            <v>10</v>
          </cell>
          <cell r="S3386">
            <v>104.846</v>
          </cell>
          <cell r="T3386">
            <v>2146.6999999999998</v>
          </cell>
          <cell r="U3386">
            <v>2250.7290819999998</v>
          </cell>
          <cell r="V3386">
            <v>2146.6999999999998</v>
          </cell>
          <cell r="W3386">
            <v>2250.7290819999998</v>
          </cell>
          <cell r="X3386">
            <v>2146.6999999999998</v>
          </cell>
          <cell r="Y3386">
            <v>322.00499999999994</v>
          </cell>
          <cell r="Z3386">
            <v>2468.7049999999999</v>
          </cell>
          <cell r="AA3386">
            <v>21467</v>
          </cell>
          <cell r="AB3386">
            <v>0</v>
          </cell>
          <cell r="AC3386">
            <v>0</v>
          </cell>
          <cell r="AD3386">
            <v>322.00499999999994</v>
          </cell>
          <cell r="AE3386">
            <v>0</v>
          </cell>
          <cell r="AF3386">
            <v>0</v>
          </cell>
          <cell r="AG3386">
            <v>0</v>
          </cell>
          <cell r="AH3386">
            <v>0</v>
          </cell>
          <cell r="AI3386">
            <v>0</v>
          </cell>
          <cell r="AJ3386">
            <v>0</v>
          </cell>
          <cell r="AK3386">
            <v>0</v>
          </cell>
          <cell r="AL3386">
            <v>0</v>
          </cell>
          <cell r="AM3386">
            <v>0</v>
          </cell>
          <cell r="AN3386">
            <v>0</v>
          </cell>
          <cell r="AO3386">
            <v>0</v>
          </cell>
          <cell r="AP3386">
            <v>0</v>
          </cell>
          <cell r="AQ3386">
            <v>322.00499999999994</v>
          </cell>
        </row>
        <row r="3387">
          <cell r="A3387">
            <v>3</v>
          </cell>
          <cell r="B3387" t="str">
            <v>COP</v>
          </cell>
          <cell r="C3387" t="str">
            <v>Subastas</v>
          </cell>
          <cell r="D3387" t="str">
            <v>Fija</v>
          </cell>
          <cell r="E3387">
            <v>2</v>
          </cell>
          <cell r="F3387">
            <v>36497</v>
          </cell>
          <cell r="G3387" t="str">
            <v>Diciembre</v>
          </cell>
          <cell r="H3387">
            <v>1999</v>
          </cell>
          <cell r="I3387">
            <v>37228</v>
          </cell>
          <cell r="J3387">
            <v>2001</v>
          </cell>
          <cell r="K3387" t="str">
            <v>Diciembre</v>
          </cell>
          <cell r="L3387">
            <v>36553</v>
          </cell>
          <cell r="M3387" t="str">
            <v>Enero</v>
          </cell>
          <cell r="N3387">
            <v>2000</v>
          </cell>
          <cell r="P3387">
            <v>0</v>
          </cell>
          <cell r="Q3387">
            <v>18</v>
          </cell>
          <cell r="R3387">
            <v>11.42</v>
          </cell>
          <cell r="S3387">
            <v>113.066</v>
          </cell>
          <cell r="T3387">
            <v>44221.9</v>
          </cell>
          <cell r="U3387">
            <v>49999.933453999998</v>
          </cell>
          <cell r="V3387">
            <v>44221.9</v>
          </cell>
          <cell r="W3387">
            <v>49999.933453999998</v>
          </cell>
          <cell r="X3387">
            <v>44221.9</v>
          </cell>
          <cell r="Y3387">
            <v>7959.942</v>
          </cell>
          <cell r="Z3387">
            <v>52181.842000000004</v>
          </cell>
          <cell r="AA3387">
            <v>505014.098</v>
          </cell>
          <cell r="AB3387">
            <v>0</v>
          </cell>
          <cell r="AC3387">
            <v>7959.942</v>
          </cell>
          <cell r="AD3387">
            <v>7959.942</v>
          </cell>
          <cell r="AE3387">
            <v>0</v>
          </cell>
          <cell r="AF3387">
            <v>0</v>
          </cell>
          <cell r="AG3387">
            <v>0</v>
          </cell>
          <cell r="AH3387">
            <v>0</v>
          </cell>
          <cell r="AI3387">
            <v>0</v>
          </cell>
          <cell r="AJ3387">
            <v>0</v>
          </cell>
          <cell r="AK3387">
            <v>0</v>
          </cell>
          <cell r="AL3387">
            <v>0</v>
          </cell>
          <cell r="AM3387">
            <v>0</v>
          </cell>
          <cell r="AN3387">
            <v>0</v>
          </cell>
          <cell r="AO3387">
            <v>0</v>
          </cell>
          <cell r="AP3387">
            <v>0</v>
          </cell>
          <cell r="AQ3387">
            <v>15919.884</v>
          </cell>
        </row>
        <row r="3388">
          <cell r="A3388">
            <v>3</v>
          </cell>
          <cell r="B3388" t="str">
            <v>COP</v>
          </cell>
          <cell r="C3388" t="str">
            <v>Subastas</v>
          </cell>
          <cell r="D3388" t="str">
            <v>Fija</v>
          </cell>
          <cell r="E3388">
            <v>3</v>
          </cell>
          <cell r="F3388">
            <v>36458</v>
          </cell>
          <cell r="G3388" t="str">
            <v>Octubre</v>
          </cell>
          <cell r="H3388">
            <v>1999</v>
          </cell>
          <cell r="I3388">
            <v>37554</v>
          </cell>
          <cell r="J3388">
            <v>2002</v>
          </cell>
          <cell r="K3388" t="str">
            <v>Octubre</v>
          </cell>
          <cell r="L3388">
            <v>36553</v>
          </cell>
          <cell r="M3388" t="str">
            <v>Enero</v>
          </cell>
          <cell r="N3388">
            <v>2000</v>
          </cell>
          <cell r="P3388">
            <v>0</v>
          </cell>
          <cell r="Q3388">
            <v>18</v>
          </cell>
          <cell r="R3388">
            <v>12.4</v>
          </cell>
          <cell r="S3388">
            <v>116.86</v>
          </cell>
          <cell r="T3388">
            <v>42785.9</v>
          </cell>
          <cell r="U3388">
            <v>49999.602740000002</v>
          </cell>
          <cell r="V3388">
            <v>42785.9</v>
          </cell>
          <cell r="W3388">
            <v>49999.602740000002</v>
          </cell>
          <cell r="X3388">
            <v>42785.9</v>
          </cell>
          <cell r="Y3388">
            <v>7701.4619999999995</v>
          </cell>
          <cell r="Z3388">
            <v>50487.362000000001</v>
          </cell>
          <cell r="AA3388">
            <v>530545.16</v>
          </cell>
          <cell r="AB3388">
            <v>0</v>
          </cell>
          <cell r="AC3388">
            <v>7701.4619999999995</v>
          </cell>
          <cell r="AD3388">
            <v>7701.4619999999995</v>
          </cell>
          <cell r="AE3388">
            <v>7701.4619999999995</v>
          </cell>
          <cell r="AF3388">
            <v>0</v>
          </cell>
          <cell r="AG3388">
            <v>0</v>
          </cell>
          <cell r="AH3388">
            <v>0</v>
          </cell>
          <cell r="AI3388">
            <v>0</v>
          </cell>
          <cell r="AJ3388">
            <v>0</v>
          </cell>
          <cell r="AK3388">
            <v>0</v>
          </cell>
          <cell r="AL3388">
            <v>0</v>
          </cell>
          <cell r="AM3388">
            <v>0</v>
          </cell>
          <cell r="AN3388">
            <v>0</v>
          </cell>
          <cell r="AO3388">
            <v>0</v>
          </cell>
          <cell r="AP3388">
            <v>0</v>
          </cell>
          <cell r="AQ3388">
            <v>23104.385999999999</v>
          </cell>
        </row>
        <row r="3389">
          <cell r="A3389">
            <v>3</v>
          </cell>
          <cell r="B3389" t="str">
            <v>COP</v>
          </cell>
          <cell r="C3389" t="str">
            <v>Forzosas</v>
          </cell>
          <cell r="D3389" t="str">
            <v>Fija</v>
          </cell>
          <cell r="E3389">
            <v>1</v>
          </cell>
          <cell r="F3389">
            <v>36542</v>
          </cell>
          <cell r="G3389" t="str">
            <v>Enero</v>
          </cell>
          <cell r="H3389">
            <v>2000</v>
          </cell>
          <cell r="I3389">
            <v>36908</v>
          </cell>
          <cell r="J3389">
            <v>2001</v>
          </cell>
          <cell r="K3389" t="str">
            <v>Enero</v>
          </cell>
          <cell r="L3389">
            <v>36556</v>
          </cell>
          <cell r="M3389" t="str">
            <v>Enero</v>
          </cell>
          <cell r="N3389">
            <v>2000</v>
          </cell>
          <cell r="P3389">
            <v>0</v>
          </cell>
          <cell r="Q3389">
            <v>15</v>
          </cell>
          <cell r="R3389">
            <v>10</v>
          </cell>
          <cell r="S3389">
            <v>104.928</v>
          </cell>
          <cell r="T3389">
            <v>103.8</v>
          </cell>
          <cell r="U3389">
            <v>108.91526399999999</v>
          </cell>
          <cell r="V3389">
            <v>103.8</v>
          </cell>
          <cell r="W3389">
            <v>108.91526399999999</v>
          </cell>
          <cell r="X3389">
            <v>103.8</v>
          </cell>
          <cell r="Y3389">
            <v>15.569999999999999</v>
          </cell>
          <cell r="Z3389">
            <v>119.36999999999999</v>
          </cell>
          <cell r="AA3389">
            <v>1038</v>
          </cell>
          <cell r="AB3389">
            <v>0</v>
          </cell>
          <cell r="AC3389">
            <v>0</v>
          </cell>
          <cell r="AD3389">
            <v>15.569999999999999</v>
          </cell>
          <cell r="AE3389">
            <v>0</v>
          </cell>
          <cell r="AF3389">
            <v>0</v>
          </cell>
          <cell r="AG3389">
            <v>0</v>
          </cell>
          <cell r="AH3389">
            <v>0</v>
          </cell>
          <cell r="AI3389">
            <v>0</v>
          </cell>
          <cell r="AJ3389">
            <v>0</v>
          </cell>
          <cell r="AK3389">
            <v>0</v>
          </cell>
          <cell r="AL3389">
            <v>0</v>
          </cell>
          <cell r="AM3389">
            <v>0</v>
          </cell>
          <cell r="AN3389">
            <v>0</v>
          </cell>
          <cell r="AO3389">
            <v>0</v>
          </cell>
          <cell r="AP3389">
            <v>0</v>
          </cell>
          <cell r="AQ3389">
            <v>15.569999999999999</v>
          </cell>
        </row>
        <row r="3390">
          <cell r="A3390">
            <v>3</v>
          </cell>
          <cell r="B3390" t="str">
            <v>COP</v>
          </cell>
          <cell r="C3390" t="str">
            <v>Convenidas</v>
          </cell>
          <cell r="D3390" t="str">
            <v>Fija</v>
          </cell>
          <cell r="E3390">
            <v>1</v>
          </cell>
          <cell r="F3390">
            <v>36542</v>
          </cell>
          <cell r="G3390" t="str">
            <v>Enero</v>
          </cell>
          <cell r="H3390">
            <v>2000</v>
          </cell>
          <cell r="I3390">
            <v>36908</v>
          </cell>
          <cell r="J3390">
            <v>2001</v>
          </cell>
          <cell r="K3390" t="str">
            <v>Enero</v>
          </cell>
          <cell r="L3390">
            <v>36556</v>
          </cell>
          <cell r="M3390" t="str">
            <v>Enero</v>
          </cell>
          <cell r="N3390">
            <v>2000</v>
          </cell>
          <cell r="P3390">
            <v>0</v>
          </cell>
          <cell r="Q3390">
            <v>15</v>
          </cell>
          <cell r="R3390">
            <v>10</v>
          </cell>
          <cell r="S3390">
            <v>104.928</v>
          </cell>
          <cell r="T3390">
            <v>138166.39999999999</v>
          </cell>
          <cell r="U3390">
            <v>144975.240192</v>
          </cell>
          <cell r="V3390">
            <v>138166.39999999999</v>
          </cell>
          <cell r="W3390">
            <v>144975.240192</v>
          </cell>
          <cell r="X3390">
            <v>138166.39999999999</v>
          </cell>
          <cell r="Y3390">
            <v>20724.96</v>
          </cell>
          <cell r="Z3390">
            <v>158891.35999999999</v>
          </cell>
          <cell r="AA3390">
            <v>1381664</v>
          </cell>
          <cell r="AB3390">
            <v>0</v>
          </cell>
          <cell r="AC3390">
            <v>0</v>
          </cell>
          <cell r="AD3390">
            <v>20724.96</v>
          </cell>
          <cell r="AE3390">
            <v>0</v>
          </cell>
          <cell r="AF3390">
            <v>0</v>
          </cell>
          <cell r="AG3390">
            <v>0</v>
          </cell>
          <cell r="AH3390">
            <v>0</v>
          </cell>
          <cell r="AI3390">
            <v>0</v>
          </cell>
          <cell r="AJ3390">
            <v>0</v>
          </cell>
          <cell r="AK3390">
            <v>0</v>
          </cell>
          <cell r="AL3390">
            <v>0</v>
          </cell>
          <cell r="AM3390">
            <v>0</v>
          </cell>
          <cell r="AN3390">
            <v>0</v>
          </cell>
          <cell r="AO3390">
            <v>0</v>
          </cell>
          <cell r="AP3390">
            <v>0</v>
          </cell>
          <cell r="AQ3390">
            <v>20724.96</v>
          </cell>
        </row>
        <row r="3391">
          <cell r="A3391">
            <v>3</v>
          </cell>
          <cell r="B3391" t="str">
            <v>COP</v>
          </cell>
          <cell r="C3391" t="str">
            <v>Forzosas</v>
          </cell>
          <cell r="D3391" t="str">
            <v>Fija</v>
          </cell>
          <cell r="E3391">
            <v>1</v>
          </cell>
          <cell r="F3391">
            <v>36542</v>
          </cell>
          <cell r="G3391" t="str">
            <v>Enero</v>
          </cell>
          <cell r="H3391">
            <v>2000</v>
          </cell>
          <cell r="I3391">
            <v>36908</v>
          </cell>
          <cell r="J3391">
            <v>2001</v>
          </cell>
          <cell r="K3391" t="str">
            <v>Enero</v>
          </cell>
          <cell r="L3391">
            <v>36557</v>
          </cell>
          <cell r="M3391" t="str">
            <v>Febrero</v>
          </cell>
          <cell r="N3391">
            <v>2000</v>
          </cell>
          <cell r="P3391">
            <v>0</v>
          </cell>
          <cell r="Q3391">
            <v>15</v>
          </cell>
          <cell r="R3391">
            <v>10</v>
          </cell>
          <cell r="S3391">
            <v>104.956</v>
          </cell>
          <cell r="T3391">
            <v>2339.6999999999998</v>
          </cell>
          <cell r="U3391">
            <v>2455.6555320000002</v>
          </cell>
          <cell r="V3391">
            <v>2339.6999999999998</v>
          </cell>
          <cell r="W3391">
            <v>2455.6555320000002</v>
          </cell>
          <cell r="X3391">
            <v>2339.6999999999998</v>
          </cell>
          <cell r="Y3391">
            <v>350.95499999999998</v>
          </cell>
          <cell r="Z3391">
            <v>2690.6549999999997</v>
          </cell>
          <cell r="AA3391">
            <v>23397</v>
          </cell>
          <cell r="AB3391">
            <v>0</v>
          </cell>
          <cell r="AC3391">
            <v>0</v>
          </cell>
          <cell r="AD3391">
            <v>350.95499999999998</v>
          </cell>
          <cell r="AE3391">
            <v>0</v>
          </cell>
          <cell r="AF3391">
            <v>0</v>
          </cell>
          <cell r="AG3391">
            <v>0</v>
          </cell>
          <cell r="AH3391">
            <v>0</v>
          </cell>
          <cell r="AI3391">
            <v>0</v>
          </cell>
          <cell r="AJ3391">
            <v>0</v>
          </cell>
          <cell r="AK3391">
            <v>0</v>
          </cell>
          <cell r="AL3391">
            <v>0</v>
          </cell>
          <cell r="AM3391">
            <v>0</v>
          </cell>
          <cell r="AN3391">
            <v>0</v>
          </cell>
          <cell r="AO3391">
            <v>0</v>
          </cell>
          <cell r="AP3391">
            <v>0</v>
          </cell>
          <cell r="AQ3391">
            <v>350.95499999999998</v>
          </cell>
        </row>
        <row r="3392">
          <cell r="A3392">
            <v>3</v>
          </cell>
          <cell r="B3392" t="str">
            <v>COP</v>
          </cell>
          <cell r="C3392" t="str">
            <v>Convenidas</v>
          </cell>
          <cell r="D3392" t="str">
            <v>Fija</v>
          </cell>
          <cell r="E3392">
            <v>1</v>
          </cell>
          <cell r="F3392">
            <v>36542</v>
          </cell>
          <cell r="G3392" t="str">
            <v>Enero</v>
          </cell>
          <cell r="H3392">
            <v>2000</v>
          </cell>
          <cell r="I3392">
            <v>36908</v>
          </cell>
          <cell r="J3392">
            <v>2001</v>
          </cell>
          <cell r="K3392" t="str">
            <v>Enero</v>
          </cell>
          <cell r="L3392">
            <v>36557</v>
          </cell>
          <cell r="M3392" t="str">
            <v>Febrero</v>
          </cell>
          <cell r="N3392">
            <v>2000</v>
          </cell>
          <cell r="P3392">
            <v>0</v>
          </cell>
          <cell r="Q3392">
            <v>15</v>
          </cell>
          <cell r="R3392">
            <v>10</v>
          </cell>
          <cell r="S3392">
            <v>104.956</v>
          </cell>
          <cell r="T3392">
            <v>104.8</v>
          </cell>
          <cell r="U3392">
            <v>109.993888</v>
          </cell>
          <cell r="V3392">
            <v>104.8</v>
          </cell>
          <cell r="W3392">
            <v>109.993888</v>
          </cell>
          <cell r="X3392">
            <v>104.8</v>
          </cell>
          <cell r="Y3392">
            <v>15.719999999999999</v>
          </cell>
          <cell r="Z3392">
            <v>120.52</v>
          </cell>
          <cell r="AA3392">
            <v>1048</v>
          </cell>
          <cell r="AB3392">
            <v>0</v>
          </cell>
          <cell r="AC3392">
            <v>0</v>
          </cell>
          <cell r="AD3392">
            <v>15.719999999999999</v>
          </cell>
          <cell r="AE3392">
            <v>0</v>
          </cell>
          <cell r="AF3392">
            <v>0</v>
          </cell>
          <cell r="AG3392">
            <v>0</v>
          </cell>
          <cell r="AH3392">
            <v>0</v>
          </cell>
          <cell r="AI3392">
            <v>0</v>
          </cell>
          <cell r="AJ3392">
            <v>0</v>
          </cell>
          <cell r="AK3392">
            <v>0</v>
          </cell>
          <cell r="AL3392">
            <v>0</v>
          </cell>
          <cell r="AM3392">
            <v>0</v>
          </cell>
          <cell r="AN3392">
            <v>0</v>
          </cell>
          <cell r="AO3392">
            <v>0</v>
          </cell>
          <cell r="AP3392">
            <v>0</v>
          </cell>
          <cell r="AQ3392">
            <v>15.719999999999999</v>
          </cell>
        </row>
        <row r="3393">
          <cell r="A3393">
            <v>3</v>
          </cell>
          <cell r="B3393" t="str">
            <v>COP</v>
          </cell>
          <cell r="C3393" t="str">
            <v>Forzosas</v>
          </cell>
          <cell r="D3393" t="str">
            <v>Fija</v>
          </cell>
          <cell r="E3393">
            <v>2</v>
          </cell>
          <cell r="F3393">
            <v>36497</v>
          </cell>
          <cell r="G3393" t="str">
            <v>Diciembre</v>
          </cell>
          <cell r="H3393">
            <v>1999</v>
          </cell>
          <cell r="I3393">
            <v>37228</v>
          </cell>
          <cell r="J3393">
            <v>2001</v>
          </cell>
          <cell r="K3393" t="str">
            <v>Diciembre</v>
          </cell>
          <cell r="L3393">
            <v>36557</v>
          </cell>
          <cell r="M3393" t="str">
            <v>Febrero</v>
          </cell>
          <cell r="N3393">
            <v>2000</v>
          </cell>
          <cell r="P3393">
            <v>0</v>
          </cell>
          <cell r="Q3393">
            <v>18</v>
          </cell>
          <cell r="R3393">
            <v>11.42</v>
          </cell>
          <cell r="S3393">
            <v>113.2</v>
          </cell>
          <cell r="T3393">
            <v>6875.8</v>
          </cell>
          <cell r="U3393">
            <v>7783.4056</v>
          </cell>
          <cell r="V3393">
            <v>6875.8</v>
          </cell>
          <cell r="W3393">
            <v>7783.4056</v>
          </cell>
          <cell r="X3393">
            <v>6875.8</v>
          </cell>
          <cell r="Y3393">
            <v>1237.644</v>
          </cell>
          <cell r="Z3393">
            <v>8113.4440000000004</v>
          </cell>
          <cell r="AA3393">
            <v>78521.635999999999</v>
          </cell>
          <cell r="AB3393">
            <v>0</v>
          </cell>
          <cell r="AC3393">
            <v>1237.644</v>
          </cell>
          <cell r="AD3393">
            <v>1237.644</v>
          </cell>
          <cell r="AE3393">
            <v>0</v>
          </cell>
          <cell r="AF3393">
            <v>0</v>
          </cell>
          <cell r="AG3393">
            <v>0</v>
          </cell>
          <cell r="AH3393">
            <v>0</v>
          </cell>
          <cell r="AI3393">
            <v>0</v>
          </cell>
          <cell r="AJ3393">
            <v>0</v>
          </cell>
          <cell r="AK3393">
            <v>0</v>
          </cell>
          <cell r="AL3393">
            <v>0</v>
          </cell>
          <cell r="AM3393">
            <v>0</v>
          </cell>
          <cell r="AN3393">
            <v>0</v>
          </cell>
          <cell r="AO3393">
            <v>0</v>
          </cell>
          <cell r="AP3393">
            <v>0</v>
          </cell>
          <cell r="AQ3393">
            <v>2475.288</v>
          </cell>
        </row>
        <row r="3394">
          <cell r="A3394">
            <v>3</v>
          </cell>
          <cell r="B3394" t="str">
            <v>COP</v>
          </cell>
          <cell r="C3394" t="str">
            <v>Convenidas</v>
          </cell>
          <cell r="D3394" t="str">
            <v>Fija</v>
          </cell>
          <cell r="E3394">
            <v>2</v>
          </cell>
          <cell r="F3394">
            <v>36497</v>
          </cell>
          <cell r="G3394" t="str">
            <v>Diciembre</v>
          </cell>
          <cell r="H3394">
            <v>1999</v>
          </cell>
          <cell r="I3394">
            <v>37228</v>
          </cell>
          <cell r="J3394">
            <v>2001</v>
          </cell>
          <cell r="K3394" t="str">
            <v>Diciembre</v>
          </cell>
          <cell r="L3394">
            <v>36557</v>
          </cell>
          <cell r="M3394" t="str">
            <v>Febrero</v>
          </cell>
          <cell r="N3394">
            <v>2000</v>
          </cell>
          <cell r="P3394">
            <v>0</v>
          </cell>
          <cell r="Q3394">
            <v>18</v>
          </cell>
          <cell r="R3394">
            <v>11.42</v>
          </cell>
          <cell r="S3394">
            <v>113.2</v>
          </cell>
          <cell r="T3394">
            <v>607.9</v>
          </cell>
          <cell r="U3394">
            <v>688.14279999999997</v>
          </cell>
          <cell r="V3394">
            <v>607.9</v>
          </cell>
          <cell r="W3394">
            <v>688.14279999999997</v>
          </cell>
          <cell r="X3394">
            <v>607.9</v>
          </cell>
          <cell r="Y3394">
            <v>109.422</v>
          </cell>
          <cell r="Z3394">
            <v>717.322</v>
          </cell>
          <cell r="AA3394">
            <v>6942.2179999999998</v>
          </cell>
          <cell r="AB3394">
            <v>0</v>
          </cell>
          <cell r="AC3394">
            <v>109.422</v>
          </cell>
          <cell r="AD3394">
            <v>109.422</v>
          </cell>
          <cell r="AE3394">
            <v>0</v>
          </cell>
          <cell r="AF3394">
            <v>0</v>
          </cell>
          <cell r="AG3394">
            <v>0</v>
          </cell>
          <cell r="AH3394">
            <v>0</v>
          </cell>
          <cell r="AI3394">
            <v>0</v>
          </cell>
          <cell r="AJ3394">
            <v>0</v>
          </cell>
          <cell r="AK3394">
            <v>0</v>
          </cell>
          <cell r="AL3394">
            <v>0</v>
          </cell>
          <cell r="AM3394">
            <v>0</v>
          </cell>
          <cell r="AN3394">
            <v>0</v>
          </cell>
          <cell r="AO3394">
            <v>0</v>
          </cell>
          <cell r="AP3394">
            <v>0</v>
          </cell>
          <cell r="AQ3394">
            <v>218.84399999999999</v>
          </cell>
        </row>
        <row r="3395">
          <cell r="A3395">
            <v>3</v>
          </cell>
          <cell r="B3395" t="str">
            <v>COP</v>
          </cell>
          <cell r="C3395" t="str">
            <v>Forzosas</v>
          </cell>
          <cell r="D3395" t="str">
            <v>Fija</v>
          </cell>
          <cell r="E3395">
            <v>1</v>
          </cell>
          <cell r="F3395">
            <v>36542</v>
          </cell>
          <cell r="G3395" t="str">
            <v>Enero</v>
          </cell>
          <cell r="H3395">
            <v>2000</v>
          </cell>
          <cell r="I3395">
            <v>36908</v>
          </cell>
          <cell r="J3395">
            <v>2001</v>
          </cell>
          <cell r="K3395" t="str">
            <v>Enero</v>
          </cell>
          <cell r="L3395">
            <v>36558</v>
          </cell>
          <cell r="M3395" t="str">
            <v>Febrero</v>
          </cell>
          <cell r="N3395">
            <v>2000</v>
          </cell>
          <cell r="P3395">
            <v>0</v>
          </cell>
          <cell r="Q3395">
            <v>15</v>
          </cell>
          <cell r="R3395">
            <v>10</v>
          </cell>
          <cell r="S3395">
            <v>104.983</v>
          </cell>
          <cell r="T3395">
            <v>414.29999999999927</v>
          </cell>
          <cell r="U3395">
            <v>434.944569</v>
          </cell>
          <cell r="V3395">
            <v>414.3</v>
          </cell>
          <cell r="W3395">
            <v>434.944569</v>
          </cell>
          <cell r="X3395">
            <v>414.29999999999927</v>
          </cell>
          <cell r="Y3395">
            <v>62.144999999999889</v>
          </cell>
          <cell r="Z3395">
            <v>476.44499999999914</v>
          </cell>
          <cell r="AA3395">
            <v>4142.9999999999927</v>
          </cell>
          <cell r="AB3395">
            <v>0</v>
          </cell>
          <cell r="AC3395">
            <v>0</v>
          </cell>
          <cell r="AD3395">
            <v>62.144999999999889</v>
          </cell>
          <cell r="AE3395">
            <v>0</v>
          </cell>
          <cell r="AF3395">
            <v>0</v>
          </cell>
          <cell r="AG3395">
            <v>0</v>
          </cell>
          <cell r="AH3395">
            <v>0</v>
          </cell>
          <cell r="AI3395">
            <v>0</v>
          </cell>
          <cell r="AJ3395">
            <v>0</v>
          </cell>
          <cell r="AK3395">
            <v>0</v>
          </cell>
          <cell r="AL3395">
            <v>0</v>
          </cell>
          <cell r="AM3395">
            <v>0</v>
          </cell>
          <cell r="AN3395">
            <v>0</v>
          </cell>
          <cell r="AO3395">
            <v>0</v>
          </cell>
          <cell r="AP3395">
            <v>0</v>
          </cell>
          <cell r="AQ3395">
            <v>62.144999999999889</v>
          </cell>
        </row>
        <row r="3396">
          <cell r="A3396">
            <v>3</v>
          </cell>
          <cell r="B3396" t="str">
            <v>COP</v>
          </cell>
          <cell r="C3396" t="str">
            <v>Forzosas</v>
          </cell>
          <cell r="D3396" t="str">
            <v>Fija</v>
          </cell>
          <cell r="E3396">
            <v>1</v>
          </cell>
          <cell r="F3396">
            <v>36542</v>
          </cell>
          <cell r="G3396" t="str">
            <v>Enero</v>
          </cell>
          <cell r="H3396">
            <v>2000</v>
          </cell>
          <cell r="I3396">
            <v>36908</v>
          </cell>
          <cell r="J3396">
            <v>2001</v>
          </cell>
          <cell r="K3396" t="str">
            <v>Enero</v>
          </cell>
          <cell r="L3396">
            <v>36560</v>
          </cell>
          <cell r="M3396" t="str">
            <v>Febrero</v>
          </cell>
          <cell r="N3396">
            <v>2000</v>
          </cell>
          <cell r="P3396">
            <v>0</v>
          </cell>
          <cell r="Q3396">
            <v>15</v>
          </cell>
          <cell r="R3396">
            <v>10</v>
          </cell>
          <cell r="S3396">
            <v>105.038</v>
          </cell>
          <cell r="T3396">
            <v>476</v>
          </cell>
          <cell r="U3396">
            <v>499.98088000000001</v>
          </cell>
          <cell r="V3396">
            <v>476</v>
          </cell>
          <cell r="W3396">
            <v>499.98088000000001</v>
          </cell>
          <cell r="X3396">
            <v>476</v>
          </cell>
          <cell r="Y3396">
            <v>71.399999999999991</v>
          </cell>
          <cell r="Z3396">
            <v>547.4</v>
          </cell>
          <cell r="AA3396">
            <v>4760</v>
          </cell>
          <cell r="AB3396">
            <v>0</v>
          </cell>
          <cell r="AC3396">
            <v>0</v>
          </cell>
          <cell r="AD3396">
            <v>71.399999999999991</v>
          </cell>
          <cell r="AE3396">
            <v>0</v>
          </cell>
          <cell r="AF3396">
            <v>0</v>
          </cell>
          <cell r="AG3396">
            <v>0</v>
          </cell>
          <cell r="AH3396">
            <v>0</v>
          </cell>
          <cell r="AI3396">
            <v>0</v>
          </cell>
          <cell r="AJ3396">
            <v>0</v>
          </cell>
          <cell r="AK3396">
            <v>0</v>
          </cell>
          <cell r="AL3396">
            <v>0</v>
          </cell>
          <cell r="AM3396">
            <v>0</v>
          </cell>
          <cell r="AN3396">
            <v>0</v>
          </cell>
          <cell r="AO3396">
            <v>0</v>
          </cell>
          <cell r="AP3396">
            <v>0</v>
          </cell>
          <cell r="AQ3396">
            <v>71.399999999999991</v>
          </cell>
        </row>
        <row r="3397">
          <cell r="A3397">
            <v>3</v>
          </cell>
          <cell r="B3397" t="str">
            <v>COP</v>
          </cell>
          <cell r="C3397" t="str">
            <v>Forzosas</v>
          </cell>
          <cell r="D3397" t="str">
            <v>Fija</v>
          </cell>
          <cell r="E3397">
            <v>2</v>
          </cell>
          <cell r="F3397">
            <v>36497</v>
          </cell>
          <cell r="G3397" t="str">
            <v>Diciembre</v>
          </cell>
          <cell r="H3397">
            <v>1999</v>
          </cell>
          <cell r="I3397">
            <v>37228</v>
          </cell>
          <cell r="J3397">
            <v>2001</v>
          </cell>
          <cell r="K3397" t="str">
            <v>Diciembre</v>
          </cell>
          <cell r="L3397">
            <v>36560</v>
          </cell>
          <cell r="M3397" t="str">
            <v>Febrero</v>
          </cell>
          <cell r="N3397">
            <v>2000</v>
          </cell>
          <cell r="P3397">
            <v>0</v>
          </cell>
          <cell r="Q3397">
            <v>18</v>
          </cell>
          <cell r="R3397">
            <v>11.42</v>
          </cell>
          <cell r="S3397">
            <v>113.301</v>
          </cell>
          <cell r="T3397">
            <v>1243.0999999999999</v>
          </cell>
          <cell r="U3397">
            <v>1408.444731</v>
          </cell>
          <cell r="V3397">
            <v>1243.0999999999999</v>
          </cell>
          <cell r="W3397">
            <v>1408.444731</v>
          </cell>
          <cell r="X3397">
            <v>1243.0999999999999</v>
          </cell>
          <cell r="Y3397">
            <v>223.75799999999998</v>
          </cell>
          <cell r="Z3397">
            <v>1466.8579999999999</v>
          </cell>
          <cell r="AA3397">
            <v>14196.201999999999</v>
          </cell>
          <cell r="AB3397">
            <v>0</v>
          </cell>
          <cell r="AC3397">
            <v>223.75799999999998</v>
          </cell>
          <cell r="AD3397">
            <v>223.75799999999998</v>
          </cell>
          <cell r="AE3397">
            <v>0</v>
          </cell>
          <cell r="AF3397">
            <v>0</v>
          </cell>
          <cell r="AG3397">
            <v>0</v>
          </cell>
          <cell r="AH3397">
            <v>0</v>
          </cell>
          <cell r="AI3397">
            <v>0</v>
          </cell>
          <cell r="AJ3397">
            <v>0</v>
          </cell>
          <cell r="AK3397">
            <v>0</v>
          </cell>
          <cell r="AL3397">
            <v>0</v>
          </cell>
          <cell r="AM3397">
            <v>0</v>
          </cell>
          <cell r="AN3397">
            <v>0</v>
          </cell>
          <cell r="AO3397">
            <v>0</v>
          </cell>
          <cell r="AP3397">
            <v>0</v>
          </cell>
          <cell r="AQ3397">
            <v>447.51599999999996</v>
          </cell>
        </row>
        <row r="3398">
          <cell r="A3398">
            <v>3</v>
          </cell>
          <cell r="B3398" t="str">
            <v>COP</v>
          </cell>
          <cell r="C3398" t="str">
            <v>Forzosas</v>
          </cell>
          <cell r="D3398" t="str">
            <v>Fija</v>
          </cell>
          <cell r="E3398">
            <v>1</v>
          </cell>
          <cell r="F3398">
            <v>36542</v>
          </cell>
          <cell r="G3398" t="str">
            <v>Enero</v>
          </cell>
          <cell r="H3398">
            <v>2000</v>
          </cell>
          <cell r="I3398">
            <v>36908</v>
          </cell>
          <cell r="J3398">
            <v>2001</v>
          </cell>
          <cell r="K3398" t="str">
            <v>Enero</v>
          </cell>
          <cell r="L3398">
            <v>36563</v>
          </cell>
          <cell r="M3398" t="str">
            <v>Febrero</v>
          </cell>
          <cell r="N3398">
            <v>2000</v>
          </cell>
          <cell r="P3398">
            <v>0</v>
          </cell>
          <cell r="Q3398">
            <v>15</v>
          </cell>
          <cell r="R3398">
            <v>10</v>
          </cell>
          <cell r="S3398">
            <v>105.12</v>
          </cell>
          <cell r="T3398">
            <v>2663.5</v>
          </cell>
          <cell r="U3398">
            <v>2799.8712</v>
          </cell>
          <cell r="V3398">
            <v>2663.5</v>
          </cell>
          <cell r="W3398">
            <v>2799.8712</v>
          </cell>
          <cell r="X3398">
            <v>2663.5</v>
          </cell>
          <cell r="Y3398">
            <v>399.52499999999998</v>
          </cell>
          <cell r="Z3398">
            <v>3063.0250000000001</v>
          </cell>
          <cell r="AA3398">
            <v>26635</v>
          </cell>
          <cell r="AB3398">
            <v>0</v>
          </cell>
          <cell r="AC3398">
            <v>0</v>
          </cell>
          <cell r="AD3398">
            <v>399.52499999999998</v>
          </cell>
          <cell r="AE3398">
            <v>0</v>
          </cell>
          <cell r="AF3398">
            <v>0</v>
          </cell>
          <cell r="AG3398">
            <v>0</v>
          </cell>
          <cell r="AH3398">
            <v>0</v>
          </cell>
          <cell r="AI3398">
            <v>0</v>
          </cell>
          <cell r="AJ3398">
            <v>0</v>
          </cell>
          <cell r="AK3398">
            <v>0</v>
          </cell>
          <cell r="AL3398">
            <v>0</v>
          </cell>
          <cell r="AM3398">
            <v>0</v>
          </cell>
          <cell r="AN3398">
            <v>0</v>
          </cell>
          <cell r="AO3398">
            <v>0</v>
          </cell>
          <cell r="AP3398">
            <v>0</v>
          </cell>
          <cell r="AQ3398">
            <v>399.52499999999998</v>
          </cell>
        </row>
        <row r="3399">
          <cell r="A3399">
            <v>3</v>
          </cell>
          <cell r="B3399" t="str">
            <v>COP</v>
          </cell>
          <cell r="C3399" t="str">
            <v>Forzosas</v>
          </cell>
          <cell r="D3399" t="str">
            <v>Fija</v>
          </cell>
          <cell r="E3399">
            <v>1</v>
          </cell>
          <cell r="F3399">
            <v>36542</v>
          </cell>
          <cell r="G3399" t="str">
            <v>Enero</v>
          </cell>
          <cell r="H3399">
            <v>2000</v>
          </cell>
          <cell r="I3399">
            <v>36908</v>
          </cell>
          <cell r="J3399">
            <v>2001</v>
          </cell>
          <cell r="K3399" t="str">
            <v>Enero</v>
          </cell>
          <cell r="L3399">
            <v>36564</v>
          </cell>
          <cell r="M3399" t="str">
            <v>Febrero</v>
          </cell>
          <cell r="N3399">
            <v>2000</v>
          </cell>
          <cell r="P3399">
            <v>0</v>
          </cell>
          <cell r="Q3399">
            <v>15</v>
          </cell>
          <cell r="R3399">
            <v>10</v>
          </cell>
          <cell r="S3399">
            <v>105.148</v>
          </cell>
          <cell r="T3399">
            <v>1521.6</v>
          </cell>
          <cell r="U3399">
            <v>1599.9319680000001</v>
          </cell>
          <cell r="V3399">
            <v>1521.6</v>
          </cell>
          <cell r="W3399">
            <v>1599.9319680000001</v>
          </cell>
          <cell r="X3399">
            <v>1521.6</v>
          </cell>
          <cell r="Y3399">
            <v>228.23999999999998</v>
          </cell>
          <cell r="Z3399">
            <v>1749.84</v>
          </cell>
          <cell r="AA3399">
            <v>15216</v>
          </cell>
          <cell r="AB3399">
            <v>0</v>
          </cell>
          <cell r="AC3399">
            <v>0</v>
          </cell>
          <cell r="AD3399">
            <v>228.23999999999998</v>
          </cell>
          <cell r="AE3399">
            <v>0</v>
          </cell>
          <cell r="AF3399">
            <v>0</v>
          </cell>
          <cell r="AG3399">
            <v>0</v>
          </cell>
          <cell r="AH3399">
            <v>0</v>
          </cell>
          <cell r="AI3399">
            <v>0</v>
          </cell>
          <cell r="AJ3399">
            <v>0</v>
          </cell>
          <cell r="AK3399">
            <v>0</v>
          </cell>
          <cell r="AL3399">
            <v>0</v>
          </cell>
          <cell r="AM3399">
            <v>0</v>
          </cell>
          <cell r="AN3399">
            <v>0</v>
          </cell>
          <cell r="AO3399">
            <v>0</v>
          </cell>
          <cell r="AP3399">
            <v>0</v>
          </cell>
          <cell r="AQ3399">
            <v>228.23999999999998</v>
          </cell>
        </row>
        <row r="3400">
          <cell r="A3400">
            <v>3</v>
          </cell>
          <cell r="B3400" t="str">
            <v>COP</v>
          </cell>
          <cell r="C3400" t="str">
            <v>Forzosas</v>
          </cell>
          <cell r="D3400" t="str">
            <v>Fija</v>
          </cell>
          <cell r="E3400">
            <v>1</v>
          </cell>
          <cell r="F3400">
            <v>36542</v>
          </cell>
          <cell r="G3400" t="str">
            <v>Enero</v>
          </cell>
          <cell r="H3400">
            <v>2000</v>
          </cell>
          <cell r="I3400">
            <v>36908</v>
          </cell>
          <cell r="J3400">
            <v>2001</v>
          </cell>
          <cell r="K3400" t="str">
            <v>Enero</v>
          </cell>
          <cell r="L3400">
            <v>36565</v>
          </cell>
          <cell r="M3400" t="str">
            <v>Febrero</v>
          </cell>
          <cell r="N3400">
            <v>2000</v>
          </cell>
          <cell r="P3400">
            <v>0</v>
          </cell>
          <cell r="Q3400">
            <v>15</v>
          </cell>
          <cell r="R3400">
            <v>10</v>
          </cell>
          <cell r="S3400">
            <v>105.175</v>
          </cell>
          <cell r="T3400">
            <v>2339.6000000000058</v>
          </cell>
          <cell r="U3400">
            <v>2460.6743000000001</v>
          </cell>
          <cell r="V3400">
            <v>2339.6</v>
          </cell>
          <cell r="W3400">
            <v>2460.6743000000001</v>
          </cell>
          <cell r="X3400">
            <v>2339.6000000000058</v>
          </cell>
          <cell r="Y3400">
            <v>350.94000000000085</v>
          </cell>
          <cell r="Z3400">
            <v>2690.5400000000068</v>
          </cell>
          <cell r="AA3400">
            <v>23396.000000000058</v>
          </cell>
          <cell r="AB3400">
            <v>0</v>
          </cell>
          <cell r="AC3400">
            <v>0</v>
          </cell>
          <cell r="AD3400">
            <v>350.94000000000085</v>
          </cell>
          <cell r="AE3400">
            <v>0</v>
          </cell>
          <cell r="AF3400">
            <v>0</v>
          </cell>
          <cell r="AG3400">
            <v>0</v>
          </cell>
          <cell r="AH3400">
            <v>0</v>
          </cell>
          <cell r="AI3400">
            <v>0</v>
          </cell>
          <cell r="AJ3400">
            <v>0</v>
          </cell>
          <cell r="AK3400">
            <v>0</v>
          </cell>
          <cell r="AL3400">
            <v>0</v>
          </cell>
          <cell r="AM3400">
            <v>0</v>
          </cell>
          <cell r="AN3400">
            <v>0</v>
          </cell>
          <cell r="AO3400">
            <v>0</v>
          </cell>
          <cell r="AP3400">
            <v>0</v>
          </cell>
          <cell r="AQ3400">
            <v>350.94000000000085</v>
          </cell>
        </row>
        <row r="3401">
          <cell r="A3401">
            <v>3</v>
          </cell>
          <cell r="B3401" t="str">
            <v>COP</v>
          </cell>
          <cell r="C3401" t="str">
            <v>Subastas</v>
          </cell>
          <cell r="D3401" t="str">
            <v>Fija</v>
          </cell>
          <cell r="E3401">
            <v>1</v>
          </cell>
          <cell r="F3401">
            <v>36542</v>
          </cell>
          <cell r="G3401" t="str">
            <v>Enero</v>
          </cell>
          <cell r="H3401">
            <v>2000</v>
          </cell>
          <cell r="I3401">
            <v>36908</v>
          </cell>
          <cell r="J3401">
            <v>2001</v>
          </cell>
          <cell r="K3401" t="str">
            <v>Enero</v>
          </cell>
          <cell r="L3401">
            <v>36567</v>
          </cell>
          <cell r="M3401" t="str">
            <v>Febrero</v>
          </cell>
          <cell r="N3401">
            <v>2000</v>
          </cell>
          <cell r="P3401">
            <v>0</v>
          </cell>
          <cell r="Q3401">
            <v>15</v>
          </cell>
          <cell r="R3401">
            <v>11.69</v>
          </cell>
          <cell r="S3401">
            <v>103.746</v>
          </cell>
          <cell r="T3401">
            <v>11638.9</v>
          </cell>
          <cell r="U3401">
            <v>12074.893194</v>
          </cell>
          <cell r="V3401">
            <v>11638.9</v>
          </cell>
          <cell r="W3401">
            <v>12074.893194</v>
          </cell>
          <cell r="X3401">
            <v>11638.9</v>
          </cell>
          <cell r="Y3401">
            <v>1745.8349999999998</v>
          </cell>
          <cell r="Z3401">
            <v>13384.734999999999</v>
          </cell>
          <cell r="AA3401">
            <v>136058.74099999998</v>
          </cell>
          <cell r="AB3401">
            <v>0</v>
          </cell>
          <cell r="AC3401">
            <v>0</v>
          </cell>
          <cell r="AD3401">
            <v>1745.8349999999998</v>
          </cell>
          <cell r="AE3401">
            <v>0</v>
          </cell>
          <cell r="AF3401">
            <v>0</v>
          </cell>
          <cell r="AG3401">
            <v>0</v>
          </cell>
          <cell r="AH3401">
            <v>0</v>
          </cell>
          <cell r="AI3401">
            <v>0</v>
          </cell>
          <cell r="AJ3401">
            <v>0</v>
          </cell>
          <cell r="AK3401">
            <v>0</v>
          </cell>
          <cell r="AL3401">
            <v>0</v>
          </cell>
          <cell r="AM3401">
            <v>0</v>
          </cell>
          <cell r="AN3401">
            <v>0</v>
          </cell>
          <cell r="AO3401">
            <v>0</v>
          </cell>
          <cell r="AP3401">
            <v>0</v>
          </cell>
          <cell r="AQ3401">
            <v>1745.8349999999998</v>
          </cell>
        </row>
        <row r="3402">
          <cell r="A3402">
            <v>3</v>
          </cell>
          <cell r="B3402" t="str">
            <v>COP</v>
          </cell>
          <cell r="C3402" t="str">
            <v>Forzosas</v>
          </cell>
          <cell r="D3402" t="str">
            <v>Fija</v>
          </cell>
          <cell r="E3402">
            <v>1</v>
          </cell>
          <cell r="F3402">
            <v>36542</v>
          </cell>
          <cell r="G3402" t="str">
            <v>Enero</v>
          </cell>
          <cell r="H3402">
            <v>2000</v>
          </cell>
          <cell r="I3402">
            <v>36908</v>
          </cell>
          <cell r="J3402">
            <v>2001</v>
          </cell>
          <cell r="K3402" t="str">
            <v>Enero</v>
          </cell>
          <cell r="L3402">
            <v>36567</v>
          </cell>
          <cell r="M3402" t="str">
            <v>Febrero</v>
          </cell>
          <cell r="N3402">
            <v>2000</v>
          </cell>
          <cell r="P3402">
            <v>0</v>
          </cell>
          <cell r="Q3402">
            <v>15</v>
          </cell>
          <cell r="R3402">
            <v>11.69</v>
          </cell>
          <cell r="S3402">
            <v>103.746</v>
          </cell>
          <cell r="T3402">
            <v>8087.2</v>
          </cell>
          <cell r="U3402">
            <v>8390.1465119999993</v>
          </cell>
          <cell r="V3402">
            <v>8087.2</v>
          </cell>
          <cell r="W3402">
            <v>8390.1465119999993</v>
          </cell>
          <cell r="X3402">
            <v>8087.2</v>
          </cell>
          <cell r="Y3402">
            <v>1213.08</v>
          </cell>
          <cell r="Z3402">
            <v>9300.2799999999988</v>
          </cell>
          <cell r="AA3402">
            <v>94539.367999999988</v>
          </cell>
          <cell r="AB3402">
            <v>0</v>
          </cell>
          <cell r="AC3402">
            <v>0</v>
          </cell>
          <cell r="AD3402">
            <v>1213.08</v>
          </cell>
          <cell r="AE3402">
            <v>0</v>
          </cell>
          <cell r="AF3402">
            <v>0</v>
          </cell>
          <cell r="AG3402">
            <v>0</v>
          </cell>
          <cell r="AH3402">
            <v>0</v>
          </cell>
          <cell r="AI3402">
            <v>0</v>
          </cell>
          <cell r="AJ3402">
            <v>0</v>
          </cell>
          <cell r="AK3402">
            <v>0</v>
          </cell>
          <cell r="AL3402">
            <v>0</v>
          </cell>
          <cell r="AM3402">
            <v>0</v>
          </cell>
          <cell r="AN3402">
            <v>0</v>
          </cell>
          <cell r="AO3402">
            <v>0</v>
          </cell>
          <cell r="AP3402">
            <v>0</v>
          </cell>
          <cell r="AQ3402">
            <v>1213.08</v>
          </cell>
        </row>
        <row r="3403">
          <cell r="A3403">
            <v>3</v>
          </cell>
          <cell r="B3403" t="str">
            <v>COP</v>
          </cell>
          <cell r="C3403" t="str">
            <v>Convenidas</v>
          </cell>
          <cell r="D3403" t="str">
            <v>Fija</v>
          </cell>
          <cell r="E3403">
            <v>1</v>
          </cell>
          <cell r="F3403">
            <v>36542</v>
          </cell>
          <cell r="G3403" t="str">
            <v>Enero</v>
          </cell>
          <cell r="H3403">
            <v>2000</v>
          </cell>
          <cell r="I3403">
            <v>36908</v>
          </cell>
          <cell r="J3403">
            <v>2001</v>
          </cell>
          <cell r="K3403" t="str">
            <v>Enero</v>
          </cell>
          <cell r="L3403">
            <v>36567</v>
          </cell>
          <cell r="M3403" t="str">
            <v>Febrero</v>
          </cell>
          <cell r="N3403">
            <v>2000</v>
          </cell>
          <cell r="P3403">
            <v>0</v>
          </cell>
          <cell r="Q3403">
            <v>15</v>
          </cell>
          <cell r="R3403">
            <v>11.69</v>
          </cell>
          <cell r="S3403">
            <v>103.746</v>
          </cell>
          <cell r="T3403">
            <v>716.4</v>
          </cell>
          <cell r="U3403">
            <v>743.23634400000003</v>
          </cell>
          <cell r="V3403">
            <v>716.4</v>
          </cell>
          <cell r="W3403">
            <v>743.23634400000003</v>
          </cell>
          <cell r="X3403">
            <v>716.4</v>
          </cell>
          <cell r="Y3403">
            <v>107.46</v>
          </cell>
          <cell r="Z3403">
            <v>823.86</v>
          </cell>
          <cell r="AA3403">
            <v>8374.7159999999985</v>
          </cell>
          <cell r="AB3403">
            <v>0</v>
          </cell>
          <cell r="AC3403">
            <v>0</v>
          </cell>
          <cell r="AD3403">
            <v>107.46</v>
          </cell>
          <cell r="AE3403">
            <v>0</v>
          </cell>
          <cell r="AF3403">
            <v>0</v>
          </cell>
          <cell r="AG3403">
            <v>0</v>
          </cell>
          <cell r="AH3403">
            <v>0</v>
          </cell>
          <cell r="AI3403">
            <v>0</v>
          </cell>
          <cell r="AJ3403">
            <v>0</v>
          </cell>
          <cell r="AK3403">
            <v>0</v>
          </cell>
          <cell r="AL3403">
            <v>0</v>
          </cell>
          <cell r="AM3403">
            <v>0</v>
          </cell>
          <cell r="AN3403">
            <v>0</v>
          </cell>
          <cell r="AO3403">
            <v>0</v>
          </cell>
          <cell r="AP3403">
            <v>0</v>
          </cell>
          <cell r="AQ3403">
            <v>107.46</v>
          </cell>
        </row>
        <row r="3404">
          <cell r="A3404">
            <v>3</v>
          </cell>
          <cell r="B3404" t="str">
            <v>COP</v>
          </cell>
          <cell r="C3404" t="str">
            <v>Subastas</v>
          </cell>
          <cell r="D3404" t="str">
            <v>Fija</v>
          </cell>
          <cell r="E3404">
            <v>2</v>
          </cell>
          <cell r="F3404">
            <v>36497</v>
          </cell>
          <cell r="G3404" t="str">
            <v>Diciembre</v>
          </cell>
          <cell r="H3404">
            <v>1999</v>
          </cell>
          <cell r="I3404">
            <v>37228</v>
          </cell>
          <cell r="J3404">
            <v>2001</v>
          </cell>
          <cell r="K3404" t="str">
            <v>Diciembre</v>
          </cell>
          <cell r="L3404">
            <v>36567</v>
          </cell>
          <cell r="M3404" t="str">
            <v>Febrero</v>
          </cell>
          <cell r="N3404">
            <v>2000</v>
          </cell>
          <cell r="P3404">
            <v>0</v>
          </cell>
          <cell r="Q3404">
            <v>18</v>
          </cell>
          <cell r="R3404">
            <v>13.79</v>
          </cell>
          <cell r="S3404">
            <v>109.634</v>
          </cell>
          <cell r="T3404">
            <v>41045.4</v>
          </cell>
          <cell r="U3404">
            <v>44999.713836000003</v>
          </cell>
          <cell r="V3404">
            <v>41045.4</v>
          </cell>
          <cell r="W3404">
            <v>44999.713836000003</v>
          </cell>
          <cell r="X3404">
            <v>41045.4</v>
          </cell>
          <cell r="Y3404">
            <v>7388.1719999999996</v>
          </cell>
          <cell r="Z3404">
            <v>48433.572</v>
          </cell>
          <cell r="AA3404">
            <v>566016.06599999999</v>
          </cell>
          <cell r="AB3404">
            <v>0</v>
          </cell>
          <cell r="AC3404">
            <v>7388.1719999999996</v>
          </cell>
          <cell r="AD3404">
            <v>7388.1719999999996</v>
          </cell>
          <cell r="AE3404">
            <v>0</v>
          </cell>
          <cell r="AF3404">
            <v>0</v>
          </cell>
          <cell r="AG3404">
            <v>0</v>
          </cell>
          <cell r="AH3404">
            <v>0</v>
          </cell>
          <cell r="AI3404">
            <v>0</v>
          </cell>
          <cell r="AJ3404">
            <v>0</v>
          </cell>
          <cell r="AK3404">
            <v>0</v>
          </cell>
          <cell r="AL3404">
            <v>0</v>
          </cell>
          <cell r="AM3404">
            <v>0</v>
          </cell>
          <cell r="AN3404">
            <v>0</v>
          </cell>
          <cell r="AO3404">
            <v>0</v>
          </cell>
          <cell r="AP3404">
            <v>0</v>
          </cell>
          <cell r="AQ3404">
            <v>14776.343999999999</v>
          </cell>
        </row>
        <row r="3405">
          <cell r="A3405">
            <v>3</v>
          </cell>
          <cell r="B3405" t="str">
            <v>COP</v>
          </cell>
          <cell r="C3405" t="str">
            <v>Subastas</v>
          </cell>
          <cell r="D3405" t="str">
            <v>Fija</v>
          </cell>
          <cell r="E3405">
            <v>3</v>
          </cell>
          <cell r="F3405">
            <v>36458</v>
          </cell>
          <cell r="G3405" t="str">
            <v>Octubre</v>
          </cell>
          <cell r="H3405">
            <v>1999</v>
          </cell>
          <cell r="I3405">
            <v>37554</v>
          </cell>
          <cell r="J3405">
            <v>2002</v>
          </cell>
          <cell r="K3405" t="str">
            <v>Octubre</v>
          </cell>
          <cell r="L3405">
            <v>36567</v>
          </cell>
          <cell r="M3405" t="str">
            <v>Febrero</v>
          </cell>
          <cell r="N3405">
            <v>2000</v>
          </cell>
          <cell r="P3405">
            <v>0</v>
          </cell>
          <cell r="Q3405">
            <v>18</v>
          </cell>
          <cell r="R3405">
            <v>14.64</v>
          </cell>
          <cell r="S3405">
            <v>112.20399999999999</v>
          </cell>
          <cell r="T3405">
            <v>40105</v>
          </cell>
          <cell r="U3405">
            <v>44999.414199999999</v>
          </cell>
          <cell r="V3405">
            <v>40105</v>
          </cell>
          <cell r="W3405">
            <v>44999.414199999999</v>
          </cell>
          <cell r="X3405">
            <v>40105</v>
          </cell>
          <cell r="Y3405">
            <v>7218.9</v>
          </cell>
          <cell r="Z3405">
            <v>47323.9</v>
          </cell>
          <cell r="AA3405">
            <v>587137.20000000007</v>
          </cell>
          <cell r="AB3405">
            <v>0</v>
          </cell>
          <cell r="AC3405">
            <v>7218.9</v>
          </cell>
          <cell r="AD3405">
            <v>7218.9</v>
          </cell>
          <cell r="AE3405">
            <v>7218.9</v>
          </cell>
          <cell r="AF3405">
            <v>0</v>
          </cell>
          <cell r="AG3405">
            <v>0</v>
          </cell>
          <cell r="AH3405">
            <v>0</v>
          </cell>
          <cell r="AI3405">
            <v>0</v>
          </cell>
          <cell r="AJ3405">
            <v>0</v>
          </cell>
          <cell r="AK3405">
            <v>0</v>
          </cell>
          <cell r="AL3405">
            <v>0</v>
          </cell>
          <cell r="AM3405">
            <v>0</v>
          </cell>
          <cell r="AN3405">
            <v>0</v>
          </cell>
          <cell r="AO3405">
            <v>0</v>
          </cell>
          <cell r="AP3405">
            <v>0</v>
          </cell>
          <cell r="AQ3405">
            <v>21656.699999999997</v>
          </cell>
        </row>
        <row r="3406">
          <cell r="A3406">
            <v>3</v>
          </cell>
          <cell r="B3406" t="str">
            <v>COP</v>
          </cell>
          <cell r="C3406" t="str">
            <v>Subastas</v>
          </cell>
          <cell r="D3406" t="str">
            <v>Fija</v>
          </cell>
          <cell r="E3406">
            <v>5</v>
          </cell>
          <cell r="F3406">
            <v>36560</v>
          </cell>
          <cell r="G3406" t="str">
            <v>Febrero</v>
          </cell>
          <cell r="H3406">
            <v>2000</v>
          </cell>
          <cell r="I3406">
            <v>38387</v>
          </cell>
          <cell r="J3406">
            <v>2005</v>
          </cell>
          <cell r="K3406" t="str">
            <v>Febrero</v>
          </cell>
          <cell r="L3406">
            <v>36567</v>
          </cell>
          <cell r="M3406" t="str">
            <v>Febrero</v>
          </cell>
          <cell r="N3406">
            <v>2000</v>
          </cell>
          <cell r="P3406">
            <v>0</v>
          </cell>
          <cell r="Q3406">
            <v>15</v>
          </cell>
          <cell r="R3406">
            <v>15.55</v>
          </cell>
          <cell r="S3406">
            <v>98.453000000000003</v>
          </cell>
          <cell r="T3406">
            <v>60942.6</v>
          </cell>
          <cell r="U3406">
            <v>59999.817977999999</v>
          </cell>
          <cell r="V3406">
            <v>60942.6</v>
          </cell>
          <cell r="W3406">
            <v>59999.817977999999</v>
          </cell>
          <cell r="X3406">
            <v>60942.6</v>
          </cell>
          <cell r="Y3406">
            <v>9141.39</v>
          </cell>
          <cell r="Z3406">
            <v>70083.989999999991</v>
          </cell>
          <cell r="AA3406">
            <v>947657.43</v>
          </cell>
          <cell r="AB3406">
            <v>0</v>
          </cell>
          <cell r="AC3406">
            <v>0</v>
          </cell>
          <cell r="AD3406">
            <v>9141.39</v>
          </cell>
          <cell r="AE3406">
            <v>9141.39</v>
          </cell>
          <cell r="AF3406">
            <v>9141.39</v>
          </cell>
          <cell r="AG3406">
            <v>9141.39</v>
          </cell>
          <cell r="AH3406">
            <v>9141.39</v>
          </cell>
          <cell r="AI3406">
            <v>0</v>
          </cell>
          <cell r="AJ3406">
            <v>0</v>
          </cell>
          <cell r="AK3406">
            <v>0</v>
          </cell>
          <cell r="AL3406">
            <v>0</v>
          </cell>
          <cell r="AM3406">
            <v>0</v>
          </cell>
          <cell r="AN3406">
            <v>0</v>
          </cell>
          <cell r="AO3406">
            <v>0</v>
          </cell>
          <cell r="AP3406">
            <v>0</v>
          </cell>
          <cell r="AQ3406">
            <v>45706.95</v>
          </cell>
        </row>
        <row r="3407">
          <cell r="A3407">
            <v>3</v>
          </cell>
          <cell r="B3407" t="str">
            <v>COP</v>
          </cell>
          <cell r="C3407" t="str">
            <v>Forzosas</v>
          </cell>
          <cell r="D3407" t="str">
            <v>Fija</v>
          </cell>
          <cell r="E3407">
            <v>1</v>
          </cell>
          <cell r="F3407">
            <v>36542</v>
          </cell>
          <cell r="G3407" t="str">
            <v>Enero</v>
          </cell>
          <cell r="H3407">
            <v>2000</v>
          </cell>
          <cell r="I3407">
            <v>36908</v>
          </cell>
          <cell r="J3407">
            <v>2001</v>
          </cell>
          <cell r="K3407" t="str">
            <v>Enero</v>
          </cell>
          <cell r="L3407">
            <v>36570</v>
          </cell>
          <cell r="M3407" t="str">
            <v>Febrero</v>
          </cell>
          <cell r="N3407">
            <v>2000</v>
          </cell>
          <cell r="P3407">
            <v>0</v>
          </cell>
          <cell r="Q3407">
            <v>15</v>
          </cell>
          <cell r="R3407">
            <v>11.69</v>
          </cell>
          <cell r="S3407">
            <v>103.84099999999999</v>
          </cell>
          <cell r="T3407">
            <v>6838.9</v>
          </cell>
          <cell r="U3407">
            <v>7101.5821489999998</v>
          </cell>
          <cell r="V3407">
            <v>6838.9</v>
          </cell>
          <cell r="W3407">
            <v>7101.5821489999998</v>
          </cell>
          <cell r="X3407">
            <v>6838.9</v>
          </cell>
          <cell r="Y3407">
            <v>1025.8349999999998</v>
          </cell>
          <cell r="Z3407">
            <v>7864.7349999999997</v>
          </cell>
          <cell r="AA3407">
            <v>79946.740999999995</v>
          </cell>
          <cell r="AB3407">
            <v>0</v>
          </cell>
          <cell r="AC3407">
            <v>0</v>
          </cell>
          <cell r="AD3407">
            <v>1025.8349999999998</v>
          </cell>
          <cell r="AE3407">
            <v>0</v>
          </cell>
          <cell r="AF3407">
            <v>0</v>
          </cell>
          <cell r="AG3407">
            <v>0</v>
          </cell>
          <cell r="AH3407">
            <v>0</v>
          </cell>
          <cell r="AI3407">
            <v>0</v>
          </cell>
          <cell r="AJ3407">
            <v>0</v>
          </cell>
          <cell r="AK3407">
            <v>0</v>
          </cell>
          <cell r="AL3407">
            <v>0</v>
          </cell>
          <cell r="AM3407">
            <v>0</v>
          </cell>
          <cell r="AN3407">
            <v>0</v>
          </cell>
          <cell r="AO3407">
            <v>0</v>
          </cell>
          <cell r="AP3407">
            <v>0</v>
          </cell>
          <cell r="AQ3407">
            <v>1025.8349999999998</v>
          </cell>
        </row>
        <row r="3408">
          <cell r="A3408">
            <v>3</v>
          </cell>
          <cell r="B3408" t="str">
            <v>COP</v>
          </cell>
          <cell r="C3408" t="str">
            <v>Forzosas</v>
          </cell>
          <cell r="D3408" t="str">
            <v>Fija</v>
          </cell>
          <cell r="E3408">
            <v>1</v>
          </cell>
          <cell r="F3408">
            <v>36542</v>
          </cell>
          <cell r="G3408" t="str">
            <v>Enero</v>
          </cell>
          <cell r="H3408">
            <v>2000</v>
          </cell>
          <cell r="I3408">
            <v>36908</v>
          </cell>
          <cell r="J3408">
            <v>2001</v>
          </cell>
          <cell r="K3408" t="str">
            <v>Enero</v>
          </cell>
          <cell r="L3408">
            <v>36571</v>
          </cell>
          <cell r="M3408" t="str">
            <v>Febrero</v>
          </cell>
          <cell r="N3408">
            <v>2000</v>
          </cell>
          <cell r="P3408">
            <v>0</v>
          </cell>
          <cell r="Q3408">
            <v>15</v>
          </cell>
          <cell r="R3408">
            <v>11.69</v>
          </cell>
          <cell r="S3408">
            <v>103.872</v>
          </cell>
          <cell r="T3408">
            <v>5308.3</v>
          </cell>
          <cell r="U3408">
            <v>5513.8373760000004</v>
          </cell>
          <cell r="V3408">
            <v>5308.3</v>
          </cell>
          <cell r="W3408">
            <v>5513.8373760000004</v>
          </cell>
          <cell r="X3408">
            <v>5308.3</v>
          </cell>
          <cell r="Y3408">
            <v>796.245</v>
          </cell>
          <cell r="Z3408">
            <v>6104.5450000000001</v>
          </cell>
          <cell r="AA3408">
            <v>62054.027000000002</v>
          </cell>
          <cell r="AB3408">
            <v>0</v>
          </cell>
          <cell r="AC3408">
            <v>0</v>
          </cell>
          <cell r="AD3408">
            <v>796.245</v>
          </cell>
          <cell r="AE3408">
            <v>0</v>
          </cell>
          <cell r="AF3408">
            <v>0</v>
          </cell>
          <cell r="AG3408">
            <v>0</v>
          </cell>
          <cell r="AH3408">
            <v>0</v>
          </cell>
          <cell r="AI3408">
            <v>0</v>
          </cell>
          <cell r="AJ3408">
            <v>0</v>
          </cell>
          <cell r="AK3408">
            <v>0</v>
          </cell>
          <cell r="AL3408">
            <v>0</v>
          </cell>
          <cell r="AM3408">
            <v>0</v>
          </cell>
          <cell r="AN3408">
            <v>0</v>
          </cell>
          <cell r="AO3408">
            <v>0</v>
          </cell>
          <cell r="AP3408">
            <v>0</v>
          </cell>
          <cell r="AQ3408">
            <v>796.245</v>
          </cell>
        </row>
        <row r="3409">
          <cell r="A3409">
            <v>3</v>
          </cell>
          <cell r="B3409" t="str">
            <v>COP</v>
          </cell>
          <cell r="C3409" t="str">
            <v>Forzosas</v>
          </cell>
          <cell r="D3409" t="str">
            <v>Fija</v>
          </cell>
          <cell r="E3409">
            <v>1</v>
          </cell>
          <cell r="F3409">
            <v>36542</v>
          </cell>
          <cell r="G3409" t="str">
            <v>Enero</v>
          </cell>
          <cell r="H3409">
            <v>2000</v>
          </cell>
          <cell r="I3409">
            <v>36908</v>
          </cell>
          <cell r="J3409">
            <v>2001</v>
          </cell>
          <cell r="K3409" t="str">
            <v>Enero</v>
          </cell>
          <cell r="L3409">
            <v>36572</v>
          </cell>
          <cell r="M3409" t="str">
            <v>Febrero</v>
          </cell>
          <cell r="N3409">
            <v>2000</v>
          </cell>
          <cell r="P3409">
            <v>0</v>
          </cell>
          <cell r="Q3409">
            <v>15</v>
          </cell>
          <cell r="R3409">
            <v>11.69</v>
          </cell>
          <cell r="S3409">
            <v>103.90300000000001</v>
          </cell>
          <cell r="T3409">
            <v>6884.6000000000058</v>
          </cell>
          <cell r="U3409">
            <v>7153.3059380000004</v>
          </cell>
          <cell r="V3409">
            <v>6884.6</v>
          </cell>
          <cell r="W3409">
            <v>7153.3059380000004</v>
          </cell>
          <cell r="X3409">
            <v>6884.6000000000058</v>
          </cell>
          <cell r="Y3409">
            <v>1032.6900000000007</v>
          </cell>
          <cell r="Z3409">
            <v>7917.2900000000063</v>
          </cell>
          <cell r="AA3409">
            <v>80480.97400000006</v>
          </cell>
          <cell r="AB3409">
            <v>0</v>
          </cell>
          <cell r="AC3409">
            <v>0</v>
          </cell>
          <cell r="AD3409">
            <v>1032.6900000000007</v>
          </cell>
          <cell r="AE3409">
            <v>0</v>
          </cell>
          <cell r="AF3409">
            <v>0</v>
          </cell>
          <cell r="AG3409">
            <v>0</v>
          </cell>
          <cell r="AH3409">
            <v>0</v>
          </cell>
          <cell r="AI3409">
            <v>0</v>
          </cell>
          <cell r="AJ3409">
            <v>0</v>
          </cell>
          <cell r="AK3409">
            <v>0</v>
          </cell>
          <cell r="AL3409">
            <v>0</v>
          </cell>
          <cell r="AM3409">
            <v>0</v>
          </cell>
          <cell r="AN3409">
            <v>0</v>
          </cell>
          <cell r="AO3409">
            <v>0</v>
          </cell>
          <cell r="AP3409">
            <v>0</v>
          </cell>
          <cell r="AQ3409">
            <v>1032.6900000000007</v>
          </cell>
        </row>
        <row r="3410">
          <cell r="A3410">
            <v>3</v>
          </cell>
          <cell r="B3410" t="str">
            <v>COP</v>
          </cell>
          <cell r="C3410" t="str">
            <v>Subastas</v>
          </cell>
          <cell r="D3410" t="str">
            <v>Fija</v>
          </cell>
          <cell r="E3410">
            <v>1</v>
          </cell>
          <cell r="F3410">
            <v>36542</v>
          </cell>
          <cell r="G3410" t="str">
            <v>Enero</v>
          </cell>
          <cell r="H3410">
            <v>2000</v>
          </cell>
          <cell r="I3410">
            <v>36908</v>
          </cell>
          <cell r="J3410">
            <v>2001</v>
          </cell>
          <cell r="K3410" t="str">
            <v>Enero</v>
          </cell>
          <cell r="L3410">
            <v>36574</v>
          </cell>
          <cell r="M3410" t="str">
            <v>Febrero</v>
          </cell>
          <cell r="N3410">
            <v>2000</v>
          </cell>
          <cell r="P3410">
            <v>0</v>
          </cell>
          <cell r="Q3410">
            <v>15</v>
          </cell>
          <cell r="R3410">
            <v>12</v>
          </cell>
          <cell r="S3410">
            <v>103.70399999999999</v>
          </cell>
          <cell r="T3410">
            <v>19285.3</v>
          </cell>
          <cell r="U3410">
            <v>19999.627511999999</v>
          </cell>
          <cell r="V3410">
            <v>19285.3</v>
          </cell>
          <cell r="W3410">
            <v>19999.627511999999</v>
          </cell>
          <cell r="X3410">
            <v>19285.3</v>
          </cell>
          <cell r="Y3410">
            <v>2892.7949999999996</v>
          </cell>
          <cell r="Z3410">
            <v>22178.094999999998</v>
          </cell>
          <cell r="AA3410">
            <v>231423.59999999998</v>
          </cell>
          <cell r="AB3410">
            <v>0</v>
          </cell>
          <cell r="AC3410">
            <v>0</v>
          </cell>
          <cell r="AD3410">
            <v>2892.7949999999996</v>
          </cell>
          <cell r="AE3410">
            <v>0</v>
          </cell>
          <cell r="AF3410">
            <v>0</v>
          </cell>
          <cell r="AG3410">
            <v>0</v>
          </cell>
          <cell r="AH3410">
            <v>0</v>
          </cell>
          <cell r="AI3410">
            <v>0</v>
          </cell>
          <cell r="AJ3410">
            <v>0</v>
          </cell>
          <cell r="AK3410">
            <v>0</v>
          </cell>
          <cell r="AL3410">
            <v>0</v>
          </cell>
          <cell r="AM3410">
            <v>0</v>
          </cell>
          <cell r="AN3410">
            <v>0</v>
          </cell>
          <cell r="AO3410">
            <v>0</v>
          </cell>
          <cell r="AP3410">
            <v>0</v>
          </cell>
          <cell r="AQ3410">
            <v>2892.7949999999996</v>
          </cell>
        </row>
        <row r="3411">
          <cell r="A3411">
            <v>3</v>
          </cell>
          <cell r="B3411" t="str">
            <v>COP</v>
          </cell>
          <cell r="C3411" t="str">
            <v>Forzosas</v>
          </cell>
          <cell r="D3411" t="str">
            <v>Fija</v>
          </cell>
          <cell r="E3411">
            <v>1</v>
          </cell>
          <cell r="F3411">
            <v>36542</v>
          </cell>
          <cell r="G3411" t="str">
            <v>Enero</v>
          </cell>
          <cell r="H3411">
            <v>2000</v>
          </cell>
          <cell r="I3411">
            <v>36908</v>
          </cell>
          <cell r="J3411">
            <v>2001</v>
          </cell>
          <cell r="K3411" t="str">
            <v>Enero</v>
          </cell>
          <cell r="L3411">
            <v>36574</v>
          </cell>
          <cell r="M3411" t="str">
            <v>Febrero</v>
          </cell>
          <cell r="N3411">
            <v>2000</v>
          </cell>
          <cell r="P3411">
            <v>0</v>
          </cell>
          <cell r="Q3411">
            <v>15</v>
          </cell>
          <cell r="R3411">
            <v>12</v>
          </cell>
          <cell r="S3411">
            <v>103.70399999999999</v>
          </cell>
          <cell r="T3411">
            <v>11651.8</v>
          </cell>
          <cell r="U3411">
            <v>12083.382672</v>
          </cell>
          <cell r="V3411">
            <v>11651.8</v>
          </cell>
          <cell r="W3411">
            <v>12083.382672</v>
          </cell>
          <cell r="X3411">
            <v>11651.8</v>
          </cell>
          <cell r="Y3411">
            <v>1747.7699999999998</v>
          </cell>
          <cell r="Z3411">
            <v>13399.57</v>
          </cell>
          <cell r="AA3411">
            <v>139821.59999999998</v>
          </cell>
          <cell r="AB3411">
            <v>0</v>
          </cell>
          <cell r="AC3411">
            <v>0</v>
          </cell>
          <cell r="AD3411">
            <v>1747.7699999999998</v>
          </cell>
          <cell r="AE3411">
            <v>0</v>
          </cell>
          <cell r="AF3411">
            <v>0</v>
          </cell>
          <cell r="AG3411">
            <v>0</v>
          </cell>
          <cell r="AH3411">
            <v>0</v>
          </cell>
          <cell r="AI3411">
            <v>0</v>
          </cell>
          <cell r="AJ3411">
            <v>0</v>
          </cell>
          <cell r="AK3411">
            <v>0</v>
          </cell>
          <cell r="AL3411">
            <v>0</v>
          </cell>
          <cell r="AM3411">
            <v>0</v>
          </cell>
          <cell r="AN3411">
            <v>0</v>
          </cell>
          <cell r="AO3411">
            <v>0</v>
          </cell>
          <cell r="AP3411">
            <v>0</v>
          </cell>
          <cell r="AQ3411">
            <v>1747.7699999999998</v>
          </cell>
        </row>
        <row r="3412">
          <cell r="A3412">
            <v>3</v>
          </cell>
          <cell r="B3412" t="str">
            <v>COP</v>
          </cell>
          <cell r="C3412" t="str">
            <v>Convenidas</v>
          </cell>
          <cell r="D3412" t="str">
            <v>Fija</v>
          </cell>
          <cell r="E3412">
            <v>1</v>
          </cell>
          <cell r="F3412">
            <v>36542</v>
          </cell>
          <cell r="G3412" t="str">
            <v>Enero</v>
          </cell>
          <cell r="H3412">
            <v>2000</v>
          </cell>
          <cell r="I3412">
            <v>36908</v>
          </cell>
          <cell r="J3412">
            <v>2001</v>
          </cell>
          <cell r="K3412" t="str">
            <v>Enero</v>
          </cell>
          <cell r="L3412">
            <v>36574</v>
          </cell>
          <cell r="M3412" t="str">
            <v>Febrero</v>
          </cell>
          <cell r="N3412">
            <v>2000</v>
          </cell>
          <cell r="P3412">
            <v>0</v>
          </cell>
          <cell r="Q3412">
            <v>15</v>
          </cell>
          <cell r="R3412">
            <v>12</v>
          </cell>
          <cell r="S3412">
            <v>103.70399999999999</v>
          </cell>
          <cell r="T3412">
            <v>1301.7</v>
          </cell>
          <cell r="U3412">
            <v>1349.914968</v>
          </cell>
          <cell r="V3412">
            <v>1301.7</v>
          </cell>
          <cell r="W3412">
            <v>1349.914968</v>
          </cell>
          <cell r="X3412">
            <v>1301.7</v>
          </cell>
          <cell r="Y3412">
            <v>195.255</v>
          </cell>
          <cell r="Z3412">
            <v>1496.9549999999999</v>
          </cell>
          <cell r="AA3412">
            <v>15620.400000000001</v>
          </cell>
          <cell r="AB3412">
            <v>0</v>
          </cell>
          <cell r="AC3412">
            <v>0</v>
          </cell>
          <cell r="AD3412">
            <v>195.255</v>
          </cell>
          <cell r="AE3412">
            <v>0</v>
          </cell>
          <cell r="AF3412">
            <v>0</v>
          </cell>
          <cell r="AG3412">
            <v>0</v>
          </cell>
          <cell r="AH3412">
            <v>0</v>
          </cell>
          <cell r="AI3412">
            <v>0</v>
          </cell>
          <cell r="AJ3412">
            <v>0</v>
          </cell>
          <cell r="AK3412">
            <v>0</v>
          </cell>
          <cell r="AL3412">
            <v>0</v>
          </cell>
          <cell r="AM3412">
            <v>0</v>
          </cell>
          <cell r="AN3412">
            <v>0</v>
          </cell>
          <cell r="AO3412">
            <v>0</v>
          </cell>
          <cell r="AP3412">
            <v>0</v>
          </cell>
          <cell r="AQ3412">
            <v>195.255</v>
          </cell>
        </row>
        <row r="3413">
          <cell r="A3413">
            <v>3</v>
          </cell>
          <cell r="B3413" t="str">
            <v>COP</v>
          </cell>
          <cell r="C3413" t="str">
            <v>Forzosas</v>
          </cell>
          <cell r="D3413" t="str">
            <v>Fija</v>
          </cell>
          <cell r="E3413">
            <v>1</v>
          </cell>
          <cell r="F3413">
            <v>36542</v>
          </cell>
          <cell r="G3413" t="str">
            <v>Enero</v>
          </cell>
          <cell r="H3413">
            <v>2000</v>
          </cell>
          <cell r="I3413">
            <v>36908</v>
          </cell>
          <cell r="J3413">
            <v>2001</v>
          </cell>
          <cell r="K3413" t="str">
            <v>Enero</v>
          </cell>
          <cell r="L3413">
            <v>36577</v>
          </cell>
          <cell r="M3413" t="str">
            <v>Febrero</v>
          </cell>
          <cell r="N3413">
            <v>2000</v>
          </cell>
          <cell r="P3413">
            <v>0</v>
          </cell>
          <cell r="Q3413">
            <v>15</v>
          </cell>
          <cell r="R3413">
            <v>12</v>
          </cell>
          <cell r="S3413">
            <v>103.8</v>
          </cell>
          <cell r="T3413">
            <v>38.5</v>
          </cell>
          <cell r="U3413">
            <v>39.963000000000001</v>
          </cell>
          <cell r="V3413">
            <v>38.5</v>
          </cell>
          <cell r="W3413">
            <v>39.963000000000001</v>
          </cell>
          <cell r="X3413">
            <v>38.5</v>
          </cell>
          <cell r="Y3413">
            <v>5.7749999999999995</v>
          </cell>
          <cell r="Z3413">
            <v>44.274999999999999</v>
          </cell>
          <cell r="AA3413">
            <v>462</v>
          </cell>
          <cell r="AB3413">
            <v>0</v>
          </cell>
          <cell r="AC3413">
            <v>0</v>
          </cell>
          <cell r="AD3413">
            <v>5.7749999999999995</v>
          </cell>
          <cell r="AE3413">
            <v>0</v>
          </cell>
          <cell r="AF3413">
            <v>0</v>
          </cell>
          <cell r="AG3413">
            <v>0</v>
          </cell>
          <cell r="AH3413">
            <v>0</v>
          </cell>
          <cell r="AI3413">
            <v>0</v>
          </cell>
          <cell r="AJ3413">
            <v>0</v>
          </cell>
          <cell r="AK3413">
            <v>0</v>
          </cell>
          <cell r="AL3413">
            <v>0</v>
          </cell>
          <cell r="AM3413">
            <v>0</v>
          </cell>
          <cell r="AN3413">
            <v>0</v>
          </cell>
          <cell r="AO3413">
            <v>0</v>
          </cell>
          <cell r="AP3413">
            <v>0</v>
          </cell>
          <cell r="AQ3413">
            <v>5.7749999999999995</v>
          </cell>
        </row>
        <row r="3414">
          <cell r="A3414">
            <v>3</v>
          </cell>
          <cell r="B3414" t="str">
            <v>COP</v>
          </cell>
          <cell r="C3414" t="str">
            <v>Forzosas</v>
          </cell>
          <cell r="D3414" t="str">
            <v>Fija</v>
          </cell>
          <cell r="E3414">
            <v>1</v>
          </cell>
          <cell r="F3414">
            <v>36542</v>
          </cell>
          <cell r="G3414" t="str">
            <v>Enero</v>
          </cell>
          <cell r="H3414">
            <v>2000</v>
          </cell>
          <cell r="I3414">
            <v>36908</v>
          </cell>
          <cell r="J3414">
            <v>2001</v>
          </cell>
          <cell r="K3414" t="str">
            <v>Enero</v>
          </cell>
          <cell r="L3414">
            <v>36579</v>
          </cell>
          <cell r="M3414" t="str">
            <v>Febrero</v>
          </cell>
          <cell r="N3414">
            <v>2000</v>
          </cell>
          <cell r="P3414">
            <v>0</v>
          </cell>
          <cell r="Q3414">
            <v>15</v>
          </cell>
          <cell r="R3414">
            <v>12</v>
          </cell>
          <cell r="S3414">
            <v>103.86499999999999</v>
          </cell>
          <cell r="T3414">
            <v>288.79999999998836</v>
          </cell>
          <cell r="U3414">
            <v>299.96212000000003</v>
          </cell>
          <cell r="V3414">
            <v>288.8</v>
          </cell>
          <cell r="W3414">
            <v>299.96212000000003</v>
          </cell>
          <cell r="X3414">
            <v>288.79999999998836</v>
          </cell>
          <cell r="Y3414">
            <v>43.319999999998252</v>
          </cell>
          <cell r="Z3414">
            <v>332.11999999998659</v>
          </cell>
          <cell r="AA3414">
            <v>3465.5999999998603</v>
          </cell>
          <cell r="AB3414">
            <v>0</v>
          </cell>
          <cell r="AC3414">
            <v>0</v>
          </cell>
          <cell r="AD3414">
            <v>43.319999999998252</v>
          </cell>
          <cell r="AE3414">
            <v>0</v>
          </cell>
          <cell r="AF3414">
            <v>0</v>
          </cell>
          <cell r="AG3414">
            <v>0</v>
          </cell>
          <cell r="AH3414">
            <v>0</v>
          </cell>
          <cell r="AI3414">
            <v>0</v>
          </cell>
          <cell r="AJ3414">
            <v>0</v>
          </cell>
          <cell r="AK3414">
            <v>0</v>
          </cell>
          <cell r="AL3414">
            <v>0</v>
          </cell>
          <cell r="AM3414">
            <v>0</v>
          </cell>
          <cell r="AN3414">
            <v>0</v>
          </cell>
          <cell r="AO3414">
            <v>0</v>
          </cell>
          <cell r="AP3414">
            <v>0</v>
          </cell>
          <cell r="AQ3414">
            <v>43.319999999998252</v>
          </cell>
        </row>
        <row r="3415">
          <cell r="A3415">
            <v>3</v>
          </cell>
          <cell r="B3415" t="str">
            <v>COP</v>
          </cell>
          <cell r="C3415" t="str">
            <v>Convenidas</v>
          </cell>
          <cell r="D3415" t="str">
            <v>Fija</v>
          </cell>
          <cell r="E3415">
            <v>1</v>
          </cell>
          <cell r="F3415">
            <v>36542</v>
          </cell>
          <cell r="G3415" t="str">
            <v>Enero</v>
          </cell>
          <cell r="H3415">
            <v>2000</v>
          </cell>
          <cell r="I3415">
            <v>36908</v>
          </cell>
          <cell r="J3415">
            <v>2001</v>
          </cell>
          <cell r="K3415" t="str">
            <v>Enero</v>
          </cell>
          <cell r="L3415">
            <v>36579</v>
          </cell>
          <cell r="M3415" t="str">
            <v>Febrero</v>
          </cell>
          <cell r="N3415">
            <v>2000</v>
          </cell>
          <cell r="P3415">
            <v>0</v>
          </cell>
          <cell r="Q3415">
            <v>15</v>
          </cell>
          <cell r="R3415">
            <v>12</v>
          </cell>
          <cell r="S3415">
            <v>103.86499999999999</v>
          </cell>
          <cell r="T3415">
            <v>1669.3</v>
          </cell>
          <cell r="U3415">
            <v>1733.8184450000001</v>
          </cell>
          <cell r="V3415">
            <v>1669.3</v>
          </cell>
          <cell r="W3415">
            <v>1733.8184450000001</v>
          </cell>
          <cell r="X3415">
            <v>1669.3</v>
          </cell>
          <cell r="Y3415">
            <v>250.39499999999998</v>
          </cell>
          <cell r="Z3415">
            <v>1919.6949999999999</v>
          </cell>
          <cell r="AA3415">
            <v>20031.599999999999</v>
          </cell>
          <cell r="AB3415">
            <v>0</v>
          </cell>
          <cell r="AC3415">
            <v>0</v>
          </cell>
          <cell r="AD3415">
            <v>250.39499999999998</v>
          </cell>
          <cell r="AE3415">
            <v>0</v>
          </cell>
          <cell r="AF3415">
            <v>0</v>
          </cell>
          <cell r="AG3415">
            <v>0</v>
          </cell>
          <cell r="AH3415">
            <v>0</v>
          </cell>
          <cell r="AI3415">
            <v>0</v>
          </cell>
          <cell r="AJ3415">
            <v>0</v>
          </cell>
          <cell r="AK3415">
            <v>0</v>
          </cell>
          <cell r="AL3415">
            <v>0</v>
          </cell>
          <cell r="AM3415">
            <v>0</v>
          </cell>
          <cell r="AN3415">
            <v>0</v>
          </cell>
          <cell r="AO3415">
            <v>0</v>
          </cell>
          <cell r="AP3415">
            <v>0</v>
          </cell>
          <cell r="AQ3415">
            <v>250.39499999999998</v>
          </cell>
        </row>
        <row r="3416">
          <cell r="A3416">
            <v>3</v>
          </cell>
          <cell r="B3416" t="str">
            <v>COP</v>
          </cell>
          <cell r="C3416" t="str">
            <v>Convenidas</v>
          </cell>
          <cell r="D3416" t="str">
            <v>Fija</v>
          </cell>
          <cell r="E3416">
            <v>2</v>
          </cell>
          <cell r="F3416">
            <v>36497</v>
          </cell>
          <cell r="G3416" t="str">
            <v>Diciembre</v>
          </cell>
          <cell r="H3416">
            <v>1999</v>
          </cell>
          <cell r="I3416">
            <v>37228</v>
          </cell>
          <cell r="J3416">
            <v>2001</v>
          </cell>
          <cell r="K3416" t="str">
            <v>Diciembre</v>
          </cell>
          <cell r="L3416">
            <v>36579</v>
          </cell>
          <cell r="M3416" t="str">
            <v>Febrero</v>
          </cell>
          <cell r="N3416">
            <v>2000</v>
          </cell>
          <cell r="P3416">
            <v>0</v>
          </cell>
          <cell r="Q3416">
            <v>18</v>
          </cell>
          <cell r="R3416">
            <v>13.79</v>
          </cell>
          <cell r="S3416">
            <v>110.101</v>
          </cell>
          <cell r="T3416">
            <v>454.1</v>
          </cell>
          <cell r="U3416">
            <v>499.96864099999999</v>
          </cell>
          <cell r="V3416">
            <v>454.1</v>
          </cell>
          <cell r="W3416">
            <v>499.96864099999999</v>
          </cell>
          <cell r="X3416">
            <v>454.1</v>
          </cell>
          <cell r="Y3416">
            <v>81.738</v>
          </cell>
          <cell r="Z3416">
            <v>535.83799999999997</v>
          </cell>
          <cell r="AA3416">
            <v>6262.0389999999998</v>
          </cell>
          <cell r="AB3416">
            <v>0</v>
          </cell>
          <cell r="AC3416">
            <v>81.738</v>
          </cell>
          <cell r="AD3416">
            <v>81.738</v>
          </cell>
          <cell r="AE3416">
            <v>0</v>
          </cell>
          <cell r="AF3416">
            <v>0</v>
          </cell>
          <cell r="AG3416">
            <v>0</v>
          </cell>
          <cell r="AH3416">
            <v>0</v>
          </cell>
          <cell r="AI3416">
            <v>0</v>
          </cell>
          <cell r="AJ3416">
            <v>0</v>
          </cell>
          <cell r="AK3416">
            <v>0</v>
          </cell>
          <cell r="AL3416">
            <v>0</v>
          </cell>
          <cell r="AM3416">
            <v>0</v>
          </cell>
          <cell r="AN3416">
            <v>0</v>
          </cell>
          <cell r="AO3416">
            <v>0</v>
          </cell>
          <cell r="AP3416">
            <v>0</v>
          </cell>
          <cell r="AQ3416">
            <v>163.476</v>
          </cell>
        </row>
        <row r="3417">
          <cell r="A3417">
            <v>3</v>
          </cell>
          <cell r="B3417" t="str">
            <v>COP</v>
          </cell>
          <cell r="C3417" t="str">
            <v>Convenidas St</v>
          </cell>
          <cell r="D3417" t="str">
            <v>Variable</v>
          </cell>
          <cell r="E3417">
            <v>10</v>
          </cell>
          <cell r="F3417">
            <v>36579</v>
          </cell>
          <cell r="G3417" t="str">
            <v>Febrero</v>
          </cell>
          <cell r="H3417">
            <v>2000</v>
          </cell>
          <cell r="I3417">
            <v>40232</v>
          </cell>
          <cell r="J3417">
            <v>2010</v>
          </cell>
          <cell r="K3417" t="str">
            <v>Febrero</v>
          </cell>
          <cell r="L3417">
            <v>36579</v>
          </cell>
          <cell r="M3417" t="str">
            <v>Febrero</v>
          </cell>
          <cell r="N3417">
            <v>2000</v>
          </cell>
          <cell r="P3417">
            <v>7.1</v>
          </cell>
          <cell r="Q3417">
            <v>15.94</v>
          </cell>
          <cell r="R3417">
            <v>15.94</v>
          </cell>
          <cell r="S3417">
            <v>100</v>
          </cell>
          <cell r="T3417">
            <v>6028.2</v>
          </cell>
          <cell r="U3417">
            <v>6028.2</v>
          </cell>
          <cell r="V3417">
            <v>6028.2</v>
          </cell>
          <cell r="W3417">
            <v>6028.2</v>
          </cell>
          <cell r="X3417">
            <v>6028.2</v>
          </cell>
          <cell r="Y3417">
            <v>960.89507999999989</v>
          </cell>
          <cell r="Z3417">
            <v>6989.0950800000001</v>
          </cell>
          <cell r="AA3417">
            <v>96089.507999999987</v>
          </cell>
          <cell r="AB3417">
            <v>0</v>
          </cell>
          <cell r="AC3417">
            <v>960.89507999999989</v>
          </cell>
          <cell r="AD3417">
            <v>1080.25344</v>
          </cell>
          <cell r="AE3417">
            <v>925.93151999999986</v>
          </cell>
          <cell r="AF3417">
            <v>783.06317999999987</v>
          </cell>
          <cell r="AG3417">
            <v>718.56143999999995</v>
          </cell>
          <cell r="AH3417">
            <v>686.00915999999995</v>
          </cell>
          <cell r="AI3417">
            <v>686.00915999999995</v>
          </cell>
          <cell r="AJ3417">
            <v>686.00915999999995</v>
          </cell>
          <cell r="AK3417">
            <v>815.61545999999998</v>
          </cell>
          <cell r="AL3417">
            <v>815.61545999999998</v>
          </cell>
          <cell r="AM3417">
            <v>815.61545999999998</v>
          </cell>
          <cell r="AN3417">
            <v>0</v>
          </cell>
          <cell r="AO3417">
            <v>0</v>
          </cell>
          <cell r="AP3417">
            <v>0</v>
          </cell>
          <cell r="AQ3417">
            <v>8973.5785199999991</v>
          </cell>
        </row>
        <row r="3418">
          <cell r="A3418">
            <v>3</v>
          </cell>
          <cell r="B3418" t="str">
            <v>COP</v>
          </cell>
          <cell r="C3418" t="str">
            <v>Subastas</v>
          </cell>
          <cell r="D3418" t="str">
            <v>Fija</v>
          </cell>
          <cell r="E3418">
            <v>1</v>
          </cell>
          <cell r="F3418">
            <v>36542</v>
          </cell>
          <cell r="G3418" t="str">
            <v>Enero</v>
          </cell>
          <cell r="H3418">
            <v>2000</v>
          </cell>
          <cell r="I3418">
            <v>36908</v>
          </cell>
          <cell r="J3418">
            <v>2001</v>
          </cell>
          <cell r="K3418" t="str">
            <v>Enero</v>
          </cell>
          <cell r="L3418">
            <v>36581</v>
          </cell>
          <cell r="M3418" t="str">
            <v>Febrero</v>
          </cell>
          <cell r="N3418">
            <v>2000</v>
          </cell>
          <cell r="P3418">
            <v>0</v>
          </cell>
          <cell r="Q3418">
            <v>15</v>
          </cell>
          <cell r="R3418">
            <v>13</v>
          </cell>
          <cell r="S3418">
            <v>103.108</v>
          </cell>
          <cell r="T3418">
            <v>12122.9</v>
          </cell>
          <cell r="U3418">
            <v>12499.679732000001</v>
          </cell>
          <cell r="V3418">
            <v>12122.9</v>
          </cell>
          <cell r="W3418">
            <v>12499.679732000001</v>
          </cell>
          <cell r="X3418">
            <v>12122.9</v>
          </cell>
          <cell r="Y3418">
            <v>1818.4349999999999</v>
          </cell>
          <cell r="Z3418">
            <v>13941.334999999999</v>
          </cell>
          <cell r="AA3418">
            <v>157597.69999999998</v>
          </cell>
          <cell r="AB3418">
            <v>0</v>
          </cell>
          <cell r="AC3418">
            <v>0</v>
          </cell>
          <cell r="AD3418">
            <v>1818.4349999999999</v>
          </cell>
          <cell r="AE3418">
            <v>0</v>
          </cell>
          <cell r="AF3418">
            <v>0</v>
          </cell>
          <cell r="AG3418">
            <v>0</v>
          </cell>
          <cell r="AH3418">
            <v>0</v>
          </cell>
          <cell r="AI3418">
            <v>0</v>
          </cell>
          <cell r="AJ3418">
            <v>0</v>
          </cell>
          <cell r="AK3418">
            <v>0</v>
          </cell>
          <cell r="AL3418">
            <v>0</v>
          </cell>
          <cell r="AM3418">
            <v>0</v>
          </cell>
          <cell r="AN3418">
            <v>0</v>
          </cell>
          <cell r="AO3418">
            <v>0</v>
          </cell>
          <cell r="AP3418">
            <v>0</v>
          </cell>
          <cell r="AQ3418">
            <v>1818.4349999999999</v>
          </cell>
        </row>
        <row r="3419">
          <cell r="A3419">
            <v>3</v>
          </cell>
          <cell r="B3419" t="str">
            <v>COP</v>
          </cell>
          <cell r="C3419" t="str">
            <v>Forzosas</v>
          </cell>
          <cell r="D3419" t="str">
            <v>Fija</v>
          </cell>
          <cell r="E3419">
            <v>1</v>
          </cell>
          <cell r="F3419">
            <v>36542</v>
          </cell>
          <cell r="G3419" t="str">
            <v>Enero</v>
          </cell>
          <cell r="H3419">
            <v>2000</v>
          </cell>
          <cell r="I3419">
            <v>36908</v>
          </cell>
          <cell r="J3419">
            <v>2001</v>
          </cell>
          <cell r="K3419" t="str">
            <v>Enero</v>
          </cell>
          <cell r="L3419">
            <v>36581</v>
          </cell>
          <cell r="M3419" t="str">
            <v>Febrero</v>
          </cell>
          <cell r="N3419">
            <v>2000</v>
          </cell>
          <cell r="P3419">
            <v>0</v>
          </cell>
          <cell r="Q3419">
            <v>15</v>
          </cell>
          <cell r="R3419">
            <v>13</v>
          </cell>
          <cell r="S3419">
            <v>103.108</v>
          </cell>
          <cell r="T3419">
            <v>6631.6000000000058</v>
          </cell>
          <cell r="U3419">
            <v>6837.7101279999997</v>
          </cell>
          <cell r="V3419">
            <v>6631.6</v>
          </cell>
          <cell r="W3419">
            <v>6837.7101279999997</v>
          </cell>
          <cell r="X3419">
            <v>6631.6000000000058</v>
          </cell>
          <cell r="Y3419">
            <v>994.7400000000008</v>
          </cell>
          <cell r="Z3419">
            <v>7626.3400000000065</v>
          </cell>
          <cell r="AA3419">
            <v>86210.800000000076</v>
          </cell>
          <cell r="AB3419">
            <v>0</v>
          </cell>
          <cell r="AC3419">
            <v>0</v>
          </cell>
          <cell r="AD3419">
            <v>994.7400000000008</v>
          </cell>
          <cell r="AE3419">
            <v>0</v>
          </cell>
          <cell r="AF3419">
            <v>0</v>
          </cell>
          <cell r="AG3419">
            <v>0</v>
          </cell>
          <cell r="AH3419">
            <v>0</v>
          </cell>
          <cell r="AI3419">
            <v>0</v>
          </cell>
          <cell r="AJ3419">
            <v>0</v>
          </cell>
          <cell r="AK3419">
            <v>0</v>
          </cell>
          <cell r="AL3419">
            <v>0</v>
          </cell>
          <cell r="AM3419">
            <v>0</v>
          </cell>
          <cell r="AN3419">
            <v>0</v>
          </cell>
          <cell r="AO3419">
            <v>0</v>
          </cell>
          <cell r="AP3419">
            <v>0</v>
          </cell>
          <cell r="AQ3419">
            <v>994.7400000000008</v>
          </cell>
        </row>
        <row r="3420">
          <cell r="A3420">
            <v>3</v>
          </cell>
          <cell r="B3420" t="str">
            <v>COP</v>
          </cell>
          <cell r="C3420" t="str">
            <v>Subastas</v>
          </cell>
          <cell r="D3420" t="str">
            <v>Fija</v>
          </cell>
          <cell r="E3420">
            <v>2</v>
          </cell>
          <cell r="F3420">
            <v>36497</v>
          </cell>
          <cell r="G3420" t="str">
            <v>Diciembre</v>
          </cell>
          <cell r="H3420">
            <v>1999</v>
          </cell>
          <cell r="I3420">
            <v>37228</v>
          </cell>
          <cell r="J3420">
            <v>2001</v>
          </cell>
          <cell r="K3420" t="str">
            <v>Diciembre</v>
          </cell>
          <cell r="L3420">
            <v>36581</v>
          </cell>
          <cell r="M3420" t="str">
            <v>Febrero</v>
          </cell>
          <cell r="N3420">
            <v>2000</v>
          </cell>
          <cell r="P3420">
            <v>0</v>
          </cell>
          <cell r="Q3420">
            <v>18</v>
          </cell>
          <cell r="R3420">
            <v>13.77</v>
          </cell>
          <cell r="S3420">
            <v>110.21</v>
          </cell>
          <cell r="T3420">
            <v>18147.099999999999</v>
          </cell>
          <cell r="U3420">
            <v>19999.91891</v>
          </cell>
          <cell r="V3420">
            <v>18147.099999999999</v>
          </cell>
          <cell r="W3420">
            <v>19999.91891</v>
          </cell>
          <cell r="X3420">
            <v>18147.099999999999</v>
          </cell>
          <cell r="Y3420">
            <v>3266.4779999999996</v>
          </cell>
          <cell r="Z3420">
            <v>21413.577999999998</v>
          </cell>
          <cell r="AA3420">
            <v>249885.56699999998</v>
          </cell>
          <cell r="AB3420">
            <v>0</v>
          </cell>
          <cell r="AC3420">
            <v>3266.4779999999996</v>
          </cell>
          <cell r="AD3420">
            <v>3266.4779999999996</v>
          </cell>
          <cell r="AE3420">
            <v>0</v>
          </cell>
          <cell r="AF3420">
            <v>0</v>
          </cell>
          <cell r="AG3420">
            <v>0</v>
          </cell>
          <cell r="AH3420">
            <v>0</v>
          </cell>
          <cell r="AI3420">
            <v>0</v>
          </cell>
          <cell r="AJ3420">
            <v>0</v>
          </cell>
          <cell r="AK3420">
            <v>0</v>
          </cell>
          <cell r="AL3420">
            <v>0</v>
          </cell>
          <cell r="AM3420">
            <v>0</v>
          </cell>
          <cell r="AN3420">
            <v>0</v>
          </cell>
          <cell r="AO3420">
            <v>0</v>
          </cell>
          <cell r="AP3420">
            <v>0</v>
          </cell>
          <cell r="AQ3420">
            <v>6532.9559999999992</v>
          </cell>
        </row>
        <row r="3421">
          <cell r="A3421">
            <v>3</v>
          </cell>
          <cell r="B3421" t="str">
            <v>COP</v>
          </cell>
          <cell r="C3421" t="str">
            <v>Subastas</v>
          </cell>
          <cell r="D3421" t="str">
            <v>Fija</v>
          </cell>
          <cell r="E3421">
            <v>3</v>
          </cell>
          <cell r="F3421">
            <v>36458</v>
          </cell>
          <cell r="G3421" t="str">
            <v>Octubre</v>
          </cell>
          <cell r="H3421">
            <v>1999</v>
          </cell>
          <cell r="I3421">
            <v>37554</v>
          </cell>
          <cell r="J3421">
            <v>2002</v>
          </cell>
          <cell r="K3421" t="str">
            <v>Octubre</v>
          </cell>
          <cell r="L3421">
            <v>36581</v>
          </cell>
          <cell r="M3421" t="str">
            <v>Febrero</v>
          </cell>
          <cell r="N3421">
            <v>2000</v>
          </cell>
          <cell r="P3421">
            <v>0</v>
          </cell>
          <cell r="Q3421">
            <v>18</v>
          </cell>
          <cell r="R3421">
            <v>14.59</v>
          </cell>
          <cell r="S3421">
            <v>112.904</v>
          </cell>
          <cell r="T3421">
            <v>17714</v>
          </cell>
          <cell r="U3421">
            <v>19999.814559999999</v>
          </cell>
          <cell r="V3421">
            <v>17714</v>
          </cell>
          <cell r="W3421">
            <v>19999.814559999999</v>
          </cell>
          <cell r="X3421">
            <v>17714</v>
          </cell>
          <cell r="Y3421">
            <v>3188.52</v>
          </cell>
          <cell r="Z3421">
            <v>20902.52</v>
          </cell>
          <cell r="AA3421">
            <v>258447.26</v>
          </cell>
          <cell r="AB3421">
            <v>0</v>
          </cell>
          <cell r="AC3421">
            <v>3188.52</v>
          </cell>
          <cell r="AD3421">
            <v>3188.52</v>
          </cell>
          <cell r="AE3421">
            <v>3188.52</v>
          </cell>
          <cell r="AF3421">
            <v>0</v>
          </cell>
          <cell r="AG3421">
            <v>0</v>
          </cell>
          <cell r="AH3421">
            <v>0</v>
          </cell>
          <cell r="AI3421">
            <v>0</v>
          </cell>
          <cell r="AJ3421">
            <v>0</v>
          </cell>
          <cell r="AK3421">
            <v>0</v>
          </cell>
          <cell r="AL3421">
            <v>0</v>
          </cell>
          <cell r="AM3421">
            <v>0</v>
          </cell>
          <cell r="AN3421">
            <v>0</v>
          </cell>
          <cell r="AO3421">
            <v>0</v>
          </cell>
          <cell r="AP3421">
            <v>0</v>
          </cell>
          <cell r="AQ3421">
            <v>9565.56</v>
          </cell>
        </row>
        <row r="3422">
          <cell r="A3422">
            <v>3</v>
          </cell>
          <cell r="B3422" t="str">
            <v>COP</v>
          </cell>
          <cell r="C3422" t="str">
            <v>Subastas</v>
          </cell>
          <cell r="D3422" t="str">
            <v>Fija</v>
          </cell>
          <cell r="E3422">
            <v>5</v>
          </cell>
          <cell r="F3422">
            <v>36560</v>
          </cell>
          <cell r="G3422" t="str">
            <v>Febrero</v>
          </cell>
          <cell r="H3422">
            <v>2000</v>
          </cell>
          <cell r="I3422">
            <v>38387</v>
          </cell>
          <cell r="J3422">
            <v>2005</v>
          </cell>
          <cell r="K3422" t="str">
            <v>Febrero</v>
          </cell>
          <cell r="L3422">
            <v>36581</v>
          </cell>
          <cell r="M3422" t="str">
            <v>Febrero</v>
          </cell>
          <cell r="N3422">
            <v>2000</v>
          </cell>
          <cell r="P3422">
            <v>0</v>
          </cell>
          <cell r="Q3422">
            <v>15</v>
          </cell>
          <cell r="R3422">
            <v>16.260000000000002</v>
          </cell>
          <cell r="S3422">
            <v>96.733999999999995</v>
          </cell>
          <cell r="T3422">
            <v>25843.9</v>
          </cell>
          <cell r="U3422">
            <v>24999.838226</v>
          </cell>
          <cell r="V3422">
            <v>25843.9</v>
          </cell>
          <cell r="W3422">
            <v>24999.838226</v>
          </cell>
          <cell r="X3422">
            <v>25843.9</v>
          </cell>
          <cell r="Y3422">
            <v>3876.585</v>
          </cell>
          <cell r="Z3422">
            <v>29720.485000000001</v>
          </cell>
          <cell r="AA3422">
            <v>420221.81400000007</v>
          </cell>
          <cell r="AB3422">
            <v>0</v>
          </cell>
          <cell r="AC3422">
            <v>0</v>
          </cell>
          <cell r="AD3422">
            <v>3876.585</v>
          </cell>
          <cell r="AE3422">
            <v>3876.585</v>
          </cell>
          <cell r="AF3422">
            <v>3876.585</v>
          </cell>
          <cell r="AG3422">
            <v>3876.585</v>
          </cell>
          <cell r="AH3422">
            <v>3876.585</v>
          </cell>
          <cell r="AI3422">
            <v>0</v>
          </cell>
          <cell r="AJ3422">
            <v>0</v>
          </cell>
          <cell r="AK3422">
            <v>0</v>
          </cell>
          <cell r="AL3422">
            <v>0</v>
          </cell>
          <cell r="AM3422">
            <v>0</v>
          </cell>
          <cell r="AN3422">
            <v>0</v>
          </cell>
          <cell r="AO3422">
            <v>0</v>
          </cell>
          <cell r="AP3422">
            <v>0</v>
          </cell>
          <cell r="AQ3422">
            <v>19382.924999999999</v>
          </cell>
        </row>
        <row r="3423">
          <cell r="A3423">
            <v>3</v>
          </cell>
          <cell r="B3423" t="str">
            <v>COP</v>
          </cell>
          <cell r="C3423" t="str">
            <v>Convenidas</v>
          </cell>
          <cell r="D3423" t="str">
            <v>Fija</v>
          </cell>
          <cell r="E3423">
            <v>5</v>
          </cell>
          <cell r="F3423">
            <v>36560</v>
          </cell>
          <cell r="G3423" t="str">
            <v>Febrero</v>
          </cell>
          <cell r="H3423">
            <v>2000</v>
          </cell>
          <cell r="I3423">
            <v>38387</v>
          </cell>
          <cell r="J3423">
            <v>2005</v>
          </cell>
          <cell r="K3423" t="str">
            <v>Febrero</v>
          </cell>
          <cell r="L3423">
            <v>36581</v>
          </cell>
          <cell r="M3423" t="str">
            <v>Febrero</v>
          </cell>
          <cell r="N3423">
            <v>2000</v>
          </cell>
          <cell r="P3423">
            <v>0</v>
          </cell>
          <cell r="Q3423">
            <v>15</v>
          </cell>
          <cell r="R3423">
            <v>16.260000000000002</v>
          </cell>
          <cell r="S3423">
            <v>96.733999999999995</v>
          </cell>
          <cell r="T3423">
            <v>144726.70000000001</v>
          </cell>
          <cell r="U3423">
            <v>139999.92597800001</v>
          </cell>
          <cell r="V3423">
            <v>144726.70000000001</v>
          </cell>
          <cell r="W3423">
            <v>139999.92597800001</v>
          </cell>
          <cell r="X3423">
            <v>144726.70000000001</v>
          </cell>
          <cell r="Y3423">
            <v>21709.005000000001</v>
          </cell>
          <cell r="Z3423">
            <v>166435.70500000002</v>
          </cell>
          <cell r="AA3423">
            <v>2353256.1420000005</v>
          </cell>
          <cell r="AB3423">
            <v>0</v>
          </cell>
          <cell r="AC3423">
            <v>0</v>
          </cell>
          <cell r="AD3423">
            <v>21709.005000000001</v>
          </cell>
          <cell r="AE3423">
            <v>21709.005000000001</v>
          </cell>
          <cell r="AF3423">
            <v>21709.005000000001</v>
          </cell>
          <cell r="AG3423">
            <v>21709.005000000001</v>
          </cell>
          <cell r="AH3423">
            <v>21709.005000000001</v>
          </cell>
          <cell r="AI3423">
            <v>0</v>
          </cell>
          <cell r="AJ3423">
            <v>0</v>
          </cell>
          <cell r="AK3423">
            <v>0</v>
          </cell>
          <cell r="AL3423">
            <v>0</v>
          </cell>
          <cell r="AM3423">
            <v>0</v>
          </cell>
          <cell r="AN3423">
            <v>0</v>
          </cell>
          <cell r="AO3423">
            <v>0</v>
          </cell>
          <cell r="AP3423">
            <v>0</v>
          </cell>
          <cell r="AQ3423">
            <v>108545.02500000001</v>
          </cell>
        </row>
        <row r="3424">
          <cell r="A3424">
            <v>3</v>
          </cell>
          <cell r="B3424" t="str">
            <v>COP</v>
          </cell>
          <cell r="C3424" t="str">
            <v>Forzosas</v>
          </cell>
          <cell r="D3424" t="str">
            <v>Fija</v>
          </cell>
          <cell r="E3424">
            <v>1</v>
          </cell>
          <cell r="F3424">
            <v>36542</v>
          </cell>
          <cell r="G3424" t="str">
            <v>Enero</v>
          </cell>
          <cell r="H3424">
            <v>2000</v>
          </cell>
          <cell r="I3424">
            <v>36908</v>
          </cell>
          <cell r="J3424">
            <v>2001</v>
          </cell>
          <cell r="K3424" t="str">
            <v>Enero</v>
          </cell>
          <cell r="L3424">
            <v>36584</v>
          </cell>
          <cell r="M3424" t="str">
            <v>Febrero</v>
          </cell>
          <cell r="N3424">
            <v>2000</v>
          </cell>
          <cell r="P3424">
            <v>0</v>
          </cell>
          <cell r="Q3424">
            <v>15</v>
          </cell>
          <cell r="R3424">
            <v>13</v>
          </cell>
          <cell r="S3424">
            <v>103.211</v>
          </cell>
          <cell r="T3424">
            <v>5928.1000000000058</v>
          </cell>
          <cell r="U3424">
            <v>6118.4512910000003</v>
          </cell>
          <cell r="V3424">
            <v>5928.1</v>
          </cell>
          <cell r="W3424">
            <v>6118.4512910000003</v>
          </cell>
          <cell r="X3424">
            <v>5928.1000000000058</v>
          </cell>
          <cell r="Y3424">
            <v>889.21500000000083</v>
          </cell>
          <cell r="Z3424">
            <v>6817.3150000000069</v>
          </cell>
          <cell r="AA3424">
            <v>77065.300000000076</v>
          </cell>
          <cell r="AB3424">
            <v>0</v>
          </cell>
          <cell r="AC3424">
            <v>0</v>
          </cell>
          <cell r="AD3424">
            <v>889.21500000000083</v>
          </cell>
          <cell r="AE3424">
            <v>0</v>
          </cell>
          <cell r="AF3424">
            <v>0</v>
          </cell>
          <cell r="AG3424">
            <v>0</v>
          </cell>
          <cell r="AH3424">
            <v>0</v>
          </cell>
          <cell r="AI3424">
            <v>0</v>
          </cell>
          <cell r="AJ3424">
            <v>0</v>
          </cell>
          <cell r="AK3424">
            <v>0</v>
          </cell>
          <cell r="AL3424">
            <v>0</v>
          </cell>
          <cell r="AM3424">
            <v>0</v>
          </cell>
          <cell r="AN3424">
            <v>0</v>
          </cell>
          <cell r="AO3424">
            <v>0</v>
          </cell>
          <cell r="AP3424">
            <v>0</v>
          </cell>
          <cell r="AQ3424">
            <v>889.21500000000083</v>
          </cell>
        </row>
        <row r="3425">
          <cell r="A3425">
            <v>3</v>
          </cell>
          <cell r="B3425" t="str">
            <v>COP</v>
          </cell>
          <cell r="C3425" t="str">
            <v>Convenidas</v>
          </cell>
          <cell r="D3425" t="str">
            <v>Fija</v>
          </cell>
          <cell r="E3425">
            <v>1</v>
          </cell>
          <cell r="F3425">
            <v>36542</v>
          </cell>
          <cell r="G3425" t="str">
            <v>Enero</v>
          </cell>
          <cell r="H3425">
            <v>2000</v>
          </cell>
          <cell r="I3425">
            <v>36908</v>
          </cell>
          <cell r="J3425">
            <v>2001</v>
          </cell>
          <cell r="K3425" t="str">
            <v>Enero</v>
          </cell>
          <cell r="L3425">
            <v>36584</v>
          </cell>
          <cell r="M3425" t="str">
            <v>Febrero</v>
          </cell>
          <cell r="N3425">
            <v>2000</v>
          </cell>
          <cell r="P3425">
            <v>0</v>
          </cell>
          <cell r="Q3425">
            <v>15</v>
          </cell>
          <cell r="R3425">
            <v>13</v>
          </cell>
          <cell r="S3425">
            <v>103.211</v>
          </cell>
          <cell r="T3425">
            <v>318.60000000000002</v>
          </cell>
          <cell r="U3425">
            <v>328.83024599999999</v>
          </cell>
          <cell r="V3425">
            <v>318.60000000000002</v>
          </cell>
          <cell r="W3425">
            <v>328.83024599999999</v>
          </cell>
          <cell r="X3425">
            <v>318.60000000000002</v>
          </cell>
          <cell r="Y3425">
            <v>47.79</v>
          </cell>
          <cell r="Z3425">
            <v>366.39000000000004</v>
          </cell>
          <cell r="AA3425">
            <v>4141.8</v>
          </cell>
          <cell r="AB3425">
            <v>0</v>
          </cell>
          <cell r="AC3425">
            <v>0</v>
          </cell>
          <cell r="AD3425">
            <v>47.79</v>
          </cell>
          <cell r="AE3425">
            <v>0</v>
          </cell>
          <cell r="AF3425">
            <v>0</v>
          </cell>
          <cell r="AG3425">
            <v>0</v>
          </cell>
          <cell r="AH3425">
            <v>0</v>
          </cell>
          <cell r="AI3425">
            <v>0</v>
          </cell>
          <cell r="AJ3425">
            <v>0</v>
          </cell>
          <cell r="AK3425">
            <v>0</v>
          </cell>
          <cell r="AL3425">
            <v>0</v>
          </cell>
          <cell r="AM3425">
            <v>0</v>
          </cell>
          <cell r="AN3425">
            <v>0</v>
          </cell>
          <cell r="AO3425">
            <v>0</v>
          </cell>
          <cell r="AP3425">
            <v>0</v>
          </cell>
          <cell r="AQ3425">
            <v>47.79</v>
          </cell>
        </row>
        <row r="3426">
          <cell r="A3426">
            <v>3</v>
          </cell>
          <cell r="B3426" t="str">
            <v>COP</v>
          </cell>
          <cell r="C3426" t="str">
            <v>Forzosas</v>
          </cell>
          <cell r="D3426" t="str">
            <v>Fija</v>
          </cell>
          <cell r="E3426">
            <v>2</v>
          </cell>
          <cell r="F3426">
            <v>36497</v>
          </cell>
          <cell r="G3426" t="str">
            <v>Diciembre</v>
          </cell>
          <cell r="H3426">
            <v>1999</v>
          </cell>
          <cell r="I3426">
            <v>37228</v>
          </cell>
          <cell r="J3426">
            <v>2001</v>
          </cell>
          <cell r="K3426" t="str">
            <v>Diciembre</v>
          </cell>
          <cell r="L3426">
            <v>36584</v>
          </cell>
          <cell r="M3426" t="str">
            <v>Febrero</v>
          </cell>
          <cell r="N3426">
            <v>2000</v>
          </cell>
          <cell r="P3426">
            <v>0</v>
          </cell>
          <cell r="Q3426">
            <v>18</v>
          </cell>
          <cell r="R3426">
            <v>13.77</v>
          </cell>
          <cell r="S3426">
            <v>110.327</v>
          </cell>
          <cell r="T3426">
            <v>3584.7</v>
          </cell>
          <cell r="U3426">
            <v>3954.8919689999998</v>
          </cell>
          <cell r="V3426">
            <v>3584.7</v>
          </cell>
          <cell r="W3426">
            <v>3954.8919689999998</v>
          </cell>
          <cell r="X3426">
            <v>3584.7</v>
          </cell>
          <cell r="Y3426">
            <v>645.24599999999998</v>
          </cell>
          <cell r="Z3426">
            <v>4229.9459999999999</v>
          </cell>
          <cell r="AA3426">
            <v>49361.318999999996</v>
          </cell>
          <cell r="AB3426">
            <v>0</v>
          </cell>
          <cell r="AC3426">
            <v>645.24599999999998</v>
          </cell>
          <cell r="AD3426">
            <v>645.24599999999998</v>
          </cell>
          <cell r="AE3426">
            <v>0</v>
          </cell>
          <cell r="AF3426">
            <v>0</v>
          </cell>
          <cell r="AG3426">
            <v>0</v>
          </cell>
          <cell r="AH3426">
            <v>0</v>
          </cell>
          <cell r="AI3426">
            <v>0</v>
          </cell>
          <cell r="AJ3426">
            <v>0</v>
          </cell>
          <cell r="AK3426">
            <v>0</v>
          </cell>
          <cell r="AL3426">
            <v>0</v>
          </cell>
          <cell r="AM3426">
            <v>0</v>
          </cell>
          <cell r="AN3426">
            <v>0</v>
          </cell>
          <cell r="AO3426">
            <v>0</v>
          </cell>
          <cell r="AP3426">
            <v>0</v>
          </cell>
          <cell r="AQ3426">
            <v>1290.492</v>
          </cell>
        </row>
        <row r="3427">
          <cell r="A3427">
            <v>3</v>
          </cell>
          <cell r="B3427" t="str">
            <v>COP</v>
          </cell>
          <cell r="C3427" t="str">
            <v>Convenidas</v>
          </cell>
          <cell r="D3427" t="str">
            <v>Fija</v>
          </cell>
          <cell r="E3427">
            <v>2</v>
          </cell>
          <cell r="F3427">
            <v>36497</v>
          </cell>
          <cell r="G3427" t="str">
            <v>Diciembre</v>
          </cell>
          <cell r="H3427">
            <v>1999</v>
          </cell>
          <cell r="I3427">
            <v>37228</v>
          </cell>
          <cell r="J3427">
            <v>2001</v>
          </cell>
          <cell r="K3427" t="str">
            <v>Diciembre</v>
          </cell>
          <cell r="L3427">
            <v>36585</v>
          </cell>
          <cell r="M3427" t="str">
            <v>Febrero</v>
          </cell>
          <cell r="N3427">
            <v>2000</v>
          </cell>
          <cell r="P3427">
            <v>0</v>
          </cell>
          <cell r="Q3427">
            <v>18</v>
          </cell>
          <cell r="R3427">
            <v>14.23</v>
          </cell>
          <cell r="S3427">
            <v>109.605</v>
          </cell>
          <cell r="T3427">
            <v>99990.8</v>
          </cell>
          <cell r="U3427">
            <v>109594.91634</v>
          </cell>
          <cell r="V3427">
            <v>99990.8</v>
          </cell>
          <cell r="W3427">
            <v>109594.91634</v>
          </cell>
          <cell r="X3427">
            <v>99990.8</v>
          </cell>
          <cell r="Y3427">
            <v>17998.344000000001</v>
          </cell>
          <cell r="Z3427">
            <v>117989.144</v>
          </cell>
          <cell r="AA3427">
            <v>1422869.084</v>
          </cell>
          <cell r="AB3427">
            <v>0</v>
          </cell>
          <cell r="AC3427">
            <v>17998.344000000001</v>
          </cell>
          <cell r="AD3427">
            <v>17998.344000000001</v>
          </cell>
          <cell r="AE3427">
            <v>0</v>
          </cell>
          <cell r="AF3427">
            <v>0</v>
          </cell>
          <cell r="AG3427">
            <v>0</v>
          </cell>
          <cell r="AH3427">
            <v>0</v>
          </cell>
          <cell r="AI3427">
            <v>0</v>
          </cell>
          <cell r="AJ3427">
            <v>0</v>
          </cell>
          <cell r="AK3427">
            <v>0</v>
          </cell>
          <cell r="AL3427">
            <v>0</v>
          </cell>
          <cell r="AM3427">
            <v>0</v>
          </cell>
          <cell r="AN3427">
            <v>0</v>
          </cell>
          <cell r="AO3427">
            <v>0</v>
          </cell>
          <cell r="AP3427">
            <v>0</v>
          </cell>
          <cell r="AQ3427">
            <v>35996.688000000002</v>
          </cell>
        </row>
        <row r="3428">
          <cell r="A3428">
            <v>3</v>
          </cell>
          <cell r="B3428" t="str">
            <v>COP</v>
          </cell>
          <cell r="C3428" t="str">
            <v>Convenidas</v>
          </cell>
          <cell r="D3428" t="str">
            <v>Fija</v>
          </cell>
          <cell r="E3428">
            <v>3</v>
          </cell>
          <cell r="F3428">
            <v>36458</v>
          </cell>
          <cell r="G3428" t="str">
            <v>Octubre</v>
          </cell>
          <cell r="H3428">
            <v>1999</v>
          </cell>
          <cell r="I3428">
            <v>37554</v>
          </cell>
          <cell r="J3428">
            <v>2002</v>
          </cell>
          <cell r="K3428" t="str">
            <v>Octubre</v>
          </cell>
          <cell r="L3428">
            <v>36585</v>
          </cell>
          <cell r="M3428" t="str">
            <v>Febrero</v>
          </cell>
          <cell r="N3428">
            <v>2000</v>
          </cell>
          <cell r="P3428">
            <v>0</v>
          </cell>
          <cell r="Q3428">
            <v>18</v>
          </cell>
          <cell r="R3428">
            <v>15.14</v>
          </cell>
          <cell r="S3428">
            <v>111.827</v>
          </cell>
          <cell r="T3428">
            <v>17911.5</v>
          </cell>
          <cell r="U3428">
            <v>20029.893104999999</v>
          </cell>
          <cell r="V3428">
            <v>17911.5</v>
          </cell>
          <cell r="W3428">
            <v>20029.893104999999</v>
          </cell>
          <cell r="X3428">
            <v>17911.5</v>
          </cell>
          <cell r="Y3428">
            <v>3224.0699999999997</v>
          </cell>
          <cell r="Z3428">
            <v>21135.57</v>
          </cell>
          <cell r="AA3428">
            <v>271180.11</v>
          </cell>
          <cell r="AB3428">
            <v>0</v>
          </cell>
          <cell r="AC3428">
            <v>3224.0699999999997</v>
          </cell>
          <cell r="AD3428">
            <v>3224.0699999999997</v>
          </cell>
          <cell r="AE3428">
            <v>3224.0699999999997</v>
          </cell>
          <cell r="AF3428">
            <v>0</v>
          </cell>
          <cell r="AG3428">
            <v>0</v>
          </cell>
          <cell r="AH3428">
            <v>0</v>
          </cell>
          <cell r="AI3428">
            <v>0</v>
          </cell>
          <cell r="AJ3428">
            <v>0</v>
          </cell>
          <cell r="AK3428">
            <v>0</v>
          </cell>
          <cell r="AL3428">
            <v>0</v>
          </cell>
          <cell r="AM3428">
            <v>0</v>
          </cell>
          <cell r="AN3428">
            <v>0</v>
          </cell>
          <cell r="AO3428">
            <v>0</v>
          </cell>
          <cell r="AP3428">
            <v>0</v>
          </cell>
          <cell r="AQ3428">
            <v>9672.2099999999991</v>
          </cell>
        </row>
        <row r="3429">
          <cell r="A3429">
            <v>3</v>
          </cell>
          <cell r="B3429" t="str">
            <v>COP</v>
          </cell>
          <cell r="C3429" t="str">
            <v>Forzosas</v>
          </cell>
          <cell r="D3429" t="str">
            <v>Fija</v>
          </cell>
          <cell r="E3429">
            <v>1</v>
          </cell>
          <cell r="F3429">
            <v>36542</v>
          </cell>
          <cell r="G3429" t="str">
            <v>Enero</v>
          </cell>
          <cell r="H3429">
            <v>2000</v>
          </cell>
          <cell r="I3429">
            <v>36908</v>
          </cell>
          <cell r="J3429">
            <v>2001</v>
          </cell>
          <cell r="K3429" t="str">
            <v>Enero</v>
          </cell>
          <cell r="L3429">
            <v>36586</v>
          </cell>
          <cell r="M3429" t="str">
            <v>Marzo</v>
          </cell>
          <cell r="N3429">
            <v>2000</v>
          </cell>
          <cell r="P3429">
            <v>0</v>
          </cell>
          <cell r="Q3429">
            <v>15</v>
          </cell>
          <cell r="R3429">
            <v>13</v>
          </cell>
          <cell r="S3429">
            <v>103.246</v>
          </cell>
          <cell r="T3429">
            <v>7745.9</v>
          </cell>
          <cell r="U3429">
            <v>7997.3319140000003</v>
          </cell>
          <cell r="V3429">
            <v>7745.9</v>
          </cell>
          <cell r="W3429">
            <v>7997.3319140000003</v>
          </cell>
          <cell r="X3429">
            <v>7745.9</v>
          </cell>
          <cell r="Y3429">
            <v>1161.885</v>
          </cell>
          <cell r="Z3429">
            <v>8907.7849999999999</v>
          </cell>
          <cell r="AA3429">
            <v>100696.7</v>
          </cell>
          <cell r="AB3429">
            <v>0</v>
          </cell>
          <cell r="AC3429">
            <v>0</v>
          </cell>
          <cell r="AD3429">
            <v>1161.885</v>
          </cell>
          <cell r="AE3429">
            <v>0</v>
          </cell>
          <cell r="AF3429">
            <v>0</v>
          </cell>
          <cell r="AG3429">
            <v>0</v>
          </cell>
          <cell r="AH3429">
            <v>0</v>
          </cell>
          <cell r="AI3429">
            <v>0</v>
          </cell>
          <cell r="AJ3429">
            <v>0</v>
          </cell>
          <cell r="AK3429">
            <v>0</v>
          </cell>
          <cell r="AL3429">
            <v>0</v>
          </cell>
          <cell r="AM3429">
            <v>0</v>
          </cell>
          <cell r="AN3429">
            <v>0</v>
          </cell>
          <cell r="AO3429">
            <v>0</v>
          </cell>
          <cell r="AP3429">
            <v>0</v>
          </cell>
          <cell r="AQ3429">
            <v>1161.885</v>
          </cell>
        </row>
        <row r="3430">
          <cell r="A3430">
            <v>3</v>
          </cell>
          <cell r="B3430" t="str">
            <v>COP</v>
          </cell>
          <cell r="C3430" t="str">
            <v>Convenidas</v>
          </cell>
          <cell r="D3430" t="str">
            <v>Fija</v>
          </cell>
          <cell r="E3430">
            <v>1</v>
          </cell>
          <cell r="F3430">
            <v>36542</v>
          </cell>
          <cell r="G3430" t="str">
            <v>Enero</v>
          </cell>
          <cell r="H3430">
            <v>2000</v>
          </cell>
          <cell r="I3430">
            <v>36908</v>
          </cell>
          <cell r="J3430">
            <v>2001</v>
          </cell>
          <cell r="K3430" t="str">
            <v>Enero</v>
          </cell>
          <cell r="L3430">
            <v>36586</v>
          </cell>
          <cell r="M3430" t="str">
            <v>Marzo</v>
          </cell>
          <cell r="N3430">
            <v>2000</v>
          </cell>
          <cell r="P3430">
            <v>0</v>
          </cell>
          <cell r="Q3430">
            <v>15</v>
          </cell>
          <cell r="R3430">
            <v>13</v>
          </cell>
          <cell r="S3430">
            <v>103.246</v>
          </cell>
          <cell r="T3430">
            <v>5440.4</v>
          </cell>
          <cell r="U3430">
            <v>5616.9953839999998</v>
          </cell>
          <cell r="V3430">
            <v>5440.4</v>
          </cell>
          <cell r="W3430">
            <v>5616.9953839999998</v>
          </cell>
          <cell r="X3430">
            <v>5440.4</v>
          </cell>
          <cell r="Y3430">
            <v>816.06</v>
          </cell>
          <cell r="Z3430">
            <v>6256.4599999999991</v>
          </cell>
          <cell r="AA3430">
            <v>70725.2</v>
          </cell>
          <cell r="AB3430">
            <v>0</v>
          </cell>
          <cell r="AC3430">
            <v>0</v>
          </cell>
          <cell r="AD3430">
            <v>816.06</v>
          </cell>
          <cell r="AE3430">
            <v>0</v>
          </cell>
          <cell r="AF3430">
            <v>0</v>
          </cell>
          <cell r="AG3430">
            <v>0</v>
          </cell>
          <cell r="AH3430">
            <v>0</v>
          </cell>
          <cell r="AI3430">
            <v>0</v>
          </cell>
          <cell r="AJ3430">
            <v>0</v>
          </cell>
          <cell r="AK3430">
            <v>0</v>
          </cell>
          <cell r="AL3430">
            <v>0</v>
          </cell>
          <cell r="AM3430">
            <v>0</v>
          </cell>
          <cell r="AN3430">
            <v>0</v>
          </cell>
          <cell r="AO3430">
            <v>0</v>
          </cell>
          <cell r="AP3430">
            <v>0</v>
          </cell>
          <cell r="AQ3430">
            <v>816.06</v>
          </cell>
        </row>
        <row r="3431">
          <cell r="A3431">
            <v>3</v>
          </cell>
          <cell r="B3431" t="str">
            <v>COP</v>
          </cell>
          <cell r="C3431" t="str">
            <v>Forzosas</v>
          </cell>
          <cell r="D3431" t="str">
            <v>Fija</v>
          </cell>
          <cell r="E3431">
            <v>1</v>
          </cell>
          <cell r="F3431">
            <v>36542</v>
          </cell>
          <cell r="G3431" t="str">
            <v>Enero</v>
          </cell>
          <cell r="H3431">
            <v>2000</v>
          </cell>
          <cell r="I3431">
            <v>36908</v>
          </cell>
          <cell r="J3431">
            <v>2001</v>
          </cell>
          <cell r="K3431" t="str">
            <v>Enero</v>
          </cell>
          <cell r="L3431">
            <v>36587</v>
          </cell>
          <cell r="M3431" t="str">
            <v>Marzo</v>
          </cell>
          <cell r="N3431">
            <v>2000</v>
          </cell>
          <cell r="P3431">
            <v>0</v>
          </cell>
          <cell r="Q3431">
            <v>15</v>
          </cell>
          <cell r="R3431">
            <v>13</v>
          </cell>
          <cell r="S3431">
            <v>103.28</v>
          </cell>
          <cell r="T3431">
            <v>151.69999999999999</v>
          </cell>
          <cell r="U3431">
            <v>156.67576</v>
          </cell>
          <cell r="V3431">
            <v>151.69999999999999</v>
          </cell>
          <cell r="W3431">
            <v>156.67576</v>
          </cell>
          <cell r="X3431">
            <v>151.69999999999999</v>
          </cell>
          <cell r="Y3431">
            <v>22.754999999999999</v>
          </cell>
          <cell r="Z3431">
            <v>174.45499999999998</v>
          </cell>
          <cell r="AA3431">
            <v>1972.1</v>
          </cell>
          <cell r="AB3431">
            <v>0</v>
          </cell>
          <cell r="AC3431">
            <v>0</v>
          </cell>
          <cell r="AD3431">
            <v>22.754999999999999</v>
          </cell>
          <cell r="AE3431">
            <v>0</v>
          </cell>
          <cell r="AF3431">
            <v>0</v>
          </cell>
          <cell r="AG3431">
            <v>0</v>
          </cell>
          <cell r="AH3431">
            <v>0</v>
          </cell>
          <cell r="AI3431">
            <v>0</v>
          </cell>
          <cell r="AJ3431">
            <v>0</v>
          </cell>
          <cell r="AK3431">
            <v>0</v>
          </cell>
          <cell r="AL3431">
            <v>0</v>
          </cell>
          <cell r="AM3431">
            <v>0</v>
          </cell>
          <cell r="AN3431">
            <v>0</v>
          </cell>
          <cell r="AO3431">
            <v>0</v>
          </cell>
          <cell r="AP3431">
            <v>0</v>
          </cell>
          <cell r="AQ3431">
            <v>22.754999999999999</v>
          </cell>
        </row>
        <row r="3432">
          <cell r="A3432">
            <v>3</v>
          </cell>
          <cell r="B3432" t="str">
            <v>COP</v>
          </cell>
          <cell r="C3432" t="str">
            <v>Forzosas</v>
          </cell>
          <cell r="D3432" t="str">
            <v>Fija</v>
          </cell>
          <cell r="E3432">
            <v>1</v>
          </cell>
          <cell r="F3432">
            <v>36542</v>
          </cell>
          <cell r="G3432" t="str">
            <v>Enero</v>
          </cell>
          <cell r="H3432">
            <v>2000</v>
          </cell>
          <cell r="I3432">
            <v>36908</v>
          </cell>
          <cell r="J3432">
            <v>2001</v>
          </cell>
          <cell r="K3432" t="str">
            <v>Enero</v>
          </cell>
          <cell r="L3432">
            <v>36588</v>
          </cell>
          <cell r="M3432" t="str">
            <v>Marzo</v>
          </cell>
          <cell r="N3432">
            <v>2000</v>
          </cell>
          <cell r="P3432">
            <v>0</v>
          </cell>
          <cell r="Q3432">
            <v>15</v>
          </cell>
          <cell r="R3432">
            <v>13</v>
          </cell>
          <cell r="S3432">
            <v>103.315</v>
          </cell>
          <cell r="T3432">
            <v>214.6</v>
          </cell>
          <cell r="U3432">
            <v>221.71399</v>
          </cell>
          <cell r="V3432">
            <v>214.6</v>
          </cell>
          <cell r="W3432">
            <v>221.71399</v>
          </cell>
          <cell r="X3432">
            <v>214.6</v>
          </cell>
          <cell r="Y3432">
            <v>32.19</v>
          </cell>
          <cell r="Z3432">
            <v>246.79</v>
          </cell>
          <cell r="AA3432">
            <v>2789.7999999999997</v>
          </cell>
          <cell r="AB3432">
            <v>0</v>
          </cell>
          <cell r="AC3432">
            <v>0</v>
          </cell>
          <cell r="AD3432">
            <v>32.19</v>
          </cell>
          <cell r="AE3432">
            <v>0</v>
          </cell>
          <cell r="AF3432">
            <v>0</v>
          </cell>
          <cell r="AG3432">
            <v>0</v>
          </cell>
          <cell r="AH3432">
            <v>0</v>
          </cell>
          <cell r="AI3432">
            <v>0</v>
          </cell>
          <cell r="AJ3432">
            <v>0</v>
          </cell>
          <cell r="AK3432">
            <v>0</v>
          </cell>
          <cell r="AL3432">
            <v>0</v>
          </cell>
          <cell r="AM3432">
            <v>0</v>
          </cell>
          <cell r="AN3432">
            <v>0</v>
          </cell>
          <cell r="AO3432">
            <v>0</v>
          </cell>
          <cell r="AP3432">
            <v>0</v>
          </cell>
          <cell r="AQ3432">
            <v>32.19</v>
          </cell>
        </row>
        <row r="3433">
          <cell r="A3433">
            <v>3</v>
          </cell>
          <cell r="B3433" t="str">
            <v>COP</v>
          </cell>
          <cell r="C3433" t="str">
            <v>Forzosas</v>
          </cell>
          <cell r="D3433" t="str">
            <v>Fija</v>
          </cell>
          <cell r="E3433">
            <v>3</v>
          </cell>
          <cell r="F3433">
            <v>36458</v>
          </cell>
          <cell r="G3433" t="str">
            <v>Octubre</v>
          </cell>
          <cell r="H3433">
            <v>1999</v>
          </cell>
          <cell r="I3433">
            <v>37554</v>
          </cell>
          <cell r="J3433">
            <v>2002</v>
          </cell>
          <cell r="K3433" t="str">
            <v>Octubre</v>
          </cell>
          <cell r="L3433">
            <v>36588</v>
          </cell>
          <cell r="M3433" t="str">
            <v>Marzo</v>
          </cell>
          <cell r="N3433">
            <v>2000</v>
          </cell>
          <cell r="P3433">
            <v>0</v>
          </cell>
          <cell r="Q3433">
            <v>18</v>
          </cell>
          <cell r="R3433">
            <v>14.59</v>
          </cell>
          <cell r="S3433">
            <v>113.157</v>
          </cell>
          <cell r="T3433">
            <v>10162.799999999999</v>
          </cell>
          <cell r="U3433">
            <v>11499.919596</v>
          </cell>
          <cell r="V3433">
            <v>10162.799999999999</v>
          </cell>
          <cell r="W3433">
            <v>11499.919596</v>
          </cell>
          <cell r="X3433">
            <v>10162.799999999999</v>
          </cell>
          <cell r="Y3433">
            <v>1829.3039999999999</v>
          </cell>
          <cell r="Z3433">
            <v>11992.103999999999</v>
          </cell>
          <cell r="AA3433">
            <v>148275.25199999998</v>
          </cell>
          <cell r="AB3433">
            <v>0</v>
          </cell>
          <cell r="AC3433">
            <v>1829.3039999999999</v>
          </cell>
          <cell r="AD3433">
            <v>1829.3039999999999</v>
          </cell>
          <cell r="AE3433">
            <v>1829.3039999999999</v>
          </cell>
          <cell r="AF3433">
            <v>0</v>
          </cell>
          <cell r="AG3433">
            <v>0</v>
          </cell>
          <cell r="AH3433">
            <v>0</v>
          </cell>
          <cell r="AI3433">
            <v>0</v>
          </cell>
          <cell r="AJ3433">
            <v>0</v>
          </cell>
          <cell r="AK3433">
            <v>0</v>
          </cell>
          <cell r="AL3433">
            <v>0</v>
          </cell>
          <cell r="AM3433">
            <v>0</v>
          </cell>
          <cell r="AN3433">
            <v>0</v>
          </cell>
          <cell r="AO3433">
            <v>0</v>
          </cell>
          <cell r="AP3433">
            <v>0</v>
          </cell>
          <cell r="AQ3433">
            <v>5487.9119999999994</v>
          </cell>
        </row>
        <row r="3434">
          <cell r="A3434">
            <v>3</v>
          </cell>
          <cell r="B3434" t="str">
            <v>COP</v>
          </cell>
          <cell r="C3434" t="str">
            <v>Forzosas</v>
          </cell>
          <cell r="D3434" t="str">
            <v>Fija</v>
          </cell>
          <cell r="E3434">
            <v>1</v>
          </cell>
          <cell r="F3434">
            <v>36542</v>
          </cell>
          <cell r="G3434" t="str">
            <v>Enero</v>
          </cell>
          <cell r="H3434">
            <v>2000</v>
          </cell>
          <cell r="I3434">
            <v>36908</v>
          </cell>
          <cell r="J3434">
            <v>2001</v>
          </cell>
          <cell r="K3434" t="str">
            <v>Enero</v>
          </cell>
          <cell r="L3434">
            <v>36591</v>
          </cell>
          <cell r="M3434" t="str">
            <v>Marzo</v>
          </cell>
          <cell r="N3434">
            <v>2000</v>
          </cell>
          <cell r="P3434">
            <v>0</v>
          </cell>
          <cell r="Q3434">
            <v>15</v>
          </cell>
          <cell r="R3434">
            <v>13</v>
          </cell>
          <cell r="S3434">
            <v>103.419</v>
          </cell>
          <cell r="T3434">
            <v>697.9</v>
          </cell>
          <cell r="U3434">
            <v>721.76120100000003</v>
          </cell>
          <cell r="V3434">
            <v>697.9</v>
          </cell>
          <cell r="W3434">
            <v>721.76120100000003</v>
          </cell>
          <cell r="X3434">
            <v>697.9</v>
          </cell>
          <cell r="Y3434">
            <v>104.68499999999999</v>
          </cell>
          <cell r="Z3434">
            <v>802.58499999999992</v>
          </cell>
          <cell r="AA3434">
            <v>9072.6999999999989</v>
          </cell>
          <cell r="AB3434">
            <v>0</v>
          </cell>
          <cell r="AC3434">
            <v>0</v>
          </cell>
          <cell r="AD3434">
            <v>104.68499999999999</v>
          </cell>
          <cell r="AE3434">
            <v>0</v>
          </cell>
          <cell r="AF3434">
            <v>0</v>
          </cell>
          <cell r="AG3434">
            <v>0</v>
          </cell>
          <cell r="AH3434">
            <v>0</v>
          </cell>
          <cell r="AI3434">
            <v>0</v>
          </cell>
          <cell r="AJ3434">
            <v>0</v>
          </cell>
          <cell r="AK3434">
            <v>0</v>
          </cell>
          <cell r="AL3434">
            <v>0</v>
          </cell>
          <cell r="AM3434">
            <v>0</v>
          </cell>
          <cell r="AN3434">
            <v>0</v>
          </cell>
          <cell r="AO3434">
            <v>0</v>
          </cell>
          <cell r="AP3434">
            <v>0</v>
          </cell>
          <cell r="AQ3434">
            <v>104.68499999999999</v>
          </cell>
        </row>
        <row r="3435">
          <cell r="A3435">
            <v>3</v>
          </cell>
          <cell r="B3435" t="str">
            <v>COP</v>
          </cell>
          <cell r="C3435" t="str">
            <v>Forzosas</v>
          </cell>
          <cell r="D3435" t="str">
            <v>Fija</v>
          </cell>
          <cell r="E3435">
            <v>1</v>
          </cell>
          <cell r="F3435">
            <v>36542</v>
          </cell>
          <cell r="G3435" t="str">
            <v>Enero</v>
          </cell>
          <cell r="H3435">
            <v>2000</v>
          </cell>
          <cell r="I3435">
            <v>36908</v>
          </cell>
          <cell r="J3435">
            <v>2001</v>
          </cell>
          <cell r="K3435" t="str">
            <v>Enero</v>
          </cell>
          <cell r="L3435">
            <v>36592</v>
          </cell>
          <cell r="M3435" t="str">
            <v>Marzo</v>
          </cell>
          <cell r="N3435">
            <v>2000</v>
          </cell>
          <cell r="P3435">
            <v>0</v>
          </cell>
          <cell r="Q3435">
            <v>15</v>
          </cell>
          <cell r="R3435">
            <v>13</v>
          </cell>
          <cell r="S3435">
            <v>103.453</v>
          </cell>
          <cell r="T3435">
            <v>7098.6</v>
          </cell>
          <cell r="U3435">
            <v>7343.7146579999999</v>
          </cell>
          <cell r="V3435">
            <v>7098.6</v>
          </cell>
          <cell r="W3435">
            <v>7343.7146579999999</v>
          </cell>
          <cell r="X3435">
            <v>7098.6</v>
          </cell>
          <cell r="Y3435">
            <v>1064.79</v>
          </cell>
          <cell r="Z3435">
            <v>8163.39</v>
          </cell>
          <cell r="AA3435">
            <v>92281.8</v>
          </cell>
          <cell r="AB3435">
            <v>0</v>
          </cell>
          <cell r="AC3435">
            <v>0</v>
          </cell>
          <cell r="AD3435">
            <v>1064.79</v>
          </cell>
          <cell r="AE3435">
            <v>0</v>
          </cell>
          <cell r="AF3435">
            <v>0</v>
          </cell>
          <cell r="AG3435">
            <v>0</v>
          </cell>
          <cell r="AH3435">
            <v>0</v>
          </cell>
          <cell r="AI3435">
            <v>0</v>
          </cell>
          <cell r="AJ3435">
            <v>0</v>
          </cell>
          <cell r="AK3435">
            <v>0</v>
          </cell>
          <cell r="AL3435">
            <v>0</v>
          </cell>
          <cell r="AM3435">
            <v>0</v>
          </cell>
          <cell r="AN3435">
            <v>0</v>
          </cell>
          <cell r="AO3435">
            <v>0</v>
          </cell>
          <cell r="AP3435">
            <v>0</v>
          </cell>
          <cell r="AQ3435">
            <v>1064.79</v>
          </cell>
        </row>
        <row r="3436">
          <cell r="A3436">
            <v>3</v>
          </cell>
          <cell r="B3436" t="str">
            <v>COP</v>
          </cell>
          <cell r="C3436" t="str">
            <v>Forzosas</v>
          </cell>
          <cell r="D3436" t="str">
            <v>Fija</v>
          </cell>
          <cell r="E3436">
            <v>1</v>
          </cell>
          <cell r="F3436">
            <v>36542</v>
          </cell>
          <cell r="G3436" t="str">
            <v>Enero</v>
          </cell>
          <cell r="H3436">
            <v>2000</v>
          </cell>
          <cell r="I3436">
            <v>36908</v>
          </cell>
          <cell r="J3436">
            <v>2001</v>
          </cell>
          <cell r="K3436" t="str">
            <v>Enero</v>
          </cell>
          <cell r="L3436">
            <v>36593</v>
          </cell>
          <cell r="M3436" t="str">
            <v>Marzo</v>
          </cell>
          <cell r="N3436">
            <v>2000</v>
          </cell>
          <cell r="P3436">
            <v>0</v>
          </cell>
          <cell r="Q3436">
            <v>15</v>
          </cell>
          <cell r="R3436">
            <v>13</v>
          </cell>
          <cell r="S3436">
            <v>103.488</v>
          </cell>
          <cell r="T3436">
            <v>1966.2</v>
          </cell>
          <cell r="U3436">
            <v>2034.781056</v>
          </cell>
          <cell r="V3436">
            <v>1966.2</v>
          </cell>
          <cell r="W3436">
            <v>2034.781056</v>
          </cell>
          <cell r="X3436">
            <v>1966.2</v>
          </cell>
          <cell r="Y3436">
            <v>294.93</v>
          </cell>
          <cell r="Z3436">
            <v>2261.13</v>
          </cell>
          <cell r="AA3436">
            <v>25560.600000000002</v>
          </cell>
          <cell r="AB3436">
            <v>0</v>
          </cell>
          <cell r="AC3436">
            <v>0</v>
          </cell>
          <cell r="AD3436">
            <v>294.93</v>
          </cell>
          <cell r="AE3436">
            <v>0</v>
          </cell>
          <cell r="AF3436">
            <v>0</v>
          </cell>
          <cell r="AG3436">
            <v>0</v>
          </cell>
          <cell r="AH3436">
            <v>0</v>
          </cell>
          <cell r="AI3436">
            <v>0</v>
          </cell>
          <cell r="AJ3436">
            <v>0</v>
          </cell>
          <cell r="AK3436">
            <v>0</v>
          </cell>
          <cell r="AL3436">
            <v>0</v>
          </cell>
          <cell r="AM3436">
            <v>0</v>
          </cell>
          <cell r="AN3436">
            <v>0</v>
          </cell>
          <cell r="AO3436">
            <v>0</v>
          </cell>
          <cell r="AP3436">
            <v>0</v>
          </cell>
          <cell r="AQ3436">
            <v>294.93</v>
          </cell>
        </row>
        <row r="3437">
          <cell r="A3437">
            <v>3</v>
          </cell>
          <cell r="B3437" t="str">
            <v>COP</v>
          </cell>
          <cell r="C3437" t="str">
            <v>Convenidas</v>
          </cell>
          <cell r="D3437" t="str">
            <v>Fija</v>
          </cell>
          <cell r="E3437">
            <v>1</v>
          </cell>
          <cell r="F3437">
            <v>36542</v>
          </cell>
          <cell r="G3437" t="str">
            <v>Enero</v>
          </cell>
          <cell r="H3437">
            <v>2000</v>
          </cell>
          <cell r="I3437">
            <v>36908</v>
          </cell>
          <cell r="J3437">
            <v>2001</v>
          </cell>
          <cell r="K3437" t="str">
            <v>Enero</v>
          </cell>
          <cell r="L3437">
            <v>36593</v>
          </cell>
          <cell r="M3437" t="str">
            <v>Marzo</v>
          </cell>
          <cell r="N3437">
            <v>2000</v>
          </cell>
          <cell r="P3437">
            <v>0</v>
          </cell>
          <cell r="Q3437">
            <v>15</v>
          </cell>
          <cell r="R3437">
            <v>13.51</v>
          </cell>
          <cell r="S3437">
            <v>103.087</v>
          </cell>
          <cell r="T3437">
            <v>19401</v>
          </cell>
          <cell r="U3437">
            <v>19999.908869999999</v>
          </cell>
          <cell r="V3437">
            <v>19401</v>
          </cell>
          <cell r="W3437">
            <v>19999.908869999999</v>
          </cell>
          <cell r="X3437">
            <v>19401</v>
          </cell>
          <cell r="Y3437">
            <v>2910.15</v>
          </cell>
          <cell r="Z3437">
            <v>22311.15</v>
          </cell>
          <cell r="AA3437">
            <v>262107.51</v>
          </cell>
          <cell r="AB3437">
            <v>0</v>
          </cell>
          <cell r="AC3437">
            <v>0</v>
          </cell>
          <cell r="AD3437">
            <v>2910.15</v>
          </cell>
          <cell r="AE3437">
            <v>0</v>
          </cell>
          <cell r="AF3437">
            <v>0</v>
          </cell>
          <cell r="AG3437">
            <v>0</v>
          </cell>
          <cell r="AH3437">
            <v>0</v>
          </cell>
          <cell r="AI3437">
            <v>0</v>
          </cell>
          <cell r="AJ3437">
            <v>0</v>
          </cell>
          <cell r="AK3437">
            <v>0</v>
          </cell>
          <cell r="AL3437">
            <v>0</v>
          </cell>
          <cell r="AM3437">
            <v>0</v>
          </cell>
          <cell r="AN3437">
            <v>0</v>
          </cell>
          <cell r="AO3437">
            <v>0</v>
          </cell>
          <cell r="AP3437">
            <v>0</v>
          </cell>
          <cell r="AQ3437">
            <v>2910.15</v>
          </cell>
        </row>
        <row r="3438">
          <cell r="A3438">
            <v>3</v>
          </cell>
          <cell r="B3438" t="str">
            <v>COP</v>
          </cell>
          <cell r="C3438" t="str">
            <v>Forzosas</v>
          </cell>
          <cell r="D3438" t="str">
            <v>Fija</v>
          </cell>
          <cell r="E3438">
            <v>1</v>
          </cell>
          <cell r="F3438">
            <v>36542</v>
          </cell>
          <cell r="G3438" t="str">
            <v>Enero</v>
          </cell>
          <cell r="H3438">
            <v>2000</v>
          </cell>
          <cell r="I3438">
            <v>36908</v>
          </cell>
          <cell r="J3438">
            <v>2001</v>
          </cell>
          <cell r="K3438" t="str">
            <v>Enero</v>
          </cell>
          <cell r="L3438">
            <v>36594</v>
          </cell>
          <cell r="M3438" t="str">
            <v>Marzo</v>
          </cell>
          <cell r="N3438">
            <v>2000</v>
          </cell>
          <cell r="P3438">
            <v>0</v>
          </cell>
          <cell r="Q3438">
            <v>15</v>
          </cell>
          <cell r="R3438">
            <v>13</v>
          </cell>
          <cell r="S3438">
            <v>103.523</v>
          </cell>
          <cell r="T3438">
            <v>24.1</v>
          </cell>
          <cell r="U3438">
            <v>24.949043</v>
          </cell>
          <cell r="V3438">
            <v>24.1</v>
          </cell>
          <cell r="W3438">
            <v>24.949043</v>
          </cell>
          <cell r="X3438">
            <v>24.1</v>
          </cell>
          <cell r="Y3438">
            <v>3.6150000000000002</v>
          </cell>
          <cell r="Z3438">
            <v>27.715000000000003</v>
          </cell>
          <cell r="AA3438">
            <v>313.3</v>
          </cell>
          <cell r="AB3438">
            <v>0</v>
          </cell>
          <cell r="AC3438">
            <v>0</v>
          </cell>
          <cell r="AD3438">
            <v>3.6150000000000002</v>
          </cell>
          <cell r="AE3438">
            <v>0</v>
          </cell>
          <cell r="AF3438">
            <v>0</v>
          </cell>
          <cell r="AG3438">
            <v>0</v>
          </cell>
          <cell r="AH3438">
            <v>0</v>
          </cell>
          <cell r="AI3438">
            <v>0</v>
          </cell>
          <cell r="AJ3438">
            <v>0</v>
          </cell>
          <cell r="AK3438">
            <v>0</v>
          </cell>
          <cell r="AL3438">
            <v>0</v>
          </cell>
          <cell r="AM3438">
            <v>0</v>
          </cell>
          <cell r="AN3438">
            <v>0</v>
          </cell>
          <cell r="AO3438">
            <v>0</v>
          </cell>
          <cell r="AP3438">
            <v>0</v>
          </cell>
          <cell r="AQ3438">
            <v>3.6150000000000002</v>
          </cell>
        </row>
        <row r="3439">
          <cell r="A3439">
            <v>3</v>
          </cell>
          <cell r="B3439" t="str">
            <v>COP</v>
          </cell>
          <cell r="C3439" t="str">
            <v>Convenidas</v>
          </cell>
          <cell r="D3439" t="str">
            <v>Fija</v>
          </cell>
          <cell r="E3439">
            <v>1</v>
          </cell>
          <cell r="F3439">
            <v>36542</v>
          </cell>
          <cell r="G3439" t="str">
            <v>Enero</v>
          </cell>
          <cell r="H3439">
            <v>2000</v>
          </cell>
          <cell r="I3439">
            <v>36908</v>
          </cell>
          <cell r="J3439">
            <v>2001</v>
          </cell>
          <cell r="K3439" t="str">
            <v>Enero</v>
          </cell>
          <cell r="L3439">
            <v>36594</v>
          </cell>
          <cell r="M3439" t="str">
            <v>Marzo</v>
          </cell>
          <cell r="N3439">
            <v>2000</v>
          </cell>
          <cell r="P3439">
            <v>0</v>
          </cell>
          <cell r="Q3439">
            <v>15</v>
          </cell>
          <cell r="R3439">
            <v>13.6</v>
          </cell>
          <cell r="S3439">
            <v>103.05200000000001</v>
          </cell>
          <cell r="T3439">
            <v>5375.9</v>
          </cell>
          <cell r="U3439">
            <v>5539.9724679999999</v>
          </cell>
          <cell r="V3439">
            <v>5375.9</v>
          </cell>
          <cell r="W3439">
            <v>5539.9724679999999</v>
          </cell>
          <cell r="X3439">
            <v>5375.9</v>
          </cell>
          <cell r="Y3439">
            <v>806.38499999999988</v>
          </cell>
          <cell r="Z3439">
            <v>6182.2849999999999</v>
          </cell>
          <cell r="AA3439">
            <v>73112.239999999991</v>
          </cell>
          <cell r="AB3439">
            <v>0</v>
          </cell>
          <cell r="AC3439">
            <v>0</v>
          </cell>
          <cell r="AD3439">
            <v>806.38499999999988</v>
          </cell>
          <cell r="AE3439">
            <v>0</v>
          </cell>
          <cell r="AF3439">
            <v>0</v>
          </cell>
          <cell r="AG3439">
            <v>0</v>
          </cell>
          <cell r="AH3439">
            <v>0</v>
          </cell>
          <cell r="AI3439">
            <v>0</v>
          </cell>
          <cell r="AJ3439">
            <v>0</v>
          </cell>
          <cell r="AK3439">
            <v>0</v>
          </cell>
          <cell r="AL3439">
            <v>0</v>
          </cell>
          <cell r="AM3439">
            <v>0</v>
          </cell>
          <cell r="AN3439">
            <v>0</v>
          </cell>
          <cell r="AO3439">
            <v>0</v>
          </cell>
          <cell r="AP3439">
            <v>0</v>
          </cell>
          <cell r="AQ3439">
            <v>806.38499999999988</v>
          </cell>
        </row>
        <row r="3440">
          <cell r="A3440">
            <v>3</v>
          </cell>
          <cell r="B3440" t="str">
            <v>COP</v>
          </cell>
          <cell r="C3440" t="str">
            <v>Subastas</v>
          </cell>
          <cell r="D3440" t="str">
            <v>Fija</v>
          </cell>
          <cell r="E3440">
            <v>1</v>
          </cell>
          <cell r="F3440">
            <v>36542</v>
          </cell>
          <cell r="G3440" t="str">
            <v>Enero</v>
          </cell>
          <cell r="H3440">
            <v>2000</v>
          </cell>
          <cell r="I3440">
            <v>36908</v>
          </cell>
          <cell r="J3440">
            <v>2001</v>
          </cell>
          <cell r="K3440" t="str">
            <v>Enero</v>
          </cell>
          <cell r="L3440">
            <v>36595</v>
          </cell>
          <cell r="M3440" t="str">
            <v>Marzo</v>
          </cell>
          <cell r="N3440">
            <v>2000</v>
          </cell>
          <cell r="P3440">
            <v>0</v>
          </cell>
          <cell r="Q3440">
            <v>15</v>
          </cell>
          <cell r="R3440">
            <v>13</v>
          </cell>
          <cell r="S3440">
            <v>103.557</v>
          </cell>
          <cell r="T3440">
            <v>4828.2</v>
          </cell>
          <cell r="U3440">
            <v>4999.9390739999999</v>
          </cell>
          <cell r="V3440">
            <v>4828.2</v>
          </cell>
          <cell r="W3440">
            <v>4999.9390739999999</v>
          </cell>
          <cell r="X3440">
            <v>4828.2</v>
          </cell>
          <cell r="Y3440">
            <v>724.2299999999999</v>
          </cell>
          <cell r="Z3440">
            <v>5552.4299999999994</v>
          </cell>
          <cell r="AA3440">
            <v>62766.6</v>
          </cell>
          <cell r="AB3440">
            <v>0</v>
          </cell>
          <cell r="AC3440">
            <v>0</v>
          </cell>
          <cell r="AD3440">
            <v>724.2299999999999</v>
          </cell>
          <cell r="AE3440">
            <v>0</v>
          </cell>
          <cell r="AF3440">
            <v>0</v>
          </cell>
          <cell r="AG3440">
            <v>0</v>
          </cell>
          <cell r="AH3440">
            <v>0</v>
          </cell>
          <cell r="AI3440">
            <v>0</v>
          </cell>
          <cell r="AJ3440">
            <v>0</v>
          </cell>
          <cell r="AK3440">
            <v>0</v>
          </cell>
          <cell r="AL3440">
            <v>0</v>
          </cell>
          <cell r="AM3440">
            <v>0</v>
          </cell>
          <cell r="AN3440">
            <v>0</v>
          </cell>
          <cell r="AO3440">
            <v>0</v>
          </cell>
          <cell r="AP3440">
            <v>0</v>
          </cell>
          <cell r="AQ3440">
            <v>724.2299999999999</v>
          </cell>
        </row>
        <row r="3441">
          <cell r="A3441">
            <v>3</v>
          </cell>
          <cell r="B3441" t="str">
            <v>COP</v>
          </cell>
          <cell r="C3441" t="str">
            <v>Forzosas</v>
          </cell>
          <cell r="D3441" t="str">
            <v>Fija</v>
          </cell>
          <cell r="E3441">
            <v>1</v>
          </cell>
          <cell r="F3441">
            <v>36542</v>
          </cell>
          <cell r="G3441" t="str">
            <v>Enero</v>
          </cell>
          <cell r="H3441">
            <v>2000</v>
          </cell>
          <cell r="I3441">
            <v>36908</v>
          </cell>
          <cell r="J3441">
            <v>2001</v>
          </cell>
          <cell r="K3441" t="str">
            <v>Enero</v>
          </cell>
          <cell r="L3441">
            <v>36595</v>
          </cell>
          <cell r="M3441" t="str">
            <v>Marzo</v>
          </cell>
          <cell r="N3441">
            <v>2000</v>
          </cell>
          <cell r="P3441">
            <v>0</v>
          </cell>
          <cell r="Q3441">
            <v>15</v>
          </cell>
          <cell r="R3441">
            <v>13</v>
          </cell>
          <cell r="S3441">
            <v>103.557</v>
          </cell>
          <cell r="T3441">
            <v>775.7</v>
          </cell>
          <cell r="U3441">
            <v>803.29164900000001</v>
          </cell>
          <cell r="V3441">
            <v>775.7</v>
          </cell>
          <cell r="W3441">
            <v>803.29164900000001</v>
          </cell>
          <cell r="X3441">
            <v>775.7</v>
          </cell>
          <cell r="Y3441">
            <v>116.355</v>
          </cell>
          <cell r="Z3441">
            <v>892.05500000000006</v>
          </cell>
          <cell r="AA3441">
            <v>10084.1</v>
          </cell>
          <cell r="AB3441">
            <v>0</v>
          </cell>
          <cell r="AC3441">
            <v>0</v>
          </cell>
          <cell r="AD3441">
            <v>116.355</v>
          </cell>
          <cell r="AE3441">
            <v>0</v>
          </cell>
          <cell r="AF3441">
            <v>0</v>
          </cell>
          <cell r="AG3441">
            <v>0</v>
          </cell>
          <cell r="AH3441">
            <v>0</v>
          </cell>
          <cell r="AI3441">
            <v>0</v>
          </cell>
          <cell r="AJ3441">
            <v>0</v>
          </cell>
          <cell r="AK3441">
            <v>0</v>
          </cell>
          <cell r="AL3441">
            <v>0</v>
          </cell>
          <cell r="AM3441">
            <v>0</v>
          </cell>
          <cell r="AN3441">
            <v>0</v>
          </cell>
          <cell r="AO3441">
            <v>0</v>
          </cell>
          <cell r="AP3441">
            <v>0</v>
          </cell>
          <cell r="AQ3441">
            <v>116.355</v>
          </cell>
        </row>
        <row r="3442">
          <cell r="A3442">
            <v>3</v>
          </cell>
          <cell r="B3442" t="str">
            <v>COP</v>
          </cell>
          <cell r="C3442" t="str">
            <v>Subastas</v>
          </cell>
          <cell r="D3442" t="str">
            <v>Fija</v>
          </cell>
          <cell r="E3442">
            <v>2</v>
          </cell>
          <cell r="F3442">
            <v>36497</v>
          </cell>
          <cell r="G3442" t="str">
            <v>Diciembre</v>
          </cell>
          <cell r="H3442">
            <v>1999</v>
          </cell>
          <cell r="I3442">
            <v>37228</v>
          </cell>
          <cell r="J3442">
            <v>2001</v>
          </cell>
          <cell r="K3442" t="str">
            <v>Diciembre</v>
          </cell>
          <cell r="L3442">
            <v>36595</v>
          </cell>
          <cell r="M3442" t="str">
            <v>Marzo</v>
          </cell>
          <cell r="N3442">
            <v>2000</v>
          </cell>
          <cell r="P3442">
            <v>0</v>
          </cell>
          <cell r="Q3442">
            <v>18</v>
          </cell>
          <cell r="R3442">
            <v>14.5</v>
          </cell>
          <cell r="S3442">
            <v>109.6</v>
          </cell>
          <cell r="T3442">
            <v>13686</v>
          </cell>
          <cell r="U3442">
            <v>14999.856</v>
          </cell>
          <cell r="V3442">
            <v>13686</v>
          </cell>
          <cell r="W3442">
            <v>14999.856</v>
          </cell>
          <cell r="X3442">
            <v>13686</v>
          </cell>
          <cell r="Y3442">
            <v>2463.48</v>
          </cell>
          <cell r="Z3442">
            <v>16149.48</v>
          </cell>
          <cell r="AA3442">
            <v>198447</v>
          </cell>
          <cell r="AB3442">
            <v>0</v>
          </cell>
          <cell r="AC3442">
            <v>2463.48</v>
          </cell>
          <cell r="AD3442">
            <v>2463.48</v>
          </cell>
          <cell r="AE3442">
            <v>0</v>
          </cell>
          <cell r="AF3442">
            <v>0</v>
          </cell>
          <cell r="AG3442">
            <v>0</v>
          </cell>
          <cell r="AH3442">
            <v>0</v>
          </cell>
          <cell r="AI3442">
            <v>0</v>
          </cell>
          <cell r="AJ3442">
            <v>0</v>
          </cell>
          <cell r="AK3442">
            <v>0</v>
          </cell>
          <cell r="AL3442">
            <v>0</v>
          </cell>
          <cell r="AM3442">
            <v>0</v>
          </cell>
          <cell r="AN3442">
            <v>0</v>
          </cell>
          <cell r="AO3442">
            <v>0</v>
          </cell>
          <cell r="AP3442">
            <v>0</v>
          </cell>
          <cell r="AQ3442">
            <v>4926.96</v>
          </cell>
        </row>
        <row r="3443">
          <cell r="A3443">
            <v>3</v>
          </cell>
          <cell r="B3443" t="str">
            <v>COP</v>
          </cell>
          <cell r="C3443" t="str">
            <v>Subastas</v>
          </cell>
          <cell r="D3443" t="str">
            <v>Fija</v>
          </cell>
          <cell r="E3443">
            <v>3</v>
          </cell>
          <cell r="F3443">
            <v>36458</v>
          </cell>
          <cell r="G3443" t="str">
            <v>Octubre</v>
          </cell>
          <cell r="H3443">
            <v>1999</v>
          </cell>
          <cell r="I3443">
            <v>37554</v>
          </cell>
          <cell r="J3443">
            <v>2002</v>
          </cell>
          <cell r="K3443" t="str">
            <v>Octubre</v>
          </cell>
          <cell r="L3443">
            <v>36595</v>
          </cell>
          <cell r="M3443" t="str">
            <v>Marzo</v>
          </cell>
          <cell r="N3443">
            <v>2000</v>
          </cell>
          <cell r="P3443">
            <v>0</v>
          </cell>
          <cell r="Q3443">
            <v>18</v>
          </cell>
          <cell r="R3443">
            <v>15.5</v>
          </cell>
          <cell r="S3443">
            <v>111.489</v>
          </cell>
          <cell r="T3443">
            <v>13454.1</v>
          </cell>
          <cell r="U3443">
            <v>14999.841549000001</v>
          </cell>
          <cell r="V3443">
            <v>13454.1</v>
          </cell>
          <cell r="W3443">
            <v>14999.841549000001</v>
          </cell>
          <cell r="X3443">
            <v>13454.1</v>
          </cell>
          <cell r="Y3443">
            <v>2421.7379999999998</v>
          </cell>
          <cell r="Z3443">
            <v>15875.838</v>
          </cell>
          <cell r="AA3443">
            <v>208538.55000000002</v>
          </cell>
          <cell r="AB3443">
            <v>0</v>
          </cell>
          <cell r="AC3443">
            <v>2421.7379999999998</v>
          </cell>
          <cell r="AD3443">
            <v>2421.7379999999998</v>
          </cell>
          <cell r="AE3443">
            <v>2421.7379999999998</v>
          </cell>
          <cell r="AF3443">
            <v>0</v>
          </cell>
          <cell r="AG3443">
            <v>0</v>
          </cell>
          <cell r="AH3443">
            <v>0</v>
          </cell>
          <cell r="AI3443">
            <v>0</v>
          </cell>
          <cell r="AJ3443">
            <v>0</v>
          </cell>
          <cell r="AK3443">
            <v>0</v>
          </cell>
          <cell r="AL3443">
            <v>0</v>
          </cell>
          <cell r="AM3443">
            <v>0</v>
          </cell>
          <cell r="AN3443">
            <v>0</v>
          </cell>
          <cell r="AO3443">
            <v>0</v>
          </cell>
          <cell r="AP3443">
            <v>0</v>
          </cell>
          <cell r="AQ3443">
            <v>7265.2139999999999</v>
          </cell>
        </row>
        <row r="3444">
          <cell r="A3444">
            <v>3</v>
          </cell>
          <cell r="B3444" t="str">
            <v>COP</v>
          </cell>
          <cell r="C3444" t="str">
            <v>Forzosas</v>
          </cell>
          <cell r="D3444" t="str">
            <v>Fija</v>
          </cell>
          <cell r="E3444">
            <v>3</v>
          </cell>
          <cell r="F3444">
            <v>36458</v>
          </cell>
          <cell r="G3444" t="str">
            <v>Octubre</v>
          </cell>
          <cell r="H3444">
            <v>1999</v>
          </cell>
          <cell r="I3444">
            <v>37554</v>
          </cell>
          <cell r="J3444">
            <v>2002</v>
          </cell>
          <cell r="K3444" t="str">
            <v>Octubre</v>
          </cell>
          <cell r="L3444">
            <v>36595</v>
          </cell>
          <cell r="M3444" t="str">
            <v>Marzo</v>
          </cell>
          <cell r="N3444">
            <v>2000</v>
          </cell>
          <cell r="P3444">
            <v>0</v>
          </cell>
          <cell r="Q3444">
            <v>18</v>
          </cell>
          <cell r="R3444">
            <v>15.5</v>
          </cell>
          <cell r="S3444">
            <v>111.489</v>
          </cell>
          <cell r="T3444">
            <v>448.4</v>
          </cell>
          <cell r="U3444">
            <v>499.916676</v>
          </cell>
          <cell r="V3444">
            <v>448.4</v>
          </cell>
          <cell r="W3444">
            <v>499.916676</v>
          </cell>
          <cell r="X3444">
            <v>448.4</v>
          </cell>
          <cell r="Y3444">
            <v>80.711999999999989</v>
          </cell>
          <cell r="Z3444">
            <v>529.11199999999997</v>
          </cell>
          <cell r="AA3444">
            <v>6950.2</v>
          </cell>
          <cell r="AB3444">
            <v>0</v>
          </cell>
          <cell r="AC3444">
            <v>80.711999999999989</v>
          </cell>
          <cell r="AD3444">
            <v>80.711999999999989</v>
          </cell>
          <cell r="AE3444">
            <v>80.711999999999989</v>
          </cell>
          <cell r="AF3444">
            <v>0</v>
          </cell>
          <cell r="AG3444">
            <v>0</v>
          </cell>
          <cell r="AH3444">
            <v>0</v>
          </cell>
          <cell r="AI3444">
            <v>0</v>
          </cell>
          <cell r="AJ3444">
            <v>0</v>
          </cell>
          <cell r="AK3444">
            <v>0</v>
          </cell>
          <cell r="AL3444">
            <v>0</v>
          </cell>
          <cell r="AM3444">
            <v>0</v>
          </cell>
          <cell r="AN3444">
            <v>0</v>
          </cell>
          <cell r="AO3444">
            <v>0</v>
          </cell>
          <cell r="AP3444">
            <v>0</v>
          </cell>
          <cell r="AQ3444">
            <v>242.13599999999997</v>
          </cell>
        </row>
        <row r="3445">
          <cell r="A3445">
            <v>3</v>
          </cell>
          <cell r="B3445" t="str">
            <v>COP</v>
          </cell>
          <cell r="C3445" t="str">
            <v>Subastas</v>
          </cell>
          <cell r="D3445" t="str">
            <v>Fija</v>
          </cell>
          <cell r="E3445">
            <v>5</v>
          </cell>
          <cell r="F3445">
            <v>36560</v>
          </cell>
          <cell r="G3445" t="str">
            <v>Febrero</v>
          </cell>
          <cell r="H3445">
            <v>2000</v>
          </cell>
          <cell r="I3445">
            <v>38387</v>
          </cell>
          <cell r="J3445">
            <v>2005</v>
          </cell>
          <cell r="K3445" t="str">
            <v>Febrero</v>
          </cell>
          <cell r="L3445">
            <v>36595</v>
          </cell>
          <cell r="M3445" t="str">
            <v>Marzo</v>
          </cell>
          <cell r="N3445">
            <v>2000</v>
          </cell>
          <cell r="P3445">
            <v>0</v>
          </cell>
          <cell r="Q3445">
            <v>15</v>
          </cell>
          <cell r="R3445">
            <v>16.989999999999998</v>
          </cell>
          <cell r="S3445">
            <v>95.010999999999996</v>
          </cell>
          <cell r="T3445">
            <v>11525</v>
          </cell>
          <cell r="U3445">
            <v>10950.017750000001</v>
          </cell>
          <cell r="V3445">
            <v>11525</v>
          </cell>
          <cell r="W3445">
            <v>10950.017750000001</v>
          </cell>
          <cell r="X3445">
            <v>11525</v>
          </cell>
          <cell r="Y3445">
            <v>1728.75</v>
          </cell>
          <cell r="Z3445">
            <v>13253.75</v>
          </cell>
          <cell r="AA3445">
            <v>195809.74999999997</v>
          </cell>
          <cell r="AB3445">
            <v>0</v>
          </cell>
          <cell r="AC3445">
            <v>0</v>
          </cell>
          <cell r="AD3445">
            <v>1728.75</v>
          </cell>
          <cell r="AE3445">
            <v>1728.75</v>
          </cell>
          <cell r="AF3445">
            <v>1728.75</v>
          </cell>
          <cell r="AG3445">
            <v>1728.75</v>
          </cell>
          <cell r="AH3445">
            <v>1728.75</v>
          </cell>
          <cell r="AI3445">
            <v>0</v>
          </cell>
          <cell r="AJ3445">
            <v>0</v>
          </cell>
          <cell r="AK3445">
            <v>0</v>
          </cell>
          <cell r="AL3445">
            <v>0</v>
          </cell>
          <cell r="AM3445">
            <v>0</v>
          </cell>
          <cell r="AN3445">
            <v>0</v>
          </cell>
          <cell r="AO3445">
            <v>0</v>
          </cell>
          <cell r="AP3445">
            <v>0</v>
          </cell>
          <cell r="AQ3445">
            <v>8643.75</v>
          </cell>
        </row>
        <row r="3446">
          <cell r="A3446">
            <v>3</v>
          </cell>
          <cell r="B3446" t="str">
            <v>COP</v>
          </cell>
          <cell r="C3446" t="str">
            <v>Forzosas</v>
          </cell>
          <cell r="D3446" t="str">
            <v>Fija</v>
          </cell>
          <cell r="E3446">
            <v>1</v>
          </cell>
          <cell r="F3446">
            <v>36542</v>
          </cell>
          <cell r="G3446" t="str">
            <v>Enero</v>
          </cell>
          <cell r="H3446">
            <v>2000</v>
          </cell>
          <cell r="I3446">
            <v>36908</v>
          </cell>
          <cell r="J3446">
            <v>2001</v>
          </cell>
          <cell r="K3446" t="str">
            <v>Enero</v>
          </cell>
          <cell r="L3446">
            <v>36599</v>
          </cell>
          <cell r="M3446" t="str">
            <v>Marzo</v>
          </cell>
          <cell r="N3446">
            <v>2000</v>
          </cell>
          <cell r="P3446">
            <v>0</v>
          </cell>
          <cell r="Q3446">
            <v>15</v>
          </cell>
          <cell r="R3446">
            <v>13</v>
          </cell>
          <cell r="S3446">
            <v>103.696</v>
          </cell>
          <cell r="T3446">
            <v>4385.3</v>
          </cell>
          <cell r="U3446">
            <v>4547.3806880000002</v>
          </cell>
          <cell r="V3446">
            <v>4385.3</v>
          </cell>
          <cell r="W3446">
            <v>4547.3806880000002</v>
          </cell>
          <cell r="X3446">
            <v>4385.3</v>
          </cell>
          <cell r="Y3446">
            <v>657.79499999999996</v>
          </cell>
          <cell r="Z3446">
            <v>5043.0950000000003</v>
          </cell>
          <cell r="AA3446">
            <v>57008.9</v>
          </cell>
          <cell r="AB3446">
            <v>0</v>
          </cell>
          <cell r="AC3446">
            <v>0</v>
          </cell>
          <cell r="AD3446">
            <v>657.79499999999996</v>
          </cell>
          <cell r="AE3446">
            <v>0</v>
          </cell>
          <cell r="AF3446">
            <v>0</v>
          </cell>
          <cell r="AG3446">
            <v>0</v>
          </cell>
          <cell r="AH3446">
            <v>0</v>
          </cell>
          <cell r="AI3446">
            <v>0</v>
          </cell>
          <cell r="AJ3446">
            <v>0</v>
          </cell>
          <cell r="AK3446">
            <v>0</v>
          </cell>
          <cell r="AL3446">
            <v>0</v>
          </cell>
          <cell r="AM3446">
            <v>0</v>
          </cell>
          <cell r="AN3446">
            <v>0</v>
          </cell>
          <cell r="AO3446">
            <v>0</v>
          </cell>
          <cell r="AP3446">
            <v>0</v>
          </cell>
          <cell r="AQ3446">
            <v>657.79499999999996</v>
          </cell>
        </row>
        <row r="3447">
          <cell r="A3447">
            <v>3</v>
          </cell>
          <cell r="B3447" t="str">
            <v>COP</v>
          </cell>
          <cell r="C3447" t="str">
            <v>Forzosas</v>
          </cell>
          <cell r="D3447" t="str">
            <v>Fija</v>
          </cell>
          <cell r="E3447">
            <v>2</v>
          </cell>
          <cell r="F3447">
            <v>36497</v>
          </cell>
          <cell r="G3447" t="str">
            <v>Diciembre</v>
          </cell>
          <cell r="H3447">
            <v>1999</v>
          </cell>
          <cell r="I3447">
            <v>37228</v>
          </cell>
          <cell r="J3447">
            <v>2001</v>
          </cell>
          <cell r="K3447" t="str">
            <v>Diciembre</v>
          </cell>
          <cell r="L3447">
            <v>36599</v>
          </cell>
          <cell r="M3447" t="str">
            <v>Marzo</v>
          </cell>
          <cell r="N3447">
            <v>2000</v>
          </cell>
          <cell r="P3447">
            <v>0</v>
          </cell>
          <cell r="Q3447">
            <v>18</v>
          </cell>
          <cell r="R3447">
            <v>14.5</v>
          </cell>
          <cell r="S3447">
            <v>109.76300000000001</v>
          </cell>
          <cell r="T3447">
            <v>3620.5</v>
          </cell>
          <cell r="U3447">
            <v>3973.969415</v>
          </cell>
          <cell r="V3447">
            <v>3620.5</v>
          </cell>
          <cell r="W3447">
            <v>3973.969415</v>
          </cell>
          <cell r="X3447">
            <v>3620.5</v>
          </cell>
          <cell r="Y3447">
            <v>651.68999999999994</v>
          </cell>
          <cell r="Z3447">
            <v>4272.1899999999996</v>
          </cell>
          <cell r="AA3447">
            <v>52497.25</v>
          </cell>
          <cell r="AB3447">
            <v>0</v>
          </cell>
          <cell r="AC3447">
            <v>651.68999999999994</v>
          </cell>
          <cell r="AD3447">
            <v>651.68999999999994</v>
          </cell>
          <cell r="AE3447">
            <v>0</v>
          </cell>
          <cell r="AF3447">
            <v>0</v>
          </cell>
          <cell r="AG3447">
            <v>0</v>
          </cell>
          <cell r="AH3447">
            <v>0</v>
          </cell>
          <cell r="AI3447">
            <v>0</v>
          </cell>
          <cell r="AJ3447">
            <v>0</v>
          </cell>
          <cell r="AK3447">
            <v>0</v>
          </cell>
          <cell r="AL3447">
            <v>0</v>
          </cell>
          <cell r="AM3447">
            <v>0</v>
          </cell>
          <cell r="AN3447">
            <v>0</v>
          </cell>
          <cell r="AO3447">
            <v>0</v>
          </cell>
          <cell r="AP3447">
            <v>0</v>
          </cell>
          <cell r="AQ3447">
            <v>1303.3799999999999</v>
          </cell>
        </row>
        <row r="3448">
          <cell r="A3448">
            <v>3</v>
          </cell>
          <cell r="B3448" t="str">
            <v>COP</v>
          </cell>
          <cell r="C3448" t="str">
            <v>Forzosas</v>
          </cell>
          <cell r="D3448" t="str">
            <v>Fija</v>
          </cell>
          <cell r="E3448">
            <v>1</v>
          </cell>
          <cell r="F3448">
            <v>36542</v>
          </cell>
          <cell r="G3448" t="str">
            <v>Enero</v>
          </cell>
          <cell r="H3448">
            <v>2000</v>
          </cell>
          <cell r="I3448">
            <v>36908</v>
          </cell>
          <cell r="J3448">
            <v>2001</v>
          </cell>
          <cell r="K3448" t="str">
            <v>Enero</v>
          </cell>
          <cell r="L3448">
            <v>36600</v>
          </cell>
          <cell r="M3448" t="str">
            <v>Marzo</v>
          </cell>
          <cell r="N3448">
            <v>2000</v>
          </cell>
          <cell r="P3448">
            <v>0</v>
          </cell>
          <cell r="Q3448">
            <v>15</v>
          </cell>
          <cell r="R3448">
            <v>13</v>
          </cell>
          <cell r="S3448">
            <v>103.73099999999999</v>
          </cell>
          <cell r="T3448">
            <v>96.4</v>
          </cell>
          <cell r="U3448">
            <v>99.996684000000002</v>
          </cell>
          <cell r="V3448">
            <v>96.4</v>
          </cell>
          <cell r="W3448">
            <v>99.996684000000002</v>
          </cell>
          <cell r="X3448">
            <v>96.4</v>
          </cell>
          <cell r="Y3448">
            <v>14.46</v>
          </cell>
          <cell r="Z3448">
            <v>110.86000000000001</v>
          </cell>
          <cell r="AA3448">
            <v>1253.2</v>
          </cell>
          <cell r="AB3448">
            <v>0</v>
          </cell>
          <cell r="AC3448">
            <v>0</v>
          </cell>
          <cell r="AD3448">
            <v>14.46</v>
          </cell>
          <cell r="AE3448">
            <v>0</v>
          </cell>
          <cell r="AF3448">
            <v>0</v>
          </cell>
          <cell r="AG3448">
            <v>0</v>
          </cell>
          <cell r="AH3448">
            <v>0</v>
          </cell>
          <cell r="AI3448">
            <v>0</v>
          </cell>
          <cell r="AJ3448">
            <v>0</v>
          </cell>
          <cell r="AK3448">
            <v>0</v>
          </cell>
          <cell r="AL3448">
            <v>0</v>
          </cell>
          <cell r="AM3448">
            <v>0</v>
          </cell>
          <cell r="AN3448">
            <v>0</v>
          </cell>
          <cell r="AO3448">
            <v>0</v>
          </cell>
          <cell r="AP3448">
            <v>0</v>
          </cell>
          <cell r="AQ3448">
            <v>14.46</v>
          </cell>
        </row>
        <row r="3449">
          <cell r="A3449">
            <v>3</v>
          </cell>
          <cell r="B3449" t="str">
            <v>COP</v>
          </cell>
          <cell r="C3449" t="str">
            <v>Forzosas</v>
          </cell>
          <cell r="D3449" t="str">
            <v>Fija</v>
          </cell>
          <cell r="E3449">
            <v>1</v>
          </cell>
          <cell r="F3449">
            <v>36542</v>
          </cell>
          <cell r="G3449" t="str">
            <v>Enero</v>
          </cell>
          <cell r="H3449">
            <v>2000</v>
          </cell>
          <cell r="I3449">
            <v>36908</v>
          </cell>
          <cell r="J3449">
            <v>2001</v>
          </cell>
          <cell r="K3449" t="str">
            <v>Enero</v>
          </cell>
          <cell r="L3449">
            <v>36601</v>
          </cell>
          <cell r="M3449" t="str">
            <v>Marzo</v>
          </cell>
          <cell r="N3449">
            <v>2000</v>
          </cell>
          <cell r="P3449">
            <v>0</v>
          </cell>
          <cell r="Q3449">
            <v>15</v>
          </cell>
          <cell r="R3449">
            <v>13.5</v>
          </cell>
          <cell r="S3449">
            <v>103.381</v>
          </cell>
          <cell r="T3449">
            <v>2418.1</v>
          </cell>
          <cell r="U3449">
            <v>2499.8559610000002</v>
          </cell>
          <cell r="V3449">
            <v>2418.1</v>
          </cell>
          <cell r="W3449">
            <v>2499.8559610000002</v>
          </cell>
          <cell r="X3449">
            <v>2418.1</v>
          </cell>
          <cell r="Y3449">
            <v>362.71499999999997</v>
          </cell>
          <cell r="Z3449">
            <v>2780.8150000000001</v>
          </cell>
          <cell r="AA3449">
            <v>32644.35</v>
          </cell>
          <cell r="AB3449">
            <v>0</v>
          </cell>
          <cell r="AC3449">
            <v>0</v>
          </cell>
          <cell r="AD3449">
            <v>362.71499999999997</v>
          </cell>
          <cell r="AE3449">
            <v>0</v>
          </cell>
          <cell r="AF3449">
            <v>0</v>
          </cell>
          <cell r="AG3449">
            <v>0</v>
          </cell>
          <cell r="AH3449">
            <v>0</v>
          </cell>
          <cell r="AI3449">
            <v>0</v>
          </cell>
          <cell r="AJ3449">
            <v>0</v>
          </cell>
          <cell r="AK3449">
            <v>0</v>
          </cell>
          <cell r="AL3449">
            <v>0</v>
          </cell>
          <cell r="AM3449">
            <v>0</v>
          </cell>
          <cell r="AN3449">
            <v>0</v>
          </cell>
          <cell r="AO3449">
            <v>0</v>
          </cell>
          <cell r="AP3449">
            <v>0</v>
          </cell>
          <cell r="AQ3449">
            <v>362.71499999999997</v>
          </cell>
        </row>
        <row r="3450">
          <cell r="A3450">
            <v>3</v>
          </cell>
          <cell r="B3450" t="str">
            <v>COP</v>
          </cell>
          <cell r="C3450" t="str">
            <v>Convenidas</v>
          </cell>
          <cell r="D3450" t="str">
            <v>Fija</v>
          </cell>
          <cell r="E3450">
            <v>1</v>
          </cell>
          <cell r="F3450">
            <v>36542</v>
          </cell>
          <cell r="G3450" t="str">
            <v>Enero</v>
          </cell>
          <cell r="H3450">
            <v>2000</v>
          </cell>
          <cell r="I3450">
            <v>36908</v>
          </cell>
          <cell r="J3450">
            <v>2001</v>
          </cell>
          <cell r="K3450" t="str">
            <v>Enero</v>
          </cell>
          <cell r="L3450">
            <v>36601</v>
          </cell>
          <cell r="M3450" t="str">
            <v>Marzo</v>
          </cell>
          <cell r="N3450">
            <v>2000</v>
          </cell>
          <cell r="P3450">
            <v>0</v>
          </cell>
          <cell r="Q3450">
            <v>15</v>
          </cell>
          <cell r="R3450">
            <v>13.67</v>
          </cell>
          <cell r="S3450">
            <v>103.251</v>
          </cell>
          <cell r="T3450">
            <v>9000.7999999999993</v>
          </cell>
          <cell r="U3450">
            <v>9293.4160080000001</v>
          </cell>
          <cell r="V3450">
            <v>9000.7999999999993</v>
          </cell>
          <cell r="W3450">
            <v>9293.4160080000001</v>
          </cell>
          <cell r="X3450">
            <v>9000.7999999999993</v>
          </cell>
          <cell r="Y3450">
            <v>1350.12</v>
          </cell>
          <cell r="Z3450">
            <v>10350.919999999998</v>
          </cell>
          <cell r="AA3450">
            <v>123040.93599999999</v>
          </cell>
          <cell r="AB3450">
            <v>0</v>
          </cell>
          <cell r="AC3450">
            <v>0</v>
          </cell>
          <cell r="AD3450">
            <v>1350.12</v>
          </cell>
          <cell r="AE3450">
            <v>0</v>
          </cell>
          <cell r="AF3450">
            <v>0</v>
          </cell>
          <cell r="AG3450">
            <v>0</v>
          </cell>
          <cell r="AH3450">
            <v>0</v>
          </cell>
          <cell r="AI3450">
            <v>0</v>
          </cell>
          <cell r="AJ3450">
            <v>0</v>
          </cell>
          <cell r="AK3450">
            <v>0</v>
          </cell>
          <cell r="AL3450">
            <v>0</v>
          </cell>
          <cell r="AM3450">
            <v>0</v>
          </cell>
          <cell r="AN3450">
            <v>0</v>
          </cell>
          <cell r="AO3450">
            <v>0</v>
          </cell>
          <cell r="AP3450">
            <v>0</v>
          </cell>
          <cell r="AQ3450">
            <v>1350.12</v>
          </cell>
        </row>
        <row r="3451">
          <cell r="A3451">
            <v>3</v>
          </cell>
          <cell r="B3451" t="str">
            <v>COP</v>
          </cell>
          <cell r="C3451" t="str">
            <v>Subastas</v>
          </cell>
          <cell r="D3451" t="str">
            <v>Fija</v>
          </cell>
          <cell r="E3451">
            <v>1</v>
          </cell>
          <cell r="F3451">
            <v>36542</v>
          </cell>
          <cell r="G3451" t="str">
            <v>Enero</v>
          </cell>
          <cell r="H3451">
            <v>2000</v>
          </cell>
          <cell r="I3451">
            <v>36908</v>
          </cell>
          <cell r="J3451">
            <v>2001</v>
          </cell>
          <cell r="K3451" t="str">
            <v>Enero</v>
          </cell>
          <cell r="L3451">
            <v>36602</v>
          </cell>
          <cell r="M3451" t="str">
            <v>Marzo</v>
          </cell>
          <cell r="N3451">
            <v>2000</v>
          </cell>
          <cell r="P3451">
            <v>0</v>
          </cell>
          <cell r="Q3451">
            <v>15</v>
          </cell>
          <cell r="R3451">
            <v>13.5</v>
          </cell>
          <cell r="S3451">
            <v>103.417</v>
          </cell>
          <cell r="T3451">
            <v>7251.7</v>
          </cell>
          <cell r="U3451">
            <v>7499.490589</v>
          </cell>
          <cell r="V3451">
            <v>7251.7</v>
          </cell>
          <cell r="W3451">
            <v>7499.490589</v>
          </cell>
          <cell r="X3451">
            <v>7251.7</v>
          </cell>
          <cell r="Y3451">
            <v>1087.7549999999999</v>
          </cell>
          <cell r="Z3451">
            <v>8339.4549999999999</v>
          </cell>
          <cell r="AA3451">
            <v>97897.95</v>
          </cell>
          <cell r="AB3451">
            <v>0</v>
          </cell>
          <cell r="AC3451">
            <v>0</v>
          </cell>
          <cell r="AD3451">
            <v>1087.7549999999999</v>
          </cell>
          <cell r="AE3451">
            <v>0</v>
          </cell>
          <cell r="AF3451">
            <v>0</v>
          </cell>
          <cell r="AG3451">
            <v>0</v>
          </cell>
          <cell r="AH3451">
            <v>0</v>
          </cell>
          <cell r="AI3451">
            <v>0</v>
          </cell>
          <cell r="AJ3451">
            <v>0</v>
          </cell>
          <cell r="AK3451">
            <v>0</v>
          </cell>
          <cell r="AL3451">
            <v>0</v>
          </cell>
          <cell r="AM3451">
            <v>0</v>
          </cell>
          <cell r="AN3451">
            <v>0</v>
          </cell>
          <cell r="AO3451">
            <v>0</v>
          </cell>
          <cell r="AP3451">
            <v>0</v>
          </cell>
          <cell r="AQ3451">
            <v>1087.7549999999999</v>
          </cell>
        </row>
        <row r="3452">
          <cell r="A3452">
            <v>3</v>
          </cell>
          <cell r="B3452" t="str">
            <v>COP</v>
          </cell>
          <cell r="C3452" t="str">
            <v>Forzosas</v>
          </cell>
          <cell r="D3452" t="str">
            <v>Fija</v>
          </cell>
          <cell r="E3452">
            <v>1</v>
          </cell>
          <cell r="F3452">
            <v>36542</v>
          </cell>
          <cell r="G3452" t="str">
            <v>Enero</v>
          </cell>
          <cell r="H3452">
            <v>2000</v>
          </cell>
          <cell r="I3452">
            <v>36908</v>
          </cell>
          <cell r="J3452">
            <v>2001</v>
          </cell>
          <cell r="K3452" t="str">
            <v>Enero</v>
          </cell>
          <cell r="L3452">
            <v>36602</v>
          </cell>
          <cell r="M3452" t="str">
            <v>Marzo</v>
          </cell>
          <cell r="N3452">
            <v>2000</v>
          </cell>
          <cell r="P3452">
            <v>0</v>
          </cell>
          <cell r="Q3452">
            <v>15</v>
          </cell>
          <cell r="R3452">
            <v>13.5</v>
          </cell>
          <cell r="S3452">
            <v>103.417</v>
          </cell>
          <cell r="T3452">
            <v>181.4</v>
          </cell>
          <cell r="U3452">
            <v>187.59843799999999</v>
          </cell>
          <cell r="V3452">
            <v>181.4</v>
          </cell>
          <cell r="W3452">
            <v>187.59843799999999</v>
          </cell>
          <cell r="X3452">
            <v>181.4</v>
          </cell>
          <cell r="Y3452">
            <v>27.21</v>
          </cell>
          <cell r="Z3452">
            <v>208.61</v>
          </cell>
          <cell r="AA3452">
            <v>2448.9</v>
          </cell>
          <cell r="AB3452">
            <v>0</v>
          </cell>
          <cell r="AC3452">
            <v>0</v>
          </cell>
          <cell r="AD3452">
            <v>27.21</v>
          </cell>
          <cell r="AE3452">
            <v>0</v>
          </cell>
          <cell r="AF3452">
            <v>0</v>
          </cell>
          <cell r="AG3452">
            <v>0</v>
          </cell>
          <cell r="AH3452">
            <v>0</v>
          </cell>
          <cell r="AI3452">
            <v>0</v>
          </cell>
          <cell r="AJ3452">
            <v>0</v>
          </cell>
          <cell r="AK3452">
            <v>0</v>
          </cell>
          <cell r="AL3452">
            <v>0</v>
          </cell>
          <cell r="AM3452">
            <v>0</v>
          </cell>
          <cell r="AN3452">
            <v>0</v>
          </cell>
          <cell r="AO3452">
            <v>0</v>
          </cell>
          <cell r="AP3452">
            <v>0</v>
          </cell>
          <cell r="AQ3452">
            <v>27.21</v>
          </cell>
        </row>
        <row r="3453">
          <cell r="A3453">
            <v>3</v>
          </cell>
          <cell r="B3453" t="str">
            <v>COP</v>
          </cell>
          <cell r="C3453" t="str">
            <v>Convenidas</v>
          </cell>
          <cell r="D3453" t="str">
            <v>Fija</v>
          </cell>
          <cell r="E3453">
            <v>1</v>
          </cell>
          <cell r="F3453">
            <v>36542</v>
          </cell>
          <cell r="G3453" t="str">
            <v>Enero</v>
          </cell>
          <cell r="H3453">
            <v>2000</v>
          </cell>
          <cell r="I3453">
            <v>36908</v>
          </cell>
          <cell r="J3453">
            <v>2001</v>
          </cell>
          <cell r="K3453" t="str">
            <v>Enero</v>
          </cell>
          <cell r="L3453">
            <v>36602</v>
          </cell>
          <cell r="M3453" t="str">
            <v>Marzo</v>
          </cell>
          <cell r="N3453">
            <v>2000</v>
          </cell>
          <cell r="P3453">
            <v>0</v>
          </cell>
          <cell r="Q3453">
            <v>15</v>
          </cell>
          <cell r="R3453">
            <v>13.7</v>
          </cell>
          <cell r="S3453">
            <v>103.264</v>
          </cell>
          <cell r="T3453">
            <v>29051.7</v>
          </cell>
          <cell r="U3453">
            <v>29999.947488000002</v>
          </cell>
          <cell r="V3453">
            <v>29051.7</v>
          </cell>
          <cell r="W3453">
            <v>29999.947488000002</v>
          </cell>
          <cell r="X3453">
            <v>29051.7</v>
          </cell>
          <cell r="Y3453">
            <v>4357.7550000000001</v>
          </cell>
          <cell r="Z3453">
            <v>33409.455000000002</v>
          </cell>
          <cell r="AA3453">
            <v>398008.29</v>
          </cell>
          <cell r="AB3453">
            <v>0</v>
          </cell>
          <cell r="AC3453">
            <v>0</v>
          </cell>
          <cell r="AD3453">
            <v>4357.7550000000001</v>
          </cell>
          <cell r="AE3453">
            <v>0</v>
          </cell>
          <cell r="AF3453">
            <v>0</v>
          </cell>
          <cell r="AG3453">
            <v>0</v>
          </cell>
          <cell r="AH3453">
            <v>0</v>
          </cell>
          <cell r="AI3453">
            <v>0</v>
          </cell>
          <cell r="AJ3453">
            <v>0</v>
          </cell>
          <cell r="AK3453">
            <v>0</v>
          </cell>
          <cell r="AL3453">
            <v>0</v>
          </cell>
          <cell r="AM3453">
            <v>0</v>
          </cell>
          <cell r="AN3453">
            <v>0</v>
          </cell>
          <cell r="AO3453">
            <v>0</v>
          </cell>
          <cell r="AP3453">
            <v>0</v>
          </cell>
          <cell r="AQ3453">
            <v>4357.7550000000001</v>
          </cell>
        </row>
        <row r="3454">
          <cell r="A3454">
            <v>3</v>
          </cell>
          <cell r="B3454" t="str">
            <v>COP</v>
          </cell>
          <cell r="C3454" t="str">
            <v>Forzosas</v>
          </cell>
          <cell r="D3454" t="str">
            <v>Fija</v>
          </cell>
          <cell r="E3454">
            <v>1</v>
          </cell>
          <cell r="F3454">
            <v>36542</v>
          </cell>
          <cell r="G3454" t="str">
            <v>Enero</v>
          </cell>
          <cell r="H3454">
            <v>2000</v>
          </cell>
          <cell r="I3454">
            <v>36908</v>
          </cell>
          <cell r="J3454">
            <v>2001</v>
          </cell>
          <cell r="K3454" t="str">
            <v>Enero</v>
          </cell>
          <cell r="L3454">
            <v>36607</v>
          </cell>
          <cell r="M3454" t="str">
            <v>Marzo</v>
          </cell>
          <cell r="N3454">
            <v>2000</v>
          </cell>
          <cell r="P3454">
            <v>0</v>
          </cell>
          <cell r="Q3454">
            <v>15</v>
          </cell>
          <cell r="R3454">
            <v>13.4999</v>
          </cell>
          <cell r="S3454">
            <v>103.59699999999999</v>
          </cell>
          <cell r="T3454">
            <v>1969</v>
          </cell>
          <cell r="U3454">
            <v>2039.82493</v>
          </cell>
          <cell r="V3454">
            <v>1969</v>
          </cell>
          <cell r="W3454">
            <v>2039.82493</v>
          </cell>
          <cell r="X3454">
            <v>1969</v>
          </cell>
          <cell r="Y3454">
            <v>295.34999999999997</v>
          </cell>
          <cell r="Z3454">
            <v>2264.35</v>
          </cell>
          <cell r="AA3454">
            <v>26581.303100000001</v>
          </cell>
          <cell r="AB3454">
            <v>0</v>
          </cell>
          <cell r="AC3454">
            <v>0</v>
          </cell>
          <cell r="AD3454">
            <v>295.34999999999997</v>
          </cell>
          <cell r="AE3454">
            <v>0</v>
          </cell>
          <cell r="AF3454">
            <v>0</v>
          </cell>
          <cell r="AG3454">
            <v>0</v>
          </cell>
          <cell r="AH3454">
            <v>0</v>
          </cell>
          <cell r="AI3454">
            <v>0</v>
          </cell>
          <cell r="AJ3454">
            <v>0</v>
          </cell>
          <cell r="AK3454">
            <v>0</v>
          </cell>
          <cell r="AL3454">
            <v>0</v>
          </cell>
          <cell r="AM3454">
            <v>0</v>
          </cell>
          <cell r="AN3454">
            <v>0</v>
          </cell>
          <cell r="AO3454">
            <v>0</v>
          </cell>
          <cell r="AP3454">
            <v>0</v>
          </cell>
          <cell r="AQ3454">
            <v>295.34999999999997</v>
          </cell>
        </row>
        <row r="3455">
          <cell r="A3455">
            <v>3</v>
          </cell>
          <cell r="B3455" t="str">
            <v>COP</v>
          </cell>
          <cell r="C3455" t="str">
            <v>Forzosas</v>
          </cell>
          <cell r="D3455" t="str">
            <v>Fija</v>
          </cell>
          <cell r="E3455">
            <v>2</v>
          </cell>
          <cell r="F3455">
            <v>36497</v>
          </cell>
          <cell r="G3455" t="str">
            <v>Diciembre</v>
          </cell>
          <cell r="H3455">
            <v>1999</v>
          </cell>
          <cell r="I3455">
            <v>37228</v>
          </cell>
          <cell r="J3455">
            <v>2001</v>
          </cell>
          <cell r="K3455" t="str">
            <v>Diciembre</v>
          </cell>
          <cell r="L3455">
            <v>36607</v>
          </cell>
          <cell r="M3455" t="str">
            <v>Marzo</v>
          </cell>
          <cell r="N3455">
            <v>2000</v>
          </cell>
          <cell r="P3455">
            <v>0</v>
          </cell>
          <cell r="Q3455">
            <v>18</v>
          </cell>
          <cell r="R3455">
            <v>14.5</v>
          </cell>
          <cell r="S3455">
            <v>110.089</v>
          </cell>
          <cell r="T3455">
            <v>2844.4</v>
          </cell>
          <cell r="U3455">
            <v>3131.3715160000002</v>
          </cell>
          <cell r="V3455">
            <v>2844.4</v>
          </cell>
          <cell r="W3455">
            <v>3131.3715160000002</v>
          </cell>
          <cell r="X3455">
            <v>2844.4</v>
          </cell>
          <cell r="Y3455">
            <v>511.99200000000002</v>
          </cell>
          <cell r="Z3455">
            <v>3356.3920000000003</v>
          </cell>
          <cell r="AA3455">
            <v>41243.800000000003</v>
          </cell>
          <cell r="AB3455">
            <v>0</v>
          </cell>
          <cell r="AC3455">
            <v>511.99200000000002</v>
          </cell>
          <cell r="AD3455">
            <v>511.99200000000002</v>
          </cell>
          <cell r="AE3455">
            <v>0</v>
          </cell>
          <cell r="AF3455">
            <v>0</v>
          </cell>
          <cell r="AG3455">
            <v>0</v>
          </cell>
          <cell r="AH3455">
            <v>0</v>
          </cell>
          <cell r="AI3455">
            <v>0</v>
          </cell>
          <cell r="AJ3455">
            <v>0</v>
          </cell>
          <cell r="AK3455">
            <v>0</v>
          </cell>
          <cell r="AL3455">
            <v>0</v>
          </cell>
          <cell r="AM3455">
            <v>0</v>
          </cell>
          <cell r="AN3455">
            <v>0</v>
          </cell>
          <cell r="AO3455">
            <v>0</v>
          </cell>
          <cell r="AP3455">
            <v>0</v>
          </cell>
          <cell r="AQ3455">
            <v>1023.984</v>
          </cell>
        </row>
        <row r="3456">
          <cell r="A3456">
            <v>3</v>
          </cell>
          <cell r="B3456" t="str">
            <v>COP</v>
          </cell>
          <cell r="C3456" t="str">
            <v>Forzosas</v>
          </cell>
          <cell r="D3456" t="str">
            <v>Fija</v>
          </cell>
          <cell r="E3456">
            <v>1</v>
          </cell>
          <cell r="F3456">
            <v>36542</v>
          </cell>
          <cell r="G3456" t="str">
            <v>Enero</v>
          </cell>
          <cell r="H3456">
            <v>2000</v>
          </cell>
          <cell r="I3456">
            <v>36908</v>
          </cell>
          <cell r="J3456">
            <v>2001</v>
          </cell>
          <cell r="K3456" t="str">
            <v>Enero</v>
          </cell>
          <cell r="L3456">
            <v>36608</v>
          </cell>
          <cell r="M3456" t="str">
            <v>Marzo</v>
          </cell>
          <cell r="N3456">
            <v>2000</v>
          </cell>
          <cell r="P3456">
            <v>0</v>
          </cell>
          <cell r="Q3456">
            <v>15</v>
          </cell>
          <cell r="R3456">
            <v>14.3</v>
          </cell>
          <cell r="S3456">
            <v>103.036</v>
          </cell>
          <cell r="T3456">
            <v>955.8</v>
          </cell>
          <cell r="U3456">
            <v>984.81808799999999</v>
          </cell>
          <cell r="V3456">
            <v>955.8</v>
          </cell>
          <cell r="W3456">
            <v>984.81808799999999</v>
          </cell>
          <cell r="X3456">
            <v>955.8</v>
          </cell>
          <cell r="Y3456">
            <v>143.36999999999998</v>
          </cell>
          <cell r="Z3456">
            <v>1099.1699999999998</v>
          </cell>
          <cell r="AA3456">
            <v>13667.94</v>
          </cell>
          <cell r="AB3456">
            <v>0</v>
          </cell>
          <cell r="AC3456">
            <v>0</v>
          </cell>
          <cell r="AD3456">
            <v>143.36999999999998</v>
          </cell>
          <cell r="AE3456">
            <v>0</v>
          </cell>
          <cell r="AF3456">
            <v>0</v>
          </cell>
          <cell r="AG3456">
            <v>0</v>
          </cell>
          <cell r="AH3456">
            <v>0</v>
          </cell>
          <cell r="AI3456">
            <v>0</v>
          </cell>
          <cell r="AJ3456">
            <v>0</v>
          </cell>
          <cell r="AK3456">
            <v>0</v>
          </cell>
          <cell r="AL3456">
            <v>0</v>
          </cell>
          <cell r="AM3456">
            <v>0</v>
          </cell>
          <cell r="AN3456">
            <v>0</v>
          </cell>
          <cell r="AO3456">
            <v>0</v>
          </cell>
          <cell r="AP3456">
            <v>0</v>
          </cell>
          <cell r="AQ3456">
            <v>143.36999999999998</v>
          </cell>
        </row>
        <row r="3457">
          <cell r="A3457">
            <v>3</v>
          </cell>
          <cell r="B3457" t="str">
            <v>COP</v>
          </cell>
          <cell r="C3457" t="str">
            <v>Convenidas</v>
          </cell>
          <cell r="D3457" t="str">
            <v>Fija</v>
          </cell>
          <cell r="E3457">
            <v>2</v>
          </cell>
          <cell r="F3457">
            <v>36497</v>
          </cell>
          <cell r="G3457" t="str">
            <v>Diciembre</v>
          </cell>
          <cell r="H3457">
            <v>1999</v>
          </cell>
          <cell r="I3457">
            <v>37228</v>
          </cell>
          <cell r="J3457">
            <v>2001</v>
          </cell>
          <cell r="K3457" t="str">
            <v>Diciembre</v>
          </cell>
          <cell r="L3457">
            <v>36608</v>
          </cell>
          <cell r="M3457" t="str">
            <v>Marzo</v>
          </cell>
          <cell r="N3457">
            <v>2000</v>
          </cell>
          <cell r="P3457">
            <v>0</v>
          </cell>
          <cell r="Q3457">
            <v>18</v>
          </cell>
          <cell r="R3457">
            <v>15.1</v>
          </cell>
          <cell r="S3457">
            <v>109.242</v>
          </cell>
          <cell r="T3457">
            <v>640.70000000000005</v>
          </cell>
          <cell r="U3457">
            <v>699.91349400000001</v>
          </cell>
          <cell r="V3457">
            <v>640.70000000000005</v>
          </cell>
          <cell r="W3457">
            <v>699.91349400000001</v>
          </cell>
          <cell r="X3457">
            <v>640.70000000000005</v>
          </cell>
          <cell r="Y3457">
            <v>115.32600000000001</v>
          </cell>
          <cell r="Z3457">
            <v>756.02600000000007</v>
          </cell>
          <cell r="AA3457">
            <v>9674.57</v>
          </cell>
          <cell r="AB3457">
            <v>0</v>
          </cell>
          <cell r="AC3457">
            <v>115.32600000000001</v>
          </cell>
          <cell r="AD3457">
            <v>115.32600000000001</v>
          </cell>
          <cell r="AE3457">
            <v>0</v>
          </cell>
          <cell r="AF3457">
            <v>0</v>
          </cell>
          <cell r="AG3457">
            <v>0</v>
          </cell>
          <cell r="AH3457">
            <v>0</v>
          </cell>
          <cell r="AI3457">
            <v>0</v>
          </cell>
          <cell r="AJ3457">
            <v>0</v>
          </cell>
          <cell r="AK3457">
            <v>0</v>
          </cell>
          <cell r="AL3457">
            <v>0</v>
          </cell>
          <cell r="AM3457">
            <v>0</v>
          </cell>
          <cell r="AN3457">
            <v>0</v>
          </cell>
          <cell r="AO3457">
            <v>0</v>
          </cell>
          <cell r="AP3457">
            <v>0</v>
          </cell>
          <cell r="AQ3457">
            <v>230.65200000000002</v>
          </cell>
        </row>
        <row r="3458">
          <cell r="A3458">
            <v>3</v>
          </cell>
          <cell r="B3458" t="str">
            <v>COP</v>
          </cell>
          <cell r="C3458" t="str">
            <v>Subastas</v>
          </cell>
          <cell r="D3458" t="str">
            <v>Fija</v>
          </cell>
          <cell r="E3458">
            <v>1</v>
          </cell>
          <cell r="F3458">
            <v>36542</v>
          </cell>
          <cell r="G3458" t="str">
            <v>Enero</v>
          </cell>
          <cell r="H3458">
            <v>2000</v>
          </cell>
          <cell r="I3458">
            <v>36908</v>
          </cell>
          <cell r="J3458">
            <v>2001</v>
          </cell>
          <cell r="K3458" t="str">
            <v>Enero</v>
          </cell>
          <cell r="L3458">
            <v>36609</v>
          </cell>
          <cell r="M3458" t="str">
            <v>Marzo</v>
          </cell>
          <cell r="N3458">
            <v>2000</v>
          </cell>
          <cell r="P3458">
            <v>0</v>
          </cell>
          <cell r="Q3458">
            <v>15</v>
          </cell>
          <cell r="R3458">
            <v>14.3</v>
          </cell>
          <cell r="S3458">
            <v>103.074</v>
          </cell>
          <cell r="T3458">
            <v>9000</v>
          </cell>
          <cell r="U3458">
            <v>9276.66</v>
          </cell>
          <cell r="V3458">
            <v>9000</v>
          </cell>
          <cell r="W3458">
            <v>9276.66</v>
          </cell>
          <cell r="X3458">
            <v>9000</v>
          </cell>
          <cell r="Y3458">
            <v>1350</v>
          </cell>
          <cell r="Z3458">
            <v>10350</v>
          </cell>
          <cell r="AA3458">
            <v>128700</v>
          </cell>
          <cell r="AB3458">
            <v>0</v>
          </cell>
          <cell r="AC3458">
            <v>0</v>
          </cell>
          <cell r="AD3458">
            <v>1350</v>
          </cell>
          <cell r="AE3458">
            <v>0</v>
          </cell>
          <cell r="AF3458">
            <v>0</v>
          </cell>
          <cell r="AG3458">
            <v>0</v>
          </cell>
          <cell r="AH3458">
            <v>0</v>
          </cell>
          <cell r="AI3458">
            <v>0</v>
          </cell>
          <cell r="AJ3458">
            <v>0</v>
          </cell>
          <cell r="AK3458">
            <v>0</v>
          </cell>
          <cell r="AL3458">
            <v>0</v>
          </cell>
          <cell r="AM3458">
            <v>0</v>
          </cell>
          <cell r="AN3458">
            <v>0</v>
          </cell>
          <cell r="AO3458">
            <v>0</v>
          </cell>
          <cell r="AP3458">
            <v>0</v>
          </cell>
          <cell r="AQ3458">
            <v>1350</v>
          </cell>
        </row>
        <row r="3459">
          <cell r="A3459">
            <v>3</v>
          </cell>
          <cell r="B3459" t="str">
            <v>COP</v>
          </cell>
          <cell r="C3459" t="str">
            <v>Forzosas</v>
          </cell>
          <cell r="D3459" t="str">
            <v>Fija</v>
          </cell>
          <cell r="E3459">
            <v>1</v>
          </cell>
          <cell r="F3459">
            <v>36542</v>
          </cell>
          <cell r="G3459" t="str">
            <v>Enero</v>
          </cell>
          <cell r="H3459">
            <v>2000</v>
          </cell>
          <cell r="I3459">
            <v>36908</v>
          </cell>
          <cell r="J3459">
            <v>2001</v>
          </cell>
          <cell r="K3459" t="str">
            <v>Enero</v>
          </cell>
          <cell r="L3459">
            <v>36609</v>
          </cell>
          <cell r="M3459" t="str">
            <v>Marzo</v>
          </cell>
          <cell r="N3459">
            <v>2000</v>
          </cell>
          <cell r="P3459">
            <v>0</v>
          </cell>
          <cell r="Q3459">
            <v>15</v>
          </cell>
          <cell r="R3459">
            <v>14.3</v>
          </cell>
          <cell r="S3459">
            <v>103.074</v>
          </cell>
          <cell r="T3459">
            <v>145.5</v>
          </cell>
          <cell r="U3459">
            <v>149.97266999999999</v>
          </cell>
          <cell r="V3459">
            <v>145.5</v>
          </cell>
          <cell r="W3459">
            <v>149.97266999999999</v>
          </cell>
          <cell r="X3459">
            <v>145.5</v>
          </cell>
          <cell r="Y3459">
            <v>21.824999999999999</v>
          </cell>
          <cell r="Z3459">
            <v>167.32499999999999</v>
          </cell>
          <cell r="AA3459">
            <v>2080.65</v>
          </cell>
          <cell r="AB3459">
            <v>0</v>
          </cell>
          <cell r="AC3459">
            <v>0</v>
          </cell>
          <cell r="AD3459">
            <v>21.824999999999999</v>
          </cell>
          <cell r="AE3459">
            <v>0</v>
          </cell>
          <cell r="AF3459">
            <v>0</v>
          </cell>
          <cell r="AG3459">
            <v>0</v>
          </cell>
          <cell r="AH3459">
            <v>0</v>
          </cell>
          <cell r="AI3459">
            <v>0</v>
          </cell>
          <cell r="AJ3459">
            <v>0</v>
          </cell>
          <cell r="AK3459">
            <v>0</v>
          </cell>
          <cell r="AL3459">
            <v>0</v>
          </cell>
          <cell r="AM3459">
            <v>0</v>
          </cell>
          <cell r="AN3459">
            <v>0</v>
          </cell>
          <cell r="AO3459">
            <v>0</v>
          </cell>
          <cell r="AP3459">
            <v>0</v>
          </cell>
          <cell r="AQ3459">
            <v>21.824999999999999</v>
          </cell>
        </row>
        <row r="3460">
          <cell r="A3460">
            <v>3</v>
          </cell>
          <cell r="B3460" t="str">
            <v>COP</v>
          </cell>
          <cell r="C3460" t="str">
            <v>Convenidas</v>
          </cell>
          <cell r="D3460" t="str">
            <v>Fija</v>
          </cell>
          <cell r="E3460">
            <v>1</v>
          </cell>
          <cell r="F3460">
            <v>36542</v>
          </cell>
          <cell r="G3460" t="str">
            <v>Enero</v>
          </cell>
          <cell r="H3460">
            <v>2000</v>
          </cell>
          <cell r="I3460">
            <v>36908</v>
          </cell>
          <cell r="J3460">
            <v>2001</v>
          </cell>
          <cell r="K3460" t="str">
            <v>Enero</v>
          </cell>
          <cell r="L3460">
            <v>36609</v>
          </cell>
          <cell r="M3460" t="str">
            <v>Marzo</v>
          </cell>
          <cell r="N3460">
            <v>2000</v>
          </cell>
          <cell r="P3460">
            <v>0</v>
          </cell>
          <cell r="Q3460">
            <v>15</v>
          </cell>
          <cell r="R3460">
            <v>14.3</v>
          </cell>
          <cell r="S3460">
            <v>103.074</v>
          </cell>
          <cell r="T3460">
            <v>14552.6</v>
          </cell>
          <cell r="U3460">
            <v>14999.946924</v>
          </cell>
          <cell r="V3460">
            <v>14552.6</v>
          </cell>
          <cell r="W3460">
            <v>14999.946924</v>
          </cell>
          <cell r="X3460">
            <v>14552.6</v>
          </cell>
          <cell r="Y3460">
            <v>2182.89</v>
          </cell>
          <cell r="Z3460">
            <v>16735.490000000002</v>
          </cell>
          <cell r="AA3460">
            <v>208102.18000000002</v>
          </cell>
          <cell r="AB3460">
            <v>0</v>
          </cell>
          <cell r="AC3460">
            <v>0</v>
          </cell>
          <cell r="AD3460">
            <v>2182.89</v>
          </cell>
          <cell r="AE3460">
            <v>0</v>
          </cell>
          <cell r="AF3460">
            <v>0</v>
          </cell>
          <cell r="AG3460">
            <v>0</v>
          </cell>
          <cell r="AH3460">
            <v>0</v>
          </cell>
          <cell r="AI3460">
            <v>0</v>
          </cell>
          <cell r="AJ3460">
            <v>0</v>
          </cell>
          <cell r="AK3460">
            <v>0</v>
          </cell>
          <cell r="AL3460">
            <v>0</v>
          </cell>
          <cell r="AM3460">
            <v>0</v>
          </cell>
          <cell r="AN3460">
            <v>0</v>
          </cell>
          <cell r="AO3460">
            <v>0</v>
          </cell>
          <cell r="AP3460">
            <v>0</v>
          </cell>
          <cell r="AQ3460">
            <v>2182.89</v>
          </cell>
        </row>
        <row r="3461">
          <cell r="A3461">
            <v>3</v>
          </cell>
          <cell r="B3461" t="str">
            <v>COP</v>
          </cell>
          <cell r="C3461" t="str">
            <v>Subastas</v>
          </cell>
          <cell r="D3461" t="str">
            <v>Fija</v>
          </cell>
          <cell r="E3461">
            <v>2</v>
          </cell>
          <cell r="F3461">
            <v>36497</v>
          </cell>
          <cell r="G3461" t="str">
            <v>Diciembre</v>
          </cell>
          <cell r="H3461">
            <v>1999</v>
          </cell>
          <cell r="I3461">
            <v>37228</v>
          </cell>
          <cell r="J3461">
            <v>2001</v>
          </cell>
          <cell r="K3461" t="str">
            <v>Diciembre</v>
          </cell>
          <cell r="L3461">
            <v>36609</v>
          </cell>
          <cell r="M3461" t="str">
            <v>Marzo</v>
          </cell>
          <cell r="N3461">
            <v>2000</v>
          </cell>
          <cell r="P3461">
            <v>0</v>
          </cell>
          <cell r="Q3461">
            <v>18</v>
          </cell>
          <cell r="R3461">
            <v>16.989999999999998</v>
          </cell>
          <cell r="S3461">
            <v>106.56699999999999</v>
          </cell>
          <cell r="T3461">
            <v>16000</v>
          </cell>
          <cell r="U3461">
            <v>17050.72</v>
          </cell>
          <cell r="V3461">
            <v>16000</v>
          </cell>
          <cell r="W3461">
            <v>17050.72</v>
          </cell>
          <cell r="X3461">
            <v>16000</v>
          </cell>
          <cell r="Y3461">
            <v>2880</v>
          </cell>
          <cell r="Z3461">
            <v>18880</v>
          </cell>
          <cell r="AA3461">
            <v>271840</v>
          </cell>
          <cell r="AB3461">
            <v>0</v>
          </cell>
          <cell r="AC3461">
            <v>2880</v>
          </cell>
          <cell r="AD3461">
            <v>2880</v>
          </cell>
          <cell r="AE3461">
            <v>0</v>
          </cell>
          <cell r="AF3461">
            <v>0</v>
          </cell>
          <cell r="AG3461">
            <v>0</v>
          </cell>
          <cell r="AH3461">
            <v>0</v>
          </cell>
          <cell r="AI3461">
            <v>0</v>
          </cell>
          <cell r="AJ3461">
            <v>0</v>
          </cell>
          <cell r="AK3461">
            <v>0</v>
          </cell>
          <cell r="AL3461">
            <v>0</v>
          </cell>
          <cell r="AM3461">
            <v>0</v>
          </cell>
          <cell r="AN3461">
            <v>0</v>
          </cell>
          <cell r="AO3461">
            <v>0</v>
          </cell>
          <cell r="AP3461">
            <v>0</v>
          </cell>
          <cell r="AQ3461">
            <v>5760</v>
          </cell>
        </row>
        <row r="3462">
          <cell r="A3462">
            <v>3</v>
          </cell>
          <cell r="B3462" t="str">
            <v>COP</v>
          </cell>
          <cell r="C3462" t="str">
            <v>Subastas</v>
          </cell>
          <cell r="D3462" t="str">
            <v>Fija</v>
          </cell>
          <cell r="E3462">
            <v>3</v>
          </cell>
          <cell r="F3462">
            <v>36458</v>
          </cell>
          <cell r="G3462" t="str">
            <v>Octubre</v>
          </cell>
          <cell r="H3462">
            <v>1999</v>
          </cell>
          <cell r="I3462">
            <v>37554</v>
          </cell>
          <cell r="J3462">
            <v>2002</v>
          </cell>
          <cell r="K3462" t="str">
            <v>Octubre</v>
          </cell>
          <cell r="L3462">
            <v>36609</v>
          </cell>
          <cell r="M3462" t="str">
            <v>Marzo</v>
          </cell>
          <cell r="N3462">
            <v>2000</v>
          </cell>
          <cell r="P3462">
            <v>0</v>
          </cell>
          <cell r="Q3462">
            <v>18</v>
          </cell>
          <cell r="R3462">
            <v>17.45</v>
          </cell>
          <cell r="S3462">
            <v>108.122</v>
          </cell>
          <cell r="T3462">
            <v>27746.400000000001</v>
          </cell>
          <cell r="U3462">
            <v>29999.962608000002</v>
          </cell>
          <cell r="V3462">
            <v>27746.400000000001</v>
          </cell>
          <cell r="W3462">
            <v>29999.962608000002</v>
          </cell>
          <cell r="X3462">
            <v>27746.400000000001</v>
          </cell>
          <cell r="Y3462">
            <v>4994.3519999999999</v>
          </cell>
          <cell r="Z3462">
            <v>32740.752</v>
          </cell>
          <cell r="AA3462">
            <v>484174.68</v>
          </cell>
          <cell r="AB3462">
            <v>0</v>
          </cell>
          <cell r="AC3462">
            <v>4994.3519999999999</v>
          </cell>
          <cell r="AD3462">
            <v>4994.3519999999999</v>
          </cell>
          <cell r="AE3462">
            <v>4994.3519999999999</v>
          </cell>
          <cell r="AF3462">
            <v>0</v>
          </cell>
          <cell r="AG3462">
            <v>0</v>
          </cell>
          <cell r="AH3462">
            <v>0</v>
          </cell>
          <cell r="AI3462">
            <v>0</v>
          </cell>
          <cell r="AJ3462">
            <v>0</v>
          </cell>
          <cell r="AK3462">
            <v>0</v>
          </cell>
          <cell r="AL3462">
            <v>0</v>
          </cell>
          <cell r="AM3462">
            <v>0</v>
          </cell>
          <cell r="AN3462">
            <v>0</v>
          </cell>
          <cell r="AO3462">
            <v>0</v>
          </cell>
          <cell r="AP3462">
            <v>0</v>
          </cell>
          <cell r="AQ3462">
            <v>14983.056</v>
          </cell>
        </row>
        <row r="3463">
          <cell r="A3463">
            <v>3</v>
          </cell>
          <cell r="B3463" t="str">
            <v>COP</v>
          </cell>
          <cell r="C3463" t="str">
            <v>Subastas</v>
          </cell>
          <cell r="D3463" t="str">
            <v>Fija</v>
          </cell>
          <cell r="E3463">
            <v>5</v>
          </cell>
          <cell r="F3463">
            <v>36560</v>
          </cell>
          <cell r="G3463" t="str">
            <v>Febrero</v>
          </cell>
          <cell r="H3463">
            <v>2000</v>
          </cell>
          <cell r="I3463">
            <v>38387</v>
          </cell>
          <cell r="J3463">
            <v>2005</v>
          </cell>
          <cell r="K3463" t="str">
            <v>Febrero</v>
          </cell>
          <cell r="L3463">
            <v>36609</v>
          </cell>
          <cell r="M3463" t="str">
            <v>Marzo</v>
          </cell>
          <cell r="N3463">
            <v>2000</v>
          </cell>
          <cell r="P3463">
            <v>0</v>
          </cell>
          <cell r="Q3463">
            <v>15</v>
          </cell>
          <cell r="R3463">
            <v>19.100000000000001</v>
          </cell>
          <cell r="S3463">
            <v>89.525999999999996</v>
          </cell>
          <cell r="T3463">
            <v>16169.7</v>
          </cell>
          <cell r="U3463">
            <v>14476.085622000001</v>
          </cell>
          <cell r="V3463">
            <v>16169.7</v>
          </cell>
          <cell r="W3463">
            <v>14476.085622000001</v>
          </cell>
          <cell r="X3463">
            <v>16169.7</v>
          </cell>
          <cell r="Y3463">
            <v>2425.4549999999999</v>
          </cell>
          <cell r="Z3463">
            <v>18595.154999999999</v>
          </cell>
          <cell r="AA3463">
            <v>308841.27</v>
          </cell>
          <cell r="AB3463">
            <v>0</v>
          </cell>
          <cell r="AC3463">
            <v>0</v>
          </cell>
          <cell r="AD3463">
            <v>2425.4549999999999</v>
          </cell>
          <cell r="AE3463">
            <v>2425.4549999999999</v>
          </cell>
          <cell r="AF3463">
            <v>2425.4549999999999</v>
          </cell>
          <cell r="AG3463">
            <v>2425.4549999999999</v>
          </cell>
          <cell r="AH3463">
            <v>2425.4549999999999</v>
          </cell>
          <cell r="AI3463">
            <v>0</v>
          </cell>
          <cell r="AJ3463">
            <v>0</v>
          </cell>
          <cell r="AK3463">
            <v>0</v>
          </cell>
          <cell r="AL3463">
            <v>0</v>
          </cell>
          <cell r="AM3463">
            <v>0</v>
          </cell>
          <cell r="AN3463">
            <v>0</v>
          </cell>
          <cell r="AO3463">
            <v>0</v>
          </cell>
          <cell r="AP3463">
            <v>0</v>
          </cell>
          <cell r="AQ3463">
            <v>12127.275</v>
          </cell>
        </row>
        <row r="3464">
          <cell r="A3464">
            <v>3</v>
          </cell>
          <cell r="B3464" t="str">
            <v>COP</v>
          </cell>
          <cell r="C3464" t="str">
            <v>Forzosas</v>
          </cell>
          <cell r="D3464" t="str">
            <v>Fija</v>
          </cell>
          <cell r="E3464">
            <v>1</v>
          </cell>
          <cell r="F3464">
            <v>36542</v>
          </cell>
          <cell r="G3464" t="str">
            <v>Enero</v>
          </cell>
          <cell r="H3464">
            <v>2000</v>
          </cell>
          <cell r="I3464">
            <v>36908</v>
          </cell>
          <cell r="J3464">
            <v>2001</v>
          </cell>
          <cell r="K3464" t="str">
            <v>Enero</v>
          </cell>
          <cell r="L3464">
            <v>36612</v>
          </cell>
          <cell r="M3464" t="str">
            <v>Marzo</v>
          </cell>
          <cell r="N3464">
            <v>2000</v>
          </cell>
          <cell r="P3464">
            <v>0</v>
          </cell>
          <cell r="Q3464">
            <v>15</v>
          </cell>
          <cell r="R3464">
            <v>14.3</v>
          </cell>
          <cell r="S3464">
            <v>103.187</v>
          </cell>
          <cell r="T3464">
            <v>19.3</v>
          </cell>
          <cell r="U3464">
            <v>19.915091</v>
          </cell>
          <cell r="V3464">
            <v>19.3</v>
          </cell>
          <cell r="W3464">
            <v>19.915091</v>
          </cell>
          <cell r="X3464">
            <v>19.3</v>
          </cell>
          <cell r="Y3464">
            <v>2.895</v>
          </cell>
          <cell r="Z3464">
            <v>22.195</v>
          </cell>
          <cell r="AA3464">
            <v>275.99</v>
          </cell>
          <cell r="AB3464">
            <v>0</v>
          </cell>
          <cell r="AC3464">
            <v>0</v>
          </cell>
          <cell r="AD3464">
            <v>2.895</v>
          </cell>
          <cell r="AE3464">
            <v>0</v>
          </cell>
          <cell r="AF3464">
            <v>0</v>
          </cell>
          <cell r="AG3464">
            <v>0</v>
          </cell>
          <cell r="AH3464">
            <v>0</v>
          </cell>
          <cell r="AI3464">
            <v>0</v>
          </cell>
          <cell r="AJ3464">
            <v>0</v>
          </cell>
          <cell r="AK3464">
            <v>0</v>
          </cell>
          <cell r="AL3464">
            <v>0</v>
          </cell>
          <cell r="AM3464">
            <v>0</v>
          </cell>
          <cell r="AN3464">
            <v>0</v>
          </cell>
          <cell r="AO3464">
            <v>0</v>
          </cell>
          <cell r="AP3464">
            <v>0</v>
          </cell>
          <cell r="AQ3464">
            <v>2.895</v>
          </cell>
        </row>
        <row r="3465">
          <cell r="A3465">
            <v>3</v>
          </cell>
          <cell r="B3465" t="str">
            <v>COP</v>
          </cell>
          <cell r="C3465" t="str">
            <v>Convenidas</v>
          </cell>
          <cell r="D3465" t="str">
            <v>Fija</v>
          </cell>
          <cell r="E3465">
            <v>1</v>
          </cell>
          <cell r="F3465">
            <v>36542</v>
          </cell>
          <cell r="G3465" t="str">
            <v>Enero</v>
          </cell>
          <cell r="H3465">
            <v>2000</v>
          </cell>
          <cell r="I3465">
            <v>36908</v>
          </cell>
          <cell r="J3465">
            <v>2001</v>
          </cell>
          <cell r="K3465" t="str">
            <v>Enero</v>
          </cell>
          <cell r="L3465">
            <v>36612</v>
          </cell>
          <cell r="M3465" t="str">
            <v>Marzo</v>
          </cell>
          <cell r="N3465">
            <v>2000</v>
          </cell>
          <cell r="P3465">
            <v>0</v>
          </cell>
          <cell r="Q3465">
            <v>15</v>
          </cell>
          <cell r="R3465">
            <v>14.3</v>
          </cell>
          <cell r="S3465">
            <v>103.187</v>
          </cell>
          <cell r="T3465">
            <v>27395.3</v>
          </cell>
          <cell r="U3465">
            <v>28268.388211000001</v>
          </cell>
          <cell r="V3465">
            <v>27395.3</v>
          </cell>
          <cell r="W3465">
            <v>28268.388211000001</v>
          </cell>
          <cell r="X3465">
            <v>27395.3</v>
          </cell>
          <cell r="Y3465">
            <v>4109.2950000000001</v>
          </cell>
          <cell r="Z3465">
            <v>31504.595000000001</v>
          </cell>
          <cell r="AA3465">
            <v>391752.79000000004</v>
          </cell>
          <cell r="AB3465">
            <v>0</v>
          </cell>
          <cell r="AC3465">
            <v>0</v>
          </cell>
          <cell r="AD3465">
            <v>4109.2950000000001</v>
          </cell>
          <cell r="AE3465">
            <v>0</v>
          </cell>
          <cell r="AF3465">
            <v>0</v>
          </cell>
          <cell r="AG3465">
            <v>0</v>
          </cell>
          <cell r="AH3465">
            <v>0</v>
          </cell>
          <cell r="AI3465">
            <v>0</v>
          </cell>
          <cell r="AJ3465">
            <v>0</v>
          </cell>
          <cell r="AK3465">
            <v>0</v>
          </cell>
          <cell r="AL3465">
            <v>0</v>
          </cell>
          <cell r="AM3465">
            <v>0</v>
          </cell>
          <cell r="AN3465">
            <v>0</v>
          </cell>
          <cell r="AO3465">
            <v>0</v>
          </cell>
          <cell r="AP3465">
            <v>0</v>
          </cell>
          <cell r="AQ3465">
            <v>4109.2950000000001</v>
          </cell>
        </row>
        <row r="3466">
          <cell r="A3466">
            <v>3</v>
          </cell>
          <cell r="B3466" t="str">
            <v>COP</v>
          </cell>
          <cell r="C3466" t="str">
            <v>Convenidas</v>
          </cell>
          <cell r="D3466" t="str">
            <v>Fija</v>
          </cell>
          <cell r="E3466">
            <v>2</v>
          </cell>
          <cell r="F3466">
            <v>36497</v>
          </cell>
          <cell r="G3466" t="str">
            <v>Diciembre</v>
          </cell>
          <cell r="H3466">
            <v>1999</v>
          </cell>
          <cell r="I3466">
            <v>37228</v>
          </cell>
          <cell r="J3466">
            <v>2001</v>
          </cell>
          <cell r="K3466" t="str">
            <v>Diciembre</v>
          </cell>
          <cell r="L3466">
            <v>36612</v>
          </cell>
          <cell r="M3466" t="str">
            <v>Marzo</v>
          </cell>
          <cell r="N3466">
            <v>2000</v>
          </cell>
          <cell r="P3466">
            <v>0</v>
          </cell>
          <cell r="Q3466">
            <v>18</v>
          </cell>
          <cell r="R3466">
            <v>16.989999999999998</v>
          </cell>
          <cell r="S3466">
            <v>106.705</v>
          </cell>
          <cell r="T3466">
            <v>5982.2</v>
          </cell>
          <cell r="U3466">
            <v>6383.3065100000003</v>
          </cell>
          <cell r="V3466">
            <v>5982.2</v>
          </cell>
          <cell r="W3466">
            <v>6383.3065100000003</v>
          </cell>
          <cell r="X3466">
            <v>5982.2</v>
          </cell>
          <cell r="Y3466">
            <v>1076.7959999999998</v>
          </cell>
          <cell r="Z3466">
            <v>7058.9959999999992</v>
          </cell>
          <cell r="AA3466">
            <v>101637.57799999999</v>
          </cell>
          <cell r="AB3466">
            <v>0</v>
          </cell>
          <cell r="AC3466">
            <v>1076.7959999999998</v>
          </cell>
          <cell r="AD3466">
            <v>1076.7959999999998</v>
          </cell>
          <cell r="AE3466">
            <v>0</v>
          </cell>
          <cell r="AF3466">
            <v>0</v>
          </cell>
          <cell r="AG3466">
            <v>0</v>
          </cell>
          <cell r="AH3466">
            <v>0</v>
          </cell>
          <cell r="AI3466">
            <v>0</v>
          </cell>
          <cell r="AJ3466">
            <v>0</v>
          </cell>
          <cell r="AK3466">
            <v>0</v>
          </cell>
          <cell r="AL3466">
            <v>0</v>
          </cell>
          <cell r="AM3466">
            <v>0</v>
          </cell>
          <cell r="AN3466">
            <v>0</v>
          </cell>
          <cell r="AO3466">
            <v>0</v>
          </cell>
          <cell r="AP3466">
            <v>0</v>
          </cell>
          <cell r="AQ3466">
            <v>2153.5919999999996</v>
          </cell>
        </row>
        <row r="3467">
          <cell r="A3467">
            <v>3</v>
          </cell>
          <cell r="B3467" t="str">
            <v>COP</v>
          </cell>
          <cell r="C3467" t="str">
            <v>Convenidas</v>
          </cell>
          <cell r="D3467" t="str">
            <v>Fija</v>
          </cell>
          <cell r="E3467">
            <v>5</v>
          </cell>
          <cell r="F3467">
            <v>36560</v>
          </cell>
          <cell r="G3467" t="str">
            <v>Febrero</v>
          </cell>
          <cell r="H3467">
            <v>2000</v>
          </cell>
          <cell r="I3467">
            <v>38387</v>
          </cell>
          <cell r="J3467">
            <v>2005</v>
          </cell>
          <cell r="K3467" t="str">
            <v>Febrero</v>
          </cell>
          <cell r="L3467">
            <v>36612</v>
          </cell>
          <cell r="M3467" t="str">
            <v>Marzo</v>
          </cell>
          <cell r="N3467">
            <v>2000</v>
          </cell>
          <cell r="P3467">
            <v>0</v>
          </cell>
          <cell r="Q3467">
            <v>15</v>
          </cell>
          <cell r="R3467">
            <v>19.100000000000001</v>
          </cell>
          <cell r="S3467">
            <v>89.655000000000001</v>
          </cell>
          <cell r="T3467">
            <v>145000.20000000001</v>
          </cell>
          <cell r="U3467">
            <v>129999.92931000001</v>
          </cell>
          <cell r="V3467">
            <v>145000.20000000001</v>
          </cell>
          <cell r="W3467">
            <v>129999.92931000001</v>
          </cell>
          <cell r="X3467">
            <v>145000.20000000001</v>
          </cell>
          <cell r="Y3467">
            <v>21750.030000000002</v>
          </cell>
          <cell r="Z3467">
            <v>166750.23000000001</v>
          </cell>
          <cell r="AA3467">
            <v>2769503.8200000003</v>
          </cell>
          <cell r="AB3467">
            <v>0</v>
          </cell>
          <cell r="AC3467">
            <v>0</v>
          </cell>
          <cell r="AD3467">
            <v>21750.030000000002</v>
          </cell>
          <cell r="AE3467">
            <v>21750.030000000002</v>
          </cell>
          <cell r="AF3467">
            <v>21750.030000000002</v>
          </cell>
          <cell r="AG3467">
            <v>21750.030000000002</v>
          </cell>
          <cell r="AH3467">
            <v>21750.030000000002</v>
          </cell>
          <cell r="AI3467">
            <v>0</v>
          </cell>
          <cell r="AJ3467">
            <v>0</v>
          </cell>
          <cell r="AK3467">
            <v>0</v>
          </cell>
          <cell r="AL3467">
            <v>0</v>
          </cell>
          <cell r="AM3467">
            <v>0</v>
          </cell>
          <cell r="AN3467">
            <v>0</v>
          </cell>
          <cell r="AO3467">
            <v>0</v>
          </cell>
          <cell r="AP3467">
            <v>0</v>
          </cell>
          <cell r="AQ3467">
            <v>108750.15000000001</v>
          </cell>
        </row>
        <row r="3468">
          <cell r="A3468">
            <v>3</v>
          </cell>
          <cell r="B3468" t="str">
            <v>COP</v>
          </cell>
          <cell r="C3468" t="str">
            <v>Convenidas</v>
          </cell>
          <cell r="D3468" t="str">
            <v>Fija</v>
          </cell>
          <cell r="E3468">
            <v>2</v>
          </cell>
          <cell r="F3468">
            <v>36497</v>
          </cell>
          <cell r="G3468" t="str">
            <v>Diciembre</v>
          </cell>
          <cell r="H3468">
            <v>1999</v>
          </cell>
          <cell r="I3468">
            <v>37228</v>
          </cell>
          <cell r="J3468">
            <v>2001</v>
          </cell>
          <cell r="K3468" t="str">
            <v>Diciembre</v>
          </cell>
          <cell r="L3468">
            <v>36613</v>
          </cell>
          <cell r="M3468" t="str">
            <v>Marzo</v>
          </cell>
          <cell r="N3468">
            <v>2000</v>
          </cell>
          <cell r="P3468">
            <v>0</v>
          </cell>
          <cell r="Q3468">
            <v>18</v>
          </cell>
          <cell r="R3468">
            <v>16.989999999999998</v>
          </cell>
          <cell r="S3468">
            <v>106.751</v>
          </cell>
          <cell r="T3468">
            <v>1791.9</v>
          </cell>
          <cell r="U3468">
            <v>1912.871169</v>
          </cell>
          <cell r="V3468">
            <v>1791.9</v>
          </cell>
          <cell r="W3468">
            <v>1912.871169</v>
          </cell>
          <cell r="X3468">
            <v>1791.9</v>
          </cell>
          <cell r="Y3468">
            <v>322.54200000000003</v>
          </cell>
          <cell r="Z3468">
            <v>2114.442</v>
          </cell>
          <cell r="AA3468">
            <v>30444.380999999998</v>
          </cell>
          <cell r="AB3468">
            <v>0</v>
          </cell>
          <cell r="AC3468">
            <v>322.54200000000003</v>
          </cell>
          <cell r="AD3468">
            <v>322.54200000000003</v>
          </cell>
          <cell r="AE3468">
            <v>0</v>
          </cell>
          <cell r="AF3468">
            <v>0</v>
          </cell>
          <cell r="AG3468">
            <v>0</v>
          </cell>
          <cell r="AH3468">
            <v>0</v>
          </cell>
          <cell r="AI3468">
            <v>0</v>
          </cell>
          <cell r="AJ3468">
            <v>0</v>
          </cell>
          <cell r="AK3468">
            <v>0</v>
          </cell>
          <cell r="AL3468">
            <v>0</v>
          </cell>
          <cell r="AM3468">
            <v>0</v>
          </cell>
          <cell r="AN3468">
            <v>0</v>
          </cell>
          <cell r="AO3468">
            <v>0</v>
          </cell>
          <cell r="AP3468">
            <v>0</v>
          </cell>
          <cell r="AQ3468">
            <v>645.08400000000006</v>
          </cell>
        </row>
        <row r="3469">
          <cell r="A3469">
            <v>3</v>
          </cell>
          <cell r="B3469" t="str">
            <v>COP</v>
          </cell>
          <cell r="C3469" t="str">
            <v>Forzosas</v>
          </cell>
          <cell r="D3469" t="str">
            <v>Fija</v>
          </cell>
          <cell r="E3469">
            <v>1</v>
          </cell>
          <cell r="F3469">
            <v>36613</v>
          </cell>
          <cell r="G3469" t="str">
            <v>Marzo</v>
          </cell>
          <cell r="H3469">
            <v>2000</v>
          </cell>
          <cell r="I3469">
            <v>36978</v>
          </cell>
          <cell r="J3469">
            <v>2001</v>
          </cell>
          <cell r="K3469" t="str">
            <v>Marzo</v>
          </cell>
          <cell r="L3469">
            <v>36614</v>
          </cell>
          <cell r="M3469" t="str">
            <v>Marzo</v>
          </cell>
          <cell r="N3469">
            <v>2000</v>
          </cell>
          <cell r="P3469">
            <v>0</v>
          </cell>
          <cell r="Q3469">
            <v>15</v>
          </cell>
          <cell r="R3469">
            <v>14.3</v>
          </cell>
          <cell r="S3469">
            <v>100.649</v>
          </cell>
          <cell r="T3469">
            <v>43443.6</v>
          </cell>
          <cell r="U3469">
            <v>43725.548964000001</v>
          </cell>
          <cell r="V3469">
            <v>43443.6</v>
          </cell>
          <cell r="W3469">
            <v>43725.548964000001</v>
          </cell>
          <cell r="X3469">
            <v>43443.6</v>
          </cell>
          <cell r="Y3469">
            <v>6516.54</v>
          </cell>
          <cell r="Z3469">
            <v>49960.14</v>
          </cell>
          <cell r="AA3469">
            <v>621243.48</v>
          </cell>
          <cell r="AB3469">
            <v>0</v>
          </cell>
          <cell r="AC3469">
            <v>0</v>
          </cell>
          <cell r="AD3469">
            <v>6516.54</v>
          </cell>
          <cell r="AE3469">
            <v>0</v>
          </cell>
          <cell r="AF3469">
            <v>0</v>
          </cell>
          <cell r="AG3469">
            <v>0</v>
          </cell>
          <cell r="AH3469">
            <v>0</v>
          </cell>
          <cell r="AI3469">
            <v>0</v>
          </cell>
          <cell r="AJ3469">
            <v>0</v>
          </cell>
          <cell r="AK3469">
            <v>0</v>
          </cell>
          <cell r="AL3469">
            <v>0</v>
          </cell>
          <cell r="AM3469">
            <v>0</v>
          </cell>
          <cell r="AN3469">
            <v>0</v>
          </cell>
          <cell r="AO3469">
            <v>0</v>
          </cell>
          <cell r="AP3469">
            <v>0</v>
          </cell>
          <cell r="AQ3469">
            <v>6516.54</v>
          </cell>
        </row>
        <row r="3470">
          <cell r="A3470">
            <v>3</v>
          </cell>
          <cell r="B3470" t="str">
            <v>COP</v>
          </cell>
          <cell r="C3470" t="str">
            <v>Convenidas</v>
          </cell>
          <cell r="D3470" t="str">
            <v>Fija</v>
          </cell>
          <cell r="E3470">
            <v>1</v>
          </cell>
          <cell r="F3470">
            <v>36542</v>
          </cell>
          <cell r="G3470" t="str">
            <v>Enero</v>
          </cell>
          <cell r="H3470">
            <v>2000</v>
          </cell>
          <cell r="I3470">
            <v>36908</v>
          </cell>
          <cell r="J3470">
            <v>2001</v>
          </cell>
          <cell r="K3470" t="str">
            <v>Enero</v>
          </cell>
          <cell r="L3470">
            <v>36614</v>
          </cell>
          <cell r="M3470" t="str">
            <v>Marzo</v>
          </cell>
          <cell r="N3470">
            <v>2000</v>
          </cell>
          <cell r="P3470">
            <v>0</v>
          </cell>
          <cell r="Q3470">
            <v>15</v>
          </cell>
          <cell r="R3470">
            <v>14.3</v>
          </cell>
          <cell r="S3470">
            <v>103.26300000000001</v>
          </cell>
          <cell r="T3470">
            <v>113391.5</v>
          </cell>
          <cell r="U3470">
            <v>117091.464645</v>
          </cell>
          <cell r="V3470">
            <v>113391.5</v>
          </cell>
          <cell r="W3470">
            <v>117091.464645</v>
          </cell>
          <cell r="X3470">
            <v>113391.5</v>
          </cell>
          <cell r="Y3470">
            <v>17008.724999999999</v>
          </cell>
          <cell r="Z3470">
            <v>130400.22500000001</v>
          </cell>
          <cell r="AA3470">
            <v>1621498.4500000002</v>
          </cell>
          <cell r="AB3470">
            <v>0</v>
          </cell>
          <cell r="AC3470">
            <v>0</v>
          </cell>
          <cell r="AD3470">
            <v>17008.724999999999</v>
          </cell>
          <cell r="AE3470">
            <v>0</v>
          </cell>
          <cell r="AF3470">
            <v>0</v>
          </cell>
          <cell r="AG3470">
            <v>0</v>
          </cell>
          <cell r="AH3470">
            <v>0</v>
          </cell>
          <cell r="AI3470">
            <v>0</v>
          </cell>
          <cell r="AJ3470">
            <v>0</v>
          </cell>
          <cell r="AK3470">
            <v>0</v>
          </cell>
          <cell r="AL3470">
            <v>0</v>
          </cell>
          <cell r="AM3470">
            <v>0</v>
          </cell>
          <cell r="AN3470">
            <v>0</v>
          </cell>
          <cell r="AO3470">
            <v>0</v>
          </cell>
          <cell r="AP3470">
            <v>0</v>
          </cell>
          <cell r="AQ3470">
            <v>17008.724999999999</v>
          </cell>
        </row>
        <row r="3471">
          <cell r="A3471">
            <v>3</v>
          </cell>
          <cell r="B3471" t="str">
            <v>COP</v>
          </cell>
          <cell r="C3471" t="str">
            <v>Convenidas</v>
          </cell>
          <cell r="D3471" t="str">
            <v>Fija</v>
          </cell>
          <cell r="E3471">
            <v>1</v>
          </cell>
          <cell r="F3471">
            <v>36613</v>
          </cell>
          <cell r="G3471" t="str">
            <v>Marzo</v>
          </cell>
          <cell r="H3471">
            <v>2000</v>
          </cell>
          <cell r="I3471">
            <v>36978</v>
          </cell>
          <cell r="J3471">
            <v>2001</v>
          </cell>
          <cell r="K3471" t="str">
            <v>Marzo</v>
          </cell>
          <cell r="L3471">
            <v>36614</v>
          </cell>
          <cell r="M3471" t="str">
            <v>Marzo</v>
          </cell>
          <cell r="N3471">
            <v>2000</v>
          </cell>
          <cell r="P3471">
            <v>0</v>
          </cell>
          <cell r="Q3471">
            <v>15</v>
          </cell>
          <cell r="R3471">
            <v>13.5</v>
          </cell>
          <cell r="S3471">
            <v>101.357</v>
          </cell>
          <cell r="T3471">
            <v>257763.20000000001</v>
          </cell>
          <cell r="U3471">
            <v>261261.04662400001</v>
          </cell>
          <cell r="V3471">
            <v>257763.20000000001</v>
          </cell>
          <cell r="W3471">
            <v>261261.04662400001</v>
          </cell>
          <cell r="X3471">
            <v>257763.20000000001</v>
          </cell>
          <cell r="Y3471">
            <v>38664.480000000003</v>
          </cell>
          <cell r="Z3471">
            <v>296427.68</v>
          </cell>
          <cell r="AA3471">
            <v>3479803.2</v>
          </cell>
          <cell r="AB3471">
            <v>0</v>
          </cell>
          <cell r="AC3471">
            <v>0</v>
          </cell>
          <cell r="AD3471">
            <v>38664.480000000003</v>
          </cell>
          <cell r="AE3471">
            <v>0</v>
          </cell>
          <cell r="AF3471">
            <v>0</v>
          </cell>
          <cell r="AG3471">
            <v>0</v>
          </cell>
          <cell r="AH3471">
            <v>0</v>
          </cell>
          <cell r="AI3471">
            <v>0</v>
          </cell>
          <cell r="AJ3471">
            <v>0</v>
          </cell>
          <cell r="AK3471">
            <v>0</v>
          </cell>
          <cell r="AL3471">
            <v>0</v>
          </cell>
          <cell r="AM3471">
            <v>0</v>
          </cell>
          <cell r="AN3471">
            <v>0</v>
          </cell>
          <cell r="AO3471">
            <v>0</v>
          </cell>
          <cell r="AP3471">
            <v>0</v>
          </cell>
          <cell r="AQ3471">
            <v>38664.480000000003</v>
          </cell>
        </row>
        <row r="3472">
          <cell r="A3472">
            <v>3</v>
          </cell>
          <cell r="B3472" t="str">
            <v>COP</v>
          </cell>
          <cell r="C3472" t="str">
            <v>Forzosas</v>
          </cell>
          <cell r="D3472" t="str">
            <v>Fija</v>
          </cell>
          <cell r="E3472">
            <v>2</v>
          </cell>
          <cell r="F3472">
            <v>36497</v>
          </cell>
          <cell r="G3472" t="str">
            <v>Diciembre</v>
          </cell>
          <cell r="H3472">
            <v>1999</v>
          </cell>
          <cell r="I3472">
            <v>37228</v>
          </cell>
          <cell r="J3472">
            <v>2001</v>
          </cell>
          <cell r="K3472" t="str">
            <v>Diciembre</v>
          </cell>
          <cell r="L3472">
            <v>36614</v>
          </cell>
          <cell r="M3472" t="str">
            <v>Marzo</v>
          </cell>
          <cell r="N3472">
            <v>2000</v>
          </cell>
          <cell r="P3472">
            <v>0</v>
          </cell>
          <cell r="Q3472">
            <v>18</v>
          </cell>
          <cell r="R3472">
            <v>16.989999999999998</v>
          </cell>
          <cell r="S3472">
            <v>106.797</v>
          </cell>
          <cell r="T3472">
            <v>31470.400000000001</v>
          </cell>
          <cell r="U3472">
            <v>33609.443088</v>
          </cell>
          <cell r="V3472">
            <v>31470.400000000001</v>
          </cell>
          <cell r="W3472">
            <v>33609.443088</v>
          </cell>
          <cell r="X3472">
            <v>31470.400000000001</v>
          </cell>
          <cell r="Y3472">
            <v>5664.6720000000005</v>
          </cell>
          <cell r="Z3472">
            <v>37135.072</v>
          </cell>
          <cell r="AA3472">
            <v>534682.09600000002</v>
          </cell>
          <cell r="AB3472">
            <v>0</v>
          </cell>
          <cell r="AC3472">
            <v>5664.6720000000005</v>
          </cell>
          <cell r="AD3472">
            <v>5664.6720000000005</v>
          </cell>
          <cell r="AE3472">
            <v>0</v>
          </cell>
          <cell r="AF3472">
            <v>0</v>
          </cell>
          <cell r="AG3472">
            <v>0</v>
          </cell>
          <cell r="AH3472">
            <v>0</v>
          </cell>
          <cell r="AI3472">
            <v>0</v>
          </cell>
          <cell r="AJ3472">
            <v>0</v>
          </cell>
          <cell r="AK3472">
            <v>0</v>
          </cell>
          <cell r="AL3472">
            <v>0</v>
          </cell>
          <cell r="AM3472">
            <v>0</v>
          </cell>
          <cell r="AN3472">
            <v>0</v>
          </cell>
          <cell r="AO3472">
            <v>0</v>
          </cell>
          <cell r="AP3472">
            <v>0</v>
          </cell>
          <cell r="AQ3472">
            <v>11329.344000000001</v>
          </cell>
        </row>
        <row r="3473">
          <cell r="A3473">
            <v>3</v>
          </cell>
          <cell r="B3473" t="str">
            <v>COP</v>
          </cell>
          <cell r="C3473" t="str">
            <v>Convenidas</v>
          </cell>
          <cell r="D3473" t="str">
            <v>Fija</v>
          </cell>
          <cell r="E3473">
            <v>2</v>
          </cell>
          <cell r="F3473">
            <v>36497</v>
          </cell>
          <cell r="G3473" t="str">
            <v>Diciembre</v>
          </cell>
          <cell r="H3473">
            <v>1999</v>
          </cell>
          <cell r="I3473">
            <v>37228</v>
          </cell>
          <cell r="J3473">
            <v>2001</v>
          </cell>
          <cell r="K3473" t="str">
            <v>Diciembre</v>
          </cell>
          <cell r="L3473">
            <v>36614</v>
          </cell>
          <cell r="M3473" t="str">
            <v>Marzo</v>
          </cell>
          <cell r="N3473">
            <v>2000</v>
          </cell>
          <cell r="P3473">
            <v>0</v>
          </cell>
          <cell r="Q3473">
            <v>18</v>
          </cell>
          <cell r="R3473">
            <v>16.989999999999998</v>
          </cell>
          <cell r="S3473">
            <v>106.797</v>
          </cell>
          <cell r="T3473">
            <v>11382.1</v>
          </cell>
          <cell r="U3473">
            <v>12155.741336999999</v>
          </cell>
          <cell r="V3473">
            <v>11382.1</v>
          </cell>
          <cell r="W3473">
            <v>12155.741336999999</v>
          </cell>
          <cell r="X3473">
            <v>11382.1</v>
          </cell>
          <cell r="Y3473">
            <v>2048.7779999999998</v>
          </cell>
          <cell r="Z3473">
            <v>13430.878000000001</v>
          </cell>
          <cell r="AA3473">
            <v>193381.87899999999</v>
          </cell>
          <cell r="AB3473">
            <v>0</v>
          </cell>
          <cell r="AC3473">
            <v>2048.7779999999998</v>
          </cell>
          <cell r="AD3473">
            <v>2048.7779999999998</v>
          </cell>
          <cell r="AE3473">
            <v>0</v>
          </cell>
          <cell r="AF3473">
            <v>0</v>
          </cell>
          <cell r="AG3473">
            <v>0</v>
          </cell>
          <cell r="AH3473">
            <v>0</v>
          </cell>
          <cell r="AI3473">
            <v>0</v>
          </cell>
          <cell r="AJ3473">
            <v>0</v>
          </cell>
          <cell r="AK3473">
            <v>0</v>
          </cell>
          <cell r="AL3473">
            <v>0</v>
          </cell>
          <cell r="AM3473">
            <v>0</v>
          </cell>
          <cell r="AN3473">
            <v>0</v>
          </cell>
          <cell r="AO3473">
            <v>0</v>
          </cell>
          <cell r="AP3473">
            <v>0</v>
          </cell>
          <cell r="AQ3473">
            <v>4097.5559999999996</v>
          </cell>
        </row>
        <row r="3474">
          <cell r="A3474">
            <v>3</v>
          </cell>
          <cell r="B3474" t="str">
            <v>COP</v>
          </cell>
          <cell r="C3474" t="str">
            <v>Forzosas</v>
          </cell>
          <cell r="D3474" t="str">
            <v>Fija</v>
          </cell>
          <cell r="E3474">
            <v>3</v>
          </cell>
          <cell r="F3474">
            <v>36458</v>
          </cell>
          <cell r="G3474" t="str">
            <v>Octubre</v>
          </cell>
          <cell r="H3474">
            <v>1999</v>
          </cell>
          <cell r="I3474">
            <v>37554</v>
          </cell>
          <cell r="J3474">
            <v>2002</v>
          </cell>
          <cell r="K3474" t="str">
            <v>Octubre</v>
          </cell>
          <cell r="L3474">
            <v>36614</v>
          </cell>
          <cell r="M3474" t="str">
            <v>Marzo</v>
          </cell>
          <cell r="N3474">
            <v>2000</v>
          </cell>
          <cell r="P3474">
            <v>0</v>
          </cell>
          <cell r="Q3474">
            <v>18</v>
          </cell>
          <cell r="R3474">
            <v>17.45</v>
          </cell>
          <cell r="S3474">
            <v>108.361</v>
          </cell>
          <cell r="T3474">
            <v>2768.5</v>
          </cell>
          <cell r="U3474">
            <v>2999.9742849999998</v>
          </cell>
          <cell r="V3474">
            <v>2768.5</v>
          </cell>
          <cell r="W3474">
            <v>2999.9742849999998</v>
          </cell>
          <cell r="X3474">
            <v>2768.5</v>
          </cell>
          <cell r="Y3474">
            <v>498.33</v>
          </cell>
          <cell r="Z3474">
            <v>3266.83</v>
          </cell>
          <cell r="AA3474">
            <v>48310.324999999997</v>
          </cell>
          <cell r="AB3474">
            <v>0</v>
          </cell>
          <cell r="AC3474">
            <v>498.33</v>
          </cell>
          <cell r="AD3474">
            <v>498.33</v>
          </cell>
          <cell r="AE3474">
            <v>498.33</v>
          </cell>
          <cell r="AF3474">
            <v>0</v>
          </cell>
          <cell r="AG3474">
            <v>0</v>
          </cell>
          <cell r="AH3474">
            <v>0</v>
          </cell>
          <cell r="AI3474">
            <v>0</v>
          </cell>
          <cell r="AJ3474">
            <v>0</v>
          </cell>
          <cell r="AK3474">
            <v>0</v>
          </cell>
          <cell r="AL3474">
            <v>0</v>
          </cell>
          <cell r="AM3474">
            <v>0</v>
          </cell>
          <cell r="AN3474">
            <v>0</v>
          </cell>
          <cell r="AO3474">
            <v>0</v>
          </cell>
          <cell r="AP3474">
            <v>0</v>
          </cell>
          <cell r="AQ3474">
            <v>1494.99</v>
          </cell>
        </row>
        <row r="3475">
          <cell r="A3475">
            <v>3</v>
          </cell>
          <cell r="B3475" t="str">
            <v>COP</v>
          </cell>
          <cell r="C3475" t="str">
            <v>Convenidas</v>
          </cell>
          <cell r="D3475" t="str">
            <v>Fija</v>
          </cell>
          <cell r="E3475">
            <v>3</v>
          </cell>
          <cell r="F3475">
            <v>36458</v>
          </cell>
          <cell r="G3475" t="str">
            <v>Octubre</v>
          </cell>
          <cell r="H3475">
            <v>1999</v>
          </cell>
          <cell r="I3475">
            <v>37554</v>
          </cell>
          <cell r="J3475">
            <v>2002</v>
          </cell>
          <cell r="K3475" t="str">
            <v>Octubre</v>
          </cell>
          <cell r="L3475">
            <v>36614</v>
          </cell>
          <cell r="M3475" t="str">
            <v>Marzo</v>
          </cell>
          <cell r="N3475">
            <v>2000</v>
          </cell>
          <cell r="P3475">
            <v>0</v>
          </cell>
          <cell r="Q3475">
            <v>18</v>
          </cell>
          <cell r="R3475">
            <v>17</v>
          </cell>
          <cell r="S3475">
            <v>109.256</v>
          </cell>
          <cell r="T3475">
            <v>6690.3</v>
          </cell>
          <cell r="U3475">
            <v>7309.5541679999997</v>
          </cell>
          <cell r="V3475">
            <v>6690.3</v>
          </cell>
          <cell r="W3475">
            <v>7309.5541679999997</v>
          </cell>
          <cell r="X3475">
            <v>6690.3</v>
          </cell>
          <cell r="Y3475">
            <v>1204.2539999999999</v>
          </cell>
          <cell r="Z3475">
            <v>7894.5540000000001</v>
          </cell>
          <cell r="AA3475">
            <v>113735.1</v>
          </cell>
          <cell r="AB3475">
            <v>0</v>
          </cell>
          <cell r="AC3475">
            <v>1204.2539999999999</v>
          </cell>
          <cell r="AD3475">
            <v>1204.2539999999999</v>
          </cell>
          <cell r="AE3475">
            <v>1204.2539999999999</v>
          </cell>
          <cell r="AF3475">
            <v>0</v>
          </cell>
          <cell r="AG3475">
            <v>0</v>
          </cell>
          <cell r="AH3475">
            <v>0</v>
          </cell>
          <cell r="AI3475">
            <v>0</v>
          </cell>
          <cell r="AJ3475">
            <v>0</v>
          </cell>
          <cell r="AK3475">
            <v>0</v>
          </cell>
          <cell r="AL3475">
            <v>0</v>
          </cell>
          <cell r="AM3475">
            <v>0</v>
          </cell>
          <cell r="AN3475">
            <v>0</v>
          </cell>
          <cell r="AO3475">
            <v>0</v>
          </cell>
          <cell r="AP3475">
            <v>0</v>
          </cell>
          <cell r="AQ3475">
            <v>3612.7619999999997</v>
          </cell>
        </row>
        <row r="3476">
          <cell r="A3476">
            <v>3</v>
          </cell>
          <cell r="B3476" t="str">
            <v>COP</v>
          </cell>
          <cell r="C3476" t="str">
            <v>Convenidas St</v>
          </cell>
          <cell r="D3476" t="str">
            <v>Variable</v>
          </cell>
          <cell r="E3476">
            <v>10</v>
          </cell>
          <cell r="F3476">
            <v>36614</v>
          </cell>
          <cell r="G3476" t="str">
            <v>Marzo</v>
          </cell>
          <cell r="H3476">
            <v>2000</v>
          </cell>
          <cell r="I3476">
            <v>40266</v>
          </cell>
          <cell r="J3476">
            <v>2010</v>
          </cell>
          <cell r="K3476" t="str">
            <v>Marzo</v>
          </cell>
          <cell r="L3476">
            <v>36614</v>
          </cell>
          <cell r="M3476" t="str">
            <v>Marzo</v>
          </cell>
          <cell r="N3476">
            <v>2000</v>
          </cell>
          <cell r="P3476">
            <v>7.1</v>
          </cell>
          <cell r="Q3476">
            <v>16.62</v>
          </cell>
          <cell r="R3476">
            <v>16.62</v>
          </cell>
          <cell r="S3476">
            <v>100</v>
          </cell>
          <cell r="T3476">
            <v>488.8</v>
          </cell>
          <cell r="U3476">
            <v>488.8</v>
          </cell>
          <cell r="V3476">
            <v>488.8</v>
          </cell>
          <cell r="W3476">
            <v>488.8</v>
          </cell>
          <cell r="X3476">
            <v>488.8</v>
          </cell>
          <cell r="Y3476">
            <v>81.238560000000007</v>
          </cell>
          <cell r="Z3476">
            <v>570.03855999999996</v>
          </cell>
          <cell r="AA3476">
            <v>8123.8560000000007</v>
          </cell>
          <cell r="AB3476">
            <v>0</v>
          </cell>
          <cell r="AC3476">
            <v>81.238559999999993</v>
          </cell>
          <cell r="AD3476">
            <v>86.566479999999999</v>
          </cell>
          <cell r="AE3476">
            <v>74.004320000000007</v>
          </cell>
          <cell r="AF3476">
            <v>63.495119999999993</v>
          </cell>
          <cell r="AG3476">
            <v>58.264960000000002</v>
          </cell>
          <cell r="AH3476">
            <v>55.625439999999998</v>
          </cell>
          <cell r="AI3476">
            <v>55.625439999999998</v>
          </cell>
          <cell r="AJ3476">
            <v>55.625439999999998</v>
          </cell>
          <cell r="AK3476">
            <v>66.134640000000005</v>
          </cell>
          <cell r="AL3476">
            <v>66.134640000000005</v>
          </cell>
          <cell r="AM3476">
            <v>66.134640000000005</v>
          </cell>
          <cell r="AN3476">
            <v>0</v>
          </cell>
          <cell r="AO3476">
            <v>0</v>
          </cell>
          <cell r="AP3476">
            <v>0</v>
          </cell>
          <cell r="AQ3476">
            <v>728.84968000000003</v>
          </cell>
        </row>
        <row r="3477">
          <cell r="A3477">
            <v>3</v>
          </cell>
          <cell r="B3477" t="str">
            <v>COP</v>
          </cell>
          <cell r="C3477" t="str">
            <v>Forzosas</v>
          </cell>
          <cell r="D3477" t="str">
            <v>Fija</v>
          </cell>
          <cell r="E3477">
            <v>1</v>
          </cell>
          <cell r="F3477">
            <v>36613</v>
          </cell>
          <cell r="G3477" t="str">
            <v>Marzo</v>
          </cell>
          <cell r="H3477">
            <v>2000</v>
          </cell>
          <cell r="I3477">
            <v>36978</v>
          </cell>
          <cell r="J3477">
            <v>2001</v>
          </cell>
          <cell r="K3477" t="str">
            <v>Marzo</v>
          </cell>
          <cell r="L3477">
            <v>36615</v>
          </cell>
          <cell r="M3477" t="str">
            <v>Marzo</v>
          </cell>
          <cell r="N3477">
            <v>2000</v>
          </cell>
          <cell r="P3477">
            <v>0</v>
          </cell>
          <cell r="Q3477">
            <v>15</v>
          </cell>
          <cell r="R3477">
            <v>13.5</v>
          </cell>
          <cell r="S3477">
            <v>101.392</v>
          </cell>
          <cell r="T3477">
            <v>22782.799999999999</v>
          </cell>
          <cell r="U3477">
            <v>23099.936576</v>
          </cell>
          <cell r="V3477">
            <v>22782.799999999999</v>
          </cell>
          <cell r="W3477">
            <v>23099.936576</v>
          </cell>
          <cell r="X3477">
            <v>22782.799999999999</v>
          </cell>
          <cell r="Y3477">
            <v>3417.4199999999996</v>
          </cell>
          <cell r="Z3477">
            <v>26200.219999999998</v>
          </cell>
          <cell r="AA3477">
            <v>307567.8</v>
          </cell>
          <cell r="AB3477">
            <v>0</v>
          </cell>
          <cell r="AC3477">
            <v>0</v>
          </cell>
          <cell r="AD3477">
            <v>3417.4199999999996</v>
          </cell>
          <cell r="AE3477">
            <v>0</v>
          </cell>
          <cell r="AF3477">
            <v>0</v>
          </cell>
          <cell r="AG3477">
            <v>0</v>
          </cell>
          <cell r="AH3477">
            <v>0</v>
          </cell>
          <cell r="AI3477">
            <v>0</v>
          </cell>
          <cell r="AJ3477">
            <v>0</v>
          </cell>
          <cell r="AK3477">
            <v>0</v>
          </cell>
          <cell r="AL3477">
            <v>0</v>
          </cell>
          <cell r="AM3477">
            <v>0</v>
          </cell>
          <cell r="AN3477">
            <v>0</v>
          </cell>
          <cell r="AO3477">
            <v>0</v>
          </cell>
          <cell r="AP3477">
            <v>0</v>
          </cell>
          <cell r="AQ3477">
            <v>3417.4199999999996</v>
          </cell>
        </row>
        <row r="3478">
          <cell r="A3478">
            <v>3</v>
          </cell>
          <cell r="B3478" t="str">
            <v>COP</v>
          </cell>
          <cell r="C3478" t="str">
            <v>Forzosas</v>
          </cell>
          <cell r="D3478" t="str">
            <v>Fija</v>
          </cell>
          <cell r="E3478">
            <v>2</v>
          </cell>
          <cell r="F3478">
            <v>36497</v>
          </cell>
          <cell r="G3478" t="str">
            <v>Diciembre</v>
          </cell>
          <cell r="H3478">
            <v>1999</v>
          </cell>
          <cell r="I3478">
            <v>37228</v>
          </cell>
          <cell r="J3478">
            <v>2001</v>
          </cell>
          <cell r="K3478" t="str">
            <v>Diciembre</v>
          </cell>
          <cell r="L3478">
            <v>36615</v>
          </cell>
          <cell r="M3478" t="str">
            <v>Marzo</v>
          </cell>
          <cell r="N3478">
            <v>2000</v>
          </cell>
          <cell r="P3478">
            <v>0</v>
          </cell>
          <cell r="Q3478">
            <v>18</v>
          </cell>
          <cell r="R3478">
            <v>16.989999999999998</v>
          </cell>
          <cell r="S3478">
            <v>106.843</v>
          </cell>
          <cell r="T3478">
            <v>6832.4</v>
          </cell>
          <cell r="U3478">
            <v>7299.9411319999999</v>
          </cell>
          <cell r="V3478">
            <v>6832.4</v>
          </cell>
          <cell r="W3478">
            <v>7299.9411319999999</v>
          </cell>
          <cell r="X3478">
            <v>6832.4</v>
          </cell>
          <cell r="Y3478">
            <v>1229.8319999999999</v>
          </cell>
          <cell r="Z3478">
            <v>8062.232</v>
          </cell>
          <cell r="AA3478">
            <v>116082.47599999998</v>
          </cell>
          <cell r="AB3478">
            <v>0</v>
          </cell>
          <cell r="AC3478">
            <v>1229.8319999999999</v>
          </cell>
          <cell r="AD3478">
            <v>1229.8319999999999</v>
          </cell>
          <cell r="AE3478">
            <v>0</v>
          </cell>
          <cell r="AF3478">
            <v>0</v>
          </cell>
          <cell r="AG3478">
            <v>0</v>
          </cell>
          <cell r="AH3478">
            <v>0</v>
          </cell>
          <cell r="AI3478">
            <v>0</v>
          </cell>
          <cell r="AJ3478">
            <v>0</v>
          </cell>
          <cell r="AK3478">
            <v>0</v>
          </cell>
          <cell r="AL3478">
            <v>0</v>
          </cell>
          <cell r="AM3478">
            <v>0</v>
          </cell>
          <cell r="AN3478">
            <v>0</v>
          </cell>
          <cell r="AO3478">
            <v>0</v>
          </cell>
          <cell r="AP3478">
            <v>0</v>
          </cell>
          <cell r="AQ3478">
            <v>2459.6639999999998</v>
          </cell>
        </row>
        <row r="3479">
          <cell r="A3479">
            <v>3</v>
          </cell>
          <cell r="B3479" t="str">
            <v>COP</v>
          </cell>
          <cell r="C3479" t="str">
            <v>Convenidas</v>
          </cell>
          <cell r="D3479" t="str">
            <v>Fija</v>
          </cell>
          <cell r="E3479">
            <v>2</v>
          </cell>
          <cell r="F3479">
            <v>36497</v>
          </cell>
          <cell r="G3479" t="str">
            <v>Diciembre</v>
          </cell>
          <cell r="H3479">
            <v>1999</v>
          </cell>
          <cell r="I3479">
            <v>37228</v>
          </cell>
          <cell r="J3479">
            <v>2001</v>
          </cell>
          <cell r="K3479" t="str">
            <v>Diciembre</v>
          </cell>
          <cell r="L3479">
            <v>36615</v>
          </cell>
          <cell r="M3479" t="str">
            <v>Marzo</v>
          </cell>
          <cell r="N3479">
            <v>2000</v>
          </cell>
          <cell r="P3479">
            <v>0</v>
          </cell>
          <cell r="Q3479">
            <v>18</v>
          </cell>
          <cell r="R3479">
            <v>16.22</v>
          </cell>
          <cell r="S3479">
            <v>107.926</v>
          </cell>
          <cell r="T3479">
            <v>21766.3</v>
          </cell>
          <cell r="U3479">
            <v>23491.496938</v>
          </cell>
          <cell r="V3479">
            <v>21766.3</v>
          </cell>
          <cell r="W3479">
            <v>23491.496938</v>
          </cell>
          <cell r="X3479">
            <v>21766.3</v>
          </cell>
          <cell r="Y3479">
            <v>3917.9339999999997</v>
          </cell>
          <cell r="Z3479">
            <v>25684.234</v>
          </cell>
          <cell r="AA3479">
            <v>353049.38599999994</v>
          </cell>
          <cell r="AB3479">
            <v>0</v>
          </cell>
          <cell r="AC3479">
            <v>3917.9339999999997</v>
          </cell>
          <cell r="AD3479">
            <v>3917.9339999999997</v>
          </cell>
          <cell r="AE3479">
            <v>0</v>
          </cell>
          <cell r="AF3479">
            <v>0</v>
          </cell>
          <cell r="AG3479">
            <v>0</v>
          </cell>
          <cell r="AH3479">
            <v>0</v>
          </cell>
          <cell r="AI3479">
            <v>0</v>
          </cell>
          <cell r="AJ3479">
            <v>0</v>
          </cell>
          <cell r="AK3479">
            <v>0</v>
          </cell>
          <cell r="AL3479">
            <v>0</v>
          </cell>
          <cell r="AM3479">
            <v>0</v>
          </cell>
          <cell r="AN3479">
            <v>0</v>
          </cell>
          <cell r="AO3479">
            <v>0</v>
          </cell>
          <cell r="AP3479">
            <v>0</v>
          </cell>
          <cell r="AQ3479">
            <v>7835.8679999999995</v>
          </cell>
        </row>
        <row r="3480">
          <cell r="A3480">
            <v>3</v>
          </cell>
          <cell r="B3480" t="str">
            <v>COP</v>
          </cell>
          <cell r="C3480" t="str">
            <v>Subastas</v>
          </cell>
          <cell r="D3480" t="str">
            <v>Fija</v>
          </cell>
          <cell r="E3480">
            <v>1</v>
          </cell>
          <cell r="F3480">
            <v>36542</v>
          </cell>
          <cell r="G3480" t="str">
            <v>Enero</v>
          </cell>
          <cell r="H3480">
            <v>2000</v>
          </cell>
          <cell r="I3480">
            <v>36908</v>
          </cell>
          <cell r="J3480">
            <v>2001</v>
          </cell>
          <cell r="K3480" t="str">
            <v>Enero</v>
          </cell>
          <cell r="L3480">
            <v>36616</v>
          </cell>
          <cell r="M3480" t="str">
            <v>Marzo</v>
          </cell>
          <cell r="N3480">
            <v>2000</v>
          </cell>
          <cell r="P3480">
            <v>0</v>
          </cell>
          <cell r="Q3480">
            <v>15</v>
          </cell>
          <cell r="R3480">
            <v>13.5</v>
          </cell>
          <cell r="S3480">
            <v>103.92</v>
          </cell>
          <cell r="T3480">
            <v>7000</v>
          </cell>
          <cell r="U3480">
            <v>7274.4</v>
          </cell>
          <cell r="V3480">
            <v>7000</v>
          </cell>
          <cell r="W3480">
            <v>7274.4</v>
          </cell>
          <cell r="X3480">
            <v>7000</v>
          </cell>
          <cell r="Y3480">
            <v>1050</v>
          </cell>
          <cell r="Z3480">
            <v>8050</v>
          </cell>
          <cell r="AA3480">
            <v>94500</v>
          </cell>
          <cell r="AB3480">
            <v>0</v>
          </cell>
          <cell r="AC3480">
            <v>0</v>
          </cell>
          <cell r="AD3480">
            <v>1050</v>
          </cell>
          <cell r="AE3480">
            <v>0</v>
          </cell>
          <cell r="AF3480">
            <v>0</v>
          </cell>
          <cell r="AG3480">
            <v>0</v>
          </cell>
          <cell r="AH3480">
            <v>0</v>
          </cell>
          <cell r="AI3480">
            <v>0</v>
          </cell>
          <cell r="AJ3480">
            <v>0</v>
          </cell>
          <cell r="AK3480">
            <v>0</v>
          </cell>
          <cell r="AL3480">
            <v>0</v>
          </cell>
          <cell r="AM3480">
            <v>0</v>
          </cell>
          <cell r="AN3480">
            <v>0</v>
          </cell>
          <cell r="AO3480">
            <v>0</v>
          </cell>
          <cell r="AP3480">
            <v>0</v>
          </cell>
          <cell r="AQ3480">
            <v>1050</v>
          </cell>
        </row>
        <row r="3481">
          <cell r="A3481">
            <v>3</v>
          </cell>
          <cell r="B3481" t="str">
            <v>COP</v>
          </cell>
          <cell r="C3481" t="str">
            <v>Forzosas</v>
          </cell>
          <cell r="D3481" t="str">
            <v>Fija</v>
          </cell>
          <cell r="E3481">
            <v>1</v>
          </cell>
          <cell r="F3481">
            <v>36613</v>
          </cell>
          <cell r="G3481" t="str">
            <v>Marzo</v>
          </cell>
          <cell r="H3481">
            <v>2000</v>
          </cell>
          <cell r="I3481">
            <v>36978</v>
          </cell>
          <cell r="J3481">
            <v>2001</v>
          </cell>
          <cell r="K3481" t="str">
            <v>Marzo</v>
          </cell>
          <cell r="L3481">
            <v>36616</v>
          </cell>
          <cell r="M3481" t="str">
            <v>Marzo</v>
          </cell>
          <cell r="N3481">
            <v>2000</v>
          </cell>
          <cell r="P3481">
            <v>0</v>
          </cell>
          <cell r="Q3481">
            <v>15</v>
          </cell>
          <cell r="R3481">
            <v>13.5</v>
          </cell>
          <cell r="S3481">
            <v>101.42700000000001</v>
          </cell>
          <cell r="T3481">
            <v>20529.8</v>
          </cell>
          <cell r="U3481">
            <v>20822.760246000002</v>
          </cell>
          <cell r="V3481">
            <v>20529.8</v>
          </cell>
          <cell r="W3481">
            <v>20822.760246000002</v>
          </cell>
          <cell r="X3481">
            <v>20529.8</v>
          </cell>
          <cell r="Y3481">
            <v>3079.47</v>
          </cell>
          <cell r="Z3481">
            <v>23609.27</v>
          </cell>
          <cell r="AA3481">
            <v>277152.3</v>
          </cell>
          <cell r="AB3481">
            <v>0</v>
          </cell>
          <cell r="AC3481">
            <v>0</v>
          </cell>
          <cell r="AD3481">
            <v>3079.47</v>
          </cell>
          <cell r="AE3481">
            <v>0</v>
          </cell>
          <cell r="AF3481">
            <v>0</v>
          </cell>
          <cell r="AG3481">
            <v>0</v>
          </cell>
          <cell r="AH3481">
            <v>0</v>
          </cell>
          <cell r="AI3481">
            <v>0</v>
          </cell>
          <cell r="AJ3481">
            <v>0</v>
          </cell>
          <cell r="AK3481">
            <v>0</v>
          </cell>
          <cell r="AL3481">
            <v>0</v>
          </cell>
          <cell r="AM3481">
            <v>0</v>
          </cell>
          <cell r="AN3481">
            <v>0</v>
          </cell>
          <cell r="AO3481">
            <v>0</v>
          </cell>
          <cell r="AP3481">
            <v>0</v>
          </cell>
          <cell r="AQ3481">
            <v>3079.47</v>
          </cell>
        </row>
        <row r="3482">
          <cell r="A3482">
            <v>3</v>
          </cell>
          <cell r="B3482" t="str">
            <v>COP</v>
          </cell>
          <cell r="C3482" t="str">
            <v>Convenidas</v>
          </cell>
          <cell r="D3482" t="str">
            <v>Fija</v>
          </cell>
          <cell r="E3482">
            <v>2</v>
          </cell>
          <cell r="F3482">
            <v>36497</v>
          </cell>
          <cell r="G3482" t="str">
            <v>Diciembre</v>
          </cell>
          <cell r="H3482">
            <v>1999</v>
          </cell>
          <cell r="I3482">
            <v>37228</v>
          </cell>
          <cell r="J3482">
            <v>2001</v>
          </cell>
          <cell r="K3482" t="str">
            <v>Diciembre</v>
          </cell>
          <cell r="L3482">
            <v>36616</v>
          </cell>
          <cell r="M3482" t="str">
            <v>Marzo</v>
          </cell>
          <cell r="N3482">
            <v>2000</v>
          </cell>
          <cell r="P3482">
            <v>0</v>
          </cell>
          <cell r="Q3482">
            <v>18</v>
          </cell>
          <cell r="R3482">
            <v>15.83</v>
          </cell>
          <cell r="S3482">
            <v>108.526</v>
          </cell>
          <cell r="T3482">
            <v>23035.9</v>
          </cell>
          <cell r="U3482">
            <v>24999.940834000001</v>
          </cell>
          <cell r="V3482">
            <v>23035.9</v>
          </cell>
          <cell r="W3482">
            <v>24999.940834000001</v>
          </cell>
          <cell r="X3482">
            <v>23035.9</v>
          </cell>
          <cell r="Y3482">
            <v>4146.4620000000004</v>
          </cell>
          <cell r="Z3482">
            <v>27182.362000000001</v>
          </cell>
          <cell r="AA3482">
            <v>364658.29700000002</v>
          </cell>
          <cell r="AB3482">
            <v>0</v>
          </cell>
          <cell r="AC3482">
            <v>4146.4620000000004</v>
          </cell>
          <cell r="AD3482">
            <v>4146.4620000000004</v>
          </cell>
          <cell r="AE3482">
            <v>0</v>
          </cell>
          <cell r="AF3482">
            <v>0</v>
          </cell>
          <cell r="AG3482">
            <v>0</v>
          </cell>
          <cell r="AH3482">
            <v>0</v>
          </cell>
          <cell r="AI3482">
            <v>0</v>
          </cell>
          <cell r="AJ3482">
            <v>0</v>
          </cell>
          <cell r="AK3482">
            <v>0</v>
          </cell>
          <cell r="AL3482">
            <v>0</v>
          </cell>
          <cell r="AM3482">
            <v>0</v>
          </cell>
          <cell r="AN3482">
            <v>0</v>
          </cell>
          <cell r="AO3482">
            <v>0</v>
          </cell>
          <cell r="AP3482">
            <v>0</v>
          </cell>
          <cell r="AQ3482">
            <v>8292.9240000000009</v>
          </cell>
        </row>
        <row r="3483">
          <cell r="A3483">
            <v>3</v>
          </cell>
          <cell r="B3483" t="str">
            <v>COP</v>
          </cell>
          <cell r="C3483" t="str">
            <v>Forzosas</v>
          </cell>
          <cell r="D3483" t="str">
            <v>Fija</v>
          </cell>
          <cell r="E3483">
            <v>1</v>
          </cell>
          <cell r="F3483">
            <v>36613</v>
          </cell>
          <cell r="G3483" t="str">
            <v>Marzo</v>
          </cell>
          <cell r="H3483">
            <v>2000</v>
          </cell>
          <cell r="I3483">
            <v>36978</v>
          </cell>
          <cell r="J3483">
            <v>2001</v>
          </cell>
          <cell r="K3483" t="str">
            <v>Marzo</v>
          </cell>
          <cell r="L3483">
            <v>36619</v>
          </cell>
          <cell r="M3483" t="str">
            <v>Abril</v>
          </cell>
          <cell r="N3483">
            <v>2000</v>
          </cell>
          <cell r="P3483">
            <v>0</v>
          </cell>
          <cell r="Q3483">
            <v>15</v>
          </cell>
          <cell r="R3483">
            <v>13.5</v>
          </cell>
          <cell r="S3483">
            <v>101.533</v>
          </cell>
          <cell r="T3483">
            <v>1630.3</v>
          </cell>
          <cell r="U3483">
            <v>1655.2924989999999</v>
          </cell>
          <cell r="V3483">
            <v>1630.3</v>
          </cell>
          <cell r="W3483">
            <v>1655.2924989999999</v>
          </cell>
          <cell r="X3483">
            <v>1630.3</v>
          </cell>
          <cell r="Y3483">
            <v>244.54499999999999</v>
          </cell>
          <cell r="Z3483">
            <v>1874.845</v>
          </cell>
          <cell r="AA3483">
            <v>22009.05</v>
          </cell>
          <cell r="AB3483">
            <v>0</v>
          </cell>
          <cell r="AC3483">
            <v>0</v>
          </cell>
          <cell r="AD3483">
            <v>244.54499999999999</v>
          </cell>
          <cell r="AE3483">
            <v>0</v>
          </cell>
          <cell r="AF3483">
            <v>0</v>
          </cell>
          <cell r="AG3483">
            <v>0</v>
          </cell>
          <cell r="AH3483">
            <v>0</v>
          </cell>
          <cell r="AI3483">
            <v>0</v>
          </cell>
          <cell r="AJ3483">
            <v>0</v>
          </cell>
          <cell r="AK3483">
            <v>0</v>
          </cell>
          <cell r="AL3483">
            <v>0</v>
          </cell>
          <cell r="AM3483">
            <v>0</v>
          </cell>
          <cell r="AN3483">
            <v>0</v>
          </cell>
          <cell r="AO3483">
            <v>0</v>
          </cell>
          <cell r="AP3483">
            <v>0</v>
          </cell>
          <cell r="AQ3483">
            <v>244.54499999999999</v>
          </cell>
        </row>
        <row r="3484">
          <cell r="A3484">
            <v>3</v>
          </cell>
          <cell r="B3484" t="str">
            <v>COP</v>
          </cell>
          <cell r="C3484" t="str">
            <v>Forzosas</v>
          </cell>
          <cell r="D3484" t="str">
            <v>Fija</v>
          </cell>
          <cell r="E3484">
            <v>1</v>
          </cell>
          <cell r="F3484">
            <v>36613</v>
          </cell>
          <cell r="G3484" t="str">
            <v>Marzo</v>
          </cell>
          <cell r="H3484">
            <v>2000</v>
          </cell>
          <cell r="I3484">
            <v>36978</v>
          </cell>
          <cell r="J3484">
            <v>2001</v>
          </cell>
          <cell r="K3484" t="str">
            <v>Marzo</v>
          </cell>
          <cell r="L3484">
            <v>36620</v>
          </cell>
          <cell r="M3484" t="str">
            <v>Abril</v>
          </cell>
          <cell r="N3484">
            <v>2000</v>
          </cell>
          <cell r="P3484">
            <v>0</v>
          </cell>
          <cell r="Q3484">
            <v>15</v>
          </cell>
          <cell r="R3484">
            <v>13.5</v>
          </cell>
          <cell r="S3484">
            <v>101.568</v>
          </cell>
          <cell r="T3484">
            <v>1969.1</v>
          </cell>
          <cell r="U3484">
            <v>1999.975488</v>
          </cell>
          <cell r="V3484">
            <v>1969.1</v>
          </cell>
          <cell r="W3484">
            <v>1999.975488</v>
          </cell>
          <cell r="X3484">
            <v>1969.1</v>
          </cell>
          <cell r="Y3484">
            <v>295.36499999999995</v>
          </cell>
          <cell r="Z3484">
            <v>2264.4649999999997</v>
          </cell>
          <cell r="AA3484">
            <v>26582.85</v>
          </cell>
          <cell r="AB3484">
            <v>0</v>
          </cell>
          <cell r="AC3484">
            <v>0</v>
          </cell>
          <cell r="AD3484">
            <v>295.36499999999995</v>
          </cell>
          <cell r="AE3484">
            <v>0</v>
          </cell>
          <cell r="AF3484">
            <v>0</v>
          </cell>
          <cell r="AG3484">
            <v>0</v>
          </cell>
          <cell r="AH3484">
            <v>0</v>
          </cell>
          <cell r="AI3484">
            <v>0</v>
          </cell>
          <cell r="AJ3484">
            <v>0</v>
          </cell>
          <cell r="AK3484">
            <v>0</v>
          </cell>
          <cell r="AL3484">
            <v>0</v>
          </cell>
          <cell r="AM3484">
            <v>0</v>
          </cell>
          <cell r="AN3484">
            <v>0</v>
          </cell>
          <cell r="AO3484">
            <v>0</v>
          </cell>
          <cell r="AP3484">
            <v>0</v>
          </cell>
          <cell r="AQ3484">
            <v>295.36499999999995</v>
          </cell>
        </row>
        <row r="3485">
          <cell r="A3485">
            <v>3</v>
          </cell>
          <cell r="B3485" t="str">
            <v>COP</v>
          </cell>
          <cell r="C3485" t="str">
            <v>Forzosas</v>
          </cell>
          <cell r="D3485" t="str">
            <v>Fija</v>
          </cell>
          <cell r="E3485">
            <v>1</v>
          </cell>
          <cell r="F3485">
            <v>36613</v>
          </cell>
          <cell r="G3485" t="str">
            <v>Marzo</v>
          </cell>
          <cell r="H3485">
            <v>2000</v>
          </cell>
          <cell r="I3485">
            <v>36978</v>
          </cell>
          <cell r="J3485">
            <v>2001</v>
          </cell>
          <cell r="K3485" t="str">
            <v>Marzo</v>
          </cell>
          <cell r="L3485">
            <v>36621</v>
          </cell>
          <cell r="M3485" t="str">
            <v>Abril</v>
          </cell>
          <cell r="N3485">
            <v>2000</v>
          </cell>
          <cell r="P3485">
            <v>0</v>
          </cell>
          <cell r="Q3485">
            <v>15</v>
          </cell>
          <cell r="R3485">
            <v>13.5</v>
          </cell>
          <cell r="S3485">
            <v>101.60299999999999</v>
          </cell>
          <cell r="T3485">
            <v>88.5</v>
          </cell>
          <cell r="U3485">
            <v>89.918655000000001</v>
          </cell>
          <cell r="V3485">
            <v>88.5</v>
          </cell>
          <cell r="W3485">
            <v>89.918655000000001</v>
          </cell>
          <cell r="X3485">
            <v>88.5</v>
          </cell>
          <cell r="Y3485">
            <v>13.275</v>
          </cell>
          <cell r="Z3485">
            <v>101.77500000000001</v>
          </cell>
          <cell r="AA3485">
            <v>1194.75</v>
          </cell>
          <cell r="AB3485">
            <v>0</v>
          </cell>
          <cell r="AC3485">
            <v>0</v>
          </cell>
          <cell r="AD3485">
            <v>13.275</v>
          </cell>
          <cell r="AE3485">
            <v>0</v>
          </cell>
          <cell r="AF3485">
            <v>0</v>
          </cell>
          <cell r="AG3485">
            <v>0</v>
          </cell>
          <cell r="AH3485">
            <v>0</v>
          </cell>
          <cell r="AI3485">
            <v>0</v>
          </cell>
          <cell r="AJ3485">
            <v>0</v>
          </cell>
          <cell r="AK3485">
            <v>0</v>
          </cell>
          <cell r="AL3485">
            <v>0</v>
          </cell>
          <cell r="AM3485">
            <v>0</v>
          </cell>
          <cell r="AN3485">
            <v>0</v>
          </cell>
          <cell r="AO3485">
            <v>0</v>
          </cell>
          <cell r="AP3485">
            <v>0</v>
          </cell>
          <cell r="AQ3485">
            <v>13.275</v>
          </cell>
        </row>
        <row r="3486">
          <cell r="A3486">
            <v>3</v>
          </cell>
          <cell r="B3486" t="str">
            <v>COP</v>
          </cell>
          <cell r="C3486" t="str">
            <v>Convenidas</v>
          </cell>
          <cell r="D3486" t="str">
            <v>Fija</v>
          </cell>
          <cell r="E3486">
            <v>1</v>
          </cell>
          <cell r="F3486">
            <v>36613</v>
          </cell>
          <cell r="G3486" t="str">
            <v>Marzo</v>
          </cell>
          <cell r="H3486">
            <v>2000</v>
          </cell>
          <cell r="I3486">
            <v>36978</v>
          </cell>
          <cell r="J3486">
            <v>2001</v>
          </cell>
          <cell r="K3486" t="str">
            <v>Marzo</v>
          </cell>
          <cell r="L3486">
            <v>36622</v>
          </cell>
          <cell r="M3486" t="str">
            <v>Abril</v>
          </cell>
          <cell r="N3486">
            <v>2000</v>
          </cell>
          <cell r="P3486">
            <v>0</v>
          </cell>
          <cell r="Q3486">
            <v>15</v>
          </cell>
          <cell r="R3486">
            <v>14.39</v>
          </cell>
          <cell r="S3486">
            <v>100.867</v>
          </cell>
          <cell r="T3486">
            <v>9418.2999999999993</v>
          </cell>
          <cell r="U3486">
            <v>9499.9566610000002</v>
          </cell>
          <cell r="V3486">
            <v>9418.2999999999993</v>
          </cell>
          <cell r="W3486">
            <v>9499.9566610000002</v>
          </cell>
          <cell r="X3486">
            <v>9418.2999999999993</v>
          </cell>
          <cell r="Y3486">
            <v>1412.7449999999999</v>
          </cell>
          <cell r="Z3486">
            <v>10831.044999999998</v>
          </cell>
          <cell r="AA3486">
            <v>135529.337</v>
          </cell>
          <cell r="AB3486">
            <v>0</v>
          </cell>
          <cell r="AC3486">
            <v>0</v>
          </cell>
          <cell r="AD3486">
            <v>1412.7449999999999</v>
          </cell>
          <cell r="AE3486">
            <v>0</v>
          </cell>
          <cell r="AF3486">
            <v>0</v>
          </cell>
          <cell r="AG3486">
            <v>0</v>
          </cell>
          <cell r="AH3486">
            <v>0</v>
          </cell>
          <cell r="AI3486">
            <v>0</v>
          </cell>
          <cell r="AJ3486">
            <v>0</v>
          </cell>
          <cell r="AK3486">
            <v>0</v>
          </cell>
          <cell r="AL3486">
            <v>0</v>
          </cell>
          <cell r="AM3486">
            <v>0</v>
          </cell>
          <cell r="AN3486">
            <v>0</v>
          </cell>
          <cell r="AO3486">
            <v>0</v>
          </cell>
          <cell r="AP3486">
            <v>0</v>
          </cell>
          <cell r="AQ3486">
            <v>1412.7449999999999</v>
          </cell>
        </row>
        <row r="3487">
          <cell r="A3487">
            <v>3</v>
          </cell>
          <cell r="B3487" t="str">
            <v>COP</v>
          </cell>
          <cell r="C3487" t="str">
            <v>Forzosas</v>
          </cell>
          <cell r="D3487" t="str">
            <v>Fija</v>
          </cell>
          <cell r="E3487">
            <v>1</v>
          </cell>
          <cell r="F3487">
            <v>36613</v>
          </cell>
          <cell r="G3487" t="str">
            <v>Marzo</v>
          </cell>
          <cell r="H3487">
            <v>2000</v>
          </cell>
          <cell r="I3487">
            <v>36978</v>
          </cell>
          <cell r="J3487">
            <v>2001</v>
          </cell>
          <cell r="K3487" t="str">
            <v>Marzo</v>
          </cell>
          <cell r="L3487">
            <v>36623</v>
          </cell>
          <cell r="M3487" t="str">
            <v>Abril</v>
          </cell>
          <cell r="N3487">
            <v>2000</v>
          </cell>
          <cell r="P3487">
            <v>0</v>
          </cell>
          <cell r="Q3487">
            <v>15</v>
          </cell>
          <cell r="R3487">
            <v>13.5</v>
          </cell>
          <cell r="S3487">
            <v>101.67400000000001</v>
          </cell>
          <cell r="T3487">
            <v>3314.4</v>
          </cell>
          <cell r="U3487">
            <v>3369.8830560000001</v>
          </cell>
          <cell r="V3487">
            <v>3314.4</v>
          </cell>
          <cell r="W3487">
            <v>3369.8830560000001</v>
          </cell>
          <cell r="X3487">
            <v>3314.4</v>
          </cell>
          <cell r="Y3487">
            <v>497.15999999999997</v>
          </cell>
          <cell r="Z3487">
            <v>3811.56</v>
          </cell>
          <cell r="AA3487">
            <v>44744.4</v>
          </cell>
          <cell r="AB3487">
            <v>0</v>
          </cell>
          <cell r="AC3487">
            <v>0</v>
          </cell>
          <cell r="AD3487">
            <v>497.15999999999997</v>
          </cell>
          <cell r="AE3487">
            <v>0</v>
          </cell>
          <cell r="AF3487">
            <v>0</v>
          </cell>
          <cell r="AG3487">
            <v>0</v>
          </cell>
          <cell r="AH3487">
            <v>0</v>
          </cell>
          <cell r="AI3487">
            <v>0</v>
          </cell>
          <cell r="AJ3487">
            <v>0</v>
          </cell>
          <cell r="AK3487">
            <v>0</v>
          </cell>
          <cell r="AL3487">
            <v>0</v>
          </cell>
          <cell r="AM3487">
            <v>0</v>
          </cell>
          <cell r="AN3487">
            <v>0</v>
          </cell>
          <cell r="AO3487">
            <v>0</v>
          </cell>
          <cell r="AP3487">
            <v>0</v>
          </cell>
          <cell r="AQ3487">
            <v>497.15999999999997</v>
          </cell>
        </row>
        <row r="3488">
          <cell r="A3488">
            <v>3</v>
          </cell>
          <cell r="B3488" t="str">
            <v>COP</v>
          </cell>
          <cell r="C3488" t="str">
            <v>Forzosas</v>
          </cell>
          <cell r="D3488" t="str">
            <v>Fija</v>
          </cell>
          <cell r="E3488">
            <v>2</v>
          </cell>
          <cell r="F3488">
            <v>36497</v>
          </cell>
          <cell r="G3488" t="str">
            <v>Diciembre</v>
          </cell>
          <cell r="H3488">
            <v>1999</v>
          </cell>
          <cell r="I3488">
            <v>37228</v>
          </cell>
          <cell r="J3488">
            <v>2001</v>
          </cell>
          <cell r="K3488" t="str">
            <v>Diciembre</v>
          </cell>
          <cell r="L3488">
            <v>36623</v>
          </cell>
          <cell r="M3488" t="str">
            <v>Abril</v>
          </cell>
          <cell r="N3488">
            <v>2000</v>
          </cell>
          <cell r="P3488">
            <v>0</v>
          </cell>
          <cell r="Q3488">
            <v>18</v>
          </cell>
          <cell r="R3488">
            <v>16.989999999999998</v>
          </cell>
          <cell r="S3488">
            <v>107.211</v>
          </cell>
          <cell r="T3488">
            <v>4663.7</v>
          </cell>
          <cell r="U3488">
            <v>4999.9994070000002</v>
          </cell>
          <cell r="V3488">
            <v>4663.7</v>
          </cell>
          <cell r="W3488">
            <v>4999.9994070000002</v>
          </cell>
          <cell r="X3488">
            <v>4663.7</v>
          </cell>
          <cell r="Y3488">
            <v>839.46599999999989</v>
          </cell>
          <cell r="Z3488">
            <v>5503.1659999999993</v>
          </cell>
          <cell r="AA3488">
            <v>79236.262999999992</v>
          </cell>
          <cell r="AB3488">
            <v>0</v>
          </cell>
          <cell r="AC3488">
            <v>839.46599999999989</v>
          </cell>
          <cell r="AD3488">
            <v>839.46599999999989</v>
          </cell>
          <cell r="AE3488">
            <v>0</v>
          </cell>
          <cell r="AF3488">
            <v>0</v>
          </cell>
          <cell r="AG3488">
            <v>0</v>
          </cell>
          <cell r="AH3488">
            <v>0</v>
          </cell>
          <cell r="AI3488">
            <v>0</v>
          </cell>
          <cell r="AJ3488">
            <v>0</v>
          </cell>
          <cell r="AK3488">
            <v>0</v>
          </cell>
          <cell r="AL3488">
            <v>0</v>
          </cell>
          <cell r="AM3488">
            <v>0</v>
          </cell>
          <cell r="AN3488">
            <v>0</v>
          </cell>
          <cell r="AO3488">
            <v>0</v>
          </cell>
          <cell r="AP3488">
            <v>0</v>
          </cell>
          <cell r="AQ3488">
            <v>1678.9319999999998</v>
          </cell>
        </row>
        <row r="3489">
          <cell r="A3489">
            <v>3</v>
          </cell>
          <cell r="B3489" t="str">
            <v>COP</v>
          </cell>
          <cell r="C3489" t="str">
            <v>Forzosas</v>
          </cell>
          <cell r="D3489" t="str">
            <v>Fija</v>
          </cell>
          <cell r="E3489">
            <v>1</v>
          </cell>
          <cell r="F3489">
            <v>36613</v>
          </cell>
          <cell r="G3489" t="str">
            <v>Marzo</v>
          </cell>
          <cell r="H3489">
            <v>2000</v>
          </cell>
          <cell r="I3489">
            <v>36978</v>
          </cell>
          <cell r="J3489">
            <v>2001</v>
          </cell>
          <cell r="K3489" t="str">
            <v>Marzo</v>
          </cell>
          <cell r="L3489">
            <v>36626</v>
          </cell>
          <cell r="M3489" t="str">
            <v>Abril</v>
          </cell>
          <cell r="N3489">
            <v>2000</v>
          </cell>
          <cell r="P3489">
            <v>0</v>
          </cell>
          <cell r="Q3489">
            <v>15</v>
          </cell>
          <cell r="R3489">
            <v>13.5</v>
          </cell>
          <cell r="S3489">
            <v>101.78</v>
          </cell>
          <cell r="T3489">
            <v>5952.2</v>
          </cell>
          <cell r="U3489">
            <v>6058.1491599999999</v>
          </cell>
          <cell r="V3489">
            <v>5952.2</v>
          </cell>
          <cell r="W3489">
            <v>6058.1491599999999</v>
          </cell>
          <cell r="X3489">
            <v>5952.2</v>
          </cell>
          <cell r="Y3489">
            <v>892.82999999999993</v>
          </cell>
          <cell r="Z3489">
            <v>6845.03</v>
          </cell>
          <cell r="AA3489">
            <v>80354.7</v>
          </cell>
          <cell r="AB3489">
            <v>0</v>
          </cell>
          <cell r="AC3489">
            <v>0</v>
          </cell>
          <cell r="AD3489">
            <v>892.82999999999993</v>
          </cell>
          <cell r="AE3489">
            <v>0</v>
          </cell>
          <cell r="AF3489">
            <v>0</v>
          </cell>
          <cell r="AG3489">
            <v>0</v>
          </cell>
          <cell r="AH3489">
            <v>0</v>
          </cell>
          <cell r="AI3489">
            <v>0</v>
          </cell>
          <cell r="AJ3489">
            <v>0</v>
          </cell>
          <cell r="AK3489">
            <v>0</v>
          </cell>
          <cell r="AL3489">
            <v>0</v>
          </cell>
          <cell r="AM3489">
            <v>0</v>
          </cell>
          <cell r="AN3489">
            <v>0</v>
          </cell>
          <cell r="AO3489">
            <v>0</v>
          </cell>
          <cell r="AP3489">
            <v>0</v>
          </cell>
          <cell r="AQ3489">
            <v>892.82999999999993</v>
          </cell>
        </row>
        <row r="3490">
          <cell r="A3490">
            <v>3</v>
          </cell>
          <cell r="B3490" t="str">
            <v>COP</v>
          </cell>
          <cell r="C3490" t="str">
            <v>Forzosas</v>
          </cell>
          <cell r="D3490" t="str">
            <v>Fija</v>
          </cell>
          <cell r="E3490">
            <v>1</v>
          </cell>
          <cell r="F3490">
            <v>36613</v>
          </cell>
          <cell r="G3490" t="str">
            <v>Marzo</v>
          </cell>
          <cell r="H3490">
            <v>2000</v>
          </cell>
          <cell r="I3490">
            <v>36978</v>
          </cell>
          <cell r="J3490">
            <v>2001</v>
          </cell>
          <cell r="K3490" t="str">
            <v>Marzo</v>
          </cell>
          <cell r="L3490">
            <v>36627</v>
          </cell>
          <cell r="M3490" t="str">
            <v>Abril</v>
          </cell>
          <cell r="N3490">
            <v>2000</v>
          </cell>
          <cell r="P3490">
            <v>0</v>
          </cell>
          <cell r="Q3490">
            <v>15</v>
          </cell>
          <cell r="R3490">
            <v>13.5</v>
          </cell>
          <cell r="S3490">
            <v>101.815</v>
          </cell>
          <cell r="T3490">
            <v>5077.3999999999996</v>
          </cell>
          <cell r="U3490">
            <v>5169.5548099999996</v>
          </cell>
          <cell r="V3490">
            <v>5077.3999999999996</v>
          </cell>
          <cell r="W3490">
            <v>5169.5548099999996</v>
          </cell>
          <cell r="X3490">
            <v>5077.3999999999996</v>
          </cell>
          <cell r="Y3490">
            <v>761.6099999999999</v>
          </cell>
          <cell r="Z3490">
            <v>5839.0099999999993</v>
          </cell>
          <cell r="AA3490">
            <v>68544.899999999994</v>
          </cell>
          <cell r="AB3490">
            <v>0</v>
          </cell>
          <cell r="AC3490">
            <v>0</v>
          </cell>
          <cell r="AD3490">
            <v>761.6099999999999</v>
          </cell>
          <cell r="AE3490">
            <v>0</v>
          </cell>
          <cell r="AF3490">
            <v>0</v>
          </cell>
          <cell r="AG3490">
            <v>0</v>
          </cell>
          <cell r="AH3490">
            <v>0</v>
          </cell>
          <cell r="AI3490">
            <v>0</v>
          </cell>
          <cell r="AJ3490">
            <v>0</v>
          </cell>
          <cell r="AK3490">
            <v>0</v>
          </cell>
          <cell r="AL3490">
            <v>0</v>
          </cell>
          <cell r="AM3490">
            <v>0</v>
          </cell>
          <cell r="AN3490">
            <v>0</v>
          </cell>
          <cell r="AO3490">
            <v>0</v>
          </cell>
          <cell r="AP3490">
            <v>0</v>
          </cell>
          <cell r="AQ3490">
            <v>761.6099999999999</v>
          </cell>
        </row>
        <row r="3491">
          <cell r="A3491">
            <v>3</v>
          </cell>
          <cell r="B3491" t="str">
            <v>COP</v>
          </cell>
          <cell r="C3491" t="str">
            <v>Convenidas</v>
          </cell>
          <cell r="D3491" t="str">
            <v>Fija</v>
          </cell>
          <cell r="E3491">
            <v>1</v>
          </cell>
          <cell r="F3491">
            <v>36613</v>
          </cell>
          <cell r="G3491" t="str">
            <v>Marzo</v>
          </cell>
          <cell r="H3491">
            <v>2000</v>
          </cell>
          <cell r="I3491">
            <v>36978</v>
          </cell>
          <cell r="J3491">
            <v>2001</v>
          </cell>
          <cell r="K3491" t="str">
            <v>Marzo</v>
          </cell>
          <cell r="L3491">
            <v>36627</v>
          </cell>
          <cell r="M3491" t="str">
            <v>Abril</v>
          </cell>
          <cell r="N3491">
            <v>2000</v>
          </cell>
          <cell r="Q3491">
            <v>15</v>
          </cell>
          <cell r="R3491">
            <v>14.43</v>
          </cell>
          <cell r="S3491">
            <v>101.01900000000001</v>
          </cell>
          <cell r="T3491">
            <v>9602.1</v>
          </cell>
          <cell r="U3491">
            <v>9699.9453990000002</v>
          </cell>
          <cell r="V3491">
            <v>9602.1</v>
          </cell>
          <cell r="W3491">
            <v>9699.9453990000002</v>
          </cell>
          <cell r="X3491">
            <v>9602.1</v>
          </cell>
          <cell r="Y3491">
            <v>1440.3150000000001</v>
          </cell>
          <cell r="Z3491">
            <v>11042.415000000001</v>
          </cell>
          <cell r="AA3491">
            <v>138558.30300000001</v>
          </cell>
          <cell r="AB3491">
            <v>0</v>
          </cell>
          <cell r="AC3491">
            <v>0</v>
          </cell>
          <cell r="AD3491">
            <v>1440.3150000000001</v>
          </cell>
          <cell r="AE3491">
            <v>0</v>
          </cell>
          <cell r="AF3491">
            <v>0</v>
          </cell>
          <cell r="AG3491">
            <v>0</v>
          </cell>
          <cell r="AH3491">
            <v>0</v>
          </cell>
          <cell r="AI3491">
            <v>0</v>
          </cell>
          <cell r="AJ3491">
            <v>0</v>
          </cell>
          <cell r="AK3491">
            <v>0</v>
          </cell>
          <cell r="AL3491">
            <v>0</v>
          </cell>
          <cell r="AM3491">
            <v>0</v>
          </cell>
          <cell r="AN3491">
            <v>0</v>
          </cell>
          <cell r="AO3491">
            <v>0</v>
          </cell>
          <cell r="AP3491">
            <v>0</v>
          </cell>
          <cell r="AQ3491">
            <v>1440.3150000000001</v>
          </cell>
        </row>
        <row r="3492">
          <cell r="A3492">
            <v>3</v>
          </cell>
          <cell r="B3492" t="str">
            <v>COP</v>
          </cell>
          <cell r="C3492" t="str">
            <v>Forzosas</v>
          </cell>
          <cell r="D3492" t="str">
            <v>Fija</v>
          </cell>
          <cell r="E3492">
            <v>1</v>
          </cell>
          <cell r="F3492">
            <v>36613</v>
          </cell>
          <cell r="G3492" t="str">
            <v>Marzo</v>
          </cell>
          <cell r="H3492">
            <v>2000</v>
          </cell>
          <cell r="I3492">
            <v>36978</v>
          </cell>
          <cell r="J3492">
            <v>2001</v>
          </cell>
          <cell r="K3492" t="str">
            <v>Marzo</v>
          </cell>
          <cell r="L3492">
            <v>36628</v>
          </cell>
          <cell r="M3492" t="str">
            <v>Abril</v>
          </cell>
          <cell r="N3492">
            <v>2000</v>
          </cell>
          <cell r="P3492">
            <v>0</v>
          </cell>
          <cell r="Q3492">
            <v>15</v>
          </cell>
          <cell r="R3492">
            <v>13.5</v>
          </cell>
          <cell r="S3492">
            <v>101.85</v>
          </cell>
          <cell r="T3492">
            <v>15052.8</v>
          </cell>
          <cell r="U3492">
            <v>15331.2768</v>
          </cell>
          <cell r="V3492">
            <v>15052.8</v>
          </cell>
          <cell r="W3492">
            <v>15331.2768</v>
          </cell>
          <cell r="X3492">
            <v>15052.8</v>
          </cell>
          <cell r="Y3492">
            <v>2257.9199999999996</v>
          </cell>
          <cell r="Z3492">
            <v>17310.719999999998</v>
          </cell>
          <cell r="AA3492">
            <v>203212.79999999999</v>
          </cell>
          <cell r="AB3492">
            <v>0</v>
          </cell>
          <cell r="AC3492">
            <v>0</v>
          </cell>
          <cell r="AD3492">
            <v>2257.9199999999996</v>
          </cell>
          <cell r="AE3492">
            <v>0</v>
          </cell>
          <cell r="AF3492">
            <v>0</v>
          </cell>
          <cell r="AG3492">
            <v>0</v>
          </cell>
          <cell r="AH3492">
            <v>0</v>
          </cell>
          <cell r="AI3492">
            <v>0</v>
          </cell>
          <cell r="AJ3492">
            <v>0</v>
          </cell>
          <cell r="AK3492">
            <v>0</v>
          </cell>
          <cell r="AL3492">
            <v>0</v>
          </cell>
          <cell r="AM3492">
            <v>0</v>
          </cell>
          <cell r="AN3492">
            <v>0</v>
          </cell>
          <cell r="AO3492">
            <v>0</v>
          </cell>
          <cell r="AP3492">
            <v>0</v>
          </cell>
          <cell r="AQ3492">
            <v>2257.9199999999996</v>
          </cell>
        </row>
        <row r="3493">
          <cell r="A3493">
            <v>3</v>
          </cell>
          <cell r="B3493" t="str">
            <v>COP</v>
          </cell>
          <cell r="C3493" t="str">
            <v>Forzosas</v>
          </cell>
          <cell r="D3493" t="str">
            <v>Fija</v>
          </cell>
          <cell r="E3493">
            <v>2</v>
          </cell>
          <cell r="F3493">
            <v>36626</v>
          </cell>
          <cell r="G3493" t="str">
            <v>Abril</v>
          </cell>
          <cell r="H3493">
            <v>2000</v>
          </cell>
          <cell r="I3493">
            <v>37356</v>
          </cell>
          <cell r="J3493">
            <v>2002</v>
          </cell>
          <cell r="K3493" t="str">
            <v>Abril</v>
          </cell>
          <cell r="L3493">
            <v>36628</v>
          </cell>
          <cell r="M3493" t="str">
            <v>Abril</v>
          </cell>
          <cell r="N3493">
            <v>2000</v>
          </cell>
          <cell r="P3493">
            <v>0</v>
          </cell>
          <cell r="Q3493">
            <v>15</v>
          </cell>
          <cell r="R3493">
            <v>16.989999999999998</v>
          </cell>
          <cell r="S3493">
            <v>96.927999999999997</v>
          </cell>
          <cell r="T3493">
            <v>10496.9</v>
          </cell>
          <cell r="U3493">
            <v>10174.435232</v>
          </cell>
          <cell r="V3493">
            <v>10496.9</v>
          </cell>
          <cell r="W3493">
            <v>10174.435232</v>
          </cell>
          <cell r="X3493">
            <v>10496.9</v>
          </cell>
          <cell r="Y3493">
            <v>1574.5349999999999</v>
          </cell>
          <cell r="Z3493">
            <v>12071.434999999999</v>
          </cell>
          <cell r="AA3493">
            <v>178342.33099999998</v>
          </cell>
          <cell r="AB3493">
            <v>0</v>
          </cell>
          <cell r="AC3493">
            <v>0</v>
          </cell>
          <cell r="AD3493">
            <v>1574.5349999999999</v>
          </cell>
          <cell r="AE3493">
            <v>1574.5349999999999</v>
          </cell>
          <cell r="AF3493">
            <v>0</v>
          </cell>
          <cell r="AG3493">
            <v>0</v>
          </cell>
          <cell r="AH3493">
            <v>0</v>
          </cell>
          <cell r="AI3493">
            <v>0</v>
          </cell>
          <cell r="AJ3493">
            <v>0</v>
          </cell>
          <cell r="AK3493">
            <v>0</v>
          </cell>
          <cell r="AL3493">
            <v>0</v>
          </cell>
          <cell r="AM3493">
            <v>0</v>
          </cell>
          <cell r="AN3493">
            <v>0</v>
          </cell>
          <cell r="AO3493">
            <v>0</v>
          </cell>
          <cell r="AP3493">
            <v>0</v>
          </cell>
          <cell r="AQ3493">
            <v>3149.0699999999997</v>
          </cell>
        </row>
        <row r="3494">
          <cell r="A3494">
            <v>3</v>
          </cell>
          <cell r="B3494" t="str">
            <v>COP</v>
          </cell>
          <cell r="C3494" t="str">
            <v>Convenidas</v>
          </cell>
          <cell r="D3494" t="str">
            <v>Fija</v>
          </cell>
          <cell r="E3494">
            <v>5</v>
          </cell>
          <cell r="F3494">
            <v>36560</v>
          </cell>
          <cell r="G3494" t="str">
            <v>Febrero</v>
          </cell>
          <cell r="H3494">
            <v>2000</v>
          </cell>
          <cell r="I3494">
            <v>38387</v>
          </cell>
          <cell r="J3494">
            <v>2005</v>
          </cell>
          <cell r="K3494" t="str">
            <v>Febrero</v>
          </cell>
          <cell r="L3494">
            <v>36628</v>
          </cell>
          <cell r="M3494" t="str">
            <v>Abril</v>
          </cell>
          <cell r="N3494">
            <v>2000</v>
          </cell>
          <cell r="P3494">
            <v>0</v>
          </cell>
          <cell r="Q3494">
            <v>15</v>
          </cell>
          <cell r="R3494">
            <v>17.579999999999998</v>
          </cell>
          <cell r="S3494">
            <v>94.626000000000005</v>
          </cell>
          <cell r="T3494">
            <v>5812.3</v>
          </cell>
          <cell r="U3494">
            <v>5499.9469980000003</v>
          </cell>
          <cell r="V3494">
            <v>5812.3</v>
          </cell>
          <cell r="W3494">
            <v>5499.9469980000003</v>
          </cell>
          <cell r="X3494">
            <v>5812.3</v>
          </cell>
          <cell r="Y3494">
            <v>871.84500000000003</v>
          </cell>
          <cell r="Z3494">
            <v>6684.1450000000004</v>
          </cell>
          <cell r="AA3494">
            <v>102180.234</v>
          </cell>
          <cell r="AB3494">
            <v>0</v>
          </cell>
          <cell r="AC3494">
            <v>0</v>
          </cell>
          <cell r="AD3494">
            <v>871.84500000000003</v>
          </cell>
          <cell r="AE3494">
            <v>871.84500000000003</v>
          </cell>
          <cell r="AF3494">
            <v>871.84500000000003</v>
          </cell>
          <cell r="AG3494">
            <v>871.84500000000003</v>
          </cell>
          <cell r="AH3494">
            <v>871.84500000000003</v>
          </cell>
          <cell r="AI3494">
            <v>0</v>
          </cell>
          <cell r="AJ3494">
            <v>0</v>
          </cell>
          <cell r="AK3494">
            <v>0</v>
          </cell>
          <cell r="AL3494">
            <v>0</v>
          </cell>
          <cell r="AM3494">
            <v>0</v>
          </cell>
          <cell r="AN3494">
            <v>0</v>
          </cell>
          <cell r="AO3494">
            <v>0</v>
          </cell>
          <cell r="AP3494">
            <v>0</v>
          </cell>
          <cell r="AQ3494">
            <v>4359.2250000000004</v>
          </cell>
        </row>
        <row r="3495">
          <cell r="A3495">
            <v>3</v>
          </cell>
          <cell r="B3495" t="str">
            <v>COP</v>
          </cell>
          <cell r="C3495" t="str">
            <v>Forzosas</v>
          </cell>
          <cell r="D3495" t="str">
            <v>Fija</v>
          </cell>
          <cell r="E3495">
            <v>1</v>
          </cell>
          <cell r="F3495">
            <v>36613</v>
          </cell>
          <cell r="G3495" t="str">
            <v>Marzo</v>
          </cell>
          <cell r="H3495">
            <v>2000</v>
          </cell>
          <cell r="I3495">
            <v>36978</v>
          </cell>
          <cell r="J3495">
            <v>2001</v>
          </cell>
          <cell r="K3495" t="str">
            <v>Marzo</v>
          </cell>
          <cell r="L3495">
            <v>36629</v>
          </cell>
          <cell r="M3495" t="str">
            <v>Abril</v>
          </cell>
          <cell r="N3495">
            <v>2000</v>
          </cell>
          <cell r="P3495">
            <v>0</v>
          </cell>
          <cell r="Q3495">
            <v>15</v>
          </cell>
          <cell r="R3495">
            <v>14.29</v>
          </cell>
          <cell r="S3495">
            <v>101.212</v>
          </cell>
          <cell r="T3495">
            <v>11.8</v>
          </cell>
          <cell r="U3495">
            <v>11.943016</v>
          </cell>
          <cell r="V3495">
            <v>11.8</v>
          </cell>
          <cell r="W3495">
            <v>11.943016</v>
          </cell>
          <cell r="X3495">
            <v>11.8</v>
          </cell>
          <cell r="Y3495">
            <v>1.77</v>
          </cell>
          <cell r="Z3495">
            <v>13.57</v>
          </cell>
          <cell r="AA3495">
            <v>168.62200000000001</v>
          </cell>
          <cell r="AB3495">
            <v>0</v>
          </cell>
          <cell r="AC3495">
            <v>0</v>
          </cell>
          <cell r="AD3495">
            <v>1.77</v>
          </cell>
          <cell r="AE3495">
            <v>0</v>
          </cell>
          <cell r="AF3495">
            <v>0</v>
          </cell>
          <cell r="AG3495">
            <v>0</v>
          </cell>
          <cell r="AH3495">
            <v>0</v>
          </cell>
          <cell r="AI3495">
            <v>0</v>
          </cell>
          <cell r="AJ3495">
            <v>0</v>
          </cell>
          <cell r="AK3495">
            <v>0</v>
          </cell>
          <cell r="AL3495">
            <v>0</v>
          </cell>
          <cell r="AM3495">
            <v>0</v>
          </cell>
          <cell r="AN3495">
            <v>0</v>
          </cell>
          <cell r="AO3495">
            <v>0</v>
          </cell>
          <cell r="AP3495">
            <v>0</v>
          </cell>
          <cell r="AQ3495">
            <v>1.77</v>
          </cell>
        </row>
        <row r="3496">
          <cell r="A3496">
            <v>3</v>
          </cell>
          <cell r="B3496" t="str">
            <v>COP</v>
          </cell>
          <cell r="C3496" t="str">
            <v>Subastas</v>
          </cell>
          <cell r="D3496" t="str">
            <v>Fija</v>
          </cell>
          <cell r="E3496">
            <v>1</v>
          </cell>
          <cell r="F3496">
            <v>36613</v>
          </cell>
          <cell r="G3496" t="str">
            <v>Marzo</v>
          </cell>
          <cell r="H3496">
            <v>2000</v>
          </cell>
          <cell r="I3496">
            <v>36978</v>
          </cell>
          <cell r="J3496">
            <v>2001</v>
          </cell>
          <cell r="K3496" t="str">
            <v>Marzo</v>
          </cell>
          <cell r="L3496">
            <v>36630</v>
          </cell>
          <cell r="M3496" t="str">
            <v>Abril</v>
          </cell>
          <cell r="N3496">
            <v>2000</v>
          </cell>
          <cell r="P3496">
            <v>0</v>
          </cell>
          <cell r="Q3496">
            <v>15</v>
          </cell>
          <cell r="R3496">
            <v>14.29</v>
          </cell>
          <cell r="S3496">
            <v>101.249</v>
          </cell>
          <cell r="T3496">
            <v>14500</v>
          </cell>
          <cell r="U3496">
            <v>14681.105</v>
          </cell>
          <cell r="V3496">
            <v>14500</v>
          </cell>
          <cell r="W3496">
            <v>14681.105</v>
          </cell>
          <cell r="X3496">
            <v>14500</v>
          </cell>
          <cell r="Y3496">
            <v>2175</v>
          </cell>
          <cell r="Z3496">
            <v>16675</v>
          </cell>
          <cell r="AA3496">
            <v>207205</v>
          </cell>
          <cell r="AB3496">
            <v>0</v>
          </cell>
          <cell r="AC3496">
            <v>0</v>
          </cell>
          <cell r="AD3496">
            <v>2175</v>
          </cell>
          <cell r="AE3496">
            <v>0</v>
          </cell>
          <cell r="AF3496">
            <v>0</v>
          </cell>
          <cell r="AG3496">
            <v>0</v>
          </cell>
          <cell r="AH3496">
            <v>0</v>
          </cell>
          <cell r="AI3496">
            <v>0</v>
          </cell>
          <cell r="AJ3496">
            <v>0</v>
          </cell>
          <cell r="AK3496">
            <v>0</v>
          </cell>
          <cell r="AL3496">
            <v>0</v>
          </cell>
          <cell r="AM3496">
            <v>0</v>
          </cell>
          <cell r="AN3496">
            <v>0</v>
          </cell>
          <cell r="AO3496">
            <v>0</v>
          </cell>
          <cell r="AP3496">
            <v>0</v>
          </cell>
          <cell r="AQ3496">
            <v>2175</v>
          </cell>
        </row>
        <row r="3497">
          <cell r="A3497">
            <v>3</v>
          </cell>
          <cell r="B3497" t="str">
            <v>COP</v>
          </cell>
          <cell r="C3497" t="str">
            <v>Forzosas</v>
          </cell>
          <cell r="D3497" t="str">
            <v>Fija</v>
          </cell>
          <cell r="E3497">
            <v>1</v>
          </cell>
          <cell r="F3497">
            <v>36613</v>
          </cell>
          <cell r="G3497" t="str">
            <v>Marzo</v>
          </cell>
          <cell r="H3497">
            <v>2000</v>
          </cell>
          <cell r="I3497">
            <v>36978</v>
          </cell>
          <cell r="J3497">
            <v>2001</v>
          </cell>
          <cell r="K3497" t="str">
            <v>Marzo</v>
          </cell>
          <cell r="L3497">
            <v>36630</v>
          </cell>
          <cell r="M3497" t="str">
            <v>Abril</v>
          </cell>
          <cell r="N3497">
            <v>2000</v>
          </cell>
          <cell r="P3497">
            <v>0</v>
          </cell>
          <cell r="Q3497">
            <v>15</v>
          </cell>
          <cell r="R3497">
            <v>14.29</v>
          </cell>
          <cell r="S3497">
            <v>101.249</v>
          </cell>
          <cell r="T3497">
            <v>1234.5</v>
          </cell>
          <cell r="U3497">
            <v>1249.918905</v>
          </cell>
          <cell r="V3497">
            <v>1234.5</v>
          </cell>
          <cell r="W3497">
            <v>1249.918905</v>
          </cell>
          <cell r="X3497">
            <v>1234.5</v>
          </cell>
          <cell r="Y3497">
            <v>185.17499999999998</v>
          </cell>
          <cell r="Z3497">
            <v>1419.675</v>
          </cell>
          <cell r="AA3497">
            <v>17641.004999999997</v>
          </cell>
          <cell r="AB3497">
            <v>0</v>
          </cell>
          <cell r="AC3497">
            <v>0</v>
          </cell>
          <cell r="AD3497">
            <v>185.17499999999998</v>
          </cell>
          <cell r="AE3497">
            <v>0</v>
          </cell>
          <cell r="AF3497">
            <v>0</v>
          </cell>
          <cell r="AG3497">
            <v>0</v>
          </cell>
          <cell r="AH3497">
            <v>0</v>
          </cell>
          <cell r="AI3497">
            <v>0</v>
          </cell>
          <cell r="AJ3497">
            <v>0</v>
          </cell>
          <cell r="AK3497">
            <v>0</v>
          </cell>
          <cell r="AL3497">
            <v>0</v>
          </cell>
          <cell r="AM3497">
            <v>0</v>
          </cell>
          <cell r="AN3497">
            <v>0</v>
          </cell>
          <cell r="AO3497">
            <v>0</v>
          </cell>
          <cell r="AP3497">
            <v>0</v>
          </cell>
          <cell r="AQ3497">
            <v>185.17499999999998</v>
          </cell>
        </row>
        <row r="3498">
          <cell r="A3498">
            <v>3</v>
          </cell>
          <cell r="B3498" t="str">
            <v>COP</v>
          </cell>
          <cell r="C3498" t="str">
            <v>Convenidas</v>
          </cell>
          <cell r="D3498" t="str">
            <v>Fija</v>
          </cell>
          <cell r="E3498">
            <v>1</v>
          </cell>
          <cell r="F3498">
            <v>36613</v>
          </cell>
          <cell r="G3498" t="str">
            <v>Marzo</v>
          </cell>
          <cell r="H3498">
            <v>2000</v>
          </cell>
          <cell r="I3498">
            <v>36978</v>
          </cell>
          <cell r="J3498">
            <v>2001</v>
          </cell>
          <cell r="K3498" t="str">
            <v>Marzo</v>
          </cell>
          <cell r="L3498">
            <v>36630</v>
          </cell>
          <cell r="M3498" t="str">
            <v>Abril</v>
          </cell>
          <cell r="N3498">
            <v>2000</v>
          </cell>
          <cell r="P3498">
            <v>0</v>
          </cell>
          <cell r="Q3498">
            <v>15</v>
          </cell>
          <cell r="R3498">
            <v>14.55</v>
          </cell>
          <cell r="S3498">
            <v>101.03</v>
          </cell>
          <cell r="T3498">
            <v>1484.7</v>
          </cell>
          <cell r="U3498">
            <v>1499.9924100000001</v>
          </cell>
          <cell r="V3498">
            <v>1484.7</v>
          </cell>
          <cell r="W3498">
            <v>1499.9924100000001</v>
          </cell>
          <cell r="X3498">
            <v>1484.7</v>
          </cell>
          <cell r="Y3498">
            <v>222.70500000000001</v>
          </cell>
          <cell r="Z3498">
            <v>1707.405</v>
          </cell>
          <cell r="AA3498">
            <v>21602.385000000002</v>
          </cell>
          <cell r="AB3498">
            <v>0</v>
          </cell>
          <cell r="AC3498">
            <v>0</v>
          </cell>
          <cell r="AD3498">
            <v>222.70500000000001</v>
          </cell>
          <cell r="AE3498">
            <v>0</v>
          </cell>
          <cell r="AF3498">
            <v>0</v>
          </cell>
          <cell r="AG3498">
            <v>0</v>
          </cell>
          <cell r="AH3498">
            <v>0</v>
          </cell>
          <cell r="AI3498">
            <v>0</v>
          </cell>
          <cell r="AJ3498">
            <v>0</v>
          </cell>
          <cell r="AK3498">
            <v>0</v>
          </cell>
          <cell r="AL3498">
            <v>0</v>
          </cell>
          <cell r="AM3498">
            <v>0</v>
          </cell>
          <cell r="AN3498">
            <v>0</v>
          </cell>
          <cell r="AO3498">
            <v>0</v>
          </cell>
          <cell r="AP3498">
            <v>0</v>
          </cell>
          <cell r="AQ3498">
            <v>222.70500000000001</v>
          </cell>
        </row>
        <row r="3499">
          <cell r="A3499">
            <v>3</v>
          </cell>
          <cell r="B3499" t="str">
            <v>COP</v>
          </cell>
          <cell r="C3499" t="str">
            <v>Subastas</v>
          </cell>
          <cell r="D3499" t="str">
            <v>Fija</v>
          </cell>
          <cell r="E3499">
            <v>2</v>
          </cell>
          <cell r="F3499">
            <v>36626</v>
          </cell>
          <cell r="G3499" t="str">
            <v>Abril</v>
          </cell>
          <cell r="H3499">
            <v>2000</v>
          </cell>
          <cell r="I3499">
            <v>37356</v>
          </cell>
          <cell r="J3499">
            <v>2002</v>
          </cell>
          <cell r="K3499" t="str">
            <v>Abril</v>
          </cell>
          <cell r="L3499">
            <v>36630</v>
          </cell>
          <cell r="M3499" t="str">
            <v>Abril</v>
          </cell>
          <cell r="N3499">
            <v>2000</v>
          </cell>
          <cell r="P3499">
            <v>0</v>
          </cell>
          <cell r="Q3499">
            <v>15</v>
          </cell>
          <cell r="R3499">
            <v>16.489999999999998</v>
          </cell>
          <cell r="S3499">
            <v>97.786000000000001</v>
          </cell>
          <cell r="T3499">
            <v>25452.7</v>
          </cell>
          <cell r="U3499">
            <v>24889.177221999998</v>
          </cell>
          <cell r="V3499">
            <v>25452.7</v>
          </cell>
          <cell r="W3499">
            <v>24889.177221999998</v>
          </cell>
          <cell r="X3499">
            <v>25452.7</v>
          </cell>
          <cell r="Y3499">
            <v>3817.9049999999997</v>
          </cell>
          <cell r="Z3499">
            <v>29270.605</v>
          </cell>
          <cell r="AA3499">
            <v>419715.02299999999</v>
          </cell>
          <cell r="AB3499">
            <v>0</v>
          </cell>
          <cell r="AC3499">
            <v>0</v>
          </cell>
          <cell r="AD3499">
            <v>3817.9049999999997</v>
          </cell>
          <cell r="AE3499">
            <v>3817.9049999999997</v>
          </cell>
          <cell r="AF3499">
            <v>0</v>
          </cell>
          <cell r="AG3499">
            <v>0</v>
          </cell>
          <cell r="AH3499">
            <v>0</v>
          </cell>
          <cell r="AI3499">
            <v>0</v>
          </cell>
          <cell r="AJ3499">
            <v>0</v>
          </cell>
          <cell r="AK3499">
            <v>0</v>
          </cell>
          <cell r="AL3499">
            <v>0</v>
          </cell>
          <cell r="AM3499">
            <v>0</v>
          </cell>
          <cell r="AN3499">
            <v>0</v>
          </cell>
          <cell r="AO3499">
            <v>0</v>
          </cell>
          <cell r="AP3499">
            <v>0</v>
          </cell>
          <cell r="AQ3499">
            <v>7635.8099999999995</v>
          </cell>
        </row>
        <row r="3500">
          <cell r="A3500">
            <v>3</v>
          </cell>
          <cell r="B3500" t="str">
            <v>COP</v>
          </cell>
          <cell r="C3500" t="str">
            <v>Convenidas</v>
          </cell>
          <cell r="D3500" t="str">
            <v>Fija</v>
          </cell>
          <cell r="E3500">
            <v>2</v>
          </cell>
          <cell r="F3500">
            <v>36626</v>
          </cell>
          <cell r="G3500" t="str">
            <v>Abril</v>
          </cell>
          <cell r="H3500">
            <v>2000</v>
          </cell>
          <cell r="I3500">
            <v>37356</v>
          </cell>
          <cell r="J3500">
            <v>2002</v>
          </cell>
          <cell r="K3500" t="str">
            <v>Abril</v>
          </cell>
          <cell r="L3500">
            <v>36630</v>
          </cell>
          <cell r="M3500" t="str">
            <v>Abril</v>
          </cell>
          <cell r="N3500">
            <v>2000</v>
          </cell>
          <cell r="P3500">
            <v>0</v>
          </cell>
          <cell r="Q3500">
            <v>15</v>
          </cell>
          <cell r="R3500">
            <v>16.86</v>
          </cell>
          <cell r="S3500">
            <v>97.212000000000003</v>
          </cell>
          <cell r="T3500">
            <v>1028.5999999999999</v>
          </cell>
          <cell r="U3500">
            <v>999.92263200000002</v>
          </cell>
          <cell r="V3500">
            <v>1028.5999999999999</v>
          </cell>
          <cell r="W3500">
            <v>999.92263200000002</v>
          </cell>
          <cell r="X3500">
            <v>1028.5999999999999</v>
          </cell>
          <cell r="Y3500">
            <v>154.29</v>
          </cell>
          <cell r="Z3500">
            <v>1182.8899999999999</v>
          </cell>
          <cell r="AA3500">
            <v>17342.195999999996</v>
          </cell>
          <cell r="AB3500">
            <v>0</v>
          </cell>
          <cell r="AC3500">
            <v>0</v>
          </cell>
          <cell r="AD3500">
            <v>154.29</v>
          </cell>
          <cell r="AE3500">
            <v>154.29</v>
          </cell>
          <cell r="AF3500">
            <v>0</v>
          </cell>
          <cell r="AG3500">
            <v>0</v>
          </cell>
          <cell r="AH3500">
            <v>0</v>
          </cell>
          <cell r="AI3500">
            <v>0</v>
          </cell>
          <cell r="AJ3500">
            <v>0</v>
          </cell>
          <cell r="AK3500">
            <v>0</v>
          </cell>
          <cell r="AL3500">
            <v>0</v>
          </cell>
          <cell r="AM3500">
            <v>0</v>
          </cell>
          <cell r="AN3500">
            <v>0</v>
          </cell>
          <cell r="AO3500">
            <v>0</v>
          </cell>
          <cell r="AP3500">
            <v>0</v>
          </cell>
          <cell r="AQ3500">
            <v>308.58</v>
          </cell>
        </row>
        <row r="3501">
          <cell r="A3501">
            <v>3</v>
          </cell>
          <cell r="B3501" t="str">
            <v>COP</v>
          </cell>
          <cell r="C3501" t="str">
            <v>Subastas</v>
          </cell>
          <cell r="D3501" t="str">
            <v>Fija</v>
          </cell>
          <cell r="E3501">
            <v>3</v>
          </cell>
          <cell r="F3501">
            <v>36458</v>
          </cell>
          <cell r="G3501" t="str">
            <v>Octubre</v>
          </cell>
          <cell r="H3501">
            <v>1999</v>
          </cell>
          <cell r="I3501">
            <v>37554</v>
          </cell>
          <cell r="J3501">
            <v>2002</v>
          </cell>
          <cell r="K3501" t="str">
            <v>Octubre</v>
          </cell>
          <cell r="L3501">
            <v>36630</v>
          </cell>
          <cell r="M3501" t="str">
            <v>Abril</v>
          </cell>
          <cell r="N3501">
            <v>2000</v>
          </cell>
          <cell r="P3501">
            <v>0</v>
          </cell>
          <cell r="Q3501">
            <v>18</v>
          </cell>
          <cell r="R3501">
            <v>17.2</v>
          </cell>
          <cell r="S3501">
            <v>109.617</v>
          </cell>
          <cell r="T3501">
            <v>41051.800000000003</v>
          </cell>
          <cell r="U3501">
            <v>44999.751605999998</v>
          </cell>
          <cell r="V3501">
            <v>41051.800000000003</v>
          </cell>
          <cell r="W3501">
            <v>44999.751605999998</v>
          </cell>
          <cell r="X3501">
            <v>41051.800000000003</v>
          </cell>
          <cell r="Y3501">
            <v>7389.3240000000005</v>
          </cell>
          <cell r="Z3501">
            <v>48441.124000000003</v>
          </cell>
          <cell r="AA3501">
            <v>706090.96</v>
          </cell>
          <cell r="AB3501">
            <v>0</v>
          </cell>
          <cell r="AC3501">
            <v>7389.3240000000005</v>
          </cell>
          <cell r="AD3501">
            <v>7389.3240000000005</v>
          </cell>
          <cell r="AE3501">
            <v>7389.3240000000005</v>
          </cell>
          <cell r="AF3501">
            <v>0</v>
          </cell>
          <cell r="AG3501">
            <v>0</v>
          </cell>
          <cell r="AH3501">
            <v>0</v>
          </cell>
          <cell r="AI3501">
            <v>0</v>
          </cell>
          <cell r="AJ3501">
            <v>0</v>
          </cell>
          <cell r="AK3501">
            <v>0</v>
          </cell>
          <cell r="AL3501">
            <v>0</v>
          </cell>
          <cell r="AM3501">
            <v>0</v>
          </cell>
          <cell r="AN3501">
            <v>0</v>
          </cell>
          <cell r="AO3501">
            <v>0</v>
          </cell>
          <cell r="AP3501">
            <v>0</v>
          </cell>
          <cell r="AQ3501">
            <v>22167.972000000002</v>
          </cell>
        </row>
        <row r="3502">
          <cell r="A3502">
            <v>3</v>
          </cell>
          <cell r="B3502" t="str">
            <v>COP</v>
          </cell>
          <cell r="C3502" t="str">
            <v>Subastas</v>
          </cell>
          <cell r="D3502" t="str">
            <v>Fija</v>
          </cell>
          <cell r="E3502">
            <v>5</v>
          </cell>
          <cell r="F3502">
            <v>36560</v>
          </cell>
          <cell r="G3502" t="str">
            <v>Febrero</v>
          </cell>
          <cell r="H3502">
            <v>2000</v>
          </cell>
          <cell r="I3502">
            <v>38387</v>
          </cell>
          <cell r="J3502">
            <v>2005</v>
          </cell>
          <cell r="K3502" t="str">
            <v>Febrero</v>
          </cell>
          <cell r="L3502">
            <v>36630</v>
          </cell>
          <cell r="M3502" t="str">
            <v>Abril</v>
          </cell>
          <cell r="N3502">
            <v>2000</v>
          </cell>
          <cell r="P3502">
            <v>0</v>
          </cell>
          <cell r="Q3502">
            <v>15</v>
          </cell>
          <cell r="R3502">
            <v>18.850000000000001</v>
          </cell>
          <cell r="S3502">
            <v>91.114999999999995</v>
          </cell>
          <cell r="T3502">
            <v>16462.5</v>
          </cell>
          <cell r="U3502">
            <v>14999.806875</v>
          </cell>
          <cell r="V3502">
            <v>16462.5</v>
          </cell>
          <cell r="W3502">
            <v>14999.806875</v>
          </cell>
          <cell r="X3502">
            <v>16462.5</v>
          </cell>
          <cell r="Y3502">
            <v>2469.375</v>
          </cell>
          <cell r="Z3502">
            <v>18931.875</v>
          </cell>
          <cell r="AA3502">
            <v>310318.125</v>
          </cell>
          <cell r="AB3502">
            <v>0</v>
          </cell>
          <cell r="AC3502">
            <v>0</v>
          </cell>
          <cell r="AD3502">
            <v>2469.375</v>
          </cell>
          <cell r="AE3502">
            <v>2469.375</v>
          </cell>
          <cell r="AF3502">
            <v>2469.375</v>
          </cell>
          <cell r="AG3502">
            <v>2469.375</v>
          </cell>
          <cell r="AH3502">
            <v>2469.375</v>
          </cell>
          <cell r="AI3502">
            <v>0</v>
          </cell>
          <cell r="AJ3502">
            <v>0</v>
          </cell>
          <cell r="AK3502">
            <v>0</v>
          </cell>
          <cell r="AL3502">
            <v>0</v>
          </cell>
          <cell r="AM3502">
            <v>0</v>
          </cell>
          <cell r="AN3502">
            <v>0</v>
          </cell>
          <cell r="AO3502">
            <v>0</v>
          </cell>
          <cell r="AP3502">
            <v>0</v>
          </cell>
          <cell r="AQ3502">
            <v>12346.875</v>
          </cell>
        </row>
        <row r="3503">
          <cell r="A3503">
            <v>3</v>
          </cell>
          <cell r="B3503" t="str">
            <v>COP</v>
          </cell>
          <cell r="C3503" t="str">
            <v>Forzosas</v>
          </cell>
          <cell r="D3503" t="str">
            <v>Fija</v>
          </cell>
          <cell r="E3503">
            <v>1</v>
          </cell>
          <cell r="F3503">
            <v>36613</v>
          </cell>
          <cell r="G3503" t="str">
            <v>Marzo</v>
          </cell>
          <cell r="H3503">
            <v>2000</v>
          </cell>
          <cell r="I3503">
            <v>36978</v>
          </cell>
          <cell r="J3503">
            <v>2001</v>
          </cell>
          <cell r="K3503" t="str">
            <v>Marzo</v>
          </cell>
          <cell r="L3503">
            <v>36633</v>
          </cell>
          <cell r="M3503" t="str">
            <v>Abril</v>
          </cell>
          <cell r="N3503">
            <v>2000</v>
          </cell>
          <cell r="P3503">
            <v>0</v>
          </cell>
          <cell r="Q3503">
            <v>15</v>
          </cell>
          <cell r="R3503">
            <v>14.29</v>
          </cell>
          <cell r="S3503">
            <v>101.36</v>
          </cell>
          <cell r="T3503">
            <v>39.4</v>
          </cell>
          <cell r="U3503">
            <v>39.935839999999999</v>
          </cell>
          <cell r="V3503">
            <v>39.4</v>
          </cell>
          <cell r="W3503">
            <v>39.935839999999999</v>
          </cell>
          <cell r="X3503">
            <v>39.4</v>
          </cell>
          <cell r="Y3503">
            <v>5.9099999999999993</v>
          </cell>
          <cell r="Z3503">
            <v>45.309999999999995</v>
          </cell>
          <cell r="AA3503">
            <v>563.02599999999995</v>
          </cell>
          <cell r="AB3503">
            <v>0</v>
          </cell>
          <cell r="AC3503">
            <v>0</v>
          </cell>
          <cell r="AD3503">
            <v>5.9099999999999993</v>
          </cell>
          <cell r="AE3503">
            <v>0</v>
          </cell>
          <cell r="AF3503">
            <v>0</v>
          </cell>
          <cell r="AG3503">
            <v>0</v>
          </cell>
          <cell r="AH3503">
            <v>0</v>
          </cell>
          <cell r="AI3503">
            <v>0</v>
          </cell>
          <cell r="AJ3503">
            <v>0</v>
          </cell>
          <cell r="AK3503">
            <v>0</v>
          </cell>
          <cell r="AL3503">
            <v>0</v>
          </cell>
          <cell r="AM3503">
            <v>0</v>
          </cell>
          <cell r="AN3503">
            <v>0</v>
          </cell>
          <cell r="AO3503">
            <v>0</v>
          </cell>
          <cell r="AP3503">
            <v>0</v>
          </cell>
          <cell r="AQ3503">
            <v>5.9099999999999993</v>
          </cell>
        </row>
        <row r="3504">
          <cell r="A3504">
            <v>3</v>
          </cell>
          <cell r="B3504" t="str">
            <v>COP</v>
          </cell>
          <cell r="C3504" t="str">
            <v>Convenidas</v>
          </cell>
          <cell r="D3504" t="str">
            <v>Fija</v>
          </cell>
          <cell r="E3504">
            <v>2</v>
          </cell>
          <cell r="F3504">
            <v>36626</v>
          </cell>
          <cell r="G3504" t="str">
            <v>Abril</v>
          </cell>
          <cell r="H3504">
            <v>2000</v>
          </cell>
          <cell r="I3504">
            <v>37356</v>
          </cell>
          <cell r="J3504">
            <v>2002</v>
          </cell>
          <cell r="K3504" t="str">
            <v>Abril</v>
          </cell>
          <cell r="L3504">
            <v>36633</v>
          </cell>
          <cell r="M3504" t="str">
            <v>Abril</v>
          </cell>
          <cell r="N3504">
            <v>2000</v>
          </cell>
          <cell r="P3504">
            <v>0</v>
          </cell>
          <cell r="Q3504">
            <v>15</v>
          </cell>
          <cell r="R3504">
            <v>16.77</v>
          </cell>
          <cell r="S3504">
            <v>97.474999999999994</v>
          </cell>
          <cell r="T3504">
            <v>51295.199999999997</v>
          </cell>
          <cell r="U3504">
            <v>49999.996200000001</v>
          </cell>
          <cell r="V3504">
            <v>51295.199999999997</v>
          </cell>
          <cell r="W3504">
            <v>49999.996200000001</v>
          </cell>
          <cell r="X3504">
            <v>51295.199999999997</v>
          </cell>
          <cell r="Y3504">
            <v>7694.2799999999988</v>
          </cell>
          <cell r="Z3504">
            <v>58989.479999999996</v>
          </cell>
          <cell r="AA3504">
            <v>860220.50399999996</v>
          </cell>
          <cell r="AB3504">
            <v>0</v>
          </cell>
          <cell r="AC3504">
            <v>0</v>
          </cell>
          <cell r="AD3504">
            <v>7694.2799999999988</v>
          </cell>
          <cell r="AE3504">
            <v>7694.2799999999988</v>
          </cell>
          <cell r="AF3504">
            <v>0</v>
          </cell>
          <cell r="AG3504">
            <v>0</v>
          </cell>
          <cell r="AH3504">
            <v>0</v>
          </cell>
          <cell r="AI3504">
            <v>0</v>
          </cell>
          <cell r="AJ3504">
            <v>0</v>
          </cell>
          <cell r="AK3504">
            <v>0</v>
          </cell>
          <cell r="AL3504">
            <v>0</v>
          </cell>
          <cell r="AM3504">
            <v>0</v>
          </cell>
          <cell r="AN3504">
            <v>0</v>
          </cell>
          <cell r="AO3504">
            <v>0</v>
          </cell>
          <cell r="AP3504">
            <v>0</v>
          </cell>
          <cell r="AQ3504">
            <v>15388.559999999998</v>
          </cell>
        </row>
        <row r="3505">
          <cell r="A3505">
            <v>3</v>
          </cell>
          <cell r="B3505" t="str">
            <v>COP</v>
          </cell>
          <cell r="C3505" t="str">
            <v>Forzosas</v>
          </cell>
          <cell r="D3505" t="str">
            <v>Fija</v>
          </cell>
          <cell r="E3505">
            <v>2</v>
          </cell>
          <cell r="F3505">
            <v>36626</v>
          </cell>
          <cell r="G3505" t="str">
            <v>Abril</v>
          </cell>
          <cell r="H3505">
            <v>2000</v>
          </cell>
          <cell r="I3505">
            <v>37356</v>
          </cell>
          <cell r="J3505">
            <v>2002</v>
          </cell>
          <cell r="K3505" t="str">
            <v>Abril</v>
          </cell>
          <cell r="L3505">
            <v>36634</v>
          </cell>
          <cell r="M3505" t="str">
            <v>Abril</v>
          </cell>
          <cell r="N3505">
            <v>2000</v>
          </cell>
          <cell r="P3505">
            <v>0</v>
          </cell>
          <cell r="Q3505">
            <v>15</v>
          </cell>
          <cell r="R3505">
            <v>16.489999999999998</v>
          </cell>
          <cell r="S3505">
            <v>97.95</v>
          </cell>
          <cell r="T3505">
            <v>4214.8999999999996</v>
          </cell>
          <cell r="U3505">
            <v>4128.4945500000003</v>
          </cell>
          <cell r="V3505">
            <v>4214.8999999999996</v>
          </cell>
          <cell r="W3505">
            <v>4128.4945500000003</v>
          </cell>
          <cell r="X3505">
            <v>4214.8999999999996</v>
          </cell>
          <cell r="Y3505">
            <v>632.2349999999999</v>
          </cell>
          <cell r="Z3505">
            <v>4847.1349999999993</v>
          </cell>
          <cell r="AA3505">
            <v>69503.700999999986</v>
          </cell>
          <cell r="AB3505">
            <v>0</v>
          </cell>
          <cell r="AC3505">
            <v>0</v>
          </cell>
          <cell r="AD3505">
            <v>632.2349999999999</v>
          </cell>
          <cell r="AE3505">
            <v>632.2349999999999</v>
          </cell>
          <cell r="AF3505">
            <v>0</v>
          </cell>
          <cell r="AG3505">
            <v>0</v>
          </cell>
          <cell r="AH3505">
            <v>0</v>
          </cell>
          <cell r="AI3505">
            <v>0</v>
          </cell>
          <cell r="AJ3505">
            <v>0</v>
          </cell>
          <cell r="AK3505">
            <v>0</v>
          </cell>
          <cell r="AL3505">
            <v>0</v>
          </cell>
          <cell r="AM3505">
            <v>0</v>
          </cell>
          <cell r="AN3505">
            <v>0</v>
          </cell>
          <cell r="AO3505">
            <v>0</v>
          </cell>
          <cell r="AP3505">
            <v>0</v>
          </cell>
          <cell r="AQ3505">
            <v>1264.4699999999998</v>
          </cell>
        </row>
        <row r="3506">
          <cell r="A3506">
            <v>3</v>
          </cell>
          <cell r="B3506" t="str">
            <v>COP</v>
          </cell>
          <cell r="C3506" t="str">
            <v>Convenidas</v>
          </cell>
          <cell r="D3506" t="str">
            <v>Fija</v>
          </cell>
          <cell r="E3506">
            <v>3</v>
          </cell>
          <cell r="F3506">
            <v>36458</v>
          </cell>
          <cell r="G3506" t="str">
            <v>Octubre</v>
          </cell>
          <cell r="H3506">
            <v>1999</v>
          </cell>
          <cell r="I3506">
            <v>37554</v>
          </cell>
          <cell r="J3506">
            <v>2002</v>
          </cell>
          <cell r="K3506" t="str">
            <v>Octubre</v>
          </cell>
          <cell r="L3506">
            <v>36634</v>
          </cell>
          <cell r="M3506" t="str">
            <v>Abril</v>
          </cell>
          <cell r="N3506">
            <v>2000</v>
          </cell>
          <cell r="P3506">
            <v>0</v>
          </cell>
          <cell r="Q3506">
            <v>18</v>
          </cell>
          <cell r="R3506">
            <v>17.13</v>
          </cell>
          <cell r="S3506">
            <v>109.94499999999999</v>
          </cell>
          <cell r="T3506">
            <v>1091.4000000000001</v>
          </cell>
          <cell r="U3506">
            <v>1199.9397300000001</v>
          </cell>
          <cell r="V3506">
            <v>1091.4000000000001</v>
          </cell>
          <cell r="W3506">
            <v>1199.9397300000001</v>
          </cell>
          <cell r="X3506">
            <v>1091.4000000000001</v>
          </cell>
          <cell r="Y3506">
            <v>196.452</v>
          </cell>
          <cell r="Z3506">
            <v>1287.8520000000001</v>
          </cell>
          <cell r="AA3506">
            <v>18695.682000000001</v>
          </cell>
          <cell r="AB3506">
            <v>0</v>
          </cell>
          <cell r="AC3506">
            <v>196.452</v>
          </cell>
          <cell r="AD3506">
            <v>196.452</v>
          </cell>
          <cell r="AE3506">
            <v>196.452</v>
          </cell>
          <cell r="AF3506">
            <v>0</v>
          </cell>
          <cell r="AG3506">
            <v>0</v>
          </cell>
          <cell r="AH3506">
            <v>0</v>
          </cell>
          <cell r="AI3506">
            <v>0</v>
          </cell>
          <cell r="AJ3506">
            <v>0</v>
          </cell>
          <cell r="AK3506">
            <v>0</v>
          </cell>
          <cell r="AL3506">
            <v>0</v>
          </cell>
          <cell r="AM3506">
            <v>0</v>
          </cell>
          <cell r="AN3506">
            <v>0</v>
          </cell>
          <cell r="AO3506">
            <v>0</v>
          </cell>
          <cell r="AP3506">
            <v>0</v>
          </cell>
          <cell r="AQ3506">
            <v>589.35599999999999</v>
          </cell>
        </row>
        <row r="3507">
          <cell r="A3507">
            <v>3</v>
          </cell>
          <cell r="B3507" t="str">
            <v>COP</v>
          </cell>
          <cell r="C3507" t="str">
            <v>Forzosas</v>
          </cell>
          <cell r="D3507" t="str">
            <v>Fija</v>
          </cell>
          <cell r="E3507">
            <v>1</v>
          </cell>
          <cell r="F3507">
            <v>36613</v>
          </cell>
          <cell r="G3507" t="str">
            <v>Marzo</v>
          </cell>
          <cell r="H3507">
            <v>2000</v>
          </cell>
          <cell r="I3507">
            <v>36978</v>
          </cell>
          <cell r="J3507">
            <v>2001</v>
          </cell>
          <cell r="K3507" t="str">
            <v>Marzo</v>
          </cell>
          <cell r="L3507">
            <v>36635</v>
          </cell>
          <cell r="M3507" t="str">
            <v>Abril</v>
          </cell>
          <cell r="N3507">
            <v>2000</v>
          </cell>
          <cell r="P3507">
            <v>0</v>
          </cell>
          <cell r="Q3507">
            <v>15</v>
          </cell>
          <cell r="R3507">
            <v>14.29</v>
          </cell>
          <cell r="S3507">
            <v>101.435</v>
          </cell>
          <cell r="T3507">
            <v>19.7</v>
          </cell>
          <cell r="U3507">
            <v>19.982695</v>
          </cell>
          <cell r="V3507">
            <v>19.7</v>
          </cell>
          <cell r="W3507">
            <v>19.982695</v>
          </cell>
          <cell r="X3507">
            <v>19.7</v>
          </cell>
          <cell r="Y3507">
            <v>2.9549999999999996</v>
          </cell>
          <cell r="Z3507">
            <v>22.654999999999998</v>
          </cell>
          <cell r="AA3507">
            <v>281.51299999999998</v>
          </cell>
          <cell r="AB3507">
            <v>0</v>
          </cell>
          <cell r="AC3507">
            <v>0</v>
          </cell>
          <cell r="AD3507">
            <v>2.9549999999999996</v>
          </cell>
          <cell r="AE3507">
            <v>0</v>
          </cell>
          <cell r="AF3507">
            <v>0</v>
          </cell>
          <cell r="AG3507">
            <v>0</v>
          </cell>
          <cell r="AH3507">
            <v>0</v>
          </cell>
          <cell r="AI3507">
            <v>0</v>
          </cell>
          <cell r="AJ3507">
            <v>0</v>
          </cell>
          <cell r="AK3507">
            <v>0</v>
          </cell>
          <cell r="AL3507">
            <v>0</v>
          </cell>
          <cell r="AM3507">
            <v>0</v>
          </cell>
          <cell r="AN3507">
            <v>0</v>
          </cell>
          <cell r="AO3507">
            <v>0</v>
          </cell>
          <cell r="AP3507">
            <v>0</v>
          </cell>
          <cell r="AQ3507">
            <v>2.9549999999999996</v>
          </cell>
        </row>
        <row r="3508">
          <cell r="A3508">
            <v>3</v>
          </cell>
          <cell r="B3508" t="str">
            <v>COP</v>
          </cell>
          <cell r="C3508" t="str">
            <v>Convenidas</v>
          </cell>
          <cell r="D3508" t="str">
            <v>Fija</v>
          </cell>
          <cell r="E3508">
            <v>2</v>
          </cell>
          <cell r="F3508">
            <v>36626</v>
          </cell>
          <cell r="G3508" t="str">
            <v>Abril</v>
          </cell>
          <cell r="H3508">
            <v>2000</v>
          </cell>
          <cell r="I3508">
            <v>37356</v>
          </cell>
          <cell r="J3508">
            <v>2002</v>
          </cell>
          <cell r="K3508" t="str">
            <v>Abril</v>
          </cell>
          <cell r="L3508">
            <v>36640</v>
          </cell>
          <cell r="M3508" t="str">
            <v>Abril</v>
          </cell>
          <cell r="N3508">
            <v>2000</v>
          </cell>
          <cell r="P3508">
            <v>0</v>
          </cell>
          <cell r="Q3508">
            <v>15</v>
          </cell>
          <cell r="R3508">
            <v>16.52</v>
          </cell>
          <cell r="S3508">
            <v>98.15</v>
          </cell>
          <cell r="T3508">
            <v>30565.4</v>
          </cell>
          <cell r="U3508">
            <v>29999.9401</v>
          </cell>
          <cell r="V3508">
            <v>30565.4</v>
          </cell>
          <cell r="W3508">
            <v>29999.9401</v>
          </cell>
          <cell r="X3508">
            <v>30565.4</v>
          </cell>
          <cell r="Y3508">
            <v>4584.8100000000004</v>
          </cell>
          <cell r="Z3508">
            <v>35150.21</v>
          </cell>
          <cell r="AA3508">
            <v>504940.408</v>
          </cell>
          <cell r="AB3508">
            <v>0</v>
          </cell>
          <cell r="AC3508">
            <v>0</v>
          </cell>
          <cell r="AD3508">
            <v>4584.8100000000004</v>
          </cell>
          <cell r="AE3508">
            <v>4584.8100000000004</v>
          </cell>
          <cell r="AF3508">
            <v>0</v>
          </cell>
          <cell r="AG3508">
            <v>0</v>
          </cell>
          <cell r="AH3508">
            <v>0</v>
          </cell>
          <cell r="AI3508">
            <v>0</v>
          </cell>
          <cell r="AJ3508">
            <v>0</v>
          </cell>
          <cell r="AK3508">
            <v>0</v>
          </cell>
          <cell r="AL3508">
            <v>0</v>
          </cell>
          <cell r="AM3508">
            <v>0</v>
          </cell>
          <cell r="AN3508">
            <v>0</v>
          </cell>
          <cell r="AO3508">
            <v>0</v>
          </cell>
          <cell r="AP3508">
            <v>0</v>
          </cell>
          <cell r="AQ3508">
            <v>9169.6200000000008</v>
          </cell>
        </row>
        <row r="3509">
          <cell r="A3509">
            <v>3</v>
          </cell>
          <cell r="B3509" t="str">
            <v>COP</v>
          </cell>
          <cell r="C3509" t="str">
            <v>Convenidas</v>
          </cell>
          <cell r="D3509" t="str">
            <v>Fija</v>
          </cell>
          <cell r="E3509">
            <v>3</v>
          </cell>
          <cell r="F3509">
            <v>36458</v>
          </cell>
          <cell r="G3509" t="str">
            <v>Octubre</v>
          </cell>
          <cell r="H3509">
            <v>1999</v>
          </cell>
          <cell r="I3509">
            <v>37554</v>
          </cell>
          <cell r="J3509">
            <v>2002</v>
          </cell>
          <cell r="K3509" t="str">
            <v>Octubre</v>
          </cell>
          <cell r="L3509">
            <v>36640</v>
          </cell>
          <cell r="M3509" t="str">
            <v>Abril</v>
          </cell>
          <cell r="N3509">
            <v>2000</v>
          </cell>
          <cell r="P3509">
            <v>0</v>
          </cell>
          <cell r="Q3509">
            <v>18</v>
          </cell>
          <cell r="R3509">
            <v>17.13</v>
          </cell>
          <cell r="S3509">
            <v>110.23099999999999</v>
          </cell>
          <cell r="T3509">
            <v>44452</v>
          </cell>
          <cell r="U3509">
            <v>48999.884120000002</v>
          </cell>
          <cell r="V3509">
            <v>44452</v>
          </cell>
          <cell r="W3509">
            <v>48999.884120000002</v>
          </cell>
          <cell r="X3509">
            <v>44452</v>
          </cell>
          <cell r="Y3509">
            <v>8001.36</v>
          </cell>
          <cell r="Z3509">
            <v>52453.36</v>
          </cell>
          <cell r="AA3509">
            <v>761462.76</v>
          </cell>
          <cell r="AB3509">
            <v>0</v>
          </cell>
          <cell r="AC3509">
            <v>8001.36</v>
          </cell>
          <cell r="AD3509">
            <v>8001.36</v>
          </cell>
          <cell r="AE3509">
            <v>8001.36</v>
          </cell>
          <cell r="AF3509">
            <v>0</v>
          </cell>
          <cell r="AG3509">
            <v>0</v>
          </cell>
          <cell r="AH3509">
            <v>0</v>
          </cell>
          <cell r="AI3509">
            <v>0</v>
          </cell>
          <cell r="AJ3509">
            <v>0</v>
          </cell>
          <cell r="AK3509">
            <v>0</v>
          </cell>
          <cell r="AL3509">
            <v>0</v>
          </cell>
          <cell r="AM3509">
            <v>0</v>
          </cell>
          <cell r="AN3509">
            <v>0</v>
          </cell>
          <cell r="AO3509">
            <v>0</v>
          </cell>
          <cell r="AP3509">
            <v>0</v>
          </cell>
          <cell r="AQ3509">
            <v>24004.079999999998</v>
          </cell>
        </row>
        <row r="3510">
          <cell r="A3510">
            <v>3</v>
          </cell>
          <cell r="B3510" t="str">
            <v>COP</v>
          </cell>
          <cell r="C3510" t="str">
            <v>Forzosas</v>
          </cell>
          <cell r="D3510" t="str">
            <v>Fija</v>
          </cell>
          <cell r="E3510">
            <v>2</v>
          </cell>
          <cell r="F3510">
            <v>36626</v>
          </cell>
          <cell r="G3510" t="str">
            <v>Abril</v>
          </cell>
          <cell r="H3510">
            <v>2000</v>
          </cell>
          <cell r="I3510">
            <v>37356</v>
          </cell>
          <cell r="J3510">
            <v>2002</v>
          </cell>
          <cell r="K3510" t="str">
            <v>Abril</v>
          </cell>
          <cell r="L3510">
            <v>36641</v>
          </cell>
          <cell r="M3510" t="str">
            <v>Abril</v>
          </cell>
          <cell r="N3510">
            <v>2000</v>
          </cell>
          <cell r="P3510">
            <v>0</v>
          </cell>
          <cell r="Q3510">
            <v>15</v>
          </cell>
          <cell r="R3510">
            <v>16.489999999999998</v>
          </cell>
          <cell r="S3510">
            <v>98.236999999999995</v>
          </cell>
          <cell r="T3510">
            <v>374.8</v>
          </cell>
          <cell r="U3510">
            <v>368.19227599999999</v>
          </cell>
          <cell r="V3510">
            <v>374.8</v>
          </cell>
          <cell r="W3510">
            <v>368.19227599999999</v>
          </cell>
          <cell r="X3510">
            <v>374.8</v>
          </cell>
          <cell r="Y3510">
            <v>56.22</v>
          </cell>
          <cell r="Z3510">
            <v>431.02</v>
          </cell>
          <cell r="AA3510">
            <v>6180.4519999999993</v>
          </cell>
          <cell r="AB3510">
            <v>0</v>
          </cell>
          <cell r="AC3510">
            <v>0</v>
          </cell>
          <cell r="AD3510">
            <v>56.22</v>
          </cell>
          <cell r="AE3510">
            <v>56.22</v>
          </cell>
          <cell r="AF3510">
            <v>0</v>
          </cell>
          <cell r="AG3510">
            <v>0</v>
          </cell>
          <cell r="AH3510">
            <v>0</v>
          </cell>
          <cell r="AI3510">
            <v>0</v>
          </cell>
          <cell r="AJ3510">
            <v>0</v>
          </cell>
          <cell r="AK3510">
            <v>0</v>
          </cell>
          <cell r="AL3510">
            <v>0</v>
          </cell>
          <cell r="AM3510">
            <v>0</v>
          </cell>
          <cell r="AN3510">
            <v>0</v>
          </cell>
          <cell r="AO3510">
            <v>0</v>
          </cell>
          <cell r="AP3510">
            <v>0</v>
          </cell>
          <cell r="AQ3510">
            <v>112.44</v>
          </cell>
        </row>
        <row r="3511">
          <cell r="A3511">
            <v>3</v>
          </cell>
          <cell r="B3511" t="str">
            <v>COP</v>
          </cell>
          <cell r="C3511" t="str">
            <v>Convenidas</v>
          </cell>
          <cell r="D3511" t="str">
            <v>Fija</v>
          </cell>
          <cell r="E3511">
            <v>2</v>
          </cell>
          <cell r="F3511">
            <v>36626</v>
          </cell>
          <cell r="G3511" t="str">
            <v>Abril</v>
          </cell>
          <cell r="H3511">
            <v>2000</v>
          </cell>
          <cell r="I3511">
            <v>37356</v>
          </cell>
          <cell r="J3511">
            <v>2002</v>
          </cell>
          <cell r="K3511" t="str">
            <v>Abril</v>
          </cell>
          <cell r="L3511">
            <v>36641</v>
          </cell>
          <cell r="M3511" t="str">
            <v>Abril</v>
          </cell>
          <cell r="N3511">
            <v>2000</v>
          </cell>
          <cell r="P3511">
            <v>0</v>
          </cell>
          <cell r="Q3511">
            <v>15</v>
          </cell>
          <cell r="R3511">
            <v>16.579999999999998</v>
          </cell>
          <cell r="S3511">
            <v>98.099000000000004</v>
          </cell>
          <cell r="T3511">
            <v>20387.5</v>
          </cell>
          <cell r="U3511">
            <v>19999.933625000001</v>
          </cell>
          <cell r="V3511">
            <v>20387.5</v>
          </cell>
          <cell r="W3511">
            <v>19999.933625000001</v>
          </cell>
          <cell r="X3511">
            <v>20387.5</v>
          </cell>
          <cell r="Y3511">
            <v>3058.125</v>
          </cell>
          <cell r="Z3511">
            <v>23445.625</v>
          </cell>
          <cell r="AA3511">
            <v>338024.74999999994</v>
          </cell>
          <cell r="AB3511">
            <v>0</v>
          </cell>
          <cell r="AC3511">
            <v>0</v>
          </cell>
          <cell r="AD3511">
            <v>3058.125</v>
          </cell>
          <cell r="AE3511">
            <v>3058.125</v>
          </cell>
          <cell r="AF3511">
            <v>0</v>
          </cell>
          <cell r="AG3511">
            <v>0</v>
          </cell>
          <cell r="AH3511">
            <v>0</v>
          </cell>
          <cell r="AI3511">
            <v>0</v>
          </cell>
          <cell r="AJ3511">
            <v>0</v>
          </cell>
          <cell r="AK3511">
            <v>0</v>
          </cell>
          <cell r="AL3511">
            <v>0</v>
          </cell>
          <cell r="AM3511">
            <v>0</v>
          </cell>
          <cell r="AN3511">
            <v>0</v>
          </cell>
          <cell r="AO3511">
            <v>0</v>
          </cell>
          <cell r="AP3511">
            <v>0</v>
          </cell>
          <cell r="AQ3511">
            <v>6116.25</v>
          </cell>
        </row>
        <row r="3512">
          <cell r="A3512">
            <v>3</v>
          </cell>
          <cell r="B3512" t="str">
            <v>COP</v>
          </cell>
          <cell r="C3512" t="str">
            <v>Convenidas</v>
          </cell>
          <cell r="D3512" t="str">
            <v>Fija</v>
          </cell>
          <cell r="E3512">
            <v>5</v>
          </cell>
          <cell r="F3512">
            <v>36560</v>
          </cell>
          <cell r="G3512" t="str">
            <v>Febrero</v>
          </cell>
          <cell r="H3512">
            <v>2000</v>
          </cell>
          <cell r="I3512">
            <v>38387</v>
          </cell>
          <cell r="J3512">
            <v>2005</v>
          </cell>
          <cell r="K3512" t="str">
            <v>Febrero</v>
          </cell>
          <cell r="L3512">
            <v>36641</v>
          </cell>
          <cell r="M3512" t="str">
            <v>Abril</v>
          </cell>
          <cell r="N3512">
            <v>2000</v>
          </cell>
          <cell r="P3512">
            <v>0</v>
          </cell>
          <cell r="Q3512">
            <v>15</v>
          </cell>
          <cell r="R3512">
            <v>18.22</v>
          </cell>
          <cell r="S3512">
            <v>93.343000000000004</v>
          </cell>
          <cell r="T3512">
            <v>535.6</v>
          </cell>
          <cell r="U3512">
            <v>499.945108</v>
          </cell>
          <cell r="V3512">
            <v>535.6</v>
          </cell>
          <cell r="W3512">
            <v>499.945108</v>
          </cell>
          <cell r="X3512">
            <v>535.6</v>
          </cell>
          <cell r="Y3512">
            <v>80.34</v>
          </cell>
          <cell r="Z3512">
            <v>615.94000000000005</v>
          </cell>
          <cell r="AA3512">
            <v>9758.6319999999996</v>
          </cell>
          <cell r="AB3512">
            <v>0</v>
          </cell>
          <cell r="AC3512">
            <v>0</v>
          </cell>
          <cell r="AD3512">
            <v>80.34</v>
          </cell>
          <cell r="AE3512">
            <v>80.34</v>
          </cell>
          <cell r="AF3512">
            <v>80.34</v>
          </cell>
          <cell r="AG3512">
            <v>80.34</v>
          </cell>
          <cell r="AH3512">
            <v>80.34</v>
          </cell>
          <cell r="AI3512">
            <v>0</v>
          </cell>
          <cell r="AJ3512">
            <v>0</v>
          </cell>
          <cell r="AK3512">
            <v>0</v>
          </cell>
          <cell r="AL3512">
            <v>0</v>
          </cell>
          <cell r="AM3512">
            <v>0</v>
          </cell>
          <cell r="AN3512">
            <v>0</v>
          </cell>
          <cell r="AO3512">
            <v>0</v>
          </cell>
          <cell r="AP3512">
            <v>0</v>
          </cell>
          <cell r="AQ3512">
            <v>401.70000000000005</v>
          </cell>
        </row>
        <row r="3513">
          <cell r="A3513">
            <v>3</v>
          </cell>
          <cell r="B3513" t="str">
            <v>COP</v>
          </cell>
          <cell r="C3513" t="str">
            <v>Forzosas</v>
          </cell>
          <cell r="D3513" t="str">
            <v>Fija</v>
          </cell>
          <cell r="E3513">
            <v>1</v>
          </cell>
          <cell r="F3513">
            <v>36613</v>
          </cell>
          <cell r="G3513" t="str">
            <v>Marzo</v>
          </cell>
          <cell r="H3513">
            <v>2000</v>
          </cell>
          <cell r="I3513">
            <v>36978</v>
          </cell>
          <cell r="J3513">
            <v>2001</v>
          </cell>
          <cell r="K3513" t="str">
            <v>Marzo</v>
          </cell>
          <cell r="L3513">
            <v>36642</v>
          </cell>
          <cell r="M3513" t="str">
            <v>Abril</v>
          </cell>
          <cell r="N3513">
            <v>2000</v>
          </cell>
          <cell r="P3513">
            <v>0</v>
          </cell>
          <cell r="Q3513">
            <v>15</v>
          </cell>
          <cell r="R3513">
            <v>14.29</v>
          </cell>
          <cell r="S3513">
            <v>101.69499999999999</v>
          </cell>
          <cell r="T3513">
            <v>8210.5</v>
          </cell>
          <cell r="U3513">
            <v>8349.6679750000003</v>
          </cell>
          <cell r="V3513">
            <v>8210.5</v>
          </cell>
          <cell r="W3513">
            <v>8349.6679750000003</v>
          </cell>
          <cell r="X3513">
            <v>8210.5</v>
          </cell>
          <cell r="Y3513">
            <v>1231.575</v>
          </cell>
          <cell r="Z3513">
            <v>9442.0750000000007</v>
          </cell>
          <cell r="AA3513">
            <v>117328.045</v>
          </cell>
          <cell r="AB3513">
            <v>0</v>
          </cell>
          <cell r="AC3513">
            <v>0</v>
          </cell>
          <cell r="AD3513">
            <v>1231.575</v>
          </cell>
          <cell r="AE3513">
            <v>0</v>
          </cell>
          <cell r="AF3513">
            <v>0</v>
          </cell>
          <cell r="AG3513">
            <v>0</v>
          </cell>
          <cell r="AH3513">
            <v>0</v>
          </cell>
          <cell r="AI3513">
            <v>0</v>
          </cell>
          <cell r="AJ3513">
            <v>0</v>
          </cell>
          <cell r="AK3513">
            <v>0</v>
          </cell>
          <cell r="AL3513">
            <v>0</v>
          </cell>
          <cell r="AM3513">
            <v>0</v>
          </cell>
          <cell r="AN3513">
            <v>0</v>
          </cell>
          <cell r="AO3513">
            <v>0</v>
          </cell>
          <cell r="AP3513">
            <v>0</v>
          </cell>
          <cell r="AQ3513">
            <v>1231.575</v>
          </cell>
        </row>
        <row r="3514">
          <cell r="A3514">
            <v>3</v>
          </cell>
          <cell r="B3514" t="str">
            <v>COP</v>
          </cell>
          <cell r="C3514" t="str">
            <v>Convenidas St</v>
          </cell>
          <cell r="D3514" t="str">
            <v>Variable</v>
          </cell>
          <cell r="E3514">
            <v>10</v>
          </cell>
          <cell r="F3514">
            <v>36642</v>
          </cell>
          <cell r="G3514" t="str">
            <v>Abril</v>
          </cell>
          <cell r="H3514">
            <v>2000</v>
          </cell>
          <cell r="I3514">
            <v>40294</v>
          </cell>
          <cell r="J3514">
            <v>2010</v>
          </cell>
          <cell r="K3514" t="str">
            <v>Abril</v>
          </cell>
          <cell r="L3514">
            <v>36642</v>
          </cell>
          <cell r="M3514" t="str">
            <v>Abril</v>
          </cell>
          <cell r="N3514">
            <v>2000</v>
          </cell>
          <cell r="P3514">
            <v>7.1</v>
          </cell>
          <cell r="Q3514">
            <v>17.510000000000002</v>
          </cell>
          <cell r="R3514">
            <v>17.510000000000002</v>
          </cell>
          <cell r="S3514">
            <v>100</v>
          </cell>
          <cell r="T3514">
            <v>720.9</v>
          </cell>
          <cell r="U3514">
            <v>720.9</v>
          </cell>
          <cell r="V3514">
            <v>720.9</v>
          </cell>
          <cell r="W3514">
            <v>720.9</v>
          </cell>
          <cell r="X3514">
            <v>720.9</v>
          </cell>
          <cell r="Y3514">
            <v>126.22959</v>
          </cell>
          <cell r="Z3514">
            <v>847.12959000000001</v>
          </cell>
          <cell r="AA3514">
            <v>12622.959000000001</v>
          </cell>
          <cell r="AB3514">
            <v>0</v>
          </cell>
          <cell r="AC3514">
            <v>126.22959</v>
          </cell>
          <cell r="AD3514">
            <v>124.35524999999998</v>
          </cell>
          <cell r="AE3514">
            <v>107.99081999999999</v>
          </cell>
          <cell r="AF3514">
            <v>93.644909999999982</v>
          </cell>
          <cell r="AG3514">
            <v>85.931280000000001</v>
          </cell>
          <cell r="AH3514">
            <v>82.038420000000002</v>
          </cell>
          <cell r="AI3514">
            <v>82.038420000000002</v>
          </cell>
          <cell r="AJ3514">
            <v>82.038420000000002</v>
          </cell>
          <cell r="AK3514">
            <v>97.537769999999995</v>
          </cell>
          <cell r="AL3514">
            <v>97.537769999999995</v>
          </cell>
          <cell r="AM3514">
            <v>97.537769999999995</v>
          </cell>
          <cell r="AN3514">
            <v>0</v>
          </cell>
          <cell r="AO3514">
            <v>0</v>
          </cell>
          <cell r="AP3514">
            <v>0</v>
          </cell>
          <cell r="AQ3514">
            <v>1076.88042</v>
          </cell>
        </row>
        <row r="3515">
          <cell r="A3515">
            <v>3</v>
          </cell>
          <cell r="B3515" t="str">
            <v>COP</v>
          </cell>
          <cell r="C3515" t="str">
            <v>Subastas</v>
          </cell>
          <cell r="D3515" t="str">
            <v>Fija</v>
          </cell>
          <cell r="E3515">
            <v>1</v>
          </cell>
          <cell r="F3515">
            <v>36613</v>
          </cell>
          <cell r="G3515" t="str">
            <v>Marzo</v>
          </cell>
          <cell r="H3515">
            <v>2000</v>
          </cell>
          <cell r="I3515">
            <v>36978</v>
          </cell>
          <cell r="J3515">
            <v>2001</v>
          </cell>
          <cell r="K3515" t="str">
            <v>Marzo</v>
          </cell>
          <cell r="L3515">
            <v>36644</v>
          </cell>
          <cell r="M3515" t="str">
            <v>Abril</v>
          </cell>
          <cell r="N3515">
            <v>2000</v>
          </cell>
          <cell r="P3515">
            <v>0</v>
          </cell>
          <cell r="Q3515">
            <v>15</v>
          </cell>
          <cell r="R3515">
            <v>14.45</v>
          </cell>
          <cell r="S3515">
            <v>101.639</v>
          </cell>
          <cell r="T3515">
            <v>14757.9</v>
          </cell>
          <cell r="U3515">
            <v>14999.781981</v>
          </cell>
          <cell r="V3515">
            <v>14757.9</v>
          </cell>
          <cell r="W3515">
            <v>14999.781981</v>
          </cell>
          <cell r="X3515">
            <v>14757.9</v>
          </cell>
          <cell r="Y3515">
            <v>2213.6849999999999</v>
          </cell>
          <cell r="Z3515">
            <v>16971.584999999999</v>
          </cell>
          <cell r="AA3515">
            <v>213251.65499999997</v>
          </cell>
          <cell r="AB3515">
            <v>0</v>
          </cell>
          <cell r="AC3515">
            <v>0</v>
          </cell>
          <cell r="AD3515">
            <v>2213.6849999999999</v>
          </cell>
          <cell r="AE3515">
            <v>0</v>
          </cell>
          <cell r="AF3515">
            <v>0</v>
          </cell>
          <cell r="AG3515">
            <v>0</v>
          </cell>
          <cell r="AH3515">
            <v>0</v>
          </cell>
          <cell r="AI3515">
            <v>0</v>
          </cell>
          <cell r="AJ3515">
            <v>0</v>
          </cell>
          <cell r="AK3515">
            <v>0</v>
          </cell>
          <cell r="AL3515">
            <v>0</v>
          </cell>
          <cell r="AM3515">
            <v>0</v>
          </cell>
          <cell r="AN3515">
            <v>0</v>
          </cell>
          <cell r="AO3515">
            <v>0</v>
          </cell>
          <cell r="AP3515">
            <v>0</v>
          </cell>
          <cell r="AQ3515">
            <v>2213.6849999999999</v>
          </cell>
        </row>
        <row r="3516">
          <cell r="A3516">
            <v>3</v>
          </cell>
          <cell r="B3516" t="str">
            <v>COP</v>
          </cell>
          <cell r="C3516" t="str">
            <v>Forzosas</v>
          </cell>
          <cell r="D3516" t="str">
            <v>Fija</v>
          </cell>
          <cell r="E3516">
            <v>1</v>
          </cell>
          <cell r="F3516">
            <v>36613</v>
          </cell>
          <cell r="G3516" t="str">
            <v>Marzo</v>
          </cell>
          <cell r="H3516">
            <v>2000</v>
          </cell>
          <cell r="I3516">
            <v>36978</v>
          </cell>
          <cell r="J3516">
            <v>2001</v>
          </cell>
          <cell r="K3516" t="str">
            <v>Marzo</v>
          </cell>
          <cell r="L3516">
            <v>36644</v>
          </cell>
          <cell r="M3516" t="str">
            <v>Abril</v>
          </cell>
          <cell r="N3516">
            <v>2000</v>
          </cell>
          <cell r="P3516">
            <v>0</v>
          </cell>
          <cell r="Q3516">
            <v>15</v>
          </cell>
          <cell r="R3516">
            <v>14.45</v>
          </cell>
          <cell r="S3516">
            <v>101.639</v>
          </cell>
          <cell r="T3516">
            <v>491.9</v>
          </cell>
          <cell r="U3516">
            <v>499.96224100000001</v>
          </cell>
          <cell r="V3516">
            <v>491.9</v>
          </cell>
          <cell r="W3516">
            <v>499.96224100000001</v>
          </cell>
          <cell r="X3516">
            <v>491.9</v>
          </cell>
          <cell r="Y3516">
            <v>73.784999999999997</v>
          </cell>
          <cell r="Z3516">
            <v>565.68499999999995</v>
          </cell>
          <cell r="AA3516">
            <v>7107.954999999999</v>
          </cell>
          <cell r="AB3516">
            <v>0</v>
          </cell>
          <cell r="AC3516">
            <v>0</v>
          </cell>
          <cell r="AD3516">
            <v>73.784999999999997</v>
          </cell>
          <cell r="AE3516">
            <v>0</v>
          </cell>
          <cell r="AF3516">
            <v>0</v>
          </cell>
          <cell r="AG3516">
            <v>0</v>
          </cell>
          <cell r="AH3516">
            <v>0</v>
          </cell>
          <cell r="AI3516">
            <v>0</v>
          </cell>
          <cell r="AJ3516">
            <v>0</v>
          </cell>
          <cell r="AK3516">
            <v>0</v>
          </cell>
          <cell r="AL3516">
            <v>0</v>
          </cell>
          <cell r="AM3516">
            <v>0</v>
          </cell>
          <cell r="AN3516">
            <v>0</v>
          </cell>
          <cell r="AO3516">
            <v>0</v>
          </cell>
          <cell r="AP3516">
            <v>0</v>
          </cell>
          <cell r="AQ3516">
            <v>73.784999999999997</v>
          </cell>
        </row>
        <row r="3517">
          <cell r="A3517">
            <v>3</v>
          </cell>
          <cell r="B3517" t="str">
            <v>COP</v>
          </cell>
          <cell r="C3517" t="str">
            <v>Subastas</v>
          </cell>
          <cell r="D3517" t="str">
            <v>Fija</v>
          </cell>
          <cell r="E3517">
            <v>2</v>
          </cell>
          <cell r="F3517">
            <v>36626</v>
          </cell>
          <cell r="G3517" t="str">
            <v>Abril</v>
          </cell>
          <cell r="H3517">
            <v>2000</v>
          </cell>
          <cell r="I3517">
            <v>37356</v>
          </cell>
          <cell r="J3517">
            <v>2002</v>
          </cell>
          <cell r="K3517" t="str">
            <v>Abril</v>
          </cell>
          <cell r="L3517">
            <v>36644</v>
          </cell>
          <cell r="M3517" t="str">
            <v>Abril</v>
          </cell>
          <cell r="N3517">
            <v>2000</v>
          </cell>
          <cell r="P3517">
            <v>0</v>
          </cell>
          <cell r="Q3517">
            <v>15</v>
          </cell>
          <cell r="R3517">
            <v>17</v>
          </cell>
          <cell r="S3517">
            <v>97.581999999999994</v>
          </cell>
          <cell r="T3517">
            <v>38429</v>
          </cell>
          <cell r="U3517">
            <v>37499.786780000002</v>
          </cell>
          <cell r="V3517">
            <v>38429</v>
          </cell>
          <cell r="W3517">
            <v>37499.786780000002</v>
          </cell>
          <cell r="X3517">
            <v>38429</v>
          </cell>
          <cell r="Y3517">
            <v>5764.3499999999995</v>
          </cell>
          <cell r="Z3517">
            <v>44193.35</v>
          </cell>
          <cell r="AA3517">
            <v>653293</v>
          </cell>
          <cell r="AB3517">
            <v>0</v>
          </cell>
          <cell r="AC3517">
            <v>0</v>
          </cell>
          <cell r="AD3517">
            <v>5764.3499999999995</v>
          </cell>
          <cell r="AE3517">
            <v>5764.3499999999995</v>
          </cell>
          <cell r="AF3517">
            <v>0</v>
          </cell>
          <cell r="AG3517">
            <v>0</v>
          </cell>
          <cell r="AH3517">
            <v>0</v>
          </cell>
          <cell r="AI3517">
            <v>0</v>
          </cell>
          <cell r="AJ3517">
            <v>0</v>
          </cell>
          <cell r="AK3517">
            <v>0</v>
          </cell>
          <cell r="AL3517">
            <v>0</v>
          </cell>
          <cell r="AM3517">
            <v>0</v>
          </cell>
          <cell r="AN3517">
            <v>0</v>
          </cell>
          <cell r="AO3517">
            <v>0</v>
          </cell>
          <cell r="AP3517">
            <v>0</v>
          </cell>
          <cell r="AQ3517">
            <v>11528.699999999999</v>
          </cell>
        </row>
        <row r="3518">
          <cell r="A3518">
            <v>3</v>
          </cell>
          <cell r="B3518" t="str">
            <v>COP</v>
          </cell>
          <cell r="C3518" t="str">
            <v>Subastas</v>
          </cell>
          <cell r="D3518" t="str">
            <v>Fija</v>
          </cell>
          <cell r="E3518">
            <v>3</v>
          </cell>
          <cell r="F3518">
            <v>36458</v>
          </cell>
          <cell r="G3518" t="str">
            <v>Octubre</v>
          </cell>
          <cell r="H3518">
            <v>1999</v>
          </cell>
          <cell r="I3518">
            <v>37554</v>
          </cell>
          <cell r="J3518">
            <v>2002</v>
          </cell>
          <cell r="K3518" t="str">
            <v>Octubre</v>
          </cell>
          <cell r="L3518">
            <v>36644</v>
          </cell>
          <cell r="M3518" t="str">
            <v>Abril</v>
          </cell>
          <cell r="N3518">
            <v>2000</v>
          </cell>
          <cell r="P3518">
            <v>0</v>
          </cell>
          <cell r="Q3518">
            <v>18</v>
          </cell>
          <cell r="R3518">
            <v>17.39</v>
          </cell>
          <cell r="S3518">
            <v>109.91800000000001</v>
          </cell>
          <cell r="T3518">
            <v>37657.800000000003</v>
          </cell>
          <cell r="U3518">
            <v>41392.700603999998</v>
          </cell>
          <cell r="V3518">
            <v>37657.800000000003</v>
          </cell>
          <cell r="W3518">
            <v>41392.700603999998</v>
          </cell>
          <cell r="X3518">
            <v>37657.800000000003</v>
          </cell>
          <cell r="Y3518">
            <v>6778.4040000000005</v>
          </cell>
          <cell r="Z3518">
            <v>44436.204000000005</v>
          </cell>
          <cell r="AA3518">
            <v>654869.14200000011</v>
          </cell>
          <cell r="AB3518">
            <v>0</v>
          </cell>
          <cell r="AC3518">
            <v>6778.4040000000005</v>
          </cell>
          <cell r="AD3518">
            <v>6778.4040000000005</v>
          </cell>
          <cell r="AE3518">
            <v>6778.4040000000005</v>
          </cell>
          <cell r="AF3518">
            <v>0</v>
          </cell>
          <cell r="AG3518">
            <v>0</v>
          </cell>
          <cell r="AH3518">
            <v>0</v>
          </cell>
          <cell r="AI3518">
            <v>0</v>
          </cell>
          <cell r="AJ3518">
            <v>0</v>
          </cell>
          <cell r="AK3518">
            <v>0</v>
          </cell>
          <cell r="AL3518">
            <v>0</v>
          </cell>
          <cell r="AM3518">
            <v>0</v>
          </cell>
          <cell r="AN3518">
            <v>0</v>
          </cell>
          <cell r="AO3518">
            <v>0</v>
          </cell>
          <cell r="AP3518">
            <v>0</v>
          </cell>
          <cell r="AQ3518">
            <v>20335.212</v>
          </cell>
        </row>
        <row r="3519">
          <cell r="A3519">
            <v>3</v>
          </cell>
          <cell r="B3519" t="str">
            <v>COP</v>
          </cell>
          <cell r="C3519" t="str">
            <v>Subastas</v>
          </cell>
          <cell r="D3519" t="str">
            <v>Fija</v>
          </cell>
          <cell r="E3519">
            <v>5</v>
          </cell>
          <cell r="F3519">
            <v>36560</v>
          </cell>
          <cell r="G3519" t="str">
            <v>Febrero</v>
          </cell>
          <cell r="H3519">
            <v>2000</v>
          </cell>
          <cell r="I3519">
            <v>38387</v>
          </cell>
          <cell r="J3519">
            <v>2005</v>
          </cell>
          <cell r="K3519" t="str">
            <v>Febrero</v>
          </cell>
          <cell r="L3519">
            <v>36644</v>
          </cell>
          <cell r="M3519" t="str">
            <v>Abril</v>
          </cell>
          <cell r="N3519">
            <v>2000</v>
          </cell>
          <cell r="P3519">
            <v>0</v>
          </cell>
          <cell r="Q3519">
            <v>15</v>
          </cell>
          <cell r="R3519">
            <v>18.899999999999999</v>
          </cell>
          <cell r="S3519">
            <v>91.584000000000003</v>
          </cell>
          <cell r="T3519">
            <v>16378.3</v>
          </cell>
          <cell r="U3519">
            <v>14999.902271999999</v>
          </cell>
          <cell r="V3519">
            <v>16378.3</v>
          </cell>
          <cell r="W3519">
            <v>14999.902271999999</v>
          </cell>
          <cell r="X3519">
            <v>16378.3</v>
          </cell>
          <cell r="Y3519">
            <v>2456.7449999999999</v>
          </cell>
          <cell r="Z3519">
            <v>18835.044999999998</v>
          </cell>
          <cell r="AA3519">
            <v>309549.86999999994</v>
          </cell>
          <cell r="AB3519">
            <v>0</v>
          </cell>
          <cell r="AC3519">
            <v>0</v>
          </cell>
          <cell r="AD3519">
            <v>2456.7449999999999</v>
          </cell>
          <cell r="AE3519">
            <v>2456.7449999999999</v>
          </cell>
          <cell r="AF3519">
            <v>2456.7449999999999</v>
          </cell>
          <cell r="AG3519">
            <v>2456.7449999999999</v>
          </cell>
          <cell r="AH3519">
            <v>2456.7449999999999</v>
          </cell>
          <cell r="AI3519">
            <v>0</v>
          </cell>
          <cell r="AJ3519">
            <v>0</v>
          </cell>
          <cell r="AK3519">
            <v>0</v>
          </cell>
          <cell r="AL3519">
            <v>0</v>
          </cell>
          <cell r="AM3519">
            <v>0</v>
          </cell>
          <cell r="AN3519">
            <v>0</v>
          </cell>
          <cell r="AO3519">
            <v>0</v>
          </cell>
          <cell r="AP3519">
            <v>0</v>
          </cell>
          <cell r="AQ3519">
            <v>12283.724999999999</v>
          </cell>
        </row>
        <row r="3520">
          <cell r="A3520">
            <v>3</v>
          </cell>
          <cell r="B3520" t="str">
            <v>COP</v>
          </cell>
          <cell r="C3520" t="str">
            <v>Forzosas</v>
          </cell>
          <cell r="D3520" t="str">
            <v>Fija</v>
          </cell>
          <cell r="E3520">
            <v>1</v>
          </cell>
          <cell r="F3520">
            <v>36613</v>
          </cell>
          <cell r="G3520" t="str">
            <v>Marzo</v>
          </cell>
          <cell r="H3520">
            <v>2000</v>
          </cell>
          <cell r="I3520">
            <v>36978</v>
          </cell>
          <cell r="J3520">
            <v>2001</v>
          </cell>
          <cell r="K3520" t="str">
            <v>Marzo</v>
          </cell>
          <cell r="L3520">
            <v>36648</v>
          </cell>
          <cell r="M3520" t="str">
            <v>Mayo</v>
          </cell>
          <cell r="N3520">
            <v>2000</v>
          </cell>
          <cell r="P3520">
            <v>0</v>
          </cell>
          <cell r="Q3520">
            <v>15</v>
          </cell>
          <cell r="R3520">
            <v>14.45</v>
          </cell>
          <cell r="S3520">
            <v>101.789</v>
          </cell>
          <cell r="T3520">
            <v>1964.8</v>
          </cell>
          <cell r="U3520">
            <v>1999.950272</v>
          </cell>
          <cell r="V3520">
            <v>1964.8</v>
          </cell>
          <cell r="W3520">
            <v>1999.950272</v>
          </cell>
          <cell r="X3520">
            <v>1964.8</v>
          </cell>
          <cell r="Y3520">
            <v>294.71999999999997</v>
          </cell>
          <cell r="Z3520">
            <v>2259.52</v>
          </cell>
          <cell r="AA3520">
            <v>28391.359999999997</v>
          </cell>
          <cell r="AB3520">
            <v>0</v>
          </cell>
          <cell r="AC3520">
            <v>0</v>
          </cell>
          <cell r="AD3520">
            <v>294.71999999999997</v>
          </cell>
          <cell r="AE3520">
            <v>0</v>
          </cell>
          <cell r="AF3520">
            <v>0</v>
          </cell>
          <cell r="AG3520">
            <v>0</v>
          </cell>
          <cell r="AH3520">
            <v>0</v>
          </cell>
          <cell r="AI3520">
            <v>0</v>
          </cell>
          <cell r="AJ3520">
            <v>0</v>
          </cell>
          <cell r="AK3520">
            <v>0</v>
          </cell>
          <cell r="AL3520">
            <v>0</v>
          </cell>
          <cell r="AM3520">
            <v>0</v>
          </cell>
          <cell r="AN3520">
            <v>0</v>
          </cell>
          <cell r="AO3520">
            <v>0</v>
          </cell>
          <cell r="AP3520">
            <v>0</v>
          </cell>
          <cell r="AQ3520">
            <v>294.71999999999997</v>
          </cell>
        </row>
        <row r="3521">
          <cell r="A3521">
            <v>3</v>
          </cell>
          <cell r="B3521" t="str">
            <v>COP</v>
          </cell>
          <cell r="C3521" t="str">
            <v>Forzosas</v>
          </cell>
          <cell r="D3521" t="str">
            <v>Fija</v>
          </cell>
          <cell r="E3521">
            <v>3</v>
          </cell>
          <cell r="F3521">
            <v>36458</v>
          </cell>
          <cell r="G3521" t="str">
            <v>Octubre</v>
          </cell>
          <cell r="H3521">
            <v>1999</v>
          </cell>
          <cell r="I3521">
            <v>37554</v>
          </cell>
          <cell r="J3521">
            <v>2002</v>
          </cell>
          <cell r="K3521" t="str">
            <v>Octubre</v>
          </cell>
          <cell r="L3521">
            <v>36648</v>
          </cell>
          <cell r="M3521" t="str">
            <v>Mayo</v>
          </cell>
          <cell r="N3521">
            <v>2000</v>
          </cell>
          <cell r="P3521">
            <v>0</v>
          </cell>
          <cell r="Q3521">
            <v>18</v>
          </cell>
          <cell r="R3521">
            <v>17.39</v>
          </cell>
          <cell r="S3521">
            <v>110.11199999999999</v>
          </cell>
          <cell r="T3521">
            <v>10.7</v>
          </cell>
          <cell r="U3521">
            <v>11.781984</v>
          </cell>
          <cell r="V3521">
            <v>10.7</v>
          </cell>
          <cell r="W3521">
            <v>11.781984</v>
          </cell>
          <cell r="X3521">
            <v>10.7</v>
          </cell>
          <cell r="Y3521">
            <v>1.9259999999999997</v>
          </cell>
          <cell r="Z3521">
            <v>12.625999999999999</v>
          </cell>
          <cell r="AA3521">
            <v>186.07300000000001</v>
          </cell>
          <cell r="AB3521">
            <v>0</v>
          </cell>
          <cell r="AC3521">
            <v>1.9259999999999997</v>
          </cell>
          <cell r="AD3521">
            <v>1.9259999999999997</v>
          </cell>
          <cell r="AE3521">
            <v>1.9259999999999997</v>
          </cell>
          <cell r="AF3521">
            <v>0</v>
          </cell>
          <cell r="AG3521">
            <v>0</v>
          </cell>
          <cell r="AH3521">
            <v>0</v>
          </cell>
          <cell r="AI3521">
            <v>0</v>
          </cell>
          <cell r="AJ3521">
            <v>0</v>
          </cell>
          <cell r="AK3521">
            <v>0</v>
          </cell>
          <cell r="AL3521">
            <v>0</v>
          </cell>
          <cell r="AM3521">
            <v>0</v>
          </cell>
          <cell r="AN3521">
            <v>0</v>
          </cell>
          <cell r="AO3521">
            <v>0</v>
          </cell>
          <cell r="AP3521">
            <v>0</v>
          </cell>
          <cell r="AQ3521">
            <v>5.7779999999999987</v>
          </cell>
        </row>
        <row r="3522">
          <cell r="A3522">
            <v>3</v>
          </cell>
          <cell r="B3522" t="str">
            <v>COP</v>
          </cell>
          <cell r="C3522" t="str">
            <v>Convenidas</v>
          </cell>
          <cell r="D3522" t="str">
            <v>Fija</v>
          </cell>
          <cell r="E3522">
            <v>2</v>
          </cell>
          <cell r="F3522">
            <v>36626</v>
          </cell>
          <cell r="G3522" t="str">
            <v>Abril</v>
          </cell>
          <cell r="H3522">
            <v>2000</v>
          </cell>
          <cell r="I3522">
            <v>37356</v>
          </cell>
          <cell r="J3522">
            <v>2002</v>
          </cell>
          <cell r="K3522" t="str">
            <v>Abril</v>
          </cell>
          <cell r="L3522">
            <v>36649</v>
          </cell>
          <cell r="M3522" t="str">
            <v>Mayo</v>
          </cell>
          <cell r="N3522">
            <v>2000</v>
          </cell>
          <cell r="P3522">
            <v>0</v>
          </cell>
          <cell r="Q3522">
            <v>15</v>
          </cell>
          <cell r="R3522">
            <v>16.920000000000002</v>
          </cell>
          <cell r="S3522">
            <v>97.912999999999997</v>
          </cell>
          <cell r="T3522">
            <v>10061.6</v>
          </cell>
          <cell r="U3522">
            <v>9851.6144079999995</v>
          </cell>
          <cell r="V3522">
            <v>10061.6</v>
          </cell>
          <cell r="W3522">
            <v>9851.6144079999995</v>
          </cell>
          <cell r="X3522">
            <v>10061.6</v>
          </cell>
          <cell r="Y3522">
            <v>1509.24</v>
          </cell>
          <cell r="Z3522">
            <v>11570.84</v>
          </cell>
          <cell r="AA3522">
            <v>170242.27200000003</v>
          </cell>
          <cell r="AB3522">
            <v>0</v>
          </cell>
          <cell r="AC3522">
            <v>0</v>
          </cell>
          <cell r="AD3522">
            <v>1509.24</v>
          </cell>
          <cell r="AE3522">
            <v>1509.24</v>
          </cell>
          <cell r="AF3522">
            <v>0</v>
          </cell>
          <cell r="AG3522">
            <v>0</v>
          </cell>
          <cell r="AH3522">
            <v>0</v>
          </cell>
          <cell r="AI3522">
            <v>0</v>
          </cell>
          <cell r="AJ3522">
            <v>0</v>
          </cell>
          <cell r="AK3522">
            <v>0</v>
          </cell>
          <cell r="AL3522">
            <v>0</v>
          </cell>
          <cell r="AM3522">
            <v>0</v>
          </cell>
          <cell r="AN3522">
            <v>0</v>
          </cell>
          <cell r="AO3522">
            <v>0</v>
          </cell>
          <cell r="AP3522">
            <v>0</v>
          </cell>
          <cell r="AQ3522">
            <v>3018.48</v>
          </cell>
        </row>
        <row r="3523">
          <cell r="A3523">
            <v>3</v>
          </cell>
          <cell r="B3523" t="str">
            <v>COP</v>
          </cell>
          <cell r="C3523" t="str">
            <v>Convenidas</v>
          </cell>
          <cell r="D3523" t="str">
            <v>Fija</v>
          </cell>
          <cell r="E3523">
            <v>3</v>
          </cell>
          <cell r="F3523">
            <v>36458</v>
          </cell>
          <cell r="G3523" t="str">
            <v>Octubre</v>
          </cell>
          <cell r="H3523">
            <v>1999</v>
          </cell>
          <cell r="I3523">
            <v>37554</v>
          </cell>
          <cell r="J3523">
            <v>2002</v>
          </cell>
          <cell r="K3523" t="str">
            <v>Octubre</v>
          </cell>
          <cell r="L3523">
            <v>36651</v>
          </cell>
          <cell r="M3523" t="str">
            <v>Mayo</v>
          </cell>
          <cell r="N3523">
            <v>2000</v>
          </cell>
          <cell r="P3523">
            <v>0</v>
          </cell>
          <cell r="Q3523">
            <v>18</v>
          </cell>
          <cell r="R3523">
            <v>18.07</v>
          </cell>
          <cell r="S3523">
            <v>108.965</v>
          </cell>
          <cell r="T3523">
            <v>45886.2</v>
          </cell>
          <cell r="U3523">
            <v>49999.897830000002</v>
          </cell>
          <cell r="V3523">
            <v>45886.2</v>
          </cell>
          <cell r="W3523">
            <v>49999.897830000002</v>
          </cell>
          <cell r="X3523">
            <v>45886.2</v>
          </cell>
          <cell r="Y3523">
            <v>8259.5159999999996</v>
          </cell>
          <cell r="Z3523">
            <v>54145.716</v>
          </cell>
          <cell r="AA3523">
            <v>829163.63399999996</v>
          </cell>
          <cell r="AB3523">
            <v>0</v>
          </cell>
          <cell r="AC3523">
            <v>8259.5159999999996</v>
          </cell>
          <cell r="AD3523">
            <v>8259.5159999999996</v>
          </cell>
          <cell r="AE3523">
            <v>8259.5159999999996</v>
          </cell>
          <cell r="AF3523">
            <v>0</v>
          </cell>
          <cell r="AG3523">
            <v>0</v>
          </cell>
          <cell r="AH3523">
            <v>0</v>
          </cell>
          <cell r="AI3523">
            <v>0</v>
          </cell>
          <cell r="AJ3523">
            <v>0</v>
          </cell>
          <cell r="AK3523">
            <v>0</v>
          </cell>
          <cell r="AL3523">
            <v>0</v>
          </cell>
          <cell r="AM3523">
            <v>0</v>
          </cell>
          <cell r="AN3523">
            <v>0</v>
          </cell>
          <cell r="AO3523">
            <v>0</v>
          </cell>
          <cell r="AP3523">
            <v>0</v>
          </cell>
          <cell r="AQ3523">
            <v>24778.547999999999</v>
          </cell>
        </row>
        <row r="3524">
          <cell r="A3524">
            <v>3</v>
          </cell>
          <cell r="B3524" t="str">
            <v>COP</v>
          </cell>
          <cell r="C3524" t="str">
            <v>Convenidas</v>
          </cell>
          <cell r="D3524" t="str">
            <v>Fija</v>
          </cell>
          <cell r="E3524">
            <v>1</v>
          </cell>
          <cell r="F3524">
            <v>36613</v>
          </cell>
          <cell r="G3524" t="str">
            <v>Marzo</v>
          </cell>
          <cell r="H3524">
            <v>2000</v>
          </cell>
          <cell r="I3524">
            <v>36978</v>
          </cell>
          <cell r="J3524">
            <v>2001</v>
          </cell>
          <cell r="K3524" t="str">
            <v>Marzo</v>
          </cell>
          <cell r="L3524">
            <v>36657</v>
          </cell>
          <cell r="M3524" t="str">
            <v>Mayo</v>
          </cell>
          <cell r="N3524">
            <v>2000</v>
          </cell>
          <cell r="P3524">
            <v>0</v>
          </cell>
          <cell r="Q3524">
            <v>15</v>
          </cell>
          <cell r="R3524">
            <v>15.21</v>
          </cell>
          <cell r="S3524">
            <v>101.536</v>
          </cell>
          <cell r="T3524">
            <v>290.3</v>
          </cell>
          <cell r="U3524">
            <v>294.75900799999999</v>
          </cell>
          <cell r="V3524">
            <v>290.3</v>
          </cell>
          <cell r="W3524">
            <v>294.75900799999999</v>
          </cell>
          <cell r="X3524">
            <v>290.3</v>
          </cell>
          <cell r="Y3524">
            <v>43.545000000000002</v>
          </cell>
          <cell r="Z3524">
            <v>333.84500000000003</v>
          </cell>
          <cell r="AA3524">
            <v>4415.4630000000006</v>
          </cell>
          <cell r="AB3524">
            <v>0</v>
          </cell>
          <cell r="AC3524">
            <v>0</v>
          </cell>
          <cell r="AD3524">
            <v>43.545000000000002</v>
          </cell>
          <cell r="AE3524">
            <v>0</v>
          </cell>
          <cell r="AF3524">
            <v>0</v>
          </cell>
          <cell r="AG3524">
            <v>0</v>
          </cell>
          <cell r="AH3524">
            <v>0</v>
          </cell>
          <cell r="AI3524">
            <v>0</v>
          </cell>
          <cell r="AJ3524">
            <v>0</v>
          </cell>
          <cell r="AK3524">
            <v>0</v>
          </cell>
          <cell r="AL3524">
            <v>0</v>
          </cell>
          <cell r="AM3524">
            <v>0</v>
          </cell>
          <cell r="AN3524">
            <v>0</v>
          </cell>
          <cell r="AO3524">
            <v>0</v>
          </cell>
          <cell r="AP3524">
            <v>0</v>
          </cell>
          <cell r="AQ3524">
            <v>43.545000000000002</v>
          </cell>
        </row>
        <row r="3525">
          <cell r="A3525">
            <v>3</v>
          </cell>
          <cell r="B3525" t="str">
            <v>COP</v>
          </cell>
          <cell r="C3525" t="str">
            <v>Subastas</v>
          </cell>
          <cell r="D3525" t="str">
            <v>Fija</v>
          </cell>
          <cell r="E3525">
            <v>1</v>
          </cell>
          <cell r="F3525">
            <v>36613</v>
          </cell>
          <cell r="G3525" t="str">
            <v>Marzo</v>
          </cell>
          <cell r="H3525">
            <v>2000</v>
          </cell>
          <cell r="I3525">
            <v>36978</v>
          </cell>
          <cell r="J3525">
            <v>2001</v>
          </cell>
          <cell r="K3525" t="str">
            <v>Marzo</v>
          </cell>
          <cell r="L3525">
            <v>36658</v>
          </cell>
          <cell r="M3525" t="str">
            <v>Mayo</v>
          </cell>
          <cell r="N3525">
            <v>2000</v>
          </cell>
          <cell r="P3525">
            <v>0</v>
          </cell>
          <cell r="Q3525">
            <v>15</v>
          </cell>
          <cell r="R3525">
            <v>14.3</v>
          </cell>
          <cell r="S3525">
            <v>102.28400000000001</v>
          </cell>
          <cell r="T3525">
            <v>10776.7</v>
          </cell>
          <cell r="U3525">
            <v>11022.839828</v>
          </cell>
          <cell r="V3525">
            <v>10776.7</v>
          </cell>
          <cell r="W3525">
            <v>11022.839828</v>
          </cell>
          <cell r="X3525">
            <v>10776.7</v>
          </cell>
          <cell r="Y3525">
            <v>1616.5050000000001</v>
          </cell>
          <cell r="Z3525">
            <v>12393.205000000002</v>
          </cell>
          <cell r="AA3525">
            <v>154106.81000000003</v>
          </cell>
          <cell r="AB3525">
            <v>0</v>
          </cell>
          <cell r="AC3525">
            <v>0</v>
          </cell>
          <cell r="AD3525">
            <v>1616.5050000000001</v>
          </cell>
          <cell r="AE3525">
            <v>0</v>
          </cell>
          <cell r="AF3525">
            <v>0</v>
          </cell>
          <cell r="AG3525">
            <v>0</v>
          </cell>
          <cell r="AH3525">
            <v>0</v>
          </cell>
          <cell r="AI3525">
            <v>0</v>
          </cell>
          <cell r="AJ3525">
            <v>0</v>
          </cell>
          <cell r="AK3525">
            <v>0</v>
          </cell>
          <cell r="AL3525">
            <v>0</v>
          </cell>
          <cell r="AM3525">
            <v>0</v>
          </cell>
          <cell r="AN3525">
            <v>0</v>
          </cell>
          <cell r="AO3525">
            <v>0</v>
          </cell>
          <cell r="AP3525">
            <v>0</v>
          </cell>
          <cell r="AQ3525">
            <v>1616.5050000000001</v>
          </cell>
        </row>
        <row r="3526">
          <cell r="A3526">
            <v>3</v>
          </cell>
          <cell r="B3526" t="str">
            <v>COP</v>
          </cell>
          <cell r="C3526" t="str">
            <v>Subastas</v>
          </cell>
          <cell r="D3526" t="str">
            <v>Fija</v>
          </cell>
          <cell r="E3526">
            <v>2</v>
          </cell>
          <cell r="F3526">
            <v>36626</v>
          </cell>
          <cell r="G3526" t="str">
            <v>Abril</v>
          </cell>
          <cell r="H3526">
            <v>2000</v>
          </cell>
          <cell r="I3526">
            <v>37356</v>
          </cell>
          <cell r="J3526">
            <v>2002</v>
          </cell>
          <cell r="K3526" t="str">
            <v>Abril</v>
          </cell>
          <cell r="L3526">
            <v>36658</v>
          </cell>
          <cell r="M3526" t="str">
            <v>Mayo</v>
          </cell>
          <cell r="N3526">
            <v>2000</v>
          </cell>
          <cell r="P3526">
            <v>0</v>
          </cell>
          <cell r="Q3526">
            <v>15</v>
          </cell>
          <cell r="R3526">
            <v>18.09</v>
          </cell>
          <cell r="S3526">
            <v>96.564999999999998</v>
          </cell>
          <cell r="T3526">
            <v>46600.6</v>
          </cell>
          <cell r="U3526">
            <v>44999.86939</v>
          </cell>
          <cell r="V3526">
            <v>46600.6</v>
          </cell>
          <cell r="W3526">
            <v>44999.86939</v>
          </cell>
          <cell r="X3526">
            <v>46600.6</v>
          </cell>
          <cell r="Y3526">
            <v>6990.0899999999992</v>
          </cell>
          <cell r="Z3526">
            <v>53590.689999999995</v>
          </cell>
          <cell r="AA3526">
            <v>843004.85399999993</v>
          </cell>
          <cell r="AB3526">
            <v>0</v>
          </cell>
          <cell r="AC3526">
            <v>0</v>
          </cell>
          <cell r="AD3526">
            <v>6990.0899999999992</v>
          </cell>
          <cell r="AE3526">
            <v>6990.0899999999992</v>
          </cell>
          <cell r="AF3526">
            <v>0</v>
          </cell>
          <cell r="AG3526">
            <v>0</v>
          </cell>
          <cell r="AH3526">
            <v>0</v>
          </cell>
          <cell r="AI3526">
            <v>0</v>
          </cell>
          <cell r="AJ3526">
            <v>0</v>
          </cell>
          <cell r="AK3526">
            <v>0</v>
          </cell>
          <cell r="AL3526">
            <v>0</v>
          </cell>
          <cell r="AM3526">
            <v>0</v>
          </cell>
          <cell r="AN3526">
            <v>0</v>
          </cell>
          <cell r="AO3526">
            <v>0</v>
          </cell>
          <cell r="AP3526">
            <v>0</v>
          </cell>
          <cell r="AQ3526">
            <v>13980.179999999998</v>
          </cell>
        </row>
        <row r="3527">
          <cell r="A3527">
            <v>3</v>
          </cell>
          <cell r="B3527" t="str">
            <v>COP</v>
          </cell>
          <cell r="C3527" t="str">
            <v>Subastas</v>
          </cell>
          <cell r="D3527" t="str">
            <v>Fija</v>
          </cell>
          <cell r="E3527">
            <v>3</v>
          </cell>
          <cell r="F3527">
            <v>36654</v>
          </cell>
          <cell r="G3527" t="str">
            <v>Mayo</v>
          </cell>
          <cell r="H3527">
            <v>2000</v>
          </cell>
          <cell r="I3527">
            <v>37749</v>
          </cell>
          <cell r="J3527">
            <v>2003</v>
          </cell>
          <cell r="K3527" t="str">
            <v>Mayo</v>
          </cell>
          <cell r="L3527">
            <v>36658</v>
          </cell>
          <cell r="M3527" t="str">
            <v>Mayo</v>
          </cell>
          <cell r="N3527">
            <v>2000</v>
          </cell>
          <cell r="P3527">
            <v>0</v>
          </cell>
          <cell r="Q3527">
            <v>15</v>
          </cell>
          <cell r="R3527">
            <v>18.7</v>
          </cell>
          <cell r="S3527">
            <v>92.218000000000004</v>
          </cell>
          <cell r="T3527">
            <v>22343.8</v>
          </cell>
          <cell r="U3527">
            <v>20605.005484000001</v>
          </cell>
          <cell r="V3527">
            <v>22343.8</v>
          </cell>
          <cell r="W3527">
            <v>20605.005484000001</v>
          </cell>
          <cell r="X3527">
            <v>22343.8</v>
          </cell>
          <cell r="Y3527">
            <v>3351.5699999999997</v>
          </cell>
          <cell r="Z3527">
            <v>25695.37</v>
          </cell>
          <cell r="AA3527">
            <v>417829.06</v>
          </cell>
          <cell r="AB3527">
            <v>0</v>
          </cell>
          <cell r="AC3527">
            <v>0</v>
          </cell>
          <cell r="AD3527">
            <v>3351.5699999999997</v>
          </cell>
          <cell r="AE3527">
            <v>3351.5699999999997</v>
          </cell>
          <cell r="AF3527">
            <v>3351.5699999999997</v>
          </cell>
          <cell r="AG3527">
            <v>0</v>
          </cell>
          <cell r="AH3527">
            <v>0</v>
          </cell>
          <cell r="AI3527">
            <v>0</v>
          </cell>
          <cell r="AJ3527">
            <v>0</v>
          </cell>
          <cell r="AK3527">
            <v>0</v>
          </cell>
          <cell r="AL3527">
            <v>0</v>
          </cell>
          <cell r="AM3527">
            <v>0</v>
          </cell>
          <cell r="AN3527">
            <v>0</v>
          </cell>
          <cell r="AO3527">
            <v>0</v>
          </cell>
          <cell r="AP3527">
            <v>0</v>
          </cell>
          <cell r="AQ3527">
            <v>10054.709999999999</v>
          </cell>
        </row>
        <row r="3528">
          <cell r="A3528">
            <v>3</v>
          </cell>
          <cell r="B3528" t="str">
            <v>COP</v>
          </cell>
          <cell r="C3528" t="str">
            <v>Subastas</v>
          </cell>
          <cell r="D3528" t="str">
            <v>Fija</v>
          </cell>
          <cell r="E3528">
            <v>5</v>
          </cell>
          <cell r="F3528">
            <v>36560</v>
          </cell>
          <cell r="G3528" t="str">
            <v>Febrero</v>
          </cell>
          <cell r="H3528">
            <v>2000</v>
          </cell>
          <cell r="I3528">
            <v>38387</v>
          </cell>
          <cell r="J3528">
            <v>2005</v>
          </cell>
          <cell r="K3528" t="str">
            <v>Febrero</v>
          </cell>
          <cell r="L3528">
            <v>36658</v>
          </cell>
          <cell r="M3528" t="str">
            <v>Mayo</v>
          </cell>
          <cell r="N3528">
            <v>2000</v>
          </cell>
          <cell r="P3528">
            <v>0</v>
          </cell>
          <cell r="Q3528">
            <v>15</v>
          </cell>
          <cell r="R3528">
            <v>19.59</v>
          </cell>
          <cell r="S3528">
            <v>90.343000000000004</v>
          </cell>
          <cell r="T3528">
            <v>8301.4</v>
          </cell>
          <cell r="U3528">
            <v>7499.7338019999997</v>
          </cell>
          <cell r="V3528">
            <v>8301.4</v>
          </cell>
          <cell r="W3528">
            <v>7499.7338019999997</v>
          </cell>
          <cell r="X3528">
            <v>8301.4</v>
          </cell>
          <cell r="Y3528">
            <v>1245.2099999999998</v>
          </cell>
          <cell r="Z3528">
            <v>9546.6099999999988</v>
          </cell>
          <cell r="AA3528">
            <v>162624.42599999998</v>
          </cell>
          <cell r="AB3528">
            <v>0</v>
          </cell>
          <cell r="AC3528">
            <v>0</v>
          </cell>
          <cell r="AD3528">
            <v>1245.2099999999998</v>
          </cell>
          <cell r="AE3528">
            <v>1245.2099999999998</v>
          </cell>
          <cell r="AF3528">
            <v>1245.2099999999998</v>
          </cell>
          <cell r="AG3528">
            <v>1245.2099999999998</v>
          </cell>
          <cell r="AH3528">
            <v>1245.2099999999998</v>
          </cell>
          <cell r="AI3528">
            <v>0</v>
          </cell>
          <cell r="AJ3528">
            <v>0</v>
          </cell>
          <cell r="AK3528">
            <v>0</v>
          </cell>
          <cell r="AL3528">
            <v>0</v>
          </cell>
          <cell r="AM3528">
            <v>0</v>
          </cell>
          <cell r="AN3528">
            <v>0</v>
          </cell>
          <cell r="AO3528">
            <v>0</v>
          </cell>
          <cell r="AP3528">
            <v>0</v>
          </cell>
          <cell r="AQ3528">
            <v>6226.0499999999993</v>
          </cell>
        </row>
        <row r="3529">
          <cell r="A3529">
            <v>3</v>
          </cell>
          <cell r="B3529" t="str">
            <v>COP</v>
          </cell>
          <cell r="C3529" t="str">
            <v>Convenidas</v>
          </cell>
          <cell r="D3529" t="str">
            <v>Fija</v>
          </cell>
          <cell r="E3529">
            <v>1</v>
          </cell>
          <cell r="F3529">
            <v>36613</v>
          </cell>
          <cell r="G3529" t="str">
            <v>Marzo</v>
          </cell>
          <cell r="H3529">
            <v>2000</v>
          </cell>
          <cell r="I3529">
            <v>36978</v>
          </cell>
          <cell r="J3529">
            <v>2001</v>
          </cell>
          <cell r="K3529" t="str">
            <v>Marzo</v>
          </cell>
          <cell r="L3529">
            <v>36661</v>
          </cell>
          <cell r="M3529" t="str">
            <v>Mayo</v>
          </cell>
          <cell r="N3529">
            <v>2000</v>
          </cell>
          <cell r="P3529">
            <v>0</v>
          </cell>
          <cell r="Q3529">
            <v>15</v>
          </cell>
          <cell r="R3529">
            <v>15.22</v>
          </cell>
          <cell r="S3529">
            <v>101.68600000000001</v>
          </cell>
          <cell r="T3529">
            <v>1779.6</v>
          </cell>
          <cell r="U3529">
            <v>1809.6040559999999</v>
          </cell>
          <cell r="V3529">
            <v>1779.6</v>
          </cell>
          <cell r="W3529">
            <v>1809.6040559999999</v>
          </cell>
          <cell r="X3529">
            <v>1779.6</v>
          </cell>
          <cell r="Y3529">
            <v>266.94</v>
          </cell>
          <cell r="Z3529">
            <v>2046.54</v>
          </cell>
          <cell r="AA3529">
            <v>27085.511999999999</v>
          </cell>
          <cell r="AB3529">
            <v>0</v>
          </cell>
          <cell r="AC3529">
            <v>0</v>
          </cell>
          <cell r="AD3529">
            <v>266.94</v>
          </cell>
          <cell r="AE3529">
            <v>0</v>
          </cell>
          <cell r="AF3529">
            <v>0</v>
          </cell>
          <cell r="AG3529">
            <v>0</v>
          </cell>
          <cell r="AH3529">
            <v>0</v>
          </cell>
          <cell r="AI3529">
            <v>0</v>
          </cell>
          <cell r="AJ3529">
            <v>0</v>
          </cell>
          <cell r="AK3529">
            <v>0</v>
          </cell>
          <cell r="AL3529">
            <v>0</v>
          </cell>
          <cell r="AM3529">
            <v>0</v>
          </cell>
          <cell r="AN3529">
            <v>0</v>
          </cell>
          <cell r="AO3529">
            <v>0</v>
          </cell>
          <cell r="AP3529">
            <v>0</v>
          </cell>
          <cell r="AQ3529">
            <v>266.94</v>
          </cell>
        </row>
        <row r="3530">
          <cell r="A3530">
            <v>3</v>
          </cell>
          <cell r="B3530" t="str">
            <v>COP</v>
          </cell>
          <cell r="C3530" t="str">
            <v>Subastas</v>
          </cell>
          <cell r="D3530" t="str">
            <v>Fija</v>
          </cell>
          <cell r="E3530">
            <v>1</v>
          </cell>
          <cell r="F3530">
            <v>36613</v>
          </cell>
          <cell r="G3530" t="str">
            <v>Marzo</v>
          </cell>
          <cell r="H3530">
            <v>2000</v>
          </cell>
          <cell r="I3530">
            <v>36978</v>
          </cell>
          <cell r="J3530">
            <v>2001</v>
          </cell>
          <cell r="K3530" t="str">
            <v>Marzo</v>
          </cell>
          <cell r="L3530">
            <v>36665</v>
          </cell>
          <cell r="M3530" t="str">
            <v>Mayo</v>
          </cell>
          <cell r="N3530">
            <v>2000</v>
          </cell>
          <cell r="P3530">
            <v>0</v>
          </cell>
          <cell r="Q3530">
            <v>15</v>
          </cell>
          <cell r="R3530">
            <v>14.2</v>
          </cell>
          <cell r="S3530">
            <v>102.624</v>
          </cell>
          <cell r="T3530">
            <v>9744.2999999999993</v>
          </cell>
          <cell r="U3530">
            <v>9999.9904320000005</v>
          </cell>
          <cell r="V3530">
            <v>9744.2999999999993</v>
          </cell>
          <cell r="W3530">
            <v>9999.9904320000005</v>
          </cell>
          <cell r="X3530">
            <v>9744.2999999999993</v>
          </cell>
          <cell r="Y3530">
            <v>1461.6449999999998</v>
          </cell>
          <cell r="Z3530">
            <v>11205.945</v>
          </cell>
          <cell r="AA3530">
            <v>138369.05999999997</v>
          </cell>
          <cell r="AB3530">
            <v>0</v>
          </cell>
          <cell r="AC3530">
            <v>0</v>
          </cell>
          <cell r="AD3530">
            <v>1461.6449999999998</v>
          </cell>
          <cell r="AE3530">
            <v>0</v>
          </cell>
          <cell r="AF3530">
            <v>0</v>
          </cell>
          <cell r="AG3530">
            <v>0</v>
          </cell>
          <cell r="AH3530">
            <v>0</v>
          </cell>
          <cell r="AI3530">
            <v>0</v>
          </cell>
          <cell r="AJ3530">
            <v>0</v>
          </cell>
          <cell r="AK3530">
            <v>0</v>
          </cell>
          <cell r="AL3530">
            <v>0</v>
          </cell>
          <cell r="AM3530">
            <v>0</v>
          </cell>
          <cell r="AN3530">
            <v>0</v>
          </cell>
          <cell r="AO3530">
            <v>0</v>
          </cell>
          <cell r="AP3530">
            <v>0</v>
          </cell>
          <cell r="AQ3530">
            <v>1461.6449999999998</v>
          </cell>
        </row>
        <row r="3531">
          <cell r="A3531">
            <v>3</v>
          </cell>
          <cell r="B3531" t="str">
            <v>COP</v>
          </cell>
          <cell r="C3531" t="str">
            <v>Convenidas</v>
          </cell>
          <cell r="D3531" t="str">
            <v>Fija</v>
          </cell>
          <cell r="E3531">
            <v>1</v>
          </cell>
          <cell r="F3531">
            <v>36613</v>
          </cell>
          <cell r="G3531" t="str">
            <v>Marzo</v>
          </cell>
          <cell r="H3531">
            <v>2000</v>
          </cell>
          <cell r="I3531">
            <v>36978</v>
          </cell>
          <cell r="J3531">
            <v>2001</v>
          </cell>
          <cell r="K3531" t="str">
            <v>Marzo</v>
          </cell>
          <cell r="L3531">
            <v>36665</v>
          </cell>
          <cell r="M3531" t="str">
            <v>Mayo</v>
          </cell>
          <cell r="N3531">
            <v>2000</v>
          </cell>
          <cell r="P3531">
            <v>0</v>
          </cell>
          <cell r="Q3531">
            <v>15</v>
          </cell>
          <cell r="R3531">
            <v>15.81</v>
          </cell>
          <cell r="S3531">
            <v>101.399</v>
          </cell>
          <cell r="T3531">
            <v>1183.4000000000001</v>
          </cell>
          <cell r="U3531">
            <v>1199.955766</v>
          </cell>
          <cell r="V3531">
            <v>1183.4000000000001</v>
          </cell>
          <cell r="W3531">
            <v>1199.955766</v>
          </cell>
          <cell r="X3531">
            <v>1183.4000000000001</v>
          </cell>
          <cell r="Y3531">
            <v>177.51000000000002</v>
          </cell>
          <cell r="Z3531">
            <v>1360.91</v>
          </cell>
          <cell r="AA3531">
            <v>18709.554000000004</v>
          </cell>
          <cell r="AB3531">
            <v>0</v>
          </cell>
          <cell r="AC3531">
            <v>0</v>
          </cell>
          <cell r="AD3531">
            <v>177.51000000000002</v>
          </cell>
          <cell r="AE3531">
            <v>0</v>
          </cell>
          <cell r="AF3531">
            <v>0</v>
          </cell>
          <cell r="AG3531">
            <v>0</v>
          </cell>
          <cell r="AH3531">
            <v>0</v>
          </cell>
          <cell r="AI3531">
            <v>0</v>
          </cell>
          <cell r="AJ3531">
            <v>0</v>
          </cell>
          <cell r="AK3531">
            <v>0</v>
          </cell>
          <cell r="AL3531">
            <v>0</v>
          </cell>
          <cell r="AM3531">
            <v>0</v>
          </cell>
          <cell r="AN3531">
            <v>0</v>
          </cell>
          <cell r="AO3531">
            <v>0</v>
          </cell>
          <cell r="AP3531">
            <v>0</v>
          </cell>
          <cell r="AQ3531">
            <v>177.51000000000002</v>
          </cell>
        </row>
        <row r="3532">
          <cell r="A3532">
            <v>3</v>
          </cell>
          <cell r="B3532" t="str">
            <v>COP</v>
          </cell>
          <cell r="C3532" t="str">
            <v>Convenidas</v>
          </cell>
          <cell r="D3532" t="str">
            <v>Fija</v>
          </cell>
          <cell r="E3532">
            <v>1</v>
          </cell>
          <cell r="F3532">
            <v>36613</v>
          </cell>
          <cell r="G3532" t="str">
            <v>Marzo</v>
          </cell>
          <cell r="H3532">
            <v>2000</v>
          </cell>
          <cell r="I3532">
            <v>36978</v>
          </cell>
          <cell r="J3532">
            <v>2001</v>
          </cell>
          <cell r="K3532" t="str">
            <v>Marzo</v>
          </cell>
          <cell r="L3532">
            <v>36669</v>
          </cell>
          <cell r="M3532" t="str">
            <v>Mayo</v>
          </cell>
          <cell r="N3532">
            <v>2000</v>
          </cell>
          <cell r="P3532">
            <v>0</v>
          </cell>
          <cell r="Q3532">
            <v>15</v>
          </cell>
          <cell r="R3532">
            <v>16.18</v>
          </cell>
          <cell r="S3532">
            <v>101.288</v>
          </cell>
          <cell r="T3532">
            <v>543</v>
          </cell>
          <cell r="U3532">
            <v>549.99383999999998</v>
          </cell>
          <cell r="V3532">
            <v>543</v>
          </cell>
          <cell r="W3532">
            <v>549.99383999999998</v>
          </cell>
          <cell r="X3532">
            <v>543</v>
          </cell>
          <cell r="Y3532">
            <v>81.45</v>
          </cell>
          <cell r="Z3532">
            <v>624.45000000000005</v>
          </cell>
          <cell r="AA3532">
            <v>8785.74</v>
          </cell>
          <cell r="AB3532">
            <v>0</v>
          </cell>
          <cell r="AC3532">
            <v>0</v>
          </cell>
          <cell r="AD3532">
            <v>81.45</v>
          </cell>
          <cell r="AE3532">
            <v>0</v>
          </cell>
          <cell r="AF3532">
            <v>0</v>
          </cell>
          <cell r="AG3532">
            <v>0</v>
          </cell>
          <cell r="AH3532">
            <v>0</v>
          </cell>
          <cell r="AI3532">
            <v>0</v>
          </cell>
          <cell r="AJ3532">
            <v>0</v>
          </cell>
          <cell r="AK3532">
            <v>0</v>
          </cell>
          <cell r="AL3532">
            <v>0</v>
          </cell>
          <cell r="AM3532">
            <v>0</v>
          </cell>
          <cell r="AN3532">
            <v>0</v>
          </cell>
          <cell r="AO3532">
            <v>0</v>
          </cell>
          <cell r="AP3532">
            <v>0</v>
          </cell>
          <cell r="AQ3532">
            <v>81.45</v>
          </cell>
        </row>
        <row r="3533">
          <cell r="A3533">
            <v>3</v>
          </cell>
          <cell r="B3533" t="str">
            <v>COP</v>
          </cell>
          <cell r="C3533" t="str">
            <v>Convenidas</v>
          </cell>
          <cell r="D3533" t="str">
            <v>Fija</v>
          </cell>
          <cell r="E3533">
            <v>1</v>
          </cell>
          <cell r="F3533">
            <v>36613</v>
          </cell>
          <cell r="G3533" t="str">
            <v>Marzo</v>
          </cell>
          <cell r="H3533">
            <v>2000</v>
          </cell>
          <cell r="I3533">
            <v>36978</v>
          </cell>
          <cell r="J3533">
            <v>2001</v>
          </cell>
          <cell r="K3533" t="str">
            <v>Marzo</v>
          </cell>
          <cell r="L3533">
            <v>36670</v>
          </cell>
          <cell r="M3533" t="str">
            <v>Mayo</v>
          </cell>
          <cell r="N3533">
            <v>2000</v>
          </cell>
          <cell r="P3533">
            <v>0</v>
          </cell>
          <cell r="Q3533">
            <v>15</v>
          </cell>
          <cell r="R3533">
            <v>15.92</v>
          </cell>
          <cell r="S3533">
            <v>101.52200000000001</v>
          </cell>
          <cell r="T3533">
            <v>481.6</v>
          </cell>
          <cell r="U3533">
            <v>488.92995200000001</v>
          </cell>
          <cell r="V3533">
            <v>481.6</v>
          </cell>
          <cell r="W3533">
            <v>488.92995200000001</v>
          </cell>
          <cell r="X3533">
            <v>481.6</v>
          </cell>
          <cell r="Y3533">
            <v>72.239999999999995</v>
          </cell>
          <cell r="Z3533">
            <v>553.84</v>
          </cell>
          <cell r="AA3533">
            <v>7667.0720000000001</v>
          </cell>
          <cell r="AB3533">
            <v>0</v>
          </cell>
          <cell r="AC3533">
            <v>0</v>
          </cell>
          <cell r="AD3533">
            <v>72.239999999999995</v>
          </cell>
          <cell r="AE3533">
            <v>0</v>
          </cell>
          <cell r="AF3533">
            <v>0</v>
          </cell>
          <cell r="AG3533">
            <v>0</v>
          </cell>
          <cell r="AH3533">
            <v>0</v>
          </cell>
          <cell r="AI3533">
            <v>0</v>
          </cell>
          <cell r="AJ3533">
            <v>0</v>
          </cell>
          <cell r="AK3533">
            <v>0</v>
          </cell>
          <cell r="AL3533">
            <v>0</v>
          </cell>
          <cell r="AM3533">
            <v>0</v>
          </cell>
          <cell r="AN3533">
            <v>0</v>
          </cell>
          <cell r="AO3533">
            <v>0</v>
          </cell>
          <cell r="AP3533">
            <v>0</v>
          </cell>
          <cell r="AQ3533">
            <v>72.239999999999995</v>
          </cell>
        </row>
        <row r="3534">
          <cell r="A3534">
            <v>3</v>
          </cell>
          <cell r="B3534" t="str">
            <v>COP</v>
          </cell>
          <cell r="C3534" t="str">
            <v>Convenidas</v>
          </cell>
          <cell r="D3534" t="str">
            <v>Fija</v>
          </cell>
          <cell r="E3534">
            <v>1</v>
          </cell>
          <cell r="F3534">
            <v>36613</v>
          </cell>
          <cell r="G3534" t="str">
            <v>Marzo</v>
          </cell>
          <cell r="H3534">
            <v>2000</v>
          </cell>
          <cell r="I3534">
            <v>36978</v>
          </cell>
          <cell r="J3534">
            <v>2001</v>
          </cell>
          <cell r="K3534" t="str">
            <v>Marzo</v>
          </cell>
          <cell r="L3534">
            <v>36671</v>
          </cell>
          <cell r="M3534" t="str">
            <v>Mayo</v>
          </cell>
          <cell r="N3534">
            <v>2000</v>
          </cell>
          <cell r="P3534">
            <v>0</v>
          </cell>
          <cell r="Q3534">
            <v>15</v>
          </cell>
          <cell r="R3534">
            <v>15.76</v>
          </cell>
          <cell r="S3534">
            <v>101.681</v>
          </cell>
          <cell r="T3534">
            <v>27216.5</v>
          </cell>
          <cell r="U3534">
            <v>27674.009365000002</v>
          </cell>
          <cell r="V3534">
            <v>27216.5</v>
          </cell>
          <cell r="W3534">
            <v>27674.009365000002</v>
          </cell>
          <cell r="X3534">
            <v>27216.5</v>
          </cell>
          <cell r="Y3534">
            <v>4082.4749999999999</v>
          </cell>
          <cell r="Z3534">
            <v>31298.974999999999</v>
          </cell>
          <cell r="AA3534">
            <v>428932.04</v>
          </cell>
          <cell r="AB3534">
            <v>0</v>
          </cell>
          <cell r="AC3534">
            <v>0</v>
          </cell>
          <cell r="AD3534">
            <v>4082.4749999999999</v>
          </cell>
          <cell r="AE3534">
            <v>0</v>
          </cell>
          <cell r="AF3534">
            <v>0</v>
          </cell>
          <cell r="AG3534">
            <v>0</v>
          </cell>
          <cell r="AH3534">
            <v>0</v>
          </cell>
          <cell r="AI3534">
            <v>0</v>
          </cell>
          <cell r="AJ3534">
            <v>0</v>
          </cell>
          <cell r="AK3534">
            <v>0</v>
          </cell>
          <cell r="AL3534">
            <v>0</v>
          </cell>
          <cell r="AM3534">
            <v>0</v>
          </cell>
          <cell r="AN3534">
            <v>0</v>
          </cell>
          <cell r="AO3534">
            <v>0</v>
          </cell>
          <cell r="AP3534">
            <v>0</v>
          </cell>
          <cell r="AQ3534">
            <v>4082.4749999999999</v>
          </cell>
        </row>
        <row r="3535">
          <cell r="A3535">
            <v>3</v>
          </cell>
          <cell r="B3535" t="str">
            <v>COP</v>
          </cell>
          <cell r="C3535" t="str">
            <v>Convenidas</v>
          </cell>
          <cell r="D3535" t="str">
            <v>Fija</v>
          </cell>
          <cell r="E3535">
            <v>1</v>
          </cell>
          <cell r="F3535">
            <v>36613</v>
          </cell>
          <cell r="G3535" t="str">
            <v>Marzo</v>
          </cell>
          <cell r="H3535">
            <v>2000</v>
          </cell>
          <cell r="I3535">
            <v>36978</v>
          </cell>
          <cell r="J3535">
            <v>2001</v>
          </cell>
          <cell r="K3535" t="str">
            <v>Marzo</v>
          </cell>
          <cell r="L3535">
            <v>36672</v>
          </cell>
          <cell r="M3535" t="str">
            <v>Mayo</v>
          </cell>
          <cell r="N3535">
            <v>2000</v>
          </cell>
          <cell r="P3535">
            <v>0</v>
          </cell>
          <cell r="Q3535">
            <v>15</v>
          </cell>
          <cell r="R3535">
            <v>15.62</v>
          </cell>
          <cell r="S3535">
            <v>101.825</v>
          </cell>
          <cell r="T3535">
            <v>8249.2999999999993</v>
          </cell>
          <cell r="U3535">
            <v>8399.849725</v>
          </cell>
          <cell r="V3535">
            <v>8249.2999999999993</v>
          </cell>
          <cell r="W3535">
            <v>8399.849725</v>
          </cell>
          <cell r="X3535">
            <v>8249.2999999999993</v>
          </cell>
          <cell r="Y3535">
            <v>1237.3949999999998</v>
          </cell>
          <cell r="Z3535">
            <v>9486.6949999999997</v>
          </cell>
          <cell r="AA3535">
            <v>128854.06599999998</v>
          </cell>
          <cell r="AB3535">
            <v>0</v>
          </cell>
          <cell r="AC3535">
            <v>0</v>
          </cell>
          <cell r="AD3535">
            <v>1237.3949999999998</v>
          </cell>
          <cell r="AE3535">
            <v>0</v>
          </cell>
          <cell r="AF3535">
            <v>0</v>
          </cell>
          <cell r="AG3535">
            <v>0</v>
          </cell>
          <cell r="AH3535">
            <v>0</v>
          </cell>
          <cell r="AI3535">
            <v>0</v>
          </cell>
          <cell r="AJ3535">
            <v>0</v>
          </cell>
          <cell r="AK3535">
            <v>0</v>
          </cell>
          <cell r="AL3535">
            <v>0</v>
          </cell>
          <cell r="AM3535">
            <v>0</v>
          </cell>
          <cell r="AN3535">
            <v>0</v>
          </cell>
          <cell r="AO3535">
            <v>0</v>
          </cell>
          <cell r="AP3535">
            <v>0</v>
          </cell>
          <cell r="AQ3535">
            <v>1237.3949999999998</v>
          </cell>
        </row>
        <row r="3536">
          <cell r="A3536">
            <v>3</v>
          </cell>
          <cell r="B3536" t="str">
            <v>COP</v>
          </cell>
          <cell r="C3536" t="str">
            <v>Convenidas</v>
          </cell>
          <cell r="D3536" t="str">
            <v>Fija</v>
          </cell>
          <cell r="E3536">
            <v>1</v>
          </cell>
          <cell r="F3536">
            <v>36613</v>
          </cell>
          <cell r="G3536" t="str">
            <v>Marzo</v>
          </cell>
          <cell r="H3536">
            <v>2000</v>
          </cell>
          <cell r="I3536">
            <v>36978</v>
          </cell>
          <cell r="J3536">
            <v>2001</v>
          </cell>
          <cell r="K3536" t="str">
            <v>Marzo</v>
          </cell>
          <cell r="L3536">
            <v>36675</v>
          </cell>
          <cell r="M3536" t="str">
            <v>Mayo</v>
          </cell>
          <cell r="N3536">
            <v>2000</v>
          </cell>
          <cell r="P3536">
            <v>0</v>
          </cell>
          <cell r="Q3536">
            <v>15</v>
          </cell>
          <cell r="R3536">
            <v>15.6</v>
          </cell>
          <cell r="S3536">
            <v>101.961</v>
          </cell>
          <cell r="T3536">
            <v>37242.699999999997</v>
          </cell>
          <cell r="U3536">
            <v>37973.029347000003</v>
          </cell>
          <cell r="V3536">
            <v>37242.699999999997</v>
          </cell>
          <cell r="W3536">
            <v>37973.029347000003</v>
          </cell>
          <cell r="X3536">
            <v>37242.699999999997</v>
          </cell>
          <cell r="Y3536">
            <v>5586.4049999999997</v>
          </cell>
          <cell r="Z3536">
            <v>42829.104999999996</v>
          </cell>
          <cell r="AA3536">
            <v>580986.12</v>
          </cell>
          <cell r="AB3536">
            <v>0</v>
          </cell>
          <cell r="AC3536">
            <v>0</v>
          </cell>
          <cell r="AD3536">
            <v>5586.4049999999997</v>
          </cell>
          <cell r="AE3536">
            <v>0</v>
          </cell>
          <cell r="AF3536">
            <v>0</v>
          </cell>
          <cell r="AG3536">
            <v>0</v>
          </cell>
          <cell r="AH3536">
            <v>0</v>
          </cell>
          <cell r="AI3536">
            <v>0</v>
          </cell>
          <cell r="AJ3536">
            <v>0</v>
          </cell>
          <cell r="AK3536">
            <v>0</v>
          </cell>
          <cell r="AL3536">
            <v>0</v>
          </cell>
          <cell r="AM3536">
            <v>0</v>
          </cell>
          <cell r="AN3536">
            <v>0</v>
          </cell>
          <cell r="AO3536">
            <v>0</v>
          </cell>
          <cell r="AP3536">
            <v>0</v>
          </cell>
          <cell r="AQ3536">
            <v>5586.4049999999997</v>
          </cell>
        </row>
        <row r="3537">
          <cell r="A3537">
            <v>3</v>
          </cell>
          <cell r="B3537" t="str">
            <v>COP</v>
          </cell>
          <cell r="C3537" t="str">
            <v>Convenidas</v>
          </cell>
          <cell r="D3537" t="str">
            <v>Fija</v>
          </cell>
          <cell r="E3537">
            <v>3</v>
          </cell>
          <cell r="F3537">
            <v>36654</v>
          </cell>
          <cell r="G3537" t="str">
            <v>Mayo</v>
          </cell>
          <cell r="H3537">
            <v>2000</v>
          </cell>
          <cell r="I3537">
            <v>37749</v>
          </cell>
          <cell r="J3537">
            <v>2003</v>
          </cell>
          <cell r="K3537" t="str">
            <v>Mayo</v>
          </cell>
          <cell r="L3537">
            <v>36675</v>
          </cell>
          <cell r="M3537" t="str">
            <v>Mayo</v>
          </cell>
          <cell r="N3537">
            <v>2000</v>
          </cell>
          <cell r="P3537">
            <v>0</v>
          </cell>
          <cell r="Q3537">
            <v>15</v>
          </cell>
          <cell r="R3537">
            <v>20.39</v>
          </cell>
          <cell r="S3537">
            <v>89.667000000000002</v>
          </cell>
          <cell r="T3537">
            <v>144980.70000000001</v>
          </cell>
          <cell r="U3537">
            <v>129999.84426899999</v>
          </cell>
          <cell r="V3537">
            <v>144980.70000000001</v>
          </cell>
          <cell r="W3537">
            <v>129999.84426899999</v>
          </cell>
          <cell r="X3537">
            <v>144980.70000000001</v>
          </cell>
          <cell r="Y3537">
            <v>21747.105</v>
          </cell>
          <cell r="Z3537">
            <v>166727.80500000002</v>
          </cell>
          <cell r="AA3537">
            <v>2956156.4730000002</v>
          </cell>
          <cell r="AB3537">
            <v>0</v>
          </cell>
          <cell r="AC3537">
            <v>0</v>
          </cell>
          <cell r="AD3537">
            <v>21747.105</v>
          </cell>
          <cell r="AE3537">
            <v>21747.105</v>
          </cell>
          <cell r="AF3537">
            <v>21747.105</v>
          </cell>
          <cell r="AG3537">
            <v>0</v>
          </cell>
          <cell r="AH3537">
            <v>0</v>
          </cell>
          <cell r="AI3537">
            <v>0</v>
          </cell>
          <cell r="AJ3537">
            <v>0</v>
          </cell>
          <cell r="AK3537">
            <v>0</v>
          </cell>
          <cell r="AL3537">
            <v>0</v>
          </cell>
          <cell r="AM3537">
            <v>0</v>
          </cell>
          <cell r="AN3537">
            <v>0</v>
          </cell>
          <cell r="AO3537">
            <v>0</v>
          </cell>
          <cell r="AP3537">
            <v>0</v>
          </cell>
          <cell r="AQ3537">
            <v>65241.315000000002</v>
          </cell>
        </row>
        <row r="3538">
          <cell r="A3538">
            <v>3</v>
          </cell>
          <cell r="B3538" t="str">
            <v>COP</v>
          </cell>
          <cell r="C3538" t="str">
            <v>Convenidas</v>
          </cell>
          <cell r="D3538" t="str">
            <v>Fija</v>
          </cell>
          <cell r="E3538">
            <v>1</v>
          </cell>
          <cell r="F3538">
            <v>36613</v>
          </cell>
          <cell r="G3538" t="str">
            <v>Marzo</v>
          </cell>
          <cell r="H3538">
            <v>2000</v>
          </cell>
          <cell r="I3538">
            <v>36978</v>
          </cell>
          <cell r="J3538">
            <v>2001</v>
          </cell>
          <cell r="K3538" t="str">
            <v>Marzo</v>
          </cell>
          <cell r="L3538">
            <v>36676</v>
          </cell>
          <cell r="M3538" t="str">
            <v>Mayo</v>
          </cell>
          <cell r="N3538">
            <v>2000</v>
          </cell>
          <cell r="P3538">
            <v>0</v>
          </cell>
          <cell r="Q3538">
            <v>15</v>
          </cell>
          <cell r="R3538">
            <v>15.47</v>
          </cell>
          <cell r="S3538">
            <v>102.09699999999999</v>
          </cell>
          <cell r="T3538">
            <v>22</v>
          </cell>
          <cell r="U3538">
            <v>22.46134</v>
          </cell>
          <cell r="V3538">
            <v>22</v>
          </cell>
          <cell r="W3538">
            <v>22.46134</v>
          </cell>
          <cell r="X3538">
            <v>22</v>
          </cell>
          <cell r="Y3538">
            <v>3.3</v>
          </cell>
          <cell r="Z3538">
            <v>25.3</v>
          </cell>
          <cell r="AA3538">
            <v>340.34000000000003</v>
          </cell>
          <cell r="AB3538">
            <v>0</v>
          </cell>
          <cell r="AC3538">
            <v>3.3</v>
          </cell>
          <cell r="AD3538">
            <v>3.3</v>
          </cell>
          <cell r="AE3538">
            <v>0</v>
          </cell>
          <cell r="AF3538">
            <v>0</v>
          </cell>
          <cell r="AG3538">
            <v>0</v>
          </cell>
          <cell r="AH3538">
            <v>0</v>
          </cell>
          <cell r="AI3538">
            <v>0</v>
          </cell>
          <cell r="AJ3538">
            <v>0</v>
          </cell>
          <cell r="AK3538">
            <v>0</v>
          </cell>
          <cell r="AL3538">
            <v>0</v>
          </cell>
          <cell r="AM3538">
            <v>0</v>
          </cell>
          <cell r="AN3538">
            <v>0</v>
          </cell>
          <cell r="AO3538">
            <v>0</v>
          </cell>
          <cell r="AP3538">
            <v>0</v>
          </cell>
          <cell r="AQ3538">
            <v>6.6</v>
          </cell>
        </row>
        <row r="3539">
          <cell r="A3539">
            <v>3</v>
          </cell>
          <cell r="B3539" t="str">
            <v>COP</v>
          </cell>
          <cell r="C3539" t="str">
            <v>Convenidas St</v>
          </cell>
          <cell r="D3539" t="str">
            <v>Variable</v>
          </cell>
          <cell r="E3539">
            <v>10</v>
          </cell>
          <cell r="F3539">
            <v>36677</v>
          </cell>
          <cell r="G3539" t="str">
            <v>Mayo</v>
          </cell>
          <cell r="H3539">
            <v>2000</v>
          </cell>
          <cell r="I3539">
            <v>40329</v>
          </cell>
          <cell r="J3539">
            <v>2010</v>
          </cell>
          <cell r="K3539" t="str">
            <v>Mayo</v>
          </cell>
          <cell r="L3539">
            <v>36677</v>
          </cell>
          <cell r="M3539" t="str">
            <v>Mayo</v>
          </cell>
          <cell r="N3539">
            <v>2000</v>
          </cell>
          <cell r="P3539">
            <v>7.1</v>
          </cell>
          <cell r="Q3539">
            <v>17.767159999999983</v>
          </cell>
          <cell r="R3539">
            <v>17.767159999999983</v>
          </cell>
          <cell r="S3539">
            <v>100</v>
          </cell>
          <cell r="T3539">
            <v>144</v>
          </cell>
          <cell r="U3539">
            <v>144</v>
          </cell>
          <cell r="V3539">
            <v>144</v>
          </cell>
          <cell r="W3539">
            <v>144</v>
          </cell>
          <cell r="X3539">
            <v>144</v>
          </cell>
          <cell r="Y3539">
            <v>25.584710399999974</v>
          </cell>
          <cell r="Z3539">
            <v>169.58471039999998</v>
          </cell>
          <cell r="AA3539">
            <v>2558.4710399999976</v>
          </cell>
          <cell r="AB3539">
            <v>0</v>
          </cell>
          <cell r="AC3539">
            <v>0</v>
          </cell>
          <cell r="AD3539">
            <v>24.9696</v>
          </cell>
          <cell r="AE3539">
            <v>21.427199999999999</v>
          </cell>
          <cell r="AF3539">
            <v>18.705599999999997</v>
          </cell>
          <cell r="AG3539">
            <v>17.1648</v>
          </cell>
          <cell r="AH3539">
            <v>16.3872</v>
          </cell>
          <cell r="AI3539">
            <v>16.3872</v>
          </cell>
          <cell r="AJ3539">
            <v>16.3872</v>
          </cell>
          <cell r="AK3539">
            <v>19.4832</v>
          </cell>
          <cell r="AL3539">
            <v>19.4832</v>
          </cell>
          <cell r="AM3539">
            <v>19.4832</v>
          </cell>
          <cell r="AN3539">
            <v>0</v>
          </cell>
          <cell r="AO3539">
            <v>0</v>
          </cell>
          <cell r="AP3539">
            <v>0</v>
          </cell>
          <cell r="AQ3539">
            <v>189.87840000000003</v>
          </cell>
        </row>
        <row r="3540">
          <cell r="A3540">
            <v>3</v>
          </cell>
          <cell r="B3540" t="str">
            <v>COP</v>
          </cell>
          <cell r="C3540" t="str">
            <v>Subastas</v>
          </cell>
          <cell r="D3540" t="str">
            <v>Fija</v>
          </cell>
          <cell r="E3540">
            <v>1</v>
          </cell>
          <cell r="F3540">
            <v>36613</v>
          </cell>
          <cell r="G3540" t="str">
            <v>Marzo</v>
          </cell>
          <cell r="H3540">
            <v>2000</v>
          </cell>
          <cell r="I3540">
            <v>36978</v>
          </cell>
          <cell r="J3540">
            <v>2001</v>
          </cell>
          <cell r="K3540" t="str">
            <v>Marzo</v>
          </cell>
          <cell r="L3540">
            <v>36679</v>
          </cell>
          <cell r="M3540" t="str">
            <v>Junio</v>
          </cell>
          <cell r="N3540">
            <v>2000</v>
          </cell>
          <cell r="P3540">
            <v>0</v>
          </cell>
          <cell r="Q3540">
            <v>15</v>
          </cell>
          <cell r="R3540">
            <v>14.89</v>
          </cell>
          <cell r="S3540">
            <v>102.64</v>
          </cell>
          <cell r="T3540">
            <v>4871.3</v>
          </cell>
          <cell r="U3540">
            <v>4999.9023200000001</v>
          </cell>
          <cell r="V3540">
            <v>4871.3</v>
          </cell>
          <cell r="W3540">
            <v>4999.9023200000001</v>
          </cell>
          <cell r="X3540">
            <v>4871.3</v>
          </cell>
          <cell r="Y3540">
            <v>730.69500000000005</v>
          </cell>
          <cell r="Z3540">
            <v>5601.9949999999999</v>
          </cell>
          <cell r="AA3540">
            <v>72533.657000000007</v>
          </cell>
          <cell r="AB3540">
            <v>0</v>
          </cell>
          <cell r="AC3540">
            <v>0</v>
          </cell>
          <cell r="AD3540">
            <v>730.69500000000005</v>
          </cell>
          <cell r="AE3540">
            <v>0</v>
          </cell>
          <cell r="AF3540">
            <v>0</v>
          </cell>
          <cell r="AG3540">
            <v>0</v>
          </cell>
          <cell r="AH3540">
            <v>0</v>
          </cell>
          <cell r="AI3540">
            <v>0</v>
          </cell>
          <cell r="AJ3540">
            <v>0</v>
          </cell>
          <cell r="AK3540">
            <v>0</v>
          </cell>
          <cell r="AL3540">
            <v>0</v>
          </cell>
          <cell r="AM3540">
            <v>0</v>
          </cell>
          <cell r="AN3540">
            <v>0</v>
          </cell>
          <cell r="AO3540">
            <v>0</v>
          </cell>
          <cell r="AP3540">
            <v>0</v>
          </cell>
          <cell r="AQ3540">
            <v>730.69500000000005</v>
          </cell>
        </row>
        <row r="3541">
          <cell r="A3541">
            <v>3</v>
          </cell>
          <cell r="B3541" t="str">
            <v>COP</v>
          </cell>
          <cell r="C3541" t="str">
            <v>Convenidas</v>
          </cell>
          <cell r="D3541" t="str">
            <v>Fija</v>
          </cell>
          <cell r="E3541">
            <v>1</v>
          </cell>
          <cell r="F3541">
            <v>36613</v>
          </cell>
          <cell r="G3541" t="str">
            <v>Marzo</v>
          </cell>
          <cell r="H3541">
            <v>2000</v>
          </cell>
          <cell r="I3541">
            <v>36978</v>
          </cell>
          <cell r="J3541">
            <v>2001</v>
          </cell>
          <cell r="K3541" t="str">
            <v>Marzo</v>
          </cell>
          <cell r="L3541">
            <v>36679</v>
          </cell>
          <cell r="M3541" t="str">
            <v>Junio</v>
          </cell>
          <cell r="N3541">
            <v>2000</v>
          </cell>
          <cell r="P3541">
            <v>0</v>
          </cell>
          <cell r="Q3541">
            <v>15</v>
          </cell>
          <cell r="R3541">
            <v>15.82</v>
          </cell>
          <cell r="S3541">
            <v>101.964</v>
          </cell>
          <cell r="T3541">
            <v>10841.4</v>
          </cell>
          <cell r="U3541">
            <v>11054.325096</v>
          </cell>
          <cell r="V3541">
            <v>10841.4</v>
          </cell>
          <cell r="W3541">
            <v>11054.325096</v>
          </cell>
          <cell r="X3541">
            <v>10841.4</v>
          </cell>
          <cell r="Y3541">
            <v>1626.2099999999998</v>
          </cell>
          <cell r="Z3541">
            <v>12467.609999999999</v>
          </cell>
          <cell r="AA3541">
            <v>171510.948</v>
          </cell>
          <cell r="AB3541">
            <v>0</v>
          </cell>
          <cell r="AC3541">
            <v>0</v>
          </cell>
          <cell r="AD3541">
            <v>1626.2099999999998</v>
          </cell>
          <cell r="AE3541">
            <v>0</v>
          </cell>
          <cell r="AF3541">
            <v>0</v>
          </cell>
          <cell r="AG3541">
            <v>0</v>
          </cell>
          <cell r="AH3541">
            <v>0</v>
          </cell>
          <cell r="AI3541">
            <v>0</v>
          </cell>
          <cell r="AJ3541">
            <v>0</v>
          </cell>
          <cell r="AK3541">
            <v>0</v>
          </cell>
          <cell r="AL3541">
            <v>0</v>
          </cell>
          <cell r="AM3541">
            <v>0</v>
          </cell>
          <cell r="AN3541">
            <v>0</v>
          </cell>
          <cell r="AO3541">
            <v>0</v>
          </cell>
          <cell r="AP3541">
            <v>0</v>
          </cell>
          <cell r="AQ3541">
            <v>1626.2099999999998</v>
          </cell>
        </row>
        <row r="3542">
          <cell r="A3542">
            <v>3</v>
          </cell>
          <cell r="B3542" t="str">
            <v>COP</v>
          </cell>
          <cell r="C3542" t="str">
            <v>Convenidas</v>
          </cell>
          <cell r="D3542" t="str">
            <v>Fija</v>
          </cell>
          <cell r="E3542">
            <v>1</v>
          </cell>
          <cell r="F3542">
            <v>36613</v>
          </cell>
          <cell r="G3542" t="str">
            <v>Marzo</v>
          </cell>
          <cell r="H3542">
            <v>2000</v>
          </cell>
          <cell r="I3542">
            <v>36978</v>
          </cell>
          <cell r="J3542">
            <v>2001</v>
          </cell>
          <cell r="K3542" t="str">
            <v>Marzo</v>
          </cell>
          <cell r="L3542">
            <v>36683</v>
          </cell>
          <cell r="M3542" t="str">
            <v>Junio</v>
          </cell>
          <cell r="N3542">
            <v>2000</v>
          </cell>
          <cell r="P3542">
            <v>0</v>
          </cell>
          <cell r="Q3542">
            <v>15</v>
          </cell>
          <cell r="R3542">
            <v>15.54</v>
          </cell>
          <cell r="S3542">
            <v>102.328</v>
          </cell>
          <cell r="T3542">
            <v>5885.7000000000116</v>
          </cell>
          <cell r="U3542">
            <v>6022.7190959999998</v>
          </cell>
          <cell r="V3542">
            <v>5885.7</v>
          </cell>
          <cell r="W3542">
            <v>6022.7190959999998</v>
          </cell>
          <cell r="X3542">
            <v>5885.7000000000116</v>
          </cell>
          <cell r="Y3542">
            <v>882.85500000000172</v>
          </cell>
          <cell r="Z3542">
            <v>6768.555000000013</v>
          </cell>
          <cell r="AA3542">
            <v>91463.77800000018</v>
          </cell>
          <cell r="AB3542">
            <v>0</v>
          </cell>
          <cell r="AC3542">
            <v>0</v>
          </cell>
          <cell r="AD3542">
            <v>882.85500000000172</v>
          </cell>
          <cell r="AE3542">
            <v>0</v>
          </cell>
          <cell r="AF3542">
            <v>0</v>
          </cell>
          <cell r="AG3542">
            <v>0</v>
          </cell>
          <cell r="AH3542">
            <v>0</v>
          </cell>
          <cell r="AI3542">
            <v>0</v>
          </cell>
          <cell r="AJ3542">
            <v>0</v>
          </cell>
          <cell r="AK3542">
            <v>0</v>
          </cell>
          <cell r="AL3542">
            <v>0</v>
          </cell>
          <cell r="AM3542">
            <v>0</v>
          </cell>
          <cell r="AN3542">
            <v>0</v>
          </cell>
          <cell r="AO3542">
            <v>0</v>
          </cell>
          <cell r="AP3542">
            <v>0</v>
          </cell>
          <cell r="AQ3542">
            <v>882.85500000000172</v>
          </cell>
        </row>
        <row r="3543">
          <cell r="A3543">
            <v>3</v>
          </cell>
          <cell r="B3543" t="str">
            <v>COP</v>
          </cell>
          <cell r="C3543" t="str">
            <v>Convenidas</v>
          </cell>
          <cell r="D3543" t="str">
            <v>Fija</v>
          </cell>
          <cell r="E3543">
            <v>1</v>
          </cell>
          <cell r="F3543">
            <v>36685</v>
          </cell>
          <cell r="G3543" t="str">
            <v>Junio</v>
          </cell>
          <cell r="H3543">
            <v>2000</v>
          </cell>
          <cell r="I3543">
            <v>37050</v>
          </cell>
          <cell r="J3543">
            <v>2001</v>
          </cell>
          <cell r="K3543" t="str">
            <v>Junio</v>
          </cell>
          <cell r="L3543">
            <v>36685</v>
          </cell>
          <cell r="M3543" t="str">
            <v>Junio</v>
          </cell>
          <cell r="N3543">
            <v>2000</v>
          </cell>
          <cell r="P3543">
            <v>0</v>
          </cell>
          <cell r="Q3543">
            <v>15</v>
          </cell>
          <cell r="R3543">
            <v>16.309999999999999</v>
          </cell>
          <cell r="S3543">
            <v>98.873999999999995</v>
          </cell>
          <cell r="T3543">
            <v>103814.6</v>
          </cell>
          <cell r="U3543">
            <v>102645.647604</v>
          </cell>
          <cell r="V3543">
            <v>103814.6</v>
          </cell>
          <cell r="W3543">
            <v>102645.647604</v>
          </cell>
          <cell r="X3543">
            <v>103814.6</v>
          </cell>
          <cell r="Y3543">
            <v>15572.19</v>
          </cell>
          <cell r="Z3543">
            <v>119386.79000000001</v>
          </cell>
          <cell r="AA3543">
            <v>1693216.1259999999</v>
          </cell>
          <cell r="AB3543">
            <v>0</v>
          </cell>
          <cell r="AC3543">
            <v>0</v>
          </cell>
          <cell r="AD3543">
            <v>15572.19</v>
          </cell>
          <cell r="AE3543">
            <v>0</v>
          </cell>
          <cell r="AF3543">
            <v>0</v>
          </cell>
          <cell r="AG3543">
            <v>0</v>
          </cell>
          <cell r="AH3543">
            <v>0</v>
          </cell>
          <cell r="AI3543">
            <v>0</v>
          </cell>
          <cell r="AJ3543">
            <v>0</v>
          </cell>
          <cell r="AK3543">
            <v>0</v>
          </cell>
          <cell r="AL3543">
            <v>0</v>
          </cell>
          <cell r="AM3543">
            <v>0</v>
          </cell>
          <cell r="AN3543">
            <v>0</v>
          </cell>
          <cell r="AO3543">
            <v>0</v>
          </cell>
          <cell r="AP3543">
            <v>0</v>
          </cell>
          <cell r="AQ3543">
            <v>15572.19</v>
          </cell>
        </row>
        <row r="3544">
          <cell r="A3544">
            <v>3</v>
          </cell>
          <cell r="B3544" t="str">
            <v>COP</v>
          </cell>
          <cell r="C3544" t="str">
            <v>Convenidas</v>
          </cell>
          <cell r="D3544" t="str">
            <v>Fija</v>
          </cell>
          <cell r="E3544">
            <v>2</v>
          </cell>
          <cell r="F3544">
            <v>36626</v>
          </cell>
          <cell r="G3544" t="str">
            <v>Abril</v>
          </cell>
          <cell r="H3544">
            <v>2000</v>
          </cell>
          <cell r="I3544">
            <v>37356</v>
          </cell>
          <cell r="J3544">
            <v>2002</v>
          </cell>
          <cell r="K3544" t="str">
            <v>Abril</v>
          </cell>
          <cell r="L3544">
            <v>36685</v>
          </cell>
          <cell r="M3544" t="str">
            <v>Junio</v>
          </cell>
          <cell r="N3544">
            <v>2000</v>
          </cell>
          <cell r="P3544">
            <v>0</v>
          </cell>
          <cell r="Q3544">
            <v>15</v>
          </cell>
          <cell r="R3544">
            <v>17.91</v>
          </cell>
          <cell r="S3544">
            <v>98.015000000000001</v>
          </cell>
          <cell r="T3544">
            <v>29581.4</v>
          </cell>
          <cell r="U3544">
            <v>28994.209210000001</v>
          </cell>
          <cell r="V3544">
            <v>29581.4</v>
          </cell>
          <cell r="W3544">
            <v>28994.209210000001</v>
          </cell>
          <cell r="X3544">
            <v>29581.4</v>
          </cell>
          <cell r="Y3544">
            <v>4437.21</v>
          </cell>
          <cell r="Z3544">
            <v>34018.61</v>
          </cell>
          <cell r="AA3544">
            <v>529802.87400000007</v>
          </cell>
          <cell r="AB3544">
            <v>0</v>
          </cell>
          <cell r="AC3544">
            <v>0</v>
          </cell>
          <cell r="AD3544">
            <v>4437.21</v>
          </cell>
          <cell r="AE3544">
            <v>4437.21</v>
          </cell>
          <cell r="AF3544">
            <v>0</v>
          </cell>
          <cell r="AG3544">
            <v>0</v>
          </cell>
          <cell r="AH3544">
            <v>0</v>
          </cell>
          <cell r="AI3544">
            <v>0</v>
          </cell>
          <cell r="AJ3544">
            <v>0</v>
          </cell>
          <cell r="AK3544">
            <v>0</v>
          </cell>
          <cell r="AL3544">
            <v>0</v>
          </cell>
          <cell r="AM3544">
            <v>0</v>
          </cell>
          <cell r="AN3544">
            <v>0</v>
          </cell>
          <cell r="AO3544">
            <v>0</v>
          </cell>
          <cell r="AP3544">
            <v>0</v>
          </cell>
          <cell r="AQ3544">
            <v>8874.42</v>
          </cell>
        </row>
        <row r="3545">
          <cell r="A3545">
            <v>3</v>
          </cell>
          <cell r="B3545" t="str">
            <v>COP</v>
          </cell>
          <cell r="C3545" t="str">
            <v>Convenidas</v>
          </cell>
          <cell r="D3545" t="str">
            <v>Fija</v>
          </cell>
          <cell r="E3545">
            <v>1</v>
          </cell>
          <cell r="F3545">
            <v>36685</v>
          </cell>
          <cell r="G3545" t="str">
            <v>Junio</v>
          </cell>
          <cell r="H3545">
            <v>2000</v>
          </cell>
          <cell r="I3545">
            <v>37050</v>
          </cell>
          <cell r="J3545">
            <v>2001</v>
          </cell>
          <cell r="K3545" t="str">
            <v>Junio</v>
          </cell>
          <cell r="L3545">
            <v>36686</v>
          </cell>
          <cell r="M3545" t="str">
            <v>Junio</v>
          </cell>
          <cell r="N3545">
            <v>2000</v>
          </cell>
          <cell r="P3545">
            <v>0</v>
          </cell>
          <cell r="Q3545">
            <v>15</v>
          </cell>
          <cell r="R3545">
            <v>16.07</v>
          </cell>
          <cell r="S3545">
            <v>99.119</v>
          </cell>
          <cell r="T3545">
            <v>6672.1</v>
          </cell>
          <cell r="U3545">
            <v>6613.3187989999997</v>
          </cell>
          <cell r="V3545">
            <v>6672.1</v>
          </cell>
          <cell r="W3545">
            <v>6613.3187989999997</v>
          </cell>
          <cell r="X3545">
            <v>6672.1</v>
          </cell>
          <cell r="Y3545">
            <v>1000.8150000000001</v>
          </cell>
          <cell r="Z3545">
            <v>7672.9150000000009</v>
          </cell>
          <cell r="AA3545">
            <v>107220.64700000001</v>
          </cell>
          <cell r="AB3545">
            <v>0</v>
          </cell>
          <cell r="AC3545">
            <v>0</v>
          </cell>
          <cell r="AD3545">
            <v>1000.8150000000001</v>
          </cell>
          <cell r="AE3545">
            <v>0</v>
          </cell>
          <cell r="AF3545">
            <v>0</v>
          </cell>
          <cell r="AG3545">
            <v>0</v>
          </cell>
          <cell r="AH3545">
            <v>0</v>
          </cell>
          <cell r="AI3545">
            <v>0</v>
          </cell>
          <cell r="AJ3545">
            <v>0</v>
          </cell>
          <cell r="AK3545">
            <v>0</v>
          </cell>
          <cell r="AL3545">
            <v>0</v>
          </cell>
          <cell r="AM3545">
            <v>0</v>
          </cell>
          <cell r="AN3545">
            <v>0</v>
          </cell>
          <cell r="AO3545">
            <v>0</v>
          </cell>
          <cell r="AP3545">
            <v>0</v>
          </cell>
          <cell r="AQ3545">
            <v>1000.8150000000001</v>
          </cell>
        </row>
        <row r="3546">
          <cell r="A3546">
            <v>3</v>
          </cell>
          <cell r="B3546" t="str">
            <v>COP</v>
          </cell>
          <cell r="C3546" t="str">
            <v>Convenidas</v>
          </cell>
          <cell r="D3546" t="str">
            <v>Fija</v>
          </cell>
          <cell r="E3546">
            <v>1</v>
          </cell>
          <cell r="F3546">
            <v>36685</v>
          </cell>
          <cell r="G3546" t="str">
            <v>Junio</v>
          </cell>
          <cell r="H3546">
            <v>2000</v>
          </cell>
          <cell r="I3546">
            <v>37050</v>
          </cell>
          <cell r="J3546">
            <v>2001</v>
          </cell>
          <cell r="K3546" t="str">
            <v>Junio</v>
          </cell>
          <cell r="L3546">
            <v>36689</v>
          </cell>
          <cell r="M3546" t="str">
            <v>Junio</v>
          </cell>
          <cell r="N3546">
            <v>2000</v>
          </cell>
          <cell r="P3546">
            <v>0</v>
          </cell>
          <cell r="Q3546">
            <v>15</v>
          </cell>
          <cell r="R3546">
            <v>15.86</v>
          </cell>
          <cell r="S3546">
            <v>99.418000000000006</v>
          </cell>
          <cell r="T3546">
            <v>11064.3</v>
          </cell>
          <cell r="U3546">
            <v>10999.905774000001</v>
          </cell>
          <cell r="V3546">
            <v>11064.3</v>
          </cell>
          <cell r="W3546">
            <v>10999.905774000001</v>
          </cell>
          <cell r="X3546">
            <v>11064.3</v>
          </cell>
          <cell r="Y3546">
            <v>1659.6449999999998</v>
          </cell>
          <cell r="Z3546">
            <v>12723.945</v>
          </cell>
          <cell r="AA3546">
            <v>175479.79799999998</v>
          </cell>
          <cell r="AB3546">
            <v>0</v>
          </cell>
          <cell r="AC3546">
            <v>0</v>
          </cell>
          <cell r="AD3546">
            <v>1659.6449999999998</v>
          </cell>
          <cell r="AE3546">
            <v>0</v>
          </cell>
          <cell r="AF3546">
            <v>0</v>
          </cell>
          <cell r="AG3546">
            <v>0</v>
          </cell>
          <cell r="AH3546">
            <v>0</v>
          </cell>
          <cell r="AI3546">
            <v>0</v>
          </cell>
          <cell r="AJ3546">
            <v>0</v>
          </cell>
          <cell r="AK3546">
            <v>0</v>
          </cell>
          <cell r="AL3546">
            <v>0</v>
          </cell>
          <cell r="AM3546">
            <v>0</v>
          </cell>
          <cell r="AN3546">
            <v>0</v>
          </cell>
          <cell r="AO3546">
            <v>0</v>
          </cell>
          <cell r="AP3546">
            <v>0</v>
          </cell>
          <cell r="AQ3546">
            <v>1659.6449999999998</v>
          </cell>
        </row>
        <row r="3547">
          <cell r="A3547">
            <v>3</v>
          </cell>
          <cell r="B3547" t="str">
            <v>COP</v>
          </cell>
          <cell r="C3547" t="str">
            <v>Convenidas</v>
          </cell>
          <cell r="D3547" t="str">
            <v>Fija</v>
          </cell>
          <cell r="E3547">
            <v>2</v>
          </cell>
          <cell r="F3547">
            <v>36626</v>
          </cell>
          <cell r="G3547" t="str">
            <v>Abril</v>
          </cell>
          <cell r="H3547">
            <v>2000</v>
          </cell>
          <cell r="I3547">
            <v>37356</v>
          </cell>
          <cell r="J3547">
            <v>2002</v>
          </cell>
          <cell r="K3547" t="str">
            <v>Abril</v>
          </cell>
          <cell r="L3547">
            <v>36690</v>
          </cell>
          <cell r="M3547" t="str">
            <v>Junio</v>
          </cell>
          <cell r="N3547">
            <v>2000</v>
          </cell>
          <cell r="P3547">
            <v>0</v>
          </cell>
          <cell r="Q3547">
            <v>15</v>
          </cell>
          <cell r="R3547">
            <v>17.760000000000002</v>
          </cell>
          <cell r="S3547">
            <v>98.447999999999993</v>
          </cell>
          <cell r="T3547">
            <v>162.4</v>
          </cell>
          <cell r="U3547">
            <v>159.87955199999999</v>
          </cell>
          <cell r="V3547">
            <v>162.4</v>
          </cell>
          <cell r="W3547">
            <v>159.87955199999999</v>
          </cell>
          <cell r="X3547">
            <v>162.4</v>
          </cell>
          <cell r="Y3547">
            <v>24.36</v>
          </cell>
          <cell r="Z3547">
            <v>186.76</v>
          </cell>
          <cell r="AA3547">
            <v>2884.2240000000002</v>
          </cell>
          <cell r="AB3547">
            <v>0</v>
          </cell>
          <cell r="AC3547">
            <v>0</v>
          </cell>
          <cell r="AD3547">
            <v>24.36</v>
          </cell>
          <cell r="AE3547">
            <v>24.36</v>
          </cell>
          <cell r="AF3547">
            <v>0</v>
          </cell>
          <cell r="AG3547">
            <v>0</v>
          </cell>
          <cell r="AH3547">
            <v>0</v>
          </cell>
          <cell r="AI3547">
            <v>0</v>
          </cell>
          <cell r="AJ3547">
            <v>0</v>
          </cell>
          <cell r="AK3547">
            <v>0</v>
          </cell>
          <cell r="AL3547">
            <v>0</v>
          </cell>
          <cell r="AM3547">
            <v>0</v>
          </cell>
          <cell r="AN3547">
            <v>0</v>
          </cell>
          <cell r="AO3547">
            <v>0</v>
          </cell>
          <cell r="AP3547">
            <v>0</v>
          </cell>
          <cell r="AQ3547">
            <v>48.72</v>
          </cell>
        </row>
        <row r="3548">
          <cell r="A3548">
            <v>3</v>
          </cell>
          <cell r="B3548" t="str">
            <v>COP</v>
          </cell>
          <cell r="C3548" t="str">
            <v>Forzosas</v>
          </cell>
          <cell r="D3548" t="str">
            <v>Fija</v>
          </cell>
          <cell r="E3548">
            <v>1</v>
          </cell>
          <cell r="F3548">
            <v>36685</v>
          </cell>
          <cell r="G3548" t="str">
            <v>Junio</v>
          </cell>
          <cell r="H3548">
            <v>2000</v>
          </cell>
          <cell r="I3548">
            <v>37050</v>
          </cell>
          <cell r="J3548">
            <v>2001</v>
          </cell>
          <cell r="K3548" t="str">
            <v>Junio</v>
          </cell>
          <cell r="L3548">
            <v>36692</v>
          </cell>
          <cell r="M3548" t="str">
            <v>Junio</v>
          </cell>
          <cell r="N3548">
            <v>2000</v>
          </cell>
          <cell r="P3548">
            <v>0</v>
          </cell>
          <cell r="Q3548">
            <v>15</v>
          </cell>
          <cell r="R3548">
            <v>14.9</v>
          </cell>
          <cell r="S3548">
            <v>100.354</v>
          </cell>
          <cell r="T3548">
            <v>1992.8</v>
          </cell>
          <cell r="U3548">
            <v>1999.8545120000001</v>
          </cell>
          <cell r="V3548">
            <v>1992.8</v>
          </cell>
          <cell r="W3548">
            <v>1999.8545120000001</v>
          </cell>
          <cell r="X3548">
            <v>1992.8</v>
          </cell>
          <cell r="Y3548">
            <v>298.91999999999996</v>
          </cell>
          <cell r="Z3548">
            <v>2291.7199999999998</v>
          </cell>
          <cell r="AA3548">
            <v>29692.720000000001</v>
          </cell>
          <cell r="AB3548">
            <v>0</v>
          </cell>
          <cell r="AC3548">
            <v>0</v>
          </cell>
          <cell r="AD3548">
            <v>298.91999999999996</v>
          </cell>
          <cell r="AE3548">
            <v>0</v>
          </cell>
          <cell r="AF3548">
            <v>0</v>
          </cell>
          <cell r="AG3548">
            <v>0</v>
          </cell>
          <cell r="AH3548">
            <v>0</v>
          </cell>
          <cell r="AI3548">
            <v>0</v>
          </cell>
          <cell r="AJ3548">
            <v>0</v>
          </cell>
          <cell r="AK3548">
            <v>0</v>
          </cell>
          <cell r="AL3548">
            <v>0</v>
          </cell>
          <cell r="AM3548">
            <v>0</v>
          </cell>
          <cell r="AN3548">
            <v>0</v>
          </cell>
          <cell r="AO3548">
            <v>0</v>
          </cell>
          <cell r="AP3548">
            <v>0</v>
          </cell>
          <cell r="AQ3548">
            <v>298.91999999999996</v>
          </cell>
        </row>
        <row r="3549">
          <cell r="A3549">
            <v>3</v>
          </cell>
          <cell r="B3549" t="str">
            <v>COP</v>
          </cell>
          <cell r="C3549" t="str">
            <v>Subastas</v>
          </cell>
          <cell r="D3549" t="str">
            <v>Fija</v>
          </cell>
          <cell r="E3549">
            <v>1</v>
          </cell>
          <cell r="F3549">
            <v>36685</v>
          </cell>
          <cell r="G3549" t="str">
            <v>Junio</v>
          </cell>
          <cell r="H3549">
            <v>2000</v>
          </cell>
          <cell r="I3549">
            <v>37050</v>
          </cell>
          <cell r="J3549">
            <v>2001</v>
          </cell>
          <cell r="K3549" t="str">
            <v>Junio</v>
          </cell>
          <cell r="L3549">
            <v>36693</v>
          </cell>
          <cell r="M3549" t="str">
            <v>Junio</v>
          </cell>
          <cell r="N3549">
            <v>2000</v>
          </cell>
          <cell r="P3549">
            <v>0</v>
          </cell>
          <cell r="Q3549">
            <v>15</v>
          </cell>
          <cell r="R3549">
            <v>14.9</v>
          </cell>
          <cell r="S3549">
            <v>100.392</v>
          </cell>
          <cell r="T3549">
            <v>21941.4</v>
          </cell>
          <cell r="U3549">
            <v>22027.410287999999</v>
          </cell>
          <cell r="V3549">
            <v>21941.4</v>
          </cell>
          <cell r="W3549">
            <v>22027.410287999999</v>
          </cell>
          <cell r="X3549">
            <v>21941.4</v>
          </cell>
          <cell r="Y3549">
            <v>3291.21</v>
          </cell>
          <cell r="Z3549">
            <v>25232.61</v>
          </cell>
          <cell r="AA3549">
            <v>326926.86000000004</v>
          </cell>
          <cell r="AB3549">
            <v>0</v>
          </cell>
          <cell r="AC3549">
            <v>0</v>
          </cell>
          <cell r="AD3549">
            <v>3291.21</v>
          </cell>
          <cell r="AE3549">
            <v>0</v>
          </cell>
          <cell r="AF3549">
            <v>0</v>
          </cell>
          <cell r="AG3549">
            <v>0</v>
          </cell>
          <cell r="AH3549">
            <v>0</v>
          </cell>
          <cell r="AI3549">
            <v>0</v>
          </cell>
          <cell r="AJ3549">
            <v>0</v>
          </cell>
          <cell r="AK3549">
            <v>0</v>
          </cell>
          <cell r="AL3549">
            <v>0</v>
          </cell>
          <cell r="AM3549">
            <v>0</v>
          </cell>
          <cell r="AN3549">
            <v>0</v>
          </cell>
          <cell r="AO3549">
            <v>0</v>
          </cell>
          <cell r="AP3549">
            <v>0</v>
          </cell>
          <cell r="AQ3549">
            <v>3291.21</v>
          </cell>
        </row>
        <row r="3550">
          <cell r="A3550">
            <v>3</v>
          </cell>
          <cell r="B3550" t="str">
            <v>COP</v>
          </cell>
          <cell r="C3550" t="str">
            <v>Subastas</v>
          </cell>
          <cell r="D3550" t="str">
            <v>Fija</v>
          </cell>
          <cell r="E3550">
            <v>2</v>
          </cell>
          <cell r="F3550">
            <v>36626</v>
          </cell>
          <cell r="G3550" t="str">
            <v>Abril</v>
          </cell>
          <cell r="H3550">
            <v>2000</v>
          </cell>
          <cell r="I3550">
            <v>37356</v>
          </cell>
          <cell r="J3550">
            <v>2002</v>
          </cell>
          <cell r="K3550" t="str">
            <v>Abril</v>
          </cell>
          <cell r="L3550">
            <v>36693</v>
          </cell>
          <cell r="M3550" t="str">
            <v>Junio</v>
          </cell>
          <cell r="N3550">
            <v>2000</v>
          </cell>
          <cell r="P3550">
            <v>0</v>
          </cell>
          <cell r="Q3550">
            <v>15</v>
          </cell>
          <cell r="R3550">
            <v>18</v>
          </cell>
          <cell r="S3550">
            <v>98.242999999999995</v>
          </cell>
          <cell r="T3550">
            <v>22902.2</v>
          </cell>
          <cell r="U3550">
            <v>22499.808346000002</v>
          </cell>
          <cell r="V3550">
            <v>22902.2</v>
          </cell>
          <cell r="W3550">
            <v>22499.808346000002</v>
          </cell>
          <cell r="X3550">
            <v>22902.2</v>
          </cell>
          <cell r="Y3550">
            <v>3435.33</v>
          </cell>
          <cell r="Z3550">
            <v>26337.53</v>
          </cell>
          <cell r="AA3550">
            <v>412239.60000000003</v>
          </cell>
          <cell r="AB3550">
            <v>0</v>
          </cell>
          <cell r="AC3550">
            <v>0</v>
          </cell>
          <cell r="AD3550">
            <v>3435.33</v>
          </cell>
          <cell r="AE3550">
            <v>3435.33</v>
          </cell>
          <cell r="AF3550">
            <v>0</v>
          </cell>
          <cell r="AG3550">
            <v>0</v>
          </cell>
          <cell r="AH3550">
            <v>0</v>
          </cell>
          <cell r="AI3550">
            <v>0</v>
          </cell>
          <cell r="AJ3550">
            <v>0</v>
          </cell>
          <cell r="AK3550">
            <v>0</v>
          </cell>
          <cell r="AL3550">
            <v>0</v>
          </cell>
          <cell r="AM3550">
            <v>0</v>
          </cell>
          <cell r="AN3550">
            <v>0</v>
          </cell>
          <cell r="AO3550">
            <v>0</v>
          </cell>
          <cell r="AP3550">
            <v>0</v>
          </cell>
          <cell r="AQ3550">
            <v>6870.66</v>
          </cell>
        </row>
        <row r="3551">
          <cell r="A3551">
            <v>3</v>
          </cell>
          <cell r="B3551" t="str">
            <v>COP</v>
          </cell>
          <cell r="C3551" t="str">
            <v>Subastas</v>
          </cell>
          <cell r="D3551" t="str">
            <v>Fija</v>
          </cell>
          <cell r="E3551">
            <v>3</v>
          </cell>
          <cell r="F3551">
            <v>36654</v>
          </cell>
          <cell r="G3551" t="str">
            <v>Mayo</v>
          </cell>
          <cell r="H3551">
            <v>2000</v>
          </cell>
          <cell r="I3551">
            <v>37749</v>
          </cell>
          <cell r="J3551">
            <v>2003</v>
          </cell>
          <cell r="K3551" t="str">
            <v>Mayo</v>
          </cell>
          <cell r="L3551">
            <v>36693</v>
          </cell>
          <cell r="M3551" t="str">
            <v>Junio</v>
          </cell>
          <cell r="N3551">
            <v>2000</v>
          </cell>
          <cell r="P3551">
            <v>0</v>
          </cell>
          <cell r="Q3551">
            <v>15</v>
          </cell>
          <cell r="R3551">
            <v>19</v>
          </cell>
          <cell r="S3551">
            <v>93.156000000000006</v>
          </cell>
          <cell r="T3551">
            <v>16101.9</v>
          </cell>
          <cell r="U3551">
            <v>14999.885963999999</v>
          </cell>
          <cell r="V3551">
            <v>16101.9</v>
          </cell>
          <cell r="W3551">
            <v>14999.885963999999</v>
          </cell>
          <cell r="X3551">
            <v>16101.9</v>
          </cell>
          <cell r="Y3551">
            <v>2415.2849999999999</v>
          </cell>
          <cell r="Z3551">
            <v>18517.184999999998</v>
          </cell>
          <cell r="AA3551">
            <v>305936.09999999998</v>
          </cell>
          <cell r="AB3551">
            <v>0</v>
          </cell>
          <cell r="AC3551">
            <v>0</v>
          </cell>
          <cell r="AD3551">
            <v>2415.2849999999999</v>
          </cell>
          <cell r="AE3551">
            <v>2415.2849999999999</v>
          </cell>
          <cell r="AF3551">
            <v>2415.2849999999999</v>
          </cell>
          <cell r="AG3551">
            <v>0</v>
          </cell>
          <cell r="AH3551">
            <v>0</v>
          </cell>
          <cell r="AI3551">
            <v>0</v>
          </cell>
          <cell r="AJ3551">
            <v>0</v>
          </cell>
          <cell r="AK3551">
            <v>0</v>
          </cell>
          <cell r="AL3551">
            <v>0</v>
          </cell>
          <cell r="AM3551">
            <v>0</v>
          </cell>
          <cell r="AN3551">
            <v>0</v>
          </cell>
          <cell r="AO3551">
            <v>0</v>
          </cell>
          <cell r="AP3551">
            <v>0</v>
          </cell>
          <cell r="AQ3551">
            <v>7245.8549999999996</v>
          </cell>
        </row>
        <row r="3552">
          <cell r="A3552">
            <v>3</v>
          </cell>
          <cell r="B3552" t="str">
            <v>COP</v>
          </cell>
          <cell r="C3552" t="str">
            <v>Subastas</v>
          </cell>
          <cell r="D3552" t="str">
            <v>Fija</v>
          </cell>
          <cell r="E3552">
            <v>5</v>
          </cell>
          <cell r="F3552">
            <v>36560</v>
          </cell>
          <cell r="G3552" t="str">
            <v>Febrero</v>
          </cell>
          <cell r="H3552">
            <v>2000</v>
          </cell>
          <cell r="I3552">
            <v>38387</v>
          </cell>
          <cell r="J3552">
            <v>2005</v>
          </cell>
          <cell r="K3552" t="str">
            <v>Febrero</v>
          </cell>
          <cell r="L3552">
            <v>36693</v>
          </cell>
          <cell r="M3552" t="str">
            <v>Junio</v>
          </cell>
          <cell r="N3552">
            <v>2000</v>
          </cell>
          <cell r="P3552">
            <v>0</v>
          </cell>
          <cell r="Q3552">
            <v>15</v>
          </cell>
          <cell r="R3552">
            <v>20.25</v>
          </cell>
          <cell r="S3552">
            <v>90.204999999999998</v>
          </cell>
          <cell r="T3552">
            <v>6928.5</v>
          </cell>
          <cell r="U3552">
            <v>6249.8534250000002</v>
          </cell>
          <cell r="V3552">
            <v>6928.5</v>
          </cell>
          <cell r="W3552">
            <v>6249.8534250000002</v>
          </cell>
          <cell r="X3552">
            <v>6928.5</v>
          </cell>
          <cell r="Y3552">
            <v>1039.2749999999999</v>
          </cell>
          <cell r="Z3552">
            <v>7967.7749999999996</v>
          </cell>
          <cell r="AA3552">
            <v>140302.125</v>
          </cell>
          <cell r="AB3552">
            <v>0</v>
          </cell>
          <cell r="AC3552">
            <v>0</v>
          </cell>
          <cell r="AD3552">
            <v>1039.2749999999999</v>
          </cell>
          <cell r="AE3552">
            <v>1039.2749999999999</v>
          </cell>
          <cell r="AF3552">
            <v>1039.2749999999999</v>
          </cell>
          <cell r="AG3552">
            <v>1039.2749999999999</v>
          </cell>
          <cell r="AH3552">
            <v>1039.2749999999999</v>
          </cell>
          <cell r="AI3552">
            <v>0</v>
          </cell>
          <cell r="AJ3552">
            <v>0</v>
          </cell>
          <cell r="AK3552">
            <v>0</v>
          </cell>
          <cell r="AL3552">
            <v>0</v>
          </cell>
          <cell r="AM3552">
            <v>0</v>
          </cell>
          <cell r="AN3552">
            <v>0</v>
          </cell>
          <cell r="AO3552">
            <v>0</v>
          </cell>
          <cell r="AP3552">
            <v>0</v>
          </cell>
          <cell r="AQ3552">
            <v>5196.3749999999991</v>
          </cell>
        </row>
        <row r="3553">
          <cell r="A3553">
            <v>3</v>
          </cell>
          <cell r="B3553" t="str">
            <v>COP</v>
          </cell>
          <cell r="C3553" t="str">
            <v>Forzosas</v>
          </cell>
          <cell r="D3553" t="str">
            <v>Fija</v>
          </cell>
          <cell r="E3553">
            <v>1</v>
          </cell>
          <cell r="F3553">
            <v>36685</v>
          </cell>
          <cell r="G3553" t="str">
            <v>Junio</v>
          </cell>
          <cell r="H3553">
            <v>2000</v>
          </cell>
          <cell r="I3553">
            <v>37050</v>
          </cell>
          <cell r="J3553">
            <v>2001</v>
          </cell>
          <cell r="K3553" t="str">
            <v>Junio</v>
          </cell>
          <cell r="L3553">
            <v>36696</v>
          </cell>
          <cell r="M3553" t="str">
            <v>Junio</v>
          </cell>
          <cell r="N3553">
            <v>2000</v>
          </cell>
          <cell r="P3553">
            <v>0</v>
          </cell>
          <cell r="Q3553">
            <v>15</v>
          </cell>
          <cell r="R3553">
            <v>14.9</v>
          </cell>
          <cell r="S3553">
            <v>100.50700000000001</v>
          </cell>
          <cell r="T3553">
            <v>1691.4</v>
          </cell>
          <cell r="U3553">
            <v>1699.975398</v>
          </cell>
          <cell r="V3553">
            <v>1691.4</v>
          </cell>
          <cell r="W3553">
            <v>1699.975398</v>
          </cell>
          <cell r="X3553">
            <v>1691.4</v>
          </cell>
          <cell r="Y3553">
            <v>253.71</v>
          </cell>
          <cell r="Z3553">
            <v>1945.1100000000001</v>
          </cell>
          <cell r="AA3553">
            <v>25201.86</v>
          </cell>
          <cell r="AB3553">
            <v>0</v>
          </cell>
          <cell r="AC3553">
            <v>0</v>
          </cell>
          <cell r="AD3553">
            <v>253.71</v>
          </cell>
          <cell r="AE3553">
            <v>0</v>
          </cell>
          <cell r="AF3553">
            <v>0</v>
          </cell>
          <cell r="AG3553">
            <v>0</v>
          </cell>
          <cell r="AH3553">
            <v>0</v>
          </cell>
          <cell r="AI3553">
            <v>0</v>
          </cell>
          <cell r="AJ3553">
            <v>0</v>
          </cell>
          <cell r="AK3553">
            <v>0</v>
          </cell>
          <cell r="AL3553">
            <v>0</v>
          </cell>
          <cell r="AM3553">
            <v>0</v>
          </cell>
          <cell r="AN3553">
            <v>0</v>
          </cell>
          <cell r="AO3553">
            <v>0</v>
          </cell>
          <cell r="AP3553">
            <v>0</v>
          </cell>
          <cell r="AQ3553">
            <v>253.71</v>
          </cell>
        </row>
        <row r="3554">
          <cell r="A3554">
            <v>3</v>
          </cell>
          <cell r="B3554" t="str">
            <v>COP</v>
          </cell>
          <cell r="C3554" t="str">
            <v>Forzosas</v>
          </cell>
          <cell r="D3554" t="str">
            <v>Fija</v>
          </cell>
          <cell r="E3554">
            <v>2</v>
          </cell>
          <cell r="F3554">
            <v>36626</v>
          </cell>
          <cell r="G3554" t="str">
            <v>Abril</v>
          </cell>
          <cell r="H3554">
            <v>2000</v>
          </cell>
          <cell r="I3554">
            <v>37356</v>
          </cell>
          <cell r="J3554">
            <v>2002</v>
          </cell>
          <cell r="K3554" t="str">
            <v>Abril</v>
          </cell>
          <cell r="L3554">
            <v>36696</v>
          </cell>
          <cell r="M3554" t="str">
            <v>Junio</v>
          </cell>
          <cell r="N3554">
            <v>2000</v>
          </cell>
          <cell r="P3554">
            <v>0</v>
          </cell>
          <cell r="Q3554">
            <v>15</v>
          </cell>
          <cell r="R3554">
            <v>18</v>
          </cell>
          <cell r="S3554">
            <v>98.376999999999995</v>
          </cell>
          <cell r="T3554">
            <v>4503.8999999999996</v>
          </cell>
          <cell r="U3554">
            <v>4430.8017030000001</v>
          </cell>
          <cell r="V3554">
            <v>4503.8999999999996</v>
          </cell>
          <cell r="W3554">
            <v>4430.8017030000001</v>
          </cell>
          <cell r="X3554">
            <v>4503.8999999999996</v>
          </cell>
          <cell r="Y3554">
            <v>675.58499999999992</v>
          </cell>
          <cell r="Z3554">
            <v>5179.4849999999997</v>
          </cell>
          <cell r="AA3554">
            <v>81070.2</v>
          </cell>
          <cell r="AB3554">
            <v>0</v>
          </cell>
          <cell r="AC3554">
            <v>0</v>
          </cell>
          <cell r="AD3554">
            <v>675.58499999999992</v>
          </cell>
          <cell r="AE3554">
            <v>675.58499999999992</v>
          </cell>
          <cell r="AF3554">
            <v>0</v>
          </cell>
          <cell r="AG3554">
            <v>0</v>
          </cell>
          <cell r="AH3554">
            <v>0</v>
          </cell>
          <cell r="AI3554">
            <v>0</v>
          </cell>
          <cell r="AJ3554">
            <v>0</v>
          </cell>
          <cell r="AK3554">
            <v>0</v>
          </cell>
          <cell r="AL3554">
            <v>0</v>
          </cell>
          <cell r="AM3554">
            <v>0</v>
          </cell>
          <cell r="AN3554">
            <v>0</v>
          </cell>
          <cell r="AO3554">
            <v>0</v>
          </cell>
          <cell r="AP3554">
            <v>0</v>
          </cell>
          <cell r="AQ3554">
            <v>1351.1699999999998</v>
          </cell>
        </row>
        <row r="3555">
          <cell r="A3555">
            <v>3</v>
          </cell>
          <cell r="B3555" t="str">
            <v>COP</v>
          </cell>
          <cell r="C3555" t="str">
            <v>Forzosas</v>
          </cell>
          <cell r="D3555" t="str">
            <v>Fija</v>
          </cell>
          <cell r="E3555">
            <v>3</v>
          </cell>
          <cell r="F3555">
            <v>36654</v>
          </cell>
          <cell r="G3555" t="str">
            <v>Mayo</v>
          </cell>
          <cell r="H3555">
            <v>2000</v>
          </cell>
          <cell r="I3555">
            <v>37749</v>
          </cell>
          <cell r="J3555">
            <v>2003</v>
          </cell>
          <cell r="K3555" t="str">
            <v>Mayo</v>
          </cell>
          <cell r="L3555">
            <v>36696</v>
          </cell>
          <cell r="M3555" t="str">
            <v>Junio</v>
          </cell>
          <cell r="N3555">
            <v>2000</v>
          </cell>
          <cell r="P3555">
            <v>0</v>
          </cell>
          <cell r="Q3555">
            <v>15</v>
          </cell>
          <cell r="R3555">
            <v>19</v>
          </cell>
          <cell r="S3555">
            <v>93.289000000000001</v>
          </cell>
          <cell r="T3555">
            <v>12.6</v>
          </cell>
          <cell r="U3555">
            <v>11.754414000000001</v>
          </cell>
          <cell r="V3555">
            <v>12.6</v>
          </cell>
          <cell r="W3555">
            <v>11.754414000000001</v>
          </cell>
          <cell r="X3555">
            <v>12.6</v>
          </cell>
          <cell r="Y3555">
            <v>1.89</v>
          </cell>
          <cell r="Z3555">
            <v>14.49</v>
          </cell>
          <cell r="AA3555">
            <v>239.4</v>
          </cell>
          <cell r="AB3555">
            <v>0</v>
          </cell>
          <cell r="AC3555">
            <v>0</v>
          </cell>
          <cell r="AD3555">
            <v>1.89</v>
          </cell>
          <cell r="AE3555">
            <v>1.89</v>
          </cell>
          <cell r="AF3555">
            <v>1.89</v>
          </cell>
          <cell r="AG3555">
            <v>0</v>
          </cell>
          <cell r="AH3555">
            <v>0</v>
          </cell>
          <cell r="AI3555">
            <v>0</v>
          </cell>
          <cell r="AJ3555">
            <v>0</v>
          </cell>
          <cell r="AK3555">
            <v>0</v>
          </cell>
          <cell r="AL3555">
            <v>0</v>
          </cell>
          <cell r="AM3555">
            <v>0</v>
          </cell>
          <cell r="AN3555">
            <v>0</v>
          </cell>
          <cell r="AO3555">
            <v>0</v>
          </cell>
          <cell r="AP3555">
            <v>0</v>
          </cell>
          <cell r="AQ3555">
            <v>5.67</v>
          </cell>
        </row>
        <row r="3556">
          <cell r="A3556">
            <v>3</v>
          </cell>
          <cell r="B3556" t="str">
            <v>COP</v>
          </cell>
          <cell r="C3556" t="str">
            <v>Forzosas</v>
          </cell>
          <cell r="D3556" t="str">
            <v>Fija</v>
          </cell>
          <cell r="E3556">
            <v>1</v>
          </cell>
          <cell r="F3556">
            <v>36685</v>
          </cell>
          <cell r="G3556" t="str">
            <v>Junio</v>
          </cell>
          <cell r="H3556">
            <v>2000</v>
          </cell>
          <cell r="I3556">
            <v>37050</v>
          </cell>
          <cell r="J3556">
            <v>2001</v>
          </cell>
          <cell r="K3556" t="str">
            <v>Junio</v>
          </cell>
          <cell r="L3556">
            <v>36697</v>
          </cell>
          <cell r="M3556" t="str">
            <v>Junio</v>
          </cell>
          <cell r="N3556">
            <v>2000</v>
          </cell>
          <cell r="P3556">
            <v>0</v>
          </cell>
          <cell r="Q3556">
            <v>15</v>
          </cell>
          <cell r="R3556">
            <v>14.9</v>
          </cell>
          <cell r="S3556">
            <v>100.545</v>
          </cell>
          <cell r="T3556">
            <v>11537.3</v>
          </cell>
          <cell r="U3556">
            <v>11600.178285</v>
          </cell>
          <cell r="V3556">
            <v>11537.3</v>
          </cell>
          <cell r="W3556">
            <v>11600.178285</v>
          </cell>
          <cell r="X3556">
            <v>11537.3</v>
          </cell>
          <cell r="Y3556">
            <v>1730.5949999999998</v>
          </cell>
          <cell r="Z3556">
            <v>13267.894999999999</v>
          </cell>
          <cell r="AA3556">
            <v>171905.77</v>
          </cell>
          <cell r="AB3556">
            <v>0</v>
          </cell>
          <cell r="AC3556">
            <v>0</v>
          </cell>
          <cell r="AD3556">
            <v>1730.5949999999998</v>
          </cell>
          <cell r="AE3556">
            <v>0</v>
          </cell>
          <cell r="AF3556">
            <v>0</v>
          </cell>
          <cell r="AG3556">
            <v>0</v>
          </cell>
          <cell r="AH3556">
            <v>0</v>
          </cell>
          <cell r="AI3556">
            <v>0</v>
          </cell>
          <cell r="AJ3556">
            <v>0</v>
          </cell>
          <cell r="AK3556">
            <v>0</v>
          </cell>
          <cell r="AL3556">
            <v>0</v>
          </cell>
          <cell r="AM3556">
            <v>0</v>
          </cell>
          <cell r="AN3556">
            <v>0</v>
          </cell>
          <cell r="AO3556">
            <v>0</v>
          </cell>
          <cell r="AP3556">
            <v>0</v>
          </cell>
          <cell r="AQ3556">
            <v>1730.5949999999998</v>
          </cell>
        </row>
        <row r="3557">
          <cell r="A3557">
            <v>3</v>
          </cell>
          <cell r="B3557" t="str">
            <v>COP</v>
          </cell>
          <cell r="C3557" t="str">
            <v>Convenidas</v>
          </cell>
          <cell r="D3557" t="str">
            <v>Fija</v>
          </cell>
          <cell r="E3557">
            <v>1</v>
          </cell>
          <cell r="F3557">
            <v>36685</v>
          </cell>
          <cell r="G3557" t="str">
            <v>Junio</v>
          </cell>
          <cell r="H3557">
            <v>2000</v>
          </cell>
          <cell r="I3557">
            <v>37050</v>
          </cell>
          <cell r="J3557">
            <v>2001</v>
          </cell>
          <cell r="K3557" t="str">
            <v>Junio</v>
          </cell>
          <cell r="L3557">
            <v>36697</v>
          </cell>
          <cell r="M3557" t="str">
            <v>Junio</v>
          </cell>
          <cell r="N3557">
            <v>2000</v>
          </cell>
          <cell r="P3557">
            <v>0</v>
          </cell>
          <cell r="Q3557">
            <v>15</v>
          </cell>
          <cell r="R3557">
            <v>14.9</v>
          </cell>
          <cell r="S3557">
            <v>100.545</v>
          </cell>
          <cell r="T3557">
            <v>497.2</v>
          </cell>
          <cell r="U3557">
            <v>499.90974</v>
          </cell>
          <cell r="V3557">
            <v>497.2</v>
          </cell>
          <cell r="W3557">
            <v>499.90974</v>
          </cell>
          <cell r="X3557">
            <v>497.2</v>
          </cell>
          <cell r="Y3557">
            <v>74.58</v>
          </cell>
          <cell r="Z3557">
            <v>571.78</v>
          </cell>
          <cell r="AA3557">
            <v>7408.28</v>
          </cell>
          <cell r="AB3557">
            <v>0</v>
          </cell>
          <cell r="AC3557">
            <v>0</v>
          </cell>
          <cell r="AD3557">
            <v>74.58</v>
          </cell>
          <cell r="AE3557">
            <v>0</v>
          </cell>
          <cell r="AF3557">
            <v>0</v>
          </cell>
          <cell r="AG3557">
            <v>0</v>
          </cell>
          <cell r="AH3557">
            <v>0</v>
          </cell>
          <cell r="AI3557">
            <v>0</v>
          </cell>
          <cell r="AJ3557">
            <v>0</v>
          </cell>
          <cell r="AK3557">
            <v>0</v>
          </cell>
          <cell r="AL3557">
            <v>0</v>
          </cell>
          <cell r="AM3557">
            <v>0</v>
          </cell>
          <cell r="AN3557">
            <v>0</v>
          </cell>
          <cell r="AO3557">
            <v>0</v>
          </cell>
          <cell r="AP3557">
            <v>0</v>
          </cell>
          <cell r="AQ3557">
            <v>74.58</v>
          </cell>
        </row>
        <row r="3558">
          <cell r="A3558">
            <v>3</v>
          </cell>
          <cell r="B3558" t="str">
            <v>COP</v>
          </cell>
          <cell r="C3558" t="str">
            <v>Convenidas</v>
          </cell>
          <cell r="D3558" t="str">
            <v>Fija</v>
          </cell>
          <cell r="E3558">
            <v>1</v>
          </cell>
          <cell r="F3558">
            <v>36685</v>
          </cell>
          <cell r="G3558" t="str">
            <v>Junio</v>
          </cell>
          <cell r="H3558">
            <v>2000</v>
          </cell>
          <cell r="I3558">
            <v>37050</v>
          </cell>
          <cell r="J3558">
            <v>2001</v>
          </cell>
          <cell r="K3558" t="str">
            <v>Junio</v>
          </cell>
          <cell r="L3558">
            <v>36697</v>
          </cell>
          <cell r="M3558" t="str">
            <v>Junio</v>
          </cell>
          <cell r="N3558">
            <v>2000</v>
          </cell>
          <cell r="P3558">
            <v>0</v>
          </cell>
          <cell r="Q3558">
            <v>15</v>
          </cell>
          <cell r="R3558">
            <v>15.22</v>
          </cell>
          <cell r="S3558">
            <v>100.27500000000001</v>
          </cell>
          <cell r="T3558">
            <v>11934.6</v>
          </cell>
          <cell r="U3558">
            <v>11967.42015</v>
          </cell>
          <cell r="V3558">
            <v>11934.6</v>
          </cell>
          <cell r="W3558">
            <v>11967.42015</v>
          </cell>
          <cell r="X3558">
            <v>11934.6</v>
          </cell>
          <cell r="Y3558">
            <v>1790.19</v>
          </cell>
          <cell r="Z3558">
            <v>13724.79</v>
          </cell>
          <cell r="AA3558">
            <v>181644.61200000002</v>
          </cell>
          <cell r="AB3558">
            <v>0</v>
          </cell>
          <cell r="AC3558">
            <v>0</v>
          </cell>
          <cell r="AD3558">
            <v>1790.19</v>
          </cell>
          <cell r="AE3558">
            <v>0</v>
          </cell>
          <cell r="AF3558">
            <v>0</v>
          </cell>
          <cell r="AG3558">
            <v>0</v>
          </cell>
          <cell r="AH3558">
            <v>0</v>
          </cell>
          <cell r="AI3558">
            <v>0</v>
          </cell>
          <cell r="AJ3558">
            <v>0</v>
          </cell>
          <cell r="AK3558">
            <v>0</v>
          </cell>
          <cell r="AL3558">
            <v>0</v>
          </cell>
          <cell r="AM3558">
            <v>0</v>
          </cell>
          <cell r="AN3558">
            <v>0</v>
          </cell>
          <cell r="AO3558">
            <v>0</v>
          </cell>
          <cell r="AP3558">
            <v>0</v>
          </cell>
          <cell r="AQ3558">
            <v>1790.19</v>
          </cell>
        </row>
        <row r="3559">
          <cell r="A3559">
            <v>3</v>
          </cell>
          <cell r="B3559" t="str">
            <v>COP</v>
          </cell>
          <cell r="C3559" t="str">
            <v>Forzosas</v>
          </cell>
          <cell r="D3559" t="str">
            <v>Fija</v>
          </cell>
          <cell r="E3559">
            <v>1</v>
          </cell>
          <cell r="F3559">
            <v>36685</v>
          </cell>
          <cell r="G3559" t="str">
            <v>Junio</v>
          </cell>
          <cell r="H3559">
            <v>2000</v>
          </cell>
          <cell r="I3559">
            <v>37050</v>
          </cell>
          <cell r="J3559">
            <v>2001</v>
          </cell>
          <cell r="K3559" t="str">
            <v>Junio</v>
          </cell>
          <cell r="L3559">
            <v>36698</v>
          </cell>
          <cell r="M3559" t="str">
            <v>Junio</v>
          </cell>
          <cell r="N3559">
            <v>2000</v>
          </cell>
          <cell r="P3559">
            <v>0</v>
          </cell>
          <cell r="Q3559">
            <v>15</v>
          </cell>
          <cell r="R3559">
            <v>14.9</v>
          </cell>
          <cell r="S3559">
            <v>100.583</v>
          </cell>
          <cell r="T3559">
            <v>1110</v>
          </cell>
          <cell r="U3559">
            <v>1116.4712999999999</v>
          </cell>
          <cell r="V3559">
            <v>1110</v>
          </cell>
          <cell r="W3559">
            <v>1116.4712999999999</v>
          </cell>
          <cell r="X3559">
            <v>1110</v>
          </cell>
          <cell r="Y3559">
            <v>166.5</v>
          </cell>
          <cell r="Z3559">
            <v>1276.5</v>
          </cell>
          <cell r="AA3559">
            <v>16539</v>
          </cell>
          <cell r="AB3559">
            <v>0</v>
          </cell>
          <cell r="AC3559">
            <v>0</v>
          </cell>
          <cell r="AD3559">
            <v>166.5</v>
          </cell>
          <cell r="AE3559">
            <v>0</v>
          </cell>
          <cell r="AF3559">
            <v>0</v>
          </cell>
          <cell r="AG3559">
            <v>0</v>
          </cell>
          <cell r="AH3559">
            <v>0</v>
          </cell>
          <cell r="AI3559">
            <v>0</v>
          </cell>
          <cell r="AJ3559">
            <v>0</v>
          </cell>
          <cell r="AK3559">
            <v>0</v>
          </cell>
          <cell r="AL3559">
            <v>0</v>
          </cell>
          <cell r="AM3559">
            <v>0</v>
          </cell>
          <cell r="AN3559">
            <v>0</v>
          </cell>
          <cell r="AO3559">
            <v>0</v>
          </cell>
          <cell r="AP3559">
            <v>0</v>
          </cell>
          <cell r="AQ3559">
            <v>166.5</v>
          </cell>
        </row>
        <row r="3560">
          <cell r="A3560">
            <v>3</v>
          </cell>
          <cell r="B3560" t="str">
            <v>COP</v>
          </cell>
          <cell r="C3560" t="str">
            <v>Convenidas</v>
          </cell>
          <cell r="D3560" t="str">
            <v>Fija</v>
          </cell>
          <cell r="E3560">
            <v>3</v>
          </cell>
          <cell r="F3560">
            <v>36654</v>
          </cell>
          <cell r="G3560" t="str">
            <v>Mayo</v>
          </cell>
          <cell r="H3560">
            <v>2000</v>
          </cell>
          <cell r="I3560">
            <v>37749</v>
          </cell>
          <cell r="J3560">
            <v>2003</v>
          </cell>
          <cell r="K3560" t="str">
            <v>Mayo</v>
          </cell>
          <cell r="L3560">
            <v>36698</v>
          </cell>
          <cell r="M3560" t="str">
            <v>Junio</v>
          </cell>
          <cell r="N3560">
            <v>2000</v>
          </cell>
          <cell r="P3560">
            <v>0</v>
          </cell>
          <cell r="Q3560">
            <v>15</v>
          </cell>
          <cell r="R3560">
            <v>19.02</v>
          </cell>
          <cell r="S3560">
            <v>93.338999999999999</v>
          </cell>
          <cell r="T3560">
            <v>5356.8</v>
          </cell>
          <cell r="U3560">
            <v>4999.9835519999997</v>
          </cell>
          <cell r="V3560">
            <v>5356.8</v>
          </cell>
          <cell r="W3560">
            <v>4999.9835519999997</v>
          </cell>
          <cell r="X3560">
            <v>5356.8</v>
          </cell>
          <cell r="Y3560">
            <v>803.52</v>
          </cell>
          <cell r="Z3560">
            <v>6160.32</v>
          </cell>
          <cell r="AA3560">
            <v>101886.336</v>
          </cell>
          <cell r="AB3560">
            <v>0</v>
          </cell>
          <cell r="AC3560">
            <v>0</v>
          </cell>
          <cell r="AD3560">
            <v>803.52</v>
          </cell>
          <cell r="AE3560">
            <v>803.52</v>
          </cell>
          <cell r="AF3560">
            <v>803.52</v>
          </cell>
          <cell r="AG3560">
            <v>0</v>
          </cell>
          <cell r="AH3560">
            <v>0</v>
          </cell>
          <cell r="AI3560">
            <v>0</v>
          </cell>
          <cell r="AJ3560">
            <v>0</v>
          </cell>
          <cell r="AK3560">
            <v>0</v>
          </cell>
          <cell r="AL3560">
            <v>0</v>
          </cell>
          <cell r="AM3560">
            <v>0</v>
          </cell>
          <cell r="AN3560">
            <v>0</v>
          </cell>
          <cell r="AO3560">
            <v>0</v>
          </cell>
          <cell r="AP3560">
            <v>0</v>
          </cell>
          <cell r="AQ3560">
            <v>2410.56</v>
          </cell>
        </row>
        <row r="3561">
          <cell r="A3561">
            <v>3</v>
          </cell>
          <cell r="B3561" t="str">
            <v>COP</v>
          </cell>
          <cell r="C3561" t="str">
            <v>Subastas</v>
          </cell>
          <cell r="D3561" t="str">
            <v>Fija</v>
          </cell>
          <cell r="E3561">
            <v>1</v>
          </cell>
          <cell r="F3561">
            <v>36685</v>
          </cell>
          <cell r="G3561" t="str">
            <v>Junio</v>
          </cell>
          <cell r="H3561">
            <v>2000</v>
          </cell>
          <cell r="I3561">
            <v>37050</v>
          </cell>
          <cell r="J3561">
            <v>2001</v>
          </cell>
          <cell r="K3561" t="str">
            <v>Junio</v>
          </cell>
          <cell r="L3561">
            <v>36700</v>
          </cell>
          <cell r="M3561" t="str">
            <v>Junio</v>
          </cell>
          <cell r="N3561">
            <v>2000</v>
          </cell>
          <cell r="P3561">
            <v>0</v>
          </cell>
          <cell r="Q3561">
            <v>15</v>
          </cell>
          <cell r="R3561">
            <v>14.99</v>
          </cell>
          <cell r="S3561">
            <v>100.584</v>
          </cell>
          <cell r="T3561">
            <v>22369.1</v>
          </cell>
          <cell r="U3561">
            <v>22499.735543999999</v>
          </cell>
          <cell r="V3561">
            <v>22369.1</v>
          </cell>
          <cell r="W3561">
            <v>22499.735543999999</v>
          </cell>
          <cell r="X3561">
            <v>22369.1</v>
          </cell>
          <cell r="Y3561">
            <v>3355.3649999999998</v>
          </cell>
          <cell r="Z3561">
            <v>25724.464999999997</v>
          </cell>
          <cell r="AA3561">
            <v>335312.80900000001</v>
          </cell>
          <cell r="AB3561">
            <v>0</v>
          </cell>
          <cell r="AC3561">
            <v>0</v>
          </cell>
          <cell r="AD3561">
            <v>3355.3649999999998</v>
          </cell>
          <cell r="AE3561">
            <v>0</v>
          </cell>
          <cell r="AF3561">
            <v>0</v>
          </cell>
          <cell r="AG3561">
            <v>0</v>
          </cell>
          <cell r="AH3561">
            <v>0</v>
          </cell>
          <cell r="AI3561">
            <v>0</v>
          </cell>
          <cell r="AJ3561">
            <v>0</v>
          </cell>
          <cell r="AK3561">
            <v>0</v>
          </cell>
          <cell r="AL3561">
            <v>0</v>
          </cell>
          <cell r="AM3561">
            <v>0</v>
          </cell>
          <cell r="AN3561">
            <v>0</v>
          </cell>
          <cell r="AO3561">
            <v>0</v>
          </cell>
          <cell r="AP3561">
            <v>0</v>
          </cell>
          <cell r="AQ3561">
            <v>3355.3649999999998</v>
          </cell>
        </row>
        <row r="3562">
          <cell r="A3562">
            <v>3</v>
          </cell>
          <cell r="B3562" t="str">
            <v>COP</v>
          </cell>
          <cell r="C3562" t="str">
            <v>Forzosas</v>
          </cell>
          <cell r="D3562" t="str">
            <v>Fija</v>
          </cell>
          <cell r="E3562">
            <v>1</v>
          </cell>
          <cell r="F3562">
            <v>36685</v>
          </cell>
          <cell r="G3562" t="str">
            <v>Junio</v>
          </cell>
          <cell r="H3562">
            <v>2000</v>
          </cell>
          <cell r="I3562">
            <v>37050</v>
          </cell>
          <cell r="J3562">
            <v>2001</v>
          </cell>
          <cell r="K3562" t="str">
            <v>Junio</v>
          </cell>
          <cell r="L3562">
            <v>36700</v>
          </cell>
          <cell r="M3562" t="str">
            <v>Junio</v>
          </cell>
          <cell r="N3562">
            <v>2000</v>
          </cell>
          <cell r="P3562">
            <v>0</v>
          </cell>
          <cell r="Q3562">
            <v>15</v>
          </cell>
          <cell r="R3562">
            <v>14.99</v>
          </cell>
          <cell r="S3562">
            <v>100.584</v>
          </cell>
          <cell r="T3562">
            <v>1540.8</v>
          </cell>
          <cell r="U3562">
            <v>1549.798272</v>
          </cell>
          <cell r="V3562">
            <v>1540.8</v>
          </cell>
          <cell r="W3562">
            <v>1549.798272</v>
          </cell>
          <cell r="X3562">
            <v>1540.8</v>
          </cell>
          <cell r="Y3562">
            <v>231.11999999999998</v>
          </cell>
          <cell r="Z3562">
            <v>1771.9199999999998</v>
          </cell>
          <cell r="AA3562">
            <v>23096.592000000001</v>
          </cell>
          <cell r="AB3562">
            <v>0</v>
          </cell>
          <cell r="AC3562">
            <v>0</v>
          </cell>
          <cell r="AD3562">
            <v>231.11999999999998</v>
          </cell>
          <cell r="AE3562">
            <v>0</v>
          </cell>
          <cell r="AF3562">
            <v>0</v>
          </cell>
          <cell r="AG3562">
            <v>0</v>
          </cell>
          <cell r="AH3562">
            <v>0</v>
          </cell>
          <cell r="AI3562">
            <v>0</v>
          </cell>
          <cell r="AJ3562">
            <v>0</v>
          </cell>
          <cell r="AK3562">
            <v>0</v>
          </cell>
          <cell r="AL3562">
            <v>0</v>
          </cell>
          <cell r="AM3562">
            <v>0</v>
          </cell>
          <cell r="AN3562">
            <v>0</v>
          </cell>
          <cell r="AO3562">
            <v>0</v>
          </cell>
          <cell r="AP3562">
            <v>0</v>
          </cell>
          <cell r="AQ3562">
            <v>231.11999999999998</v>
          </cell>
        </row>
        <row r="3563">
          <cell r="A3563">
            <v>3</v>
          </cell>
          <cell r="B3563" t="str">
            <v>COP</v>
          </cell>
          <cell r="C3563" t="str">
            <v>Convenidas</v>
          </cell>
          <cell r="D3563" t="str">
            <v>Fija</v>
          </cell>
          <cell r="E3563">
            <v>3</v>
          </cell>
          <cell r="F3563">
            <v>36654</v>
          </cell>
          <cell r="G3563" t="str">
            <v>Mayo</v>
          </cell>
          <cell r="H3563">
            <v>2000</v>
          </cell>
          <cell r="I3563">
            <v>37749</v>
          </cell>
          <cell r="J3563">
            <v>2003</v>
          </cell>
          <cell r="K3563" t="str">
            <v>Mayo</v>
          </cell>
          <cell r="L3563">
            <v>36704</v>
          </cell>
          <cell r="M3563" t="str">
            <v>Junio</v>
          </cell>
          <cell r="N3563">
            <v>2000</v>
          </cell>
          <cell r="P3563">
            <v>0</v>
          </cell>
          <cell r="Q3563">
            <v>15</v>
          </cell>
          <cell r="R3563">
            <v>19.329999999999998</v>
          </cell>
          <cell r="S3563">
            <v>93.007000000000005</v>
          </cell>
          <cell r="T3563">
            <v>32255.599999999999</v>
          </cell>
          <cell r="U3563">
            <v>29999.965892</v>
          </cell>
          <cell r="V3563">
            <v>32255.599999999999</v>
          </cell>
          <cell r="W3563">
            <v>29999.965892</v>
          </cell>
          <cell r="X3563">
            <v>32255.599999999999</v>
          </cell>
          <cell r="Y3563">
            <v>4838.3399999999992</v>
          </cell>
          <cell r="Z3563">
            <v>37093.939999999995</v>
          </cell>
          <cell r="AA3563">
            <v>623500.74799999991</v>
          </cell>
          <cell r="AB3563">
            <v>0</v>
          </cell>
          <cell r="AC3563">
            <v>0</v>
          </cell>
          <cell r="AD3563">
            <v>4838.3399999999992</v>
          </cell>
          <cell r="AE3563">
            <v>4838.3399999999992</v>
          </cell>
          <cell r="AF3563">
            <v>4838.3399999999992</v>
          </cell>
          <cell r="AG3563">
            <v>0</v>
          </cell>
          <cell r="AH3563">
            <v>0</v>
          </cell>
          <cell r="AI3563">
            <v>0</v>
          </cell>
          <cell r="AJ3563">
            <v>0</v>
          </cell>
          <cell r="AK3563">
            <v>0</v>
          </cell>
          <cell r="AL3563">
            <v>0</v>
          </cell>
          <cell r="AM3563">
            <v>0</v>
          </cell>
          <cell r="AN3563">
            <v>0</v>
          </cell>
          <cell r="AO3563">
            <v>0</v>
          </cell>
          <cell r="AP3563">
            <v>0</v>
          </cell>
          <cell r="AQ3563">
            <v>14515.019999999997</v>
          </cell>
        </row>
        <row r="3564">
          <cell r="A3564">
            <v>3</v>
          </cell>
          <cell r="B3564" t="str">
            <v>COP</v>
          </cell>
          <cell r="C3564" t="str">
            <v>Forzosas</v>
          </cell>
          <cell r="D3564" t="str">
            <v>Fija</v>
          </cell>
          <cell r="E3564">
            <v>1</v>
          </cell>
          <cell r="F3564">
            <v>36685</v>
          </cell>
          <cell r="G3564" t="str">
            <v>Junio</v>
          </cell>
          <cell r="H3564">
            <v>2000</v>
          </cell>
          <cell r="I3564">
            <v>37050</v>
          </cell>
          <cell r="J3564">
            <v>2001</v>
          </cell>
          <cell r="K3564" t="str">
            <v>Junio</v>
          </cell>
          <cell r="L3564">
            <v>36705</v>
          </cell>
          <cell r="M3564" t="str">
            <v>Junio</v>
          </cell>
          <cell r="N3564">
            <v>2000</v>
          </cell>
          <cell r="P3564">
            <v>0</v>
          </cell>
          <cell r="Q3564">
            <v>15</v>
          </cell>
          <cell r="R3564">
            <v>14.99</v>
          </cell>
          <cell r="S3564">
            <v>100.777</v>
          </cell>
          <cell r="T3564">
            <v>400.7</v>
          </cell>
          <cell r="U3564">
            <v>403.81343900000002</v>
          </cell>
          <cell r="V3564">
            <v>400.7</v>
          </cell>
          <cell r="W3564">
            <v>403.81343900000002</v>
          </cell>
          <cell r="X3564">
            <v>400.7</v>
          </cell>
          <cell r="Y3564">
            <v>60.104999999999997</v>
          </cell>
          <cell r="Z3564">
            <v>460.80500000000001</v>
          </cell>
          <cell r="AA3564">
            <v>6006.4929999999995</v>
          </cell>
          <cell r="AB3564">
            <v>0</v>
          </cell>
          <cell r="AC3564">
            <v>0</v>
          </cell>
          <cell r="AD3564">
            <v>60.104999999999997</v>
          </cell>
          <cell r="AE3564">
            <v>0</v>
          </cell>
          <cell r="AF3564">
            <v>0</v>
          </cell>
          <cell r="AG3564">
            <v>0</v>
          </cell>
          <cell r="AH3564">
            <v>0</v>
          </cell>
          <cell r="AI3564">
            <v>0</v>
          </cell>
          <cell r="AJ3564">
            <v>0</v>
          </cell>
          <cell r="AK3564">
            <v>0</v>
          </cell>
          <cell r="AL3564">
            <v>0</v>
          </cell>
          <cell r="AM3564">
            <v>0</v>
          </cell>
          <cell r="AN3564">
            <v>0</v>
          </cell>
          <cell r="AO3564">
            <v>0</v>
          </cell>
          <cell r="AP3564">
            <v>0</v>
          </cell>
          <cell r="AQ3564">
            <v>60.104999999999997</v>
          </cell>
        </row>
        <row r="3565">
          <cell r="A3565">
            <v>3</v>
          </cell>
          <cell r="B3565" t="str">
            <v>COP</v>
          </cell>
          <cell r="C3565" t="str">
            <v>Convenidas</v>
          </cell>
          <cell r="D3565" t="str">
            <v>Fija</v>
          </cell>
          <cell r="E3565">
            <v>1</v>
          </cell>
          <cell r="F3565">
            <v>36685</v>
          </cell>
          <cell r="G3565" t="str">
            <v>Junio</v>
          </cell>
          <cell r="H3565">
            <v>2000</v>
          </cell>
          <cell r="I3565">
            <v>37050</v>
          </cell>
          <cell r="J3565">
            <v>2001</v>
          </cell>
          <cell r="K3565" t="str">
            <v>Junio</v>
          </cell>
          <cell r="L3565">
            <v>36705</v>
          </cell>
          <cell r="M3565" t="str">
            <v>Junio</v>
          </cell>
          <cell r="N3565">
            <v>2000</v>
          </cell>
          <cell r="P3565">
            <v>0</v>
          </cell>
          <cell r="Q3565">
            <v>15</v>
          </cell>
          <cell r="R3565">
            <v>15.47</v>
          </cell>
          <cell r="S3565">
            <v>100.381</v>
          </cell>
          <cell r="T3565">
            <v>498.1</v>
          </cell>
          <cell r="U3565">
            <v>499.99776100000003</v>
          </cell>
          <cell r="V3565">
            <v>498.1</v>
          </cell>
          <cell r="W3565">
            <v>499.99776100000003</v>
          </cell>
          <cell r="X3565">
            <v>498.1</v>
          </cell>
          <cell r="Y3565">
            <v>74.715000000000003</v>
          </cell>
          <cell r="Z3565">
            <v>572.81500000000005</v>
          </cell>
          <cell r="AA3565">
            <v>7705.6070000000009</v>
          </cell>
          <cell r="AB3565">
            <v>0</v>
          </cell>
          <cell r="AC3565">
            <v>0</v>
          </cell>
          <cell r="AD3565">
            <v>74.715000000000003</v>
          </cell>
          <cell r="AE3565">
            <v>0</v>
          </cell>
          <cell r="AF3565">
            <v>0</v>
          </cell>
          <cell r="AG3565">
            <v>0</v>
          </cell>
          <cell r="AH3565">
            <v>0</v>
          </cell>
          <cell r="AI3565">
            <v>0</v>
          </cell>
          <cell r="AJ3565">
            <v>0</v>
          </cell>
          <cell r="AK3565">
            <v>0</v>
          </cell>
          <cell r="AL3565">
            <v>0</v>
          </cell>
          <cell r="AM3565">
            <v>0</v>
          </cell>
          <cell r="AN3565">
            <v>0</v>
          </cell>
          <cell r="AO3565">
            <v>0</v>
          </cell>
          <cell r="AP3565">
            <v>0</v>
          </cell>
          <cell r="AQ3565">
            <v>74.715000000000003</v>
          </cell>
        </row>
        <row r="3566">
          <cell r="A3566">
            <v>3</v>
          </cell>
          <cell r="B3566" t="str">
            <v>COP</v>
          </cell>
          <cell r="C3566" t="str">
            <v>Convenidas St</v>
          </cell>
          <cell r="D3566" t="str">
            <v>Variable</v>
          </cell>
          <cell r="E3566">
            <v>10</v>
          </cell>
          <cell r="F3566">
            <v>36705</v>
          </cell>
          <cell r="G3566" t="str">
            <v>Junio</v>
          </cell>
          <cell r="H3566">
            <v>2000</v>
          </cell>
          <cell r="I3566">
            <v>40357</v>
          </cell>
          <cell r="J3566">
            <v>2010</v>
          </cell>
          <cell r="K3566" t="str">
            <v>Junio</v>
          </cell>
          <cell r="L3566">
            <v>36705</v>
          </cell>
          <cell r="M3566" t="str">
            <v>Junio</v>
          </cell>
          <cell r="N3566">
            <v>2000</v>
          </cell>
          <cell r="P3566">
            <v>7.1</v>
          </cell>
          <cell r="Q3566">
            <v>17.810000000000016</v>
          </cell>
          <cell r="R3566">
            <v>17.810000000000016</v>
          </cell>
          <cell r="S3566">
            <v>100</v>
          </cell>
          <cell r="T3566">
            <v>154.4</v>
          </cell>
          <cell r="U3566">
            <v>154.4</v>
          </cell>
          <cell r="V3566">
            <v>154.4</v>
          </cell>
          <cell r="W3566">
            <v>154.4</v>
          </cell>
          <cell r="X3566">
            <v>154.4</v>
          </cell>
          <cell r="Y3566">
            <v>27.498640000000027</v>
          </cell>
          <cell r="Z3566">
            <v>181.89864000000003</v>
          </cell>
          <cell r="AA3566">
            <v>2749.8640000000028</v>
          </cell>
          <cell r="AB3566">
            <v>0</v>
          </cell>
          <cell r="AC3566">
            <v>27.498640000000002</v>
          </cell>
          <cell r="AD3566">
            <v>26.850160000000002</v>
          </cell>
          <cell r="AE3566">
            <v>22.820319999999999</v>
          </cell>
          <cell r="AF3566">
            <v>20.056559999999998</v>
          </cell>
          <cell r="AG3566">
            <v>18.40448</v>
          </cell>
          <cell r="AH3566">
            <v>17.570720000000001</v>
          </cell>
          <cell r="AI3566">
            <v>17.570720000000001</v>
          </cell>
          <cell r="AJ3566">
            <v>17.570720000000001</v>
          </cell>
          <cell r="AK3566">
            <v>20.890320000000003</v>
          </cell>
          <cell r="AL3566">
            <v>20.890320000000003</v>
          </cell>
          <cell r="AM3566">
            <v>20.890320000000003</v>
          </cell>
          <cell r="AN3566">
            <v>0</v>
          </cell>
          <cell r="AO3566">
            <v>0</v>
          </cell>
          <cell r="AP3566">
            <v>0</v>
          </cell>
          <cell r="AQ3566">
            <v>231.01328000000001</v>
          </cell>
        </row>
        <row r="3567">
          <cell r="A3567">
            <v>3</v>
          </cell>
          <cell r="B3567" t="str">
            <v>COP</v>
          </cell>
          <cell r="C3567" t="str">
            <v>Forzosas</v>
          </cell>
          <cell r="D3567" t="str">
            <v>Fija</v>
          </cell>
          <cell r="E3567">
            <v>1</v>
          </cell>
          <cell r="F3567">
            <v>36685</v>
          </cell>
          <cell r="G3567" t="str">
            <v>Junio</v>
          </cell>
          <cell r="H3567">
            <v>2000</v>
          </cell>
          <cell r="I3567">
            <v>37050</v>
          </cell>
          <cell r="J3567">
            <v>2001</v>
          </cell>
          <cell r="K3567" t="str">
            <v>Junio</v>
          </cell>
          <cell r="L3567">
            <v>36706</v>
          </cell>
          <cell r="M3567" t="str">
            <v>Junio</v>
          </cell>
          <cell r="N3567">
            <v>2000</v>
          </cell>
          <cell r="P3567">
            <v>0</v>
          </cell>
          <cell r="Q3567">
            <v>15</v>
          </cell>
          <cell r="R3567">
            <v>15.08</v>
          </cell>
          <cell r="S3567">
            <v>100.741</v>
          </cell>
          <cell r="T3567">
            <v>7536</v>
          </cell>
          <cell r="U3567">
            <v>7591.8417600000002</v>
          </cell>
          <cell r="V3567">
            <v>7536</v>
          </cell>
          <cell r="W3567">
            <v>7591.8417600000002</v>
          </cell>
          <cell r="X3567">
            <v>7536</v>
          </cell>
          <cell r="Y3567">
            <v>1130.3999999999999</v>
          </cell>
          <cell r="Z3567">
            <v>8666.4</v>
          </cell>
          <cell r="AA3567">
            <v>113642.88</v>
          </cell>
          <cell r="AB3567">
            <v>0</v>
          </cell>
          <cell r="AC3567">
            <v>0</v>
          </cell>
          <cell r="AD3567">
            <v>1130.3999999999999</v>
          </cell>
          <cell r="AE3567">
            <v>0</v>
          </cell>
          <cell r="AF3567">
            <v>0</v>
          </cell>
          <cell r="AG3567">
            <v>0</v>
          </cell>
          <cell r="AH3567">
            <v>0</v>
          </cell>
          <cell r="AI3567">
            <v>0</v>
          </cell>
          <cell r="AJ3567">
            <v>0</v>
          </cell>
          <cell r="AK3567">
            <v>0</v>
          </cell>
          <cell r="AL3567">
            <v>0</v>
          </cell>
          <cell r="AM3567">
            <v>0</v>
          </cell>
          <cell r="AN3567">
            <v>0</v>
          </cell>
          <cell r="AO3567">
            <v>0</v>
          </cell>
          <cell r="AP3567">
            <v>0</v>
          </cell>
          <cell r="AQ3567">
            <v>1130.3999999999999</v>
          </cell>
        </row>
        <row r="3568">
          <cell r="A3568">
            <v>3</v>
          </cell>
          <cell r="B3568" t="str">
            <v>COP</v>
          </cell>
          <cell r="C3568" t="str">
            <v>Forzosas</v>
          </cell>
          <cell r="D3568" t="str">
            <v>Fija</v>
          </cell>
          <cell r="E3568">
            <v>2</v>
          </cell>
          <cell r="F3568">
            <v>36626</v>
          </cell>
          <cell r="G3568" t="str">
            <v>Abril</v>
          </cell>
          <cell r="H3568">
            <v>2000</v>
          </cell>
          <cell r="I3568">
            <v>37356</v>
          </cell>
          <cell r="J3568">
            <v>2002</v>
          </cell>
          <cell r="K3568" t="str">
            <v>Abril</v>
          </cell>
          <cell r="L3568">
            <v>36706</v>
          </cell>
          <cell r="M3568" t="str">
            <v>Junio</v>
          </cell>
          <cell r="N3568">
            <v>2000</v>
          </cell>
          <cell r="P3568">
            <v>0</v>
          </cell>
          <cell r="Q3568">
            <v>15</v>
          </cell>
          <cell r="R3568">
            <v>18.5</v>
          </cell>
          <cell r="S3568">
            <v>98.138000000000005</v>
          </cell>
          <cell r="T3568">
            <v>6113.8</v>
          </cell>
          <cell r="U3568">
            <v>5999.9610439999997</v>
          </cell>
          <cell r="V3568">
            <v>6113.8</v>
          </cell>
          <cell r="W3568">
            <v>5999.9610439999997</v>
          </cell>
          <cell r="X3568">
            <v>6113.8</v>
          </cell>
          <cell r="Y3568">
            <v>917.07</v>
          </cell>
          <cell r="Z3568">
            <v>7030.87</v>
          </cell>
          <cell r="AA3568">
            <v>113105.3</v>
          </cell>
          <cell r="AB3568">
            <v>0</v>
          </cell>
          <cell r="AC3568">
            <v>0</v>
          </cell>
          <cell r="AD3568">
            <v>917.07</v>
          </cell>
          <cell r="AE3568">
            <v>917.07</v>
          </cell>
          <cell r="AF3568">
            <v>0</v>
          </cell>
          <cell r="AG3568">
            <v>0</v>
          </cell>
          <cell r="AH3568">
            <v>0</v>
          </cell>
          <cell r="AI3568">
            <v>0</v>
          </cell>
          <cell r="AJ3568">
            <v>0</v>
          </cell>
          <cell r="AK3568">
            <v>0</v>
          </cell>
          <cell r="AL3568">
            <v>0</v>
          </cell>
          <cell r="AM3568">
            <v>0</v>
          </cell>
          <cell r="AN3568">
            <v>0</v>
          </cell>
          <cell r="AO3568">
            <v>0</v>
          </cell>
          <cell r="AP3568">
            <v>0</v>
          </cell>
          <cell r="AQ3568">
            <v>1834.14</v>
          </cell>
        </row>
        <row r="3569">
          <cell r="A3569">
            <v>3</v>
          </cell>
          <cell r="B3569" t="str">
            <v>COP</v>
          </cell>
          <cell r="C3569" t="str">
            <v>Convenidas</v>
          </cell>
          <cell r="D3569" t="str">
            <v>Fija</v>
          </cell>
          <cell r="E3569">
            <v>2</v>
          </cell>
          <cell r="F3569">
            <v>36626</v>
          </cell>
          <cell r="G3569" t="str">
            <v>Abril</v>
          </cell>
          <cell r="H3569">
            <v>2000</v>
          </cell>
          <cell r="I3569">
            <v>37356</v>
          </cell>
          <cell r="J3569">
            <v>2002</v>
          </cell>
          <cell r="K3569" t="str">
            <v>Abril</v>
          </cell>
          <cell r="L3569">
            <v>36706</v>
          </cell>
          <cell r="M3569" t="str">
            <v>Junio</v>
          </cell>
          <cell r="N3569">
            <v>2000</v>
          </cell>
          <cell r="P3569">
            <v>0</v>
          </cell>
          <cell r="Q3569">
            <v>15</v>
          </cell>
          <cell r="R3569">
            <v>18.100000000000001</v>
          </cell>
          <cell r="S3569">
            <v>98.686000000000007</v>
          </cell>
          <cell r="T3569">
            <v>462.2</v>
          </cell>
          <cell r="U3569">
            <v>456.12669199999999</v>
          </cell>
          <cell r="V3569">
            <v>462.2</v>
          </cell>
          <cell r="W3569">
            <v>456.12669199999999</v>
          </cell>
          <cell r="X3569">
            <v>462.2</v>
          </cell>
          <cell r="Y3569">
            <v>69.33</v>
          </cell>
          <cell r="Z3569">
            <v>531.53</v>
          </cell>
          <cell r="AA3569">
            <v>8365.82</v>
          </cell>
          <cell r="AB3569">
            <v>0</v>
          </cell>
          <cell r="AC3569">
            <v>0</v>
          </cell>
          <cell r="AD3569">
            <v>69.33</v>
          </cell>
          <cell r="AE3569">
            <v>69.33</v>
          </cell>
          <cell r="AF3569">
            <v>0</v>
          </cell>
          <cell r="AG3569">
            <v>0</v>
          </cell>
          <cell r="AH3569">
            <v>0</v>
          </cell>
          <cell r="AI3569">
            <v>0</v>
          </cell>
          <cell r="AJ3569">
            <v>0</v>
          </cell>
          <cell r="AK3569">
            <v>0</v>
          </cell>
          <cell r="AL3569">
            <v>0</v>
          </cell>
          <cell r="AM3569">
            <v>0</v>
          </cell>
          <cell r="AN3569">
            <v>0</v>
          </cell>
          <cell r="AO3569">
            <v>0</v>
          </cell>
          <cell r="AP3569">
            <v>0</v>
          </cell>
          <cell r="AQ3569">
            <v>138.66</v>
          </cell>
        </row>
        <row r="3570">
          <cell r="A3570">
            <v>3</v>
          </cell>
          <cell r="B3570" t="str">
            <v>COP</v>
          </cell>
          <cell r="C3570" t="str">
            <v>Convenidas</v>
          </cell>
          <cell r="D3570" t="str">
            <v>Fija</v>
          </cell>
          <cell r="E3570">
            <v>3</v>
          </cell>
          <cell r="F3570">
            <v>36654</v>
          </cell>
          <cell r="G3570" t="str">
            <v>Mayo</v>
          </cell>
          <cell r="H3570">
            <v>2000</v>
          </cell>
          <cell r="I3570">
            <v>37749</v>
          </cell>
          <cell r="J3570">
            <v>2003</v>
          </cell>
          <cell r="K3570" t="str">
            <v>Mayo</v>
          </cell>
          <cell r="L3570">
            <v>36706</v>
          </cell>
          <cell r="M3570" t="str">
            <v>Junio</v>
          </cell>
          <cell r="N3570">
            <v>2000</v>
          </cell>
          <cell r="P3570">
            <v>0</v>
          </cell>
          <cell r="Q3570">
            <v>15</v>
          </cell>
          <cell r="R3570">
            <v>19.3</v>
          </cell>
          <cell r="S3570">
            <v>93.155000000000001</v>
          </cell>
          <cell r="T3570">
            <v>1307.5999999999999</v>
          </cell>
          <cell r="U3570">
            <v>1218.0947799999999</v>
          </cell>
          <cell r="V3570">
            <v>1307.5999999999999</v>
          </cell>
          <cell r="W3570">
            <v>1218.0947799999999</v>
          </cell>
          <cell r="X3570">
            <v>1307.5999999999999</v>
          </cell>
          <cell r="Y3570">
            <v>196.14</v>
          </cell>
          <cell r="Z3570">
            <v>1503.7399999999998</v>
          </cell>
          <cell r="AA3570">
            <v>25236.68</v>
          </cell>
          <cell r="AB3570">
            <v>0</v>
          </cell>
          <cell r="AC3570">
            <v>0</v>
          </cell>
          <cell r="AD3570">
            <v>196.14</v>
          </cell>
          <cell r="AE3570">
            <v>196.14</v>
          </cell>
          <cell r="AF3570">
            <v>196.14</v>
          </cell>
          <cell r="AG3570">
            <v>0</v>
          </cell>
          <cell r="AH3570">
            <v>0</v>
          </cell>
          <cell r="AI3570">
            <v>0</v>
          </cell>
          <cell r="AJ3570">
            <v>0</v>
          </cell>
          <cell r="AK3570">
            <v>0</v>
          </cell>
          <cell r="AL3570">
            <v>0</v>
          </cell>
          <cell r="AM3570">
            <v>0</v>
          </cell>
          <cell r="AN3570">
            <v>0</v>
          </cell>
          <cell r="AO3570">
            <v>0</v>
          </cell>
          <cell r="AP3570">
            <v>0</v>
          </cell>
          <cell r="AQ3570">
            <v>588.41999999999996</v>
          </cell>
        </row>
        <row r="3571">
          <cell r="A3571">
            <v>3</v>
          </cell>
          <cell r="B3571" t="str">
            <v>COP</v>
          </cell>
          <cell r="C3571" t="str">
            <v>Subastas</v>
          </cell>
          <cell r="D3571" t="str">
            <v>Fija</v>
          </cell>
          <cell r="E3571">
            <v>1</v>
          </cell>
          <cell r="F3571">
            <v>36685</v>
          </cell>
          <cell r="G3571" t="str">
            <v>Junio</v>
          </cell>
          <cell r="H3571">
            <v>2000</v>
          </cell>
          <cell r="I3571">
            <v>37050</v>
          </cell>
          <cell r="J3571">
            <v>2001</v>
          </cell>
          <cell r="K3571" t="str">
            <v>Junio</v>
          </cell>
          <cell r="L3571">
            <v>36707</v>
          </cell>
          <cell r="M3571" t="str">
            <v>Junio</v>
          </cell>
          <cell r="N3571">
            <v>2000</v>
          </cell>
          <cell r="P3571">
            <v>0</v>
          </cell>
          <cell r="Q3571">
            <v>15</v>
          </cell>
          <cell r="R3571">
            <v>15.08</v>
          </cell>
          <cell r="S3571">
            <v>100.78</v>
          </cell>
          <cell r="T3571">
            <v>22325.599999999999</v>
          </cell>
          <cell r="U3571">
            <v>22499.739679999999</v>
          </cell>
          <cell r="V3571">
            <v>22325.599999999999</v>
          </cell>
          <cell r="W3571">
            <v>22499.739679999999</v>
          </cell>
          <cell r="X3571">
            <v>22325.599999999999</v>
          </cell>
          <cell r="Y3571">
            <v>3348.8399999999997</v>
          </cell>
          <cell r="Z3571">
            <v>25674.44</v>
          </cell>
          <cell r="AA3571">
            <v>336670.04799999995</v>
          </cell>
          <cell r="AB3571">
            <v>0</v>
          </cell>
          <cell r="AC3571">
            <v>0</v>
          </cell>
          <cell r="AD3571">
            <v>3348.8399999999997</v>
          </cell>
          <cell r="AE3571">
            <v>0</v>
          </cell>
          <cell r="AF3571">
            <v>0</v>
          </cell>
          <cell r="AG3571">
            <v>0</v>
          </cell>
          <cell r="AH3571">
            <v>0</v>
          </cell>
          <cell r="AI3571">
            <v>0</v>
          </cell>
          <cell r="AJ3571">
            <v>0</v>
          </cell>
          <cell r="AK3571">
            <v>0</v>
          </cell>
          <cell r="AL3571">
            <v>0</v>
          </cell>
          <cell r="AM3571">
            <v>0</v>
          </cell>
          <cell r="AN3571">
            <v>0</v>
          </cell>
          <cell r="AO3571">
            <v>0</v>
          </cell>
          <cell r="AP3571">
            <v>0</v>
          </cell>
          <cell r="AQ3571">
            <v>3348.8399999999997</v>
          </cell>
        </row>
        <row r="3572">
          <cell r="A3572">
            <v>3</v>
          </cell>
          <cell r="B3572" t="str">
            <v>COP</v>
          </cell>
          <cell r="C3572" t="str">
            <v>Subastas</v>
          </cell>
          <cell r="D3572" t="str">
            <v>Fija</v>
          </cell>
          <cell r="E3572">
            <v>2</v>
          </cell>
          <cell r="F3572">
            <v>36626</v>
          </cell>
          <cell r="G3572" t="str">
            <v>Abril</v>
          </cell>
          <cell r="H3572">
            <v>2000</v>
          </cell>
          <cell r="I3572">
            <v>37356</v>
          </cell>
          <cell r="J3572">
            <v>2002</v>
          </cell>
          <cell r="K3572" t="str">
            <v>Abril</v>
          </cell>
          <cell r="L3572">
            <v>36707</v>
          </cell>
          <cell r="M3572" t="str">
            <v>Junio</v>
          </cell>
          <cell r="N3572">
            <v>2000</v>
          </cell>
          <cell r="P3572">
            <v>0</v>
          </cell>
          <cell r="Q3572">
            <v>15</v>
          </cell>
          <cell r="R3572">
            <v>18.5</v>
          </cell>
          <cell r="S3572">
            <v>98.183999999999997</v>
          </cell>
          <cell r="T3572">
            <v>22277.4</v>
          </cell>
          <cell r="U3572">
            <v>21872.842416</v>
          </cell>
          <cell r="V3572">
            <v>22277.4</v>
          </cell>
          <cell r="W3572">
            <v>21872.842416</v>
          </cell>
          <cell r="X3572">
            <v>22277.4</v>
          </cell>
          <cell r="Y3572">
            <v>3341.61</v>
          </cell>
          <cell r="Z3572">
            <v>25619.010000000002</v>
          </cell>
          <cell r="AA3572">
            <v>412131.9</v>
          </cell>
          <cell r="AB3572">
            <v>0</v>
          </cell>
          <cell r="AC3572">
            <v>0</v>
          </cell>
          <cell r="AD3572">
            <v>3341.61</v>
          </cell>
          <cell r="AE3572">
            <v>3341.61</v>
          </cell>
          <cell r="AF3572">
            <v>0</v>
          </cell>
          <cell r="AG3572">
            <v>0</v>
          </cell>
          <cell r="AH3572">
            <v>0</v>
          </cell>
          <cell r="AI3572">
            <v>0</v>
          </cell>
          <cell r="AJ3572">
            <v>0</v>
          </cell>
          <cell r="AK3572">
            <v>0</v>
          </cell>
          <cell r="AL3572">
            <v>0</v>
          </cell>
          <cell r="AM3572">
            <v>0</v>
          </cell>
          <cell r="AN3572">
            <v>0</v>
          </cell>
          <cell r="AO3572">
            <v>0</v>
          </cell>
          <cell r="AP3572">
            <v>0</v>
          </cell>
          <cell r="AQ3572">
            <v>6683.22</v>
          </cell>
        </row>
        <row r="3573">
          <cell r="A3573">
            <v>3</v>
          </cell>
          <cell r="B3573" t="str">
            <v>COP</v>
          </cell>
          <cell r="C3573" t="str">
            <v>Subastas</v>
          </cell>
          <cell r="D3573" t="str">
            <v>Fija</v>
          </cell>
          <cell r="E3573">
            <v>3</v>
          </cell>
          <cell r="F3573">
            <v>36654</v>
          </cell>
          <cell r="G3573" t="str">
            <v>Mayo</v>
          </cell>
          <cell r="H3573">
            <v>2000</v>
          </cell>
          <cell r="I3573">
            <v>37749</v>
          </cell>
          <cell r="J3573">
            <v>2003</v>
          </cell>
          <cell r="K3573" t="str">
            <v>Mayo</v>
          </cell>
          <cell r="L3573">
            <v>36707</v>
          </cell>
          <cell r="M3573" t="str">
            <v>Junio</v>
          </cell>
          <cell r="N3573">
            <v>2000</v>
          </cell>
          <cell r="P3573">
            <v>0</v>
          </cell>
          <cell r="Q3573">
            <v>15</v>
          </cell>
          <cell r="R3573">
            <v>19.52</v>
          </cell>
          <cell r="S3573">
            <v>92.778000000000006</v>
          </cell>
          <cell r="T3573">
            <v>16167.6</v>
          </cell>
          <cell r="U3573">
            <v>14999.975928</v>
          </cell>
          <cell r="V3573">
            <v>16167.6</v>
          </cell>
          <cell r="W3573">
            <v>14999.975928</v>
          </cell>
          <cell r="X3573">
            <v>16167.6</v>
          </cell>
          <cell r="Y3573">
            <v>2425.14</v>
          </cell>
          <cell r="Z3573">
            <v>18592.740000000002</v>
          </cell>
          <cell r="AA3573">
            <v>315591.55200000003</v>
          </cell>
          <cell r="AB3573">
            <v>0</v>
          </cell>
          <cell r="AC3573">
            <v>0</v>
          </cell>
          <cell r="AD3573">
            <v>2425.14</v>
          </cell>
          <cell r="AE3573">
            <v>2425.14</v>
          </cell>
          <cell r="AF3573">
            <v>2425.14</v>
          </cell>
          <cell r="AG3573">
            <v>0</v>
          </cell>
          <cell r="AH3573">
            <v>0</v>
          </cell>
          <cell r="AI3573">
            <v>0</v>
          </cell>
          <cell r="AJ3573">
            <v>0</v>
          </cell>
          <cell r="AK3573">
            <v>0</v>
          </cell>
          <cell r="AL3573">
            <v>0</v>
          </cell>
          <cell r="AM3573">
            <v>0</v>
          </cell>
          <cell r="AN3573">
            <v>0</v>
          </cell>
          <cell r="AO3573">
            <v>0</v>
          </cell>
          <cell r="AP3573">
            <v>0</v>
          </cell>
          <cell r="AQ3573">
            <v>7275.42</v>
          </cell>
        </row>
        <row r="3574">
          <cell r="A3574">
            <v>3</v>
          </cell>
          <cell r="B3574" t="str">
            <v>COP</v>
          </cell>
          <cell r="C3574" t="str">
            <v>Subastas</v>
          </cell>
          <cell r="D3574" t="str">
            <v>Fija</v>
          </cell>
          <cell r="E3574">
            <v>5</v>
          </cell>
          <cell r="F3574">
            <v>36560</v>
          </cell>
          <cell r="G3574" t="str">
            <v>Febrero</v>
          </cell>
          <cell r="H3574">
            <v>2000</v>
          </cell>
          <cell r="I3574">
            <v>38387</v>
          </cell>
          <cell r="J3574">
            <v>2005</v>
          </cell>
          <cell r="K3574" t="str">
            <v>Febrero</v>
          </cell>
          <cell r="L3574">
            <v>36707</v>
          </cell>
          <cell r="M3574" t="str">
            <v>Junio</v>
          </cell>
          <cell r="N3574">
            <v>2000</v>
          </cell>
          <cell r="P3574">
            <v>0</v>
          </cell>
          <cell r="Q3574">
            <v>15</v>
          </cell>
          <cell r="R3574">
            <v>20.3</v>
          </cell>
          <cell r="S3574">
            <v>90.718000000000004</v>
          </cell>
          <cell r="T3574">
            <v>8267.2000000000007</v>
          </cell>
          <cell r="U3574">
            <v>7499.8384960000003</v>
          </cell>
          <cell r="V3574">
            <v>8267.2000000000007</v>
          </cell>
          <cell r="W3574">
            <v>7499.8384960000003</v>
          </cell>
          <cell r="X3574">
            <v>8267.2000000000007</v>
          </cell>
          <cell r="Y3574">
            <v>1240.0800000000002</v>
          </cell>
          <cell r="Z3574">
            <v>9507.2800000000007</v>
          </cell>
          <cell r="AA3574">
            <v>167824.16000000003</v>
          </cell>
          <cell r="AB3574">
            <v>0</v>
          </cell>
          <cell r="AC3574">
            <v>0</v>
          </cell>
          <cell r="AD3574">
            <v>1240.0800000000002</v>
          </cell>
          <cell r="AE3574">
            <v>1240.0800000000002</v>
          </cell>
          <cell r="AF3574">
            <v>1240.0800000000002</v>
          </cell>
          <cell r="AG3574">
            <v>1240.0800000000002</v>
          </cell>
          <cell r="AH3574">
            <v>1240.0800000000002</v>
          </cell>
          <cell r="AI3574">
            <v>0</v>
          </cell>
          <cell r="AJ3574">
            <v>0</v>
          </cell>
          <cell r="AK3574">
            <v>0</v>
          </cell>
          <cell r="AL3574">
            <v>0</v>
          </cell>
          <cell r="AM3574">
            <v>0</v>
          </cell>
          <cell r="AN3574">
            <v>0</v>
          </cell>
          <cell r="AO3574">
            <v>0</v>
          </cell>
          <cell r="AP3574">
            <v>0</v>
          </cell>
          <cell r="AQ3574">
            <v>6200.4000000000005</v>
          </cell>
        </row>
        <row r="3575">
          <cell r="A3575">
            <v>3</v>
          </cell>
          <cell r="B3575" t="str">
            <v>COP</v>
          </cell>
          <cell r="C3575" t="str">
            <v>Forzosas</v>
          </cell>
          <cell r="D3575" t="str">
            <v>Fija</v>
          </cell>
          <cell r="E3575">
            <v>1</v>
          </cell>
          <cell r="F3575">
            <v>36685</v>
          </cell>
          <cell r="G3575" t="str">
            <v>Junio</v>
          </cell>
          <cell r="H3575">
            <v>2000</v>
          </cell>
          <cell r="I3575">
            <v>37050</v>
          </cell>
          <cell r="J3575">
            <v>2001</v>
          </cell>
          <cell r="K3575" t="str">
            <v>Junio</v>
          </cell>
          <cell r="L3575">
            <v>36711</v>
          </cell>
          <cell r="M3575" t="str">
            <v>Julio</v>
          </cell>
          <cell r="N3575">
            <v>2000</v>
          </cell>
          <cell r="P3575">
            <v>0</v>
          </cell>
          <cell r="Q3575">
            <v>15</v>
          </cell>
          <cell r="R3575">
            <v>15.08</v>
          </cell>
          <cell r="S3575">
            <v>100.935</v>
          </cell>
          <cell r="T3575">
            <v>4953.6000000000004</v>
          </cell>
          <cell r="U3575">
            <v>4999.9161599999998</v>
          </cell>
          <cell r="V3575">
            <v>4953.6000000000004</v>
          </cell>
          <cell r="W3575">
            <v>4999.9161599999998</v>
          </cell>
          <cell r="X3575">
            <v>4953.6000000000004</v>
          </cell>
          <cell r="Y3575">
            <v>743.04000000000008</v>
          </cell>
          <cell r="Z3575">
            <v>5696.64</v>
          </cell>
          <cell r="AA3575">
            <v>74700.288</v>
          </cell>
          <cell r="AB3575">
            <v>0</v>
          </cell>
          <cell r="AC3575">
            <v>0</v>
          </cell>
          <cell r="AD3575">
            <v>743.04000000000008</v>
          </cell>
          <cell r="AE3575">
            <v>0</v>
          </cell>
          <cell r="AF3575">
            <v>0</v>
          </cell>
          <cell r="AG3575">
            <v>0</v>
          </cell>
          <cell r="AH3575">
            <v>0</v>
          </cell>
          <cell r="AI3575">
            <v>0</v>
          </cell>
          <cell r="AJ3575">
            <v>0</v>
          </cell>
          <cell r="AK3575">
            <v>0</v>
          </cell>
          <cell r="AL3575">
            <v>0</v>
          </cell>
          <cell r="AM3575">
            <v>0</v>
          </cell>
          <cell r="AN3575">
            <v>0</v>
          </cell>
          <cell r="AO3575">
            <v>0</v>
          </cell>
          <cell r="AP3575">
            <v>0</v>
          </cell>
          <cell r="AQ3575">
            <v>743.04000000000008</v>
          </cell>
        </row>
        <row r="3576">
          <cell r="A3576">
            <v>3</v>
          </cell>
          <cell r="B3576" t="str">
            <v>COP</v>
          </cell>
          <cell r="C3576" t="str">
            <v>Forzosas</v>
          </cell>
          <cell r="D3576" t="str">
            <v>Fija</v>
          </cell>
          <cell r="E3576">
            <v>1</v>
          </cell>
          <cell r="F3576">
            <v>36685</v>
          </cell>
          <cell r="G3576" t="str">
            <v>Junio</v>
          </cell>
          <cell r="H3576">
            <v>2000</v>
          </cell>
          <cell r="I3576">
            <v>37050</v>
          </cell>
          <cell r="J3576">
            <v>2001</v>
          </cell>
          <cell r="K3576" t="str">
            <v>Junio</v>
          </cell>
          <cell r="L3576">
            <v>36713</v>
          </cell>
          <cell r="M3576" t="str">
            <v>Julio</v>
          </cell>
          <cell r="N3576">
            <v>2000</v>
          </cell>
          <cell r="P3576">
            <v>0</v>
          </cell>
          <cell r="Q3576">
            <v>15</v>
          </cell>
          <cell r="R3576">
            <v>15.08</v>
          </cell>
          <cell r="S3576">
            <v>101.01300000000001</v>
          </cell>
          <cell r="T3576">
            <v>4949.8</v>
          </cell>
          <cell r="U3576">
            <v>4999.9414740000002</v>
          </cell>
          <cell r="V3576">
            <v>4949.8</v>
          </cell>
          <cell r="W3576">
            <v>4999.9414740000002</v>
          </cell>
          <cell r="X3576">
            <v>4949.8</v>
          </cell>
          <cell r="Y3576">
            <v>742.47</v>
          </cell>
          <cell r="Z3576">
            <v>5692.27</v>
          </cell>
          <cell r="AA3576">
            <v>74642.983999999997</v>
          </cell>
          <cell r="AB3576">
            <v>0</v>
          </cell>
          <cell r="AC3576">
            <v>0</v>
          </cell>
          <cell r="AD3576">
            <v>742.47</v>
          </cell>
          <cell r="AE3576">
            <v>0</v>
          </cell>
          <cell r="AF3576">
            <v>0</v>
          </cell>
          <cell r="AG3576">
            <v>0</v>
          </cell>
          <cell r="AH3576">
            <v>0</v>
          </cell>
          <cell r="AI3576">
            <v>0</v>
          </cell>
          <cell r="AJ3576">
            <v>0</v>
          </cell>
          <cell r="AK3576">
            <v>0</v>
          </cell>
          <cell r="AL3576">
            <v>0</v>
          </cell>
          <cell r="AM3576">
            <v>0</v>
          </cell>
          <cell r="AN3576">
            <v>0</v>
          </cell>
          <cell r="AO3576">
            <v>0</v>
          </cell>
          <cell r="AP3576">
            <v>0</v>
          </cell>
          <cell r="AQ3576">
            <v>742.47</v>
          </cell>
        </row>
        <row r="3577">
          <cell r="A3577">
            <v>3</v>
          </cell>
          <cell r="B3577" t="str">
            <v>COP</v>
          </cell>
          <cell r="C3577" t="str">
            <v>Forzosas</v>
          </cell>
          <cell r="D3577" t="str">
            <v>Fija</v>
          </cell>
          <cell r="E3577">
            <v>1</v>
          </cell>
          <cell r="F3577">
            <v>36685</v>
          </cell>
          <cell r="G3577" t="str">
            <v>Junio</v>
          </cell>
          <cell r="H3577">
            <v>2000</v>
          </cell>
          <cell r="I3577">
            <v>37050</v>
          </cell>
          <cell r="J3577">
            <v>2001</v>
          </cell>
          <cell r="K3577" t="str">
            <v>Junio</v>
          </cell>
          <cell r="L3577">
            <v>36714</v>
          </cell>
          <cell r="M3577" t="str">
            <v>Julio</v>
          </cell>
          <cell r="N3577">
            <v>2000</v>
          </cell>
          <cell r="P3577">
            <v>0</v>
          </cell>
          <cell r="Q3577">
            <v>15</v>
          </cell>
          <cell r="R3577">
            <v>15.08</v>
          </cell>
          <cell r="S3577">
            <v>101.05200000000001</v>
          </cell>
          <cell r="T3577">
            <v>2968.6</v>
          </cell>
          <cell r="U3577">
            <v>2999.8296719999998</v>
          </cell>
          <cell r="V3577">
            <v>2968.6</v>
          </cell>
          <cell r="W3577">
            <v>2999.8296719999998</v>
          </cell>
          <cell r="X3577">
            <v>2968.6</v>
          </cell>
          <cell r="Y3577">
            <v>445.28999999999996</v>
          </cell>
          <cell r="Z3577">
            <v>3413.89</v>
          </cell>
          <cell r="AA3577">
            <v>44766.487999999998</v>
          </cell>
          <cell r="AB3577">
            <v>0</v>
          </cell>
          <cell r="AC3577">
            <v>0</v>
          </cell>
          <cell r="AD3577">
            <v>445.28999999999996</v>
          </cell>
          <cell r="AE3577">
            <v>0</v>
          </cell>
          <cell r="AF3577">
            <v>0</v>
          </cell>
          <cell r="AG3577">
            <v>0</v>
          </cell>
          <cell r="AH3577">
            <v>0</v>
          </cell>
          <cell r="AI3577">
            <v>0</v>
          </cell>
          <cell r="AJ3577">
            <v>0</v>
          </cell>
          <cell r="AK3577">
            <v>0</v>
          </cell>
          <cell r="AL3577">
            <v>0</v>
          </cell>
          <cell r="AM3577">
            <v>0</v>
          </cell>
          <cell r="AN3577">
            <v>0</v>
          </cell>
          <cell r="AO3577">
            <v>0</v>
          </cell>
          <cell r="AP3577">
            <v>0</v>
          </cell>
          <cell r="AQ3577">
            <v>445.28999999999996</v>
          </cell>
        </row>
        <row r="3578">
          <cell r="A3578">
            <v>3</v>
          </cell>
          <cell r="B3578" t="str">
            <v>COP</v>
          </cell>
          <cell r="C3578" t="str">
            <v>Forzosas</v>
          </cell>
          <cell r="D3578" t="str">
            <v>Fija</v>
          </cell>
          <cell r="E3578">
            <v>1</v>
          </cell>
          <cell r="F3578">
            <v>36685</v>
          </cell>
          <cell r="G3578" t="str">
            <v>Junio</v>
          </cell>
          <cell r="H3578">
            <v>2000</v>
          </cell>
          <cell r="I3578">
            <v>37050</v>
          </cell>
          <cell r="J3578">
            <v>2001</v>
          </cell>
          <cell r="K3578" t="str">
            <v>Junio</v>
          </cell>
          <cell r="L3578">
            <v>36717</v>
          </cell>
          <cell r="M3578" t="str">
            <v>Julio</v>
          </cell>
          <cell r="N3578">
            <v>2000</v>
          </cell>
          <cell r="P3578">
            <v>0</v>
          </cell>
          <cell r="Q3578">
            <v>15</v>
          </cell>
          <cell r="R3578">
            <v>15.08</v>
          </cell>
          <cell r="S3578">
            <v>101.169</v>
          </cell>
          <cell r="T3578">
            <v>3338.9</v>
          </cell>
          <cell r="U3578">
            <v>3377.9317409999999</v>
          </cell>
          <cell r="V3578">
            <v>3338.9</v>
          </cell>
          <cell r="W3578">
            <v>3377.9317409999999</v>
          </cell>
          <cell r="X3578">
            <v>3338.9</v>
          </cell>
          <cell r="Y3578">
            <v>500.83499999999998</v>
          </cell>
          <cell r="Z3578">
            <v>3839.7350000000001</v>
          </cell>
          <cell r="AA3578">
            <v>50350.612000000001</v>
          </cell>
          <cell r="AB3578">
            <v>0</v>
          </cell>
          <cell r="AC3578">
            <v>0</v>
          </cell>
          <cell r="AD3578">
            <v>500.83499999999998</v>
          </cell>
          <cell r="AE3578">
            <v>0</v>
          </cell>
          <cell r="AF3578">
            <v>0</v>
          </cell>
          <cell r="AG3578">
            <v>0</v>
          </cell>
          <cell r="AH3578">
            <v>0</v>
          </cell>
          <cell r="AI3578">
            <v>0</v>
          </cell>
          <cell r="AJ3578">
            <v>0</v>
          </cell>
          <cell r="AK3578">
            <v>0</v>
          </cell>
          <cell r="AL3578">
            <v>0</v>
          </cell>
          <cell r="AM3578">
            <v>0</v>
          </cell>
          <cell r="AN3578">
            <v>0</v>
          </cell>
          <cell r="AO3578">
            <v>0</v>
          </cell>
          <cell r="AP3578">
            <v>0</v>
          </cell>
          <cell r="AQ3578">
            <v>500.83499999999998</v>
          </cell>
        </row>
        <row r="3579">
          <cell r="A3579">
            <v>3</v>
          </cell>
          <cell r="B3579" t="str">
            <v>COP</v>
          </cell>
          <cell r="C3579" t="str">
            <v>Forzosas</v>
          </cell>
          <cell r="D3579" t="str">
            <v>Fija</v>
          </cell>
          <cell r="E3579">
            <v>1</v>
          </cell>
          <cell r="F3579">
            <v>36685</v>
          </cell>
          <cell r="G3579" t="str">
            <v>Junio</v>
          </cell>
          <cell r="H3579">
            <v>2000</v>
          </cell>
          <cell r="I3579">
            <v>37050</v>
          </cell>
          <cell r="J3579">
            <v>2001</v>
          </cell>
          <cell r="K3579" t="str">
            <v>Junio</v>
          </cell>
          <cell r="L3579">
            <v>36719</v>
          </cell>
          <cell r="M3579" t="str">
            <v>Julio</v>
          </cell>
          <cell r="N3579">
            <v>2000</v>
          </cell>
          <cell r="P3579">
            <v>0</v>
          </cell>
          <cell r="Q3579">
            <v>15</v>
          </cell>
          <cell r="R3579">
            <v>15.08</v>
          </cell>
          <cell r="S3579">
            <v>101.247</v>
          </cell>
          <cell r="T3579">
            <v>1635.6</v>
          </cell>
          <cell r="U3579">
            <v>1655.995932</v>
          </cell>
          <cell r="V3579">
            <v>1635.6</v>
          </cell>
          <cell r="W3579">
            <v>1655.995932</v>
          </cell>
          <cell r="X3579">
            <v>1635.6</v>
          </cell>
          <cell r="Y3579">
            <v>245.33999999999997</v>
          </cell>
          <cell r="Z3579">
            <v>1880.9399999999998</v>
          </cell>
          <cell r="AA3579">
            <v>24664.847999999998</v>
          </cell>
          <cell r="AB3579">
            <v>0</v>
          </cell>
          <cell r="AC3579">
            <v>0</v>
          </cell>
          <cell r="AD3579">
            <v>245.33999999999997</v>
          </cell>
          <cell r="AE3579">
            <v>0</v>
          </cell>
          <cell r="AF3579">
            <v>0</v>
          </cell>
          <cell r="AG3579">
            <v>0</v>
          </cell>
          <cell r="AH3579">
            <v>0</v>
          </cell>
          <cell r="AI3579">
            <v>0</v>
          </cell>
          <cell r="AJ3579">
            <v>0</v>
          </cell>
          <cell r="AK3579">
            <v>0</v>
          </cell>
          <cell r="AL3579">
            <v>0</v>
          </cell>
          <cell r="AM3579">
            <v>0</v>
          </cell>
          <cell r="AN3579">
            <v>0</v>
          </cell>
          <cell r="AO3579">
            <v>0</v>
          </cell>
          <cell r="AP3579">
            <v>0</v>
          </cell>
          <cell r="AQ3579">
            <v>245.33999999999997</v>
          </cell>
        </row>
        <row r="3580">
          <cell r="A3580">
            <v>3</v>
          </cell>
          <cell r="B3580" t="str">
            <v>COP</v>
          </cell>
          <cell r="C3580" t="str">
            <v>Forzosas</v>
          </cell>
          <cell r="D3580" t="str">
            <v>Fija</v>
          </cell>
          <cell r="E3580">
            <v>1</v>
          </cell>
          <cell r="F3580">
            <v>36685</v>
          </cell>
          <cell r="G3580" t="str">
            <v>Junio</v>
          </cell>
          <cell r="H3580">
            <v>2000</v>
          </cell>
          <cell r="I3580">
            <v>37050</v>
          </cell>
          <cell r="J3580">
            <v>2001</v>
          </cell>
          <cell r="K3580" t="str">
            <v>Junio</v>
          </cell>
          <cell r="L3580">
            <v>36721</v>
          </cell>
          <cell r="M3580" t="str">
            <v>Julio</v>
          </cell>
          <cell r="N3580">
            <v>2000</v>
          </cell>
          <cell r="P3580">
            <v>0</v>
          </cell>
          <cell r="Q3580">
            <v>15</v>
          </cell>
          <cell r="R3580">
            <v>14.95</v>
          </cell>
          <cell r="S3580">
            <v>101.428</v>
          </cell>
          <cell r="T3580">
            <v>4436.5</v>
          </cell>
          <cell r="U3580">
            <v>4499.85322</v>
          </cell>
          <cell r="V3580">
            <v>4436.5</v>
          </cell>
          <cell r="W3580">
            <v>4499.85322</v>
          </cell>
          <cell r="X3580">
            <v>4436.5</v>
          </cell>
          <cell r="Y3580">
            <v>665.47500000000002</v>
          </cell>
          <cell r="Z3580">
            <v>5101.9750000000004</v>
          </cell>
          <cell r="AA3580">
            <v>66325.675000000003</v>
          </cell>
          <cell r="AB3580">
            <v>0</v>
          </cell>
          <cell r="AC3580">
            <v>0</v>
          </cell>
          <cell r="AD3580">
            <v>665.47500000000002</v>
          </cell>
          <cell r="AE3580">
            <v>0</v>
          </cell>
          <cell r="AF3580">
            <v>0</v>
          </cell>
          <cell r="AG3580">
            <v>0</v>
          </cell>
          <cell r="AH3580">
            <v>0</v>
          </cell>
          <cell r="AI3580">
            <v>0</v>
          </cell>
          <cell r="AJ3580">
            <v>0</v>
          </cell>
          <cell r="AK3580">
            <v>0</v>
          </cell>
          <cell r="AL3580">
            <v>0</v>
          </cell>
          <cell r="AM3580">
            <v>0</v>
          </cell>
          <cell r="AN3580">
            <v>0</v>
          </cell>
          <cell r="AO3580">
            <v>0</v>
          </cell>
          <cell r="AP3580">
            <v>0</v>
          </cell>
          <cell r="AQ3580">
            <v>665.47500000000002</v>
          </cell>
        </row>
        <row r="3581">
          <cell r="A3581">
            <v>3</v>
          </cell>
          <cell r="B3581" t="str">
            <v>COP</v>
          </cell>
          <cell r="C3581" t="str">
            <v>Forzosas</v>
          </cell>
          <cell r="D3581" t="str">
            <v>Fija</v>
          </cell>
          <cell r="E3581">
            <v>1</v>
          </cell>
          <cell r="F3581">
            <v>36685</v>
          </cell>
          <cell r="G3581" t="str">
            <v>Junio</v>
          </cell>
          <cell r="H3581">
            <v>2000</v>
          </cell>
          <cell r="I3581">
            <v>37050</v>
          </cell>
          <cell r="J3581">
            <v>2001</v>
          </cell>
          <cell r="K3581" t="str">
            <v>Junio</v>
          </cell>
          <cell r="L3581">
            <v>36724</v>
          </cell>
          <cell r="M3581" t="str">
            <v>Julio</v>
          </cell>
          <cell r="N3581">
            <v>2000</v>
          </cell>
          <cell r="P3581">
            <v>0</v>
          </cell>
          <cell r="Q3581">
            <v>15</v>
          </cell>
          <cell r="R3581">
            <v>14.95</v>
          </cell>
          <cell r="S3581">
            <v>101.544</v>
          </cell>
          <cell r="T3581">
            <v>140.80000000000001</v>
          </cell>
          <cell r="U3581">
            <v>142.973952</v>
          </cell>
          <cell r="V3581">
            <v>140.80000000000001</v>
          </cell>
          <cell r="W3581">
            <v>142.973952</v>
          </cell>
          <cell r="X3581">
            <v>140.80000000000001</v>
          </cell>
          <cell r="Y3581">
            <v>21.12</v>
          </cell>
          <cell r="Z3581">
            <v>161.92000000000002</v>
          </cell>
          <cell r="AA3581">
            <v>2104.96</v>
          </cell>
          <cell r="AB3581">
            <v>0</v>
          </cell>
          <cell r="AC3581">
            <v>0</v>
          </cell>
          <cell r="AD3581">
            <v>21.12</v>
          </cell>
          <cell r="AE3581">
            <v>0</v>
          </cell>
          <cell r="AF3581">
            <v>0</v>
          </cell>
          <cell r="AG3581">
            <v>0</v>
          </cell>
          <cell r="AH3581">
            <v>0</v>
          </cell>
          <cell r="AI3581">
            <v>0</v>
          </cell>
          <cell r="AJ3581">
            <v>0</v>
          </cell>
          <cell r="AK3581">
            <v>0</v>
          </cell>
          <cell r="AL3581">
            <v>0</v>
          </cell>
          <cell r="AM3581">
            <v>0</v>
          </cell>
          <cell r="AN3581">
            <v>0</v>
          </cell>
          <cell r="AO3581">
            <v>0</v>
          </cell>
          <cell r="AP3581">
            <v>0</v>
          </cell>
          <cell r="AQ3581">
            <v>21.12</v>
          </cell>
        </row>
        <row r="3582">
          <cell r="A3582">
            <v>3</v>
          </cell>
          <cell r="B3582" t="str">
            <v>COP</v>
          </cell>
          <cell r="C3582" t="str">
            <v>Forzosas</v>
          </cell>
          <cell r="D3582" t="str">
            <v>Fija</v>
          </cell>
          <cell r="E3582">
            <v>1</v>
          </cell>
          <cell r="F3582">
            <v>36685</v>
          </cell>
          <cell r="G3582" t="str">
            <v>Junio</v>
          </cell>
          <cell r="H3582">
            <v>2000</v>
          </cell>
          <cell r="I3582">
            <v>37050</v>
          </cell>
          <cell r="J3582">
            <v>2001</v>
          </cell>
          <cell r="K3582" t="str">
            <v>Junio</v>
          </cell>
          <cell r="L3582">
            <v>36726</v>
          </cell>
          <cell r="M3582" t="str">
            <v>Julio</v>
          </cell>
          <cell r="N3582">
            <v>2000</v>
          </cell>
          <cell r="P3582">
            <v>0</v>
          </cell>
          <cell r="Q3582">
            <v>15</v>
          </cell>
          <cell r="R3582">
            <v>14.95</v>
          </cell>
          <cell r="S3582">
            <v>101.622</v>
          </cell>
          <cell r="T3582">
            <v>2874.3</v>
          </cell>
          <cell r="U3582">
            <v>2920.9211460000001</v>
          </cell>
          <cell r="V3582">
            <v>2874.3</v>
          </cell>
          <cell r="W3582">
            <v>2920.9211460000001</v>
          </cell>
          <cell r="X3582">
            <v>2874.3</v>
          </cell>
          <cell r="Y3582">
            <v>431.14500000000004</v>
          </cell>
          <cell r="Z3582">
            <v>3305.4450000000002</v>
          </cell>
          <cell r="AA3582">
            <v>42970.785000000003</v>
          </cell>
          <cell r="AB3582">
            <v>0</v>
          </cell>
          <cell r="AC3582">
            <v>0</v>
          </cell>
          <cell r="AD3582">
            <v>431.14500000000004</v>
          </cell>
          <cell r="AE3582">
            <v>0</v>
          </cell>
          <cell r="AF3582">
            <v>0</v>
          </cell>
          <cell r="AG3582">
            <v>0</v>
          </cell>
          <cell r="AH3582">
            <v>0</v>
          </cell>
          <cell r="AI3582">
            <v>0</v>
          </cell>
          <cell r="AJ3582">
            <v>0</v>
          </cell>
          <cell r="AK3582">
            <v>0</v>
          </cell>
          <cell r="AL3582">
            <v>0</v>
          </cell>
          <cell r="AM3582">
            <v>0</v>
          </cell>
          <cell r="AN3582">
            <v>0</v>
          </cell>
          <cell r="AO3582">
            <v>0</v>
          </cell>
          <cell r="AP3582">
            <v>0</v>
          </cell>
          <cell r="AQ3582">
            <v>431.14500000000004</v>
          </cell>
        </row>
        <row r="3583">
          <cell r="A3583">
            <v>3</v>
          </cell>
          <cell r="B3583" t="str">
            <v>COP</v>
          </cell>
          <cell r="C3583" t="str">
            <v>Forzosas</v>
          </cell>
          <cell r="D3583" t="str">
            <v>Fija</v>
          </cell>
          <cell r="E3583">
            <v>1</v>
          </cell>
          <cell r="F3583">
            <v>36685</v>
          </cell>
          <cell r="G3583" t="str">
            <v>Junio</v>
          </cell>
          <cell r="H3583">
            <v>2000</v>
          </cell>
          <cell r="I3583">
            <v>37050</v>
          </cell>
          <cell r="J3583">
            <v>2001</v>
          </cell>
          <cell r="K3583" t="str">
            <v>Junio</v>
          </cell>
          <cell r="L3583">
            <v>36728</v>
          </cell>
          <cell r="M3583" t="str">
            <v>Julio</v>
          </cell>
          <cell r="N3583">
            <v>2000</v>
          </cell>
          <cell r="P3583">
            <v>0</v>
          </cell>
          <cell r="Q3583">
            <v>15</v>
          </cell>
          <cell r="R3583">
            <v>15</v>
          </cell>
          <cell r="S3583">
            <v>101.66</v>
          </cell>
          <cell r="T3583">
            <v>504.2</v>
          </cell>
          <cell r="U3583">
            <v>512.56971999999996</v>
          </cell>
          <cell r="V3583">
            <v>504.2</v>
          </cell>
          <cell r="W3583">
            <v>512.56971999999996</v>
          </cell>
          <cell r="X3583">
            <v>504.2</v>
          </cell>
          <cell r="Y3583">
            <v>75.63</v>
          </cell>
          <cell r="Z3583">
            <v>579.82999999999993</v>
          </cell>
          <cell r="AA3583">
            <v>7563</v>
          </cell>
          <cell r="AB3583">
            <v>0</v>
          </cell>
          <cell r="AC3583">
            <v>0</v>
          </cell>
          <cell r="AD3583">
            <v>75.63</v>
          </cell>
          <cell r="AE3583">
            <v>0</v>
          </cell>
          <cell r="AF3583">
            <v>0</v>
          </cell>
          <cell r="AG3583">
            <v>0</v>
          </cell>
          <cell r="AH3583">
            <v>0</v>
          </cell>
          <cell r="AI3583">
            <v>0</v>
          </cell>
          <cell r="AJ3583">
            <v>0</v>
          </cell>
          <cell r="AK3583">
            <v>0</v>
          </cell>
          <cell r="AL3583">
            <v>0</v>
          </cell>
          <cell r="AM3583">
            <v>0</v>
          </cell>
          <cell r="AN3583">
            <v>0</v>
          </cell>
          <cell r="AO3583">
            <v>0</v>
          </cell>
          <cell r="AP3583">
            <v>0</v>
          </cell>
          <cell r="AQ3583">
            <v>75.63</v>
          </cell>
        </row>
        <row r="3584">
          <cell r="A3584">
            <v>3</v>
          </cell>
          <cell r="B3584" t="str">
            <v>COP</v>
          </cell>
          <cell r="C3584" t="str">
            <v>Forzosas</v>
          </cell>
          <cell r="D3584" t="str">
            <v>Fija</v>
          </cell>
          <cell r="E3584">
            <v>1</v>
          </cell>
          <cell r="F3584">
            <v>36685</v>
          </cell>
          <cell r="G3584" t="str">
            <v>Junio</v>
          </cell>
          <cell r="H3584">
            <v>2000</v>
          </cell>
          <cell r="I3584">
            <v>37050</v>
          </cell>
          <cell r="J3584">
            <v>2001</v>
          </cell>
          <cell r="K3584" t="str">
            <v>Junio</v>
          </cell>
          <cell r="L3584">
            <v>36732</v>
          </cell>
          <cell r="M3584" t="str">
            <v>Julio</v>
          </cell>
          <cell r="N3584">
            <v>2000</v>
          </cell>
          <cell r="P3584">
            <v>0</v>
          </cell>
          <cell r="Q3584">
            <v>15</v>
          </cell>
          <cell r="R3584">
            <v>15</v>
          </cell>
          <cell r="S3584">
            <v>101.816</v>
          </cell>
          <cell r="T3584">
            <v>2111.5</v>
          </cell>
          <cell r="U3584">
            <v>2149.8448400000002</v>
          </cell>
          <cell r="V3584">
            <v>2111.5</v>
          </cell>
          <cell r="W3584">
            <v>2149.8448400000002</v>
          </cell>
          <cell r="X3584">
            <v>2111.5</v>
          </cell>
          <cell r="Y3584">
            <v>316.72499999999997</v>
          </cell>
          <cell r="Z3584">
            <v>2428.2249999999999</v>
          </cell>
          <cell r="AA3584">
            <v>31672.5</v>
          </cell>
          <cell r="AB3584">
            <v>0</v>
          </cell>
          <cell r="AC3584">
            <v>0</v>
          </cell>
          <cell r="AD3584">
            <v>316.72499999999997</v>
          </cell>
          <cell r="AE3584">
            <v>0</v>
          </cell>
          <cell r="AF3584">
            <v>0</v>
          </cell>
          <cell r="AG3584">
            <v>0</v>
          </cell>
          <cell r="AH3584">
            <v>0</v>
          </cell>
          <cell r="AI3584">
            <v>0</v>
          </cell>
          <cell r="AJ3584">
            <v>0</v>
          </cell>
          <cell r="AK3584">
            <v>0</v>
          </cell>
          <cell r="AL3584">
            <v>0</v>
          </cell>
          <cell r="AM3584">
            <v>0</v>
          </cell>
          <cell r="AN3584">
            <v>0</v>
          </cell>
          <cell r="AO3584">
            <v>0</v>
          </cell>
          <cell r="AP3584">
            <v>0</v>
          </cell>
          <cell r="AQ3584">
            <v>316.72499999999997</v>
          </cell>
        </row>
        <row r="3585">
          <cell r="A3585">
            <v>3</v>
          </cell>
          <cell r="B3585" t="str">
            <v>COP</v>
          </cell>
          <cell r="C3585" t="str">
            <v>Forzosas</v>
          </cell>
          <cell r="D3585" t="str">
            <v>Fija</v>
          </cell>
          <cell r="E3585">
            <v>1</v>
          </cell>
          <cell r="F3585">
            <v>36685</v>
          </cell>
          <cell r="G3585" t="str">
            <v>Junio</v>
          </cell>
          <cell r="H3585">
            <v>2000</v>
          </cell>
          <cell r="I3585">
            <v>37050</v>
          </cell>
          <cell r="J3585">
            <v>2001</v>
          </cell>
          <cell r="K3585" t="str">
            <v>Junio</v>
          </cell>
          <cell r="L3585">
            <v>36733</v>
          </cell>
          <cell r="M3585" t="str">
            <v>Julio</v>
          </cell>
          <cell r="N3585">
            <v>2000</v>
          </cell>
          <cell r="P3585">
            <v>0</v>
          </cell>
          <cell r="Q3585">
            <v>15</v>
          </cell>
          <cell r="R3585">
            <v>15</v>
          </cell>
          <cell r="S3585">
            <v>101.855</v>
          </cell>
          <cell r="T3585">
            <v>196.3</v>
          </cell>
          <cell r="U3585">
            <v>199.94136499999999</v>
          </cell>
          <cell r="V3585">
            <v>196.3</v>
          </cell>
          <cell r="W3585">
            <v>199.94136499999999</v>
          </cell>
          <cell r="X3585">
            <v>196.3</v>
          </cell>
          <cell r="Y3585">
            <v>29.445</v>
          </cell>
          <cell r="Z3585">
            <v>225.745</v>
          </cell>
          <cell r="AA3585">
            <v>2944.5</v>
          </cell>
          <cell r="AB3585">
            <v>0</v>
          </cell>
          <cell r="AC3585">
            <v>0</v>
          </cell>
          <cell r="AD3585">
            <v>29.445</v>
          </cell>
          <cell r="AE3585">
            <v>0</v>
          </cell>
          <cell r="AF3585">
            <v>0</v>
          </cell>
          <cell r="AG3585">
            <v>0</v>
          </cell>
          <cell r="AH3585">
            <v>0</v>
          </cell>
          <cell r="AI3585">
            <v>0</v>
          </cell>
          <cell r="AJ3585">
            <v>0</v>
          </cell>
          <cell r="AK3585">
            <v>0</v>
          </cell>
          <cell r="AL3585">
            <v>0</v>
          </cell>
          <cell r="AM3585">
            <v>0</v>
          </cell>
          <cell r="AN3585">
            <v>0</v>
          </cell>
          <cell r="AO3585">
            <v>0</v>
          </cell>
          <cell r="AP3585">
            <v>0</v>
          </cell>
          <cell r="AQ3585">
            <v>29.445</v>
          </cell>
        </row>
        <row r="3586">
          <cell r="A3586">
            <v>3</v>
          </cell>
          <cell r="B3586" t="str">
            <v>COP</v>
          </cell>
          <cell r="C3586" t="str">
            <v>Forzosas</v>
          </cell>
          <cell r="D3586" t="str">
            <v>Fija</v>
          </cell>
          <cell r="E3586">
            <v>2</v>
          </cell>
          <cell r="F3586">
            <v>36626</v>
          </cell>
          <cell r="G3586" t="str">
            <v>Abril</v>
          </cell>
          <cell r="H3586">
            <v>2000</v>
          </cell>
          <cell r="I3586">
            <v>37356</v>
          </cell>
          <cell r="J3586">
            <v>2002</v>
          </cell>
          <cell r="K3586" t="str">
            <v>Abril</v>
          </cell>
          <cell r="L3586">
            <v>36719</v>
          </cell>
          <cell r="M3586" t="str">
            <v>Julio</v>
          </cell>
          <cell r="N3586">
            <v>2000</v>
          </cell>
          <cell r="P3586">
            <v>0</v>
          </cell>
          <cell r="Q3586">
            <v>15</v>
          </cell>
          <cell r="R3586">
            <v>18.5</v>
          </cell>
          <cell r="S3586">
            <v>98.733000000000004</v>
          </cell>
          <cell r="T3586">
            <v>7570.9</v>
          </cell>
          <cell r="U3586">
            <v>7474.9766970000001</v>
          </cell>
          <cell r="V3586">
            <v>7570.9</v>
          </cell>
          <cell r="W3586">
            <v>7474.9766970000001</v>
          </cell>
          <cell r="X3586">
            <v>7570.9</v>
          </cell>
          <cell r="Y3586">
            <v>1135.635</v>
          </cell>
          <cell r="Z3586">
            <v>8706.5349999999999</v>
          </cell>
          <cell r="AA3586">
            <v>140061.65</v>
          </cell>
          <cell r="AB3586">
            <v>0</v>
          </cell>
          <cell r="AC3586">
            <v>0</v>
          </cell>
          <cell r="AD3586">
            <v>1135.635</v>
          </cell>
          <cell r="AE3586">
            <v>1135.635</v>
          </cell>
          <cell r="AF3586">
            <v>0</v>
          </cell>
          <cell r="AG3586">
            <v>0</v>
          </cell>
          <cell r="AH3586">
            <v>0</v>
          </cell>
          <cell r="AI3586">
            <v>0</v>
          </cell>
          <cell r="AJ3586">
            <v>0</v>
          </cell>
          <cell r="AK3586">
            <v>0</v>
          </cell>
          <cell r="AL3586">
            <v>0</v>
          </cell>
          <cell r="AM3586">
            <v>0</v>
          </cell>
          <cell r="AN3586">
            <v>0</v>
          </cell>
          <cell r="AO3586">
            <v>0</v>
          </cell>
          <cell r="AP3586">
            <v>0</v>
          </cell>
          <cell r="AQ3586">
            <v>2271.27</v>
          </cell>
        </row>
        <row r="3587">
          <cell r="A3587">
            <v>3</v>
          </cell>
          <cell r="B3587" t="str">
            <v>COP</v>
          </cell>
          <cell r="C3587" t="str">
            <v>Forzosas</v>
          </cell>
          <cell r="D3587" t="str">
            <v>Fija</v>
          </cell>
          <cell r="E3587">
            <v>3</v>
          </cell>
          <cell r="F3587">
            <v>36654</v>
          </cell>
          <cell r="G3587" t="str">
            <v>Mayo</v>
          </cell>
          <cell r="H3587">
            <v>2000</v>
          </cell>
          <cell r="I3587">
            <v>37749</v>
          </cell>
          <cell r="J3587">
            <v>2003</v>
          </cell>
          <cell r="K3587" t="str">
            <v>Mayo</v>
          </cell>
          <cell r="L3587">
            <v>36717</v>
          </cell>
          <cell r="M3587" t="str">
            <v>Julio</v>
          </cell>
          <cell r="N3587">
            <v>2000</v>
          </cell>
          <cell r="P3587">
            <v>0</v>
          </cell>
          <cell r="Q3587">
            <v>15</v>
          </cell>
          <cell r="R3587">
            <v>19.52</v>
          </cell>
          <cell r="S3587">
            <v>93.231999999999999</v>
          </cell>
          <cell r="T3587">
            <v>12.6</v>
          </cell>
          <cell r="U3587">
            <v>11.747232</v>
          </cell>
          <cell r="V3587">
            <v>12.6</v>
          </cell>
          <cell r="W3587">
            <v>11.747232</v>
          </cell>
          <cell r="X3587">
            <v>12.6</v>
          </cell>
          <cell r="Y3587">
            <v>1.89</v>
          </cell>
          <cell r="Z3587">
            <v>14.49</v>
          </cell>
          <cell r="AA3587">
            <v>245.952</v>
          </cell>
          <cell r="AB3587">
            <v>0</v>
          </cell>
          <cell r="AC3587">
            <v>0</v>
          </cell>
          <cell r="AD3587">
            <v>1.89</v>
          </cell>
          <cell r="AE3587">
            <v>1.89</v>
          </cell>
          <cell r="AF3587">
            <v>1.89</v>
          </cell>
          <cell r="AG3587">
            <v>0</v>
          </cell>
          <cell r="AH3587">
            <v>0</v>
          </cell>
          <cell r="AI3587">
            <v>0</v>
          </cell>
          <cell r="AJ3587">
            <v>0</v>
          </cell>
          <cell r="AK3587">
            <v>0</v>
          </cell>
          <cell r="AL3587">
            <v>0</v>
          </cell>
          <cell r="AM3587">
            <v>0</v>
          </cell>
          <cell r="AN3587">
            <v>0</v>
          </cell>
          <cell r="AO3587">
            <v>0</v>
          </cell>
          <cell r="AP3587">
            <v>0</v>
          </cell>
          <cell r="AQ3587">
            <v>5.67</v>
          </cell>
        </row>
        <row r="3588">
          <cell r="A3588">
            <v>3</v>
          </cell>
          <cell r="B3588" t="str">
            <v>COP</v>
          </cell>
          <cell r="C3588" t="str">
            <v>Forzosas</v>
          </cell>
          <cell r="D3588" t="str">
            <v>Fija</v>
          </cell>
          <cell r="E3588">
            <v>3</v>
          </cell>
          <cell r="F3588">
            <v>36654</v>
          </cell>
          <cell r="G3588" t="str">
            <v>Mayo</v>
          </cell>
          <cell r="H3588">
            <v>2000</v>
          </cell>
          <cell r="I3588">
            <v>37749</v>
          </cell>
          <cell r="J3588">
            <v>2003</v>
          </cell>
          <cell r="K3588" t="str">
            <v>Mayo</v>
          </cell>
          <cell r="L3588">
            <v>36735</v>
          </cell>
          <cell r="M3588" t="str">
            <v>Julio</v>
          </cell>
          <cell r="N3588">
            <v>2000</v>
          </cell>
          <cell r="P3588">
            <v>0</v>
          </cell>
          <cell r="Q3588">
            <v>15</v>
          </cell>
          <cell r="R3588">
            <v>18.239999999999998</v>
          </cell>
          <cell r="S3588">
            <v>96.504999999999995</v>
          </cell>
          <cell r="T3588">
            <v>12.2</v>
          </cell>
          <cell r="U3588">
            <v>11.77361</v>
          </cell>
          <cell r="V3588">
            <v>12.2</v>
          </cell>
          <cell r="W3588">
            <v>11.77361</v>
          </cell>
          <cell r="X3588">
            <v>12.2</v>
          </cell>
          <cell r="Y3588">
            <v>1.8299999999999998</v>
          </cell>
          <cell r="Z3588">
            <v>14.03</v>
          </cell>
          <cell r="AA3588">
            <v>222.52799999999996</v>
          </cell>
          <cell r="AB3588">
            <v>0</v>
          </cell>
          <cell r="AC3588">
            <v>0</v>
          </cell>
          <cell r="AD3588">
            <v>1.8299999999999998</v>
          </cell>
          <cell r="AE3588">
            <v>1.8299999999999998</v>
          </cell>
          <cell r="AF3588">
            <v>1.8299999999999998</v>
          </cell>
          <cell r="AG3588">
            <v>0</v>
          </cell>
          <cell r="AH3588">
            <v>0</v>
          </cell>
          <cell r="AI3588">
            <v>0</v>
          </cell>
          <cell r="AJ3588">
            <v>0</v>
          </cell>
          <cell r="AK3588">
            <v>0</v>
          </cell>
          <cell r="AL3588">
            <v>0</v>
          </cell>
          <cell r="AM3588">
            <v>0</v>
          </cell>
          <cell r="AN3588">
            <v>0</v>
          </cell>
          <cell r="AO3588">
            <v>0</v>
          </cell>
          <cell r="AP3588">
            <v>0</v>
          </cell>
          <cell r="AQ3588">
            <v>5.4899999999999993</v>
          </cell>
        </row>
        <row r="3589">
          <cell r="A3589">
            <v>3</v>
          </cell>
          <cell r="B3589" t="str">
            <v>COP</v>
          </cell>
          <cell r="C3589" t="str">
            <v>Convenidas</v>
          </cell>
          <cell r="D3589" t="str">
            <v>Fija</v>
          </cell>
          <cell r="E3589">
            <v>1</v>
          </cell>
          <cell r="F3589">
            <v>36685</v>
          </cell>
          <cell r="G3589" t="str">
            <v>Junio</v>
          </cell>
          <cell r="H3589">
            <v>2000</v>
          </cell>
          <cell r="I3589">
            <v>37050</v>
          </cell>
          <cell r="J3589">
            <v>2001</v>
          </cell>
          <cell r="K3589" t="str">
            <v>Junio</v>
          </cell>
          <cell r="L3589">
            <v>36711</v>
          </cell>
          <cell r="M3589" t="str">
            <v>Julio</v>
          </cell>
          <cell r="N3589">
            <v>2000</v>
          </cell>
          <cell r="P3589">
            <v>0</v>
          </cell>
          <cell r="Q3589">
            <v>15</v>
          </cell>
          <cell r="R3589">
            <v>15.8</v>
          </cell>
          <cell r="S3589">
            <v>100.352</v>
          </cell>
          <cell r="T3589">
            <v>1992.9</v>
          </cell>
          <cell r="U3589">
            <v>1999.9150079999999</v>
          </cell>
          <cell r="V3589">
            <v>1992.9</v>
          </cell>
          <cell r="W3589">
            <v>1999.9150079999999</v>
          </cell>
          <cell r="X3589">
            <v>1992.9</v>
          </cell>
          <cell r="Y3589">
            <v>298.935</v>
          </cell>
          <cell r="Z3589">
            <v>2291.835</v>
          </cell>
          <cell r="AA3589">
            <v>31487.820000000003</v>
          </cell>
          <cell r="AB3589">
            <v>0</v>
          </cell>
          <cell r="AC3589">
            <v>0</v>
          </cell>
          <cell r="AD3589">
            <v>298.935</v>
          </cell>
          <cell r="AE3589">
            <v>0</v>
          </cell>
          <cell r="AF3589">
            <v>0</v>
          </cell>
          <cell r="AG3589">
            <v>0</v>
          </cell>
          <cell r="AH3589">
            <v>0</v>
          </cell>
          <cell r="AI3589">
            <v>0</v>
          </cell>
          <cell r="AJ3589">
            <v>0</v>
          </cell>
          <cell r="AK3589">
            <v>0</v>
          </cell>
          <cell r="AL3589">
            <v>0</v>
          </cell>
          <cell r="AM3589">
            <v>0</v>
          </cell>
          <cell r="AN3589">
            <v>0</v>
          </cell>
          <cell r="AO3589">
            <v>0</v>
          </cell>
          <cell r="AP3589">
            <v>0</v>
          </cell>
          <cell r="AQ3589">
            <v>298.935</v>
          </cell>
        </row>
        <row r="3590">
          <cell r="A3590">
            <v>3</v>
          </cell>
          <cell r="B3590" t="str">
            <v>COP</v>
          </cell>
          <cell r="C3590" t="str">
            <v>Convenidas</v>
          </cell>
          <cell r="D3590" t="str">
            <v>Fija</v>
          </cell>
          <cell r="E3590">
            <v>1</v>
          </cell>
          <cell r="F3590">
            <v>36685</v>
          </cell>
          <cell r="G3590" t="str">
            <v>Junio</v>
          </cell>
          <cell r="H3590">
            <v>2000</v>
          </cell>
          <cell r="I3590">
            <v>37050</v>
          </cell>
          <cell r="J3590">
            <v>2001</v>
          </cell>
          <cell r="K3590" t="str">
            <v>Junio</v>
          </cell>
          <cell r="L3590">
            <v>36719</v>
          </cell>
          <cell r="M3590" t="str">
            <v>Julio</v>
          </cell>
          <cell r="N3590">
            <v>2000</v>
          </cell>
          <cell r="P3590">
            <v>0</v>
          </cell>
          <cell r="Q3590">
            <v>15</v>
          </cell>
          <cell r="R3590">
            <v>14.95</v>
          </cell>
          <cell r="S3590">
            <v>101.35</v>
          </cell>
          <cell r="T3590">
            <v>1149.3</v>
          </cell>
          <cell r="U3590">
            <v>1164.81555</v>
          </cell>
          <cell r="V3590">
            <v>1149.3</v>
          </cell>
          <cell r="W3590">
            <v>1164.81555</v>
          </cell>
          <cell r="X3590">
            <v>1149.3</v>
          </cell>
          <cell r="Y3590">
            <v>172.39499999999998</v>
          </cell>
          <cell r="Z3590">
            <v>1321.6949999999999</v>
          </cell>
          <cell r="AA3590">
            <v>17182.035</v>
          </cell>
          <cell r="AB3590">
            <v>0</v>
          </cell>
          <cell r="AC3590">
            <v>0</v>
          </cell>
          <cell r="AD3590">
            <v>172.39499999999998</v>
          </cell>
          <cell r="AE3590">
            <v>0</v>
          </cell>
          <cell r="AF3590">
            <v>0</v>
          </cell>
          <cell r="AG3590">
            <v>0</v>
          </cell>
          <cell r="AH3590">
            <v>0</v>
          </cell>
          <cell r="AI3590">
            <v>0</v>
          </cell>
          <cell r="AJ3590">
            <v>0</v>
          </cell>
          <cell r="AK3590">
            <v>0</v>
          </cell>
          <cell r="AL3590">
            <v>0</v>
          </cell>
          <cell r="AM3590">
            <v>0</v>
          </cell>
          <cell r="AN3590">
            <v>0</v>
          </cell>
          <cell r="AO3590">
            <v>0</v>
          </cell>
          <cell r="AP3590">
            <v>0</v>
          </cell>
          <cell r="AQ3590">
            <v>172.39499999999998</v>
          </cell>
        </row>
        <row r="3591">
          <cell r="A3591">
            <v>3</v>
          </cell>
          <cell r="B3591" t="str">
            <v>COP</v>
          </cell>
          <cell r="C3591" t="str">
            <v>Convenidas</v>
          </cell>
          <cell r="D3591" t="str">
            <v>Fija</v>
          </cell>
          <cell r="E3591">
            <v>1</v>
          </cell>
          <cell r="F3591">
            <v>36685</v>
          </cell>
          <cell r="G3591" t="str">
            <v>Junio</v>
          </cell>
          <cell r="H3591">
            <v>2000</v>
          </cell>
          <cell r="I3591">
            <v>37050</v>
          </cell>
          <cell r="J3591">
            <v>2001</v>
          </cell>
          <cell r="K3591" t="str">
            <v>Junio</v>
          </cell>
          <cell r="L3591">
            <v>36719</v>
          </cell>
          <cell r="M3591" t="str">
            <v>Julio</v>
          </cell>
          <cell r="N3591">
            <v>2000</v>
          </cell>
          <cell r="P3591">
            <v>0</v>
          </cell>
          <cell r="Q3591">
            <v>15</v>
          </cell>
          <cell r="R3591">
            <v>15.44</v>
          </cell>
          <cell r="S3591">
            <v>100.96</v>
          </cell>
          <cell r="T3591">
            <v>280.7</v>
          </cell>
          <cell r="U3591">
            <v>283.39472000000001</v>
          </cell>
          <cell r="V3591">
            <v>280.7</v>
          </cell>
          <cell r="W3591">
            <v>283.39472000000001</v>
          </cell>
          <cell r="X3591">
            <v>280.7</v>
          </cell>
          <cell r="Y3591">
            <v>42.104999999999997</v>
          </cell>
          <cell r="Z3591">
            <v>322.80500000000001</v>
          </cell>
          <cell r="AA3591">
            <v>4334.0079999999998</v>
          </cell>
          <cell r="AB3591">
            <v>0</v>
          </cell>
          <cell r="AC3591">
            <v>0</v>
          </cell>
          <cell r="AD3591">
            <v>42.104999999999997</v>
          </cell>
          <cell r="AE3591">
            <v>0</v>
          </cell>
          <cell r="AF3591">
            <v>0</v>
          </cell>
          <cell r="AG3591">
            <v>0</v>
          </cell>
          <cell r="AH3591">
            <v>0</v>
          </cell>
          <cell r="AI3591">
            <v>0</v>
          </cell>
          <cell r="AJ3591">
            <v>0</v>
          </cell>
          <cell r="AK3591">
            <v>0</v>
          </cell>
          <cell r="AL3591">
            <v>0</v>
          </cell>
          <cell r="AM3591">
            <v>0</v>
          </cell>
          <cell r="AN3591">
            <v>0</v>
          </cell>
          <cell r="AO3591">
            <v>0</v>
          </cell>
          <cell r="AP3591">
            <v>0</v>
          </cell>
          <cell r="AQ3591">
            <v>42.104999999999997</v>
          </cell>
        </row>
        <row r="3592">
          <cell r="A3592">
            <v>3</v>
          </cell>
          <cell r="B3592" t="str">
            <v>COP</v>
          </cell>
          <cell r="C3592" t="str">
            <v>Convenidas</v>
          </cell>
          <cell r="D3592" t="str">
            <v>Fija</v>
          </cell>
          <cell r="E3592">
            <v>2</v>
          </cell>
          <cell r="F3592">
            <v>36626</v>
          </cell>
          <cell r="G3592" t="str">
            <v>Abril</v>
          </cell>
          <cell r="H3592">
            <v>2000</v>
          </cell>
          <cell r="I3592">
            <v>37356</v>
          </cell>
          <cell r="J3592">
            <v>2002</v>
          </cell>
          <cell r="K3592" t="str">
            <v>Abril</v>
          </cell>
          <cell r="L3592">
            <v>36711</v>
          </cell>
          <cell r="M3592" t="str">
            <v>Julio</v>
          </cell>
          <cell r="N3592">
            <v>2000</v>
          </cell>
          <cell r="P3592">
            <v>0</v>
          </cell>
          <cell r="Q3592">
            <v>15</v>
          </cell>
          <cell r="R3592">
            <v>18.100000000000001</v>
          </cell>
          <cell r="S3592">
            <v>98.911000000000001</v>
          </cell>
          <cell r="T3592">
            <v>2105.1</v>
          </cell>
          <cell r="U3592">
            <v>2082.1754609999998</v>
          </cell>
          <cell r="V3592">
            <v>2105.1</v>
          </cell>
          <cell r="W3592">
            <v>2082.1754609999998</v>
          </cell>
          <cell r="X3592">
            <v>2105.1</v>
          </cell>
          <cell r="Y3592">
            <v>315.76499999999999</v>
          </cell>
          <cell r="Z3592">
            <v>2420.8649999999998</v>
          </cell>
          <cell r="AA3592">
            <v>38102.310000000005</v>
          </cell>
          <cell r="AB3592">
            <v>0</v>
          </cell>
          <cell r="AC3592">
            <v>0</v>
          </cell>
          <cell r="AD3592">
            <v>315.76499999999999</v>
          </cell>
          <cell r="AE3592">
            <v>315.76499999999999</v>
          </cell>
          <cell r="AF3592">
            <v>0</v>
          </cell>
          <cell r="AG3592">
            <v>0</v>
          </cell>
          <cell r="AH3592">
            <v>0</v>
          </cell>
          <cell r="AI3592">
            <v>0</v>
          </cell>
          <cell r="AJ3592">
            <v>0</v>
          </cell>
          <cell r="AK3592">
            <v>0</v>
          </cell>
          <cell r="AL3592">
            <v>0</v>
          </cell>
          <cell r="AM3592">
            <v>0</v>
          </cell>
          <cell r="AN3592">
            <v>0</v>
          </cell>
          <cell r="AO3592">
            <v>0</v>
          </cell>
          <cell r="AP3592">
            <v>0</v>
          </cell>
          <cell r="AQ3592">
            <v>631.53</v>
          </cell>
        </row>
        <row r="3593">
          <cell r="A3593">
            <v>3</v>
          </cell>
          <cell r="B3593" t="str">
            <v>COP</v>
          </cell>
          <cell r="C3593" t="str">
            <v>Convenidas</v>
          </cell>
          <cell r="D3593" t="str">
            <v>Fija</v>
          </cell>
          <cell r="E3593">
            <v>3</v>
          </cell>
          <cell r="F3593">
            <v>36654</v>
          </cell>
          <cell r="G3593" t="str">
            <v>Mayo</v>
          </cell>
          <cell r="H3593">
            <v>2000</v>
          </cell>
          <cell r="I3593">
            <v>37749</v>
          </cell>
          <cell r="J3593">
            <v>2003</v>
          </cell>
          <cell r="K3593" t="str">
            <v>Mayo</v>
          </cell>
          <cell r="L3593">
            <v>36714</v>
          </cell>
          <cell r="M3593" t="str">
            <v>Julio</v>
          </cell>
          <cell r="N3593">
            <v>2000</v>
          </cell>
          <cell r="P3593">
            <v>0</v>
          </cell>
          <cell r="Q3593">
            <v>15</v>
          </cell>
          <cell r="R3593">
            <v>19.440000000000001</v>
          </cell>
          <cell r="S3593">
            <v>93.248000000000005</v>
          </cell>
          <cell r="T3593">
            <v>380.9</v>
          </cell>
          <cell r="U3593">
            <v>355.18163199999998</v>
          </cell>
          <cell r="V3593">
            <v>380.9</v>
          </cell>
          <cell r="W3593">
            <v>355.18163199999998</v>
          </cell>
          <cell r="X3593">
            <v>380.9</v>
          </cell>
          <cell r="Y3593">
            <v>57.134999999999998</v>
          </cell>
          <cell r="Z3593">
            <v>438.03499999999997</v>
          </cell>
          <cell r="AA3593">
            <v>7404.6959999999999</v>
          </cell>
          <cell r="AB3593">
            <v>0</v>
          </cell>
          <cell r="AC3593">
            <v>0</v>
          </cell>
          <cell r="AD3593">
            <v>57.134999999999998</v>
          </cell>
          <cell r="AE3593">
            <v>57.134999999999998</v>
          </cell>
          <cell r="AF3593">
            <v>57.134999999999998</v>
          </cell>
          <cell r="AG3593">
            <v>0</v>
          </cell>
          <cell r="AH3593">
            <v>0</v>
          </cell>
          <cell r="AI3593">
            <v>0</v>
          </cell>
          <cell r="AJ3593">
            <v>0</v>
          </cell>
          <cell r="AK3593">
            <v>0</v>
          </cell>
          <cell r="AL3593">
            <v>0</v>
          </cell>
          <cell r="AM3593">
            <v>0</v>
          </cell>
          <cell r="AN3593">
            <v>0</v>
          </cell>
          <cell r="AO3593">
            <v>0</v>
          </cell>
          <cell r="AP3593">
            <v>0</v>
          </cell>
          <cell r="AQ3593">
            <v>171.405</v>
          </cell>
        </row>
        <row r="3594">
          <cell r="A3594">
            <v>3</v>
          </cell>
          <cell r="B3594" t="str">
            <v>COP</v>
          </cell>
          <cell r="C3594" t="str">
            <v>Convenidas</v>
          </cell>
          <cell r="D3594" t="str">
            <v>Fija</v>
          </cell>
          <cell r="E3594">
            <v>3</v>
          </cell>
          <cell r="F3594">
            <v>36654</v>
          </cell>
          <cell r="G3594" t="str">
            <v>Mayo</v>
          </cell>
          <cell r="H3594">
            <v>2000</v>
          </cell>
          <cell r="I3594">
            <v>37749</v>
          </cell>
          <cell r="J3594">
            <v>2003</v>
          </cell>
          <cell r="K3594" t="str">
            <v>Mayo</v>
          </cell>
          <cell r="L3594">
            <v>36721</v>
          </cell>
          <cell r="M3594" t="str">
            <v>Julio</v>
          </cell>
          <cell r="N3594">
            <v>2000</v>
          </cell>
          <cell r="P3594">
            <v>0</v>
          </cell>
          <cell r="Q3594">
            <v>15</v>
          </cell>
          <cell r="R3594">
            <v>19.14</v>
          </cell>
          <cell r="S3594">
            <v>94.138000000000005</v>
          </cell>
          <cell r="T3594">
            <v>3133.9</v>
          </cell>
          <cell r="U3594">
            <v>2950.1907820000001</v>
          </cell>
          <cell r="V3594">
            <v>3133.9</v>
          </cell>
          <cell r="W3594">
            <v>2950.1907820000001</v>
          </cell>
          <cell r="X3594">
            <v>3133.9</v>
          </cell>
          <cell r="Y3594">
            <v>470.08499999999998</v>
          </cell>
          <cell r="Z3594">
            <v>3603.9850000000001</v>
          </cell>
          <cell r="AA3594">
            <v>59982.846000000005</v>
          </cell>
          <cell r="AB3594">
            <v>0</v>
          </cell>
          <cell r="AC3594">
            <v>0</v>
          </cell>
          <cell r="AD3594">
            <v>470.08499999999998</v>
          </cell>
          <cell r="AE3594">
            <v>470.08499999999998</v>
          </cell>
          <cell r="AF3594">
            <v>470.08499999999998</v>
          </cell>
          <cell r="AG3594">
            <v>0</v>
          </cell>
          <cell r="AH3594">
            <v>0</v>
          </cell>
          <cell r="AI3594">
            <v>0</v>
          </cell>
          <cell r="AJ3594">
            <v>0</v>
          </cell>
          <cell r="AK3594">
            <v>0</v>
          </cell>
          <cell r="AL3594">
            <v>0</v>
          </cell>
          <cell r="AM3594">
            <v>0</v>
          </cell>
          <cell r="AN3594">
            <v>0</v>
          </cell>
          <cell r="AO3594">
            <v>0</v>
          </cell>
          <cell r="AP3594">
            <v>0</v>
          </cell>
          <cell r="AQ3594">
            <v>1410.2549999999999</v>
          </cell>
        </row>
        <row r="3595">
          <cell r="A3595">
            <v>3</v>
          </cell>
          <cell r="B3595" t="str">
            <v>COP</v>
          </cell>
          <cell r="C3595" t="str">
            <v>Convenidas</v>
          </cell>
          <cell r="D3595" t="str">
            <v>Fija</v>
          </cell>
          <cell r="E3595">
            <v>3</v>
          </cell>
          <cell r="F3595">
            <v>36654</v>
          </cell>
          <cell r="G3595" t="str">
            <v>Mayo</v>
          </cell>
          <cell r="H3595">
            <v>2000</v>
          </cell>
          <cell r="I3595">
            <v>37749</v>
          </cell>
          <cell r="J3595">
            <v>2003</v>
          </cell>
          <cell r="K3595" t="str">
            <v>Mayo</v>
          </cell>
          <cell r="L3595">
            <v>36724</v>
          </cell>
          <cell r="M3595" t="str">
            <v>Julio</v>
          </cell>
          <cell r="N3595">
            <v>2000</v>
          </cell>
          <cell r="P3595">
            <v>0</v>
          </cell>
          <cell r="Q3595">
            <v>15</v>
          </cell>
          <cell r="R3595">
            <v>19.010000000000002</v>
          </cell>
          <cell r="S3595">
            <v>94.522999999999996</v>
          </cell>
          <cell r="T3595">
            <v>378.6</v>
          </cell>
          <cell r="U3595">
            <v>357.86407800000001</v>
          </cell>
          <cell r="V3595">
            <v>378.6</v>
          </cell>
          <cell r="W3595">
            <v>357.86407800000001</v>
          </cell>
          <cell r="X3595">
            <v>378.6</v>
          </cell>
          <cell r="Y3595">
            <v>56.79</v>
          </cell>
          <cell r="Z3595">
            <v>435.39000000000004</v>
          </cell>
          <cell r="AA3595">
            <v>7197.1860000000006</v>
          </cell>
          <cell r="AB3595">
            <v>0</v>
          </cell>
          <cell r="AC3595">
            <v>0</v>
          </cell>
          <cell r="AD3595">
            <v>56.79</v>
          </cell>
          <cell r="AE3595">
            <v>56.79</v>
          </cell>
          <cell r="AF3595">
            <v>56.79</v>
          </cell>
          <cell r="AG3595">
            <v>0</v>
          </cell>
          <cell r="AH3595">
            <v>0</v>
          </cell>
          <cell r="AI3595">
            <v>0</v>
          </cell>
          <cell r="AJ3595">
            <v>0</v>
          </cell>
          <cell r="AK3595">
            <v>0</v>
          </cell>
          <cell r="AL3595">
            <v>0</v>
          </cell>
          <cell r="AM3595">
            <v>0</v>
          </cell>
          <cell r="AN3595">
            <v>0</v>
          </cell>
          <cell r="AO3595">
            <v>0</v>
          </cell>
          <cell r="AP3595">
            <v>0</v>
          </cell>
          <cell r="AQ3595">
            <v>170.37</v>
          </cell>
        </row>
        <row r="3596">
          <cell r="A3596">
            <v>3</v>
          </cell>
          <cell r="B3596" t="str">
            <v>USD</v>
          </cell>
          <cell r="C3596" t="str">
            <v>Convenidas</v>
          </cell>
          <cell r="D3596" t="str">
            <v>Fija</v>
          </cell>
          <cell r="E3596">
            <v>3</v>
          </cell>
          <cell r="F3596">
            <v>36717</v>
          </cell>
          <cell r="G3596" t="str">
            <v>Julio</v>
          </cell>
          <cell r="H3596">
            <v>2000</v>
          </cell>
          <cell r="I3596">
            <v>37812</v>
          </cell>
          <cell r="J3596">
            <v>2003</v>
          </cell>
          <cell r="K3596" t="str">
            <v>Julio</v>
          </cell>
          <cell r="L3596">
            <v>36725</v>
          </cell>
          <cell r="M3596" t="str">
            <v>Julio</v>
          </cell>
          <cell r="N3596">
            <v>2000</v>
          </cell>
          <cell r="P3596">
            <v>2144.0100000000002</v>
          </cell>
          <cell r="Q3596">
            <v>10</v>
          </cell>
          <cell r="R3596">
            <v>10.95</v>
          </cell>
          <cell r="S3596">
            <v>97.899000000000001</v>
          </cell>
          <cell r="T3596">
            <v>14.2927</v>
          </cell>
          <cell r="U3596">
            <v>13.99241037</v>
          </cell>
          <cell r="V3596">
            <v>30643.691727000001</v>
          </cell>
          <cell r="W3596">
            <v>29999.867757380001</v>
          </cell>
          <cell r="X3596">
            <v>38480.508996779266</v>
          </cell>
          <cell r="Y3596">
            <v>1.42927</v>
          </cell>
          <cell r="Z3596">
            <v>15.721970000000001</v>
          </cell>
          <cell r="AA3596">
            <v>156.505065</v>
          </cell>
          <cell r="AB3596">
            <v>0</v>
          </cell>
          <cell r="AC3596">
            <v>0</v>
          </cell>
          <cell r="AD3596">
            <v>3204.1254057413007</v>
          </cell>
          <cell r="AE3596">
            <v>3507.0517098733962</v>
          </cell>
          <cell r="AF3596">
            <v>3848.0508996779272</v>
          </cell>
          <cell r="AG3596">
            <v>0</v>
          </cell>
          <cell r="AH3596">
            <v>0</v>
          </cell>
          <cell r="AI3596">
            <v>0</v>
          </cell>
          <cell r="AJ3596">
            <v>0</v>
          </cell>
          <cell r="AK3596">
            <v>0</v>
          </cell>
          <cell r="AL3596">
            <v>0</v>
          </cell>
          <cell r="AM3596">
            <v>0</v>
          </cell>
          <cell r="AN3596">
            <v>0</v>
          </cell>
          <cell r="AO3596">
            <v>0</v>
          </cell>
          <cell r="AP3596">
            <v>0</v>
          </cell>
          <cell r="AQ3596">
            <v>10559.228015292625</v>
          </cell>
        </row>
        <row r="3597">
          <cell r="A3597">
            <v>3</v>
          </cell>
          <cell r="B3597" t="str">
            <v>COP</v>
          </cell>
          <cell r="C3597" t="str">
            <v>Convenidas</v>
          </cell>
          <cell r="D3597" t="str">
            <v>Fija</v>
          </cell>
          <cell r="E3597">
            <v>2</v>
          </cell>
          <cell r="F3597">
            <v>36626</v>
          </cell>
          <cell r="G3597" t="str">
            <v>Abril</v>
          </cell>
          <cell r="H3597">
            <v>2000</v>
          </cell>
          <cell r="I3597">
            <v>37356</v>
          </cell>
          <cell r="J3597">
            <v>2002</v>
          </cell>
          <cell r="K3597" t="str">
            <v>Abril</v>
          </cell>
          <cell r="L3597">
            <v>36731</v>
          </cell>
          <cell r="M3597" t="str">
            <v>Julio</v>
          </cell>
          <cell r="N3597">
            <v>2000</v>
          </cell>
          <cell r="P3597">
            <v>0</v>
          </cell>
          <cell r="Q3597">
            <v>15</v>
          </cell>
          <cell r="R3597">
            <v>17.04</v>
          </cell>
          <cell r="S3597">
            <v>101.248</v>
          </cell>
          <cell r="T3597">
            <v>591.1</v>
          </cell>
          <cell r="U3597">
            <v>598.47692800000004</v>
          </cell>
          <cell r="V3597">
            <v>591.1</v>
          </cell>
          <cell r="W3597">
            <v>598.47692800000004</v>
          </cell>
          <cell r="X3597">
            <v>591.1</v>
          </cell>
          <cell r="Y3597">
            <v>88.665000000000006</v>
          </cell>
          <cell r="Z3597">
            <v>679.76499999999999</v>
          </cell>
          <cell r="AA3597">
            <v>10072.343999999999</v>
          </cell>
          <cell r="AB3597">
            <v>0</v>
          </cell>
          <cell r="AC3597">
            <v>0</v>
          </cell>
          <cell r="AD3597">
            <v>88.665000000000006</v>
          </cell>
          <cell r="AE3597">
            <v>88.665000000000006</v>
          </cell>
          <cell r="AF3597">
            <v>0</v>
          </cell>
          <cell r="AG3597">
            <v>0</v>
          </cell>
          <cell r="AH3597">
            <v>0</v>
          </cell>
          <cell r="AI3597">
            <v>0</v>
          </cell>
          <cell r="AJ3597">
            <v>0</v>
          </cell>
          <cell r="AK3597">
            <v>0</v>
          </cell>
          <cell r="AL3597">
            <v>0</v>
          </cell>
          <cell r="AM3597">
            <v>0</v>
          </cell>
          <cell r="AN3597">
            <v>0</v>
          </cell>
          <cell r="AO3597">
            <v>0</v>
          </cell>
          <cell r="AP3597">
            <v>0</v>
          </cell>
          <cell r="AQ3597">
            <v>177.33</v>
          </cell>
        </row>
        <row r="3598">
          <cell r="A3598">
            <v>3</v>
          </cell>
          <cell r="B3598" t="str">
            <v>COP</v>
          </cell>
          <cell r="C3598" t="str">
            <v>Convenidas</v>
          </cell>
          <cell r="D3598" t="str">
            <v>Fija</v>
          </cell>
          <cell r="E3598">
            <v>3</v>
          </cell>
          <cell r="F3598">
            <v>36654</v>
          </cell>
          <cell r="G3598" t="str">
            <v>Mayo</v>
          </cell>
          <cell r="H3598">
            <v>2000</v>
          </cell>
          <cell r="I3598">
            <v>37749</v>
          </cell>
          <cell r="J3598">
            <v>2003</v>
          </cell>
          <cell r="K3598" t="str">
            <v>Mayo</v>
          </cell>
          <cell r="L3598">
            <v>36734</v>
          </cell>
          <cell r="M3598" t="str">
            <v>Julio</v>
          </cell>
          <cell r="N3598">
            <v>2000</v>
          </cell>
          <cell r="P3598">
            <v>0</v>
          </cell>
          <cell r="Q3598">
            <v>15</v>
          </cell>
          <cell r="R3598">
            <v>18.45</v>
          </cell>
          <cell r="S3598">
            <v>96.052000000000007</v>
          </cell>
          <cell r="T3598">
            <v>5848.9</v>
          </cell>
          <cell r="U3598">
            <v>5617.985428</v>
          </cell>
          <cell r="V3598">
            <v>5848.9</v>
          </cell>
          <cell r="W3598">
            <v>5617.985428</v>
          </cell>
          <cell r="X3598">
            <v>5848.9</v>
          </cell>
          <cell r="Y3598">
            <v>877.33499999999992</v>
          </cell>
          <cell r="Z3598">
            <v>6726.2349999999997</v>
          </cell>
          <cell r="AA3598">
            <v>107912.20499999999</v>
          </cell>
          <cell r="AB3598">
            <v>0</v>
          </cell>
          <cell r="AC3598">
            <v>0</v>
          </cell>
          <cell r="AD3598">
            <v>877.33499999999992</v>
          </cell>
          <cell r="AE3598">
            <v>877.33499999999992</v>
          </cell>
          <cell r="AF3598">
            <v>877.33499999999992</v>
          </cell>
          <cell r="AG3598">
            <v>0</v>
          </cell>
          <cell r="AH3598">
            <v>0</v>
          </cell>
          <cell r="AI3598">
            <v>0</v>
          </cell>
          <cell r="AJ3598">
            <v>0</v>
          </cell>
          <cell r="AK3598">
            <v>0</v>
          </cell>
          <cell r="AL3598">
            <v>0</v>
          </cell>
          <cell r="AM3598">
            <v>0</v>
          </cell>
          <cell r="AN3598">
            <v>0</v>
          </cell>
          <cell r="AO3598">
            <v>0</v>
          </cell>
          <cell r="AP3598">
            <v>0</v>
          </cell>
          <cell r="AQ3598">
            <v>2632.0049999999997</v>
          </cell>
        </row>
        <row r="3599">
          <cell r="A3599">
            <v>3</v>
          </cell>
          <cell r="B3599" t="str">
            <v>COP</v>
          </cell>
          <cell r="C3599" t="str">
            <v>Forzosas</v>
          </cell>
          <cell r="D3599" t="str">
            <v>Fija</v>
          </cell>
          <cell r="E3599">
            <v>1</v>
          </cell>
          <cell r="F3599">
            <v>36685</v>
          </cell>
          <cell r="G3599" t="str">
            <v>Junio</v>
          </cell>
          <cell r="H3599">
            <v>2000</v>
          </cell>
          <cell r="I3599">
            <v>37050</v>
          </cell>
          <cell r="J3599">
            <v>2001</v>
          </cell>
          <cell r="K3599" t="str">
            <v>Junio</v>
          </cell>
          <cell r="L3599">
            <v>36735</v>
          </cell>
          <cell r="M3599" t="str">
            <v>Julio</v>
          </cell>
          <cell r="N3599">
            <v>2000</v>
          </cell>
          <cell r="P3599">
            <v>0</v>
          </cell>
          <cell r="Q3599">
            <v>15</v>
          </cell>
          <cell r="R3599">
            <v>14.98</v>
          </cell>
          <cell r="S3599">
            <v>101.94799999999999</v>
          </cell>
          <cell r="T3599">
            <v>1471.3</v>
          </cell>
          <cell r="U3599">
            <v>1499.960924</v>
          </cell>
          <cell r="V3599">
            <v>1471.3</v>
          </cell>
          <cell r="W3599">
            <v>1499.960924</v>
          </cell>
          <cell r="X3599">
            <v>1471.3</v>
          </cell>
          <cell r="Y3599">
            <v>220.69499999999999</v>
          </cell>
          <cell r="Z3599">
            <v>1691.9949999999999</v>
          </cell>
          <cell r="AA3599">
            <v>22040.074000000001</v>
          </cell>
          <cell r="AB3599">
            <v>0</v>
          </cell>
          <cell r="AC3599">
            <v>0</v>
          </cell>
          <cell r="AD3599">
            <v>220.69499999999999</v>
          </cell>
          <cell r="AE3599">
            <v>0</v>
          </cell>
          <cell r="AF3599">
            <v>0</v>
          </cell>
          <cell r="AG3599">
            <v>0</v>
          </cell>
          <cell r="AH3599">
            <v>0</v>
          </cell>
          <cell r="AI3599">
            <v>0</v>
          </cell>
          <cell r="AJ3599">
            <v>0</v>
          </cell>
          <cell r="AK3599">
            <v>0</v>
          </cell>
          <cell r="AL3599">
            <v>0</v>
          </cell>
          <cell r="AM3599">
            <v>0</v>
          </cell>
          <cell r="AN3599">
            <v>0</v>
          </cell>
          <cell r="AO3599">
            <v>0</v>
          </cell>
          <cell r="AP3599">
            <v>0</v>
          </cell>
          <cell r="AQ3599">
            <v>220.69499999999999</v>
          </cell>
        </row>
        <row r="3600">
          <cell r="A3600">
            <v>3</v>
          </cell>
          <cell r="B3600" t="str">
            <v>COP</v>
          </cell>
          <cell r="C3600" t="str">
            <v>Subastas</v>
          </cell>
          <cell r="D3600" t="str">
            <v>Fija</v>
          </cell>
          <cell r="E3600">
            <v>5</v>
          </cell>
          <cell r="F3600">
            <v>36560</v>
          </cell>
          <cell r="G3600" t="str">
            <v>Febrero</v>
          </cell>
          <cell r="H3600">
            <v>2000</v>
          </cell>
          <cell r="I3600">
            <v>38387</v>
          </cell>
          <cell r="J3600">
            <v>2005</v>
          </cell>
          <cell r="K3600" t="str">
            <v>Febrero</v>
          </cell>
          <cell r="L3600">
            <v>36721</v>
          </cell>
          <cell r="M3600" t="str">
            <v>Julio</v>
          </cell>
          <cell r="N3600">
            <v>2000</v>
          </cell>
          <cell r="P3600">
            <v>0</v>
          </cell>
          <cell r="Q3600">
            <v>15</v>
          </cell>
          <cell r="R3600">
            <v>19.98</v>
          </cell>
          <cell r="S3600">
            <v>92.174000000000007</v>
          </cell>
          <cell r="T3600">
            <v>32547</v>
          </cell>
          <cell r="U3600">
            <v>29999.871780000001</v>
          </cell>
          <cell r="V3600">
            <v>32547</v>
          </cell>
          <cell r="W3600">
            <v>29999.871780000001</v>
          </cell>
          <cell r="X3600">
            <v>32547</v>
          </cell>
          <cell r="Y3600">
            <v>4882.05</v>
          </cell>
          <cell r="Z3600">
            <v>37429.050000000003</v>
          </cell>
          <cell r="AA3600">
            <v>650289.06000000006</v>
          </cell>
          <cell r="AB3600">
            <v>0</v>
          </cell>
          <cell r="AC3600">
            <v>0</v>
          </cell>
          <cell r="AD3600">
            <v>4882.05</v>
          </cell>
          <cell r="AE3600">
            <v>4882.05</v>
          </cell>
          <cell r="AF3600">
            <v>4882.05</v>
          </cell>
          <cell r="AG3600">
            <v>4882.05</v>
          </cell>
          <cell r="AH3600">
            <v>4882.05</v>
          </cell>
          <cell r="AI3600">
            <v>0</v>
          </cell>
          <cell r="AJ3600">
            <v>0</v>
          </cell>
          <cell r="AK3600">
            <v>0</v>
          </cell>
          <cell r="AL3600">
            <v>0</v>
          </cell>
          <cell r="AM3600">
            <v>0</v>
          </cell>
          <cell r="AN3600">
            <v>0</v>
          </cell>
          <cell r="AO3600">
            <v>0</v>
          </cell>
          <cell r="AP3600">
            <v>0</v>
          </cell>
          <cell r="AQ3600">
            <v>24410.25</v>
          </cell>
        </row>
        <row r="3601">
          <cell r="A3601">
            <v>3</v>
          </cell>
          <cell r="B3601" t="str">
            <v>COP</v>
          </cell>
          <cell r="C3601" t="str">
            <v>Subastas</v>
          </cell>
          <cell r="D3601" t="str">
            <v>Fija</v>
          </cell>
          <cell r="E3601">
            <v>5</v>
          </cell>
          <cell r="F3601">
            <v>36560</v>
          </cell>
          <cell r="G3601" t="str">
            <v>Febrero</v>
          </cell>
          <cell r="H3601">
            <v>2000</v>
          </cell>
          <cell r="I3601">
            <v>38387</v>
          </cell>
          <cell r="J3601">
            <v>2005</v>
          </cell>
          <cell r="K3601" t="str">
            <v>Febrero</v>
          </cell>
          <cell r="L3601">
            <v>36735</v>
          </cell>
          <cell r="M3601" t="str">
            <v>Julio</v>
          </cell>
          <cell r="N3601">
            <v>2000</v>
          </cell>
          <cell r="P3601">
            <v>0</v>
          </cell>
          <cell r="Q3601">
            <v>15</v>
          </cell>
          <cell r="R3601">
            <v>19.87</v>
          </cell>
          <cell r="S3601">
            <v>93.1</v>
          </cell>
          <cell r="T3601">
            <v>5370.5</v>
          </cell>
          <cell r="U3601">
            <v>4999.9354999999996</v>
          </cell>
          <cell r="V3601">
            <v>5370.5</v>
          </cell>
          <cell r="W3601">
            <v>4999.9354999999996</v>
          </cell>
          <cell r="X3601">
            <v>5370.5</v>
          </cell>
          <cell r="Y3601">
            <v>805.57499999999993</v>
          </cell>
          <cell r="Z3601">
            <v>6176.0749999999998</v>
          </cell>
          <cell r="AA3601">
            <v>106711.83500000001</v>
          </cell>
          <cell r="AB3601">
            <v>0</v>
          </cell>
          <cell r="AC3601">
            <v>0</v>
          </cell>
          <cell r="AD3601">
            <v>805.57499999999993</v>
          </cell>
          <cell r="AE3601">
            <v>805.57499999999993</v>
          </cell>
          <cell r="AF3601">
            <v>805.57499999999993</v>
          </cell>
          <cell r="AG3601">
            <v>805.57499999999993</v>
          </cell>
          <cell r="AH3601">
            <v>805.57499999999993</v>
          </cell>
          <cell r="AI3601">
            <v>0</v>
          </cell>
          <cell r="AJ3601">
            <v>0</v>
          </cell>
          <cell r="AK3601">
            <v>0</v>
          </cell>
          <cell r="AL3601">
            <v>0</v>
          </cell>
          <cell r="AM3601">
            <v>0</v>
          </cell>
          <cell r="AN3601">
            <v>0</v>
          </cell>
          <cell r="AO3601">
            <v>0</v>
          </cell>
          <cell r="AP3601">
            <v>0</v>
          </cell>
          <cell r="AQ3601">
            <v>4027.8749999999995</v>
          </cell>
        </row>
        <row r="3602">
          <cell r="A3602">
            <v>3</v>
          </cell>
          <cell r="B3602" t="str">
            <v>COP</v>
          </cell>
          <cell r="C3602" t="str">
            <v>Subastas</v>
          </cell>
          <cell r="D3602" t="str">
            <v>Fija</v>
          </cell>
          <cell r="E3602">
            <v>1</v>
          </cell>
          <cell r="F3602">
            <v>36685</v>
          </cell>
          <cell r="G3602" t="str">
            <v>Junio</v>
          </cell>
          <cell r="H3602">
            <v>2000</v>
          </cell>
          <cell r="I3602">
            <v>37050</v>
          </cell>
          <cell r="J3602">
            <v>2001</v>
          </cell>
          <cell r="K3602" t="str">
            <v>Junio</v>
          </cell>
          <cell r="L3602">
            <v>36721</v>
          </cell>
          <cell r="M3602" t="str">
            <v>Julio</v>
          </cell>
          <cell r="N3602">
            <v>2000</v>
          </cell>
          <cell r="P3602">
            <v>0</v>
          </cell>
          <cell r="Q3602">
            <v>15</v>
          </cell>
          <cell r="R3602">
            <v>14.95</v>
          </cell>
          <cell r="S3602">
            <v>101.428</v>
          </cell>
          <cell r="T3602">
            <v>16788.7</v>
          </cell>
          <cell r="U3602">
            <v>17028.442636</v>
          </cell>
          <cell r="V3602">
            <v>16788.7</v>
          </cell>
          <cell r="W3602">
            <v>17028.442636</v>
          </cell>
          <cell r="X3602">
            <v>16788.7</v>
          </cell>
          <cell r="Y3602">
            <v>2518.3049999999998</v>
          </cell>
          <cell r="Z3602">
            <v>19307.005000000001</v>
          </cell>
          <cell r="AA3602">
            <v>250991.065</v>
          </cell>
          <cell r="AB3602">
            <v>0</v>
          </cell>
          <cell r="AC3602">
            <v>0</v>
          </cell>
          <cell r="AD3602">
            <v>2518.3049999999998</v>
          </cell>
          <cell r="AE3602">
            <v>0</v>
          </cell>
          <cell r="AF3602">
            <v>0</v>
          </cell>
          <cell r="AG3602">
            <v>0</v>
          </cell>
          <cell r="AH3602">
            <v>0</v>
          </cell>
          <cell r="AI3602">
            <v>0</v>
          </cell>
          <cell r="AJ3602">
            <v>0</v>
          </cell>
          <cell r="AK3602">
            <v>0</v>
          </cell>
          <cell r="AL3602">
            <v>0</v>
          </cell>
          <cell r="AM3602">
            <v>0</v>
          </cell>
          <cell r="AN3602">
            <v>0</v>
          </cell>
          <cell r="AO3602">
            <v>0</v>
          </cell>
          <cell r="AP3602">
            <v>0</v>
          </cell>
          <cell r="AQ3602">
            <v>2518.3049999999998</v>
          </cell>
        </row>
        <row r="3603">
          <cell r="A3603">
            <v>3</v>
          </cell>
          <cell r="B3603" t="str">
            <v>COP</v>
          </cell>
          <cell r="C3603" t="str">
            <v>Subastas</v>
          </cell>
          <cell r="D3603" t="str">
            <v>Fija</v>
          </cell>
          <cell r="E3603">
            <v>2</v>
          </cell>
          <cell r="F3603">
            <v>36626</v>
          </cell>
          <cell r="G3603" t="str">
            <v>Abril</v>
          </cell>
          <cell r="H3603">
            <v>2000</v>
          </cell>
          <cell r="I3603">
            <v>37356</v>
          </cell>
          <cell r="J3603">
            <v>2002</v>
          </cell>
          <cell r="K3603" t="str">
            <v>Abril</v>
          </cell>
          <cell r="L3603">
            <v>36721</v>
          </cell>
          <cell r="M3603" t="str">
            <v>Julio</v>
          </cell>
          <cell r="N3603">
            <v>2000</v>
          </cell>
          <cell r="P3603">
            <v>0</v>
          </cell>
          <cell r="Q3603">
            <v>15</v>
          </cell>
          <cell r="R3603">
            <v>17.8</v>
          </cell>
          <cell r="S3603">
            <v>99.77</v>
          </cell>
          <cell r="T3603">
            <v>30068.9</v>
          </cell>
          <cell r="U3603">
            <v>29999.741529999999</v>
          </cell>
          <cell r="V3603">
            <v>30068.9</v>
          </cell>
          <cell r="W3603">
            <v>29999.741529999999</v>
          </cell>
          <cell r="X3603">
            <v>30068.9</v>
          </cell>
          <cell r="Y3603">
            <v>4510.335</v>
          </cell>
          <cell r="Z3603">
            <v>34579.235000000001</v>
          </cell>
          <cell r="AA3603">
            <v>535226.42000000004</v>
          </cell>
          <cell r="AB3603">
            <v>0</v>
          </cell>
          <cell r="AC3603">
            <v>0</v>
          </cell>
          <cell r="AD3603">
            <v>4510.335</v>
          </cell>
          <cell r="AE3603">
            <v>4510.335</v>
          </cell>
          <cell r="AF3603">
            <v>0</v>
          </cell>
          <cell r="AG3603">
            <v>0</v>
          </cell>
          <cell r="AH3603">
            <v>0</v>
          </cell>
          <cell r="AI3603">
            <v>0</v>
          </cell>
          <cell r="AJ3603">
            <v>0</v>
          </cell>
          <cell r="AK3603">
            <v>0</v>
          </cell>
          <cell r="AL3603">
            <v>0</v>
          </cell>
          <cell r="AM3603">
            <v>0</v>
          </cell>
          <cell r="AN3603">
            <v>0</v>
          </cell>
          <cell r="AO3603">
            <v>0</v>
          </cell>
          <cell r="AP3603">
            <v>0</v>
          </cell>
          <cell r="AQ3603">
            <v>9020.67</v>
          </cell>
        </row>
        <row r="3604">
          <cell r="A3604">
            <v>3</v>
          </cell>
          <cell r="B3604" t="str">
            <v>COP</v>
          </cell>
          <cell r="C3604" t="str">
            <v>Subastas</v>
          </cell>
          <cell r="D3604" t="str">
            <v>Fija</v>
          </cell>
          <cell r="E3604">
            <v>3</v>
          </cell>
          <cell r="F3604">
            <v>36654</v>
          </cell>
          <cell r="G3604" t="str">
            <v>Mayo</v>
          </cell>
          <cell r="H3604">
            <v>2000</v>
          </cell>
          <cell r="I3604">
            <v>37749</v>
          </cell>
          <cell r="J3604">
            <v>2003</v>
          </cell>
          <cell r="K3604" t="str">
            <v>Mayo</v>
          </cell>
          <cell r="L3604">
            <v>36721</v>
          </cell>
          <cell r="M3604" t="str">
            <v>Julio</v>
          </cell>
          <cell r="N3604">
            <v>2000</v>
          </cell>
          <cell r="P3604">
            <v>0</v>
          </cell>
          <cell r="Q3604">
            <v>15</v>
          </cell>
          <cell r="R3604">
            <v>18.8</v>
          </cell>
          <cell r="S3604">
            <v>94.793000000000006</v>
          </cell>
          <cell r="T3604">
            <v>31647.599999999999</v>
          </cell>
          <cell r="U3604">
            <v>29999.709468000001</v>
          </cell>
          <cell r="V3604">
            <v>31647.599999999999</v>
          </cell>
          <cell r="W3604">
            <v>29999.709468000001</v>
          </cell>
          <cell r="X3604">
            <v>31647.599999999999</v>
          </cell>
          <cell r="Y3604">
            <v>4747.1399999999994</v>
          </cell>
          <cell r="Z3604">
            <v>36394.74</v>
          </cell>
          <cell r="AA3604">
            <v>594974.88</v>
          </cell>
          <cell r="AB3604">
            <v>0</v>
          </cell>
          <cell r="AC3604">
            <v>0</v>
          </cell>
          <cell r="AD3604">
            <v>4747.1399999999994</v>
          </cell>
          <cell r="AE3604">
            <v>4747.1399999999994</v>
          </cell>
          <cell r="AF3604">
            <v>4747.1399999999994</v>
          </cell>
          <cell r="AG3604">
            <v>0</v>
          </cell>
          <cell r="AH3604">
            <v>0</v>
          </cell>
          <cell r="AI3604">
            <v>0</v>
          </cell>
          <cell r="AJ3604">
            <v>0</v>
          </cell>
          <cell r="AK3604">
            <v>0</v>
          </cell>
          <cell r="AL3604">
            <v>0</v>
          </cell>
          <cell r="AM3604">
            <v>0</v>
          </cell>
          <cell r="AN3604">
            <v>0</v>
          </cell>
          <cell r="AO3604">
            <v>0</v>
          </cell>
          <cell r="AP3604">
            <v>0</v>
          </cell>
          <cell r="AQ3604">
            <v>14241.419999999998</v>
          </cell>
        </row>
        <row r="3605">
          <cell r="A3605">
            <v>3</v>
          </cell>
          <cell r="B3605" t="str">
            <v>COP</v>
          </cell>
          <cell r="C3605" t="str">
            <v>Subastas</v>
          </cell>
          <cell r="D3605" t="str">
            <v>Fija</v>
          </cell>
          <cell r="E3605">
            <v>1</v>
          </cell>
          <cell r="F3605">
            <v>36685</v>
          </cell>
          <cell r="G3605" t="str">
            <v>Junio</v>
          </cell>
          <cell r="H3605">
            <v>2000</v>
          </cell>
          <cell r="I3605">
            <v>37050</v>
          </cell>
          <cell r="J3605">
            <v>2001</v>
          </cell>
          <cell r="K3605" t="str">
            <v>Junio</v>
          </cell>
          <cell r="L3605">
            <v>36731</v>
          </cell>
          <cell r="M3605" t="str">
            <v>Julio</v>
          </cell>
          <cell r="N3605">
            <v>2000</v>
          </cell>
          <cell r="P3605">
            <v>0</v>
          </cell>
          <cell r="Q3605">
            <v>15</v>
          </cell>
          <cell r="R3605">
            <v>15</v>
          </cell>
          <cell r="S3605">
            <v>101.777</v>
          </cell>
          <cell r="T3605">
            <v>25650.7</v>
          </cell>
          <cell r="U3605">
            <v>26106.512939</v>
          </cell>
          <cell r="V3605">
            <v>25650.7</v>
          </cell>
          <cell r="W3605">
            <v>26106.512939</v>
          </cell>
          <cell r="X3605">
            <v>25650.7</v>
          </cell>
          <cell r="Y3605">
            <v>3847.605</v>
          </cell>
          <cell r="Z3605">
            <v>29498.305</v>
          </cell>
          <cell r="AA3605">
            <v>384760.5</v>
          </cell>
          <cell r="AB3605">
            <v>0</v>
          </cell>
          <cell r="AC3605">
            <v>0</v>
          </cell>
          <cell r="AD3605">
            <v>3847.605</v>
          </cell>
          <cell r="AE3605">
            <v>0</v>
          </cell>
          <cell r="AF3605">
            <v>0</v>
          </cell>
          <cell r="AG3605">
            <v>0</v>
          </cell>
          <cell r="AH3605">
            <v>0</v>
          </cell>
          <cell r="AI3605">
            <v>0</v>
          </cell>
          <cell r="AJ3605">
            <v>0</v>
          </cell>
          <cell r="AK3605">
            <v>0</v>
          </cell>
          <cell r="AL3605">
            <v>0</v>
          </cell>
          <cell r="AM3605">
            <v>0</v>
          </cell>
          <cell r="AN3605">
            <v>0</v>
          </cell>
          <cell r="AO3605">
            <v>0</v>
          </cell>
          <cell r="AP3605">
            <v>0</v>
          </cell>
          <cell r="AQ3605">
            <v>3847.605</v>
          </cell>
        </row>
        <row r="3606">
          <cell r="A3606">
            <v>3</v>
          </cell>
          <cell r="B3606" t="str">
            <v>COP</v>
          </cell>
          <cell r="C3606" t="str">
            <v>Subastas</v>
          </cell>
          <cell r="D3606" t="str">
            <v>Fija</v>
          </cell>
          <cell r="E3606">
            <v>1</v>
          </cell>
          <cell r="F3606">
            <v>36685</v>
          </cell>
          <cell r="G3606" t="str">
            <v>Junio</v>
          </cell>
          <cell r="H3606">
            <v>2000</v>
          </cell>
          <cell r="I3606">
            <v>37050</v>
          </cell>
          <cell r="J3606">
            <v>2001</v>
          </cell>
          <cell r="K3606" t="str">
            <v>Junio</v>
          </cell>
          <cell r="L3606">
            <v>36735</v>
          </cell>
          <cell r="M3606" t="str">
            <v>Julio</v>
          </cell>
          <cell r="N3606">
            <v>2000</v>
          </cell>
          <cell r="P3606">
            <v>0</v>
          </cell>
          <cell r="Q3606">
            <v>15</v>
          </cell>
          <cell r="R3606">
            <v>14.98</v>
          </cell>
          <cell r="S3606">
            <v>101.94799999999999</v>
          </cell>
          <cell r="T3606">
            <v>22063.200000000001</v>
          </cell>
          <cell r="U3606">
            <v>22492.991136000001</v>
          </cell>
          <cell r="V3606">
            <v>22063.200000000001</v>
          </cell>
          <cell r="W3606">
            <v>22492.991136000001</v>
          </cell>
          <cell r="X3606">
            <v>22063.200000000001</v>
          </cell>
          <cell r="Y3606">
            <v>3309.48</v>
          </cell>
          <cell r="Z3606">
            <v>25372.68</v>
          </cell>
          <cell r="AA3606">
            <v>330506.73600000003</v>
          </cell>
          <cell r="AB3606">
            <v>0</v>
          </cell>
          <cell r="AC3606">
            <v>0</v>
          </cell>
          <cell r="AD3606">
            <v>3309.48</v>
          </cell>
          <cell r="AE3606">
            <v>0</v>
          </cell>
          <cell r="AF3606">
            <v>0</v>
          </cell>
          <cell r="AG3606">
            <v>0</v>
          </cell>
          <cell r="AH3606">
            <v>0</v>
          </cell>
          <cell r="AI3606">
            <v>0</v>
          </cell>
          <cell r="AJ3606">
            <v>0</v>
          </cell>
          <cell r="AK3606">
            <v>0</v>
          </cell>
          <cell r="AL3606">
            <v>0</v>
          </cell>
          <cell r="AM3606">
            <v>0</v>
          </cell>
          <cell r="AN3606">
            <v>0</v>
          </cell>
          <cell r="AO3606">
            <v>0</v>
          </cell>
          <cell r="AP3606">
            <v>0</v>
          </cell>
          <cell r="AQ3606">
            <v>3309.48</v>
          </cell>
        </row>
        <row r="3607">
          <cell r="A3607">
            <v>3</v>
          </cell>
          <cell r="B3607" t="str">
            <v>COP</v>
          </cell>
          <cell r="C3607" t="str">
            <v>Subastas</v>
          </cell>
          <cell r="D3607" t="str">
            <v>Fija</v>
          </cell>
          <cell r="E3607">
            <v>2</v>
          </cell>
          <cell r="F3607">
            <v>36626</v>
          </cell>
          <cell r="G3607" t="str">
            <v>Abril</v>
          </cell>
          <cell r="H3607">
            <v>2000</v>
          </cell>
          <cell r="I3607">
            <v>37356</v>
          </cell>
          <cell r="J3607">
            <v>2002</v>
          </cell>
          <cell r="K3607" t="str">
            <v>Abril</v>
          </cell>
          <cell r="L3607">
            <v>36735</v>
          </cell>
          <cell r="M3607" t="str">
            <v>Julio</v>
          </cell>
          <cell r="N3607">
            <v>2000</v>
          </cell>
          <cell r="P3607">
            <v>0</v>
          </cell>
          <cell r="Q3607">
            <v>15</v>
          </cell>
          <cell r="R3607">
            <v>17.149999999999999</v>
          </cell>
          <cell r="S3607">
            <v>101.274</v>
          </cell>
          <cell r="T3607">
            <v>74056.399999999994</v>
          </cell>
          <cell r="U3607">
            <v>74999.878536000004</v>
          </cell>
          <cell r="V3607">
            <v>74056.399999999994</v>
          </cell>
          <cell r="W3607">
            <v>74999.878536000004</v>
          </cell>
          <cell r="X3607">
            <v>74056.399999999994</v>
          </cell>
          <cell r="Y3607">
            <v>11108.46</v>
          </cell>
          <cell r="Z3607">
            <v>85164.859999999986</v>
          </cell>
          <cell r="AA3607">
            <v>1270067.2599999998</v>
          </cell>
          <cell r="AB3607">
            <v>0</v>
          </cell>
          <cell r="AC3607">
            <v>0</v>
          </cell>
          <cell r="AD3607">
            <v>11108.46</v>
          </cell>
          <cell r="AE3607">
            <v>11108.46</v>
          </cell>
          <cell r="AF3607">
            <v>0</v>
          </cell>
          <cell r="AG3607">
            <v>0</v>
          </cell>
          <cell r="AH3607">
            <v>0</v>
          </cell>
          <cell r="AI3607">
            <v>0</v>
          </cell>
          <cell r="AJ3607">
            <v>0</v>
          </cell>
          <cell r="AK3607">
            <v>0</v>
          </cell>
          <cell r="AL3607">
            <v>0</v>
          </cell>
          <cell r="AM3607">
            <v>0</v>
          </cell>
          <cell r="AN3607">
            <v>0</v>
          </cell>
          <cell r="AO3607">
            <v>0</v>
          </cell>
          <cell r="AP3607">
            <v>0</v>
          </cell>
          <cell r="AQ3607">
            <v>22216.92</v>
          </cell>
        </row>
        <row r="3608">
          <cell r="A3608">
            <v>3</v>
          </cell>
          <cell r="B3608" t="str">
            <v>COP</v>
          </cell>
          <cell r="C3608" t="str">
            <v>Subastas</v>
          </cell>
          <cell r="D3608" t="str">
            <v>Fija</v>
          </cell>
          <cell r="E3608">
            <v>3</v>
          </cell>
          <cell r="F3608">
            <v>36654</v>
          </cell>
          <cell r="G3608" t="str">
            <v>Mayo</v>
          </cell>
          <cell r="H3608">
            <v>2000</v>
          </cell>
          <cell r="I3608">
            <v>37749</v>
          </cell>
          <cell r="J3608">
            <v>2003</v>
          </cell>
          <cell r="K3608" t="str">
            <v>Mayo</v>
          </cell>
          <cell r="L3608">
            <v>36735</v>
          </cell>
          <cell r="M3608" t="str">
            <v>Julio</v>
          </cell>
          <cell r="N3608">
            <v>2000</v>
          </cell>
          <cell r="P3608">
            <v>0</v>
          </cell>
          <cell r="Q3608">
            <v>15</v>
          </cell>
          <cell r="R3608">
            <v>18.239999999999998</v>
          </cell>
          <cell r="S3608">
            <v>96.504999999999995</v>
          </cell>
          <cell r="T3608">
            <v>62172.800000000003</v>
          </cell>
          <cell r="U3608">
            <v>59999.860639999999</v>
          </cell>
          <cell r="V3608">
            <v>62172.800000000003</v>
          </cell>
          <cell r="W3608">
            <v>59999.860639999999</v>
          </cell>
          <cell r="X3608">
            <v>62172.800000000003</v>
          </cell>
          <cell r="Y3608">
            <v>9325.92</v>
          </cell>
          <cell r="Z3608">
            <v>71498.720000000001</v>
          </cell>
          <cell r="AA3608">
            <v>1134031.872</v>
          </cell>
          <cell r="AB3608">
            <v>0</v>
          </cell>
          <cell r="AC3608">
            <v>0</v>
          </cell>
          <cell r="AD3608">
            <v>9325.92</v>
          </cell>
          <cell r="AE3608">
            <v>9325.92</v>
          </cell>
          <cell r="AF3608">
            <v>9325.92</v>
          </cell>
          <cell r="AG3608">
            <v>0</v>
          </cell>
          <cell r="AH3608">
            <v>0</v>
          </cell>
          <cell r="AI3608">
            <v>0</v>
          </cell>
          <cell r="AJ3608">
            <v>0</v>
          </cell>
          <cell r="AK3608">
            <v>0</v>
          </cell>
          <cell r="AL3608">
            <v>0</v>
          </cell>
          <cell r="AM3608">
            <v>0</v>
          </cell>
          <cell r="AN3608">
            <v>0</v>
          </cell>
          <cell r="AO3608">
            <v>0</v>
          </cell>
          <cell r="AP3608">
            <v>0</v>
          </cell>
          <cell r="AQ3608">
            <v>27977.760000000002</v>
          </cell>
        </row>
        <row r="3609">
          <cell r="A3609">
            <v>3</v>
          </cell>
          <cell r="B3609" t="str">
            <v>COP</v>
          </cell>
          <cell r="C3609" t="str">
            <v>Subastas</v>
          </cell>
          <cell r="D3609" t="str">
            <v>Fija</v>
          </cell>
          <cell r="E3609">
            <v>1</v>
          </cell>
          <cell r="F3609">
            <v>36685</v>
          </cell>
          <cell r="G3609" t="str">
            <v>Junio</v>
          </cell>
          <cell r="H3609">
            <v>2000</v>
          </cell>
          <cell r="I3609">
            <v>37050</v>
          </cell>
          <cell r="J3609">
            <v>2001</v>
          </cell>
          <cell r="K3609" t="str">
            <v>Junio</v>
          </cell>
          <cell r="L3609">
            <v>36749</v>
          </cell>
          <cell r="M3609" t="str">
            <v>Agosto</v>
          </cell>
          <cell r="N3609">
            <v>2000</v>
          </cell>
          <cell r="P3609">
            <v>0</v>
          </cell>
          <cell r="Q3609">
            <v>15</v>
          </cell>
          <cell r="R3609">
            <v>14.65</v>
          </cell>
          <cell r="S3609">
            <v>102.739</v>
          </cell>
          <cell r="T3609">
            <v>9733.4</v>
          </cell>
          <cell r="U3609">
            <v>9999.9978260000007</v>
          </cell>
          <cell r="V3609">
            <v>9733.4</v>
          </cell>
          <cell r="W3609">
            <v>9999.9978260000007</v>
          </cell>
          <cell r="X3609">
            <v>9733.4</v>
          </cell>
          <cell r="Y3609">
            <v>1460.01</v>
          </cell>
          <cell r="Z3609">
            <v>11193.41</v>
          </cell>
          <cell r="AA3609">
            <v>142594.31</v>
          </cell>
          <cell r="AB3609">
            <v>0</v>
          </cell>
          <cell r="AC3609">
            <v>0</v>
          </cell>
          <cell r="AD3609">
            <v>1460.01</v>
          </cell>
          <cell r="AE3609">
            <v>0</v>
          </cell>
          <cell r="AF3609">
            <v>0</v>
          </cell>
          <cell r="AG3609">
            <v>0</v>
          </cell>
          <cell r="AH3609">
            <v>0</v>
          </cell>
          <cell r="AI3609">
            <v>0</v>
          </cell>
          <cell r="AJ3609">
            <v>0</v>
          </cell>
          <cell r="AK3609">
            <v>0</v>
          </cell>
          <cell r="AL3609">
            <v>0</v>
          </cell>
          <cell r="AM3609">
            <v>0</v>
          </cell>
          <cell r="AN3609">
            <v>0</v>
          </cell>
          <cell r="AO3609">
            <v>0</v>
          </cell>
          <cell r="AP3609">
            <v>0</v>
          </cell>
          <cell r="AQ3609">
            <v>1460.01</v>
          </cell>
        </row>
        <row r="3610">
          <cell r="A3610">
            <v>3</v>
          </cell>
          <cell r="B3610" t="str">
            <v>COP</v>
          </cell>
          <cell r="C3610" t="str">
            <v>Subastas</v>
          </cell>
          <cell r="D3610" t="str">
            <v>Fija</v>
          </cell>
          <cell r="E3610">
            <v>1</v>
          </cell>
          <cell r="F3610">
            <v>36685</v>
          </cell>
          <cell r="G3610" t="str">
            <v>Junio</v>
          </cell>
          <cell r="H3610">
            <v>2000</v>
          </cell>
          <cell r="I3610">
            <v>37050</v>
          </cell>
          <cell r="J3610">
            <v>2001</v>
          </cell>
          <cell r="K3610" t="str">
            <v>Junio</v>
          </cell>
          <cell r="L3610">
            <v>36756</v>
          </cell>
          <cell r="M3610" t="str">
            <v>Agosto</v>
          </cell>
          <cell r="N3610">
            <v>2000</v>
          </cell>
          <cell r="P3610">
            <v>0</v>
          </cell>
          <cell r="Q3610">
            <v>15</v>
          </cell>
          <cell r="R3610">
            <v>14.7</v>
          </cell>
          <cell r="S3610">
            <v>102.97199999999999</v>
          </cell>
          <cell r="T3610">
            <v>19278.3</v>
          </cell>
          <cell r="U3610">
            <v>19851.251076</v>
          </cell>
          <cell r="V3610">
            <v>19278.3</v>
          </cell>
          <cell r="W3610">
            <v>19851.251076</v>
          </cell>
          <cell r="X3610">
            <v>19278.3</v>
          </cell>
          <cell r="Y3610">
            <v>2891.7449999999999</v>
          </cell>
          <cell r="Z3610">
            <v>22170.044999999998</v>
          </cell>
          <cell r="AA3610">
            <v>283391.00999999995</v>
          </cell>
          <cell r="AB3610">
            <v>0</v>
          </cell>
          <cell r="AC3610">
            <v>0</v>
          </cell>
          <cell r="AD3610">
            <v>2891.7449999999999</v>
          </cell>
          <cell r="AE3610">
            <v>0</v>
          </cell>
          <cell r="AF3610">
            <v>0</v>
          </cell>
          <cell r="AG3610">
            <v>0</v>
          </cell>
          <cell r="AH3610">
            <v>0</v>
          </cell>
          <cell r="AI3610">
            <v>0</v>
          </cell>
          <cell r="AJ3610">
            <v>0</v>
          </cell>
          <cell r="AK3610">
            <v>0</v>
          </cell>
          <cell r="AL3610">
            <v>0</v>
          </cell>
          <cell r="AM3610">
            <v>0</v>
          </cell>
          <cell r="AN3610">
            <v>0</v>
          </cell>
          <cell r="AO3610">
            <v>0</v>
          </cell>
          <cell r="AP3610">
            <v>0</v>
          </cell>
          <cell r="AQ3610">
            <v>2891.7449999999999</v>
          </cell>
        </row>
        <row r="3611">
          <cell r="A3611">
            <v>3</v>
          </cell>
          <cell r="B3611" t="str">
            <v>COP</v>
          </cell>
          <cell r="C3611" t="str">
            <v>Subastas</v>
          </cell>
          <cell r="D3611" t="str">
            <v>Fija</v>
          </cell>
          <cell r="E3611">
            <v>1</v>
          </cell>
          <cell r="F3611">
            <v>36685</v>
          </cell>
          <cell r="G3611" t="str">
            <v>Junio</v>
          </cell>
          <cell r="H3611">
            <v>2000</v>
          </cell>
          <cell r="I3611">
            <v>37050</v>
          </cell>
          <cell r="J3611">
            <v>2001</v>
          </cell>
          <cell r="K3611" t="str">
            <v>Junio</v>
          </cell>
          <cell r="L3611">
            <v>36763</v>
          </cell>
          <cell r="M3611" t="str">
            <v>Agosto</v>
          </cell>
          <cell r="N3611">
            <v>2000</v>
          </cell>
          <cell r="P3611">
            <v>0</v>
          </cell>
          <cell r="Q3611">
            <v>15</v>
          </cell>
          <cell r="R3611">
            <v>14.7</v>
          </cell>
          <cell r="S3611">
            <v>103.244</v>
          </cell>
          <cell r="T3611">
            <v>11000</v>
          </cell>
          <cell r="U3611">
            <v>11356.84</v>
          </cell>
          <cell r="V3611">
            <v>11000</v>
          </cell>
          <cell r="W3611">
            <v>11356.84</v>
          </cell>
          <cell r="X3611">
            <v>11000</v>
          </cell>
          <cell r="Y3611">
            <v>1650</v>
          </cell>
          <cell r="Z3611">
            <v>12650</v>
          </cell>
          <cell r="AA3611">
            <v>161700</v>
          </cell>
          <cell r="AB3611">
            <v>0</v>
          </cell>
          <cell r="AC3611">
            <v>0</v>
          </cell>
          <cell r="AD3611">
            <v>1650</v>
          </cell>
          <cell r="AE3611">
            <v>0</v>
          </cell>
          <cell r="AF3611">
            <v>0</v>
          </cell>
          <cell r="AG3611">
            <v>0</v>
          </cell>
          <cell r="AH3611">
            <v>0</v>
          </cell>
          <cell r="AI3611">
            <v>0</v>
          </cell>
          <cell r="AJ3611">
            <v>0</v>
          </cell>
          <cell r="AK3611">
            <v>0</v>
          </cell>
          <cell r="AL3611">
            <v>0</v>
          </cell>
          <cell r="AM3611">
            <v>0</v>
          </cell>
          <cell r="AN3611">
            <v>0</v>
          </cell>
          <cell r="AO3611">
            <v>0</v>
          </cell>
          <cell r="AP3611">
            <v>0</v>
          </cell>
          <cell r="AQ3611">
            <v>1650</v>
          </cell>
        </row>
        <row r="3612">
          <cell r="A3612">
            <v>3</v>
          </cell>
          <cell r="B3612" t="str">
            <v>COP</v>
          </cell>
          <cell r="C3612" t="str">
            <v>Subastas</v>
          </cell>
          <cell r="D3612" t="str">
            <v>Fija</v>
          </cell>
          <cell r="E3612">
            <v>2</v>
          </cell>
          <cell r="F3612">
            <v>36626</v>
          </cell>
          <cell r="G3612" t="str">
            <v>Abril</v>
          </cell>
          <cell r="H3612">
            <v>2000</v>
          </cell>
          <cell r="I3612">
            <v>37356</v>
          </cell>
          <cell r="J3612">
            <v>2002</v>
          </cell>
          <cell r="K3612" t="str">
            <v>Abril</v>
          </cell>
          <cell r="L3612">
            <v>36749</v>
          </cell>
          <cell r="M3612" t="str">
            <v>Agosto</v>
          </cell>
          <cell r="N3612">
            <v>2000</v>
          </cell>
          <cell r="P3612">
            <v>0</v>
          </cell>
          <cell r="Q3612">
            <v>15</v>
          </cell>
          <cell r="R3612">
            <v>16.989999999999998</v>
          </cell>
          <cell r="S3612">
            <v>102.104</v>
          </cell>
          <cell r="T3612">
            <v>55175.5</v>
          </cell>
          <cell r="U3612">
            <v>56336.392520000001</v>
          </cell>
          <cell r="V3612">
            <v>55175.5</v>
          </cell>
          <cell r="W3612">
            <v>56336.392520000001</v>
          </cell>
          <cell r="X3612">
            <v>55175.5</v>
          </cell>
          <cell r="Y3612">
            <v>8276.3249999999989</v>
          </cell>
          <cell r="Z3612">
            <v>63451.824999999997</v>
          </cell>
          <cell r="AA3612">
            <v>937431.74499999988</v>
          </cell>
          <cell r="AB3612">
            <v>0</v>
          </cell>
          <cell r="AC3612">
            <v>0</v>
          </cell>
          <cell r="AD3612">
            <v>8276.3249999999989</v>
          </cell>
          <cell r="AE3612">
            <v>8276.3249999999989</v>
          </cell>
          <cell r="AF3612">
            <v>0</v>
          </cell>
          <cell r="AG3612">
            <v>0</v>
          </cell>
          <cell r="AH3612">
            <v>0</v>
          </cell>
          <cell r="AI3612">
            <v>0</v>
          </cell>
          <cell r="AJ3612">
            <v>0</v>
          </cell>
          <cell r="AK3612">
            <v>0</v>
          </cell>
          <cell r="AL3612">
            <v>0</v>
          </cell>
          <cell r="AM3612">
            <v>0</v>
          </cell>
          <cell r="AN3612">
            <v>0</v>
          </cell>
          <cell r="AO3612">
            <v>0</v>
          </cell>
          <cell r="AP3612">
            <v>0</v>
          </cell>
          <cell r="AQ3612">
            <v>16552.649999999998</v>
          </cell>
        </row>
        <row r="3613">
          <cell r="A3613">
            <v>3</v>
          </cell>
          <cell r="B3613" t="str">
            <v>COP</v>
          </cell>
          <cell r="C3613" t="str">
            <v>Subastas</v>
          </cell>
          <cell r="D3613" t="str">
            <v>Fija</v>
          </cell>
          <cell r="E3613">
            <v>2</v>
          </cell>
          <cell r="F3613">
            <v>36626</v>
          </cell>
          <cell r="G3613" t="str">
            <v>Abril</v>
          </cell>
          <cell r="H3613">
            <v>2000</v>
          </cell>
          <cell r="I3613">
            <v>37356</v>
          </cell>
          <cell r="J3613">
            <v>2002</v>
          </cell>
          <cell r="K3613" t="str">
            <v>Abril</v>
          </cell>
          <cell r="L3613">
            <v>36763</v>
          </cell>
          <cell r="M3613" t="str">
            <v>Agosto</v>
          </cell>
          <cell r="N3613">
            <v>2000</v>
          </cell>
          <cell r="P3613">
            <v>0</v>
          </cell>
          <cell r="Q3613">
            <v>15</v>
          </cell>
          <cell r="R3613">
            <v>16.899999999999999</v>
          </cell>
          <cell r="S3613">
            <v>102.83799999999999</v>
          </cell>
          <cell r="T3613">
            <v>4000</v>
          </cell>
          <cell r="U3613">
            <v>4113.5200000000004</v>
          </cell>
          <cell r="V3613">
            <v>4000</v>
          </cell>
          <cell r="W3613">
            <v>4113.5200000000004</v>
          </cell>
          <cell r="X3613">
            <v>4000</v>
          </cell>
          <cell r="Y3613">
            <v>600</v>
          </cell>
          <cell r="Z3613">
            <v>4600</v>
          </cell>
          <cell r="AA3613">
            <v>67600</v>
          </cell>
          <cell r="AB3613">
            <v>0</v>
          </cell>
          <cell r="AC3613">
            <v>0</v>
          </cell>
          <cell r="AD3613">
            <v>600</v>
          </cell>
          <cell r="AE3613">
            <v>600</v>
          </cell>
          <cell r="AF3613">
            <v>0</v>
          </cell>
          <cell r="AG3613">
            <v>0</v>
          </cell>
          <cell r="AH3613">
            <v>0</v>
          </cell>
          <cell r="AI3613">
            <v>0</v>
          </cell>
          <cell r="AJ3613">
            <v>0</v>
          </cell>
          <cell r="AK3613">
            <v>0</v>
          </cell>
          <cell r="AL3613">
            <v>0</v>
          </cell>
          <cell r="AM3613">
            <v>0</v>
          </cell>
          <cell r="AN3613">
            <v>0</v>
          </cell>
          <cell r="AO3613">
            <v>0</v>
          </cell>
          <cell r="AP3613">
            <v>0</v>
          </cell>
          <cell r="AQ3613">
            <v>1200</v>
          </cell>
        </row>
        <row r="3614">
          <cell r="A3614">
            <v>3</v>
          </cell>
          <cell r="B3614" t="str">
            <v>COP</v>
          </cell>
          <cell r="C3614" t="str">
            <v>Subastas</v>
          </cell>
          <cell r="D3614" t="str">
            <v>Fija</v>
          </cell>
          <cell r="E3614">
            <v>3</v>
          </cell>
          <cell r="F3614">
            <v>36654</v>
          </cell>
          <cell r="G3614" t="str">
            <v>Mayo</v>
          </cell>
          <cell r="H3614">
            <v>2000</v>
          </cell>
          <cell r="I3614">
            <v>37749</v>
          </cell>
          <cell r="J3614">
            <v>2003</v>
          </cell>
          <cell r="K3614" t="str">
            <v>Mayo</v>
          </cell>
          <cell r="L3614">
            <v>36749</v>
          </cell>
          <cell r="M3614" t="str">
            <v>Agosto</v>
          </cell>
          <cell r="N3614">
            <v>2000</v>
          </cell>
          <cell r="P3614">
            <v>0</v>
          </cell>
          <cell r="Q3614">
            <v>15</v>
          </cell>
          <cell r="R3614">
            <v>17.7</v>
          </cell>
          <cell r="S3614">
            <v>98.177999999999997</v>
          </cell>
          <cell r="T3614">
            <v>55927.9</v>
          </cell>
          <cell r="U3614">
            <v>54908.893662000002</v>
          </cell>
          <cell r="V3614">
            <v>55927.9</v>
          </cell>
          <cell r="W3614">
            <v>54908.893662000002</v>
          </cell>
          <cell r="X3614">
            <v>55927.9</v>
          </cell>
          <cell r="Y3614">
            <v>8389.1849999999995</v>
          </cell>
          <cell r="Z3614">
            <v>64317.084999999999</v>
          </cell>
          <cell r="AA3614">
            <v>989923.83</v>
          </cell>
          <cell r="AB3614">
            <v>0</v>
          </cell>
          <cell r="AC3614">
            <v>0</v>
          </cell>
          <cell r="AD3614">
            <v>8389.1849999999995</v>
          </cell>
          <cell r="AE3614">
            <v>8389.1849999999995</v>
          </cell>
          <cell r="AF3614">
            <v>8389.1849999999995</v>
          </cell>
          <cell r="AG3614">
            <v>0</v>
          </cell>
          <cell r="AH3614">
            <v>0</v>
          </cell>
          <cell r="AI3614">
            <v>0</v>
          </cell>
          <cell r="AJ3614">
            <v>0</v>
          </cell>
          <cell r="AK3614">
            <v>0</v>
          </cell>
          <cell r="AL3614">
            <v>0</v>
          </cell>
          <cell r="AM3614">
            <v>0</v>
          </cell>
          <cell r="AN3614">
            <v>0</v>
          </cell>
          <cell r="AO3614">
            <v>0</v>
          </cell>
          <cell r="AP3614">
            <v>0</v>
          </cell>
          <cell r="AQ3614">
            <v>25167.555</v>
          </cell>
        </row>
        <row r="3615">
          <cell r="A3615">
            <v>3</v>
          </cell>
          <cell r="B3615" t="str">
            <v>COP</v>
          </cell>
          <cell r="C3615" t="str">
            <v>Subastas</v>
          </cell>
          <cell r="D3615" t="str">
            <v>Fija</v>
          </cell>
          <cell r="E3615">
            <v>3</v>
          </cell>
          <cell r="F3615">
            <v>36654</v>
          </cell>
          <cell r="G3615" t="str">
            <v>Mayo</v>
          </cell>
          <cell r="H3615">
            <v>2000</v>
          </cell>
          <cell r="I3615">
            <v>37749</v>
          </cell>
          <cell r="J3615">
            <v>2003</v>
          </cell>
          <cell r="K3615" t="str">
            <v>Mayo</v>
          </cell>
          <cell r="L3615">
            <v>36763</v>
          </cell>
          <cell r="M3615" t="str">
            <v>Agosto</v>
          </cell>
          <cell r="N3615">
            <v>2000</v>
          </cell>
          <cell r="P3615">
            <v>0</v>
          </cell>
          <cell r="Q3615">
            <v>15</v>
          </cell>
          <cell r="R3615">
            <v>17.95</v>
          </cell>
          <cell r="S3615">
            <v>98.31</v>
          </cell>
          <cell r="T3615">
            <v>7628.6</v>
          </cell>
          <cell r="U3615">
            <v>7499.6766600000001</v>
          </cell>
          <cell r="V3615">
            <v>7628.6</v>
          </cell>
          <cell r="W3615">
            <v>7499.6766600000001</v>
          </cell>
          <cell r="X3615">
            <v>7628.6</v>
          </cell>
          <cell r="Y3615">
            <v>1144.29</v>
          </cell>
          <cell r="Z3615">
            <v>8772.89</v>
          </cell>
          <cell r="AA3615">
            <v>136933.37</v>
          </cell>
          <cell r="AB3615">
            <v>0</v>
          </cell>
          <cell r="AC3615">
            <v>0</v>
          </cell>
          <cell r="AD3615">
            <v>1144.29</v>
          </cell>
          <cell r="AE3615">
            <v>1144.29</v>
          </cell>
          <cell r="AF3615">
            <v>1144.29</v>
          </cell>
          <cell r="AG3615">
            <v>0</v>
          </cell>
          <cell r="AH3615">
            <v>0</v>
          </cell>
          <cell r="AI3615">
            <v>0</v>
          </cell>
          <cell r="AJ3615">
            <v>0</v>
          </cell>
          <cell r="AK3615">
            <v>0</v>
          </cell>
          <cell r="AL3615">
            <v>0</v>
          </cell>
          <cell r="AM3615">
            <v>0</v>
          </cell>
          <cell r="AN3615">
            <v>0</v>
          </cell>
          <cell r="AO3615">
            <v>0</v>
          </cell>
          <cell r="AP3615">
            <v>0</v>
          </cell>
          <cell r="AQ3615">
            <v>3432.87</v>
          </cell>
        </row>
        <row r="3616">
          <cell r="A3616">
            <v>3</v>
          </cell>
          <cell r="B3616" t="str">
            <v>COP</v>
          </cell>
          <cell r="C3616" t="str">
            <v>Subastas</v>
          </cell>
          <cell r="D3616" t="str">
            <v>Fija</v>
          </cell>
          <cell r="E3616">
            <v>5</v>
          </cell>
          <cell r="F3616">
            <v>36560</v>
          </cell>
          <cell r="G3616" t="str">
            <v>Febrero</v>
          </cell>
          <cell r="H3616">
            <v>2000</v>
          </cell>
          <cell r="I3616">
            <v>38387</v>
          </cell>
          <cell r="J3616">
            <v>2005</v>
          </cell>
          <cell r="K3616" t="str">
            <v>Febrero</v>
          </cell>
          <cell r="L3616">
            <v>36749</v>
          </cell>
          <cell r="M3616" t="str">
            <v>Agosto</v>
          </cell>
          <cell r="N3616">
            <v>2000</v>
          </cell>
          <cell r="P3616">
            <v>0</v>
          </cell>
          <cell r="Q3616">
            <v>15</v>
          </cell>
          <cell r="R3616">
            <v>19.649999999999999</v>
          </cell>
          <cell r="S3616">
            <v>94.31</v>
          </cell>
          <cell r="T3616">
            <v>47714.7</v>
          </cell>
          <cell r="U3616">
            <v>44999.733569999997</v>
          </cell>
          <cell r="V3616">
            <v>47714.7</v>
          </cell>
          <cell r="W3616">
            <v>44999.733569999997</v>
          </cell>
          <cell r="X3616">
            <v>47714.7</v>
          </cell>
          <cell r="Y3616">
            <v>7157.204999999999</v>
          </cell>
          <cell r="Z3616">
            <v>54871.904999999999</v>
          </cell>
          <cell r="AA3616">
            <v>937593.85499999986</v>
          </cell>
          <cell r="AB3616">
            <v>0</v>
          </cell>
          <cell r="AC3616">
            <v>0</v>
          </cell>
          <cell r="AD3616">
            <v>7157.204999999999</v>
          </cell>
          <cell r="AE3616">
            <v>7157.204999999999</v>
          </cell>
          <cell r="AF3616">
            <v>7157.204999999999</v>
          </cell>
          <cell r="AG3616">
            <v>7157.204999999999</v>
          </cell>
          <cell r="AH3616">
            <v>7157.204999999999</v>
          </cell>
          <cell r="AI3616">
            <v>0</v>
          </cell>
          <cell r="AJ3616">
            <v>0</v>
          </cell>
          <cell r="AK3616">
            <v>0</v>
          </cell>
          <cell r="AL3616">
            <v>0</v>
          </cell>
          <cell r="AM3616">
            <v>0</v>
          </cell>
          <cell r="AN3616">
            <v>0</v>
          </cell>
          <cell r="AO3616">
            <v>0</v>
          </cell>
          <cell r="AP3616">
            <v>0</v>
          </cell>
          <cell r="AQ3616">
            <v>35786.024999999994</v>
          </cell>
        </row>
        <row r="3617">
          <cell r="A3617">
            <v>3</v>
          </cell>
          <cell r="B3617" t="str">
            <v>COP</v>
          </cell>
          <cell r="C3617" t="str">
            <v>Subastas</v>
          </cell>
          <cell r="D3617" t="str">
            <v>Fija</v>
          </cell>
          <cell r="E3617">
            <v>5</v>
          </cell>
          <cell r="F3617">
            <v>36560</v>
          </cell>
          <cell r="G3617" t="str">
            <v>Febrero</v>
          </cell>
          <cell r="H3617">
            <v>2000</v>
          </cell>
          <cell r="I3617">
            <v>38387</v>
          </cell>
          <cell r="J3617">
            <v>2005</v>
          </cell>
          <cell r="K3617" t="str">
            <v>Febrero</v>
          </cell>
          <cell r="L3617">
            <v>36763</v>
          </cell>
          <cell r="M3617" t="str">
            <v>Agosto</v>
          </cell>
          <cell r="N3617">
            <v>2000</v>
          </cell>
          <cell r="P3617">
            <v>0</v>
          </cell>
          <cell r="Q3617">
            <v>15</v>
          </cell>
          <cell r="R3617">
            <v>19.68</v>
          </cell>
          <cell r="S3617">
            <v>94.885000000000005</v>
          </cell>
          <cell r="T3617">
            <v>7000</v>
          </cell>
          <cell r="U3617">
            <v>6641.95</v>
          </cell>
          <cell r="V3617">
            <v>7000</v>
          </cell>
          <cell r="W3617">
            <v>6641.95</v>
          </cell>
          <cell r="X3617">
            <v>7000</v>
          </cell>
          <cell r="Y3617">
            <v>1050</v>
          </cell>
          <cell r="Z3617">
            <v>8050</v>
          </cell>
          <cell r="AA3617">
            <v>137760</v>
          </cell>
          <cell r="AB3617">
            <v>0</v>
          </cell>
          <cell r="AC3617">
            <v>0</v>
          </cell>
          <cell r="AD3617">
            <v>1050</v>
          </cell>
          <cell r="AE3617">
            <v>1050</v>
          </cell>
          <cell r="AF3617">
            <v>1050</v>
          </cell>
          <cell r="AG3617">
            <v>1050</v>
          </cell>
          <cell r="AH3617">
            <v>1050</v>
          </cell>
          <cell r="AI3617">
            <v>0</v>
          </cell>
          <cell r="AJ3617">
            <v>0</v>
          </cell>
          <cell r="AK3617">
            <v>0</v>
          </cell>
          <cell r="AL3617">
            <v>0</v>
          </cell>
          <cell r="AM3617">
            <v>0</v>
          </cell>
          <cell r="AN3617">
            <v>0</v>
          </cell>
          <cell r="AO3617">
            <v>0</v>
          </cell>
          <cell r="AP3617">
            <v>0</v>
          </cell>
          <cell r="AQ3617">
            <v>5250</v>
          </cell>
        </row>
        <row r="3618">
          <cell r="A3618">
            <v>3</v>
          </cell>
          <cell r="B3618" t="str">
            <v>COP</v>
          </cell>
          <cell r="C3618" t="str">
            <v>Convenidas</v>
          </cell>
          <cell r="D3618" t="str">
            <v>Fija</v>
          </cell>
          <cell r="E3618">
            <v>1</v>
          </cell>
          <cell r="F3618">
            <v>36685</v>
          </cell>
          <cell r="G3618" t="str">
            <v>Junio</v>
          </cell>
          <cell r="H3618">
            <v>2000</v>
          </cell>
          <cell r="I3618">
            <v>37050</v>
          </cell>
          <cell r="J3618">
            <v>2001</v>
          </cell>
          <cell r="K3618" t="str">
            <v>Junio</v>
          </cell>
          <cell r="L3618">
            <v>36749</v>
          </cell>
          <cell r="M3618" t="str">
            <v>Agosto</v>
          </cell>
          <cell r="N3618">
            <v>2000</v>
          </cell>
          <cell r="P3618">
            <v>0</v>
          </cell>
          <cell r="Q3618">
            <v>15</v>
          </cell>
          <cell r="R3618">
            <v>14.58</v>
          </cell>
          <cell r="S3618">
            <v>102.791</v>
          </cell>
          <cell r="T3618">
            <v>156.5</v>
          </cell>
          <cell r="U3618">
            <v>160.86791500000001</v>
          </cell>
          <cell r="V3618">
            <v>156.5</v>
          </cell>
          <cell r="W3618">
            <v>160.86791500000001</v>
          </cell>
          <cell r="X3618">
            <v>156.5</v>
          </cell>
          <cell r="Y3618">
            <v>23.474999999999998</v>
          </cell>
          <cell r="Z3618">
            <v>179.97499999999999</v>
          </cell>
          <cell r="AA3618">
            <v>2281.77</v>
          </cell>
          <cell r="AB3618">
            <v>0</v>
          </cell>
          <cell r="AC3618">
            <v>0</v>
          </cell>
          <cell r="AD3618">
            <v>23.474999999999998</v>
          </cell>
          <cell r="AE3618">
            <v>0</v>
          </cell>
          <cell r="AF3618">
            <v>0</v>
          </cell>
          <cell r="AG3618">
            <v>0</v>
          </cell>
          <cell r="AH3618">
            <v>0</v>
          </cell>
          <cell r="AI3618">
            <v>0</v>
          </cell>
          <cell r="AJ3618">
            <v>0</v>
          </cell>
          <cell r="AK3618">
            <v>0</v>
          </cell>
          <cell r="AL3618">
            <v>0</v>
          </cell>
          <cell r="AM3618">
            <v>0</v>
          </cell>
          <cell r="AN3618">
            <v>0</v>
          </cell>
          <cell r="AO3618">
            <v>0</v>
          </cell>
          <cell r="AP3618">
            <v>0</v>
          </cell>
          <cell r="AQ3618">
            <v>23.474999999999998</v>
          </cell>
        </row>
        <row r="3619">
          <cell r="A3619">
            <v>3</v>
          </cell>
          <cell r="B3619" t="str">
            <v>COP</v>
          </cell>
          <cell r="C3619" t="str">
            <v>Convenidas</v>
          </cell>
          <cell r="D3619" t="str">
            <v>Fija</v>
          </cell>
          <cell r="E3619">
            <v>1</v>
          </cell>
          <cell r="F3619">
            <v>36685</v>
          </cell>
          <cell r="G3619" t="str">
            <v>Junio</v>
          </cell>
          <cell r="H3619">
            <v>2000</v>
          </cell>
          <cell r="I3619">
            <v>37050</v>
          </cell>
          <cell r="J3619">
            <v>2001</v>
          </cell>
          <cell r="K3619" t="str">
            <v>Junio</v>
          </cell>
          <cell r="L3619">
            <v>36747</v>
          </cell>
          <cell r="M3619" t="str">
            <v>Agosto</v>
          </cell>
          <cell r="N3619">
            <v>2000</v>
          </cell>
          <cell r="P3619">
            <v>0</v>
          </cell>
          <cell r="Q3619">
            <v>15</v>
          </cell>
          <cell r="R3619">
            <v>14.7</v>
          </cell>
          <cell r="S3619">
            <v>102.625</v>
          </cell>
          <cell r="T3619">
            <v>48160.800000000003</v>
          </cell>
          <cell r="U3619">
            <v>49425.021000000001</v>
          </cell>
          <cell r="V3619">
            <v>48160.800000000003</v>
          </cell>
          <cell r="W3619">
            <v>49425.021000000001</v>
          </cell>
          <cell r="X3619">
            <v>48160.800000000003</v>
          </cell>
          <cell r="Y3619">
            <v>7224.12</v>
          </cell>
          <cell r="Z3619">
            <v>55384.920000000006</v>
          </cell>
          <cell r="AA3619">
            <v>707963.76</v>
          </cell>
          <cell r="AB3619">
            <v>0</v>
          </cell>
          <cell r="AC3619">
            <v>0</v>
          </cell>
          <cell r="AD3619">
            <v>7224.12</v>
          </cell>
          <cell r="AE3619">
            <v>0</v>
          </cell>
          <cell r="AF3619">
            <v>0</v>
          </cell>
          <cell r="AG3619">
            <v>0</v>
          </cell>
          <cell r="AH3619">
            <v>0</v>
          </cell>
          <cell r="AI3619">
            <v>0</v>
          </cell>
          <cell r="AJ3619">
            <v>0</v>
          </cell>
          <cell r="AK3619">
            <v>0</v>
          </cell>
          <cell r="AL3619">
            <v>0</v>
          </cell>
          <cell r="AM3619">
            <v>0</v>
          </cell>
          <cell r="AN3619">
            <v>0</v>
          </cell>
          <cell r="AO3619">
            <v>0</v>
          </cell>
          <cell r="AP3619">
            <v>0</v>
          </cell>
          <cell r="AQ3619">
            <v>7224.12</v>
          </cell>
        </row>
        <row r="3620">
          <cell r="A3620">
            <v>3</v>
          </cell>
          <cell r="B3620" t="str">
            <v>COP</v>
          </cell>
          <cell r="C3620" t="str">
            <v>Convenidas</v>
          </cell>
          <cell r="D3620" t="str">
            <v>Fija</v>
          </cell>
          <cell r="E3620">
            <v>1</v>
          </cell>
          <cell r="F3620">
            <v>36685</v>
          </cell>
          <cell r="G3620" t="str">
            <v>Junio</v>
          </cell>
          <cell r="H3620">
            <v>2000</v>
          </cell>
          <cell r="I3620">
            <v>37050</v>
          </cell>
          <cell r="J3620">
            <v>2001</v>
          </cell>
          <cell r="K3620" t="str">
            <v>Junio</v>
          </cell>
          <cell r="L3620">
            <v>36748</v>
          </cell>
          <cell r="M3620" t="str">
            <v>Agosto</v>
          </cell>
          <cell r="N3620">
            <v>2000</v>
          </cell>
          <cell r="P3620">
            <v>0</v>
          </cell>
          <cell r="Q3620">
            <v>15</v>
          </cell>
          <cell r="R3620">
            <v>14.68</v>
          </cell>
          <cell r="S3620">
            <v>102.678</v>
          </cell>
          <cell r="T3620">
            <v>9739.1</v>
          </cell>
          <cell r="U3620">
            <v>9999.9130980000009</v>
          </cell>
          <cell r="V3620">
            <v>9739.1</v>
          </cell>
          <cell r="W3620">
            <v>9999.9130980000009</v>
          </cell>
          <cell r="X3620">
            <v>9739.1</v>
          </cell>
          <cell r="Y3620">
            <v>1460.865</v>
          </cell>
          <cell r="Z3620">
            <v>11199.965</v>
          </cell>
          <cell r="AA3620">
            <v>142969.98800000001</v>
          </cell>
          <cell r="AB3620">
            <v>0</v>
          </cell>
          <cell r="AC3620">
            <v>0</v>
          </cell>
          <cell r="AD3620">
            <v>1460.865</v>
          </cell>
          <cell r="AE3620">
            <v>0</v>
          </cell>
          <cell r="AF3620">
            <v>0</v>
          </cell>
          <cell r="AG3620">
            <v>0</v>
          </cell>
          <cell r="AH3620">
            <v>0</v>
          </cell>
          <cell r="AI3620">
            <v>0</v>
          </cell>
          <cell r="AJ3620">
            <v>0</v>
          </cell>
          <cell r="AK3620">
            <v>0</v>
          </cell>
          <cell r="AL3620">
            <v>0</v>
          </cell>
          <cell r="AM3620">
            <v>0</v>
          </cell>
          <cell r="AN3620">
            <v>0</v>
          </cell>
          <cell r="AO3620">
            <v>0</v>
          </cell>
          <cell r="AP3620">
            <v>0</v>
          </cell>
          <cell r="AQ3620">
            <v>1460.865</v>
          </cell>
        </row>
        <row r="3621">
          <cell r="A3621">
            <v>3</v>
          </cell>
          <cell r="B3621" t="str">
            <v>COP</v>
          </cell>
          <cell r="C3621" t="str">
            <v>Convenidas</v>
          </cell>
          <cell r="D3621" t="str">
            <v>Fija</v>
          </cell>
          <cell r="E3621">
            <v>1</v>
          </cell>
          <cell r="F3621">
            <v>36685</v>
          </cell>
          <cell r="G3621" t="str">
            <v>Junio</v>
          </cell>
          <cell r="H3621">
            <v>2000</v>
          </cell>
          <cell r="I3621">
            <v>37050</v>
          </cell>
          <cell r="J3621">
            <v>2001</v>
          </cell>
          <cell r="K3621" t="str">
            <v>Junio</v>
          </cell>
          <cell r="L3621">
            <v>36754</v>
          </cell>
          <cell r="M3621" t="str">
            <v>Agosto</v>
          </cell>
          <cell r="N3621">
            <v>2000</v>
          </cell>
          <cell r="P3621">
            <v>0</v>
          </cell>
          <cell r="Q3621">
            <v>15</v>
          </cell>
          <cell r="R3621">
            <v>14.55</v>
          </cell>
          <cell r="S3621">
            <v>103.004</v>
          </cell>
          <cell r="T3621">
            <v>538.70000000000005</v>
          </cell>
          <cell r="U3621">
            <v>554.88254800000004</v>
          </cell>
          <cell r="V3621">
            <v>538.70000000000005</v>
          </cell>
          <cell r="W3621">
            <v>554.88254800000004</v>
          </cell>
          <cell r="X3621">
            <v>538.70000000000005</v>
          </cell>
          <cell r="Y3621">
            <v>80.805000000000007</v>
          </cell>
          <cell r="Z3621">
            <v>619.50500000000011</v>
          </cell>
          <cell r="AA3621">
            <v>7838.0850000000009</v>
          </cell>
          <cell r="AB3621">
            <v>0</v>
          </cell>
          <cell r="AC3621">
            <v>0</v>
          </cell>
          <cell r="AD3621">
            <v>80.805000000000007</v>
          </cell>
          <cell r="AE3621">
            <v>0</v>
          </cell>
          <cell r="AF3621">
            <v>0</v>
          </cell>
          <cell r="AG3621">
            <v>0</v>
          </cell>
          <cell r="AH3621">
            <v>0</v>
          </cell>
          <cell r="AI3621">
            <v>0</v>
          </cell>
          <cell r="AJ3621">
            <v>0</v>
          </cell>
          <cell r="AK3621">
            <v>0</v>
          </cell>
          <cell r="AL3621">
            <v>0</v>
          </cell>
          <cell r="AM3621">
            <v>0</v>
          </cell>
          <cell r="AN3621">
            <v>0</v>
          </cell>
          <cell r="AO3621">
            <v>0</v>
          </cell>
          <cell r="AP3621">
            <v>0</v>
          </cell>
          <cell r="AQ3621">
            <v>80.805000000000007</v>
          </cell>
        </row>
        <row r="3622">
          <cell r="A3622">
            <v>3</v>
          </cell>
          <cell r="B3622" t="str">
            <v>COP</v>
          </cell>
          <cell r="C3622" t="str">
            <v>Convenidas</v>
          </cell>
          <cell r="D3622" t="str">
            <v>Fija</v>
          </cell>
          <cell r="E3622">
            <v>1</v>
          </cell>
          <cell r="F3622">
            <v>36685</v>
          </cell>
          <cell r="G3622" t="str">
            <v>Junio</v>
          </cell>
          <cell r="H3622">
            <v>2000</v>
          </cell>
          <cell r="I3622">
            <v>37050</v>
          </cell>
          <cell r="J3622">
            <v>2001</v>
          </cell>
          <cell r="K3622" t="str">
            <v>Junio</v>
          </cell>
          <cell r="L3622">
            <v>36763</v>
          </cell>
          <cell r="M3622" t="str">
            <v>Agosto</v>
          </cell>
          <cell r="N3622">
            <v>2000</v>
          </cell>
          <cell r="P3622">
            <v>0</v>
          </cell>
          <cell r="Q3622">
            <v>15</v>
          </cell>
          <cell r="R3622">
            <v>14.7</v>
          </cell>
          <cell r="S3622">
            <v>103.244</v>
          </cell>
          <cell r="T3622">
            <v>678</v>
          </cell>
          <cell r="U3622">
            <v>699.99432000000002</v>
          </cell>
          <cell r="V3622">
            <v>678</v>
          </cell>
          <cell r="W3622">
            <v>699.99432000000002</v>
          </cell>
          <cell r="X3622">
            <v>678</v>
          </cell>
          <cell r="Y3622">
            <v>101.7</v>
          </cell>
          <cell r="Z3622">
            <v>779.7</v>
          </cell>
          <cell r="AA3622">
            <v>9966.6</v>
          </cell>
          <cell r="AB3622">
            <v>0</v>
          </cell>
          <cell r="AC3622">
            <v>0</v>
          </cell>
          <cell r="AD3622">
            <v>101.7</v>
          </cell>
          <cell r="AE3622">
            <v>0</v>
          </cell>
          <cell r="AF3622">
            <v>0</v>
          </cell>
          <cell r="AG3622">
            <v>0</v>
          </cell>
          <cell r="AH3622">
            <v>0</v>
          </cell>
          <cell r="AI3622">
            <v>0</v>
          </cell>
          <cell r="AJ3622">
            <v>0</v>
          </cell>
          <cell r="AK3622">
            <v>0</v>
          </cell>
          <cell r="AL3622">
            <v>0</v>
          </cell>
          <cell r="AM3622">
            <v>0</v>
          </cell>
          <cell r="AN3622">
            <v>0</v>
          </cell>
          <cell r="AO3622">
            <v>0</v>
          </cell>
          <cell r="AP3622">
            <v>0</v>
          </cell>
          <cell r="AQ3622">
            <v>101.7</v>
          </cell>
        </row>
        <row r="3623">
          <cell r="A3623">
            <v>3</v>
          </cell>
          <cell r="B3623" t="str">
            <v>COP</v>
          </cell>
          <cell r="C3623" t="str">
            <v>Convenidas</v>
          </cell>
          <cell r="D3623" t="str">
            <v>Fija</v>
          </cell>
          <cell r="E3623">
            <v>1</v>
          </cell>
          <cell r="F3623">
            <v>36685</v>
          </cell>
          <cell r="G3623" t="str">
            <v>Junio</v>
          </cell>
          <cell r="H3623">
            <v>2000</v>
          </cell>
          <cell r="I3623">
            <v>37050</v>
          </cell>
          <cell r="J3623">
            <v>2001</v>
          </cell>
          <cell r="K3623" t="str">
            <v>Junio</v>
          </cell>
          <cell r="L3623">
            <v>36767</v>
          </cell>
          <cell r="M3623" t="str">
            <v>Agosto</v>
          </cell>
          <cell r="N3623">
            <v>2000</v>
          </cell>
          <cell r="P3623">
            <v>0</v>
          </cell>
          <cell r="Q3623">
            <v>15</v>
          </cell>
          <cell r="R3623">
            <v>14.53</v>
          </cell>
          <cell r="S3623">
            <v>103.518</v>
          </cell>
          <cell r="T3623">
            <v>1835.4</v>
          </cell>
          <cell r="U3623">
            <v>1899.969372</v>
          </cell>
          <cell r="V3623">
            <v>1835.4</v>
          </cell>
          <cell r="W3623">
            <v>1899.969372</v>
          </cell>
          <cell r="X3623">
            <v>1835.4</v>
          </cell>
          <cell r="Y3623">
            <v>275.31</v>
          </cell>
          <cell r="Z3623">
            <v>2110.71</v>
          </cell>
          <cell r="AA3623">
            <v>26668.362000000001</v>
          </cell>
          <cell r="AB3623">
            <v>0</v>
          </cell>
          <cell r="AC3623">
            <v>0</v>
          </cell>
          <cell r="AD3623">
            <v>275.31</v>
          </cell>
          <cell r="AE3623">
            <v>0</v>
          </cell>
          <cell r="AF3623">
            <v>0</v>
          </cell>
          <cell r="AG3623">
            <v>0</v>
          </cell>
          <cell r="AH3623">
            <v>0</v>
          </cell>
          <cell r="AI3623">
            <v>0</v>
          </cell>
          <cell r="AJ3623">
            <v>0</v>
          </cell>
          <cell r="AK3623">
            <v>0</v>
          </cell>
          <cell r="AL3623">
            <v>0</v>
          </cell>
          <cell r="AM3623">
            <v>0</v>
          </cell>
          <cell r="AN3623">
            <v>0</v>
          </cell>
          <cell r="AO3623">
            <v>0</v>
          </cell>
          <cell r="AP3623">
            <v>0</v>
          </cell>
          <cell r="AQ3623">
            <v>275.31</v>
          </cell>
        </row>
        <row r="3624">
          <cell r="A3624">
            <v>3</v>
          </cell>
          <cell r="B3624" t="str">
            <v>COP</v>
          </cell>
          <cell r="C3624" t="str">
            <v>Convenidas</v>
          </cell>
          <cell r="D3624" t="str">
            <v>Fija</v>
          </cell>
          <cell r="E3624">
            <v>2</v>
          </cell>
          <cell r="F3624">
            <v>36626</v>
          </cell>
          <cell r="G3624" t="str">
            <v>Abril</v>
          </cell>
          <cell r="H3624">
            <v>2000</v>
          </cell>
          <cell r="I3624">
            <v>37356</v>
          </cell>
          <cell r="J3624">
            <v>2002</v>
          </cell>
          <cell r="K3624" t="str">
            <v>Abril</v>
          </cell>
          <cell r="L3624">
            <v>36747</v>
          </cell>
          <cell r="M3624" t="str">
            <v>Agosto</v>
          </cell>
          <cell r="N3624">
            <v>2000</v>
          </cell>
          <cell r="P3624">
            <v>0</v>
          </cell>
          <cell r="Q3624">
            <v>15</v>
          </cell>
          <cell r="R3624">
            <v>17</v>
          </cell>
          <cell r="S3624">
            <v>102.003</v>
          </cell>
          <cell r="T3624">
            <v>9803.6</v>
          </cell>
          <cell r="U3624">
            <v>9999.9661080000005</v>
          </cell>
          <cell r="V3624">
            <v>9803.6</v>
          </cell>
          <cell r="W3624">
            <v>9999.9661080000005</v>
          </cell>
          <cell r="X3624">
            <v>9803.6</v>
          </cell>
          <cell r="Y3624">
            <v>1470.54</v>
          </cell>
          <cell r="Z3624">
            <v>11274.14</v>
          </cell>
          <cell r="AA3624">
            <v>166661.20000000001</v>
          </cell>
          <cell r="AB3624">
            <v>0</v>
          </cell>
          <cell r="AC3624">
            <v>0</v>
          </cell>
          <cell r="AD3624">
            <v>1470.54</v>
          </cell>
          <cell r="AE3624">
            <v>1470.54</v>
          </cell>
          <cell r="AF3624">
            <v>0</v>
          </cell>
          <cell r="AG3624">
            <v>0</v>
          </cell>
          <cell r="AH3624">
            <v>0</v>
          </cell>
          <cell r="AI3624">
            <v>0</v>
          </cell>
          <cell r="AJ3624">
            <v>0</v>
          </cell>
          <cell r="AK3624">
            <v>0</v>
          </cell>
          <cell r="AL3624">
            <v>0</v>
          </cell>
          <cell r="AM3624">
            <v>0</v>
          </cell>
          <cell r="AN3624">
            <v>0</v>
          </cell>
          <cell r="AO3624">
            <v>0</v>
          </cell>
          <cell r="AP3624">
            <v>0</v>
          </cell>
          <cell r="AQ3624">
            <v>2941.08</v>
          </cell>
        </row>
        <row r="3625">
          <cell r="A3625">
            <v>3</v>
          </cell>
          <cell r="B3625" t="str">
            <v>COP</v>
          </cell>
          <cell r="C3625" t="str">
            <v>Convenidas</v>
          </cell>
          <cell r="D3625" t="str">
            <v>Fija</v>
          </cell>
          <cell r="E3625">
            <v>2</v>
          </cell>
          <cell r="F3625">
            <v>36626</v>
          </cell>
          <cell r="G3625" t="str">
            <v>Abril</v>
          </cell>
          <cell r="H3625">
            <v>2000</v>
          </cell>
          <cell r="I3625">
            <v>37356</v>
          </cell>
          <cell r="J3625">
            <v>2002</v>
          </cell>
          <cell r="K3625" t="str">
            <v>Abril</v>
          </cell>
          <cell r="L3625">
            <v>36763</v>
          </cell>
          <cell r="M3625" t="str">
            <v>Agosto</v>
          </cell>
          <cell r="N3625">
            <v>2000</v>
          </cell>
          <cell r="P3625">
            <v>0</v>
          </cell>
          <cell r="Q3625">
            <v>15</v>
          </cell>
          <cell r="R3625">
            <v>16.760000000000002</v>
          </cell>
          <cell r="S3625">
            <v>103.02200000000001</v>
          </cell>
          <cell r="T3625">
            <v>36399.9</v>
          </cell>
          <cell r="U3625">
            <v>37499.904977999999</v>
          </cell>
          <cell r="V3625">
            <v>36399.9</v>
          </cell>
          <cell r="W3625">
            <v>37499.904977999999</v>
          </cell>
          <cell r="X3625">
            <v>36399.9</v>
          </cell>
          <cell r="Y3625">
            <v>5459.9849999999997</v>
          </cell>
          <cell r="Z3625">
            <v>41859.885000000002</v>
          </cell>
          <cell r="AA3625">
            <v>610062.32400000014</v>
          </cell>
          <cell r="AB3625">
            <v>0</v>
          </cell>
          <cell r="AC3625">
            <v>0</v>
          </cell>
          <cell r="AD3625">
            <v>5459.9849999999997</v>
          </cell>
          <cell r="AE3625">
            <v>5459.9849999999997</v>
          </cell>
          <cell r="AF3625">
            <v>0</v>
          </cell>
          <cell r="AG3625">
            <v>0</v>
          </cell>
          <cell r="AH3625">
            <v>0</v>
          </cell>
          <cell r="AI3625">
            <v>0</v>
          </cell>
          <cell r="AJ3625">
            <v>0</v>
          </cell>
          <cell r="AK3625">
            <v>0</v>
          </cell>
          <cell r="AL3625">
            <v>0</v>
          </cell>
          <cell r="AM3625">
            <v>0</v>
          </cell>
          <cell r="AN3625">
            <v>0</v>
          </cell>
          <cell r="AO3625">
            <v>0</v>
          </cell>
          <cell r="AP3625">
            <v>0</v>
          </cell>
          <cell r="AQ3625">
            <v>10919.97</v>
          </cell>
        </row>
        <row r="3626">
          <cell r="A3626">
            <v>3</v>
          </cell>
          <cell r="B3626" t="str">
            <v>COP</v>
          </cell>
          <cell r="C3626" t="str">
            <v>Convenidas</v>
          </cell>
          <cell r="D3626" t="str">
            <v>Fija</v>
          </cell>
          <cell r="E3626">
            <v>2</v>
          </cell>
          <cell r="F3626">
            <v>36626</v>
          </cell>
          <cell r="G3626" t="str">
            <v>Abril</v>
          </cell>
          <cell r="H3626">
            <v>2000</v>
          </cell>
          <cell r="I3626">
            <v>37356</v>
          </cell>
          <cell r="J3626">
            <v>2002</v>
          </cell>
          <cell r="K3626" t="str">
            <v>Abril</v>
          </cell>
          <cell r="L3626">
            <v>36760</v>
          </cell>
          <cell r="M3626" t="str">
            <v>Agosto</v>
          </cell>
          <cell r="N3626">
            <v>2000</v>
          </cell>
          <cell r="P3626">
            <v>0</v>
          </cell>
          <cell r="Q3626">
            <v>15</v>
          </cell>
          <cell r="R3626">
            <v>16.809999999999999</v>
          </cell>
          <cell r="S3626">
            <v>102.825</v>
          </cell>
          <cell r="T3626">
            <v>36469.699999999997</v>
          </cell>
          <cell r="U3626">
            <v>37499.969024999999</v>
          </cell>
          <cell r="V3626">
            <v>36469.699999999997</v>
          </cell>
          <cell r="W3626">
            <v>37499.969024999999</v>
          </cell>
          <cell r="X3626">
            <v>36469.699999999997</v>
          </cell>
          <cell r="Y3626">
            <v>5470.454999999999</v>
          </cell>
          <cell r="Z3626">
            <v>41940.154999999999</v>
          </cell>
          <cell r="AA3626">
            <v>613055.65699999989</v>
          </cell>
          <cell r="AB3626">
            <v>0</v>
          </cell>
          <cell r="AC3626">
            <v>0</v>
          </cell>
          <cell r="AD3626">
            <v>5470.454999999999</v>
          </cell>
          <cell r="AE3626">
            <v>5470.454999999999</v>
          </cell>
          <cell r="AF3626">
            <v>0</v>
          </cell>
          <cell r="AG3626">
            <v>0</v>
          </cell>
          <cell r="AH3626">
            <v>0</v>
          </cell>
          <cell r="AI3626">
            <v>0</v>
          </cell>
          <cell r="AJ3626">
            <v>0</v>
          </cell>
          <cell r="AK3626">
            <v>0</v>
          </cell>
          <cell r="AL3626">
            <v>0</v>
          </cell>
          <cell r="AM3626">
            <v>0</v>
          </cell>
          <cell r="AN3626">
            <v>0</v>
          </cell>
          <cell r="AO3626">
            <v>0</v>
          </cell>
          <cell r="AP3626">
            <v>0</v>
          </cell>
          <cell r="AQ3626">
            <v>10940.909999999998</v>
          </cell>
        </row>
        <row r="3627">
          <cell r="A3627">
            <v>3</v>
          </cell>
          <cell r="B3627" t="str">
            <v>COP</v>
          </cell>
          <cell r="C3627" t="str">
            <v>Convenidas</v>
          </cell>
          <cell r="D3627" t="str">
            <v>Fija</v>
          </cell>
          <cell r="E3627">
            <v>2</v>
          </cell>
          <cell r="F3627">
            <v>36626</v>
          </cell>
          <cell r="G3627" t="str">
            <v>Abril</v>
          </cell>
          <cell r="H3627">
            <v>2000</v>
          </cell>
          <cell r="I3627">
            <v>37356</v>
          </cell>
          <cell r="J3627">
            <v>2002</v>
          </cell>
          <cell r="K3627" t="str">
            <v>Abril</v>
          </cell>
          <cell r="L3627">
            <v>36761</v>
          </cell>
          <cell r="M3627" t="str">
            <v>Agosto</v>
          </cell>
          <cell r="N3627">
            <v>2000</v>
          </cell>
          <cell r="P3627">
            <v>0</v>
          </cell>
          <cell r="Q3627">
            <v>15</v>
          </cell>
          <cell r="R3627">
            <v>16.739999999999998</v>
          </cell>
          <cell r="S3627">
            <v>102.961</v>
          </cell>
          <cell r="T3627">
            <v>1456.8</v>
          </cell>
          <cell r="U3627">
            <v>1499.9358480000001</v>
          </cell>
          <cell r="V3627">
            <v>1456.8</v>
          </cell>
          <cell r="W3627">
            <v>1499.9358480000001</v>
          </cell>
          <cell r="X3627">
            <v>1456.8</v>
          </cell>
          <cell r="Y3627">
            <v>218.51999999999998</v>
          </cell>
          <cell r="Z3627">
            <v>1675.32</v>
          </cell>
          <cell r="AA3627">
            <v>24386.831999999999</v>
          </cell>
          <cell r="AB3627">
            <v>0</v>
          </cell>
          <cell r="AC3627">
            <v>0</v>
          </cell>
          <cell r="AD3627">
            <v>218.51999999999998</v>
          </cell>
          <cell r="AE3627">
            <v>218.51999999999998</v>
          </cell>
          <cell r="AF3627">
            <v>0</v>
          </cell>
          <cell r="AG3627">
            <v>0</v>
          </cell>
          <cell r="AH3627">
            <v>0</v>
          </cell>
          <cell r="AI3627">
            <v>0</v>
          </cell>
          <cell r="AJ3627">
            <v>0</v>
          </cell>
          <cell r="AK3627">
            <v>0</v>
          </cell>
          <cell r="AL3627">
            <v>0</v>
          </cell>
          <cell r="AM3627">
            <v>0</v>
          </cell>
          <cell r="AN3627">
            <v>0</v>
          </cell>
          <cell r="AO3627">
            <v>0</v>
          </cell>
          <cell r="AP3627">
            <v>0</v>
          </cell>
          <cell r="AQ3627">
            <v>437.03999999999996</v>
          </cell>
        </row>
        <row r="3628">
          <cell r="A3628">
            <v>3</v>
          </cell>
          <cell r="B3628" t="str">
            <v>COP</v>
          </cell>
          <cell r="C3628" t="str">
            <v>Convenidas</v>
          </cell>
          <cell r="D3628" t="str">
            <v>Fija</v>
          </cell>
          <cell r="E3628">
            <v>3</v>
          </cell>
          <cell r="F3628">
            <v>36654</v>
          </cell>
          <cell r="G3628" t="str">
            <v>Mayo</v>
          </cell>
          <cell r="H3628">
            <v>2000</v>
          </cell>
          <cell r="I3628">
            <v>37749</v>
          </cell>
          <cell r="J3628">
            <v>2003</v>
          </cell>
          <cell r="K3628" t="str">
            <v>Mayo</v>
          </cell>
          <cell r="L3628">
            <v>36747</v>
          </cell>
          <cell r="M3628" t="str">
            <v>Agosto</v>
          </cell>
          <cell r="N3628">
            <v>2000</v>
          </cell>
          <cell r="P3628">
            <v>0</v>
          </cell>
          <cell r="Q3628">
            <v>15</v>
          </cell>
          <cell r="R3628">
            <v>17.739999999999998</v>
          </cell>
          <cell r="S3628">
            <v>98.012</v>
          </cell>
          <cell r="T3628">
            <v>4293.3</v>
          </cell>
          <cell r="U3628">
            <v>4207.9491959999996</v>
          </cell>
          <cell r="V3628">
            <v>4293.3</v>
          </cell>
          <cell r="W3628">
            <v>4207.9491959999996</v>
          </cell>
          <cell r="X3628">
            <v>4293.3</v>
          </cell>
          <cell r="Y3628">
            <v>643.995</v>
          </cell>
          <cell r="Z3628">
            <v>4937.2950000000001</v>
          </cell>
          <cell r="AA3628">
            <v>76163.141999999993</v>
          </cell>
          <cell r="AB3628">
            <v>0</v>
          </cell>
          <cell r="AC3628">
            <v>0</v>
          </cell>
          <cell r="AD3628">
            <v>643.995</v>
          </cell>
          <cell r="AE3628">
            <v>643.995</v>
          </cell>
          <cell r="AF3628">
            <v>643.995</v>
          </cell>
          <cell r="AG3628">
            <v>0</v>
          </cell>
          <cell r="AH3628">
            <v>0</v>
          </cell>
          <cell r="AI3628">
            <v>0</v>
          </cell>
          <cell r="AJ3628">
            <v>0</v>
          </cell>
          <cell r="AK3628">
            <v>0</v>
          </cell>
          <cell r="AL3628">
            <v>0</v>
          </cell>
          <cell r="AM3628">
            <v>0</v>
          </cell>
          <cell r="AN3628">
            <v>0</v>
          </cell>
          <cell r="AO3628">
            <v>0</v>
          </cell>
          <cell r="AP3628">
            <v>0</v>
          </cell>
          <cell r="AQ3628">
            <v>1931.9850000000001</v>
          </cell>
        </row>
        <row r="3629">
          <cell r="A3629">
            <v>3</v>
          </cell>
          <cell r="B3629" t="str">
            <v>COP</v>
          </cell>
          <cell r="C3629" t="str">
            <v>Convenidas</v>
          </cell>
          <cell r="D3629" t="str">
            <v>Fija</v>
          </cell>
          <cell r="E3629">
            <v>3</v>
          </cell>
          <cell r="F3629">
            <v>36654</v>
          </cell>
          <cell r="G3629" t="str">
            <v>Mayo</v>
          </cell>
          <cell r="H3629">
            <v>2000</v>
          </cell>
          <cell r="I3629">
            <v>37749</v>
          </cell>
          <cell r="J3629">
            <v>2003</v>
          </cell>
          <cell r="K3629" t="str">
            <v>Mayo</v>
          </cell>
          <cell r="L3629">
            <v>36763</v>
          </cell>
          <cell r="M3629" t="str">
            <v>Agosto</v>
          </cell>
          <cell r="N3629">
            <v>2000</v>
          </cell>
          <cell r="P3629">
            <v>0</v>
          </cell>
          <cell r="Q3629">
            <v>15</v>
          </cell>
          <cell r="R3629">
            <v>17.87</v>
          </cell>
          <cell r="S3629">
            <v>98.465000000000003</v>
          </cell>
          <cell r="T3629">
            <v>39460.400000000001</v>
          </cell>
          <cell r="U3629">
            <v>38854.682860000001</v>
          </cell>
          <cell r="V3629">
            <v>39460.400000000001</v>
          </cell>
          <cell r="W3629">
            <v>38854.682860000001</v>
          </cell>
          <cell r="X3629">
            <v>39460.400000000001</v>
          </cell>
          <cell r="Y3629">
            <v>5919.06</v>
          </cell>
          <cell r="Z3629">
            <v>45379.46</v>
          </cell>
          <cell r="AA3629">
            <v>705157.34800000011</v>
          </cell>
          <cell r="AB3629">
            <v>0</v>
          </cell>
          <cell r="AC3629">
            <v>0</v>
          </cell>
          <cell r="AD3629">
            <v>5919.06</v>
          </cell>
          <cell r="AE3629">
            <v>5919.06</v>
          </cell>
          <cell r="AF3629">
            <v>5919.06</v>
          </cell>
          <cell r="AG3629">
            <v>0</v>
          </cell>
          <cell r="AH3629">
            <v>0</v>
          </cell>
          <cell r="AI3629">
            <v>0</v>
          </cell>
          <cell r="AJ3629">
            <v>0</v>
          </cell>
          <cell r="AK3629">
            <v>0</v>
          </cell>
          <cell r="AL3629">
            <v>0</v>
          </cell>
          <cell r="AM3629">
            <v>0</v>
          </cell>
          <cell r="AN3629">
            <v>0</v>
          </cell>
          <cell r="AO3629">
            <v>0</v>
          </cell>
          <cell r="AP3629">
            <v>0</v>
          </cell>
          <cell r="AQ3629">
            <v>17757.18</v>
          </cell>
        </row>
        <row r="3630">
          <cell r="A3630">
            <v>3</v>
          </cell>
          <cell r="B3630" t="str">
            <v>COP</v>
          </cell>
          <cell r="C3630" t="str">
            <v>Convenidas</v>
          </cell>
          <cell r="D3630" t="str">
            <v>Fija</v>
          </cell>
          <cell r="E3630">
            <v>3</v>
          </cell>
          <cell r="F3630">
            <v>36654</v>
          </cell>
          <cell r="G3630" t="str">
            <v>Mayo</v>
          </cell>
          <cell r="H3630">
            <v>2000</v>
          </cell>
          <cell r="I3630">
            <v>37749</v>
          </cell>
          <cell r="J3630">
            <v>2003</v>
          </cell>
          <cell r="K3630" t="str">
            <v>Mayo</v>
          </cell>
          <cell r="L3630">
            <v>36760</v>
          </cell>
          <cell r="M3630" t="str">
            <v>Agosto</v>
          </cell>
          <cell r="N3630">
            <v>2000</v>
          </cell>
          <cell r="P3630">
            <v>0</v>
          </cell>
          <cell r="Q3630">
            <v>15</v>
          </cell>
          <cell r="R3630">
            <v>17.809999999999999</v>
          </cell>
          <cell r="S3630">
            <v>98.447999999999993</v>
          </cell>
          <cell r="T3630">
            <v>38091.1</v>
          </cell>
          <cell r="U3630">
            <v>37499.926127999999</v>
          </cell>
          <cell r="V3630">
            <v>38091.1</v>
          </cell>
          <cell r="W3630">
            <v>37499.926127999999</v>
          </cell>
          <cell r="X3630">
            <v>38091.1</v>
          </cell>
          <cell r="Y3630">
            <v>5713.665</v>
          </cell>
          <cell r="Z3630">
            <v>43804.764999999999</v>
          </cell>
          <cell r="AA3630">
            <v>678402.49099999992</v>
          </cell>
          <cell r="AB3630">
            <v>0</v>
          </cell>
          <cell r="AC3630">
            <v>0</v>
          </cell>
          <cell r="AD3630">
            <v>5713.665</v>
          </cell>
          <cell r="AE3630">
            <v>5713.665</v>
          </cell>
          <cell r="AF3630">
            <v>5713.665</v>
          </cell>
          <cell r="AG3630">
            <v>0</v>
          </cell>
          <cell r="AH3630">
            <v>0</v>
          </cell>
          <cell r="AI3630">
            <v>0</v>
          </cell>
          <cell r="AJ3630">
            <v>0</v>
          </cell>
          <cell r="AK3630">
            <v>0</v>
          </cell>
          <cell r="AL3630">
            <v>0</v>
          </cell>
          <cell r="AM3630">
            <v>0</v>
          </cell>
          <cell r="AN3630">
            <v>0</v>
          </cell>
          <cell r="AO3630">
            <v>0</v>
          </cell>
          <cell r="AP3630">
            <v>0</v>
          </cell>
          <cell r="AQ3630">
            <v>17140.994999999999</v>
          </cell>
        </row>
        <row r="3631">
          <cell r="A3631">
            <v>3</v>
          </cell>
          <cell r="B3631" t="str">
            <v>COP</v>
          </cell>
          <cell r="C3631" t="str">
            <v>Convenidas</v>
          </cell>
          <cell r="D3631" t="str">
            <v>Fija</v>
          </cell>
          <cell r="E3631">
            <v>3</v>
          </cell>
          <cell r="F3631">
            <v>36654</v>
          </cell>
          <cell r="G3631" t="str">
            <v>Mayo</v>
          </cell>
          <cell r="H3631">
            <v>2000</v>
          </cell>
          <cell r="I3631">
            <v>37749</v>
          </cell>
          <cell r="J3631">
            <v>2003</v>
          </cell>
          <cell r="K3631" t="str">
            <v>Mayo</v>
          </cell>
          <cell r="L3631">
            <v>36761</v>
          </cell>
          <cell r="M3631" t="str">
            <v>Agosto</v>
          </cell>
          <cell r="N3631">
            <v>2000</v>
          </cell>
          <cell r="P3631">
            <v>0</v>
          </cell>
          <cell r="Q3631">
            <v>15</v>
          </cell>
          <cell r="R3631">
            <v>17.989999999999998</v>
          </cell>
          <cell r="S3631">
            <v>98.144000000000005</v>
          </cell>
          <cell r="T3631">
            <v>419.7</v>
          </cell>
          <cell r="U3631">
            <v>411.91036800000001</v>
          </cell>
          <cell r="V3631">
            <v>419.7</v>
          </cell>
          <cell r="W3631">
            <v>411.91036800000001</v>
          </cell>
          <cell r="X3631">
            <v>419.7</v>
          </cell>
          <cell r="Y3631">
            <v>62.954999999999998</v>
          </cell>
          <cell r="Z3631">
            <v>482.65499999999997</v>
          </cell>
          <cell r="AA3631">
            <v>7550.4029999999993</v>
          </cell>
          <cell r="AB3631">
            <v>0</v>
          </cell>
          <cell r="AC3631">
            <v>0</v>
          </cell>
          <cell r="AD3631">
            <v>62.954999999999998</v>
          </cell>
          <cell r="AE3631">
            <v>62.954999999999998</v>
          </cell>
          <cell r="AF3631">
            <v>62.954999999999998</v>
          </cell>
          <cell r="AG3631">
            <v>0</v>
          </cell>
          <cell r="AH3631">
            <v>0</v>
          </cell>
          <cell r="AI3631">
            <v>0</v>
          </cell>
          <cell r="AJ3631">
            <v>0</v>
          </cell>
          <cell r="AK3631">
            <v>0</v>
          </cell>
          <cell r="AL3631">
            <v>0</v>
          </cell>
          <cell r="AM3631">
            <v>0</v>
          </cell>
          <cell r="AN3631">
            <v>0</v>
          </cell>
          <cell r="AO3631">
            <v>0</v>
          </cell>
          <cell r="AP3631">
            <v>0</v>
          </cell>
          <cell r="AQ3631">
            <v>188.86500000000001</v>
          </cell>
        </row>
        <row r="3632">
          <cell r="A3632">
            <v>3</v>
          </cell>
          <cell r="B3632" t="str">
            <v>COP</v>
          </cell>
          <cell r="C3632" t="str">
            <v>Convenidas</v>
          </cell>
          <cell r="D3632" t="str">
            <v>Fija</v>
          </cell>
          <cell r="E3632">
            <v>3</v>
          </cell>
          <cell r="F3632">
            <v>36654</v>
          </cell>
          <cell r="G3632" t="str">
            <v>Mayo</v>
          </cell>
          <cell r="H3632">
            <v>2000</v>
          </cell>
          <cell r="I3632">
            <v>37749</v>
          </cell>
          <cell r="J3632">
            <v>2003</v>
          </cell>
          <cell r="K3632" t="str">
            <v>Mayo</v>
          </cell>
          <cell r="L3632">
            <v>36762</v>
          </cell>
          <cell r="M3632" t="str">
            <v>Agosto</v>
          </cell>
          <cell r="N3632">
            <v>2000</v>
          </cell>
          <cell r="P3632">
            <v>0</v>
          </cell>
          <cell r="Q3632">
            <v>15</v>
          </cell>
          <cell r="R3632">
            <v>17.940000000000001</v>
          </cell>
          <cell r="S3632">
            <v>98.284999999999997</v>
          </cell>
          <cell r="T3632">
            <v>10174.4</v>
          </cell>
          <cell r="U3632">
            <v>9999.9090400000005</v>
          </cell>
          <cell r="V3632">
            <v>10174.4</v>
          </cell>
          <cell r="W3632">
            <v>9999.9090400000005</v>
          </cell>
          <cell r="X3632">
            <v>10174.4</v>
          </cell>
          <cell r="Y3632">
            <v>1526.1599999999999</v>
          </cell>
          <cell r="Z3632">
            <v>11700.56</v>
          </cell>
          <cell r="AA3632">
            <v>182528.736</v>
          </cell>
          <cell r="AB3632">
            <v>0</v>
          </cell>
          <cell r="AC3632">
            <v>0</v>
          </cell>
          <cell r="AD3632">
            <v>1526.1599999999999</v>
          </cell>
          <cell r="AE3632">
            <v>1526.1599999999999</v>
          </cell>
          <cell r="AF3632">
            <v>1526.1599999999999</v>
          </cell>
          <cell r="AG3632">
            <v>0</v>
          </cell>
          <cell r="AH3632">
            <v>0</v>
          </cell>
          <cell r="AI3632">
            <v>0</v>
          </cell>
          <cell r="AJ3632">
            <v>0</v>
          </cell>
          <cell r="AK3632">
            <v>0</v>
          </cell>
          <cell r="AL3632">
            <v>0</v>
          </cell>
          <cell r="AM3632">
            <v>0</v>
          </cell>
          <cell r="AN3632">
            <v>0</v>
          </cell>
          <cell r="AO3632">
            <v>0</v>
          </cell>
          <cell r="AP3632">
            <v>0</v>
          </cell>
          <cell r="AQ3632">
            <v>4578.4799999999996</v>
          </cell>
        </row>
        <row r="3633">
          <cell r="A3633">
            <v>3</v>
          </cell>
          <cell r="B3633" t="str">
            <v>COP</v>
          </cell>
          <cell r="C3633" t="str">
            <v>Convenidas</v>
          </cell>
          <cell r="D3633" t="str">
            <v>Fija</v>
          </cell>
          <cell r="E3633">
            <v>5</v>
          </cell>
          <cell r="F3633">
            <v>36560</v>
          </cell>
          <cell r="G3633" t="str">
            <v>Febrero</v>
          </cell>
          <cell r="H3633">
            <v>2000</v>
          </cell>
          <cell r="I3633">
            <v>38387</v>
          </cell>
          <cell r="J3633">
            <v>2005</v>
          </cell>
          <cell r="K3633" t="str">
            <v>Febrero</v>
          </cell>
          <cell r="L3633">
            <v>36748</v>
          </cell>
          <cell r="M3633" t="str">
            <v>Agosto</v>
          </cell>
          <cell r="N3633">
            <v>2000</v>
          </cell>
          <cell r="P3633">
            <v>0</v>
          </cell>
          <cell r="Q3633">
            <v>15</v>
          </cell>
          <cell r="R3633">
            <v>19.649999999999999</v>
          </cell>
          <cell r="S3633">
            <v>94.263999999999996</v>
          </cell>
          <cell r="T3633">
            <v>37129.699999999997</v>
          </cell>
          <cell r="U3633">
            <v>34999.940408000002</v>
          </cell>
          <cell r="V3633">
            <v>37129.699999999997</v>
          </cell>
          <cell r="W3633">
            <v>34999.940408000002</v>
          </cell>
          <cell r="X3633">
            <v>37129.699999999997</v>
          </cell>
          <cell r="Y3633">
            <v>5569.454999999999</v>
          </cell>
          <cell r="Z3633">
            <v>42699.154999999999</v>
          </cell>
          <cell r="AA3633">
            <v>729598.60499999986</v>
          </cell>
          <cell r="AB3633">
            <v>0</v>
          </cell>
          <cell r="AC3633">
            <v>0</v>
          </cell>
          <cell r="AD3633">
            <v>5569.454999999999</v>
          </cell>
          <cell r="AE3633">
            <v>5569.454999999999</v>
          </cell>
          <cell r="AF3633">
            <v>5569.454999999999</v>
          </cell>
          <cell r="AG3633">
            <v>5569.454999999999</v>
          </cell>
          <cell r="AH3633">
            <v>5569.454999999999</v>
          </cell>
          <cell r="AI3633">
            <v>0</v>
          </cell>
          <cell r="AJ3633">
            <v>0</v>
          </cell>
          <cell r="AK3633">
            <v>0</v>
          </cell>
          <cell r="AL3633">
            <v>0</v>
          </cell>
          <cell r="AM3633">
            <v>0</v>
          </cell>
          <cell r="AN3633">
            <v>0</v>
          </cell>
          <cell r="AO3633">
            <v>0</v>
          </cell>
          <cell r="AP3633">
            <v>0</v>
          </cell>
          <cell r="AQ3633">
            <v>27847.274999999994</v>
          </cell>
        </row>
        <row r="3634">
          <cell r="A3634">
            <v>3</v>
          </cell>
          <cell r="B3634" t="str">
            <v>COP</v>
          </cell>
          <cell r="C3634" t="str">
            <v>Forzosas</v>
          </cell>
          <cell r="D3634" t="str">
            <v>Fija</v>
          </cell>
          <cell r="E3634">
            <v>1</v>
          </cell>
          <cell r="F3634">
            <v>36685</v>
          </cell>
          <cell r="G3634" t="str">
            <v>Junio</v>
          </cell>
          <cell r="H3634">
            <v>2000</v>
          </cell>
          <cell r="I3634">
            <v>37050</v>
          </cell>
          <cell r="J3634">
            <v>2001</v>
          </cell>
          <cell r="K3634" t="str">
            <v>Junio</v>
          </cell>
          <cell r="L3634">
            <v>36741</v>
          </cell>
          <cell r="M3634" t="str">
            <v>Agosto</v>
          </cell>
          <cell r="N3634">
            <v>2000</v>
          </cell>
          <cell r="P3634">
            <v>0</v>
          </cell>
          <cell r="Q3634">
            <v>15</v>
          </cell>
          <cell r="R3634">
            <v>14.98</v>
          </cell>
          <cell r="S3634">
            <v>102.182</v>
          </cell>
          <cell r="T3634">
            <v>978.6</v>
          </cell>
          <cell r="U3634">
            <v>999.95305199999996</v>
          </cell>
          <cell r="V3634">
            <v>978.6</v>
          </cell>
          <cell r="W3634">
            <v>999.95305199999996</v>
          </cell>
          <cell r="X3634">
            <v>978.6</v>
          </cell>
          <cell r="Y3634">
            <v>146.79</v>
          </cell>
          <cell r="Z3634">
            <v>1125.3900000000001</v>
          </cell>
          <cell r="AA3634">
            <v>14659.428</v>
          </cell>
          <cell r="AB3634">
            <v>0</v>
          </cell>
          <cell r="AC3634">
            <v>0</v>
          </cell>
          <cell r="AD3634">
            <v>146.79</v>
          </cell>
          <cell r="AE3634">
            <v>0</v>
          </cell>
          <cell r="AF3634">
            <v>0</v>
          </cell>
          <cell r="AG3634">
            <v>0</v>
          </cell>
          <cell r="AH3634">
            <v>0</v>
          </cell>
          <cell r="AI3634">
            <v>0</v>
          </cell>
          <cell r="AJ3634">
            <v>0</v>
          </cell>
          <cell r="AK3634">
            <v>0</v>
          </cell>
          <cell r="AL3634">
            <v>0</v>
          </cell>
          <cell r="AM3634">
            <v>0</v>
          </cell>
          <cell r="AN3634">
            <v>0</v>
          </cell>
          <cell r="AO3634">
            <v>0</v>
          </cell>
          <cell r="AP3634">
            <v>0</v>
          </cell>
          <cell r="AQ3634">
            <v>146.79</v>
          </cell>
        </row>
        <row r="3635">
          <cell r="A3635">
            <v>3</v>
          </cell>
          <cell r="B3635" t="str">
            <v>COP</v>
          </cell>
          <cell r="C3635" t="str">
            <v>Forzosas</v>
          </cell>
          <cell r="D3635" t="str">
            <v>Fija</v>
          </cell>
          <cell r="E3635">
            <v>1</v>
          </cell>
          <cell r="F3635">
            <v>36685</v>
          </cell>
          <cell r="G3635" t="str">
            <v>Junio</v>
          </cell>
          <cell r="H3635">
            <v>2000</v>
          </cell>
          <cell r="I3635">
            <v>37050</v>
          </cell>
          <cell r="J3635">
            <v>2001</v>
          </cell>
          <cell r="K3635" t="str">
            <v>Junio</v>
          </cell>
          <cell r="L3635">
            <v>36742</v>
          </cell>
          <cell r="M3635" t="str">
            <v>Agosto</v>
          </cell>
          <cell r="N3635">
            <v>2000</v>
          </cell>
          <cell r="P3635">
            <v>0</v>
          </cell>
          <cell r="Q3635">
            <v>15</v>
          </cell>
          <cell r="R3635">
            <v>14.98</v>
          </cell>
          <cell r="S3635">
            <v>102.22199999999999</v>
          </cell>
          <cell r="T3635">
            <v>2676.4</v>
          </cell>
          <cell r="U3635">
            <v>2735.869608</v>
          </cell>
          <cell r="V3635">
            <v>2676.4</v>
          </cell>
          <cell r="W3635">
            <v>2735.869608</v>
          </cell>
          <cell r="X3635">
            <v>2676.4</v>
          </cell>
          <cell r="Y3635">
            <v>401.46</v>
          </cell>
          <cell r="Z3635">
            <v>3077.86</v>
          </cell>
          <cell r="AA3635">
            <v>40092.472000000002</v>
          </cell>
          <cell r="AB3635">
            <v>0</v>
          </cell>
          <cell r="AC3635">
            <v>0</v>
          </cell>
          <cell r="AD3635">
            <v>401.46</v>
          </cell>
          <cell r="AE3635">
            <v>0</v>
          </cell>
          <cell r="AF3635">
            <v>0</v>
          </cell>
          <cell r="AG3635">
            <v>0</v>
          </cell>
          <cell r="AH3635">
            <v>0</v>
          </cell>
          <cell r="AI3635">
            <v>0</v>
          </cell>
          <cell r="AJ3635">
            <v>0</v>
          </cell>
          <cell r="AK3635">
            <v>0</v>
          </cell>
          <cell r="AL3635">
            <v>0</v>
          </cell>
          <cell r="AM3635">
            <v>0</v>
          </cell>
          <cell r="AN3635">
            <v>0</v>
          </cell>
          <cell r="AO3635">
            <v>0</v>
          </cell>
          <cell r="AP3635">
            <v>0</v>
          </cell>
          <cell r="AQ3635">
            <v>401.46</v>
          </cell>
        </row>
        <row r="3636">
          <cell r="A3636">
            <v>3</v>
          </cell>
          <cell r="B3636" t="str">
            <v>COP</v>
          </cell>
          <cell r="C3636" t="str">
            <v>Forzosas</v>
          </cell>
          <cell r="D3636" t="str">
            <v>Fija</v>
          </cell>
          <cell r="E3636">
            <v>1</v>
          </cell>
          <cell r="F3636">
            <v>36685</v>
          </cell>
          <cell r="G3636" t="str">
            <v>Junio</v>
          </cell>
          <cell r="H3636">
            <v>2000</v>
          </cell>
          <cell r="I3636">
            <v>37050</v>
          </cell>
          <cell r="J3636">
            <v>2001</v>
          </cell>
          <cell r="K3636" t="str">
            <v>Junio</v>
          </cell>
          <cell r="L3636">
            <v>36749</v>
          </cell>
          <cell r="M3636" t="str">
            <v>Agosto</v>
          </cell>
          <cell r="N3636">
            <v>2000</v>
          </cell>
          <cell r="P3636">
            <v>0</v>
          </cell>
          <cell r="Q3636">
            <v>15</v>
          </cell>
          <cell r="R3636">
            <v>14.65</v>
          </cell>
          <cell r="S3636">
            <v>102.739</v>
          </cell>
          <cell r="T3636">
            <v>5567.3</v>
          </cell>
          <cell r="U3636">
            <v>5719.7883469999997</v>
          </cell>
          <cell r="V3636">
            <v>5567.3</v>
          </cell>
          <cell r="W3636">
            <v>5719.7883469999997</v>
          </cell>
          <cell r="X3636">
            <v>5567.3</v>
          </cell>
          <cell r="Y3636">
            <v>835.09500000000003</v>
          </cell>
          <cell r="Z3636">
            <v>6402.3950000000004</v>
          </cell>
          <cell r="AA3636">
            <v>81560.945000000007</v>
          </cell>
          <cell r="AB3636">
            <v>0</v>
          </cell>
          <cell r="AC3636">
            <v>0</v>
          </cell>
          <cell r="AD3636">
            <v>835.09500000000003</v>
          </cell>
          <cell r="AE3636">
            <v>0</v>
          </cell>
          <cell r="AF3636">
            <v>0</v>
          </cell>
          <cell r="AG3636">
            <v>0</v>
          </cell>
          <cell r="AH3636">
            <v>0</v>
          </cell>
          <cell r="AI3636">
            <v>0</v>
          </cell>
          <cell r="AJ3636">
            <v>0</v>
          </cell>
          <cell r="AK3636">
            <v>0</v>
          </cell>
          <cell r="AL3636">
            <v>0</v>
          </cell>
          <cell r="AM3636">
            <v>0</v>
          </cell>
          <cell r="AN3636">
            <v>0</v>
          </cell>
          <cell r="AO3636">
            <v>0</v>
          </cell>
          <cell r="AP3636">
            <v>0</v>
          </cell>
          <cell r="AQ3636">
            <v>835.09500000000003</v>
          </cell>
        </row>
        <row r="3637">
          <cell r="A3637">
            <v>3</v>
          </cell>
          <cell r="B3637" t="str">
            <v>COP</v>
          </cell>
          <cell r="C3637" t="str">
            <v>Forzosas</v>
          </cell>
          <cell r="D3637" t="str">
            <v>Fija</v>
          </cell>
          <cell r="E3637">
            <v>1</v>
          </cell>
          <cell r="F3637">
            <v>36685</v>
          </cell>
          <cell r="G3637" t="str">
            <v>Junio</v>
          </cell>
          <cell r="H3637">
            <v>2000</v>
          </cell>
          <cell r="I3637">
            <v>37050</v>
          </cell>
          <cell r="J3637">
            <v>2001</v>
          </cell>
          <cell r="K3637" t="str">
            <v>Junio</v>
          </cell>
          <cell r="L3637">
            <v>36747</v>
          </cell>
          <cell r="M3637" t="str">
            <v>Agosto</v>
          </cell>
          <cell r="N3637">
            <v>2000</v>
          </cell>
          <cell r="P3637">
            <v>0</v>
          </cell>
          <cell r="Q3637">
            <v>15</v>
          </cell>
          <cell r="R3637">
            <v>14.98</v>
          </cell>
          <cell r="S3637">
            <v>102.417</v>
          </cell>
          <cell r="T3637">
            <v>50791.199999999997</v>
          </cell>
          <cell r="U3637">
            <v>52018.823303999998</v>
          </cell>
          <cell r="V3637">
            <v>50791.199999999997</v>
          </cell>
          <cell r="W3637">
            <v>52018.823303999998</v>
          </cell>
          <cell r="X3637">
            <v>50791.199999999997</v>
          </cell>
          <cell r="Y3637">
            <v>7618.6799999999994</v>
          </cell>
          <cell r="Z3637">
            <v>58409.88</v>
          </cell>
          <cell r="AA3637">
            <v>760852.17599999998</v>
          </cell>
          <cell r="AB3637">
            <v>0</v>
          </cell>
          <cell r="AC3637">
            <v>0</v>
          </cell>
          <cell r="AD3637">
            <v>7618.6799999999994</v>
          </cell>
          <cell r="AE3637">
            <v>0</v>
          </cell>
          <cell r="AF3637">
            <v>0</v>
          </cell>
          <cell r="AG3637">
            <v>0</v>
          </cell>
          <cell r="AH3637">
            <v>0</v>
          </cell>
          <cell r="AI3637">
            <v>0</v>
          </cell>
          <cell r="AJ3637">
            <v>0</v>
          </cell>
          <cell r="AK3637">
            <v>0</v>
          </cell>
          <cell r="AL3637">
            <v>0</v>
          </cell>
          <cell r="AM3637">
            <v>0</v>
          </cell>
          <cell r="AN3637">
            <v>0</v>
          </cell>
          <cell r="AO3637">
            <v>0</v>
          </cell>
          <cell r="AP3637">
            <v>0</v>
          </cell>
          <cell r="AQ3637">
            <v>7618.6799999999994</v>
          </cell>
        </row>
        <row r="3638">
          <cell r="A3638">
            <v>3</v>
          </cell>
          <cell r="B3638" t="str">
            <v>COP</v>
          </cell>
          <cell r="C3638" t="str">
            <v>Forzosas</v>
          </cell>
          <cell r="D3638" t="str">
            <v>Fija</v>
          </cell>
          <cell r="E3638">
            <v>1</v>
          </cell>
          <cell r="F3638">
            <v>36685</v>
          </cell>
          <cell r="G3638" t="str">
            <v>Junio</v>
          </cell>
          <cell r="H3638">
            <v>2000</v>
          </cell>
          <cell r="I3638">
            <v>37050</v>
          </cell>
          <cell r="J3638">
            <v>2001</v>
          </cell>
          <cell r="K3638" t="str">
            <v>Junio</v>
          </cell>
          <cell r="L3638">
            <v>36748</v>
          </cell>
          <cell r="M3638" t="str">
            <v>Agosto</v>
          </cell>
          <cell r="N3638">
            <v>2000</v>
          </cell>
          <cell r="P3638">
            <v>0</v>
          </cell>
          <cell r="Q3638">
            <v>15</v>
          </cell>
          <cell r="R3638">
            <v>14.65</v>
          </cell>
          <cell r="S3638">
            <v>102.7</v>
          </cell>
          <cell r="T3638">
            <v>5209.3</v>
          </cell>
          <cell r="U3638">
            <v>5349.9511000000002</v>
          </cell>
          <cell r="V3638">
            <v>5209.3</v>
          </cell>
          <cell r="W3638">
            <v>5349.9511000000002</v>
          </cell>
          <cell r="X3638">
            <v>5209.3</v>
          </cell>
          <cell r="Y3638">
            <v>781.39499999999998</v>
          </cell>
          <cell r="Z3638">
            <v>5990.6949999999997</v>
          </cell>
          <cell r="AA3638">
            <v>76316.24500000001</v>
          </cell>
          <cell r="AB3638">
            <v>0</v>
          </cell>
          <cell r="AC3638">
            <v>0</v>
          </cell>
          <cell r="AD3638">
            <v>781.39499999999998</v>
          </cell>
          <cell r="AE3638">
            <v>0</v>
          </cell>
          <cell r="AF3638">
            <v>0</v>
          </cell>
          <cell r="AG3638">
            <v>0</v>
          </cell>
          <cell r="AH3638">
            <v>0</v>
          </cell>
          <cell r="AI3638">
            <v>0</v>
          </cell>
          <cell r="AJ3638">
            <v>0</v>
          </cell>
          <cell r="AK3638">
            <v>0</v>
          </cell>
          <cell r="AL3638">
            <v>0</v>
          </cell>
          <cell r="AM3638">
            <v>0</v>
          </cell>
          <cell r="AN3638">
            <v>0</v>
          </cell>
          <cell r="AO3638">
            <v>0</v>
          </cell>
          <cell r="AP3638">
            <v>0</v>
          </cell>
          <cell r="AQ3638">
            <v>781.39499999999998</v>
          </cell>
        </row>
        <row r="3639">
          <cell r="A3639">
            <v>3</v>
          </cell>
          <cell r="B3639" t="str">
            <v>COP</v>
          </cell>
          <cell r="C3639" t="str">
            <v>Forzosas</v>
          </cell>
          <cell r="D3639" t="str">
            <v>Fija</v>
          </cell>
          <cell r="E3639">
            <v>1</v>
          </cell>
          <cell r="F3639">
            <v>36685</v>
          </cell>
          <cell r="G3639" t="str">
            <v>Junio</v>
          </cell>
          <cell r="H3639">
            <v>2000</v>
          </cell>
          <cell r="I3639">
            <v>37050</v>
          </cell>
          <cell r="J3639">
            <v>2001</v>
          </cell>
          <cell r="K3639" t="str">
            <v>Junio</v>
          </cell>
          <cell r="L3639">
            <v>36746</v>
          </cell>
          <cell r="M3639" t="str">
            <v>Agosto</v>
          </cell>
          <cell r="N3639">
            <v>2000</v>
          </cell>
          <cell r="P3639">
            <v>0</v>
          </cell>
          <cell r="Q3639">
            <v>15</v>
          </cell>
          <cell r="R3639">
            <v>14.98</v>
          </cell>
          <cell r="S3639">
            <v>102.378</v>
          </cell>
          <cell r="T3639">
            <v>976.7</v>
          </cell>
          <cell r="U3639">
            <v>999.925926</v>
          </cell>
          <cell r="V3639">
            <v>976.7</v>
          </cell>
          <cell r="W3639">
            <v>999.925926</v>
          </cell>
          <cell r="X3639">
            <v>976.7</v>
          </cell>
          <cell r="Y3639">
            <v>146.505</v>
          </cell>
          <cell r="Z3639">
            <v>1123.2049999999999</v>
          </cell>
          <cell r="AA3639">
            <v>14630.966</v>
          </cell>
          <cell r="AB3639">
            <v>0</v>
          </cell>
          <cell r="AC3639">
            <v>0</v>
          </cell>
          <cell r="AD3639">
            <v>146.505</v>
          </cell>
          <cell r="AE3639">
            <v>0</v>
          </cell>
          <cell r="AF3639">
            <v>0</v>
          </cell>
          <cell r="AG3639">
            <v>0</v>
          </cell>
          <cell r="AH3639">
            <v>0</v>
          </cell>
          <cell r="AI3639">
            <v>0</v>
          </cell>
          <cell r="AJ3639">
            <v>0</v>
          </cell>
          <cell r="AK3639">
            <v>0</v>
          </cell>
          <cell r="AL3639">
            <v>0</v>
          </cell>
          <cell r="AM3639">
            <v>0</v>
          </cell>
          <cell r="AN3639">
            <v>0</v>
          </cell>
          <cell r="AO3639">
            <v>0</v>
          </cell>
          <cell r="AP3639">
            <v>0</v>
          </cell>
          <cell r="AQ3639">
            <v>146.505</v>
          </cell>
        </row>
        <row r="3640">
          <cell r="A3640">
            <v>3</v>
          </cell>
          <cell r="B3640" t="str">
            <v>COP</v>
          </cell>
          <cell r="C3640" t="str">
            <v>Forzosas</v>
          </cell>
          <cell r="D3640" t="str">
            <v>Fija</v>
          </cell>
          <cell r="E3640">
            <v>1</v>
          </cell>
          <cell r="F3640">
            <v>36685</v>
          </cell>
          <cell r="G3640" t="str">
            <v>Junio</v>
          </cell>
          <cell r="H3640">
            <v>2000</v>
          </cell>
          <cell r="I3640">
            <v>37050</v>
          </cell>
          <cell r="J3640">
            <v>2001</v>
          </cell>
          <cell r="K3640" t="str">
            <v>Junio</v>
          </cell>
          <cell r="L3640">
            <v>36756</v>
          </cell>
          <cell r="M3640" t="str">
            <v>Agosto</v>
          </cell>
          <cell r="N3640">
            <v>2000</v>
          </cell>
          <cell r="P3640">
            <v>0</v>
          </cell>
          <cell r="Q3640">
            <v>15</v>
          </cell>
          <cell r="R3640">
            <v>14.7</v>
          </cell>
          <cell r="S3640">
            <v>102.97199999999999</v>
          </cell>
          <cell r="T3640">
            <v>4199.8999999999996</v>
          </cell>
          <cell r="U3640">
            <v>4324.7210279999999</v>
          </cell>
          <cell r="V3640">
            <v>4199.8999999999996</v>
          </cell>
          <cell r="W3640">
            <v>4324.7210279999999</v>
          </cell>
          <cell r="X3640">
            <v>4199.8999999999996</v>
          </cell>
          <cell r="Y3640">
            <v>629.9849999999999</v>
          </cell>
          <cell r="Z3640">
            <v>4829.8849999999993</v>
          </cell>
          <cell r="AA3640">
            <v>61738.529999999992</v>
          </cell>
          <cell r="AB3640">
            <v>0</v>
          </cell>
          <cell r="AC3640">
            <v>0</v>
          </cell>
          <cell r="AD3640">
            <v>629.9849999999999</v>
          </cell>
          <cell r="AE3640">
            <v>0</v>
          </cell>
          <cell r="AF3640">
            <v>0</v>
          </cell>
          <cell r="AG3640">
            <v>0</v>
          </cell>
          <cell r="AH3640">
            <v>0</v>
          </cell>
          <cell r="AI3640">
            <v>0</v>
          </cell>
          <cell r="AJ3640">
            <v>0</v>
          </cell>
          <cell r="AK3640">
            <v>0</v>
          </cell>
          <cell r="AL3640">
            <v>0</v>
          </cell>
          <cell r="AM3640">
            <v>0</v>
          </cell>
          <cell r="AN3640">
            <v>0</v>
          </cell>
          <cell r="AO3640">
            <v>0</v>
          </cell>
          <cell r="AP3640">
            <v>0</v>
          </cell>
          <cell r="AQ3640">
            <v>629.9849999999999</v>
          </cell>
        </row>
        <row r="3641">
          <cell r="A3641">
            <v>3</v>
          </cell>
          <cell r="B3641" t="str">
            <v>COP</v>
          </cell>
          <cell r="C3641" t="str">
            <v>Forzosas</v>
          </cell>
          <cell r="D3641" t="str">
            <v>Fija</v>
          </cell>
          <cell r="E3641">
            <v>1</v>
          </cell>
          <cell r="F3641">
            <v>36685</v>
          </cell>
          <cell r="G3641" t="str">
            <v>Junio</v>
          </cell>
          <cell r="H3641">
            <v>2000</v>
          </cell>
          <cell r="I3641">
            <v>37050</v>
          </cell>
          <cell r="J3641">
            <v>2001</v>
          </cell>
          <cell r="K3641" t="str">
            <v>Junio</v>
          </cell>
          <cell r="L3641">
            <v>36754</v>
          </cell>
          <cell r="M3641" t="str">
            <v>Agosto</v>
          </cell>
          <cell r="N3641">
            <v>2000</v>
          </cell>
          <cell r="P3641">
            <v>0</v>
          </cell>
          <cell r="Q3641">
            <v>15</v>
          </cell>
          <cell r="R3641">
            <v>14.65</v>
          </cell>
          <cell r="S3641">
            <v>102.931</v>
          </cell>
          <cell r="T3641">
            <v>3400.2</v>
          </cell>
          <cell r="U3641">
            <v>3499.8598619999998</v>
          </cell>
          <cell r="V3641">
            <v>3400.2</v>
          </cell>
          <cell r="W3641">
            <v>3499.8598619999998</v>
          </cell>
          <cell r="X3641">
            <v>3400.2</v>
          </cell>
          <cell r="Y3641">
            <v>510.03</v>
          </cell>
          <cell r="Z3641">
            <v>3910.2299999999996</v>
          </cell>
          <cell r="AA3641">
            <v>49812.93</v>
          </cell>
          <cell r="AB3641">
            <v>0</v>
          </cell>
          <cell r="AC3641">
            <v>0</v>
          </cell>
          <cell r="AD3641">
            <v>510.03</v>
          </cell>
          <cell r="AE3641">
            <v>0</v>
          </cell>
          <cell r="AF3641">
            <v>0</v>
          </cell>
          <cell r="AG3641">
            <v>0</v>
          </cell>
          <cell r="AH3641">
            <v>0</v>
          </cell>
          <cell r="AI3641">
            <v>0</v>
          </cell>
          <cell r="AJ3641">
            <v>0</v>
          </cell>
          <cell r="AK3641">
            <v>0</v>
          </cell>
          <cell r="AL3641">
            <v>0</v>
          </cell>
          <cell r="AM3641">
            <v>0</v>
          </cell>
          <cell r="AN3641">
            <v>0</v>
          </cell>
          <cell r="AO3641">
            <v>0</v>
          </cell>
          <cell r="AP3641">
            <v>0</v>
          </cell>
          <cell r="AQ3641">
            <v>510.03</v>
          </cell>
        </row>
        <row r="3642">
          <cell r="A3642">
            <v>3</v>
          </cell>
          <cell r="B3642" t="str">
            <v>COP</v>
          </cell>
          <cell r="C3642" t="str">
            <v>Forzosas</v>
          </cell>
          <cell r="D3642" t="str">
            <v>Fija</v>
          </cell>
          <cell r="E3642">
            <v>1</v>
          </cell>
          <cell r="F3642">
            <v>36685</v>
          </cell>
          <cell r="G3642" t="str">
            <v>Junio</v>
          </cell>
          <cell r="H3642">
            <v>2000</v>
          </cell>
          <cell r="I3642">
            <v>37050</v>
          </cell>
          <cell r="J3642">
            <v>2001</v>
          </cell>
          <cell r="K3642" t="str">
            <v>Junio</v>
          </cell>
          <cell r="L3642">
            <v>36753</v>
          </cell>
          <cell r="M3642" t="str">
            <v>Agosto</v>
          </cell>
          <cell r="N3642">
            <v>2000</v>
          </cell>
          <cell r="P3642">
            <v>0</v>
          </cell>
          <cell r="Q3642">
            <v>15</v>
          </cell>
          <cell r="R3642">
            <v>14.65</v>
          </cell>
          <cell r="S3642">
            <v>102.893</v>
          </cell>
          <cell r="T3642">
            <v>9815.7999999999993</v>
          </cell>
          <cell r="U3642">
            <v>10099.771094</v>
          </cell>
          <cell r="V3642">
            <v>9815.7999999999993</v>
          </cell>
          <cell r="W3642">
            <v>10099.771094</v>
          </cell>
          <cell r="X3642">
            <v>9815.7999999999993</v>
          </cell>
          <cell r="Y3642">
            <v>1472.37</v>
          </cell>
          <cell r="Z3642">
            <v>11288.169999999998</v>
          </cell>
          <cell r="AA3642">
            <v>143801.47</v>
          </cell>
          <cell r="AB3642">
            <v>0</v>
          </cell>
          <cell r="AC3642">
            <v>0</v>
          </cell>
          <cell r="AD3642">
            <v>1472.37</v>
          </cell>
          <cell r="AE3642">
            <v>0</v>
          </cell>
          <cell r="AF3642">
            <v>0</v>
          </cell>
          <cell r="AG3642">
            <v>0</v>
          </cell>
          <cell r="AH3642">
            <v>0</v>
          </cell>
          <cell r="AI3642">
            <v>0</v>
          </cell>
          <cell r="AJ3642">
            <v>0</v>
          </cell>
          <cell r="AK3642">
            <v>0</v>
          </cell>
          <cell r="AL3642">
            <v>0</v>
          </cell>
          <cell r="AM3642">
            <v>0</v>
          </cell>
          <cell r="AN3642">
            <v>0</v>
          </cell>
          <cell r="AO3642">
            <v>0</v>
          </cell>
          <cell r="AP3642">
            <v>0</v>
          </cell>
          <cell r="AQ3642">
            <v>1472.37</v>
          </cell>
        </row>
        <row r="3643">
          <cell r="A3643">
            <v>3</v>
          </cell>
          <cell r="B3643" t="str">
            <v>COP</v>
          </cell>
          <cell r="C3643" t="str">
            <v>Forzosas</v>
          </cell>
          <cell r="D3643" t="str">
            <v>Fija</v>
          </cell>
          <cell r="E3643">
            <v>1</v>
          </cell>
          <cell r="F3643">
            <v>36685</v>
          </cell>
          <cell r="G3643" t="str">
            <v>Junio</v>
          </cell>
          <cell r="H3643">
            <v>2000</v>
          </cell>
          <cell r="I3643">
            <v>37050</v>
          </cell>
          <cell r="J3643">
            <v>2001</v>
          </cell>
          <cell r="K3643" t="str">
            <v>Junio</v>
          </cell>
          <cell r="L3643">
            <v>36752</v>
          </cell>
          <cell r="M3643" t="str">
            <v>Agosto</v>
          </cell>
          <cell r="N3643">
            <v>2000</v>
          </cell>
          <cell r="P3643">
            <v>0</v>
          </cell>
          <cell r="Q3643">
            <v>15</v>
          </cell>
          <cell r="R3643">
            <v>14.65</v>
          </cell>
          <cell r="S3643">
            <v>102.854</v>
          </cell>
          <cell r="T3643">
            <v>7583.5</v>
          </cell>
          <cell r="U3643">
            <v>7799.9330900000004</v>
          </cell>
          <cell r="V3643">
            <v>7583.5</v>
          </cell>
          <cell r="W3643">
            <v>7799.9330900000004</v>
          </cell>
          <cell r="X3643">
            <v>7583.5</v>
          </cell>
          <cell r="Y3643">
            <v>1137.5249999999999</v>
          </cell>
          <cell r="Z3643">
            <v>8721.0249999999996</v>
          </cell>
          <cell r="AA3643">
            <v>111098.27500000001</v>
          </cell>
          <cell r="AB3643">
            <v>0</v>
          </cell>
          <cell r="AC3643">
            <v>0</v>
          </cell>
          <cell r="AD3643">
            <v>1137.5249999999999</v>
          </cell>
          <cell r="AE3643">
            <v>0</v>
          </cell>
          <cell r="AF3643">
            <v>0</v>
          </cell>
          <cell r="AG3643">
            <v>0</v>
          </cell>
          <cell r="AH3643">
            <v>0</v>
          </cell>
          <cell r="AI3643">
            <v>0</v>
          </cell>
          <cell r="AJ3643">
            <v>0</v>
          </cell>
          <cell r="AK3643">
            <v>0</v>
          </cell>
          <cell r="AL3643">
            <v>0</v>
          </cell>
          <cell r="AM3643">
            <v>0</v>
          </cell>
          <cell r="AN3643">
            <v>0</v>
          </cell>
          <cell r="AO3643">
            <v>0</v>
          </cell>
          <cell r="AP3643">
            <v>0</v>
          </cell>
          <cell r="AQ3643">
            <v>1137.5249999999999</v>
          </cell>
        </row>
        <row r="3644">
          <cell r="A3644">
            <v>3</v>
          </cell>
          <cell r="B3644" t="str">
            <v>COP</v>
          </cell>
          <cell r="C3644" t="str">
            <v>Forzosas</v>
          </cell>
          <cell r="D3644" t="str">
            <v>Fija</v>
          </cell>
          <cell r="E3644">
            <v>1</v>
          </cell>
          <cell r="F3644">
            <v>36685</v>
          </cell>
          <cell r="G3644" t="str">
            <v>Junio</v>
          </cell>
          <cell r="H3644">
            <v>2000</v>
          </cell>
          <cell r="I3644">
            <v>37050</v>
          </cell>
          <cell r="J3644">
            <v>2001</v>
          </cell>
          <cell r="K3644" t="str">
            <v>Junio</v>
          </cell>
          <cell r="L3644">
            <v>36755</v>
          </cell>
          <cell r="M3644" t="str">
            <v>Agosto</v>
          </cell>
          <cell r="N3644">
            <v>2000</v>
          </cell>
          <cell r="P3644">
            <v>0</v>
          </cell>
          <cell r="Q3644">
            <v>15</v>
          </cell>
          <cell r="R3644">
            <v>14.7</v>
          </cell>
          <cell r="S3644">
            <v>102.934</v>
          </cell>
          <cell r="T3644">
            <v>160.19999999999999</v>
          </cell>
          <cell r="U3644">
            <v>164.90026800000001</v>
          </cell>
          <cell r="V3644">
            <v>160.19999999999999</v>
          </cell>
          <cell r="W3644">
            <v>164.90026800000001</v>
          </cell>
          <cell r="X3644">
            <v>160.19999999999999</v>
          </cell>
          <cell r="Y3644">
            <v>24.029999999999998</v>
          </cell>
          <cell r="Z3644">
            <v>184.23</v>
          </cell>
          <cell r="AA3644">
            <v>2354.9399999999996</v>
          </cell>
          <cell r="AB3644">
            <v>0</v>
          </cell>
          <cell r="AC3644">
            <v>0</v>
          </cell>
          <cell r="AD3644">
            <v>24.029999999999998</v>
          </cell>
          <cell r="AE3644">
            <v>0</v>
          </cell>
          <cell r="AF3644">
            <v>0</v>
          </cell>
          <cell r="AG3644">
            <v>0</v>
          </cell>
          <cell r="AH3644">
            <v>0</v>
          </cell>
          <cell r="AI3644">
            <v>0</v>
          </cell>
          <cell r="AJ3644">
            <v>0</v>
          </cell>
          <cell r="AK3644">
            <v>0</v>
          </cell>
          <cell r="AL3644">
            <v>0</v>
          </cell>
          <cell r="AM3644">
            <v>0</v>
          </cell>
          <cell r="AN3644">
            <v>0</v>
          </cell>
          <cell r="AO3644">
            <v>0</v>
          </cell>
          <cell r="AP3644">
            <v>0</v>
          </cell>
          <cell r="AQ3644">
            <v>24.029999999999998</v>
          </cell>
        </row>
        <row r="3645">
          <cell r="A3645">
            <v>3</v>
          </cell>
          <cell r="B3645" t="str">
            <v>COP</v>
          </cell>
          <cell r="C3645" t="str">
            <v>Forzosas</v>
          </cell>
          <cell r="D3645" t="str">
            <v>Fija</v>
          </cell>
          <cell r="E3645">
            <v>1</v>
          </cell>
          <cell r="F3645">
            <v>36685</v>
          </cell>
          <cell r="G3645" t="str">
            <v>Junio</v>
          </cell>
          <cell r="H3645">
            <v>2000</v>
          </cell>
          <cell r="I3645">
            <v>37050</v>
          </cell>
          <cell r="J3645">
            <v>2001</v>
          </cell>
          <cell r="K3645" t="str">
            <v>Junio</v>
          </cell>
          <cell r="L3645">
            <v>36763</v>
          </cell>
          <cell r="M3645" t="str">
            <v>Agosto</v>
          </cell>
          <cell r="N3645">
            <v>2000</v>
          </cell>
          <cell r="P3645">
            <v>0</v>
          </cell>
          <cell r="Q3645">
            <v>15</v>
          </cell>
          <cell r="R3645">
            <v>14.7</v>
          </cell>
          <cell r="S3645">
            <v>103.244</v>
          </cell>
          <cell r="T3645">
            <v>1346.2</v>
          </cell>
          <cell r="U3645">
            <v>1389.8707280000001</v>
          </cell>
          <cell r="V3645">
            <v>1346.2</v>
          </cell>
          <cell r="W3645">
            <v>1389.8707280000001</v>
          </cell>
          <cell r="X3645">
            <v>1346.2</v>
          </cell>
          <cell r="Y3645">
            <v>201.93</v>
          </cell>
          <cell r="Z3645">
            <v>1548.13</v>
          </cell>
          <cell r="AA3645">
            <v>19789.14</v>
          </cell>
          <cell r="AB3645">
            <v>0</v>
          </cell>
          <cell r="AC3645">
            <v>0</v>
          </cell>
          <cell r="AD3645">
            <v>201.93</v>
          </cell>
          <cell r="AE3645">
            <v>0</v>
          </cell>
          <cell r="AF3645">
            <v>0</v>
          </cell>
          <cell r="AG3645">
            <v>0</v>
          </cell>
          <cell r="AH3645">
            <v>0</v>
          </cell>
          <cell r="AI3645">
            <v>0</v>
          </cell>
          <cell r="AJ3645">
            <v>0</v>
          </cell>
          <cell r="AK3645">
            <v>0</v>
          </cell>
          <cell r="AL3645">
            <v>0</v>
          </cell>
          <cell r="AM3645">
            <v>0</v>
          </cell>
          <cell r="AN3645">
            <v>0</v>
          </cell>
          <cell r="AO3645">
            <v>0</v>
          </cell>
          <cell r="AP3645">
            <v>0</v>
          </cell>
          <cell r="AQ3645">
            <v>201.93</v>
          </cell>
        </row>
        <row r="3646">
          <cell r="A3646">
            <v>3</v>
          </cell>
          <cell r="B3646" t="str">
            <v>COP</v>
          </cell>
          <cell r="C3646" t="str">
            <v>Forzosas</v>
          </cell>
          <cell r="D3646" t="str">
            <v>Fija</v>
          </cell>
          <cell r="E3646">
            <v>1</v>
          </cell>
          <cell r="F3646">
            <v>36685</v>
          </cell>
          <cell r="G3646" t="str">
            <v>Junio</v>
          </cell>
          <cell r="H3646">
            <v>2000</v>
          </cell>
          <cell r="I3646">
            <v>37050</v>
          </cell>
          <cell r="J3646">
            <v>2001</v>
          </cell>
          <cell r="K3646" t="str">
            <v>Junio</v>
          </cell>
          <cell r="L3646">
            <v>36760</v>
          </cell>
          <cell r="M3646" t="str">
            <v>Agosto</v>
          </cell>
          <cell r="N3646">
            <v>2000</v>
          </cell>
          <cell r="P3646">
            <v>0</v>
          </cell>
          <cell r="Q3646">
            <v>15</v>
          </cell>
          <cell r="R3646">
            <v>14.7</v>
          </cell>
          <cell r="S3646">
            <v>103.127</v>
          </cell>
          <cell r="T3646">
            <v>69276.899999999994</v>
          </cell>
          <cell r="U3646">
            <v>71443.188662999994</v>
          </cell>
          <cell r="V3646">
            <v>69276.899999999994</v>
          </cell>
          <cell r="W3646">
            <v>71443.188662999994</v>
          </cell>
          <cell r="X3646">
            <v>69276.899999999994</v>
          </cell>
          <cell r="Y3646">
            <v>10391.534999999998</v>
          </cell>
          <cell r="Z3646">
            <v>79668.434999999998</v>
          </cell>
          <cell r="AA3646">
            <v>1018370.4299999998</v>
          </cell>
          <cell r="AB3646">
            <v>0</v>
          </cell>
          <cell r="AC3646">
            <v>0</v>
          </cell>
          <cell r="AD3646">
            <v>10391.534999999998</v>
          </cell>
          <cell r="AE3646">
            <v>0</v>
          </cell>
          <cell r="AF3646">
            <v>0</v>
          </cell>
          <cell r="AG3646">
            <v>0</v>
          </cell>
          <cell r="AH3646">
            <v>0</v>
          </cell>
          <cell r="AI3646">
            <v>0</v>
          </cell>
          <cell r="AJ3646">
            <v>0</v>
          </cell>
          <cell r="AK3646">
            <v>0</v>
          </cell>
          <cell r="AL3646">
            <v>0</v>
          </cell>
          <cell r="AM3646">
            <v>0</v>
          </cell>
          <cell r="AN3646">
            <v>0</v>
          </cell>
          <cell r="AO3646">
            <v>0</v>
          </cell>
          <cell r="AP3646">
            <v>0</v>
          </cell>
          <cell r="AQ3646">
            <v>10391.534999999998</v>
          </cell>
        </row>
        <row r="3647">
          <cell r="A3647">
            <v>3</v>
          </cell>
          <cell r="B3647" t="str">
            <v>COP</v>
          </cell>
          <cell r="C3647" t="str">
            <v>Forzosas</v>
          </cell>
          <cell r="D3647" t="str">
            <v>Fija</v>
          </cell>
          <cell r="E3647">
            <v>1</v>
          </cell>
          <cell r="F3647">
            <v>36685</v>
          </cell>
          <cell r="G3647" t="str">
            <v>Junio</v>
          </cell>
          <cell r="H3647">
            <v>2000</v>
          </cell>
          <cell r="I3647">
            <v>37050</v>
          </cell>
          <cell r="J3647">
            <v>2001</v>
          </cell>
          <cell r="K3647" t="str">
            <v>Junio</v>
          </cell>
          <cell r="L3647">
            <v>36761</v>
          </cell>
          <cell r="M3647" t="str">
            <v>Agosto</v>
          </cell>
          <cell r="N3647">
            <v>2000</v>
          </cell>
          <cell r="P3647">
            <v>0</v>
          </cell>
          <cell r="Q3647">
            <v>15</v>
          </cell>
          <cell r="R3647">
            <v>14.7</v>
          </cell>
          <cell r="S3647">
            <v>103.166</v>
          </cell>
          <cell r="T3647">
            <v>1744.8</v>
          </cell>
          <cell r="U3647">
            <v>1800.0403679999999</v>
          </cell>
          <cell r="V3647">
            <v>1744.8</v>
          </cell>
          <cell r="W3647">
            <v>1800.0403679999999</v>
          </cell>
          <cell r="X3647">
            <v>1744.8</v>
          </cell>
          <cell r="Y3647">
            <v>261.71999999999997</v>
          </cell>
          <cell r="Z3647">
            <v>2006.52</v>
          </cell>
          <cell r="AA3647">
            <v>25648.559999999998</v>
          </cell>
          <cell r="AB3647">
            <v>0</v>
          </cell>
          <cell r="AC3647">
            <v>0</v>
          </cell>
          <cell r="AD3647">
            <v>261.71999999999997</v>
          </cell>
          <cell r="AE3647">
            <v>0</v>
          </cell>
          <cell r="AF3647">
            <v>0</v>
          </cell>
          <cell r="AG3647">
            <v>0</v>
          </cell>
          <cell r="AH3647">
            <v>0</v>
          </cell>
          <cell r="AI3647">
            <v>0</v>
          </cell>
          <cell r="AJ3647">
            <v>0</v>
          </cell>
          <cell r="AK3647">
            <v>0</v>
          </cell>
          <cell r="AL3647">
            <v>0</v>
          </cell>
          <cell r="AM3647">
            <v>0</v>
          </cell>
          <cell r="AN3647">
            <v>0</v>
          </cell>
          <cell r="AO3647">
            <v>0</v>
          </cell>
          <cell r="AP3647">
            <v>0</v>
          </cell>
          <cell r="AQ3647">
            <v>261.71999999999997</v>
          </cell>
        </row>
        <row r="3648">
          <cell r="A3648">
            <v>3</v>
          </cell>
          <cell r="B3648" t="str">
            <v>COP</v>
          </cell>
          <cell r="C3648" t="str">
            <v>Forzosas</v>
          </cell>
          <cell r="D3648" t="str">
            <v>Fija</v>
          </cell>
          <cell r="E3648">
            <v>1</v>
          </cell>
          <cell r="F3648">
            <v>36685</v>
          </cell>
          <cell r="G3648" t="str">
            <v>Junio</v>
          </cell>
          <cell r="H3648">
            <v>2000</v>
          </cell>
          <cell r="I3648">
            <v>37050</v>
          </cell>
          <cell r="J3648">
            <v>2001</v>
          </cell>
          <cell r="K3648" t="str">
            <v>Junio</v>
          </cell>
          <cell r="L3648">
            <v>36767</v>
          </cell>
          <cell r="M3648" t="str">
            <v>Agosto</v>
          </cell>
          <cell r="N3648">
            <v>2000</v>
          </cell>
          <cell r="P3648">
            <v>0</v>
          </cell>
          <cell r="Q3648">
            <v>15</v>
          </cell>
          <cell r="R3648">
            <v>14.7</v>
          </cell>
          <cell r="S3648">
            <v>103.399</v>
          </cell>
          <cell r="T3648">
            <v>6006</v>
          </cell>
          <cell r="U3648">
            <v>6210.1439399999999</v>
          </cell>
          <cell r="V3648">
            <v>6006</v>
          </cell>
          <cell r="W3648">
            <v>6210.1439399999999</v>
          </cell>
          <cell r="X3648">
            <v>6006</v>
          </cell>
          <cell r="Y3648">
            <v>900.9</v>
          </cell>
          <cell r="Z3648">
            <v>6906.9</v>
          </cell>
          <cell r="AA3648">
            <v>88288.2</v>
          </cell>
          <cell r="AB3648">
            <v>0</v>
          </cell>
          <cell r="AC3648">
            <v>0</v>
          </cell>
          <cell r="AD3648">
            <v>900.9</v>
          </cell>
          <cell r="AE3648">
            <v>0</v>
          </cell>
          <cell r="AF3648">
            <v>0</v>
          </cell>
          <cell r="AG3648">
            <v>0</v>
          </cell>
          <cell r="AH3648">
            <v>0</v>
          </cell>
          <cell r="AI3648">
            <v>0</v>
          </cell>
          <cell r="AJ3648">
            <v>0</v>
          </cell>
          <cell r="AK3648">
            <v>0</v>
          </cell>
          <cell r="AL3648">
            <v>0</v>
          </cell>
          <cell r="AM3648">
            <v>0</v>
          </cell>
          <cell r="AN3648">
            <v>0</v>
          </cell>
          <cell r="AO3648">
            <v>0</v>
          </cell>
          <cell r="AP3648">
            <v>0</v>
          </cell>
          <cell r="AQ3648">
            <v>900.9</v>
          </cell>
        </row>
        <row r="3649">
          <cell r="A3649">
            <v>3</v>
          </cell>
          <cell r="B3649" t="str">
            <v>COP</v>
          </cell>
          <cell r="C3649" t="str">
            <v>Forzosas</v>
          </cell>
          <cell r="D3649" t="str">
            <v>Fija</v>
          </cell>
          <cell r="E3649">
            <v>1</v>
          </cell>
          <cell r="F3649">
            <v>36685</v>
          </cell>
          <cell r="G3649" t="str">
            <v>Junio</v>
          </cell>
          <cell r="H3649">
            <v>2000</v>
          </cell>
          <cell r="I3649">
            <v>37050</v>
          </cell>
          <cell r="J3649">
            <v>2001</v>
          </cell>
          <cell r="K3649" t="str">
            <v>Junio</v>
          </cell>
          <cell r="L3649">
            <v>36766</v>
          </cell>
          <cell r="M3649" t="str">
            <v>Agosto</v>
          </cell>
          <cell r="N3649">
            <v>2000</v>
          </cell>
          <cell r="P3649">
            <v>0</v>
          </cell>
          <cell r="Q3649">
            <v>15</v>
          </cell>
          <cell r="R3649">
            <v>14.7</v>
          </cell>
          <cell r="S3649">
            <v>103.36</v>
          </cell>
          <cell r="T3649">
            <v>1400.3</v>
          </cell>
          <cell r="U3649">
            <v>1447.3500799999999</v>
          </cell>
          <cell r="V3649">
            <v>1400.3</v>
          </cell>
          <cell r="W3649">
            <v>1447.3500799999999</v>
          </cell>
          <cell r="X3649">
            <v>1400.3</v>
          </cell>
          <cell r="Y3649">
            <v>210.04499999999999</v>
          </cell>
          <cell r="Z3649">
            <v>1610.345</v>
          </cell>
          <cell r="AA3649">
            <v>20584.41</v>
          </cell>
          <cell r="AB3649">
            <v>0</v>
          </cell>
          <cell r="AC3649">
            <v>0</v>
          </cell>
          <cell r="AD3649">
            <v>210.04499999999999</v>
          </cell>
          <cell r="AE3649">
            <v>0</v>
          </cell>
          <cell r="AF3649">
            <v>0</v>
          </cell>
          <cell r="AG3649">
            <v>0</v>
          </cell>
          <cell r="AH3649">
            <v>0</v>
          </cell>
          <cell r="AI3649">
            <v>0</v>
          </cell>
          <cell r="AJ3649">
            <v>0</v>
          </cell>
          <cell r="AK3649">
            <v>0</v>
          </cell>
          <cell r="AL3649">
            <v>0</v>
          </cell>
          <cell r="AM3649">
            <v>0</v>
          </cell>
          <cell r="AN3649">
            <v>0</v>
          </cell>
          <cell r="AO3649">
            <v>0</v>
          </cell>
          <cell r="AP3649">
            <v>0</v>
          </cell>
          <cell r="AQ3649">
            <v>210.04499999999999</v>
          </cell>
        </row>
        <row r="3650">
          <cell r="A3650">
            <v>3</v>
          </cell>
          <cell r="B3650" t="str">
            <v>COP</v>
          </cell>
          <cell r="C3650" t="str">
            <v>Forzosas</v>
          </cell>
          <cell r="D3650" t="str">
            <v>Fija</v>
          </cell>
          <cell r="E3650">
            <v>2</v>
          </cell>
          <cell r="F3650">
            <v>36626</v>
          </cell>
          <cell r="G3650" t="str">
            <v>Abril</v>
          </cell>
          <cell r="H3650">
            <v>2000</v>
          </cell>
          <cell r="I3650">
            <v>37356</v>
          </cell>
          <cell r="J3650">
            <v>2002</v>
          </cell>
          <cell r="K3650" t="str">
            <v>Abril</v>
          </cell>
          <cell r="L3650">
            <v>36747</v>
          </cell>
          <cell r="M3650" t="str">
            <v>Agosto</v>
          </cell>
          <cell r="N3650">
            <v>2000</v>
          </cell>
          <cell r="P3650">
            <v>0</v>
          </cell>
          <cell r="Q3650">
            <v>15</v>
          </cell>
          <cell r="R3650">
            <v>17.149999999999999</v>
          </cell>
          <cell r="S3650">
            <v>101.80200000000001</v>
          </cell>
          <cell r="T3650">
            <v>22941.3</v>
          </cell>
          <cell r="U3650">
            <v>23354.702226000001</v>
          </cell>
          <cell r="V3650">
            <v>22941.3</v>
          </cell>
          <cell r="W3650">
            <v>23354.702226000001</v>
          </cell>
          <cell r="X3650">
            <v>22941.3</v>
          </cell>
          <cell r="Y3650">
            <v>3441.1949999999997</v>
          </cell>
          <cell r="Z3650">
            <v>26382.494999999999</v>
          </cell>
          <cell r="AA3650">
            <v>393443.29499999998</v>
          </cell>
          <cell r="AB3650">
            <v>0</v>
          </cell>
          <cell r="AC3650">
            <v>0</v>
          </cell>
          <cell r="AD3650">
            <v>3441.1949999999997</v>
          </cell>
          <cell r="AE3650">
            <v>3441.1949999999997</v>
          </cell>
          <cell r="AF3650">
            <v>0</v>
          </cell>
          <cell r="AG3650">
            <v>0</v>
          </cell>
          <cell r="AH3650">
            <v>0</v>
          </cell>
          <cell r="AI3650">
            <v>0</v>
          </cell>
          <cell r="AJ3650">
            <v>0</v>
          </cell>
          <cell r="AK3650">
            <v>0</v>
          </cell>
          <cell r="AL3650">
            <v>0</v>
          </cell>
          <cell r="AM3650">
            <v>0</v>
          </cell>
          <cell r="AN3650">
            <v>0</v>
          </cell>
          <cell r="AO3650">
            <v>0</v>
          </cell>
          <cell r="AP3650">
            <v>0</v>
          </cell>
          <cell r="AQ3650">
            <v>6882.3899999999994</v>
          </cell>
        </row>
        <row r="3651">
          <cell r="A3651">
            <v>3</v>
          </cell>
          <cell r="B3651" t="str">
            <v>USD</v>
          </cell>
          <cell r="C3651" t="str">
            <v>Subastas</v>
          </cell>
          <cell r="D3651" t="str">
            <v>Fija</v>
          </cell>
          <cell r="E3651">
            <v>2</v>
          </cell>
          <cell r="F3651">
            <v>36698</v>
          </cell>
          <cell r="G3651" t="str">
            <v>Junio</v>
          </cell>
          <cell r="H3651">
            <v>2000</v>
          </cell>
          <cell r="I3651">
            <v>37428</v>
          </cell>
          <cell r="J3651">
            <v>2002</v>
          </cell>
          <cell r="K3651" t="str">
            <v>Junio</v>
          </cell>
          <cell r="L3651">
            <v>36741</v>
          </cell>
          <cell r="M3651" t="str">
            <v>Agosto</v>
          </cell>
          <cell r="N3651">
            <v>2000</v>
          </cell>
          <cell r="P3651">
            <v>2173.62</v>
          </cell>
          <cell r="Q3651">
            <v>8</v>
          </cell>
          <cell r="R3651">
            <v>9.68</v>
          </cell>
          <cell r="S3651">
            <v>98.134</v>
          </cell>
          <cell r="T3651">
            <v>61.140599999999999</v>
          </cell>
          <cell r="U3651">
            <v>59.999716399999997</v>
          </cell>
          <cell r="V3651">
            <v>132896.430972</v>
          </cell>
          <cell r="W3651">
            <v>130416.58356136999</v>
          </cell>
          <cell r="X3651">
            <v>148784.32113669469</v>
          </cell>
          <cell r="Y3651">
            <v>4.891248</v>
          </cell>
          <cell r="Z3651">
            <v>66.031847999999997</v>
          </cell>
          <cell r="AA3651">
            <v>591.84100799999999</v>
          </cell>
          <cell r="AB3651">
            <v>0</v>
          </cell>
          <cell r="AC3651">
            <v>0</v>
          </cell>
          <cell r="AD3651">
            <v>10897.649317381913</v>
          </cell>
          <cell r="AE3651">
            <v>11902.745690935575</v>
          </cell>
          <cell r="AF3651">
            <v>0</v>
          </cell>
          <cell r="AG3651">
            <v>0</v>
          </cell>
          <cell r="AH3651">
            <v>0</v>
          </cell>
          <cell r="AI3651">
            <v>0</v>
          </cell>
          <cell r="AJ3651">
            <v>0</v>
          </cell>
          <cell r="AK3651">
            <v>0</v>
          </cell>
          <cell r="AL3651">
            <v>0</v>
          </cell>
          <cell r="AM3651">
            <v>0</v>
          </cell>
          <cell r="AN3651">
            <v>0</v>
          </cell>
          <cell r="AO3651">
            <v>0</v>
          </cell>
          <cell r="AP3651">
            <v>0</v>
          </cell>
          <cell r="AQ3651">
            <v>22800.395008317486</v>
          </cell>
        </row>
        <row r="3652">
          <cell r="A3652">
            <v>3</v>
          </cell>
          <cell r="B3652" t="str">
            <v>USD</v>
          </cell>
          <cell r="C3652" t="str">
            <v>Convenidas</v>
          </cell>
          <cell r="D3652" t="str">
            <v>Fija</v>
          </cell>
          <cell r="E3652">
            <v>2</v>
          </cell>
          <cell r="F3652">
            <v>36698</v>
          </cell>
          <cell r="G3652" t="str">
            <v>Junio</v>
          </cell>
          <cell r="H3652">
            <v>2000</v>
          </cell>
          <cell r="I3652">
            <v>37428</v>
          </cell>
          <cell r="J3652">
            <v>2002</v>
          </cell>
          <cell r="K3652" t="str">
            <v>Junio</v>
          </cell>
          <cell r="L3652">
            <v>36753</v>
          </cell>
          <cell r="M3652" t="str">
            <v>Agosto</v>
          </cell>
          <cell r="N3652">
            <v>2000</v>
          </cell>
          <cell r="P3652">
            <v>2180.9899999999998</v>
          </cell>
          <cell r="Q3652">
            <v>8</v>
          </cell>
          <cell r="R3652">
            <v>9.68</v>
          </cell>
          <cell r="S3652">
            <v>98.433000000000007</v>
          </cell>
          <cell r="T3652">
            <v>2.2999000000000001</v>
          </cell>
          <cell r="U3652">
            <v>2.2638605699999998</v>
          </cell>
          <cell r="V3652">
            <v>5016.0589010000003</v>
          </cell>
          <cell r="W3652">
            <v>4937.4572645600001</v>
          </cell>
          <cell r="X3652">
            <v>5596.7566589514026</v>
          </cell>
          <cell r="Y3652">
            <v>0.18399200000000002</v>
          </cell>
          <cell r="Z3652">
            <v>2.483892</v>
          </cell>
          <cell r="AA3652">
            <v>22.263031999999999</v>
          </cell>
          <cell r="AB3652">
            <v>0</v>
          </cell>
          <cell r="AC3652">
            <v>0</v>
          </cell>
          <cell r="AD3652">
            <v>409.93224903004983</v>
          </cell>
          <cell r="AE3652">
            <v>447.74053271611223</v>
          </cell>
          <cell r="AF3652">
            <v>0</v>
          </cell>
          <cell r="AG3652">
            <v>0</v>
          </cell>
          <cell r="AH3652">
            <v>0</v>
          </cell>
          <cell r="AI3652">
            <v>0</v>
          </cell>
          <cell r="AJ3652">
            <v>0</v>
          </cell>
          <cell r="AK3652">
            <v>0</v>
          </cell>
          <cell r="AL3652">
            <v>0</v>
          </cell>
          <cell r="AM3652">
            <v>0</v>
          </cell>
          <cell r="AN3652">
            <v>0</v>
          </cell>
          <cell r="AO3652">
            <v>0</v>
          </cell>
          <cell r="AP3652">
            <v>0</v>
          </cell>
          <cell r="AQ3652">
            <v>857.67278174616206</v>
          </cell>
        </row>
        <row r="3653">
          <cell r="A3653">
            <v>3</v>
          </cell>
          <cell r="B3653" t="str">
            <v>COP</v>
          </cell>
          <cell r="C3653" t="str">
            <v>Convenidas St</v>
          </cell>
          <cell r="D3653" t="str">
            <v>Variable</v>
          </cell>
          <cell r="E3653">
            <v>10</v>
          </cell>
          <cell r="F3653">
            <v>36768</v>
          </cell>
          <cell r="G3653" t="str">
            <v>Agosto</v>
          </cell>
          <cell r="H3653">
            <v>2000</v>
          </cell>
          <cell r="I3653">
            <v>40420</v>
          </cell>
          <cell r="J3653">
            <v>2010</v>
          </cell>
          <cell r="K3653" t="str">
            <v>Agosto</v>
          </cell>
          <cell r="L3653">
            <v>36768</v>
          </cell>
          <cell r="M3653" t="str">
            <v>Agosto</v>
          </cell>
          <cell r="N3653">
            <v>2000</v>
          </cell>
          <cell r="P3653">
            <v>7.1</v>
          </cell>
          <cell r="Q3653">
            <v>17.049589999999991</v>
          </cell>
          <cell r="R3653">
            <v>17.049589999999991</v>
          </cell>
          <cell r="S3653">
            <v>100</v>
          </cell>
          <cell r="T3653">
            <v>510.6</v>
          </cell>
          <cell r="U3653">
            <v>510.6</v>
          </cell>
          <cell r="V3653">
            <v>510.6</v>
          </cell>
          <cell r="W3653">
            <v>510.6</v>
          </cell>
          <cell r="X3653">
            <v>510.6</v>
          </cell>
          <cell r="Y3653">
            <v>87.055206539999958</v>
          </cell>
          <cell r="Z3653">
            <v>597.65520653999999</v>
          </cell>
          <cell r="AA3653">
            <v>8705.5206539999963</v>
          </cell>
          <cell r="AB3653">
            <v>0</v>
          </cell>
          <cell r="AC3653">
            <v>87.057300000000012</v>
          </cell>
          <cell r="AD3653">
            <v>89.610299999999995</v>
          </cell>
          <cell r="AE3653">
            <v>73.475340000000003</v>
          </cell>
          <cell r="AF3653">
            <v>66.326939999999993</v>
          </cell>
          <cell r="AG3653">
            <v>60.863520000000001</v>
          </cell>
          <cell r="AH3653">
            <v>58.106280000000005</v>
          </cell>
          <cell r="AI3653">
            <v>58.106280000000005</v>
          </cell>
          <cell r="AJ3653">
            <v>58.106280000000005</v>
          </cell>
          <cell r="AK3653">
            <v>69.084180000000003</v>
          </cell>
          <cell r="AL3653">
            <v>69.084180000000003</v>
          </cell>
          <cell r="AM3653">
            <v>69.084180000000003</v>
          </cell>
          <cell r="AN3653">
            <v>0</v>
          </cell>
          <cell r="AO3653">
            <v>0</v>
          </cell>
          <cell r="AP3653">
            <v>0</v>
          </cell>
          <cell r="AQ3653">
            <v>758.90478000000007</v>
          </cell>
        </row>
        <row r="3654">
          <cell r="A3654">
            <v>3</v>
          </cell>
          <cell r="B3654" t="str">
            <v>COP</v>
          </cell>
          <cell r="C3654" t="str">
            <v>Convenidas St</v>
          </cell>
          <cell r="D3654" t="str">
            <v>Variable</v>
          </cell>
          <cell r="E3654">
            <v>10</v>
          </cell>
          <cell r="F3654">
            <v>36733</v>
          </cell>
          <cell r="G3654" t="str">
            <v>Julio</v>
          </cell>
          <cell r="H3654">
            <v>2000</v>
          </cell>
          <cell r="I3654">
            <v>40385</v>
          </cell>
          <cell r="J3654">
            <v>2010</v>
          </cell>
          <cell r="K3654" t="str">
            <v>Julio</v>
          </cell>
          <cell r="L3654">
            <v>36733</v>
          </cell>
          <cell r="M3654" t="str">
            <v>Julio</v>
          </cell>
          <cell r="N3654">
            <v>2000</v>
          </cell>
          <cell r="P3654">
            <v>7.1</v>
          </cell>
          <cell r="Q3654">
            <v>17.467279999999995</v>
          </cell>
          <cell r="R3654">
            <v>17.467279999999995</v>
          </cell>
          <cell r="S3654">
            <v>100</v>
          </cell>
          <cell r="T3654">
            <v>248.7</v>
          </cell>
          <cell r="U3654">
            <v>248.7</v>
          </cell>
          <cell r="V3654">
            <v>248.7</v>
          </cell>
          <cell r="W3654">
            <v>248.7</v>
          </cell>
          <cell r="X3654">
            <v>248.7</v>
          </cell>
          <cell r="Y3654">
            <v>43.441125359999987</v>
          </cell>
          <cell r="Z3654">
            <v>292.14112535999999</v>
          </cell>
          <cell r="AA3654">
            <v>4344.1125359999987</v>
          </cell>
          <cell r="AB3654">
            <v>0</v>
          </cell>
          <cell r="AC3654">
            <v>43.447889999999994</v>
          </cell>
          <cell r="AD3654">
            <v>44.019899999999993</v>
          </cell>
          <cell r="AE3654">
            <v>36.310199999999995</v>
          </cell>
          <cell r="AF3654">
            <v>32.306129999999996</v>
          </cell>
          <cell r="AG3654">
            <v>29.645039999999998</v>
          </cell>
          <cell r="AH3654">
            <v>28.302059999999997</v>
          </cell>
          <cell r="AI3654">
            <v>28.302059999999997</v>
          </cell>
          <cell r="AJ3654">
            <v>28.302059999999997</v>
          </cell>
          <cell r="AK3654">
            <v>33.64911</v>
          </cell>
          <cell r="AL3654">
            <v>33.64911</v>
          </cell>
          <cell r="AM3654">
            <v>33.64911</v>
          </cell>
          <cell r="AN3654">
            <v>0</v>
          </cell>
          <cell r="AO3654">
            <v>0</v>
          </cell>
          <cell r="AP3654">
            <v>0</v>
          </cell>
          <cell r="AQ3654">
            <v>371.58266999999995</v>
          </cell>
        </row>
        <row r="3655">
          <cell r="A3655">
            <v>3</v>
          </cell>
          <cell r="B3655" t="str">
            <v>COP</v>
          </cell>
          <cell r="C3655" t="str">
            <v>Subastas</v>
          </cell>
          <cell r="D3655" t="str">
            <v>Fija</v>
          </cell>
          <cell r="E3655">
            <v>1</v>
          </cell>
          <cell r="F3655">
            <v>36685</v>
          </cell>
          <cell r="G3655" t="str">
            <v>Junio</v>
          </cell>
          <cell r="H3655">
            <v>2000</v>
          </cell>
          <cell r="I3655">
            <v>37050</v>
          </cell>
          <cell r="J3655">
            <v>2001</v>
          </cell>
          <cell r="K3655" t="str">
            <v>Junio</v>
          </cell>
          <cell r="L3655">
            <v>36770</v>
          </cell>
          <cell r="M3655" t="str">
            <v>Septiembre</v>
          </cell>
          <cell r="N3655">
            <v>2000</v>
          </cell>
          <cell r="O3655">
            <v>0</v>
          </cell>
          <cell r="P3655">
            <v>0</v>
          </cell>
          <cell r="Q3655">
            <v>15</v>
          </cell>
          <cell r="R3655">
            <v>14.84</v>
          </cell>
          <cell r="S3655">
            <v>103.419</v>
          </cell>
          <cell r="T3655">
            <v>20000</v>
          </cell>
          <cell r="U3655">
            <v>20683.8</v>
          </cell>
          <cell r="V3655">
            <v>20000</v>
          </cell>
          <cell r="W3655">
            <v>20683.8</v>
          </cell>
          <cell r="X3655">
            <v>20000</v>
          </cell>
          <cell r="Y3655">
            <v>3000</v>
          </cell>
          <cell r="Z3655">
            <v>23000</v>
          </cell>
          <cell r="AA3655">
            <v>296800</v>
          </cell>
          <cell r="AB3655">
            <v>0</v>
          </cell>
          <cell r="AC3655">
            <v>0</v>
          </cell>
          <cell r="AD3655">
            <v>3000</v>
          </cell>
          <cell r="AE3655">
            <v>0</v>
          </cell>
          <cell r="AF3655">
            <v>0</v>
          </cell>
          <cell r="AG3655">
            <v>0</v>
          </cell>
          <cell r="AH3655">
            <v>0</v>
          </cell>
          <cell r="AI3655">
            <v>0</v>
          </cell>
          <cell r="AJ3655">
            <v>0</v>
          </cell>
          <cell r="AK3655">
            <v>0</v>
          </cell>
          <cell r="AL3655">
            <v>0</v>
          </cell>
          <cell r="AM3655">
            <v>0</v>
          </cell>
          <cell r="AN3655">
            <v>0</v>
          </cell>
          <cell r="AO3655">
            <v>0</v>
          </cell>
          <cell r="AP3655">
            <v>0</v>
          </cell>
          <cell r="AQ3655">
            <v>3000</v>
          </cell>
        </row>
        <row r="3656">
          <cell r="A3656">
            <v>3</v>
          </cell>
          <cell r="B3656" t="str">
            <v>COP</v>
          </cell>
          <cell r="C3656" t="str">
            <v>Subastas</v>
          </cell>
          <cell r="D3656" t="str">
            <v>Fija</v>
          </cell>
          <cell r="E3656">
            <v>1</v>
          </cell>
          <cell r="F3656">
            <v>36685</v>
          </cell>
          <cell r="G3656" t="str">
            <v>Junio</v>
          </cell>
          <cell r="H3656">
            <v>2000</v>
          </cell>
          <cell r="I3656">
            <v>37050</v>
          </cell>
          <cell r="J3656">
            <v>2001</v>
          </cell>
          <cell r="K3656" t="str">
            <v>Junio</v>
          </cell>
          <cell r="L3656">
            <v>36784</v>
          </cell>
          <cell r="M3656" t="str">
            <v>Septiembre</v>
          </cell>
          <cell r="N3656">
            <v>2000</v>
          </cell>
          <cell r="O3656">
            <v>0</v>
          </cell>
          <cell r="P3656">
            <v>0</v>
          </cell>
          <cell r="Q3656">
            <v>15</v>
          </cell>
          <cell r="R3656">
            <v>14.52</v>
          </cell>
          <cell r="S3656">
            <v>104.181</v>
          </cell>
          <cell r="T3656">
            <v>21498</v>
          </cell>
          <cell r="U3656">
            <v>22396.83138</v>
          </cell>
          <cell r="V3656">
            <v>21498</v>
          </cell>
          <cell r="W3656">
            <v>22396.83138</v>
          </cell>
          <cell r="X3656">
            <v>21498</v>
          </cell>
          <cell r="Y3656">
            <v>3224.7</v>
          </cell>
          <cell r="Z3656">
            <v>24722.7</v>
          </cell>
          <cell r="AA3656">
            <v>312150.95999999996</v>
          </cell>
          <cell r="AB3656">
            <v>0</v>
          </cell>
          <cell r="AC3656">
            <v>0</v>
          </cell>
          <cell r="AD3656">
            <v>3224.7</v>
          </cell>
          <cell r="AE3656">
            <v>0</v>
          </cell>
          <cell r="AF3656">
            <v>0</v>
          </cell>
          <cell r="AG3656">
            <v>0</v>
          </cell>
          <cell r="AH3656">
            <v>0</v>
          </cell>
          <cell r="AI3656">
            <v>0</v>
          </cell>
          <cell r="AJ3656">
            <v>0</v>
          </cell>
          <cell r="AK3656">
            <v>0</v>
          </cell>
          <cell r="AL3656">
            <v>0</v>
          </cell>
          <cell r="AM3656">
            <v>0</v>
          </cell>
          <cell r="AN3656">
            <v>0</v>
          </cell>
          <cell r="AO3656">
            <v>0</v>
          </cell>
          <cell r="AP3656">
            <v>0</v>
          </cell>
          <cell r="AQ3656">
            <v>3224.7</v>
          </cell>
        </row>
        <row r="3657">
          <cell r="A3657">
            <v>3</v>
          </cell>
          <cell r="B3657" t="str">
            <v>COP</v>
          </cell>
          <cell r="C3657" t="str">
            <v>Subastas</v>
          </cell>
          <cell r="D3657" t="str">
            <v>Fija</v>
          </cell>
          <cell r="E3657">
            <v>2</v>
          </cell>
          <cell r="F3657">
            <v>36626</v>
          </cell>
          <cell r="G3657" t="str">
            <v>Abril</v>
          </cell>
          <cell r="H3657">
            <v>2000</v>
          </cell>
          <cell r="I3657">
            <v>37356</v>
          </cell>
          <cell r="J3657">
            <v>2002</v>
          </cell>
          <cell r="K3657" t="str">
            <v>Abril</v>
          </cell>
          <cell r="L3657">
            <v>36770</v>
          </cell>
          <cell r="M3657" t="str">
            <v>Septiembre</v>
          </cell>
          <cell r="N3657">
            <v>2000</v>
          </cell>
          <cell r="O3657">
            <v>0</v>
          </cell>
          <cell r="P3657">
            <v>0</v>
          </cell>
          <cell r="Q3657">
            <v>15</v>
          </cell>
          <cell r="R3657">
            <v>16.8</v>
          </cell>
          <cell r="S3657">
            <v>103.277</v>
          </cell>
          <cell r="T3657">
            <v>14523.5</v>
          </cell>
          <cell r="U3657">
            <v>14999.435095000001</v>
          </cell>
          <cell r="V3657">
            <v>14523.5</v>
          </cell>
          <cell r="W3657">
            <v>14999.435095000001</v>
          </cell>
          <cell r="X3657">
            <v>14523.5</v>
          </cell>
          <cell r="Y3657">
            <v>2178.5250000000001</v>
          </cell>
          <cell r="Z3657">
            <v>16702.025000000001</v>
          </cell>
          <cell r="AA3657">
            <v>243994.80000000002</v>
          </cell>
          <cell r="AB3657">
            <v>0</v>
          </cell>
          <cell r="AC3657">
            <v>0</v>
          </cell>
          <cell r="AD3657">
            <v>2178.5250000000001</v>
          </cell>
          <cell r="AE3657">
            <v>2178.5250000000001</v>
          </cell>
          <cell r="AF3657">
            <v>0</v>
          </cell>
          <cell r="AG3657">
            <v>0</v>
          </cell>
          <cell r="AH3657">
            <v>0</v>
          </cell>
          <cell r="AI3657">
            <v>0</v>
          </cell>
          <cell r="AJ3657">
            <v>0</v>
          </cell>
          <cell r="AK3657">
            <v>0</v>
          </cell>
          <cell r="AL3657">
            <v>0</v>
          </cell>
          <cell r="AM3657">
            <v>0</v>
          </cell>
          <cell r="AN3657">
            <v>0</v>
          </cell>
          <cell r="AO3657">
            <v>0</v>
          </cell>
          <cell r="AP3657">
            <v>0</v>
          </cell>
          <cell r="AQ3657">
            <v>4357.05</v>
          </cell>
        </row>
        <row r="3658">
          <cell r="A3658">
            <v>3</v>
          </cell>
          <cell r="B3658" t="str">
            <v>COP</v>
          </cell>
          <cell r="C3658" t="str">
            <v>Subastas</v>
          </cell>
          <cell r="D3658" t="str">
            <v>Fija</v>
          </cell>
          <cell r="E3658">
            <v>2</v>
          </cell>
          <cell r="F3658">
            <v>36626</v>
          </cell>
          <cell r="G3658" t="str">
            <v>Abril</v>
          </cell>
          <cell r="H3658">
            <v>2000</v>
          </cell>
          <cell r="I3658">
            <v>37356</v>
          </cell>
          <cell r="J3658">
            <v>2002</v>
          </cell>
          <cell r="K3658" t="str">
            <v>Abril</v>
          </cell>
          <cell r="L3658">
            <v>36784</v>
          </cell>
          <cell r="M3658" t="str">
            <v>Septiembre</v>
          </cell>
          <cell r="N3658">
            <v>2000</v>
          </cell>
          <cell r="O3658">
            <v>0</v>
          </cell>
          <cell r="P3658">
            <v>0</v>
          </cell>
          <cell r="Q3658">
            <v>15</v>
          </cell>
          <cell r="R3658">
            <v>15.7</v>
          </cell>
          <cell r="S3658">
            <v>105.315</v>
          </cell>
          <cell r="T3658">
            <v>56971.5</v>
          </cell>
          <cell r="U3658">
            <v>59999.535225</v>
          </cell>
          <cell r="V3658">
            <v>56971.5</v>
          </cell>
          <cell r="W3658">
            <v>59999.535225</v>
          </cell>
          <cell r="X3658">
            <v>56971.5</v>
          </cell>
          <cell r="Y3658">
            <v>8545.7250000000004</v>
          </cell>
          <cell r="Z3658">
            <v>65517.224999999999</v>
          </cell>
          <cell r="AA3658">
            <v>894452.54999999993</v>
          </cell>
          <cell r="AB3658">
            <v>0</v>
          </cell>
          <cell r="AC3658">
            <v>0</v>
          </cell>
          <cell r="AD3658">
            <v>8545.7250000000004</v>
          </cell>
          <cell r="AE3658">
            <v>8545.7250000000004</v>
          </cell>
          <cell r="AF3658">
            <v>0</v>
          </cell>
          <cell r="AG3658">
            <v>0</v>
          </cell>
          <cell r="AH3658">
            <v>0</v>
          </cell>
          <cell r="AI3658">
            <v>0</v>
          </cell>
          <cell r="AJ3658">
            <v>0</v>
          </cell>
          <cell r="AK3658">
            <v>0</v>
          </cell>
          <cell r="AL3658">
            <v>0</v>
          </cell>
          <cell r="AM3658">
            <v>0</v>
          </cell>
          <cell r="AN3658">
            <v>0</v>
          </cell>
          <cell r="AO3658">
            <v>0</v>
          </cell>
          <cell r="AP3658">
            <v>0</v>
          </cell>
          <cell r="AQ3658">
            <v>17091.45</v>
          </cell>
        </row>
        <row r="3659">
          <cell r="A3659">
            <v>3</v>
          </cell>
          <cell r="B3659" t="str">
            <v>COP</v>
          </cell>
          <cell r="C3659" t="str">
            <v>Subastas</v>
          </cell>
          <cell r="D3659" t="str">
            <v>Fija</v>
          </cell>
          <cell r="E3659">
            <v>3</v>
          </cell>
          <cell r="F3659">
            <v>36654</v>
          </cell>
          <cell r="G3659" t="str">
            <v>Mayo</v>
          </cell>
          <cell r="H3659">
            <v>2000</v>
          </cell>
          <cell r="I3659">
            <v>37749</v>
          </cell>
          <cell r="J3659">
            <v>2003</v>
          </cell>
          <cell r="K3659" t="str">
            <v>Mayo</v>
          </cell>
          <cell r="L3659">
            <v>36770</v>
          </cell>
          <cell r="M3659" t="str">
            <v>Septiembre</v>
          </cell>
          <cell r="N3659">
            <v>2000</v>
          </cell>
          <cell r="O3659">
            <v>0</v>
          </cell>
          <cell r="P3659">
            <v>0</v>
          </cell>
          <cell r="Q3659">
            <v>15</v>
          </cell>
          <cell r="R3659">
            <v>17.8</v>
          </cell>
          <cell r="S3659">
            <v>98.91</v>
          </cell>
          <cell r="T3659">
            <v>15165</v>
          </cell>
          <cell r="U3659">
            <v>14999.701499999999</v>
          </cell>
          <cell r="V3659">
            <v>15165</v>
          </cell>
          <cell r="W3659">
            <v>14999.701499999999</v>
          </cell>
          <cell r="X3659">
            <v>15165</v>
          </cell>
          <cell r="Y3659">
            <v>2274.75</v>
          </cell>
          <cell r="Z3659">
            <v>17439.75</v>
          </cell>
          <cell r="AA3659">
            <v>269937</v>
          </cell>
          <cell r="AB3659">
            <v>0</v>
          </cell>
          <cell r="AC3659">
            <v>0</v>
          </cell>
          <cell r="AD3659">
            <v>2274.75</v>
          </cell>
          <cell r="AE3659">
            <v>2274.75</v>
          </cell>
          <cell r="AF3659">
            <v>2274.75</v>
          </cell>
          <cell r="AG3659">
            <v>0</v>
          </cell>
          <cell r="AH3659">
            <v>0</v>
          </cell>
          <cell r="AI3659">
            <v>0</v>
          </cell>
          <cell r="AJ3659">
            <v>0</v>
          </cell>
          <cell r="AK3659">
            <v>0</v>
          </cell>
          <cell r="AL3659">
            <v>0</v>
          </cell>
          <cell r="AM3659">
            <v>0</v>
          </cell>
          <cell r="AN3659">
            <v>0</v>
          </cell>
          <cell r="AO3659">
            <v>0</v>
          </cell>
          <cell r="AP3659">
            <v>0</v>
          </cell>
          <cell r="AQ3659">
            <v>6824.25</v>
          </cell>
        </row>
        <row r="3660">
          <cell r="A3660">
            <v>3</v>
          </cell>
          <cell r="B3660" t="str">
            <v>COP</v>
          </cell>
          <cell r="C3660" t="str">
            <v>Subastas</v>
          </cell>
          <cell r="D3660" t="str">
            <v>Fija</v>
          </cell>
          <cell r="E3660">
            <v>3</v>
          </cell>
          <cell r="F3660">
            <v>36654</v>
          </cell>
          <cell r="G3660" t="str">
            <v>Mayo</v>
          </cell>
          <cell r="H3660">
            <v>2000</v>
          </cell>
          <cell r="I3660">
            <v>37749</v>
          </cell>
          <cell r="J3660">
            <v>2003</v>
          </cell>
          <cell r="K3660" t="str">
            <v>Mayo</v>
          </cell>
          <cell r="L3660">
            <v>36784</v>
          </cell>
          <cell r="M3660" t="str">
            <v>Septiembre</v>
          </cell>
          <cell r="N3660">
            <v>2000</v>
          </cell>
          <cell r="O3660">
            <v>0</v>
          </cell>
          <cell r="P3660">
            <v>0</v>
          </cell>
          <cell r="Q3660">
            <v>15</v>
          </cell>
          <cell r="R3660">
            <v>16.57</v>
          </cell>
          <cell r="S3660">
            <v>101.923</v>
          </cell>
          <cell r="T3660">
            <v>73584.899999999994</v>
          </cell>
          <cell r="U3660">
            <v>74999.937627000007</v>
          </cell>
          <cell r="V3660">
            <v>73584.899999999994</v>
          </cell>
          <cell r="W3660">
            <v>74999.937627000007</v>
          </cell>
          <cell r="X3660">
            <v>73584.899999999994</v>
          </cell>
          <cell r="Y3660">
            <v>11037.734999999999</v>
          </cell>
          <cell r="Z3660">
            <v>84622.634999999995</v>
          </cell>
          <cell r="AA3660">
            <v>1219301.7929999998</v>
          </cell>
          <cell r="AB3660">
            <v>0</v>
          </cell>
          <cell r="AC3660">
            <v>0</v>
          </cell>
          <cell r="AD3660">
            <v>11037.734999999999</v>
          </cell>
          <cell r="AE3660">
            <v>11037.734999999999</v>
          </cell>
          <cell r="AF3660">
            <v>11037.734999999999</v>
          </cell>
          <cell r="AG3660">
            <v>0</v>
          </cell>
          <cell r="AH3660">
            <v>0</v>
          </cell>
          <cell r="AI3660">
            <v>0</v>
          </cell>
          <cell r="AJ3660">
            <v>0</v>
          </cell>
          <cell r="AK3660">
            <v>0</v>
          </cell>
          <cell r="AL3660">
            <v>0</v>
          </cell>
          <cell r="AM3660">
            <v>0</v>
          </cell>
          <cell r="AN3660">
            <v>0</v>
          </cell>
          <cell r="AO3660">
            <v>0</v>
          </cell>
          <cell r="AP3660">
            <v>0</v>
          </cell>
          <cell r="AQ3660">
            <v>33113.204999999994</v>
          </cell>
        </row>
        <row r="3661">
          <cell r="A3661">
            <v>3</v>
          </cell>
          <cell r="B3661" t="str">
            <v>COP</v>
          </cell>
          <cell r="C3661" t="str">
            <v>Subastas</v>
          </cell>
          <cell r="D3661" t="str">
            <v>Fija</v>
          </cell>
          <cell r="E3661">
            <v>5</v>
          </cell>
          <cell r="F3661">
            <v>36560</v>
          </cell>
          <cell r="G3661" t="str">
            <v>Febrero</v>
          </cell>
          <cell r="H3661">
            <v>2000</v>
          </cell>
          <cell r="I3661">
            <v>38387</v>
          </cell>
          <cell r="J3661">
            <v>2005</v>
          </cell>
          <cell r="K3661" t="str">
            <v>Febrero</v>
          </cell>
          <cell r="L3661">
            <v>36770</v>
          </cell>
          <cell r="M3661" t="str">
            <v>Septiembre</v>
          </cell>
          <cell r="N3661">
            <v>2000</v>
          </cell>
          <cell r="O3661">
            <v>0</v>
          </cell>
          <cell r="P3661">
            <v>0</v>
          </cell>
          <cell r="Q3661">
            <v>15</v>
          </cell>
          <cell r="R3661">
            <v>19.600000000000001</v>
          </cell>
          <cell r="S3661">
            <v>95.415999999999997</v>
          </cell>
          <cell r="T3661">
            <v>15720.4</v>
          </cell>
          <cell r="U3661">
            <v>14999.776863999999</v>
          </cell>
          <cell r="V3661">
            <v>15720.4</v>
          </cell>
          <cell r="W3661">
            <v>14999.776863999999</v>
          </cell>
          <cell r="X3661">
            <v>15720.4</v>
          </cell>
          <cell r="Y3661">
            <v>2358.06</v>
          </cell>
          <cell r="Z3661">
            <v>18078.46</v>
          </cell>
          <cell r="AA3661">
            <v>308119.84000000003</v>
          </cell>
          <cell r="AB3661">
            <v>0</v>
          </cell>
          <cell r="AC3661">
            <v>0</v>
          </cell>
          <cell r="AD3661">
            <v>2358.06</v>
          </cell>
          <cell r="AE3661">
            <v>2358.06</v>
          </cell>
          <cell r="AF3661">
            <v>2358.06</v>
          </cell>
          <cell r="AG3661">
            <v>2358.06</v>
          </cell>
          <cell r="AH3661">
            <v>2358.06</v>
          </cell>
          <cell r="AI3661">
            <v>0</v>
          </cell>
          <cell r="AJ3661">
            <v>0</v>
          </cell>
          <cell r="AK3661">
            <v>0</v>
          </cell>
          <cell r="AL3661">
            <v>0</v>
          </cell>
          <cell r="AM3661">
            <v>0</v>
          </cell>
          <cell r="AN3661">
            <v>0</v>
          </cell>
          <cell r="AO3661">
            <v>0</v>
          </cell>
          <cell r="AP3661">
            <v>0</v>
          </cell>
          <cell r="AQ3661">
            <v>11790.3</v>
          </cell>
        </row>
        <row r="3662">
          <cell r="A3662">
            <v>3</v>
          </cell>
          <cell r="B3662" t="str">
            <v>COP</v>
          </cell>
          <cell r="C3662" t="str">
            <v>Subastas</v>
          </cell>
          <cell r="D3662" t="str">
            <v>Fija</v>
          </cell>
          <cell r="E3662">
            <v>5</v>
          </cell>
          <cell r="F3662">
            <v>36560</v>
          </cell>
          <cell r="G3662" t="str">
            <v>Febrero</v>
          </cell>
          <cell r="H3662">
            <v>2000</v>
          </cell>
          <cell r="I3662">
            <v>38387</v>
          </cell>
          <cell r="J3662">
            <v>2005</v>
          </cell>
          <cell r="K3662" t="str">
            <v>Febrero</v>
          </cell>
          <cell r="L3662">
            <v>36784</v>
          </cell>
          <cell r="M3662" t="str">
            <v>Septiembre</v>
          </cell>
          <cell r="N3662">
            <v>2000</v>
          </cell>
          <cell r="O3662">
            <v>0</v>
          </cell>
          <cell r="P3662">
            <v>0</v>
          </cell>
          <cell r="Q3662">
            <v>15</v>
          </cell>
          <cell r="R3662">
            <v>17.48</v>
          </cell>
          <cell r="S3662">
            <v>101.684</v>
          </cell>
          <cell r="T3662">
            <v>14751.5</v>
          </cell>
          <cell r="U3662">
            <v>14999.91526</v>
          </cell>
          <cell r="V3662">
            <v>14751.5</v>
          </cell>
          <cell r="W3662">
            <v>14999.91526</v>
          </cell>
          <cell r="X3662">
            <v>14751.5</v>
          </cell>
          <cell r="Y3662">
            <v>2212.7249999999999</v>
          </cell>
          <cell r="Z3662">
            <v>16964.224999999999</v>
          </cell>
          <cell r="AA3662">
            <v>257856.22</v>
          </cell>
          <cell r="AB3662">
            <v>0</v>
          </cell>
          <cell r="AC3662">
            <v>0</v>
          </cell>
          <cell r="AD3662">
            <v>2212.7249999999999</v>
          </cell>
          <cell r="AE3662">
            <v>2212.7249999999999</v>
          </cell>
          <cell r="AF3662">
            <v>2212.7249999999999</v>
          </cell>
          <cell r="AG3662">
            <v>2212.7249999999999</v>
          </cell>
          <cell r="AH3662">
            <v>2212.7249999999999</v>
          </cell>
          <cell r="AI3662">
            <v>0</v>
          </cell>
          <cell r="AJ3662">
            <v>0</v>
          </cell>
          <cell r="AK3662">
            <v>0</v>
          </cell>
          <cell r="AL3662">
            <v>0</v>
          </cell>
          <cell r="AM3662">
            <v>0</v>
          </cell>
          <cell r="AN3662">
            <v>0</v>
          </cell>
          <cell r="AO3662">
            <v>0</v>
          </cell>
          <cell r="AP3662">
            <v>0</v>
          </cell>
          <cell r="AQ3662">
            <v>11063.625</v>
          </cell>
        </row>
        <row r="3663">
          <cell r="A3663">
            <v>3</v>
          </cell>
          <cell r="B3663" t="str">
            <v>COP</v>
          </cell>
          <cell r="C3663" t="str">
            <v>Convenidas</v>
          </cell>
          <cell r="D3663" t="str">
            <v>Fija</v>
          </cell>
          <cell r="E3663">
            <v>1</v>
          </cell>
          <cell r="F3663">
            <v>36685</v>
          </cell>
          <cell r="G3663" t="str">
            <v>Junio</v>
          </cell>
          <cell r="H3663">
            <v>2000</v>
          </cell>
          <cell r="I3663">
            <v>37050</v>
          </cell>
          <cell r="J3663">
            <v>2001</v>
          </cell>
          <cell r="K3663" t="str">
            <v>Junio</v>
          </cell>
          <cell r="L3663">
            <v>36780</v>
          </cell>
          <cell r="M3663" t="str">
            <v>Septiembre</v>
          </cell>
          <cell r="N3663">
            <v>2000</v>
          </cell>
          <cell r="O3663">
            <v>0</v>
          </cell>
          <cell r="P3663">
            <v>0</v>
          </cell>
          <cell r="Q3663">
            <v>15</v>
          </cell>
          <cell r="R3663">
            <v>14.71</v>
          </cell>
          <cell r="S3663">
            <v>103.898</v>
          </cell>
          <cell r="T3663">
            <v>245.3</v>
          </cell>
          <cell r="U3663">
            <v>254.861794</v>
          </cell>
          <cell r="V3663">
            <v>245.3</v>
          </cell>
          <cell r="W3663">
            <v>254.861794</v>
          </cell>
          <cell r="X3663">
            <v>245.3</v>
          </cell>
          <cell r="Y3663">
            <v>36.795000000000002</v>
          </cell>
          <cell r="Z3663">
            <v>282.09500000000003</v>
          </cell>
          <cell r="AA3663">
            <v>3608.3630000000003</v>
          </cell>
          <cell r="AB3663">
            <v>0</v>
          </cell>
          <cell r="AC3663">
            <v>0</v>
          </cell>
          <cell r="AD3663">
            <v>36.795000000000002</v>
          </cell>
          <cell r="AE3663">
            <v>0</v>
          </cell>
          <cell r="AF3663">
            <v>0</v>
          </cell>
          <cell r="AG3663">
            <v>0</v>
          </cell>
          <cell r="AH3663">
            <v>0</v>
          </cell>
          <cell r="AI3663">
            <v>0</v>
          </cell>
          <cell r="AJ3663">
            <v>0</v>
          </cell>
          <cell r="AK3663">
            <v>0</v>
          </cell>
          <cell r="AL3663">
            <v>0</v>
          </cell>
          <cell r="AM3663">
            <v>0</v>
          </cell>
          <cell r="AN3663">
            <v>0</v>
          </cell>
          <cell r="AO3663">
            <v>0</v>
          </cell>
          <cell r="AP3663">
            <v>0</v>
          </cell>
          <cell r="AQ3663">
            <v>36.795000000000002</v>
          </cell>
        </row>
        <row r="3664">
          <cell r="A3664">
            <v>3</v>
          </cell>
          <cell r="B3664" t="str">
            <v>COP</v>
          </cell>
          <cell r="C3664" t="str">
            <v>Convenidas</v>
          </cell>
          <cell r="D3664" t="str">
            <v>Fija</v>
          </cell>
          <cell r="E3664">
            <v>1</v>
          </cell>
          <cell r="F3664">
            <v>36685</v>
          </cell>
          <cell r="G3664" t="str">
            <v>Junio</v>
          </cell>
          <cell r="H3664">
            <v>2000</v>
          </cell>
          <cell r="I3664">
            <v>37050</v>
          </cell>
          <cell r="J3664">
            <v>2001</v>
          </cell>
          <cell r="K3664" t="str">
            <v>Junio</v>
          </cell>
          <cell r="L3664">
            <v>36782</v>
          </cell>
          <cell r="M3664" t="str">
            <v>Septiembre</v>
          </cell>
          <cell r="N3664">
            <v>2000</v>
          </cell>
          <cell r="O3664">
            <v>0</v>
          </cell>
          <cell r="P3664">
            <v>0</v>
          </cell>
          <cell r="Q3664">
            <v>15</v>
          </cell>
          <cell r="R3664">
            <v>14.78</v>
          </cell>
          <cell r="S3664">
            <v>103.93</v>
          </cell>
          <cell r="T3664">
            <v>3848.7</v>
          </cell>
          <cell r="U3664">
            <v>3999.9539100000002</v>
          </cell>
          <cell r="V3664">
            <v>3848.7</v>
          </cell>
          <cell r="W3664">
            <v>3999.9539100000002</v>
          </cell>
          <cell r="X3664">
            <v>3848.7</v>
          </cell>
          <cell r="Y3664">
            <v>577.30499999999995</v>
          </cell>
          <cell r="Z3664">
            <v>4426.0050000000001</v>
          </cell>
          <cell r="AA3664">
            <v>56883.785999999993</v>
          </cell>
          <cell r="AB3664">
            <v>0</v>
          </cell>
          <cell r="AC3664">
            <v>0</v>
          </cell>
          <cell r="AD3664">
            <v>577.30499999999995</v>
          </cell>
          <cell r="AE3664">
            <v>0</v>
          </cell>
          <cell r="AF3664">
            <v>0</v>
          </cell>
          <cell r="AG3664">
            <v>0</v>
          </cell>
          <cell r="AH3664">
            <v>0</v>
          </cell>
          <cell r="AI3664">
            <v>0</v>
          </cell>
          <cell r="AJ3664">
            <v>0</v>
          </cell>
          <cell r="AK3664">
            <v>0</v>
          </cell>
          <cell r="AL3664">
            <v>0</v>
          </cell>
          <cell r="AM3664">
            <v>0</v>
          </cell>
          <cell r="AN3664">
            <v>0</v>
          </cell>
          <cell r="AO3664">
            <v>0</v>
          </cell>
          <cell r="AP3664">
            <v>0</v>
          </cell>
          <cell r="AQ3664">
            <v>577.30499999999995</v>
          </cell>
        </row>
        <row r="3665">
          <cell r="A3665">
            <v>3</v>
          </cell>
          <cell r="B3665" t="str">
            <v>COP</v>
          </cell>
          <cell r="C3665" t="str">
            <v>Convenidas</v>
          </cell>
          <cell r="D3665" t="str">
            <v>Fija</v>
          </cell>
          <cell r="E3665">
            <v>2</v>
          </cell>
          <cell r="F3665">
            <v>36626</v>
          </cell>
          <cell r="G3665" t="str">
            <v>Abril</v>
          </cell>
          <cell r="H3665">
            <v>2000</v>
          </cell>
          <cell r="I3665">
            <v>37356</v>
          </cell>
          <cell r="J3665">
            <v>2002</v>
          </cell>
          <cell r="K3665" t="str">
            <v>Abril</v>
          </cell>
          <cell r="L3665">
            <v>36774</v>
          </cell>
          <cell r="M3665" t="str">
            <v>Septiembre</v>
          </cell>
          <cell r="N3665">
            <v>2000</v>
          </cell>
          <cell r="O3665">
            <v>0</v>
          </cell>
          <cell r="P3665">
            <v>0</v>
          </cell>
          <cell r="Q3665">
            <v>15</v>
          </cell>
          <cell r="R3665">
            <v>16.34</v>
          </cell>
          <cell r="S3665">
            <v>104.05200000000001</v>
          </cell>
          <cell r="T3665">
            <v>25448.799999999999</v>
          </cell>
          <cell r="U3665">
            <v>26479.985376000001</v>
          </cell>
          <cell r="V3665">
            <v>25448.799999999999</v>
          </cell>
          <cell r="W3665">
            <v>26479.985376000001</v>
          </cell>
          <cell r="X3665">
            <v>25448.799999999999</v>
          </cell>
          <cell r="Y3665">
            <v>3817.3199999999997</v>
          </cell>
          <cell r="Z3665">
            <v>29266.12</v>
          </cell>
          <cell r="AA3665">
            <v>415833.39199999999</v>
          </cell>
          <cell r="AB3665">
            <v>0</v>
          </cell>
          <cell r="AC3665">
            <v>0</v>
          </cell>
          <cell r="AD3665">
            <v>3817.3199999999997</v>
          </cell>
          <cell r="AE3665">
            <v>3817.3199999999997</v>
          </cell>
          <cell r="AF3665">
            <v>0</v>
          </cell>
          <cell r="AG3665">
            <v>0</v>
          </cell>
          <cell r="AH3665">
            <v>0</v>
          </cell>
          <cell r="AI3665">
            <v>0</v>
          </cell>
          <cell r="AJ3665">
            <v>0</v>
          </cell>
          <cell r="AK3665">
            <v>0</v>
          </cell>
          <cell r="AL3665">
            <v>0</v>
          </cell>
          <cell r="AM3665">
            <v>0</v>
          </cell>
          <cell r="AN3665">
            <v>0</v>
          </cell>
          <cell r="AO3665">
            <v>0</v>
          </cell>
          <cell r="AP3665">
            <v>0</v>
          </cell>
          <cell r="AQ3665">
            <v>7634.6399999999994</v>
          </cell>
        </row>
        <row r="3666">
          <cell r="A3666">
            <v>3</v>
          </cell>
          <cell r="B3666" t="str">
            <v>COP</v>
          </cell>
          <cell r="C3666" t="str">
            <v>Convenidas</v>
          </cell>
          <cell r="D3666" t="str">
            <v>Fija</v>
          </cell>
          <cell r="E3666">
            <v>2</v>
          </cell>
          <cell r="F3666">
            <v>36626</v>
          </cell>
          <cell r="G3666" t="str">
            <v>Abril</v>
          </cell>
          <cell r="H3666">
            <v>2000</v>
          </cell>
          <cell r="I3666">
            <v>37356</v>
          </cell>
          <cell r="J3666">
            <v>2002</v>
          </cell>
          <cell r="K3666" t="str">
            <v>Abril</v>
          </cell>
          <cell r="L3666">
            <v>36777</v>
          </cell>
          <cell r="M3666" t="str">
            <v>Septiembre</v>
          </cell>
          <cell r="N3666">
            <v>2000</v>
          </cell>
          <cell r="O3666">
            <v>0</v>
          </cell>
          <cell r="P3666">
            <v>0</v>
          </cell>
          <cell r="Q3666">
            <v>15</v>
          </cell>
          <cell r="R3666">
            <v>16.14</v>
          </cell>
          <cell r="S3666">
            <v>104.44199999999999</v>
          </cell>
          <cell r="T3666">
            <v>11189.1</v>
          </cell>
          <cell r="U3666">
            <v>11686.119822000001</v>
          </cell>
          <cell r="V3666">
            <v>11189.1</v>
          </cell>
          <cell r="W3666">
            <v>11686.119822000001</v>
          </cell>
          <cell r="X3666">
            <v>11189.1</v>
          </cell>
          <cell r="Y3666">
            <v>1678.365</v>
          </cell>
          <cell r="Z3666">
            <v>12867.465</v>
          </cell>
          <cell r="AA3666">
            <v>180592.07400000002</v>
          </cell>
          <cell r="AB3666">
            <v>0</v>
          </cell>
          <cell r="AC3666">
            <v>0</v>
          </cell>
          <cell r="AD3666">
            <v>1678.365</v>
          </cell>
          <cell r="AE3666">
            <v>1678.365</v>
          </cell>
          <cell r="AF3666">
            <v>0</v>
          </cell>
          <cell r="AG3666">
            <v>0</v>
          </cell>
          <cell r="AH3666">
            <v>0</v>
          </cell>
          <cell r="AI3666">
            <v>0</v>
          </cell>
          <cell r="AJ3666">
            <v>0</v>
          </cell>
          <cell r="AK3666">
            <v>0</v>
          </cell>
          <cell r="AL3666">
            <v>0</v>
          </cell>
          <cell r="AM3666">
            <v>0</v>
          </cell>
          <cell r="AN3666">
            <v>0</v>
          </cell>
          <cell r="AO3666">
            <v>0</v>
          </cell>
          <cell r="AP3666">
            <v>0</v>
          </cell>
          <cell r="AQ3666">
            <v>3356.73</v>
          </cell>
        </row>
        <row r="3667">
          <cell r="A3667">
            <v>3</v>
          </cell>
          <cell r="B3667" t="str">
            <v>COP</v>
          </cell>
          <cell r="C3667" t="str">
            <v>Convenidas</v>
          </cell>
          <cell r="D3667" t="str">
            <v>Fija</v>
          </cell>
          <cell r="E3667">
            <v>3</v>
          </cell>
          <cell r="F3667">
            <v>36654</v>
          </cell>
          <cell r="G3667" t="str">
            <v>Mayo</v>
          </cell>
          <cell r="H3667">
            <v>2000</v>
          </cell>
          <cell r="I3667">
            <v>37749</v>
          </cell>
          <cell r="J3667">
            <v>2003</v>
          </cell>
          <cell r="K3667" t="str">
            <v>Mayo</v>
          </cell>
          <cell r="L3667">
            <v>36775</v>
          </cell>
          <cell r="M3667" t="str">
            <v>Septiembre</v>
          </cell>
          <cell r="N3667">
            <v>2000</v>
          </cell>
          <cell r="O3667">
            <v>0</v>
          </cell>
          <cell r="P3667">
            <v>0</v>
          </cell>
          <cell r="Q3667">
            <v>15</v>
          </cell>
          <cell r="R3667">
            <v>17.36</v>
          </cell>
          <cell r="S3667">
            <v>99.983000000000004</v>
          </cell>
          <cell r="T3667">
            <v>665.8</v>
          </cell>
          <cell r="U3667">
            <v>665.68681400000003</v>
          </cell>
          <cell r="V3667">
            <v>665.8</v>
          </cell>
          <cell r="W3667">
            <v>665.68681400000003</v>
          </cell>
          <cell r="X3667">
            <v>665.8</v>
          </cell>
          <cell r="Y3667">
            <v>99.86999999999999</v>
          </cell>
          <cell r="Z3667">
            <v>765.67</v>
          </cell>
          <cell r="AA3667">
            <v>11558.287999999999</v>
          </cell>
          <cell r="AB3667">
            <v>0</v>
          </cell>
          <cell r="AC3667">
            <v>0</v>
          </cell>
          <cell r="AD3667">
            <v>99.86999999999999</v>
          </cell>
          <cell r="AE3667">
            <v>99.86999999999999</v>
          </cell>
          <cell r="AF3667">
            <v>99.86999999999999</v>
          </cell>
          <cell r="AG3667">
            <v>0</v>
          </cell>
          <cell r="AH3667">
            <v>0</v>
          </cell>
          <cell r="AI3667">
            <v>0</v>
          </cell>
          <cell r="AJ3667">
            <v>0</v>
          </cell>
          <cell r="AK3667">
            <v>0</v>
          </cell>
          <cell r="AL3667">
            <v>0</v>
          </cell>
          <cell r="AM3667">
            <v>0</v>
          </cell>
          <cell r="AN3667">
            <v>0</v>
          </cell>
          <cell r="AO3667">
            <v>0</v>
          </cell>
          <cell r="AP3667">
            <v>0</v>
          </cell>
          <cell r="AQ3667">
            <v>299.60999999999996</v>
          </cell>
        </row>
        <row r="3668">
          <cell r="A3668">
            <v>3</v>
          </cell>
          <cell r="B3668" t="str">
            <v>COP</v>
          </cell>
          <cell r="C3668" t="str">
            <v>Convenidas</v>
          </cell>
          <cell r="D3668" t="str">
            <v>Fija</v>
          </cell>
          <cell r="E3668">
            <v>3</v>
          </cell>
          <cell r="F3668">
            <v>36654</v>
          </cell>
          <cell r="G3668" t="str">
            <v>Mayo</v>
          </cell>
          <cell r="H3668">
            <v>2000</v>
          </cell>
          <cell r="I3668">
            <v>37749</v>
          </cell>
          <cell r="J3668">
            <v>2003</v>
          </cell>
          <cell r="K3668" t="str">
            <v>Mayo</v>
          </cell>
          <cell r="L3668">
            <v>36776</v>
          </cell>
          <cell r="M3668" t="str">
            <v>Septiembre</v>
          </cell>
          <cell r="N3668">
            <v>2000</v>
          </cell>
          <cell r="O3668">
            <v>0</v>
          </cell>
          <cell r="P3668">
            <v>0</v>
          </cell>
          <cell r="Q3668">
            <v>15</v>
          </cell>
          <cell r="R3668">
            <v>17.34</v>
          </cell>
          <cell r="S3668">
            <v>100.066</v>
          </cell>
          <cell r="T3668">
            <v>725.4</v>
          </cell>
          <cell r="U3668">
            <v>725.87876400000005</v>
          </cell>
          <cell r="V3668">
            <v>725.4</v>
          </cell>
          <cell r="W3668">
            <v>725.87876400000005</v>
          </cell>
          <cell r="X3668">
            <v>725.4</v>
          </cell>
          <cell r="Y3668">
            <v>108.80999999999999</v>
          </cell>
          <cell r="Z3668">
            <v>834.20999999999992</v>
          </cell>
          <cell r="AA3668">
            <v>12578.436</v>
          </cell>
          <cell r="AB3668">
            <v>0</v>
          </cell>
          <cell r="AC3668">
            <v>0</v>
          </cell>
          <cell r="AD3668">
            <v>108.80999999999999</v>
          </cell>
          <cell r="AE3668">
            <v>108.80999999999999</v>
          </cell>
          <cell r="AF3668">
            <v>108.80999999999999</v>
          </cell>
          <cell r="AG3668">
            <v>0</v>
          </cell>
          <cell r="AH3668">
            <v>0</v>
          </cell>
          <cell r="AI3668">
            <v>0</v>
          </cell>
          <cell r="AJ3668">
            <v>0</v>
          </cell>
          <cell r="AK3668">
            <v>0</v>
          </cell>
          <cell r="AL3668">
            <v>0</v>
          </cell>
          <cell r="AM3668">
            <v>0</v>
          </cell>
          <cell r="AN3668">
            <v>0</v>
          </cell>
          <cell r="AO3668">
            <v>0</v>
          </cell>
          <cell r="AP3668">
            <v>0</v>
          </cell>
          <cell r="AQ3668">
            <v>326.42999999999995</v>
          </cell>
        </row>
        <row r="3669">
          <cell r="A3669">
            <v>3</v>
          </cell>
          <cell r="B3669" t="str">
            <v>COP</v>
          </cell>
          <cell r="C3669" t="str">
            <v>Convenidas</v>
          </cell>
          <cell r="D3669" t="str">
            <v>Fija</v>
          </cell>
          <cell r="E3669">
            <v>3</v>
          </cell>
          <cell r="F3669">
            <v>36654</v>
          </cell>
          <cell r="G3669" t="str">
            <v>Mayo</v>
          </cell>
          <cell r="H3669">
            <v>2000</v>
          </cell>
          <cell r="I3669">
            <v>37749</v>
          </cell>
          <cell r="J3669">
            <v>2003</v>
          </cell>
          <cell r="K3669" t="str">
            <v>Mayo</v>
          </cell>
          <cell r="L3669">
            <v>36780</v>
          </cell>
          <cell r="M3669" t="str">
            <v>Septiembre</v>
          </cell>
          <cell r="N3669">
            <v>2000</v>
          </cell>
          <cell r="O3669">
            <v>0</v>
          </cell>
          <cell r="P3669">
            <v>0</v>
          </cell>
          <cell r="Q3669">
            <v>15</v>
          </cell>
          <cell r="R3669">
            <v>17.03</v>
          </cell>
          <cell r="S3669">
            <v>100.845</v>
          </cell>
          <cell r="T3669">
            <v>530.29999999999995</v>
          </cell>
          <cell r="U3669">
            <v>534.78103499999997</v>
          </cell>
          <cell r="V3669">
            <v>530.29999999999995</v>
          </cell>
          <cell r="W3669">
            <v>534.78103499999997</v>
          </cell>
          <cell r="X3669">
            <v>530.29999999999995</v>
          </cell>
          <cell r="Y3669">
            <v>79.544999999999987</v>
          </cell>
          <cell r="Z3669">
            <v>609.84499999999991</v>
          </cell>
          <cell r="AA3669">
            <v>9031.009</v>
          </cell>
          <cell r="AB3669">
            <v>0</v>
          </cell>
          <cell r="AC3669">
            <v>0</v>
          </cell>
          <cell r="AD3669">
            <v>79.544999999999987</v>
          </cell>
          <cell r="AE3669">
            <v>79.544999999999987</v>
          </cell>
          <cell r="AF3669">
            <v>79.544999999999987</v>
          </cell>
          <cell r="AG3669">
            <v>0</v>
          </cell>
          <cell r="AH3669">
            <v>0</v>
          </cell>
          <cell r="AI3669">
            <v>0</v>
          </cell>
          <cell r="AJ3669">
            <v>0</v>
          </cell>
          <cell r="AK3669">
            <v>0</v>
          </cell>
          <cell r="AL3669">
            <v>0</v>
          </cell>
          <cell r="AM3669">
            <v>0</v>
          </cell>
          <cell r="AN3669">
            <v>0</v>
          </cell>
          <cell r="AO3669">
            <v>0</v>
          </cell>
          <cell r="AP3669">
            <v>0</v>
          </cell>
          <cell r="AQ3669">
            <v>238.63499999999996</v>
          </cell>
        </row>
        <row r="3670">
          <cell r="A3670">
            <v>3</v>
          </cell>
          <cell r="B3670" t="str">
            <v>COP</v>
          </cell>
          <cell r="C3670" t="str">
            <v>Convenidas</v>
          </cell>
          <cell r="D3670" t="str">
            <v>Fija</v>
          </cell>
          <cell r="E3670">
            <v>5</v>
          </cell>
          <cell r="F3670">
            <v>36560</v>
          </cell>
          <cell r="G3670" t="str">
            <v>Febrero</v>
          </cell>
          <cell r="H3670">
            <v>2000</v>
          </cell>
          <cell r="I3670">
            <v>38387</v>
          </cell>
          <cell r="J3670">
            <v>2005</v>
          </cell>
          <cell r="K3670" t="str">
            <v>Febrero</v>
          </cell>
          <cell r="L3670">
            <v>36770</v>
          </cell>
          <cell r="M3670" t="str">
            <v>Septiembre</v>
          </cell>
          <cell r="N3670">
            <v>2000</v>
          </cell>
          <cell r="O3670">
            <v>0</v>
          </cell>
          <cell r="P3670">
            <v>0</v>
          </cell>
          <cell r="Q3670">
            <v>15</v>
          </cell>
          <cell r="R3670">
            <v>19.600000000000001</v>
          </cell>
          <cell r="S3670">
            <v>95.415999999999997</v>
          </cell>
          <cell r="T3670">
            <v>31441.200000000001</v>
          </cell>
          <cell r="U3670">
            <v>29999.935391999999</v>
          </cell>
          <cell r="V3670">
            <v>31441.200000000001</v>
          </cell>
          <cell r="W3670">
            <v>29999.935391999999</v>
          </cell>
          <cell r="X3670">
            <v>31441.200000000001</v>
          </cell>
          <cell r="Y3670">
            <v>4716.18</v>
          </cell>
          <cell r="Z3670">
            <v>36157.380000000005</v>
          </cell>
          <cell r="AA3670">
            <v>616247.52</v>
          </cell>
          <cell r="AB3670">
            <v>0</v>
          </cell>
          <cell r="AC3670">
            <v>0</v>
          </cell>
          <cell r="AD3670">
            <v>4716.18</v>
          </cell>
          <cell r="AE3670">
            <v>4716.18</v>
          </cell>
          <cell r="AF3670">
            <v>4716.18</v>
          </cell>
          <cell r="AG3670">
            <v>4716.18</v>
          </cell>
          <cell r="AH3670">
            <v>4716.18</v>
          </cell>
          <cell r="AI3670">
            <v>0</v>
          </cell>
          <cell r="AJ3670">
            <v>0</v>
          </cell>
          <cell r="AK3670">
            <v>0</v>
          </cell>
          <cell r="AL3670">
            <v>0</v>
          </cell>
          <cell r="AM3670">
            <v>0</v>
          </cell>
          <cell r="AN3670">
            <v>0</v>
          </cell>
          <cell r="AO3670">
            <v>0</v>
          </cell>
          <cell r="AP3670">
            <v>0</v>
          </cell>
          <cell r="AQ3670">
            <v>23580.9</v>
          </cell>
        </row>
        <row r="3671">
          <cell r="A3671">
            <v>3</v>
          </cell>
          <cell r="B3671" t="str">
            <v>COP</v>
          </cell>
          <cell r="C3671" t="str">
            <v>Convenidas</v>
          </cell>
          <cell r="D3671" t="str">
            <v>Fija</v>
          </cell>
          <cell r="E3671">
            <v>5</v>
          </cell>
          <cell r="F3671">
            <v>36560</v>
          </cell>
          <cell r="G3671" t="str">
            <v>Febrero</v>
          </cell>
          <cell r="H3671">
            <v>2000</v>
          </cell>
          <cell r="I3671">
            <v>38387</v>
          </cell>
          <cell r="J3671">
            <v>2005</v>
          </cell>
          <cell r="K3671" t="str">
            <v>Febrero</v>
          </cell>
          <cell r="L3671">
            <v>36776</v>
          </cell>
          <cell r="M3671" t="str">
            <v>Septiembre</v>
          </cell>
          <cell r="N3671">
            <v>2000</v>
          </cell>
          <cell r="O3671">
            <v>0</v>
          </cell>
          <cell r="P3671">
            <v>0</v>
          </cell>
          <cell r="Q3671">
            <v>15</v>
          </cell>
          <cell r="R3671">
            <v>18.3</v>
          </cell>
          <cell r="S3671">
            <v>99.088999999999999</v>
          </cell>
          <cell r="T3671">
            <v>40367.699999999997</v>
          </cell>
          <cell r="U3671">
            <v>39999.950253000003</v>
          </cell>
          <cell r="V3671">
            <v>40367.699999999997</v>
          </cell>
          <cell r="W3671">
            <v>39999.950253000003</v>
          </cell>
          <cell r="X3671">
            <v>40367.699999999997</v>
          </cell>
          <cell r="Y3671">
            <v>6055.1549999999997</v>
          </cell>
          <cell r="Z3671">
            <v>46422.854999999996</v>
          </cell>
          <cell r="AA3671">
            <v>738728.91</v>
          </cell>
          <cell r="AB3671">
            <v>0</v>
          </cell>
          <cell r="AC3671">
            <v>0</v>
          </cell>
          <cell r="AD3671">
            <v>6055.1549999999997</v>
          </cell>
          <cell r="AE3671">
            <v>6055.1549999999997</v>
          </cell>
          <cell r="AF3671">
            <v>6055.1549999999997</v>
          </cell>
          <cell r="AG3671">
            <v>6055.1549999999997</v>
          </cell>
          <cell r="AH3671">
            <v>6055.1549999999997</v>
          </cell>
          <cell r="AI3671">
            <v>0</v>
          </cell>
          <cell r="AJ3671">
            <v>0</v>
          </cell>
          <cell r="AK3671">
            <v>0</v>
          </cell>
          <cell r="AL3671">
            <v>0</v>
          </cell>
          <cell r="AM3671">
            <v>0</v>
          </cell>
          <cell r="AN3671">
            <v>0</v>
          </cell>
          <cell r="AO3671">
            <v>0</v>
          </cell>
          <cell r="AP3671">
            <v>0</v>
          </cell>
          <cell r="AQ3671">
            <v>30275.774999999998</v>
          </cell>
        </row>
        <row r="3672">
          <cell r="A3672">
            <v>3</v>
          </cell>
          <cell r="B3672" t="str">
            <v>COP</v>
          </cell>
          <cell r="C3672" t="str">
            <v>Forzosas</v>
          </cell>
          <cell r="D3672" t="str">
            <v>Fija</v>
          </cell>
          <cell r="E3672">
            <v>1</v>
          </cell>
          <cell r="F3672">
            <v>36685</v>
          </cell>
          <cell r="G3672" t="str">
            <v>Junio</v>
          </cell>
          <cell r="H3672">
            <v>2000</v>
          </cell>
          <cell r="I3672">
            <v>37050</v>
          </cell>
          <cell r="J3672">
            <v>2001</v>
          </cell>
          <cell r="K3672" t="str">
            <v>Junio</v>
          </cell>
          <cell r="L3672">
            <v>36773</v>
          </cell>
          <cell r="M3672" t="str">
            <v>Septiembre</v>
          </cell>
          <cell r="N3672">
            <v>2000</v>
          </cell>
          <cell r="O3672">
            <v>0</v>
          </cell>
          <cell r="P3672">
            <v>0</v>
          </cell>
          <cell r="Q3672">
            <v>15</v>
          </cell>
          <cell r="R3672">
            <v>14.84</v>
          </cell>
          <cell r="S3672">
            <v>103.536</v>
          </cell>
          <cell r="T3672">
            <v>3119.5</v>
          </cell>
          <cell r="U3672">
            <v>3229.8055199999999</v>
          </cell>
          <cell r="V3672">
            <v>3119.5</v>
          </cell>
          <cell r="W3672">
            <v>3229.8055199999999</v>
          </cell>
          <cell r="X3672">
            <v>3119.5</v>
          </cell>
          <cell r="Y3672">
            <v>467.92499999999995</v>
          </cell>
          <cell r="Z3672">
            <v>3587.4250000000002</v>
          </cell>
          <cell r="AA3672">
            <v>46293.38</v>
          </cell>
          <cell r="AB3672">
            <v>0</v>
          </cell>
          <cell r="AC3672">
            <v>0</v>
          </cell>
          <cell r="AD3672">
            <v>467.92499999999995</v>
          </cell>
          <cell r="AE3672">
            <v>0</v>
          </cell>
          <cell r="AF3672">
            <v>0</v>
          </cell>
          <cell r="AG3672">
            <v>0</v>
          </cell>
          <cell r="AH3672">
            <v>0</v>
          </cell>
          <cell r="AI3672">
            <v>0</v>
          </cell>
          <cell r="AJ3672">
            <v>0</v>
          </cell>
          <cell r="AK3672">
            <v>0</v>
          </cell>
          <cell r="AL3672">
            <v>0</v>
          </cell>
          <cell r="AM3672">
            <v>0</v>
          </cell>
          <cell r="AN3672">
            <v>0</v>
          </cell>
          <cell r="AO3672">
            <v>0</v>
          </cell>
          <cell r="AP3672">
            <v>0</v>
          </cell>
          <cell r="AQ3672">
            <v>467.92499999999995</v>
          </cell>
        </row>
        <row r="3673">
          <cell r="A3673">
            <v>3</v>
          </cell>
          <cell r="B3673" t="str">
            <v>COP</v>
          </cell>
          <cell r="C3673" t="str">
            <v>Forzosas</v>
          </cell>
          <cell r="D3673" t="str">
            <v>Fija</v>
          </cell>
          <cell r="E3673">
            <v>1</v>
          </cell>
          <cell r="F3673">
            <v>36685</v>
          </cell>
          <cell r="G3673" t="str">
            <v>Junio</v>
          </cell>
          <cell r="H3673">
            <v>2000</v>
          </cell>
          <cell r="I3673">
            <v>37050</v>
          </cell>
          <cell r="J3673">
            <v>2001</v>
          </cell>
          <cell r="K3673" t="str">
            <v>Junio</v>
          </cell>
          <cell r="L3673">
            <v>36775</v>
          </cell>
          <cell r="M3673" t="str">
            <v>Septiembre</v>
          </cell>
          <cell r="N3673">
            <v>2000</v>
          </cell>
          <cell r="O3673">
            <v>0</v>
          </cell>
          <cell r="P3673">
            <v>0</v>
          </cell>
          <cell r="Q3673">
            <v>15</v>
          </cell>
          <cell r="R3673">
            <v>14.84</v>
          </cell>
          <cell r="S3673">
            <v>103.61499999999999</v>
          </cell>
          <cell r="T3673">
            <v>3438.6</v>
          </cell>
          <cell r="U3673">
            <v>3562.9053899999999</v>
          </cell>
          <cell r="V3673">
            <v>3438.6</v>
          </cell>
          <cell r="W3673">
            <v>3562.9053899999999</v>
          </cell>
          <cell r="X3673">
            <v>3438.6</v>
          </cell>
          <cell r="Y3673">
            <v>515.79</v>
          </cell>
          <cell r="Z3673">
            <v>3954.39</v>
          </cell>
          <cell r="AA3673">
            <v>51028.824000000001</v>
          </cell>
          <cell r="AB3673">
            <v>0</v>
          </cell>
          <cell r="AC3673">
            <v>0</v>
          </cell>
          <cell r="AD3673">
            <v>515.79</v>
          </cell>
          <cell r="AE3673">
            <v>0</v>
          </cell>
          <cell r="AF3673">
            <v>0</v>
          </cell>
          <cell r="AG3673">
            <v>0</v>
          </cell>
          <cell r="AH3673">
            <v>0</v>
          </cell>
          <cell r="AI3673">
            <v>0</v>
          </cell>
          <cell r="AJ3673">
            <v>0</v>
          </cell>
          <cell r="AK3673">
            <v>0</v>
          </cell>
          <cell r="AL3673">
            <v>0</v>
          </cell>
          <cell r="AM3673">
            <v>0</v>
          </cell>
          <cell r="AN3673">
            <v>0</v>
          </cell>
          <cell r="AO3673">
            <v>0</v>
          </cell>
          <cell r="AP3673">
            <v>0</v>
          </cell>
          <cell r="AQ3673">
            <v>515.79</v>
          </cell>
        </row>
        <row r="3674">
          <cell r="A3674">
            <v>3</v>
          </cell>
          <cell r="B3674" t="str">
            <v>COP</v>
          </cell>
          <cell r="C3674" t="str">
            <v>Forzosas</v>
          </cell>
          <cell r="D3674" t="str">
            <v>Fija</v>
          </cell>
          <cell r="E3674">
            <v>1</v>
          </cell>
          <cell r="F3674">
            <v>36685</v>
          </cell>
          <cell r="G3674" t="str">
            <v>Junio</v>
          </cell>
          <cell r="H3674">
            <v>2000</v>
          </cell>
          <cell r="I3674">
            <v>37050</v>
          </cell>
          <cell r="J3674">
            <v>2001</v>
          </cell>
          <cell r="K3674" t="str">
            <v>Junio</v>
          </cell>
          <cell r="L3674">
            <v>36776</v>
          </cell>
          <cell r="M3674" t="str">
            <v>Septiembre</v>
          </cell>
          <cell r="N3674">
            <v>2000</v>
          </cell>
          <cell r="O3674">
            <v>0</v>
          </cell>
          <cell r="P3674">
            <v>0</v>
          </cell>
          <cell r="Q3674">
            <v>15</v>
          </cell>
          <cell r="R3674">
            <v>14.84</v>
          </cell>
          <cell r="S3674">
            <v>103.654</v>
          </cell>
          <cell r="T3674">
            <v>38.5</v>
          </cell>
          <cell r="U3674">
            <v>39.906790000000001</v>
          </cell>
          <cell r="V3674">
            <v>38.5</v>
          </cell>
          <cell r="W3674">
            <v>39.906790000000001</v>
          </cell>
          <cell r="X3674">
            <v>38.5</v>
          </cell>
          <cell r="Y3674">
            <v>5.7749999999999995</v>
          </cell>
          <cell r="Z3674">
            <v>44.274999999999999</v>
          </cell>
          <cell r="AA3674">
            <v>571.34</v>
          </cell>
          <cell r="AB3674">
            <v>0</v>
          </cell>
          <cell r="AC3674">
            <v>0</v>
          </cell>
          <cell r="AD3674">
            <v>5.7749999999999995</v>
          </cell>
          <cell r="AE3674">
            <v>0</v>
          </cell>
          <cell r="AF3674">
            <v>0</v>
          </cell>
          <cell r="AG3674">
            <v>0</v>
          </cell>
          <cell r="AH3674">
            <v>0</v>
          </cell>
          <cell r="AI3674">
            <v>0</v>
          </cell>
          <cell r="AJ3674">
            <v>0</v>
          </cell>
          <cell r="AK3674">
            <v>0</v>
          </cell>
          <cell r="AL3674">
            <v>0</v>
          </cell>
          <cell r="AM3674">
            <v>0</v>
          </cell>
          <cell r="AN3674">
            <v>0</v>
          </cell>
          <cell r="AO3674">
            <v>0</v>
          </cell>
          <cell r="AP3674">
            <v>0</v>
          </cell>
          <cell r="AQ3674">
            <v>5.7749999999999995</v>
          </cell>
        </row>
        <row r="3675">
          <cell r="A3675">
            <v>3</v>
          </cell>
          <cell r="B3675" t="str">
            <v>COP</v>
          </cell>
          <cell r="C3675" t="str">
            <v>Forzosas</v>
          </cell>
          <cell r="D3675" t="str">
            <v>Fija</v>
          </cell>
          <cell r="E3675">
            <v>1</v>
          </cell>
          <cell r="F3675">
            <v>36685</v>
          </cell>
          <cell r="G3675" t="str">
            <v>Junio</v>
          </cell>
          <cell r="H3675">
            <v>2000</v>
          </cell>
          <cell r="I3675">
            <v>37050</v>
          </cell>
          <cell r="J3675">
            <v>2001</v>
          </cell>
          <cell r="K3675" t="str">
            <v>Junio</v>
          </cell>
          <cell r="L3675">
            <v>36777</v>
          </cell>
          <cell r="M3675" t="str">
            <v>Septiembre</v>
          </cell>
          <cell r="N3675">
            <v>2000</v>
          </cell>
          <cell r="O3675">
            <v>0</v>
          </cell>
          <cell r="P3675">
            <v>0</v>
          </cell>
          <cell r="Q3675">
            <v>15</v>
          </cell>
          <cell r="R3675">
            <v>14.84</v>
          </cell>
          <cell r="S3675">
            <v>103.693</v>
          </cell>
          <cell r="T3675">
            <v>560.20000000000005</v>
          </cell>
          <cell r="U3675">
            <v>580.88818600000002</v>
          </cell>
          <cell r="V3675">
            <v>560.20000000000005</v>
          </cell>
          <cell r="W3675">
            <v>580.88818600000002</v>
          </cell>
          <cell r="X3675">
            <v>560.20000000000005</v>
          </cell>
          <cell r="Y3675">
            <v>84.03</v>
          </cell>
          <cell r="Z3675">
            <v>644.23</v>
          </cell>
          <cell r="AA3675">
            <v>8313.3680000000004</v>
          </cell>
          <cell r="AB3675">
            <v>0</v>
          </cell>
          <cell r="AC3675">
            <v>0</v>
          </cell>
          <cell r="AD3675">
            <v>84.03</v>
          </cell>
          <cell r="AE3675">
            <v>0</v>
          </cell>
          <cell r="AF3675">
            <v>0</v>
          </cell>
          <cell r="AG3675">
            <v>0</v>
          </cell>
          <cell r="AH3675">
            <v>0</v>
          </cell>
          <cell r="AI3675">
            <v>0</v>
          </cell>
          <cell r="AJ3675">
            <v>0</v>
          </cell>
          <cell r="AK3675">
            <v>0</v>
          </cell>
          <cell r="AL3675">
            <v>0</v>
          </cell>
          <cell r="AM3675">
            <v>0</v>
          </cell>
          <cell r="AN3675">
            <v>0</v>
          </cell>
          <cell r="AO3675">
            <v>0</v>
          </cell>
          <cell r="AP3675">
            <v>0</v>
          </cell>
          <cell r="AQ3675">
            <v>84.03</v>
          </cell>
        </row>
        <row r="3676">
          <cell r="A3676">
            <v>3</v>
          </cell>
          <cell r="B3676" t="str">
            <v>COP</v>
          </cell>
          <cell r="C3676" t="str">
            <v>Forzosas</v>
          </cell>
          <cell r="D3676" t="str">
            <v>Fija</v>
          </cell>
          <cell r="E3676">
            <v>1</v>
          </cell>
          <cell r="F3676">
            <v>36685</v>
          </cell>
          <cell r="G3676" t="str">
            <v>Junio</v>
          </cell>
          <cell r="H3676">
            <v>2000</v>
          </cell>
          <cell r="I3676">
            <v>37050</v>
          </cell>
          <cell r="J3676">
            <v>2001</v>
          </cell>
          <cell r="K3676" t="str">
            <v>Junio</v>
          </cell>
          <cell r="L3676">
            <v>36780</v>
          </cell>
          <cell r="M3676" t="str">
            <v>Septiembre</v>
          </cell>
          <cell r="N3676">
            <v>2000</v>
          </cell>
          <cell r="O3676">
            <v>0</v>
          </cell>
          <cell r="P3676">
            <v>0</v>
          </cell>
          <cell r="Q3676">
            <v>15</v>
          </cell>
          <cell r="R3676">
            <v>14.84</v>
          </cell>
          <cell r="S3676">
            <v>103.81100000000001</v>
          </cell>
          <cell r="T3676">
            <v>13530.9</v>
          </cell>
          <cell r="U3676">
            <v>14046.562599000001</v>
          </cell>
          <cell r="V3676">
            <v>13530.9</v>
          </cell>
          <cell r="W3676">
            <v>14046.562599000001</v>
          </cell>
          <cell r="X3676">
            <v>13530.9</v>
          </cell>
          <cell r="Y3676">
            <v>2029.6349999999998</v>
          </cell>
          <cell r="Z3676">
            <v>15560.535</v>
          </cell>
          <cell r="AA3676">
            <v>200798.55599999998</v>
          </cell>
          <cell r="AB3676">
            <v>0</v>
          </cell>
          <cell r="AC3676">
            <v>0</v>
          </cell>
          <cell r="AD3676">
            <v>2029.6349999999998</v>
          </cell>
          <cell r="AE3676">
            <v>0</v>
          </cell>
          <cell r="AF3676">
            <v>0</v>
          </cell>
          <cell r="AG3676">
            <v>0</v>
          </cell>
          <cell r="AH3676">
            <v>0</v>
          </cell>
          <cell r="AI3676">
            <v>0</v>
          </cell>
          <cell r="AJ3676">
            <v>0</v>
          </cell>
          <cell r="AK3676">
            <v>0</v>
          </cell>
          <cell r="AL3676">
            <v>0</v>
          </cell>
          <cell r="AM3676">
            <v>0</v>
          </cell>
          <cell r="AN3676">
            <v>0</v>
          </cell>
          <cell r="AO3676">
            <v>0</v>
          </cell>
          <cell r="AP3676">
            <v>0</v>
          </cell>
          <cell r="AQ3676">
            <v>2029.6349999999998</v>
          </cell>
        </row>
        <row r="3677">
          <cell r="A3677">
            <v>3</v>
          </cell>
          <cell r="B3677" t="str">
            <v>COP</v>
          </cell>
          <cell r="C3677" t="str">
            <v>Forzosas</v>
          </cell>
          <cell r="D3677" t="str">
            <v>Fija</v>
          </cell>
          <cell r="E3677">
            <v>1</v>
          </cell>
          <cell r="F3677">
            <v>36685</v>
          </cell>
          <cell r="G3677" t="str">
            <v>Junio</v>
          </cell>
          <cell r="H3677">
            <v>2000</v>
          </cell>
          <cell r="I3677">
            <v>37050</v>
          </cell>
          <cell r="J3677">
            <v>2001</v>
          </cell>
          <cell r="K3677" t="str">
            <v>Junio</v>
          </cell>
          <cell r="L3677">
            <v>36782</v>
          </cell>
          <cell r="M3677" t="str">
            <v>Septiembre</v>
          </cell>
          <cell r="N3677">
            <v>2000</v>
          </cell>
          <cell r="O3677">
            <v>0</v>
          </cell>
          <cell r="P3677">
            <v>0</v>
          </cell>
          <cell r="Q3677">
            <v>15</v>
          </cell>
          <cell r="R3677">
            <v>14.84</v>
          </cell>
          <cell r="S3677">
            <v>103.89</v>
          </cell>
          <cell r="T3677">
            <v>7.7</v>
          </cell>
          <cell r="U3677">
            <v>7.99953</v>
          </cell>
          <cell r="V3677">
            <v>7.7</v>
          </cell>
          <cell r="W3677">
            <v>7.99953</v>
          </cell>
          <cell r="X3677">
            <v>7.7</v>
          </cell>
          <cell r="Y3677">
            <v>1.155</v>
          </cell>
          <cell r="Z3677">
            <v>8.8550000000000004</v>
          </cell>
          <cell r="AA3677">
            <v>114.268</v>
          </cell>
          <cell r="AB3677">
            <v>0</v>
          </cell>
          <cell r="AC3677">
            <v>0</v>
          </cell>
          <cell r="AD3677">
            <v>1.155</v>
          </cell>
          <cell r="AE3677">
            <v>0</v>
          </cell>
          <cell r="AF3677">
            <v>0</v>
          </cell>
          <cell r="AG3677">
            <v>0</v>
          </cell>
          <cell r="AH3677">
            <v>0</v>
          </cell>
          <cell r="AI3677">
            <v>0</v>
          </cell>
          <cell r="AJ3677">
            <v>0</v>
          </cell>
          <cell r="AK3677">
            <v>0</v>
          </cell>
          <cell r="AL3677">
            <v>0</v>
          </cell>
          <cell r="AM3677">
            <v>0</v>
          </cell>
          <cell r="AN3677">
            <v>0</v>
          </cell>
          <cell r="AO3677">
            <v>0</v>
          </cell>
          <cell r="AP3677">
            <v>0</v>
          </cell>
          <cell r="AQ3677">
            <v>1.155</v>
          </cell>
        </row>
        <row r="3678">
          <cell r="A3678">
            <v>3</v>
          </cell>
          <cell r="B3678" t="str">
            <v>COP</v>
          </cell>
          <cell r="C3678" t="str">
            <v>Forzosas</v>
          </cell>
          <cell r="D3678" t="str">
            <v>Fija</v>
          </cell>
          <cell r="E3678">
            <v>1</v>
          </cell>
          <cell r="F3678">
            <v>36685</v>
          </cell>
          <cell r="G3678" t="str">
            <v>Junio</v>
          </cell>
          <cell r="H3678">
            <v>2000</v>
          </cell>
          <cell r="I3678">
            <v>37050</v>
          </cell>
          <cell r="J3678">
            <v>2001</v>
          </cell>
          <cell r="K3678" t="str">
            <v>Junio</v>
          </cell>
          <cell r="L3678">
            <v>36783</v>
          </cell>
          <cell r="M3678" t="str">
            <v>Septiembre</v>
          </cell>
          <cell r="N3678">
            <v>2000</v>
          </cell>
          <cell r="O3678">
            <v>0</v>
          </cell>
          <cell r="P3678">
            <v>0</v>
          </cell>
          <cell r="Q3678">
            <v>15</v>
          </cell>
          <cell r="R3678">
            <v>14.52</v>
          </cell>
          <cell r="S3678">
            <v>104.142</v>
          </cell>
          <cell r="T3678">
            <v>1989.5</v>
          </cell>
          <cell r="U3678">
            <v>2071.9050900000002</v>
          </cell>
          <cell r="V3678">
            <v>1989.5</v>
          </cell>
          <cell r="W3678">
            <v>2071.9050900000002</v>
          </cell>
          <cell r="X3678">
            <v>1989.5</v>
          </cell>
          <cell r="Y3678">
            <v>298.42500000000001</v>
          </cell>
          <cell r="Z3678">
            <v>2287.9250000000002</v>
          </cell>
          <cell r="AA3678">
            <v>28887.54</v>
          </cell>
          <cell r="AB3678">
            <v>0</v>
          </cell>
          <cell r="AC3678">
            <v>0</v>
          </cell>
          <cell r="AD3678">
            <v>298.42500000000001</v>
          </cell>
          <cell r="AE3678">
            <v>0</v>
          </cell>
          <cell r="AF3678">
            <v>0</v>
          </cell>
          <cell r="AG3678">
            <v>0</v>
          </cell>
          <cell r="AH3678">
            <v>0</v>
          </cell>
          <cell r="AI3678">
            <v>0</v>
          </cell>
          <cell r="AJ3678">
            <v>0</v>
          </cell>
          <cell r="AK3678">
            <v>0</v>
          </cell>
          <cell r="AL3678">
            <v>0</v>
          </cell>
          <cell r="AM3678">
            <v>0</v>
          </cell>
          <cell r="AN3678">
            <v>0</v>
          </cell>
          <cell r="AO3678">
            <v>0</v>
          </cell>
          <cell r="AP3678">
            <v>0</v>
          </cell>
          <cell r="AQ3678">
            <v>298.42500000000001</v>
          </cell>
        </row>
        <row r="3679">
          <cell r="A3679">
            <v>3</v>
          </cell>
          <cell r="B3679" t="str">
            <v>COP</v>
          </cell>
          <cell r="C3679" t="str">
            <v>Forzosas</v>
          </cell>
          <cell r="D3679" t="str">
            <v>Fija</v>
          </cell>
          <cell r="E3679">
            <v>1</v>
          </cell>
          <cell r="F3679">
            <v>36685</v>
          </cell>
          <cell r="G3679" t="str">
            <v>Junio</v>
          </cell>
          <cell r="H3679">
            <v>2000</v>
          </cell>
          <cell r="I3679">
            <v>37050</v>
          </cell>
          <cell r="J3679">
            <v>2001</v>
          </cell>
          <cell r="K3679" t="str">
            <v>Junio</v>
          </cell>
          <cell r="L3679">
            <v>36784</v>
          </cell>
          <cell r="M3679" t="str">
            <v>Septiembre</v>
          </cell>
          <cell r="N3679">
            <v>2000</v>
          </cell>
          <cell r="O3679">
            <v>0</v>
          </cell>
          <cell r="P3679">
            <v>0</v>
          </cell>
          <cell r="Q3679">
            <v>15</v>
          </cell>
          <cell r="R3679">
            <v>14.52</v>
          </cell>
          <cell r="S3679">
            <v>104.181</v>
          </cell>
          <cell r="T3679">
            <v>2268.1</v>
          </cell>
          <cell r="U3679">
            <v>2362.9292610000002</v>
          </cell>
          <cell r="V3679">
            <v>2268.1</v>
          </cell>
          <cell r="W3679">
            <v>2362.9292610000002</v>
          </cell>
          <cell r="X3679">
            <v>2268.1</v>
          </cell>
          <cell r="Y3679">
            <v>340.21499999999997</v>
          </cell>
          <cell r="Z3679">
            <v>2608.3150000000001</v>
          </cell>
          <cell r="AA3679">
            <v>32932.811999999998</v>
          </cell>
          <cell r="AB3679">
            <v>0</v>
          </cell>
          <cell r="AC3679">
            <v>0</v>
          </cell>
          <cell r="AD3679">
            <v>340.21499999999997</v>
          </cell>
          <cell r="AE3679">
            <v>0</v>
          </cell>
          <cell r="AF3679">
            <v>0</v>
          </cell>
          <cell r="AG3679">
            <v>0</v>
          </cell>
          <cell r="AH3679">
            <v>0</v>
          </cell>
          <cell r="AI3679">
            <v>0</v>
          </cell>
          <cell r="AJ3679">
            <v>0</v>
          </cell>
          <cell r="AK3679">
            <v>0</v>
          </cell>
          <cell r="AL3679">
            <v>0</v>
          </cell>
          <cell r="AM3679">
            <v>0</v>
          </cell>
          <cell r="AN3679">
            <v>0</v>
          </cell>
          <cell r="AO3679">
            <v>0</v>
          </cell>
          <cell r="AP3679">
            <v>0</v>
          </cell>
          <cell r="AQ3679">
            <v>340.21499999999997</v>
          </cell>
        </row>
        <row r="3680">
          <cell r="A3680">
            <v>3</v>
          </cell>
          <cell r="B3680" t="str">
            <v>COP</v>
          </cell>
          <cell r="C3680" t="str">
            <v>Forzosas</v>
          </cell>
          <cell r="D3680" t="str">
            <v>Fija</v>
          </cell>
          <cell r="E3680">
            <v>2</v>
          </cell>
          <cell r="F3680">
            <v>36626</v>
          </cell>
          <cell r="G3680" t="str">
            <v>Abril</v>
          </cell>
          <cell r="H3680">
            <v>2000</v>
          </cell>
          <cell r="I3680">
            <v>37356</v>
          </cell>
          <cell r="J3680">
            <v>2002</v>
          </cell>
          <cell r="K3680" t="str">
            <v>Abril</v>
          </cell>
          <cell r="L3680">
            <v>36781</v>
          </cell>
          <cell r="M3680" t="str">
            <v>Septiembre</v>
          </cell>
          <cell r="N3680">
            <v>2000</v>
          </cell>
          <cell r="O3680">
            <v>0</v>
          </cell>
          <cell r="P3680">
            <v>0</v>
          </cell>
          <cell r="Q3680">
            <v>15</v>
          </cell>
          <cell r="R3680">
            <v>16.8</v>
          </cell>
          <cell r="S3680">
            <v>103.761</v>
          </cell>
          <cell r="T3680">
            <v>26373.5</v>
          </cell>
          <cell r="U3680">
            <v>27365.407335</v>
          </cell>
          <cell r="V3680">
            <v>26373.5</v>
          </cell>
          <cell r="W3680">
            <v>27365.407335</v>
          </cell>
          <cell r="X3680">
            <v>26373.5</v>
          </cell>
          <cell r="Y3680">
            <v>3956.0249999999996</v>
          </cell>
          <cell r="Z3680">
            <v>30329.525000000001</v>
          </cell>
          <cell r="AA3680">
            <v>443074.80000000005</v>
          </cell>
          <cell r="AB3680">
            <v>0</v>
          </cell>
          <cell r="AC3680">
            <v>0</v>
          </cell>
          <cell r="AD3680">
            <v>3956.0249999999996</v>
          </cell>
          <cell r="AE3680">
            <v>3956.0249999999996</v>
          </cell>
          <cell r="AF3680">
            <v>0</v>
          </cell>
          <cell r="AG3680">
            <v>0</v>
          </cell>
          <cell r="AH3680">
            <v>0</v>
          </cell>
          <cell r="AI3680">
            <v>0</v>
          </cell>
          <cell r="AJ3680">
            <v>0</v>
          </cell>
          <cell r="AK3680">
            <v>0</v>
          </cell>
          <cell r="AL3680">
            <v>0</v>
          </cell>
          <cell r="AM3680">
            <v>0</v>
          </cell>
          <cell r="AN3680">
            <v>0</v>
          </cell>
          <cell r="AO3680">
            <v>0</v>
          </cell>
          <cell r="AP3680">
            <v>0</v>
          </cell>
          <cell r="AQ3680">
            <v>7912.0499999999993</v>
          </cell>
        </row>
        <row r="3681">
          <cell r="A3681">
            <v>3</v>
          </cell>
          <cell r="B3681" t="str">
            <v>COP</v>
          </cell>
          <cell r="C3681" t="str">
            <v>Forzosas</v>
          </cell>
          <cell r="D3681" t="str">
            <v>Fija</v>
          </cell>
          <cell r="E3681">
            <v>1</v>
          </cell>
          <cell r="F3681">
            <v>36752</v>
          </cell>
          <cell r="G3681" t="str">
            <v>Agosto</v>
          </cell>
          <cell r="H3681">
            <v>2000</v>
          </cell>
          <cell r="I3681">
            <v>37117</v>
          </cell>
          <cell r="J3681">
            <v>2001</v>
          </cell>
          <cell r="K3681" t="str">
            <v>Agosto</v>
          </cell>
          <cell r="L3681">
            <v>36787</v>
          </cell>
          <cell r="M3681" t="str">
            <v>Septiembre</v>
          </cell>
          <cell r="N3681">
            <v>2000</v>
          </cell>
          <cell r="O3681">
            <v>0</v>
          </cell>
          <cell r="P3681">
            <v>0</v>
          </cell>
          <cell r="Q3681">
            <v>15</v>
          </cell>
          <cell r="R3681">
            <v>14.52</v>
          </cell>
          <cell r="S3681">
            <v>101.733</v>
          </cell>
          <cell r="T3681">
            <v>9902.2000000000007</v>
          </cell>
          <cell r="U3681">
            <v>10073.805125999999</v>
          </cell>
          <cell r="V3681">
            <v>9902.2000000000007</v>
          </cell>
          <cell r="W3681">
            <v>10073.805125999999</v>
          </cell>
          <cell r="X3681">
            <v>9902.2000000000007</v>
          </cell>
          <cell r="Y3681">
            <v>1485.3300000000002</v>
          </cell>
          <cell r="Z3681">
            <v>11387.53</v>
          </cell>
          <cell r="AA3681">
            <v>143779.94400000002</v>
          </cell>
          <cell r="AB3681">
            <v>0</v>
          </cell>
          <cell r="AC3681">
            <v>0</v>
          </cell>
          <cell r="AD3681">
            <v>1485.3300000000002</v>
          </cell>
          <cell r="AE3681">
            <v>0</v>
          </cell>
          <cell r="AF3681">
            <v>0</v>
          </cell>
          <cell r="AG3681">
            <v>0</v>
          </cell>
          <cell r="AH3681">
            <v>0</v>
          </cell>
          <cell r="AI3681">
            <v>0</v>
          </cell>
          <cell r="AJ3681">
            <v>0</v>
          </cell>
          <cell r="AK3681">
            <v>0</v>
          </cell>
          <cell r="AL3681">
            <v>0</v>
          </cell>
          <cell r="AM3681">
            <v>0</v>
          </cell>
          <cell r="AN3681">
            <v>0</v>
          </cell>
          <cell r="AO3681">
            <v>0</v>
          </cell>
          <cell r="AP3681">
            <v>0</v>
          </cell>
          <cell r="AQ3681">
            <v>1485.3300000000002</v>
          </cell>
        </row>
        <row r="3682">
          <cell r="A3682">
            <v>3</v>
          </cell>
          <cell r="B3682" t="str">
            <v>COP</v>
          </cell>
          <cell r="C3682" t="str">
            <v>Forzosas</v>
          </cell>
          <cell r="D3682" t="str">
            <v>Fija</v>
          </cell>
          <cell r="E3682">
            <v>1</v>
          </cell>
          <cell r="F3682">
            <v>36752</v>
          </cell>
          <cell r="G3682" t="str">
            <v>Agosto</v>
          </cell>
          <cell r="H3682">
            <v>2000</v>
          </cell>
          <cell r="I3682">
            <v>37117</v>
          </cell>
          <cell r="J3682">
            <v>2001</v>
          </cell>
          <cell r="K3682" t="str">
            <v>Agosto</v>
          </cell>
          <cell r="L3682">
            <v>36788</v>
          </cell>
          <cell r="M3682" t="str">
            <v>Septiembre</v>
          </cell>
          <cell r="N3682">
            <v>2000</v>
          </cell>
          <cell r="O3682">
            <v>0</v>
          </cell>
          <cell r="P3682">
            <v>0</v>
          </cell>
          <cell r="Q3682">
            <v>15</v>
          </cell>
          <cell r="R3682">
            <v>14.52</v>
          </cell>
          <cell r="S3682">
            <v>101.771</v>
          </cell>
          <cell r="T3682">
            <v>8499.4</v>
          </cell>
          <cell r="U3682">
            <v>8649.9243740000002</v>
          </cell>
          <cell r="V3682">
            <v>8499.4</v>
          </cell>
          <cell r="W3682">
            <v>8649.9243740000002</v>
          </cell>
          <cell r="X3682">
            <v>8499.4</v>
          </cell>
          <cell r="Y3682">
            <v>1274.9099999999999</v>
          </cell>
          <cell r="Z3682">
            <v>9774.31</v>
          </cell>
          <cell r="AA3682">
            <v>123411.28799999999</v>
          </cell>
          <cell r="AB3682">
            <v>0</v>
          </cell>
          <cell r="AC3682">
            <v>0</v>
          </cell>
          <cell r="AD3682">
            <v>1274.9099999999999</v>
          </cell>
          <cell r="AE3682">
            <v>0</v>
          </cell>
          <cell r="AF3682">
            <v>0</v>
          </cell>
          <cell r="AG3682">
            <v>0</v>
          </cell>
          <cell r="AH3682">
            <v>0</v>
          </cell>
          <cell r="AI3682">
            <v>0</v>
          </cell>
          <cell r="AJ3682">
            <v>0</v>
          </cell>
          <cell r="AK3682">
            <v>0</v>
          </cell>
          <cell r="AL3682">
            <v>0</v>
          </cell>
          <cell r="AM3682">
            <v>0</v>
          </cell>
          <cell r="AN3682">
            <v>0</v>
          </cell>
          <cell r="AO3682">
            <v>0</v>
          </cell>
          <cell r="AP3682">
            <v>0</v>
          </cell>
          <cell r="AQ3682">
            <v>1274.9099999999999</v>
          </cell>
        </row>
        <row r="3683">
          <cell r="A3683">
            <v>3</v>
          </cell>
          <cell r="B3683" t="str">
            <v>COP</v>
          </cell>
          <cell r="C3683" t="str">
            <v>Forzosas</v>
          </cell>
          <cell r="D3683" t="str">
            <v>Fija</v>
          </cell>
          <cell r="E3683">
            <v>1</v>
          </cell>
          <cell r="F3683">
            <v>36752</v>
          </cell>
          <cell r="G3683" t="str">
            <v>Agosto</v>
          </cell>
          <cell r="H3683">
            <v>2000</v>
          </cell>
          <cell r="I3683">
            <v>37117</v>
          </cell>
          <cell r="J3683">
            <v>2001</v>
          </cell>
          <cell r="K3683" t="str">
            <v>Agosto</v>
          </cell>
          <cell r="L3683">
            <v>36789</v>
          </cell>
          <cell r="M3683" t="str">
            <v>Septiembre</v>
          </cell>
          <cell r="N3683">
            <v>2000</v>
          </cell>
          <cell r="O3683">
            <v>0</v>
          </cell>
          <cell r="P3683">
            <v>0</v>
          </cell>
          <cell r="Q3683">
            <v>15</v>
          </cell>
          <cell r="R3683">
            <v>14.52</v>
          </cell>
          <cell r="S3683">
            <v>101.809</v>
          </cell>
          <cell r="T3683">
            <v>8372.5</v>
          </cell>
          <cell r="U3683">
            <v>8523.958525</v>
          </cell>
          <cell r="V3683">
            <v>8372.5</v>
          </cell>
          <cell r="W3683">
            <v>8523.958525</v>
          </cell>
          <cell r="X3683">
            <v>8372.5</v>
          </cell>
          <cell r="Y3683">
            <v>1255.875</v>
          </cell>
          <cell r="Z3683">
            <v>9628.375</v>
          </cell>
          <cell r="AA3683">
            <v>121568.7</v>
          </cell>
          <cell r="AB3683">
            <v>0</v>
          </cell>
          <cell r="AC3683">
            <v>0</v>
          </cell>
          <cell r="AD3683">
            <v>1255.875</v>
          </cell>
          <cell r="AE3683">
            <v>0</v>
          </cell>
          <cell r="AF3683">
            <v>0</v>
          </cell>
          <cell r="AG3683">
            <v>0</v>
          </cell>
          <cell r="AH3683">
            <v>0</v>
          </cell>
          <cell r="AI3683">
            <v>0</v>
          </cell>
          <cell r="AJ3683">
            <v>0</v>
          </cell>
          <cell r="AK3683">
            <v>0</v>
          </cell>
          <cell r="AL3683">
            <v>0</v>
          </cell>
          <cell r="AM3683">
            <v>0</v>
          </cell>
          <cell r="AN3683">
            <v>0</v>
          </cell>
          <cell r="AO3683">
            <v>0</v>
          </cell>
          <cell r="AP3683">
            <v>0</v>
          </cell>
          <cell r="AQ3683">
            <v>1255.875</v>
          </cell>
        </row>
        <row r="3684">
          <cell r="A3684">
            <v>3</v>
          </cell>
          <cell r="B3684" t="str">
            <v>COP</v>
          </cell>
          <cell r="C3684" t="str">
            <v>Forzosas</v>
          </cell>
          <cell r="D3684" t="str">
            <v>Fija</v>
          </cell>
          <cell r="E3684">
            <v>1</v>
          </cell>
          <cell r="F3684">
            <v>36752</v>
          </cell>
          <cell r="G3684" t="str">
            <v>Agosto</v>
          </cell>
          <cell r="H3684">
            <v>2000</v>
          </cell>
          <cell r="I3684">
            <v>37117</v>
          </cell>
          <cell r="J3684">
            <v>2001</v>
          </cell>
          <cell r="K3684" t="str">
            <v>Agosto</v>
          </cell>
          <cell r="L3684">
            <v>36791</v>
          </cell>
          <cell r="M3684" t="str">
            <v>Septiembre</v>
          </cell>
          <cell r="N3684">
            <v>2000</v>
          </cell>
          <cell r="O3684">
            <v>0</v>
          </cell>
          <cell r="P3684">
            <v>0</v>
          </cell>
          <cell r="Q3684">
            <v>15</v>
          </cell>
          <cell r="R3684">
            <v>14.35</v>
          </cell>
          <cell r="S3684">
            <v>102.02</v>
          </cell>
          <cell r="T3684">
            <v>1666.2</v>
          </cell>
          <cell r="U3684">
            <v>1699.85724</v>
          </cell>
          <cell r="V3684">
            <v>1666.2</v>
          </cell>
          <cell r="W3684">
            <v>1699.85724</v>
          </cell>
          <cell r="X3684">
            <v>1666.2</v>
          </cell>
          <cell r="Y3684">
            <v>249.93</v>
          </cell>
          <cell r="Z3684">
            <v>1916.13</v>
          </cell>
          <cell r="AA3684">
            <v>23909.97</v>
          </cell>
          <cell r="AB3684">
            <v>0</v>
          </cell>
          <cell r="AC3684">
            <v>0</v>
          </cell>
          <cell r="AD3684">
            <v>249.93</v>
          </cell>
          <cell r="AE3684">
            <v>0</v>
          </cell>
          <cell r="AF3684">
            <v>0</v>
          </cell>
          <cell r="AG3684">
            <v>0</v>
          </cell>
          <cell r="AH3684">
            <v>0</v>
          </cell>
          <cell r="AI3684">
            <v>0</v>
          </cell>
          <cell r="AJ3684">
            <v>0</v>
          </cell>
          <cell r="AK3684">
            <v>0</v>
          </cell>
          <cell r="AL3684">
            <v>0</v>
          </cell>
          <cell r="AM3684">
            <v>0</v>
          </cell>
          <cell r="AN3684">
            <v>0</v>
          </cell>
          <cell r="AO3684">
            <v>0</v>
          </cell>
          <cell r="AP3684">
            <v>0</v>
          </cell>
          <cell r="AQ3684">
            <v>249.93</v>
          </cell>
        </row>
        <row r="3685">
          <cell r="A3685">
            <v>3</v>
          </cell>
          <cell r="B3685" t="str">
            <v>COP</v>
          </cell>
          <cell r="C3685" t="str">
            <v>Forzosas</v>
          </cell>
          <cell r="D3685" t="str">
            <v>Fija</v>
          </cell>
          <cell r="E3685">
            <v>1</v>
          </cell>
          <cell r="F3685">
            <v>36752</v>
          </cell>
          <cell r="G3685" t="str">
            <v>Agosto</v>
          </cell>
          <cell r="H3685">
            <v>2000</v>
          </cell>
          <cell r="I3685">
            <v>37117</v>
          </cell>
          <cell r="J3685">
            <v>2001</v>
          </cell>
          <cell r="K3685" t="str">
            <v>Agosto</v>
          </cell>
          <cell r="L3685">
            <v>36794</v>
          </cell>
          <cell r="M3685" t="str">
            <v>Septiembre</v>
          </cell>
          <cell r="N3685">
            <v>2000</v>
          </cell>
          <cell r="O3685">
            <v>0</v>
          </cell>
          <cell r="P3685">
            <v>0</v>
          </cell>
          <cell r="Q3685">
            <v>15</v>
          </cell>
          <cell r="R3685">
            <v>14.35</v>
          </cell>
          <cell r="S3685">
            <v>102.13200000000001</v>
          </cell>
          <cell r="T3685">
            <v>1076.9000000000001</v>
          </cell>
          <cell r="U3685">
            <v>1099.859508</v>
          </cell>
          <cell r="V3685">
            <v>1076.9000000000001</v>
          </cell>
          <cell r="W3685">
            <v>1099.859508</v>
          </cell>
          <cell r="X3685">
            <v>1076.9000000000001</v>
          </cell>
          <cell r="Y3685">
            <v>161.535</v>
          </cell>
          <cell r="Z3685">
            <v>1238.4350000000002</v>
          </cell>
          <cell r="AA3685">
            <v>15453.515000000001</v>
          </cell>
          <cell r="AB3685">
            <v>0</v>
          </cell>
          <cell r="AC3685">
            <v>0</v>
          </cell>
          <cell r="AD3685">
            <v>161.535</v>
          </cell>
          <cell r="AE3685">
            <v>0</v>
          </cell>
          <cell r="AF3685">
            <v>0</v>
          </cell>
          <cell r="AG3685">
            <v>0</v>
          </cell>
          <cell r="AH3685">
            <v>0</v>
          </cell>
          <cell r="AI3685">
            <v>0</v>
          </cell>
          <cell r="AJ3685">
            <v>0</v>
          </cell>
          <cell r="AK3685">
            <v>0</v>
          </cell>
          <cell r="AL3685">
            <v>0</v>
          </cell>
          <cell r="AM3685">
            <v>0</v>
          </cell>
          <cell r="AN3685">
            <v>0</v>
          </cell>
          <cell r="AO3685">
            <v>0</v>
          </cell>
          <cell r="AP3685">
            <v>0</v>
          </cell>
          <cell r="AQ3685">
            <v>161.535</v>
          </cell>
        </row>
        <row r="3686">
          <cell r="A3686">
            <v>3</v>
          </cell>
          <cell r="B3686" t="str">
            <v>COP</v>
          </cell>
          <cell r="C3686" t="str">
            <v>Forzosas</v>
          </cell>
          <cell r="D3686" t="str">
            <v>Fija</v>
          </cell>
          <cell r="E3686">
            <v>1</v>
          </cell>
          <cell r="F3686">
            <v>36752</v>
          </cell>
          <cell r="G3686" t="str">
            <v>Agosto</v>
          </cell>
          <cell r="H3686">
            <v>2000</v>
          </cell>
          <cell r="I3686">
            <v>37117</v>
          </cell>
          <cell r="J3686">
            <v>2001</v>
          </cell>
          <cell r="K3686" t="str">
            <v>Agosto</v>
          </cell>
          <cell r="L3686">
            <v>36795</v>
          </cell>
          <cell r="M3686" t="str">
            <v>Septiembre</v>
          </cell>
          <cell r="N3686">
            <v>2000</v>
          </cell>
          <cell r="O3686">
            <v>0</v>
          </cell>
          <cell r="P3686">
            <v>0</v>
          </cell>
          <cell r="Q3686">
            <v>15</v>
          </cell>
          <cell r="R3686">
            <v>14.35</v>
          </cell>
          <cell r="S3686">
            <v>102.17</v>
          </cell>
          <cell r="T3686">
            <v>716</v>
          </cell>
          <cell r="U3686">
            <v>731.53719999999998</v>
          </cell>
          <cell r="V3686">
            <v>716</v>
          </cell>
          <cell r="W3686">
            <v>731.53719999999998</v>
          </cell>
          <cell r="X3686">
            <v>716</v>
          </cell>
          <cell r="Y3686">
            <v>107.39999999999999</v>
          </cell>
          <cell r="Z3686">
            <v>823.4</v>
          </cell>
          <cell r="AA3686">
            <v>10274.6</v>
          </cell>
          <cell r="AB3686">
            <v>0</v>
          </cell>
          <cell r="AC3686">
            <v>0</v>
          </cell>
          <cell r="AD3686">
            <v>107.39999999999999</v>
          </cell>
          <cell r="AE3686">
            <v>0</v>
          </cell>
          <cell r="AF3686">
            <v>0</v>
          </cell>
          <cell r="AG3686">
            <v>0</v>
          </cell>
          <cell r="AH3686">
            <v>0</v>
          </cell>
          <cell r="AI3686">
            <v>0</v>
          </cell>
          <cell r="AJ3686">
            <v>0</v>
          </cell>
          <cell r="AK3686">
            <v>0</v>
          </cell>
          <cell r="AL3686">
            <v>0</v>
          </cell>
          <cell r="AM3686">
            <v>0</v>
          </cell>
          <cell r="AN3686">
            <v>0</v>
          </cell>
          <cell r="AO3686">
            <v>0</v>
          </cell>
          <cell r="AP3686">
            <v>0</v>
          </cell>
          <cell r="AQ3686">
            <v>107.39999999999999</v>
          </cell>
        </row>
        <row r="3687">
          <cell r="A3687">
            <v>3</v>
          </cell>
          <cell r="B3687" t="str">
            <v>COP</v>
          </cell>
          <cell r="C3687" t="str">
            <v>Forzosas</v>
          </cell>
          <cell r="D3687" t="str">
            <v>Fija</v>
          </cell>
          <cell r="E3687">
            <v>1</v>
          </cell>
          <cell r="F3687">
            <v>36752</v>
          </cell>
          <cell r="G3687" t="str">
            <v>Agosto</v>
          </cell>
          <cell r="H3687">
            <v>2000</v>
          </cell>
          <cell r="I3687">
            <v>37117</v>
          </cell>
          <cell r="J3687">
            <v>2001</v>
          </cell>
          <cell r="K3687" t="str">
            <v>Agosto</v>
          </cell>
          <cell r="L3687">
            <v>36796</v>
          </cell>
          <cell r="M3687" t="str">
            <v>Septiembre</v>
          </cell>
          <cell r="N3687">
            <v>2000</v>
          </cell>
          <cell r="O3687">
            <v>0</v>
          </cell>
          <cell r="P3687">
            <v>0</v>
          </cell>
          <cell r="Q3687">
            <v>15</v>
          </cell>
          <cell r="R3687">
            <v>14.35</v>
          </cell>
          <cell r="S3687">
            <v>102.20699999999999</v>
          </cell>
          <cell r="T3687">
            <v>269</v>
          </cell>
          <cell r="U3687">
            <v>274.93682999999999</v>
          </cell>
          <cell r="V3687">
            <v>269</v>
          </cell>
          <cell r="W3687">
            <v>274.93682999999999</v>
          </cell>
          <cell r="X3687">
            <v>269</v>
          </cell>
          <cell r="Y3687">
            <v>40.35</v>
          </cell>
          <cell r="Z3687">
            <v>309.35000000000002</v>
          </cell>
          <cell r="AA3687">
            <v>3860.15</v>
          </cell>
          <cell r="AB3687">
            <v>0</v>
          </cell>
          <cell r="AC3687">
            <v>0</v>
          </cell>
          <cell r="AD3687">
            <v>40.35</v>
          </cell>
          <cell r="AE3687">
            <v>0</v>
          </cell>
          <cell r="AF3687">
            <v>0</v>
          </cell>
          <cell r="AG3687">
            <v>0</v>
          </cell>
          <cell r="AH3687">
            <v>0</v>
          </cell>
          <cell r="AI3687">
            <v>0</v>
          </cell>
          <cell r="AJ3687">
            <v>0</v>
          </cell>
          <cell r="AK3687">
            <v>0</v>
          </cell>
          <cell r="AL3687">
            <v>0</v>
          </cell>
          <cell r="AM3687">
            <v>0</v>
          </cell>
          <cell r="AN3687">
            <v>0</v>
          </cell>
          <cell r="AO3687">
            <v>0</v>
          </cell>
          <cell r="AP3687">
            <v>0</v>
          </cell>
          <cell r="AQ3687">
            <v>40.35</v>
          </cell>
        </row>
        <row r="3688">
          <cell r="A3688">
            <v>3</v>
          </cell>
          <cell r="B3688" t="str">
            <v>COP</v>
          </cell>
          <cell r="C3688" t="str">
            <v>Forzosas</v>
          </cell>
          <cell r="D3688" t="str">
            <v>Fija</v>
          </cell>
          <cell r="E3688">
            <v>1</v>
          </cell>
          <cell r="F3688">
            <v>36752</v>
          </cell>
          <cell r="G3688" t="str">
            <v>Agosto</v>
          </cell>
          <cell r="H3688">
            <v>2000</v>
          </cell>
          <cell r="I3688">
            <v>37117</v>
          </cell>
          <cell r="J3688">
            <v>2001</v>
          </cell>
          <cell r="K3688" t="str">
            <v>Agosto</v>
          </cell>
          <cell r="L3688">
            <v>36797</v>
          </cell>
          <cell r="M3688" t="str">
            <v>Septiembre</v>
          </cell>
          <cell r="N3688">
            <v>2000</v>
          </cell>
          <cell r="O3688">
            <v>0</v>
          </cell>
          <cell r="P3688">
            <v>0</v>
          </cell>
          <cell r="Q3688">
            <v>15</v>
          </cell>
          <cell r="R3688">
            <v>14.34</v>
          </cell>
          <cell r="S3688">
            <v>102.253</v>
          </cell>
          <cell r="T3688">
            <v>6562</v>
          </cell>
          <cell r="U3688">
            <v>6709.8418600000005</v>
          </cell>
          <cell r="V3688">
            <v>6562</v>
          </cell>
          <cell r="W3688">
            <v>6709.8418600000005</v>
          </cell>
          <cell r="X3688">
            <v>6562</v>
          </cell>
          <cell r="Y3688">
            <v>984.3</v>
          </cell>
          <cell r="Z3688">
            <v>7546.3</v>
          </cell>
          <cell r="AA3688">
            <v>94099.08</v>
          </cell>
          <cell r="AB3688">
            <v>0</v>
          </cell>
          <cell r="AC3688">
            <v>0</v>
          </cell>
          <cell r="AD3688">
            <v>984.3</v>
          </cell>
          <cell r="AE3688">
            <v>0</v>
          </cell>
          <cell r="AF3688">
            <v>0</v>
          </cell>
          <cell r="AG3688">
            <v>0</v>
          </cell>
          <cell r="AH3688">
            <v>0</v>
          </cell>
          <cell r="AI3688">
            <v>0</v>
          </cell>
          <cell r="AJ3688">
            <v>0</v>
          </cell>
          <cell r="AK3688">
            <v>0</v>
          </cell>
          <cell r="AL3688">
            <v>0</v>
          </cell>
          <cell r="AM3688">
            <v>0</v>
          </cell>
          <cell r="AN3688">
            <v>0</v>
          </cell>
          <cell r="AO3688">
            <v>0</v>
          </cell>
          <cell r="AP3688">
            <v>0</v>
          </cell>
          <cell r="AQ3688">
            <v>984.3</v>
          </cell>
        </row>
        <row r="3689">
          <cell r="A3689">
            <v>3</v>
          </cell>
          <cell r="B3689" t="str">
            <v>COP</v>
          </cell>
          <cell r="C3689" t="str">
            <v>Forzosas</v>
          </cell>
          <cell r="D3689" t="str">
            <v>Fija</v>
          </cell>
          <cell r="E3689">
            <v>1</v>
          </cell>
          <cell r="F3689">
            <v>36752</v>
          </cell>
          <cell r="G3689" t="str">
            <v>Agosto</v>
          </cell>
          <cell r="H3689">
            <v>2000</v>
          </cell>
          <cell r="I3689">
            <v>37117</v>
          </cell>
          <cell r="J3689">
            <v>2001</v>
          </cell>
          <cell r="K3689" t="str">
            <v>Agosto</v>
          </cell>
          <cell r="L3689">
            <v>36798</v>
          </cell>
          <cell r="M3689" t="str">
            <v>Septiembre</v>
          </cell>
          <cell r="N3689">
            <v>2000</v>
          </cell>
          <cell r="O3689">
            <v>0</v>
          </cell>
          <cell r="P3689">
            <v>0</v>
          </cell>
          <cell r="Q3689">
            <v>15</v>
          </cell>
          <cell r="R3689">
            <v>14.34</v>
          </cell>
          <cell r="S3689">
            <v>102.29</v>
          </cell>
          <cell r="T3689">
            <v>244.4</v>
          </cell>
          <cell r="U3689">
            <v>249.99675999999999</v>
          </cell>
          <cell r="V3689">
            <v>244.4</v>
          </cell>
          <cell r="W3689">
            <v>249.99675999999999</v>
          </cell>
          <cell r="X3689">
            <v>244.4</v>
          </cell>
          <cell r="Y3689">
            <v>36.659999999999997</v>
          </cell>
          <cell r="Z3689">
            <v>281.06</v>
          </cell>
          <cell r="AA3689">
            <v>3504.6959999999999</v>
          </cell>
          <cell r="AB3689">
            <v>0</v>
          </cell>
          <cell r="AC3689">
            <v>0</v>
          </cell>
          <cell r="AD3689">
            <v>36.659999999999997</v>
          </cell>
          <cell r="AE3689">
            <v>0</v>
          </cell>
          <cell r="AF3689">
            <v>0</v>
          </cell>
          <cell r="AG3689">
            <v>0</v>
          </cell>
          <cell r="AH3689">
            <v>0</v>
          </cell>
          <cell r="AI3689">
            <v>0</v>
          </cell>
          <cell r="AJ3689">
            <v>0</v>
          </cell>
          <cell r="AK3689">
            <v>0</v>
          </cell>
          <cell r="AL3689">
            <v>0</v>
          </cell>
          <cell r="AM3689">
            <v>0</v>
          </cell>
          <cell r="AN3689">
            <v>0</v>
          </cell>
          <cell r="AO3689">
            <v>0</v>
          </cell>
          <cell r="AP3689">
            <v>0</v>
          </cell>
          <cell r="AQ3689">
            <v>36.659999999999997</v>
          </cell>
        </row>
        <row r="3690">
          <cell r="A3690">
            <v>3</v>
          </cell>
          <cell r="B3690" t="str">
            <v>COP</v>
          </cell>
          <cell r="C3690" t="str">
            <v>Subastas</v>
          </cell>
          <cell r="D3690" t="str">
            <v>Fija</v>
          </cell>
          <cell r="E3690">
            <v>1</v>
          </cell>
          <cell r="F3690">
            <v>36752</v>
          </cell>
          <cell r="G3690" t="str">
            <v>Agosto</v>
          </cell>
          <cell r="H3690">
            <v>2000</v>
          </cell>
          <cell r="I3690">
            <v>37117</v>
          </cell>
          <cell r="J3690">
            <v>2001</v>
          </cell>
          <cell r="K3690" t="str">
            <v>Agosto</v>
          </cell>
          <cell r="L3690">
            <v>36791</v>
          </cell>
          <cell r="M3690" t="str">
            <v>Septiembre</v>
          </cell>
          <cell r="N3690">
            <v>2000</v>
          </cell>
          <cell r="O3690">
            <v>0</v>
          </cell>
          <cell r="P3690">
            <v>0</v>
          </cell>
          <cell r="Q3690">
            <v>15</v>
          </cell>
          <cell r="R3690">
            <v>14.35</v>
          </cell>
          <cell r="S3690">
            <v>102.02</v>
          </cell>
          <cell r="T3690">
            <v>12801.9</v>
          </cell>
          <cell r="U3690">
            <v>13060.498380000001</v>
          </cell>
          <cell r="V3690">
            <v>12801.9</v>
          </cell>
          <cell r="W3690">
            <v>13060.498380000001</v>
          </cell>
          <cell r="X3690">
            <v>12801.9</v>
          </cell>
          <cell r="Y3690">
            <v>1920.2849999999999</v>
          </cell>
          <cell r="Z3690">
            <v>14722.184999999999</v>
          </cell>
          <cell r="AA3690">
            <v>183707.26499999998</v>
          </cell>
          <cell r="AB3690">
            <v>0</v>
          </cell>
          <cell r="AC3690">
            <v>0</v>
          </cell>
          <cell r="AD3690">
            <v>1920.2849999999999</v>
          </cell>
          <cell r="AE3690">
            <v>0</v>
          </cell>
          <cell r="AF3690">
            <v>0</v>
          </cell>
          <cell r="AG3690">
            <v>0</v>
          </cell>
          <cell r="AH3690">
            <v>0</v>
          </cell>
          <cell r="AI3690">
            <v>0</v>
          </cell>
          <cell r="AJ3690">
            <v>0</v>
          </cell>
          <cell r="AK3690">
            <v>0</v>
          </cell>
          <cell r="AL3690">
            <v>0</v>
          </cell>
          <cell r="AM3690">
            <v>0</v>
          </cell>
          <cell r="AN3690">
            <v>0</v>
          </cell>
          <cell r="AO3690">
            <v>0</v>
          </cell>
          <cell r="AP3690">
            <v>0</v>
          </cell>
          <cell r="AQ3690">
            <v>1920.2849999999999</v>
          </cell>
        </row>
        <row r="3691">
          <cell r="A3691">
            <v>3</v>
          </cell>
          <cell r="B3691" t="str">
            <v>COP</v>
          </cell>
          <cell r="C3691" t="str">
            <v>Subastas</v>
          </cell>
          <cell r="D3691" t="str">
            <v>Fija</v>
          </cell>
          <cell r="E3691">
            <v>1</v>
          </cell>
          <cell r="F3691">
            <v>36752</v>
          </cell>
          <cell r="G3691" t="str">
            <v>Agosto</v>
          </cell>
          <cell r="H3691">
            <v>2000</v>
          </cell>
          <cell r="I3691">
            <v>37117</v>
          </cell>
          <cell r="J3691">
            <v>2001</v>
          </cell>
          <cell r="K3691" t="str">
            <v>Agosto</v>
          </cell>
          <cell r="L3691">
            <v>36798</v>
          </cell>
          <cell r="M3691" t="str">
            <v>Septiembre</v>
          </cell>
          <cell r="N3691">
            <v>2000</v>
          </cell>
          <cell r="O3691">
            <v>0</v>
          </cell>
          <cell r="P3691">
            <v>0</v>
          </cell>
          <cell r="Q3691">
            <v>15</v>
          </cell>
          <cell r="R3691">
            <v>14.34</v>
          </cell>
          <cell r="S3691">
            <v>102.29</v>
          </cell>
          <cell r="T3691">
            <v>14576.1</v>
          </cell>
          <cell r="U3691">
            <v>14909.892690000001</v>
          </cell>
          <cell r="V3691">
            <v>14576.1</v>
          </cell>
          <cell r="W3691">
            <v>14909.892690000001</v>
          </cell>
          <cell r="X3691">
            <v>14576.1</v>
          </cell>
          <cell r="Y3691">
            <v>2186.415</v>
          </cell>
          <cell r="Z3691">
            <v>16762.514999999999</v>
          </cell>
          <cell r="AA3691">
            <v>209021.274</v>
          </cell>
          <cell r="AB3691">
            <v>0</v>
          </cell>
          <cell r="AC3691">
            <v>0</v>
          </cell>
          <cell r="AD3691">
            <v>2186.415</v>
          </cell>
          <cell r="AE3691">
            <v>0</v>
          </cell>
          <cell r="AF3691">
            <v>0</v>
          </cell>
          <cell r="AG3691">
            <v>0</v>
          </cell>
          <cell r="AH3691">
            <v>0</v>
          </cell>
          <cell r="AI3691">
            <v>0</v>
          </cell>
          <cell r="AJ3691">
            <v>0</v>
          </cell>
          <cell r="AK3691">
            <v>0</v>
          </cell>
          <cell r="AL3691">
            <v>0</v>
          </cell>
          <cell r="AM3691">
            <v>0</v>
          </cell>
          <cell r="AN3691">
            <v>0</v>
          </cell>
          <cell r="AO3691">
            <v>0</v>
          </cell>
          <cell r="AP3691">
            <v>0</v>
          </cell>
          <cell r="AQ3691">
            <v>2186.415</v>
          </cell>
        </row>
        <row r="3692">
          <cell r="A3692">
            <v>3</v>
          </cell>
          <cell r="B3692" t="str">
            <v>COP</v>
          </cell>
          <cell r="C3692" t="str">
            <v>Subastas</v>
          </cell>
          <cell r="D3692" t="str">
            <v>Fija</v>
          </cell>
          <cell r="E3692">
            <v>2</v>
          </cell>
          <cell r="F3692">
            <v>36626</v>
          </cell>
          <cell r="G3692" t="str">
            <v>Abril</v>
          </cell>
          <cell r="H3692">
            <v>2000</v>
          </cell>
          <cell r="I3692">
            <v>37356</v>
          </cell>
          <cell r="J3692">
            <v>2002</v>
          </cell>
          <cell r="K3692" t="str">
            <v>Abril</v>
          </cell>
          <cell r="L3692">
            <v>36798</v>
          </cell>
          <cell r="M3692" t="str">
            <v>Septiembre</v>
          </cell>
          <cell r="N3692">
            <v>2000</v>
          </cell>
          <cell r="O3692">
            <v>0</v>
          </cell>
          <cell r="P3692">
            <v>0</v>
          </cell>
          <cell r="Q3692">
            <v>15</v>
          </cell>
          <cell r="R3692">
            <v>14.9</v>
          </cell>
          <cell r="S3692">
            <v>106.938</v>
          </cell>
          <cell r="T3692">
            <v>37404.699999999997</v>
          </cell>
          <cell r="U3692">
            <v>39999.838086000003</v>
          </cell>
          <cell r="V3692">
            <v>37404.699999999997</v>
          </cell>
          <cell r="W3692">
            <v>39999.838086000003</v>
          </cell>
          <cell r="X3692">
            <v>37404.699999999997</v>
          </cell>
          <cell r="Y3692">
            <v>5610.704999999999</v>
          </cell>
          <cell r="Z3692">
            <v>43015.404999999999</v>
          </cell>
          <cell r="AA3692">
            <v>557330.03</v>
          </cell>
          <cell r="AB3692">
            <v>0</v>
          </cell>
          <cell r="AC3692">
            <v>0</v>
          </cell>
          <cell r="AD3692">
            <v>5610.704999999999</v>
          </cell>
          <cell r="AE3692">
            <v>5610.704999999999</v>
          </cell>
          <cell r="AF3692">
            <v>0</v>
          </cell>
          <cell r="AG3692">
            <v>0</v>
          </cell>
          <cell r="AH3692">
            <v>0</v>
          </cell>
          <cell r="AI3692">
            <v>0</v>
          </cell>
          <cell r="AJ3692">
            <v>0</v>
          </cell>
          <cell r="AK3692">
            <v>0</v>
          </cell>
          <cell r="AL3692">
            <v>0</v>
          </cell>
          <cell r="AM3692">
            <v>0</v>
          </cell>
          <cell r="AN3692">
            <v>0</v>
          </cell>
          <cell r="AO3692">
            <v>0</v>
          </cell>
          <cell r="AP3692">
            <v>0</v>
          </cell>
          <cell r="AQ3692">
            <v>11221.409999999998</v>
          </cell>
        </row>
        <row r="3693">
          <cell r="A3693">
            <v>3</v>
          </cell>
          <cell r="B3693" t="str">
            <v>COP</v>
          </cell>
          <cell r="C3693" t="str">
            <v>Subastas</v>
          </cell>
          <cell r="D3693" t="str">
            <v>Fija</v>
          </cell>
          <cell r="E3693">
            <v>3</v>
          </cell>
          <cell r="F3693">
            <v>36654</v>
          </cell>
          <cell r="G3693" t="str">
            <v>Mayo</v>
          </cell>
          <cell r="H3693">
            <v>2000</v>
          </cell>
          <cell r="I3693">
            <v>37749</v>
          </cell>
          <cell r="J3693">
            <v>2003</v>
          </cell>
          <cell r="K3693" t="str">
            <v>Mayo</v>
          </cell>
          <cell r="L3693">
            <v>36798</v>
          </cell>
          <cell r="M3693" t="str">
            <v>Septiembre</v>
          </cell>
          <cell r="N3693">
            <v>2000</v>
          </cell>
          <cell r="O3693">
            <v>0</v>
          </cell>
          <cell r="P3693">
            <v>0</v>
          </cell>
          <cell r="Q3693">
            <v>15</v>
          </cell>
          <cell r="R3693">
            <v>15.9</v>
          </cell>
          <cell r="S3693">
            <v>103.848</v>
          </cell>
          <cell r="T3693">
            <v>46517.7</v>
          </cell>
          <cell r="U3693">
            <v>48307.701095999997</v>
          </cell>
          <cell r="V3693">
            <v>46517.7</v>
          </cell>
          <cell r="W3693">
            <v>48307.701095999997</v>
          </cell>
          <cell r="X3693">
            <v>46517.7</v>
          </cell>
          <cell r="Y3693">
            <v>6977.6549999999997</v>
          </cell>
          <cell r="Z3693">
            <v>53495.354999999996</v>
          </cell>
          <cell r="AA3693">
            <v>739631.42999999993</v>
          </cell>
          <cell r="AB3693">
            <v>0</v>
          </cell>
          <cell r="AC3693">
            <v>0</v>
          </cell>
          <cell r="AD3693">
            <v>6977.6549999999997</v>
          </cell>
          <cell r="AE3693">
            <v>6977.6549999999997</v>
          </cell>
          <cell r="AF3693">
            <v>6977.6549999999997</v>
          </cell>
          <cell r="AG3693">
            <v>0</v>
          </cell>
          <cell r="AH3693">
            <v>0</v>
          </cell>
          <cell r="AI3693">
            <v>0</v>
          </cell>
          <cell r="AJ3693">
            <v>0</v>
          </cell>
          <cell r="AK3693">
            <v>0</v>
          </cell>
          <cell r="AL3693">
            <v>0</v>
          </cell>
          <cell r="AM3693">
            <v>0</v>
          </cell>
          <cell r="AN3693">
            <v>0</v>
          </cell>
          <cell r="AO3693">
            <v>0</v>
          </cell>
          <cell r="AP3693">
            <v>0</v>
          </cell>
          <cell r="AQ3693">
            <v>20932.965</v>
          </cell>
        </row>
        <row r="3694">
          <cell r="A3694">
            <v>3</v>
          </cell>
          <cell r="B3694" t="str">
            <v>COP</v>
          </cell>
          <cell r="C3694" t="str">
            <v>Subastas</v>
          </cell>
          <cell r="D3694" t="str">
            <v>Fija</v>
          </cell>
          <cell r="E3694">
            <v>5</v>
          </cell>
          <cell r="F3694">
            <v>36560</v>
          </cell>
          <cell r="G3694" t="str">
            <v>Febrero</v>
          </cell>
          <cell r="H3694">
            <v>2000</v>
          </cell>
          <cell r="I3694">
            <v>38387</v>
          </cell>
          <cell r="J3694">
            <v>2005</v>
          </cell>
          <cell r="K3694" t="str">
            <v>Febrero</v>
          </cell>
          <cell r="L3694">
            <v>36798</v>
          </cell>
          <cell r="M3694" t="str">
            <v>Septiembre</v>
          </cell>
          <cell r="N3694">
            <v>2000</v>
          </cell>
          <cell r="O3694">
            <v>0</v>
          </cell>
          <cell r="P3694">
            <v>0</v>
          </cell>
          <cell r="Q3694">
            <v>15</v>
          </cell>
          <cell r="R3694">
            <v>17.46</v>
          </cell>
          <cell r="S3694">
            <v>102.369</v>
          </cell>
          <cell r="T3694">
            <v>15622.2</v>
          </cell>
          <cell r="U3694">
            <v>15992.289918</v>
          </cell>
          <cell r="V3694">
            <v>15622.2</v>
          </cell>
          <cell r="W3694">
            <v>15992.289918</v>
          </cell>
          <cell r="X3694">
            <v>15622.2</v>
          </cell>
          <cell r="Y3694">
            <v>2343.33</v>
          </cell>
          <cell r="Z3694">
            <v>17965.53</v>
          </cell>
          <cell r="AA3694">
            <v>272763.61200000002</v>
          </cell>
          <cell r="AB3694">
            <v>0</v>
          </cell>
          <cell r="AC3694">
            <v>0</v>
          </cell>
          <cell r="AD3694">
            <v>2343.33</v>
          </cell>
          <cell r="AE3694">
            <v>2343.33</v>
          </cell>
          <cell r="AF3694">
            <v>2343.33</v>
          </cell>
          <cell r="AG3694">
            <v>2343.33</v>
          </cell>
          <cell r="AH3694">
            <v>2343.33</v>
          </cell>
          <cell r="AI3694">
            <v>0</v>
          </cell>
          <cell r="AJ3694">
            <v>0</v>
          </cell>
          <cell r="AK3694">
            <v>0</v>
          </cell>
          <cell r="AL3694">
            <v>0</v>
          </cell>
          <cell r="AM3694">
            <v>0</v>
          </cell>
          <cell r="AN3694">
            <v>0</v>
          </cell>
          <cell r="AO3694">
            <v>0</v>
          </cell>
          <cell r="AP3694">
            <v>0</v>
          </cell>
          <cell r="AQ3694">
            <v>11716.65</v>
          </cell>
        </row>
        <row r="3695">
          <cell r="A3695">
            <v>3</v>
          </cell>
          <cell r="B3695" t="str">
            <v>COP</v>
          </cell>
          <cell r="C3695" t="str">
            <v>Convenidas</v>
          </cell>
          <cell r="D3695" t="str">
            <v>Fija</v>
          </cell>
          <cell r="E3695">
            <v>2</v>
          </cell>
          <cell r="F3695">
            <v>36626</v>
          </cell>
          <cell r="G3695" t="str">
            <v>Abril</v>
          </cell>
          <cell r="H3695">
            <v>2000</v>
          </cell>
          <cell r="I3695">
            <v>37356</v>
          </cell>
          <cell r="J3695">
            <v>2002</v>
          </cell>
          <cell r="K3695" t="str">
            <v>Abril</v>
          </cell>
          <cell r="L3695">
            <v>36790</v>
          </cell>
          <cell r="M3695" t="str">
            <v>Septiembre</v>
          </cell>
          <cell r="N3695">
            <v>2000</v>
          </cell>
          <cell r="O3695">
            <v>0</v>
          </cell>
          <cell r="P3695">
            <v>0</v>
          </cell>
          <cell r="Q3695">
            <v>15</v>
          </cell>
          <cell r="R3695">
            <v>15.16</v>
          </cell>
          <cell r="S3695">
            <v>106.271</v>
          </cell>
          <cell r="T3695">
            <v>36718.5</v>
          </cell>
          <cell r="U3695">
            <v>39021.117135</v>
          </cell>
          <cell r="V3695">
            <v>36718.5</v>
          </cell>
          <cell r="W3695">
            <v>39021.117135</v>
          </cell>
          <cell r="X3695">
            <v>36718.5</v>
          </cell>
          <cell r="Y3695">
            <v>5507.7749999999996</v>
          </cell>
          <cell r="Z3695">
            <v>42226.275000000001</v>
          </cell>
          <cell r="AA3695">
            <v>556652.46</v>
          </cell>
          <cell r="AB3695">
            <v>0</v>
          </cell>
          <cell r="AC3695">
            <v>0</v>
          </cell>
          <cell r="AD3695">
            <v>5507.7749999999996</v>
          </cell>
          <cell r="AE3695">
            <v>5507.7749999999996</v>
          </cell>
          <cell r="AF3695">
            <v>0</v>
          </cell>
          <cell r="AG3695">
            <v>0</v>
          </cell>
          <cell r="AH3695">
            <v>0</v>
          </cell>
          <cell r="AI3695">
            <v>0</v>
          </cell>
          <cell r="AJ3695">
            <v>0</v>
          </cell>
          <cell r="AK3695">
            <v>0</v>
          </cell>
          <cell r="AL3695">
            <v>0</v>
          </cell>
          <cell r="AM3695">
            <v>0</v>
          </cell>
          <cell r="AN3695">
            <v>0</v>
          </cell>
          <cell r="AO3695">
            <v>0</v>
          </cell>
          <cell r="AP3695">
            <v>0</v>
          </cell>
          <cell r="AQ3695">
            <v>11015.55</v>
          </cell>
        </row>
        <row r="3696">
          <cell r="A3696">
            <v>3</v>
          </cell>
          <cell r="B3696" t="str">
            <v>COP</v>
          </cell>
          <cell r="C3696" t="str">
            <v>Convenidas</v>
          </cell>
          <cell r="D3696" t="str">
            <v>Fija</v>
          </cell>
          <cell r="E3696">
            <v>2</v>
          </cell>
          <cell r="F3696">
            <v>36626</v>
          </cell>
          <cell r="G3696" t="str">
            <v>Abril</v>
          </cell>
          <cell r="H3696">
            <v>2000</v>
          </cell>
          <cell r="I3696">
            <v>37356</v>
          </cell>
          <cell r="J3696">
            <v>2002</v>
          </cell>
          <cell r="K3696" t="str">
            <v>Abril</v>
          </cell>
          <cell r="L3696">
            <v>36797</v>
          </cell>
          <cell r="M3696" t="str">
            <v>Septiembre</v>
          </cell>
          <cell r="N3696">
            <v>2000</v>
          </cell>
          <cell r="O3696">
            <v>0</v>
          </cell>
          <cell r="P3696">
            <v>0</v>
          </cell>
          <cell r="Q3696">
            <v>15</v>
          </cell>
          <cell r="R3696">
            <v>15.5</v>
          </cell>
          <cell r="S3696">
            <v>106.12</v>
          </cell>
          <cell r="T3696">
            <v>70674.5</v>
          </cell>
          <cell r="U3696">
            <v>74999.779399999999</v>
          </cell>
          <cell r="V3696">
            <v>70674.5</v>
          </cell>
          <cell r="W3696">
            <v>74999.779399999999</v>
          </cell>
          <cell r="X3696">
            <v>70674.5</v>
          </cell>
          <cell r="Y3696">
            <v>10601.174999999999</v>
          </cell>
          <cell r="Z3696">
            <v>81275.675000000003</v>
          </cell>
          <cell r="AA3696">
            <v>1095454.75</v>
          </cell>
          <cell r="AB3696">
            <v>0</v>
          </cell>
          <cell r="AC3696">
            <v>0</v>
          </cell>
          <cell r="AD3696">
            <v>10601.174999999999</v>
          </cell>
          <cell r="AE3696">
            <v>10601.174999999999</v>
          </cell>
          <cell r="AF3696">
            <v>0</v>
          </cell>
          <cell r="AG3696">
            <v>0</v>
          </cell>
          <cell r="AH3696">
            <v>0</v>
          </cell>
          <cell r="AI3696">
            <v>0</v>
          </cell>
          <cell r="AJ3696">
            <v>0</v>
          </cell>
          <cell r="AK3696">
            <v>0</v>
          </cell>
          <cell r="AL3696">
            <v>0</v>
          </cell>
          <cell r="AM3696">
            <v>0</v>
          </cell>
          <cell r="AN3696">
            <v>0</v>
          </cell>
          <cell r="AO3696">
            <v>0</v>
          </cell>
          <cell r="AP3696">
            <v>0</v>
          </cell>
          <cell r="AQ3696">
            <v>21202.35</v>
          </cell>
        </row>
        <row r="3697">
          <cell r="A3697">
            <v>3</v>
          </cell>
          <cell r="B3697" t="str">
            <v>COP</v>
          </cell>
          <cell r="C3697" t="str">
            <v>Convenidas</v>
          </cell>
          <cell r="D3697" t="str">
            <v>Fija</v>
          </cell>
          <cell r="E3697">
            <v>2</v>
          </cell>
          <cell r="F3697">
            <v>36626</v>
          </cell>
          <cell r="G3697" t="str">
            <v>Abril</v>
          </cell>
          <cell r="H3697">
            <v>2000</v>
          </cell>
          <cell r="I3697">
            <v>37356</v>
          </cell>
          <cell r="J3697">
            <v>2002</v>
          </cell>
          <cell r="K3697" t="str">
            <v>Abril</v>
          </cell>
          <cell r="L3697">
            <v>36798</v>
          </cell>
          <cell r="M3697" t="str">
            <v>Septiembre</v>
          </cell>
          <cell r="N3697">
            <v>2000</v>
          </cell>
          <cell r="O3697">
            <v>0</v>
          </cell>
          <cell r="P3697">
            <v>0</v>
          </cell>
          <cell r="Q3697">
            <v>15</v>
          </cell>
          <cell r="R3697">
            <v>15.35</v>
          </cell>
          <cell r="S3697">
            <v>106.355</v>
          </cell>
          <cell r="T3697">
            <v>32908.5</v>
          </cell>
          <cell r="U3697">
            <v>34999.835175</v>
          </cell>
          <cell r="V3697">
            <v>32908.5</v>
          </cell>
          <cell r="W3697">
            <v>34999.835175</v>
          </cell>
          <cell r="X3697">
            <v>32908.5</v>
          </cell>
          <cell r="Y3697">
            <v>4936.2749999999996</v>
          </cell>
          <cell r="Z3697">
            <v>37844.775000000001</v>
          </cell>
          <cell r="AA3697">
            <v>505145.47499999998</v>
          </cell>
          <cell r="AB3697">
            <v>0</v>
          </cell>
          <cell r="AC3697">
            <v>0</v>
          </cell>
          <cell r="AD3697">
            <v>4936.2749999999996</v>
          </cell>
          <cell r="AE3697">
            <v>4936.2749999999996</v>
          </cell>
          <cell r="AF3697">
            <v>0</v>
          </cell>
          <cell r="AG3697">
            <v>0</v>
          </cell>
          <cell r="AH3697">
            <v>0</v>
          </cell>
          <cell r="AI3697">
            <v>0</v>
          </cell>
          <cell r="AJ3697">
            <v>0</v>
          </cell>
          <cell r="AK3697">
            <v>0</v>
          </cell>
          <cell r="AL3697">
            <v>0</v>
          </cell>
          <cell r="AM3697">
            <v>0</v>
          </cell>
          <cell r="AN3697">
            <v>0</v>
          </cell>
          <cell r="AO3697">
            <v>0</v>
          </cell>
          <cell r="AP3697">
            <v>0</v>
          </cell>
          <cell r="AQ3697">
            <v>9872.5499999999993</v>
          </cell>
        </row>
        <row r="3698">
          <cell r="A3698">
            <v>3</v>
          </cell>
          <cell r="B3698" t="str">
            <v>COP</v>
          </cell>
          <cell r="C3698" t="str">
            <v>Convenidas</v>
          </cell>
          <cell r="D3698" t="str">
            <v>Fija</v>
          </cell>
          <cell r="E3698">
            <v>3</v>
          </cell>
          <cell r="F3698">
            <v>36654</v>
          </cell>
          <cell r="G3698" t="str">
            <v>Mayo</v>
          </cell>
          <cell r="H3698">
            <v>2000</v>
          </cell>
          <cell r="I3698">
            <v>37749</v>
          </cell>
          <cell r="J3698">
            <v>2003</v>
          </cell>
          <cell r="K3698" t="str">
            <v>Mayo</v>
          </cell>
          <cell r="L3698">
            <v>36790</v>
          </cell>
          <cell r="M3698" t="str">
            <v>Septiembre</v>
          </cell>
          <cell r="N3698">
            <v>2000</v>
          </cell>
          <cell r="O3698">
            <v>0</v>
          </cell>
          <cell r="P3698">
            <v>0</v>
          </cell>
          <cell r="Q3698">
            <v>15</v>
          </cell>
          <cell r="R3698">
            <v>16.13</v>
          </cell>
          <cell r="S3698">
            <v>103.05200000000001</v>
          </cell>
          <cell r="T3698">
            <v>1221.5999999999999</v>
          </cell>
          <cell r="U3698">
            <v>1258.8832319999999</v>
          </cell>
          <cell r="V3698">
            <v>1221.5999999999999</v>
          </cell>
          <cell r="W3698">
            <v>1258.8832319999999</v>
          </cell>
          <cell r="X3698">
            <v>1221.5999999999999</v>
          </cell>
          <cell r="Y3698">
            <v>183.23999999999998</v>
          </cell>
          <cell r="Z3698">
            <v>1404.84</v>
          </cell>
          <cell r="AA3698">
            <v>19704.407999999996</v>
          </cell>
          <cell r="AB3698">
            <v>0</v>
          </cell>
          <cell r="AC3698">
            <v>0</v>
          </cell>
          <cell r="AD3698">
            <v>183.23999999999998</v>
          </cell>
          <cell r="AE3698">
            <v>183.23999999999998</v>
          </cell>
          <cell r="AF3698">
            <v>183.23999999999998</v>
          </cell>
          <cell r="AG3698">
            <v>0</v>
          </cell>
          <cell r="AH3698">
            <v>0</v>
          </cell>
          <cell r="AI3698">
            <v>0</v>
          </cell>
          <cell r="AJ3698">
            <v>0</v>
          </cell>
          <cell r="AK3698">
            <v>0</v>
          </cell>
          <cell r="AL3698">
            <v>0</v>
          </cell>
          <cell r="AM3698">
            <v>0</v>
          </cell>
          <cell r="AN3698">
            <v>0</v>
          </cell>
          <cell r="AO3698">
            <v>0</v>
          </cell>
          <cell r="AP3698">
            <v>0</v>
          </cell>
          <cell r="AQ3698">
            <v>549.71999999999991</v>
          </cell>
        </row>
        <row r="3699">
          <cell r="A3699">
            <v>3</v>
          </cell>
          <cell r="B3699" t="str">
            <v>COP</v>
          </cell>
          <cell r="C3699" t="str">
            <v>Convenidas</v>
          </cell>
          <cell r="D3699" t="str">
            <v>Fija</v>
          </cell>
          <cell r="E3699">
            <v>3</v>
          </cell>
          <cell r="F3699">
            <v>36654</v>
          </cell>
          <cell r="G3699" t="str">
            <v>Mayo</v>
          </cell>
          <cell r="H3699">
            <v>2000</v>
          </cell>
          <cell r="I3699">
            <v>37749</v>
          </cell>
          <cell r="J3699">
            <v>2003</v>
          </cell>
          <cell r="K3699" t="str">
            <v>Mayo</v>
          </cell>
          <cell r="L3699">
            <v>36797</v>
          </cell>
          <cell r="M3699" t="str">
            <v>Septiembre</v>
          </cell>
          <cell r="N3699">
            <v>2000</v>
          </cell>
          <cell r="O3699">
            <v>0</v>
          </cell>
          <cell r="P3699">
            <v>0</v>
          </cell>
          <cell r="Q3699">
            <v>15</v>
          </cell>
          <cell r="R3699">
            <v>16.43</v>
          </cell>
          <cell r="S3699">
            <v>102.756</v>
          </cell>
          <cell r="T3699">
            <v>24329.4</v>
          </cell>
          <cell r="U3699">
            <v>24999.918264</v>
          </cell>
          <cell r="V3699">
            <v>24329.4</v>
          </cell>
          <cell r="W3699">
            <v>24999.918264</v>
          </cell>
          <cell r="X3699">
            <v>24329.4</v>
          </cell>
          <cell r="Y3699">
            <v>3649.4100000000003</v>
          </cell>
          <cell r="Z3699">
            <v>27978.81</v>
          </cell>
          <cell r="AA3699">
            <v>399732.04200000002</v>
          </cell>
          <cell r="AB3699">
            <v>0</v>
          </cell>
          <cell r="AC3699">
            <v>0</v>
          </cell>
          <cell r="AD3699">
            <v>3649.4100000000003</v>
          </cell>
          <cell r="AE3699">
            <v>3649.4100000000003</v>
          </cell>
          <cell r="AF3699">
            <v>3649.4100000000003</v>
          </cell>
          <cell r="AG3699">
            <v>0</v>
          </cell>
          <cell r="AH3699">
            <v>0</v>
          </cell>
          <cell r="AI3699">
            <v>0</v>
          </cell>
          <cell r="AJ3699">
            <v>0</v>
          </cell>
          <cell r="AK3699">
            <v>0</v>
          </cell>
          <cell r="AL3699">
            <v>0</v>
          </cell>
          <cell r="AM3699">
            <v>0</v>
          </cell>
          <cell r="AN3699">
            <v>0</v>
          </cell>
          <cell r="AO3699">
            <v>0</v>
          </cell>
          <cell r="AP3699">
            <v>0</v>
          </cell>
          <cell r="AQ3699">
            <v>10948.230000000001</v>
          </cell>
        </row>
        <row r="3700">
          <cell r="A3700">
            <v>3</v>
          </cell>
          <cell r="B3700" t="str">
            <v>COP</v>
          </cell>
          <cell r="C3700" t="str">
            <v>Convenidas</v>
          </cell>
          <cell r="D3700" t="str">
            <v>Fija</v>
          </cell>
          <cell r="E3700">
            <v>3</v>
          </cell>
          <cell r="F3700">
            <v>36654</v>
          </cell>
          <cell r="G3700" t="str">
            <v>Mayo</v>
          </cell>
          <cell r="H3700">
            <v>2000</v>
          </cell>
          <cell r="I3700">
            <v>37749</v>
          </cell>
          <cell r="J3700">
            <v>2003</v>
          </cell>
          <cell r="K3700" t="str">
            <v>Mayo</v>
          </cell>
          <cell r="L3700">
            <v>36798</v>
          </cell>
          <cell r="M3700" t="str">
            <v>Septiembre</v>
          </cell>
          <cell r="N3700">
            <v>2000</v>
          </cell>
          <cell r="O3700">
            <v>0</v>
          </cell>
          <cell r="P3700">
            <v>0</v>
          </cell>
          <cell r="Q3700">
            <v>15</v>
          </cell>
          <cell r="R3700">
            <v>16.38</v>
          </cell>
          <cell r="S3700">
            <v>102.89700000000001</v>
          </cell>
          <cell r="T3700">
            <v>63169.9</v>
          </cell>
          <cell r="U3700">
            <v>64999.932003000002</v>
          </cell>
          <cell r="V3700">
            <v>63169.9</v>
          </cell>
          <cell r="W3700">
            <v>64999.932003000002</v>
          </cell>
          <cell r="X3700">
            <v>63169.9</v>
          </cell>
          <cell r="Y3700">
            <v>9475.4850000000006</v>
          </cell>
          <cell r="Z3700">
            <v>72645.385000000009</v>
          </cell>
          <cell r="AA3700">
            <v>1034722.9619999999</v>
          </cell>
          <cell r="AB3700">
            <v>0</v>
          </cell>
          <cell r="AC3700">
            <v>0</v>
          </cell>
          <cell r="AD3700">
            <v>9475.4850000000006</v>
          </cell>
          <cell r="AE3700">
            <v>9475.4850000000006</v>
          </cell>
          <cell r="AF3700">
            <v>9475.4850000000006</v>
          </cell>
          <cell r="AG3700">
            <v>0</v>
          </cell>
          <cell r="AH3700">
            <v>0</v>
          </cell>
          <cell r="AI3700">
            <v>0</v>
          </cell>
          <cell r="AJ3700">
            <v>0</v>
          </cell>
          <cell r="AK3700">
            <v>0</v>
          </cell>
          <cell r="AL3700">
            <v>0</v>
          </cell>
          <cell r="AM3700">
            <v>0</v>
          </cell>
          <cell r="AN3700">
            <v>0</v>
          </cell>
          <cell r="AO3700">
            <v>0</v>
          </cell>
          <cell r="AP3700">
            <v>0</v>
          </cell>
          <cell r="AQ3700">
            <v>28426.455000000002</v>
          </cell>
        </row>
        <row r="3701">
          <cell r="A3701">
            <v>3</v>
          </cell>
          <cell r="B3701" t="str">
            <v>COP</v>
          </cell>
          <cell r="C3701" t="str">
            <v>Forzosas</v>
          </cell>
          <cell r="D3701" t="str">
            <v>Fija</v>
          </cell>
          <cell r="E3701">
            <v>3</v>
          </cell>
          <cell r="F3701">
            <v>36654</v>
          </cell>
          <cell r="G3701" t="str">
            <v>Mayo</v>
          </cell>
          <cell r="H3701">
            <v>2000</v>
          </cell>
          <cell r="I3701">
            <v>37749</v>
          </cell>
          <cell r="J3701">
            <v>2003</v>
          </cell>
          <cell r="K3701" t="str">
            <v>Mayo</v>
          </cell>
          <cell r="L3701">
            <v>36773</v>
          </cell>
          <cell r="M3701" t="str">
            <v>Septiembre</v>
          </cell>
          <cell r="N3701">
            <v>2000</v>
          </cell>
          <cell r="O3701">
            <v>0</v>
          </cell>
          <cell r="P3701">
            <v>0</v>
          </cell>
          <cell r="Q3701">
            <v>15</v>
          </cell>
          <cell r="R3701">
            <v>17.8</v>
          </cell>
          <cell r="S3701">
            <v>99.043999999999997</v>
          </cell>
          <cell r="T3701">
            <v>11.9</v>
          </cell>
          <cell r="U3701">
            <v>11.786236000000001</v>
          </cell>
          <cell r="V3701">
            <v>11.9</v>
          </cell>
          <cell r="W3701">
            <v>11.786236000000001</v>
          </cell>
          <cell r="X3701">
            <v>11.9</v>
          </cell>
          <cell r="Y3701">
            <v>1.7849999999999999</v>
          </cell>
          <cell r="Z3701">
            <v>13.685</v>
          </cell>
          <cell r="AA3701">
            <v>211.82000000000002</v>
          </cell>
          <cell r="AB3701">
            <v>0</v>
          </cell>
          <cell r="AC3701">
            <v>0</v>
          </cell>
          <cell r="AD3701">
            <v>1.7849999999999999</v>
          </cell>
          <cell r="AE3701">
            <v>1.7849999999999999</v>
          </cell>
          <cell r="AF3701">
            <v>1.7849999999999999</v>
          </cell>
          <cell r="AG3701">
            <v>0</v>
          </cell>
          <cell r="AH3701">
            <v>0</v>
          </cell>
          <cell r="AI3701">
            <v>0</v>
          </cell>
          <cell r="AJ3701">
            <v>0</v>
          </cell>
          <cell r="AK3701">
            <v>0</v>
          </cell>
          <cell r="AL3701">
            <v>0</v>
          </cell>
          <cell r="AM3701">
            <v>0</v>
          </cell>
          <cell r="AN3701">
            <v>0</v>
          </cell>
          <cell r="AO3701">
            <v>0</v>
          </cell>
          <cell r="AP3701">
            <v>0</v>
          </cell>
          <cell r="AQ3701">
            <v>5.3549999999999995</v>
          </cell>
        </row>
        <row r="3702">
          <cell r="A3702">
            <v>3</v>
          </cell>
          <cell r="B3702" t="str">
            <v>COP</v>
          </cell>
          <cell r="C3702" t="str">
            <v>Forzosas</v>
          </cell>
          <cell r="D3702" t="str">
            <v>Fija</v>
          </cell>
          <cell r="E3702">
            <v>3</v>
          </cell>
          <cell r="F3702">
            <v>36654</v>
          </cell>
          <cell r="G3702" t="str">
            <v>Mayo</v>
          </cell>
          <cell r="H3702">
            <v>2000</v>
          </cell>
          <cell r="I3702">
            <v>37749</v>
          </cell>
          <cell r="J3702">
            <v>2003</v>
          </cell>
          <cell r="K3702" t="str">
            <v>Mayo</v>
          </cell>
          <cell r="L3702">
            <v>36791</v>
          </cell>
          <cell r="M3702" t="str">
            <v>Septiembre</v>
          </cell>
          <cell r="N3702">
            <v>2000</v>
          </cell>
          <cell r="O3702">
            <v>0</v>
          </cell>
          <cell r="P3702">
            <v>0</v>
          </cell>
          <cell r="Q3702">
            <v>15</v>
          </cell>
          <cell r="R3702">
            <v>16.57</v>
          </cell>
          <cell r="S3702">
            <v>102.223</v>
          </cell>
          <cell r="T3702">
            <v>489.1</v>
          </cell>
          <cell r="U3702">
            <v>499.97269299999999</v>
          </cell>
          <cell r="V3702">
            <v>489.1</v>
          </cell>
          <cell r="W3702">
            <v>499.97269299999999</v>
          </cell>
          <cell r="X3702">
            <v>489.1</v>
          </cell>
          <cell r="Y3702">
            <v>73.364999999999995</v>
          </cell>
          <cell r="Z3702">
            <v>562.46500000000003</v>
          </cell>
          <cell r="AA3702">
            <v>8104.3870000000006</v>
          </cell>
          <cell r="AB3702">
            <v>0</v>
          </cell>
          <cell r="AC3702">
            <v>0</v>
          </cell>
          <cell r="AD3702">
            <v>73.364999999999995</v>
          </cell>
          <cell r="AE3702">
            <v>73.364999999999995</v>
          </cell>
          <cell r="AF3702">
            <v>73.364999999999995</v>
          </cell>
          <cell r="AG3702">
            <v>0</v>
          </cell>
          <cell r="AH3702">
            <v>0</v>
          </cell>
          <cell r="AI3702">
            <v>0</v>
          </cell>
          <cell r="AJ3702">
            <v>0</v>
          </cell>
          <cell r="AK3702">
            <v>0</v>
          </cell>
          <cell r="AL3702">
            <v>0</v>
          </cell>
          <cell r="AM3702">
            <v>0</v>
          </cell>
          <cell r="AN3702">
            <v>0</v>
          </cell>
          <cell r="AO3702">
            <v>0</v>
          </cell>
          <cell r="AP3702">
            <v>0</v>
          </cell>
          <cell r="AQ3702">
            <v>220.09499999999997</v>
          </cell>
        </row>
        <row r="3703">
          <cell r="A3703">
            <v>3</v>
          </cell>
          <cell r="B3703" t="str">
            <v>COP</v>
          </cell>
          <cell r="C3703" t="str">
            <v>Convenidas</v>
          </cell>
          <cell r="D3703" t="str">
            <v>Fija</v>
          </cell>
          <cell r="E3703">
            <v>1</v>
          </cell>
          <cell r="F3703">
            <v>36752</v>
          </cell>
          <cell r="G3703" t="str">
            <v>Agosto</v>
          </cell>
          <cell r="H3703">
            <v>2000</v>
          </cell>
          <cell r="I3703">
            <v>37117</v>
          </cell>
          <cell r="J3703">
            <v>2001</v>
          </cell>
          <cell r="K3703" t="str">
            <v>Agosto</v>
          </cell>
          <cell r="L3703">
            <v>36805</v>
          </cell>
          <cell r="M3703" t="str">
            <v>Octubre</v>
          </cell>
          <cell r="N3703">
            <v>2000</v>
          </cell>
          <cell r="O3703">
            <v>70000</v>
          </cell>
          <cell r="P3703">
            <v>0</v>
          </cell>
          <cell r="Q3703">
            <v>15</v>
          </cell>
          <cell r="R3703">
            <v>14.34</v>
          </cell>
          <cell r="S3703">
            <v>102.553</v>
          </cell>
          <cell r="T3703">
            <v>68257.3</v>
          </cell>
          <cell r="U3703">
            <v>69999.908869000006</v>
          </cell>
          <cell r="V3703">
            <v>68257.3</v>
          </cell>
          <cell r="W3703">
            <v>69999.908869000006</v>
          </cell>
          <cell r="X3703">
            <v>68257.3</v>
          </cell>
          <cell r="Y3703">
            <v>10238.594999999999</v>
          </cell>
          <cell r="Z3703">
            <v>78495.895000000004</v>
          </cell>
          <cell r="AA3703">
            <v>978809.68200000003</v>
          </cell>
          <cell r="AB3703">
            <v>0</v>
          </cell>
          <cell r="AC3703">
            <v>0</v>
          </cell>
          <cell r="AD3703">
            <v>10238.594999999999</v>
          </cell>
          <cell r="AE3703">
            <v>0</v>
          </cell>
          <cell r="AF3703">
            <v>0</v>
          </cell>
          <cell r="AG3703">
            <v>0</v>
          </cell>
          <cell r="AH3703">
            <v>0</v>
          </cell>
          <cell r="AI3703">
            <v>0</v>
          </cell>
          <cell r="AJ3703">
            <v>0</v>
          </cell>
          <cell r="AK3703">
            <v>0</v>
          </cell>
          <cell r="AL3703">
            <v>0</v>
          </cell>
          <cell r="AM3703">
            <v>0</v>
          </cell>
          <cell r="AN3703">
            <v>0</v>
          </cell>
          <cell r="AO3703">
            <v>0</v>
          </cell>
          <cell r="AP3703">
            <v>0</v>
          </cell>
          <cell r="AQ3703">
            <v>10238.594999999999</v>
          </cell>
        </row>
        <row r="3704">
          <cell r="A3704">
            <v>3</v>
          </cell>
          <cell r="B3704" t="str">
            <v>COP</v>
          </cell>
          <cell r="C3704" t="str">
            <v>Convenidas</v>
          </cell>
          <cell r="D3704" t="str">
            <v>Fija</v>
          </cell>
          <cell r="E3704">
            <v>2</v>
          </cell>
          <cell r="F3704">
            <v>36787</v>
          </cell>
          <cell r="G3704" t="str">
            <v>Septiembre</v>
          </cell>
          <cell r="H3704">
            <v>2000</v>
          </cell>
          <cell r="I3704">
            <v>37517</v>
          </cell>
          <cell r="J3704">
            <v>2002</v>
          </cell>
          <cell r="K3704" t="str">
            <v>Septiembre</v>
          </cell>
          <cell r="L3704">
            <v>36805</v>
          </cell>
          <cell r="M3704" t="str">
            <v>Octubre</v>
          </cell>
          <cell r="N3704">
            <v>2000</v>
          </cell>
          <cell r="O3704">
            <v>54000</v>
          </cell>
          <cell r="P3704">
            <v>0</v>
          </cell>
          <cell r="Q3704">
            <v>15</v>
          </cell>
          <cell r="R3704">
            <v>15.9</v>
          </cell>
          <cell r="S3704">
            <v>99.272999999999996</v>
          </cell>
          <cell r="T3704">
            <v>54395.4</v>
          </cell>
          <cell r="U3704">
            <v>53999.945441999997</v>
          </cell>
          <cell r="V3704">
            <v>54395.4</v>
          </cell>
          <cell r="W3704">
            <v>53999.945441999997</v>
          </cell>
          <cell r="X3704">
            <v>54395.4</v>
          </cell>
          <cell r="Y3704">
            <v>8159.3099999999995</v>
          </cell>
          <cell r="Z3704">
            <v>62554.71</v>
          </cell>
          <cell r="AA3704">
            <v>864886.86</v>
          </cell>
          <cell r="AB3704">
            <v>0</v>
          </cell>
          <cell r="AC3704">
            <v>0</v>
          </cell>
          <cell r="AD3704">
            <v>8159.3099999999995</v>
          </cell>
          <cell r="AE3704">
            <v>8159.3099999999995</v>
          </cell>
          <cell r="AF3704">
            <v>0</v>
          </cell>
          <cell r="AG3704">
            <v>0</v>
          </cell>
          <cell r="AH3704">
            <v>0</v>
          </cell>
          <cell r="AI3704">
            <v>0</v>
          </cell>
          <cell r="AJ3704">
            <v>0</v>
          </cell>
          <cell r="AK3704">
            <v>0</v>
          </cell>
          <cell r="AL3704">
            <v>0</v>
          </cell>
          <cell r="AM3704">
            <v>0</v>
          </cell>
          <cell r="AN3704">
            <v>0</v>
          </cell>
          <cell r="AO3704">
            <v>0</v>
          </cell>
          <cell r="AP3704">
            <v>0</v>
          </cell>
          <cell r="AQ3704">
            <v>16318.619999999999</v>
          </cell>
        </row>
        <row r="3705">
          <cell r="A3705">
            <v>3</v>
          </cell>
          <cell r="B3705" t="str">
            <v>COP</v>
          </cell>
          <cell r="C3705" t="str">
            <v>Convenidas</v>
          </cell>
          <cell r="D3705" t="str">
            <v>Fija</v>
          </cell>
          <cell r="E3705">
            <v>3</v>
          </cell>
          <cell r="F3705">
            <v>36654</v>
          </cell>
          <cell r="G3705" t="str">
            <v>Mayo</v>
          </cell>
          <cell r="H3705">
            <v>2000</v>
          </cell>
          <cell r="I3705">
            <v>37749</v>
          </cell>
          <cell r="J3705">
            <v>2003</v>
          </cell>
          <cell r="K3705" t="str">
            <v>Mayo</v>
          </cell>
          <cell r="L3705">
            <v>36805</v>
          </cell>
          <cell r="M3705" t="str">
            <v>Octubre</v>
          </cell>
          <cell r="N3705">
            <v>2000</v>
          </cell>
          <cell r="O3705">
            <v>0</v>
          </cell>
          <cell r="P3705">
            <v>0</v>
          </cell>
          <cell r="Q3705">
            <v>15</v>
          </cell>
          <cell r="R3705">
            <v>17.46</v>
          </cell>
          <cell r="S3705">
            <v>101.117</v>
          </cell>
          <cell r="T3705">
            <v>0</v>
          </cell>
          <cell r="U3705">
            <v>0</v>
          </cell>
          <cell r="V3705">
            <v>0</v>
          </cell>
          <cell r="W3705">
            <v>0</v>
          </cell>
          <cell r="X3705">
            <v>0</v>
          </cell>
          <cell r="Y3705">
            <v>0</v>
          </cell>
          <cell r="Z3705">
            <v>0</v>
          </cell>
          <cell r="AA3705">
            <v>0</v>
          </cell>
          <cell r="AB3705">
            <v>0</v>
          </cell>
          <cell r="AC3705">
            <v>0</v>
          </cell>
          <cell r="AD3705">
            <v>0</v>
          </cell>
          <cell r="AE3705">
            <v>0</v>
          </cell>
          <cell r="AF3705">
            <v>0</v>
          </cell>
          <cell r="AG3705">
            <v>0</v>
          </cell>
          <cell r="AH3705">
            <v>0</v>
          </cell>
          <cell r="AI3705">
            <v>0</v>
          </cell>
          <cell r="AJ3705">
            <v>0</v>
          </cell>
          <cell r="AK3705">
            <v>0</v>
          </cell>
          <cell r="AL3705">
            <v>0</v>
          </cell>
          <cell r="AM3705">
            <v>0</v>
          </cell>
          <cell r="AN3705">
            <v>0</v>
          </cell>
          <cell r="AO3705">
            <v>0</v>
          </cell>
          <cell r="AP3705">
            <v>0</v>
          </cell>
          <cell r="AQ3705">
            <v>0</v>
          </cell>
        </row>
        <row r="3706">
          <cell r="A3706">
            <v>3</v>
          </cell>
          <cell r="B3706" t="str">
            <v>COP</v>
          </cell>
          <cell r="C3706" t="str">
            <v>Convenidas</v>
          </cell>
          <cell r="D3706" t="str">
            <v>Fija</v>
          </cell>
          <cell r="E3706">
            <v>5</v>
          </cell>
          <cell r="F3706">
            <v>36560</v>
          </cell>
          <cell r="G3706" t="str">
            <v>Febrero</v>
          </cell>
          <cell r="H3706">
            <v>2000</v>
          </cell>
          <cell r="I3706">
            <v>38387</v>
          </cell>
          <cell r="J3706">
            <v>2005</v>
          </cell>
          <cell r="K3706" t="str">
            <v>Febrero</v>
          </cell>
          <cell r="L3706">
            <v>36805</v>
          </cell>
          <cell r="M3706" t="str">
            <v>Octubre</v>
          </cell>
          <cell r="N3706">
            <v>2000</v>
          </cell>
          <cell r="O3706">
            <v>10000</v>
          </cell>
          <cell r="P3706">
            <v>0</v>
          </cell>
          <cell r="Q3706">
            <v>15</v>
          </cell>
          <cell r="R3706">
            <v>16.399999999999999</v>
          </cell>
          <cell r="S3706">
            <v>105.658</v>
          </cell>
          <cell r="T3706">
            <v>9464.4</v>
          </cell>
          <cell r="U3706">
            <v>9999.8957520000004</v>
          </cell>
          <cell r="V3706">
            <v>9464.4</v>
          </cell>
          <cell r="W3706">
            <v>9999.8957520000004</v>
          </cell>
          <cell r="X3706">
            <v>9464.4</v>
          </cell>
          <cell r="Y3706">
            <v>1419.6599999999999</v>
          </cell>
          <cell r="Z3706">
            <v>10884.06</v>
          </cell>
          <cell r="AA3706">
            <v>155216.15999999997</v>
          </cell>
          <cell r="AB3706">
            <v>0</v>
          </cell>
          <cell r="AC3706">
            <v>0</v>
          </cell>
          <cell r="AD3706">
            <v>1419.6599999999999</v>
          </cell>
          <cell r="AE3706">
            <v>1419.6599999999999</v>
          </cell>
          <cell r="AF3706">
            <v>1419.6599999999999</v>
          </cell>
          <cell r="AG3706">
            <v>1419.6599999999999</v>
          </cell>
          <cell r="AH3706">
            <v>1419.6599999999999</v>
          </cell>
          <cell r="AI3706">
            <v>0</v>
          </cell>
          <cell r="AJ3706">
            <v>0</v>
          </cell>
          <cell r="AK3706">
            <v>0</v>
          </cell>
          <cell r="AL3706">
            <v>0</v>
          </cell>
          <cell r="AM3706">
            <v>0</v>
          </cell>
          <cell r="AN3706">
            <v>0</v>
          </cell>
          <cell r="AO3706">
            <v>0</v>
          </cell>
          <cell r="AP3706">
            <v>0</v>
          </cell>
          <cell r="AQ3706">
            <v>7098.2999999999993</v>
          </cell>
        </row>
        <row r="3707">
          <cell r="A3707">
            <v>3</v>
          </cell>
          <cell r="B3707" t="str">
            <v>COP</v>
          </cell>
          <cell r="C3707" t="str">
            <v>Subastas</v>
          </cell>
          <cell r="D3707" t="str">
            <v>Fija</v>
          </cell>
          <cell r="E3707">
            <v>1</v>
          </cell>
          <cell r="F3707">
            <v>36752</v>
          </cell>
          <cell r="G3707" t="str">
            <v>Agosto</v>
          </cell>
          <cell r="H3707">
            <v>2000</v>
          </cell>
          <cell r="I3707">
            <v>37117</v>
          </cell>
          <cell r="J3707">
            <v>2001</v>
          </cell>
          <cell r="K3707" t="str">
            <v>Agosto</v>
          </cell>
          <cell r="L3707">
            <v>36812</v>
          </cell>
          <cell r="M3707" t="str">
            <v>Octubre</v>
          </cell>
          <cell r="N3707">
            <v>2000</v>
          </cell>
          <cell r="P3707">
            <v>0</v>
          </cell>
          <cell r="Q3707">
            <v>15</v>
          </cell>
          <cell r="R3707">
            <v>13.72</v>
          </cell>
          <cell r="S3707">
            <v>103.286</v>
          </cell>
          <cell r="T3707">
            <v>14500</v>
          </cell>
          <cell r="U3707">
            <v>14976.47</v>
          </cell>
          <cell r="V3707">
            <v>14500</v>
          </cell>
          <cell r="W3707">
            <v>14976.47</v>
          </cell>
          <cell r="X3707">
            <v>14500</v>
          </cell>
          <cell r="Y3707">
            <v>2175</v>
          </cell>
          <cell r="Z3707">
            <v>16675</v>
          </cell>
          <cell r="AA3707">
            <v>198940</v>
          </cell>
          <cell r="AB3707">
            <v>0</v>
          </cell>
          <cell r="AC3707">
            <v>0</v>
          </cell>
          <cell r="AD3707">
            <v>2175</v>
          </cell>
          <cell r="AE3707">
            <v>0</v>
          </cell>
          <cell r="AF3707">
            <v>0</v>
          </cell>
          <cell r="AG3707">
            <v>0</v>
          </cell>
          <cell r="AH3707">
            <v>0</v>
          </cell>
          <cell r="AI3707">
            <v>0</v>
          </cell>
          <cell r="AJ3707">
            <v>0</v>
          </cell>
          <cell r="AK3707">
            <v>0</v>
          </cell>
          <cell r="AL3707">
            <v>0</v>
          </cell>
          <cell r="AM3707">
            <v>0</v>
          </cell>
          <cell r="AN3707">
            <v>0</v>
          </cell>
          <cell r="AO3707">
            <v>0</v>
          </cell>
          <cell r="AP3707">
            <v>0</v>
          </cell>
          <cell r="AQ3707">
            <v>2175</v>
          </cell>
        </row>
        <row r="3708">
          <cell r="A3708">
            <v>3</v>
          </cell>
          <cell r="B3708" t="str">
            <v>COP</v>
          </cell>
          <cell r="C3708" t="str">
            <v>Subastas</v>
          </cell>
          <cell r="D3708" t="str">
            <v>Fija</v>
          </cell>
          <cell r="E3708">
            <v>2</v>
          </cell>
          <cell r="F3708">
            <v>36787</v>
          </cell>
          <cell r="G3708" t="str">
            <v>Septiembre</v>
          </cell>
          <cell r="H3708">
            <v>2000</v>
          </cell>
          <cell r="I3708">
            <v>37517</v>
          </cell>
          <cell r="J3708">
            <v>2002</v>
          </cell>
          <cell r="K3708" t="str">
            <v>Septiembre</v>
          </cell>
          <cell r="L3708">
            <v>36812</v>
          </cell>
          <cell r="M3708" t="str">
            <v>Octubre</v>
          </cell>
          <cell r="N3708">
            <v>2000</v>
          </cell>
          <cell r="P3708">
            <v>0</v>
          </cell>
          <cell r="Q3708">
            <v>15</v>
          </cell>
          <cell r="R3708">
            <v>14.8</v>
          </cell>
          <cell r="S3708">
            <v>101.279</v>
          </cell>
          <cell r="T3708">
            <v>29621</v>
          </cell>
          <cell r="U3708">
            <v>29999.852589999999</v>
          </cell>
          <cell r="V3708">
            <v>29621</v>
          </cell>
          <cell r="W3708">
            <v>29999.852589999999</v>
          </cell>
          <cell r="X3708">
            <v>29621</v>
          </cell>
          <cell r="Y3708">
            <v>4443.1499999999996</v>
          </cell>
          <cell r="Z3708">
            <v>34064.15</v>
          </cell>
          <cell r="AA3708">
            <v>438390.80000000005</v>
          </cell>
          <cell r="AB3708">
            <v>0</v>
          </cell>
          <cell r="AC3708">
            <v>0</v>
          </cell>
          <cell r="AD3708">
            <v>4443.1499999999996</v>
          </cell>
          <cell r="AE3708">
            <v>4443.1499999999996</v>
          </cell>
          <cell r="AF3708">
            <v>0</v>
          </cell>
          <cell r="AG3708">
            <v>0</v>
          </cell>
          <cell r="AH3708">
            <v>0</v>
          </cell>
          <cell r="AI3708">
            <v>0</v>
          </cell>
          <cell r="AJ3708">
            <v>0</v>
          </cell>
          <cell r="AK3708">
            <v>0</v>
          </cell>
          <cell r="AL3708">
            <v>0</v>
          </cell>
          <cell r="AM3708">
            <v>0</v>
          </cell>
          <cell r="AN3708">
            <v>0</v>
          </cell>
          <cell r="AO3708">
            <v>0</v>
          </cell>
          <cell r="AP3708">
            <v>0</v>
          </cell>
          <cell r="AQ3708">
            <v>8886.2999999999993</v>
          </cell>
        </row>
        <row r="3709">
          <cell r="A3709">
            <v>3</v>
          </cell>
          <cell r="B3709" t="str">
            <v>COP</v>
          </cell>
          <cell r="C3709" t="str">
            <v>Subastas</v>
          </cell>
          <cell r="D3709" t="str">
            <v>Fija</v>
          </cell>
          <cell r="E3709">
            <v>3</v>
          </cell>
          <cell r="F3709">
            <v>36654</v>
          </cell>
          <cell r="G3709" t="str">
            <v>Mayo</v>
          </cell>
          <cell r="H3709">
            <v>2000</v>
          </cell>
          <cell r="I3709">
            <v>37749</v>
          </cell>
          <cell r="J3709">
            <v>2003</v>
          </cell>
          <cell r="K3709" t="str">
            <v>Mayo</v>
          </cell>
          <cell r="L3709">
            <v>36812</v>
          </cell>
          <cell r="M3709" t="str">
            <v>Octubre</v>
          </cell>
          <cell r="N3709">
            <v>2000</v>
          </cell>
          <cell r="P3709">
            <v>0</v>
          </cell>
          <cell r="Q3709">
            <v>15</v>
          </cell>
          <cell r="R3709">
            <v>15.19</v>
          </cell>
          <cell r="S3709">
            <v>105.85299999999999</v>
          </cell>
          <cell r="T3709">
            <v>54635.6</v>
          </cell>
          <cell r="U3709">
            <v>57833.421668000003</v>
          </cell>
          <cell r="V3709">
            <v>54635.6</v>
          </cell>
          <cell r="W3709">
            <v>57833.421668000003</v>
          </cell>
          <cell r="X3709">
            <v>54635.6</v>
          </cell>
          <cell r="Y3709">
            <v>8195.34</v>
          </cell>
          <cell r="Z3709">
            <v>62830.94</v>
          </cell>
          <cell r="AA3709">
            <v>829914.76399999997</v>
          </cell>
          <cell r="AB3709">
            <v>0</v>
          </cell>
          <cell r="AC3709">
            <v>0</v>
          </cell>
          <cell r="AD3709">
            <v>8195.34</v>
          </cell>
          <cell r="AE3709">
            <v>8195.34</v>
          </cell>
          <cell r="AF3709">
            <v>8195.34</v>
          </cell>
          <cell r="AG3709">
            <v>0</v>
          </cell>
          <cell r="AH3709">
            <v>0</v>
          </cell>
          <cell r="AI3709">
            <v>0</v>
          </cell>
          <cell r="AJ3709">
            <v>0</v>
          </cell>
          <cell r="AK3709">
            <v>0</v>
          </cell>
          <cell r="AL3709">
            <v>0</v>
          </cell>
          <cell r="AM3709">
            <v>0</v>
          </cell>
          <cell r="AN3709">
            <v>0</v>
          </cell>
          <cell r="AO3709">
            <v>0</v>
          </cell>
          <cell r="AP3709">
            <v>0</v>
          </cell>
          <cell r="AQ3709">
            <v>24586.02</v>
          </cell>
        </row>
        <row r="3710">
          <cell r="A3710">
            <v>3</v>
          </cell>
          <cell r="B3710" t="str">
            <v>COP</v>
          </cell>
          <cell r="C3710" t="str">
            <v>Subastas</v>
          </cell>
          <cell r="D3710" t="str">
            <v>Fija</v>
          </cell>
          <cell r="E3710">
            <v>5</v>
          </cell>
          <cell r="F3710">
            <v>36560</v>
          </cell>
          <cell r="G3710" t="str">
            <v>Febrero</v>
          </cell>
          <cell r="H3710">
            <v>2000</v>
          </cell>
          <cell r="I3710">
            <v>38387</v>
          </cell>
          <cell r="J3710">
            <v>2005</v>
          </cell>
          <cell r="K3710" t="str">
            <v>Febrero</v>
          </cell>
          <cell r="L3710">
            <v>36812</v>
          </cell>
          <cell r="M3710" t="str">
            <v>Octubre</v>
          </cell>
          <cell r="N3710">
            <v>2000</v>
          </cell>
          <cell r="P3710">
            <v>0</v>
          </cell>
          <cell r="Q3710">
            <v>15</v>
          </cell>
          <cell r="R3710">
            <v>16.5</v>
          </cell>
          <cell r="S3710">
            <v>105.681</v>
          </cell>
          <cell r="T3710">
            <v>42580.7</v>
          </cell>
          <cell r="U3710">
            <v>44999.709566999998</v>
          </cell>
          <cell r="V3710">
            <v>42580.7</v>
          </cell>
          <cell r="W3710">
            <v>44999.709566999998</v>
          </cell>
          <cell r="X3710">
            <v>42580.7</v>
          </cell>
          <cell r="Y3710">
            <v>6387.1049999999996</v>
          </cell>
          <cell r="Z3710">
            <v>48967.804999999993</v>
          </cell>
          <cell r="AA3710">
            <v>702581.54999999993</v>
          </cell>
          <cell r="AB3710">
            <v>0</v>
          </cell>
          <cell r="AC3710">
            <v>0</v>
          </cell>
          <cell r="AD3710">
            <v>6387.1049999999996</v>
          </cell>
          <cell r="AE3710">
            <v>6387.1049999999996</v>
          </cell>
          <cell r="AF3710">
            <v>6387.1049999999996</v>
          </cell>
          <cell r="AG3710">
            <v>6387.1049999999996</v>
          </cell>
          <cell r="AH3710">
            <v>6387.1049999999996</v>
          </cell>
          <cell r="AI3710">
            <v>0</v>
          </cell>
          <cell r="AJ3710">
            <v>0</v>
          </cell>
          <cell r="AK3710">
            <v>0</v>
          </cell>
          <cell r="AL3710">
            <v>0</v>
          </cell>
          <cell r="AM3710">
            <v>0</v>
          </cell>
          <cell r="AN3710">
            <v>0</v>
          </cell>
          <cell r="AO3710">
            <v>0</v>
          </cell>
          <cell r="AP3710">
            <v>0</v>
          </cell>
          <cell r="AQ3710">
            <v>31935.524999999998</v>
          </cell>
        </row>
        <row r="3711">
          <cell r="A3711">
            <v>3</v>
          </cell>
          <cell r="B3711" t="str">
            <v>COP</v>
          </cell>
          <cell r="C3711" t="str">
            <v>Subastas</v>
          </cell>
          <cell r="D3711" t="str">
            <v>Fija</v>
          </cell>
          <cell r="E3711">
            <v>1</v>
          </cell>
          <cell r="F3711">
            <v>36752</v>
          </cell>
          <cell r="G3711" t="str">
            <v>Agosto</v>
          </cell>
          <cell r="H3711">
            <v>2000</v>
          </cell>
          <cell r="I3711">
            <v>37117</v>
          </cell>
          <cell r="J3711">
            <v>2001</v>
          </cell>
          <cell r="K3711" t="str">
            <v>Agosto</v>
          </cell>
          <cell r="L3711">
            <v>36819</v>
          </cell>
          <cell r="M3711" t="str">
            <v>Octubre</v>
          </cell>
          <cell r="N3711">
            <v>2000</v>
          </cell>
          <cell r="P3711">
            <v>0</v>
          </cell>
          <cell r="Q3711">
            <v>15</v>
          </cell>
          <cell r="R3711">
            <v>13.4</v>
          </cell>
          <cell r="S3711">
            <v>103.779</v>
          </cell>
          <cell r="T3711">
            <v>14454</v>
          </cell>
          <cell r="U3711">
            <v>15000.21666</v>
          </cell>
          <cell r="V3711">
            <v>14454</v>
          </cell>
          <cell r="W3711">
            <v>15000.21666</v>
          </cell>
          <cell r="X3711">
            <v>14454</v>
          </cell>
          <cell r="Y3711">
            <v>2168.1</v>
          </cell>
          <cell r="Z3711">
            <v>16622.099999999999</v>
          </cell>
          <cell r="AA3711">
            <v>193683.6</v>
          </cell>
          <cell r="AB3711">
            <v>0</v>
          </cell>
          <cell r="AC3711">
            <v>0</v>
          </cell>
          <cell r="AD3711">
            <v>2168.1</v>
          </cell>
          <cell r="AE3711">
            <v>0</v>
          </cell>
          <cell r="AF3711">
            <v>0</v>
          </cell>
          <cell r="AG3711">
            <v>0</v>
          </cell>
          <cell r="AH3711">
            <v>0</v>
          </cell>
          <cell r="AI3711">
            <v>0</v>
          </cell>
          <cell r="AJ3711">
            <v>0</v>
          </cell>
          <cell r="AK3711">
            <v>0</v>
          </cell>
          <cell r="AL3711">
            <v>0</v>
          </cell>
          <cell r="AM3711">
            <v>0</v>
          </cell>
          <cell r="AN3711">
            <v>0</v>
          </cell>
          <cell r="AO3711">
            <v>0</v>
          </cell>
          <cell r="AP3711">
            <v>0</v>
          </cell>
          <cell r="AQ3711">
            <v>2168.1</v>
          </cell>
        </row>
        <row r="3712">
          <cell r="A3712">
            <v>3</v>
          </cell>
          <cell r="B3712" t="str">
            <v>COP</v>
          </cell>
          <cell r="C3712" t="str">
            <v>Forzosas</v>
          </cell>
          <cell r="D3712" t="str">
            <v>Fija</v>
          </cell>
          <cell r="E3712">
            <v>1</v>
          </cell>
          <cell r="F3712">
            <v>36752</v>
          </cell>
          <cell r="G3712" t="str">
            <v>Agosto</v>
          </cell>
          <cell r="H3712">
            <v>2000</v>
          </cell>
          <cell r="I3712">
            <v>37117</v>
          </cell>
          <cell r="J3712">
            <v>2001</v>
          </cell>
          <cell r="K3712" t="str">
            <v>Agosto</v>
          </cell>
          <cell r="L3712">
            <v>36824</v>
          </cell>
          <cell r="M3712" t="str">
            <v>Octubre</v>
          </cell>
          <cell r="N3712">
            <v>2000</v>
          </cell>
          <cell r="O3712">
            <v>35000</v>
          </cell>
          <cell r="P3712">
            <v>0</v>
          </cell>
          <cell r="Q3712">
            <v>15</v>
          </cell>
          <cell r="R3712">
            <v>13.4</v>
          </cell>
          <cell r="S3712">
            <v>103.958</v>
          </cell>
          <cell r="T3712">
            <v>33667.4</v>
          </cell>
          <cell r="U3712">
            <v>34999.955692000003</v>
          </cell>
          <cell r="V3712">
            <v>33667.4</v>
          </cell>
          <cell r="W3712">
            <v>34999.955692000003</v>
          </cell>
          <cell r="X3712">
            <v>33667.4</v>
          </cell>
          <cell r="Y3712">
            <v>5050.1099999999997</v>
          </cell>
          <cell r="Z3712">
            <v>38717.51</v>
          </cell>
          <cell r="AA3712">
            <v>451143.16000000003</v>
          </cell>
          <cell r="AB3712">
            <v>0</v>
          </cell>
          <cell r="AC3712">
            <v>0</v>
          </cell>
          <cell r="AD3712">
            <v>5050.1099999999997</v>
          </cell>
          <cell r="AE3712">
            <v>0</v>
          </cell>
          <cell r="AF3712">
            <v>0</v>
          </cell>
          <cell r="AG3712">
            <v>0</v>
          </cell>
          <cell r="AH3712">
            <v>0</v>
          </cell>
          <cell r="AI3712">
            <v>0</v>
          </cell>
          <cell r="AJ3712">
            <v>0</v>
          </cell>
          <cell r="AK3712">
            <v>0</v>
          </cell>
          <cell r="AL3712">
            <v>0</v>
          </cell>
          <cell r="AM3712">
            <v>0</v>
          </cell>
          <cell r="AN3712">
            <v>0</v>
          </cell>
          <cell r="AO3712">
            <v>0</v>
          </cell>
          <cell r="AP3712">
            <v>0</v>
          </cell>
          <cell r="AQ3712">
            <v>5050.1099999999997</v>
          </cell>
        </row>
        <row r="3713">
          <cell r="A3713">
            <v>3</v>
          </cell>
          <cell r="B3713" t="str">
            <v>COP</v>
          </cell>
          <cell r="C3713" t="str">
            <v>Forzosas</v>
          </cell>
          <cell r="D3713" t="str">
            <v>Fija</v>
          </cell>
          <cell r="E3713">
            <v>2</v>
          </cell>
          <cell r="F3713">
            <v>36787</v>
          </cell>
          <cell r="G3713" t="str">
            <v>Septiembre</v>
          </cell>
          <cell r="H3713">
            <v>2000</v>
          </cell>
          <cell r="I3713">
            <v>37517</v>
          </cell>
          <cell r="J3713">
            <v>2002</v>
          </cell>
          <cell r="K3713" t="str">
            <v>Septiembre</v>
          </cell>
          <cell r="L3713">
            <v>36824</v>
          </cell>
          <cell r="M3713" t="str">
            <v>Octubre</v>
          </cell>
          <cell r="N3713">
            <v>2000</v>
          </cell>
          <cell r="O3713">
            <v>10000</v>
          </cell>
          <cell r="P3713">
            <v>0</v>
          </cell>
          <cell r="Q3713">
            <v>15</v>
          </cell>
          <cell r="R3713">
            <v>14.8</v>
          </cell>
          <cell r="S3713">
            <v>101.74</v>
          </cell>
          <cell r="T3713">
            <v>9828.9</v>
          </cell>
          <cell r="U3713">
            <v>9999.9228600000006</v>
          </cell>
          <cell r="V3713">
            <v>9828.9</v>
          </cell>
          <cell r="W3713">
            <v>9999.9228600000006</v>
          </cell>
          <cell r="X3713">
            <v>9828.9</v>
          </cell>
          <cell r="Y3713">
            <v>1474.3349999999998</v>
          </cell>
          <cell r="Z3713">
            <v>11303.234999999999</v>
          </cell>
          <cell r="AA3713">
            <v>145467.72</v>
          </cell>
          <cell r="AB3713">
            <v>0</v>
          </cell>
          <cell r="AC3713">
            <v>0</v>
          </cell>
          <cell r="AD3713">
            <v>1474.3349999999998</v>
          </cell>
          <cell r="AE3713">
            <v>1474.3349999999998</v>
          </cell>
          <cell r="AF3713">
            <v>0</v>
          </cell>
          <cell r="AG3713">
            <v>0</v>
          </cell>
          <cell r="AH3713">
            <v>0</v>
          </cell>
          <cell r="AI3713">
            <v>0</v>
          </cell>
          <cell r="AJ3713">
            <v>0</v>
          </cell>
          <cell r="AK3713">
            <v>0</v>
          </cell>
          <cell r="AL3713">
            <v>0</v>
          </cell>
          <cell r="AM3713">
            <v>0</v>
          </cell>
          <cell r="AN3713">
            <v>0</v>
          </cell>
          <cell r="AO3713">
            <v>0</v>
          </cell>
          <cell r="AP3713">
            <v>0</v>
          </cell>
          <cell r="AQ3713">
            <v>2948.6699999999996</v>
          </cell>
        </row>
        <row r="3714">
          <cell r="A3714">
            <v>3</v>
          </cell>
          <cell r="B3714" t="str">
            <v>COP</v>
          </cell>
          <cell r="C3714" t="str">
            <v>Forzosas</v>
          </cell>
          <cell r="D3714" t="str">
            <v>Fija</v>
          </cell>
          <cell r="E3714">
            <v>3</v>
          </cell>
          <cell r="F3714">
            <v>36816</v>
          </cell>
          <cell r="G3714" t="str">
            <v>Octubre</v>
          </cell>
          <cell r="H3714">
            <v>2000</v>
          </cell>
          <cell r="I3714">
            <v>37911</v>
          </cell>
          <cell r="J3714">
            <v>2003</v>
          </cell>
          <cell r="K3714" t="str">
            <v>Octubre</v>
          </cell>
          <cell r="L3714">
            <v>36824</v>
          </cell>
          <cell r="M3714" t="str">
            <v>Octubre</v>
          </cell>
          <cell r="N3714">
            <v>2000</v>
          </cell>
          <cell r="O3714">
            <v>5000</v>
          </cell>
          <cell r="P3714">
            <v>0</v>
          </cell>
          <cell r="Q3714">
            <v>15</v>
          </cell>
          <cell r="R3714">
            <v>15.19</v>
          </cell>
          <cell r="S3714">
            <v>99.876999999999995</v>
          </cell>
          <cell r="T3714">
            <v>5006.1000000000004</v>
          </cell>
          <cell r="U3714">
            <v>4999.942497</v>
          </cell>
          <cell r="V3714">
            <v>5006.1000000000004</v>
          </cell>
          <cell r="W3714">
            <v>4999.942497</v>
          </cell>
          <cell r="X3714">
            <v>5006.1000000000004</v>
          </cell>
          <cell r="Y3714">
            <v>750.91500000000008</v>
          </cell>
          <cell r="Z3714">
            <v>5757.0150000000003</v>
          </cell>
          <cell r="AA3714">
            <v>76042.659</v>
          </cell>
          <cell r="AB3714">
            <v>0</v>
          </cell>
          <cell r="AC3714">
            <v>0</v>
          </cell>
          <cell r="AD3714">
            <v>750.91500000000008</v>
          </cell>
          <cell r="AE3714">
            <v>750.91500000000008</v>
          </cell>
          <cell r="AF3714">
            <v>750.91500000000008</v>
          </cell>
          <cell r="AG3714">
            <v>0</v>
          </cell>
          <cell r="AH3714">
            <v>0</v>
          </cell>
          <cell r="AI3714">
            <v>0</v>
          </cell>
          <cell r="AJ3714">
            <v>0</v>
          </cell>
          <cell r="AK3714">
            <v>0</v>
          </cell>
          <cell r="AL3714">
            <v>0</v>
          </cell>
          <cell r="AM3714">
            <v>0</v>
          </cell>
          <cell r="AN3714">
            <v>0</v>
          </cell>
          <cell r="AO3714">
            <v>0</v>
          </cell>
          <cell r="AP3714">
            <v>0</v>
          </cell>
          <cell r="AQ3714">
            <v>2252.7450000000003</v>
          </cell>
        </row>
        <row r="3715">
          <cell r="A3715">
            <v>3</v>
          </cell>
          <cell r="B3715" t="str">
            <v>COP</v>
          </cell>
          <cell r="C3715" t="str">
            <v>Convenidas St</v>
          </cell>
          <cell r="D3715" t="str">
            <v>Variable</v>
          </cell>
          <cell r="E3715">
            <v>10</v>
          </cell>
          <cell r="F3715">
            <v>36796</v>
          </cell>
          <cell r="G3715" t="str">
            <v>Septiembre</v>
          </cell>
          <cell r="H3715">
            <v>2000</v>
          </cell>
          <cell r="I3715">
            <v>40448</v>
          </cell>
          <cell r="J3715">
            <v>2010</v>
          </cell>
          <cell r="K3715" t="str">
            <v>Septiembre</v>
          </cell>
          <cell r="L3715">
            <v>36796</v>
          </cell>
          <cell r="M3715" t="str">
            <v>Septiembre</v>
          </cell>
          <cell r="N3715">
            <v>2000</v>
          </cell>
          <cell r="O3715">
            <v>0</v>
          </cell>
          <cell r="P3715">
            <v>7.1</v>
          </cell>
          <cell r="Q3715">
            <v>16.856809999999989</v>
          </cell>
          <cell r="R3715">
            <v>16.856809999999989</v>
          </cell>
          <cell r="S3715">
            <v>100</v>
          </cell>
          <cell r="T3715">
            <v>197.7</v>
          </cell>
          <cell r="U3715">
            <v>197.7</v>
          </cell>
          <cell r="V3715">
            <v>197.7</v>
          </cell>
          <cell r="W3715">
            <v>197.7</v>
          </cell>
          <cell r="X3715">
            <v>197.7</v>
          </cell>
          <cell r="Y3715">
            <v>33.325913369999974</v>
          </cell>
          <cell r="Z3715">
            <v>231.02591336999996</v>
          </cell>
          <cell r="AA3715">
            <v>3332.5913369999976</v>
          </cell>
          <cell r="AB3715">
            <v>0</v>
          </cell>
          <cell r="AC3715">
            <v>33.33222</v>
          </cell>
          <cell r="AD3715">
            <v>33.589230000000001</v>
          </cell>
          <cell r="AE3715">
            <v>28.112939999999998</v>
          </cell>
          <cell r="AF3715">
            <v>25.681229999999996</v>
          </cell>
          <cell r="AG3715">
            <v>23.565839999999998</v>
          </cell>
          <cell r="AH3715">
            <v>22.498259999999998</v>
          </cell>
          <cell r="AI3715">
            <v>22.498259999999998</v>
          </cell>
          <cell r="AJ3715">
            <v>22.498259999999998</v>
          </cell>
          <cell r="AK3715">
            <v>26.748809999999999</v>
          </cell>
          <cell r="AL3715">
            <v>26.748809999999999</v>
          </cell>
          <cell r="AM3715">
            <v>26.748809999999999</v>
          </cell>
          <cell r="AN3715">
            <v>0</v>
          </cell>
          <cell r="AO3715">
            <v>0</v>
          </cell>
          <cell r="AP3715">
            <v>0</v>
          </cell>
          <cell r="AQ3715">
            <v>292.02266999999995</v>
          </cell>
        </row>
        <row r="3716">
          <cell r="A3716">
            <v>3</v>
          </cell>
          <cell r="B3716" t="str">
            <v>COP</v>
          </cell>
          <cell r="C3716" t="str">
            <v>Subastas</v>
          </cell>
          <cell r="D3716" t="str">
            <v>Fija</v>
          </cell>
          <cell r="E3716">
            <v>1</v>
          </cell>
          <cell r="F3716">
            <v>36752</v>
          </cell>
          <cell r="G3716" t="str">
            <v>Agosto</v>
          </cell>
          <cell r="H3716">
            <v>2000</v>
          </cell>
          <cell r="I3716">
            <v>37117</v>
          </cell>
          <cell r="J3716">
            <v>2001</v>
          </cell>
          <cell r="K3716" t="str">
            <v>Agosto</v>
          </cell>
          <cell r="L3716">
            <v>36826</v>
          </cell>
          <cell r="M3716" t="str">
            <v>Octubre</v>
          </cell>
          <cell r="N3716">
            <v>2000</v>
          </cell>
          <cell r="P3716">
            <v>0</v>
          </cell>
          <cell r="Q3716">
            <v>15</v>
          </cell>
          <cell r="R3716">
            <v>13.25</v>
          </cell>
          <cell r="S3716">
            <v>104.139</v>
          </cell>
          <cell r="T3716">
            <v>13000</v>
          </cell>
          <cell r="U3716">
            <v>13538.07</v>
          </cell>
          <cell r="V3716">
            <v>13000</v>
          </cell>
          <cell r="W3716">
            <v>13538.07</v>
          </cell>
          <cell r="X3716">
            <v>13000</v>
          </cell>
          <cell r="Y3716">
            <v>1950</v>
          </cell>
          <cell r="Z3716">
            <v>14950</v>
          </cell>
          <cell r="AA3716">
            <v>172250</v>
          </cell>
          <cell r="AB3716">
            <v>0</v>
          </cell>
          <cell r="AC3716">
            <v>0</v>
          </cell>
          <cell r="AD3716">
            <v>1950</v>
          </cell>
          <cell r="AE3716">
            <v>0</v>
          </cell>
          <cell r="AF3716">
            <v>0</v>
          </cell>
          <cell r="AG3716">
            <v>0</v>
          </cell>
          <cell r="AH3716">
            <v>0</v>
          </cell>
          <cell r="AI3716">
            <v>0</v>
          </cell>
          <cell r="AJ3716">
            <v>0</v>
          </cell>
          <cell r="AK3716">
            <v>0</v>
          </cell>
          <cell r="AL3716">
            <v>0</v>
          </cell>
          <cell r="AM3716">
            <v>0</v>
          </cell>
          <cell r="AN3716">
            <v>0</v>
          </cell>
          <cell r="AO3716">
            <v>0</v>
          </cell>
          <cell r="AP3716">
            <v>0</v>
          </cell>
          <cell r="AQ3716">
            <v>1950</v>
          </cell>
        </row>
        <row r="3717">
          <cell r="A3717">
            <v>3</v>
          </cell>
          <cell r="B3717" t="str">
            <v>COP</v>
          </cell>
          <cell r="C3717" t="str">
            <v>Subastas</v>
          </cell>
          <cell r="D3717" t="str">
            <v>Fija</v>
          </cell>
          <cell r="E3717">
            <v>2</v>
          </cell>
          <cell r="F3717">
            <v>36787</v>
          </cell>
          <cell r="G3717" t="str">
            <v>Septiembre</v>
          </cell>
          <cell r="H3717">
            <v>2000</v>
          </cell>
          <cell r="I3717">
            <v>37517</v>
          </cell>
          <cell r="J3717">
            <v>2002</v>
          </cell>
          <cell r="K3717" t="str">
            <v>Septiembre</v>
          </cell>
          <cell r="L3717">
            <v>36826</v>
          </cell>
          <cell r="M3717" t="str">
            <v>Octubre</v>
          </cell>
          <cell r="N3717">
            <v>2000</v>
          </cell>
          <cell r="P3717">
            <v>0</v>
          </cell>
          <cell r="Q3717">
            <v>15</v>
          </cell>
          <cell r="R3717">
            <v>15.25</v>
          </cell>
          <cell r="S3717">
            <v>101.117</v>
          </cell>
          <cell r="T3717">
            <v>18542.8</v>
          </cell>
          <cell r="U3717">
            <v>18749.923075999999</v>
          </cell>
          <cell r="V3717">
            <v>18542.8</v>
          </cell>
          <cell r="W3717">
            <v>18749.923075999999</v>
          </cell>
          <cell r="X3717">
            <v>18542.8</v>
          </cell>
          <cell r="Y3717">
            <v>2781.4199999999996</v>
          </cell>
          <cell r="Z3717">
            <v>21324.219999999998</v>
          </cell>
          <cell r="AA3717">
            <v>282777.7</v>
          </cell>
          <cell r="AB3717">
            <v>0</v>
          </cell>
          <cell r="AC3717">
            <v>0</v>
          </cell>
          <cell r="AD3717">
            <v>2781.4199999999996</v>
          </cell>
          <cell r="AE3717">
            <v>2781.4199999999996</v>
          </cell>
          <cell r="AF3717">
            <v>0</v>
          </cell>
          <cell r="AG3717">
            <v>0</v>
          </cell>
          <cell r="AH3717">
            <v>0</v>
          </cell>
          <cell r="AI3717">
            <v>0</v>
          </cell>
          <cell r="AJ3717">
            <v>0</v>
          </cell>
          <cell r="AK3717">
            <v>0</v>
          </cell>
          <cell r="AL3717">
            <v>0</v>
          </cell>
          <cell r="AM3717">
            <v>0</v>
          </cell>
          <cell r="AN3717">
            <v>0</v>
          </cell>
          <cell r="AO3717">
            <v>0</v>
          </cell>
          <cell r="AP3717">
            <v>0</v>
          </cell>
          <cell r="AQ3717">
            <v>5562.8399999999992</v>
          </cell>
        </row>
        <row r="3718">
          <cell r="A3718">
            <v>3</v>
          </cell>
          <cell r="B3718" t="str">
            <v>COP</v>
          </cell>
          <cell r="C3718" t="str">
            <v>Subastas</v>
          </cell>
          <cell r="D3718" t="str">
            <v>Fija</v>
          </cell>
          <cell r="E3718">
            <v>3</v>
          </cell>
          <cell r="F3718">
            <v>36816</v>
          </cell>
          <cell r="G3718" t="str">
            <v>Octubre</v>
          </cell>
          <cell r="H3718">
            <v>2000</v>
          </cell>
          <cell r="I3718">
            <v>37911</v>
          </cell>
          <cell r="J3718">
            <v>2003</v>
          </cell>
          <cell r="K3718" t="str">
            <v>Octubre</v>
          </cell>
          <cell r="L3718">
            <v>36826</v>
          </cell>
          <cell r="M3718" t="str">
            <v>Octubre</v>
          </cell>
          <cell r="N3718">
            <v>2000</v>
          </cell>
          <cell r="P3718">
            <v>0</v>
          </cell>
          <cell r="Q3718">
            <v>15</v>
          </cell>
          <cell r="R3718">
            <v>15.65</v>
          </cell>
          <cell r="S3718">
            <v>98.924999999999997</v>
          </cell>
          <cell r="T3718">
            <v>12635.6</v>
          </cell>
          <cell r="U3718">
            <v>12499.7673</v>
          </cell>
          <cell r="V3718">
            <v>12635.6</v>
          </cell>
          <cell r="W3718">
            <v>12499.7673</v>
          </cell>
          <cell r="X3718">
            <v>12635.6</v>
          </cell>
          <cell r="Y3718">
            <v>1895.34</v>
          </cell>
          <cell r="Z3718">
            <v>14530.94</v>
          </cell>
          <cell r="AA3718">
            <v>197747.14</v>
          </cell>
          <cell r="AB3718">
            <v>0</v>
          </cell>
          <cell r="AC3718">
            <v>0</v>
          </cell>
          <cell r="AD3718">
            <v>1895.34</v>
          </cell>
          <cell r="AE3718">
            <v>1895.34</v>
          </cell>
          <cell r="AF3718">
            <v>1895.34</v>
          </cell>
          <cell r="AG3718">
            <v>0</v>
          </cell>
          <cell r="AH3718">
            <v>0</v>
          </cell>
          <cell r="AI3718">
            <v>0</v>
          </cell>
          <cell r="AJ3718">
            <v>0</v>
          </cell>
          <cell r="AK3718">
            <v>0</v>
          </cell>
          <cell r="AL3718">
            <v>0</v>
          </cell>
          <cell r="AM3718">
            <v>0</v>
          </cell>
          <cell r="AN3718">
            <v>0</v>
          </cell>
          <cell r="AO3718">
            <v>0</v>
          </cell>
          <cell r="AP3718">
            <v>0</v>
          </cell>
          <cell r="AQ3718">
            <v>5686.0199999999995</v>
          </cell>
        </row>
        <row r="3719">
          <cell r="A3719">
            <v>3</v>
          </cell>
          <cell r="B3719" t="str">
            <v>COP</v>
          </cell>
          <cell r="C3719" t="str">
            <v>Subastas</v>
          </cell>
          <cell r="D3719" t="str">
            <v>Fija</v>
          </cell>
          <cell r="E3719">
            <v>5</v>
          </cell>
          <cell r="F3719">
            <v>36560</v>
          </cell>
          <cell r="G3719" t="str">
            <v>Febrero</v>
          </cell>
          <cell r="H3719">
            <v>2000</v>
          </cell>
          <cell r="I3719">
            <v>38387</v>
          </cell>
          <cell r="J3719">
            <v>2005</v>
          </cell>
          <cell r="K3719" t="str">
            <v>Febrero</v>
          </cell>
          <cell r="L3719">
            <v>36826</v>
          </cell>
          <cell r="M3719" t="str">
            <v>Octubre</v>
          </cell>
          <cell r="N3719">
            <v>2000</v>
          </cell>
          <cell r="P3719">
            <v>0</v>
          </cell>
          <cell r="Q3719">
            <v>15</v>
          </cell>
          <cell r="R3719">
            <v>16.399999999999999</v>
          </cell>
          <cell r="S3719">
            <v>106.58499999999999</v>
          </cell>
          <cell r="T3719">
            <v>56292.9</v>
          </cell>
          <cell r="U3719">
            <v>59999.787465000001</v>
          </cell>
          <cell r="V3719">
            <v>56292.9</v>
          </cell>
          <cell r="W3719">
            <v>59999.787465000001</v>
          </cell>
          <cell r="X3719">
            <v>56292.9</v>
          </cell>
          <cell r="Y3719">
            <v>8443.9349999999995</v>
          </cell>
          <cell r="Z3719">
            <v>64736.834999999999</v>
          </cell>
          <cell r="AA3719">
            <v>923203.55999999994</v>
          </cell>
          <cell r="AB3719">
            <v>0</v>
          </cell>
          <cell r="AC3719">
            <v>0</v>
          </cell>
          <cell r="AD3719">
            <v>8443.9349999999995</v>
          </cell>
          <cell r="AE3719">
            <v>8443.9349999999995</v>
          </cell>
          <cell r="AF3719">
            <v>8443.9349999999995</v>
          </cell>
          <cell r="AG3719">
            <v>8443.9349999999995</v>
          </cell>
          <cell r="AH3719">
            <v>8443.9349999999995</v>
          </cell>
          <cell r="AI3719">
            <v>0</v>
          </cell>
          <cell r="AJ3719">
            <v>0</v>
          </cell>
          <cell r="AK3719">
            <v>0</v>
          </cell>
          <cell r="AL3719">
            <v>0</v>
          </cell>
          <cell r="AM3719">
            <v>0</v>
          </cell>
          <cell r="AN3719">
            <v>0</v>
          </cell>
          <cell r="AO3719">
            <v>0</v>
          </cell>
          <cell r="AP3719">
            <v>0</v>
          </cell>
          <cell r="AQ3719">
            <v>42219.674999999996</v>
          </cell>
        </row>
        <row r="3720">
          <cell r="A3720">
            <v>3</v>
          </cell>
          <cell r="B3720" t="str">
            <v>COP</v>
          </cell>
          <cell r="C3720" t="str">
            <v>Forzosas</v>
          </cell>
          <cell r="D3720" t="str">
            <v>Fija</v>
          </cell>
          <cell r="E3720">
            <v>1</v>
          </cell>
          <cell r="F3720">
            <v>36831</v>
          </cell>
          <cell r="G3720" t="str">
            <v>Noviembre</v>
          </cell>
          <cell r="H3720">
            <v>2000</v>
          </cell>
          <cell r="I3720">
            <v>37196</v>
          </cell>
          <cell r="J3720">
            <v>2001</v>
          </cell>
          <cell r="K3720" t="str">
            <v>Noviembre</v>
          </cell>
          <cell r="L3720">
            <v>36832</v>
          </cell>
          <cell r="M3720" t="str">
            <v>Noviembre</v>
          </cell>
          <cell r="N3720">
            <v>2000</v>
          </cell>
          <cell r="O3720">
            <v>49000</v>
          </cell>
          <cell r="P3720">
            <v>0</v>
          </cell>
          <cell r="Q3720">
            <v>15</v>
          </cell>
          <cell r="R3720">
            <v>13.25</v>
          </cell>
          <cell r="S3720">
            <v>101.58</v>
          </cell>
          <cell r="T3720">
            <v>48237.8</v>
          </cell>
          <cell r="U3720">
            <v>48999.957240000003</v>
          </cell>
          <cell r="V3720">
            <v>48237.8</v>
          </cell>
          <cell r="W3720">
            <v>48999.957240000003</v>
          </cell>
          <cell r="X3720">
            <v>48237.8</v>
          </cell>
          <cell r="Y3720">
            <v>7235.67</v>
          </cell>
          <cell r="Z3720">
            <v>55473.47</v>
          </cell>
          <cell r="AA3720">
            <v>639150.85000000009</v>
          </cell>
          <cell r="AB3720">
            <v>0</v>
          </cell>
          <cell r="AC3720">
            <v>0</v>
          </cell>
          <cell r="AD3720">
            <v>7235.67</v>
          </cell>
          <cell r="AE3720">
            <v>0</v>
          </cell>
          <cell r="AF3720">
            <v>0</v>
          </cell>
          <cell r="AG3720">
            <v>0</v>
          </cell>
          <cell r="AH3720">
            <v>0</v>
          </cell>
          <cell r="AI3720">
            <v>0</v>
          </cell>
          <cell r="AJ3720">
            <v>0</v>
          </cell>
          <cell r="AK3720">
            <v>0</v>
          </cell>
          <cell r="AL3720">
            <v>0</v>
          </cell>
          <cell r="AM3720">
            <v>0</v>
          </cell>
          <cell r="AN3720">
            <v>0</v>
          </cell>
          <cell r="AO3720">
            <v>0</v>
          </cell>
          <cell r="AP3720">
            <v>0</v>
          </cell>
          <cell r="AQ3720">
            <v>7235.67</v>
          </cell>
        </row>
        <row r="3721">
          <cell r="A3721">
            <v>3</v>
          </cell>
          <cell r="B3721" t="str">
            <v>COP</v>
          </cell>
          <cell r="C3721" t="str">
            <v>Convenidas</v>
          </cell>
          <cell r="D3721" t="str">
            <v>Fija</v>
          </cell>
          <cell r="E3721">
            <v>1</v>
          </cell>
          <cell r="F3721">
            <v>36831</v>
          </cell>
          <cell r="G3721" t="str">
            <v>Noviembre</v>
          </cell>
          <cell r="H3721">
            <v>2000</v>
          </cell>
          <cell r="I3721">
            <v>37196</v>
          </cell>
          <cell r="J3721">
            <v>2001</v>
          </cell>
          <cell r="K3721" t="str">
            <v>Noviembre</v>
          </cell>
          <cell r="L3721">
            <v>36832</v>
          </cell>
          <cell r="M3721" t="str">
            <v>Noviembre</v>
          </cell>
          <cell r="N3721">
            <v>2000</v>
          </cell>
          <cell r="O3721">
            <v>383000</v>
          </cell>
          <cell r="P3721">
            <v>0</v>
          </cell>
          <cell r="Q3721">
            <v>15</v>
          </cell>
          <cell r="R3721">
            <v>13.25</v>
          </cell>
          <cell r="S3721">
            <v>101.58</v>
          </cell>
          <cell r="T3721">
            <v>377042.7</v>
          </cell>
          <cell r="U3721">
            <v>382999.97466000001</v>
          </cell>
          <cell r="V3721">
            <v>377042.7</v>
          </cell>
          <cell r="W3721">
            <v>382999.97466000001</v>
          </cell>
          <cell r="X3721">
            <v>377042.7</v>
          </cell>
          <cell r="Y3721">
            <v>56556.404999999999</v>
          </cell>
          <cell r="Z3721">
            <v>433599.10499999998</v>
          </cell>
          <cell r="AA3721">
            <v>4995815.7750000004</v>
          </cell>
          <cell r="AB3721">
            <v>0</v>
          </cell>
          <cell r="AC3721">
            <v>0</v>
          </cell>
          <cell r="AD3721">
            <v>56556.404999999999</v>
          </cell>
          <cell r="AE3721">
            <v>0</v>
          </cell>
          <cell r="AF3721">
            <v>0</v>
          </cell>
          <cell r="AG3721">
            <v>0</v>
          </cell>
          <cell r="AH3721">
            <v>0</v>
          </cell>
          <cell r="AI3721">
            <v>0</v>
          </cell>
          <cell r="AJ3721">
            <v>0</v>
          </cell>
          <cell r="AK3721">
            <v>0</v>
          </cell>
          <cell r="AL3721">
            <v>0</v>
          </cell>
          <cell r="AM3721">
            <v>0</v>
          </cell>
          <cell r="AN3721">
            <v>0</v>
          </cell>
          <cell r="AO3721">
            <v>0</v>
          </cell>
          <cell r="AP3721">
            <v>0</v>
          </cell>
          <cell r="AQ3721">
            <v>56556.404999999999</v>
          </cell>
        </row>
        <row r="3722">
          <cell r="A3722">
            <v>3</v>
          </cell>
          <cell r="B3722" t="str">
            <v>COP</v>
          </cell>
          <cell r="C3722" t="str">
            <v>Forzosas</v>
          </cell>
          <cell r="D3722" t="str">
            <v>Fija</v>
          </cell>
          <cell r="E3722">
            <v>2</v>
          </cell>
          <cell r="F3722">
            <v>36787</v>
          </cell>
          <cell r="G3722" t="str">
            <v>Septiembre</v>
          </cell>
          <cell r="H3722">
            <v>2000</v>
          </cell>
          <cell r="I3722">
            <v>37517</v>
          </cell>
          <cell r="J3722">
            <v>2002</v>
          </cell>
          <cell r="K3722" t="str">
            <v>Septiembre</v>
          </cell>
          <cell r="L3722">
            <v>36832</v>
          </cell>
          <cell r="M3722" t="str">
            <v>Noviembre</v>
          </cell>
          <cell r="N3722">
            <v>2000</v>
          </cell>
          <cell r="O3722">
            <v>14000</v>
          </cell>
          <cell r="P3722">
            <v>0</v>
          </cell>
          <cell r="Q3722">
            <v>15</v>
          </cell>
          <cell r="R3722">
            <v>15.25</v>
          </cell>
          <cell r="S3722">
            <v>101.35299999999999</v>
          </cell>
          <cell r="T3722">
            <v>13813.1</v>
          </cell>
          <cell r="U3722">
            <v>13999.991243</v>
          </cell>
          <cell r="V3722">
            <v>13813.1</v>
          </cell>
          <cell r="W3722">
            <v>13999.991243</v>
          </cell>
          <cell r="X3722">
            <v>13813.1</v>
          </cell>
          <cell r="Y3722">
            <v>2071.9650000000001</v>
          </cell>
          <cell r="Z3722">
            <v>15885.065000000001</v>
          </cell>
          <cell r="AA3722">
            <v>210649.77499999999</v>
          </cell>
          <cell r="AB3722">
            <v>0</v>
          </cell>
          <cell r="AC3722">
            <v>0</v>
          </cell>
          <cell r="AD3722">
            <v>2071.9650000000001</v>
          </cell>
          <cell r="AE3722">
            <v>2071.9650000000001</v>
          </cell>
          <cell r="AF3722">
            <v>0</v>
          </cell>
          <cell r="AG3722">
            <v>0</v>
          </cell>
          <cell r="AH3722">
            <v>0</v>
          </cell>
          <cell r="AI3722">
            <v>0</v>
          </cell>
          <cell r="AJ3722">
            <v>0</v>
          </cell>
          <cell r="AK3722">
            <v>0</v>
          </cell>
          <cell r="AL3722">
            <v>0</v>
          </cell>
          <cell r="AM3722">
            <v>0</v>
          </cell>
          <cell r="AN3722">
            <v>0</v>
          </cell>
          <cell r="AO3722">
            <v>0</v>
          </cell>
          <cell r="AP3722">
            <v>0</v>
          </cell>
          <cell r="AQ3722">
            <v>4143.93</v>
          </cell>
        </row>
        <row r="3723">
          <cell r="A3723">
            <v>3</v>
          </cell>
          <cell r="B3723" t="str">
            <v>COP</v>
          </cell>
          <cell r="C3723" t="str">
            <v>Convenidas</v>
          </cell>
          <cell r="D3723" t="str">
            <v>Fija</v>
          </cell>
          <cell r="E3723">
            <v>2</v>
          </cell>
          <cell r="F3723">
            <v>36787</v>
          </cell>
          <cell r="G3723" t="str">
            <v>Septiembre</v>
          </cell>
          <cell r="H3723">
            <v>2000</v>
          </cell>
          <cell r="I3723">
            <v>37517</v>
          </cell>
          <cell r="J3723">
            <v>2002</v>
          </cell>
          <cell r="K3723" t="str">
            <v>Septiembre</v>
          </cell>
          <cell r="L3723">
            <v>36832</v>
          </cell>
          <cell r="M3723" t="str">
            <v>Noviembre</v>
          </cell>
          <cell r="N3723">
            <v>2000</v>
          </cell>
          <cell r="O3723">
            <v>0</v>
          </cell>
          <cell r="P3723">
            <v>0</v>
          </cell>
          <cell r="Q3723">
            <v>15</v>
          </cell>
          <cell r="R3723">
            <v>15.25</v>
          </cell>
          <cell r="S3723">
            <v>101.35299999999999</v>
          </cell>
          <cell r="T3723">
            <v>0</v>
          </cell>
          <cell r="U3723">
            <v>0</v>
          </cell>
          <cell r="V3723">
            <v>0</v>
          </cell>
          <cell r="W3723">
            <v>0</v>
          </cell>
          <cell r="X3723">
            <v>0</v>
          </cell>
          <cell r="Y3723">
            <v>0</v>
          </cell>
          <cell r="Z3723">
            <v>0</v>
          </cell>
          <cell r="AA3723">
            <v>0</v>
          </cell>
          <cell r="AB3723">
            <v>0</v>
          </cell>
          <cell r="AC3723">
            <v>0</v>
          </cell>
          <cell r="AD3723">
            <v>0</v>
          </cell>
          <cell r="AE3723">
            <v>0</v>
          </cell>
          <cell r="AF3723">
            <v>0</v>
          </cell>
          <cell r="AG3723">
            <v>0</v>
          </cell>
          <cell r="AH3723">
            <v>0</v>
          </cell>
          <cell r="AI3723">
            <v>0</v>
          </cell>
          <cell r="AJ3723">
            <v>0</v>
          </cell>
          <cell r="AK3723">
            <v>0</v>
          </cell>
          <cell r="AL3723">
            <v>0</v>
          </cell>
          <cell r="AM3723">
            <v>0</v>
          </cell>
          <cell r="AN3723">
            <v>0</v>
          </cell>
          <cell r="AO3723">
            <v>0</v>
          </cell>
          <cell r="AP3723">
            <v>0</v>
          </cell>
          <cell r="AQ3723">
            <v>0</v>
          </cell>
        </row>
        <row r="3724">
          <cell r="A3724">
            <v>3</v>
          </cell>
          <cell r="B3724" t="str">
            <v>COP</v>
          </cell>
          <cell r="C3724" t="str">
            <v>Forzosas</v>
          </cell>
          <cell r="D3724" t="str">
            <v>Fija</v>
          </cell>
          <cell r="E3724">
            <v>3</v>
          </cell>
          <cell r="F3724">
            <v>36816</v>
          </cell>
          <cell r="G3724" t="str">
            <v>Octubre</v>
          </cell>
          <cell r="H3724">
            <v>2000</v>
          </cell>
          <cell r="I3724">
            <v>37911</v>
          </cell>
          <cell r="J3724">
            <v>2003</v>
          </cell>
          <cell r="K3724" t="str">
            <v>Octubre</v>
          </cell>
          <cell r="L3724">
            <v>36832</v>
          </cell>
          <cell r="M3724" t="str">
            <v>Noviembre</v>
          </cell>
          <cell r="N3724">
            <v>2000</v>
          </cell>
          <cell r="O3724">
            <v>7000</v>
          </cell>
          <cell r="P3724">
            <v>0</v>
          </cell>
          <cell r="Q3724">
            <v>15</v>
          </cell>
          <cell r="R3724">
            <v>15.65</v>
          </cell>
          <cell r="S3724">
            <v>99.162000000000006</v>
          </cell>
          <cell r="T3724">
            <v>7059.1</v>
          </cell>
          <cell r="U3724">
            <v>6999.9447419999997</v>
          </cell>
          <cell r="V3724">
            <v>7059.1</v>
          </cell>
          <cell r="W3724">
            <v>6999.9447419999997</v>
          </cell>
          <cell r="X3724">
            <v>7059.1</v>
          </cell>
          <cell r="Y3724">
            <v>1058.865</v>
          </cell>
          <cell r="Z3724">
            <v>8117.9650000000001</v>
          </cell>
          <cell r="AA3724">
            <v>110474.91500000001</v>
          </cell>
          <cell r="AB3724">
            <v>0</v>
          </cell>
          <cell r="AC3724">
            <v>0</v>
          </cell>
          <cell r="AD3724">
            <v>1058.865</v>
          </cell>
          <cell r="AE3724">
            <v>1058.865</v>
          </cell>
          <cell r="AF3724">
            <v>1058.865</v>
          </cell>
          <cell r="AG3724">
            <v>0</v>
          </cell>
          <cell r="AH3724">
            <v>0</v>
          </cell>
          <cell r="AI3724">
            <v>0</v>
          </cell>
          <cell r="AJ3724">
            <v>0</v>
          </cell>
          <cell r="AK3724">
            <v>0</v>
          </cell>
          <cell r="AL3724">
            <v>0</v>
          </cell>
          <cell r="AM3724">
            <v>0</v>
          </cell>
          <cell r="AN3724">
            <v>0</v>
          </cell>
          <cell r="AO3724">
            <v>0</v>
          </cell>
          <cell r="AP3724">
            <v>0</v>
          </cell>
          <cell r="AQ3724">
            <v>3176.5950000000003</v>
          </cell>
        </row>
        <row r="3725">
          <cell r="A3725">
            <v>3</v>
          </cell>
          <cell r="B3725" t="str">
            <v>COP</v>
          </cell>
          <cell r="C3725" t="str">
            <v>Convenidas</v>
          </cell>
          <cell r="D3725" t="str">
            <v>Fija</v>
          </cell>
          <cell r="E3725">
            <v>3</v>
          </cell>
          <cell r="F3725">
            <v>36816</v>
          </cell>
          <cell r="G3725" t="str">
            <v>Octubre</v>
          </cell>
          <cell r="H3725">
            <v>2000</v>
          </cell>
          <cell r="I3725">
            <v>37911</v>
          </cell>
          <cell r="J3725">
            <v>2003</v>
          </cell>
          <cell r="K3725" t="str">
            <v>Octubre</v>
          </cell>
          <cell r="L3725">
            <v>36832</v>
          </cell>
          <cell r="M3725" t="str">
            <v>Noviembre</v>
          </cell>
          <cell r="N3725">
            <v>2000</v>
          </cell>
          <cell r="O3725">
            <v>0</v>
          </cell>
          <cell r="P3725">
            <v>0</v>
          </cell>
          <cell r="Q3725">
            <v>15</v>
          </cell>
          <cell r="R3725">
            <v>15.65</v>
          </cell>
          <cell r="S3725">
            <v>99.162000000000006</v>
          </cell>
          <cell r="T3725">
            <v>0</v>
          </cell>
          <cell r="U3725">
            <v>0</v>
          </cell>
          <cell r="V3725">
            <v>0</v>
          </cell>
          <cell r="W3725">
            <v>0</v>
          </cell>
          <cell r="X3725">
            <v>0</v>
          </cell>
          <cell r="Y3725">
            <v>0</v>
          </cell>
          <cell r="Z3725">
            <v>0</v>
          </cell>
          <cell r="AA3725">
            <v>0</v>
          </cell>
          <cell r="AB3725">
            <v>0</v>
          </cell>
          <cell r="AC3725">
            <v>0</v>
          </cell>
          <cell r="AD3725">
            <v>0</v>
          </cell>
          <cell r="AE3725">
            <v>0</v>
          </cell>
          <cell r="AF3725">
            <v>0</v>
          </cell>
          <cell r="AG3725">
            <v>0</v>
          </cell>
          <cell r="AH3725">
            <v>0</v>
          </cell>
          <cell r="AI3725">
            <v>0</v>
          </cell>
          <cell r="AJ3725">
            <v>0</v>
          </cell>
          <cell r="AK3725">
            <v>0</v>
          </cell>
          <cell r="AL3725">
            <v>0</v>
          </cell>
          <cell r="AM3725">
            <v>0</v>
          </cell>
          <cell r="AN3725">
            <v>0</v>
          </cell>
          <cell r="AO3725">
            <v>0</v>
          </cell>
          <cell r="AP3725">
            <v>0</v>
          </cell>
          <cell r="AQ3725">
            <v>0</v>
          </cell>
        </row>
        <row r="3726">
          <cell r="A3726">
            <v>3</v>
          </cell>
          <cell r="B3726" t="str">
            <v>COP</v>
          </cell>
          <cell r="C3726" t="str">
            <v>Subastas</v>
          </cell>
          <cell r="D3726" t="str">
            <v>Fija</v>
          </cell>
          <cell r="E3726">
            <v>5</v>
          </cell>
          <cell r="F3726">
            <v>36838</v>
          </cell>
          <cell r="G3726" t="str">
            <v>Noviembre</v>
          </cell>
          <cell r="H3726">
            <v>2000</v>
          </cell>
          <cell r="I3726">
            <v>38664</v>
          </cell>
          <cell r="J3726">
            <v>2005</v>
          </cell>
          <cell r="K3726" t="str">
            <v>Noviembre</v>
          </cell>
          <cell r="L3726">
            <v>36840</v>
          </cell>
          <cell r="M3726" t="str">
            <v>Noviembre</v>
          </cell>
          <cell r="N3726">
            <v>2000</v>
          </cell>
          <cell r="O3726">
            <v>5000</v>
          </cell>
          <cell r="P3726">
            <v>0</v>
          </cell>
          <cell r="Q3726">
            <v>15</v>
          </cell>
          <cell r="R3726">
            <v>16.93</v>
          </cell>
          <cell r="S3726">
            <v>93.855999999999995</v>
          </cell>
          <cell r="T3726">
            <v>5327.3</v>
          </cell>
          <cell r="U3726">
            <v>4999.9906879999999</v>
          </cell>
          <cell r="V3726">
            <v>5327.3</v>
          </cell>
          <cell r="W3726">
            <v>4999.9906879999999</v>
          </cell>
          <cell r="X3726">
            <v>5327.3</v>
          </cell>
          <cell r="Y3726">
            <v>799.09500000000003</v>
          </cell>
          <cell r="Z3726">
            <v>6126.3950000000004</v>
          </cell>
          <cell r="AA3726">
            <v>90191.188999999998</v>
          </cell>
          <cell r="AB3726">
            <v>0</v>
          </cell>
          <cell r="AC3726">
            <v>0</v>
          </cell>
          <cell r="AD3726">
            <v>799.09500000000003</v>
          </cell>
          <cell r="AE3726">
            <v>799.09500000000003</v>
          </cell>
          <cell r="AF3726">
            <v>799.09500000000003</v>
          </cell>
          <cell r="AG3726">
            <v>799.09500000000003</v>
          </cell>
          <cell r="AH3726">
            <v>799.09500000000003</v>
          </cell>
          <cell r="AI3726">
            <v>0</v>
          </cell>
          <cell r="AJ3726">
            <v>0</v>
          </cell>
          <cell r="AK3726">
            <v>0</v>
          </cell>
          <cell r="AL3726">
            <v>0</v>
          </cell>
          <cell r="AM3726">
            <v>0</v>
          </cell>
          <cell r="AN3726">
            <v>0</v>
          </cell>
          <cell r="AO3726">
            <v>0</v>
          </cell>
          <cell r="AP3726">
            <v>0</v>
          </cell>
          <cell r="AQ3726">
            <v>3995.4750000000004</v>
          </cell>
        </row>
        <row r="3727">
          <cell r="A3727">
            <v>3</v>
          </cell>
          <cell r="B3727" t="str">
            <v>COP</v>
          </cell>
          <cell r="C3727" t="str">
            <v>Subastas</v>
          </cell>
          <cell r="D3727" t="str">
            <v>Fija</v>
          </cell>
          <cell r="E3727">
            <v>5</v>
          </cell>
          <cell r="F3727">
            <v>36838</v>
          </cell>
          <cell r="G3727" t="str">
            <v>Noviembre</v>
          </cell>
          <cell r="H3727">
            <v>2000</v>
          </cell>
          <cell r="I3727">
            <v>38664</v>
          </cell>
          <cell r="J3727">
            <v>2005</v>
          </cell>
          <cell r="K3727" t="str">
            <v>Noviembre</v>
          </cell>
          <cell r="L3727">
            <v>36854</v>
          </cell>
          <cell r="M3727" t="str">
            <v>Noviembre</v>
          </cell>
          <cell r="N3727">
            <v>2000</v>
          </cell>
          <cell r="O3727">
            <v>5000</v>
          </cell>
          <cell r="P3727">
            <v>0</v>
          </cell>
          <cell r="Q3727">
            <v>15</v>
          </cell>
          <cell r="R3727">
            <v>17.03</v>
          </cell>
          <cell r="S3727">
            <v>94.116</v>
          </cell>
          <cell r="T3727">
            <v>5312.5</v>
          </cell>
          <cell r="U3727">
            <v>4999.9125000000004</v>
          </cell>
          <cell r="V3727">
            <v>5312.5</v>
          </cell>
          <cell r="W3727">
            <v>4999.9125000000004</v>
          </cell>
          <cell r="X3727">
            <v>5312.5</v>
          </cell>
          <cell r="Y3727">
            <v>796.875</v>
          </cell>
          <cell r="Z3727">
            <v>6109.375</v>
          </cell>
          <cell r="AA3727">
            <v>90471.875</v>
          </cell>
          <cell r="AB3727">
            <v>0</v>
          </cell>
          <cell r="AC3727">
            <v>0</v>
          </cell>
          <cell r="AD3727">
            <v>796.875</v>
          </cell>
          <cell r="AE3727">
            <v>796.875</v>
          </cell>
          <cell r="AF3727">
            <v>796.875</v>
          </cell>
          <cell r="AG3727">
            <v>796.875</v>
          </cell>
          <cell r="AH3727">
            <v>796.875</v>
          </cell>
          <cell r="AI3727">
            <v>0</v>
          </cell>
          <cell r="AJ3727">
            <v>0</v>
          </cell>
          <cell r="AK3727">
            <v>0</v>
          </cell>
          <cell r="AL3727">
            <v>0</v>
          </cell>
          <cell r="AM3727">
            <v>0</v>
          </cell>
          <cell r="AN3727">
            <v>0</v>
          </cell>
          <cell r="AO3727">
            <v>0</v>
          </cell>
          <cell r="AP3727">
            <v>0</v>
          </cell>
          <cell r="AQ3727">
            <v>3984.375</v>
          </cell>
        </row>
        <row r="3728">
          <cell r="A3728">
            <v>3</v>
          </cell>
          <cell r="B3728" t="str">
            <v>COP</v>
          </cell>
          <cell r="C3728" t="str">
            <v>Convenidas</v>
          </cell>
          <cell r="D3728" t="str">
            <v>Fija</v>
          </cell>
          <cell r="E3728">
            <v>5</v>
          </cell>
          <cell r="F3728">
            <v>36838</v>
          </cell>
          <cell r="G3728" t="str">
            <v>Noviembre</v>
          </cell>
          <cell r="H3728">
            <v>2000</v>
          </cell>
          <cell r="I3728">
            <v>38664</v>
          </cell>
          <cell r="J3728">
            <v>2005</v>
          </cell>
          <cell r="K3728" t="str">
            <v>Noviembre</v>
          </cell>
          <cell r="L3728">
            <v>36838</v>
          </cell>
          <cell r="M3728" t="str">
            <v>Noviembre</v>
          </cell>
          <cell r="N3728">
            <v>2000</v>
          </cell>
          <cell r="O3728">
            <v>0</v>
          </cell>
          <cell r="P3728">
            <v>0</v>
          </cell>
          <cell r="Q3728">
            <v>15</v>
          </cell>
          <cell r="R3728">
            <v>17.03</v>
          </cell>
          <cell r="S3728">
            <v>93.51</v>
          </cell>
          <cell r="T3728">
            <v>0</v>
          </cell>
          <cell r="U3728">
            <v>0</v>
          </cell>
          <cell r="V3728">
            <v>0</v>
          </cell>
          <cell r="W3728">
            <v>0</v>
          </cell>
          <cell r="X3728">
            <v>0</v>
          </cell>
          <cell r="Y3728">
            <v>0</v>
          </cell>
          <cell r="Z3728">
            <v>0</v>
          </cell>
          <cell r="AA3728">
            <v>0</v>
          </cell>
          <cell r="AB3728">
            <v>0</v>
          </cell>
          <cell r="AC3728">
            <v>0</v>
          </cell>
          <cell r="AD3728">
            <v>0</v>
          </cell>
          <cell r="AE3728">
            <v>0</v>
          </cell>
          <cell r="AF3728">
            <v>0</v>
          </cell>
          <cell r="AG3728">
            <v>0</v>
          </cell>
          <cell r="AH3728">
            <v>0</v>
          </cell>
          <cell r="AI3728">
            <v>0</v>
          </cell>
          <cell r="AJ3728">
            <v>0</v>
          </cell>
          <cell r="AK3728">
            <v>0</v>
          </cell>
          <cell r="AL3728">
            <v>0</v>
          </cell>
          <cell r="AM3728">
            <v>0</v>
          </cell>
          <cell r="AN3728">
            <v>0</v>
          </cell>
          <cell r="AO3728">
            <v>0</v>
          </cell>
          <cell r="AP3728">
            <v>0</v>
          </cell>
          <cell r="AQ3728">
            <v>0</v>
          </cell>
        </row>
        <row r="3729">
          <cell r="A3729">
            <v>3</v>
          </cell>
          <cell r="B3729" t="str">
            <v>COP</v>
          </cell>
          <cell r="C3729" t="str">
            <v>Subastas</v>
          </cell>
          <cell r="D3729" t="str">
            <v>Fija</v>
          </cell>
          <cell r="E3729">
            <v>90</v>
          </cell>
          <cell r="F3729">
            <v>36833</v>
          </cell>
          <cell r="G3729" t="str">
            <v>Noviembre</v>
          </cell>
          <cell r="H3729">
            <v>2000</v>
          </cell>
          <cell r="I3729">
            <v>36925</v>
          </cell>
          <cell r="J3729">
            <v>2001</v>
          </cell>
          <cell r="K3729" t="str">
            <v>Febrero</v>
          </cell>
          <cell r="L3729">
            <v>36833</v>
          </cell>
          <cell r="M3729" t="str">
            <v>Noviembre</v>
          </cell>
          <cell r="N3729">
            <v>2000</v>
          </cell>
          <cell r="O3729">
            <v>0</v>
          </cell>
          <cell r="Q3729">
            <v>0</v>
          </cell>
          <cell r="R3729">
            <v>12</v>
          </cell>
          <cell r="S3729">
            <v>97.183908514564166</v>
          </cell>
          <cell r="T3729">
            <v>0</v>
          </cell>
          <cell r="U3729">
            <v>0</v>
          </cell>
          <cell r="V3729">
            <v>0</v>
          </cell>
          <cell r="W3729">
            <v>0</v>
          </cell>
          <cell r="X3729">
            <v>0</v>
          </cell>
          <cell r="Y3729">
            <v>0</v>
          </cell>
          <cell r="Z3729">
            <v>0</v>
          </cell>
          <cell r="AA3729">
            <v>0</v>
          </cell>
          <cell r="AB3729">
            <v>0</v>
          </cell>
          <cell r="AC3729">
            <v>0</v>
          </cell>
          <cell r="AD3729">
            <v>0</v>
          </cell>
          <cell r="AE3729">
            <v>0</v>
          </cell>
          <cell r="AF3729">
            <v>0</v>
          </cell>
          <cell r="AG3729">
            <v>0</v>
          </cell>
          <cell r="AH3729">
            <v>0</v>
          </cell>
          <cell r="AI3729">
            <v>0</v>
          </cell>
          <cell r="AJ3729">
            <v>0</v>
          </cell>
          <cell r="AK3729">
            <v>0</v>
          </cell>
          <cell r="AL3729">
            <v>0</v>
          </cell>
          <cell r="AM3729">
            <v>0</v>
          </cell>
          <cell r="AN3729">
            <v>0</v>
          </cell>
          <cell r="AO3729">
            <v>0</v>
          </cell>
          <cell r="AP3729">
            <v>0</v>
          </cell>
          <cell r="AQ3729">
            <v>0</v>
          </cell>
        </row>
        <row r="3730">
          <cell r="A3730">
            <v>3</v>
          </cell>
          <cell r="B3730" t="str">
            <v>COP</v>
          </cell>
          <cell r="C3730" t="str">
            <v>Subastas</v>
          </cell>
          <cell r="D3730" t="str">
            <v>Fija</v>
          </cell>
          <cell r="E3730">
            <v>1</v>
          </cell>
          <cell r="F3730">
            <v>36831</v>
          </cell>
          <cell r="G3730" t="str">
            <v>Noviembre</v>
          </cell>
          <cell r="H3730">
            <v>2000</v>
          </cell>
          <cell r="I3730">
            <v>37196</v>
          </cell>
          <cell r="J3730">
            <v>2001</v>
          </cell>
          <cell r="K3730" t="str">
            <v>Noviembre</v>
          </cell>
          <cell r="L3730">
            <v>36840</v>
          </cell>
          <cell r="M3730" t="str">
            <v>Noviembre</v>
          </cell>
          <cell r="N3730">
            <v>2000</v>
          </cell>
          <cell r="O3730">
            <v>5000</v>
          </cell>
          <cell r="P3730">
            <v>0</v>
          </cell>
          <cell r="Q3730">
            <v>15</v>
          </cell>
          <cell r="R3730">
            <v>13.30625</v>
          </cell>
          <cell r="S3730">
            <v>101.80800000000001</v>
          </cell>
          <cell r="T3730">
            <v>4911.2</v>
          </cell>
          <cell r="U3730">
            <v>4999.9944960000003</v>
          </cell>
          <cell r="V3730">
            <v>4911.2</v>
          </cell>
          <cell r="W3730">
            <v>4999.9944960000003</v>
          </cell>
          <cell r="X3730">
            <v>4911.2</v>
          </cell>
          <cell r="Y3730">
            <v>736.68</v>
          </cell>
          <cell r="Z3730">
            <v>5647.88</v>
          </cell>
          <cell r="AA3730">
            <v>65349.654999999999</v>
          </cell>
          <cell r="AB3730">
            <v>0</v>
          </cell>
          <cell r="AC3730">
            <v>0</v>
          </cell>
          <cell r="AD3730">
            <v>736.68</v>
          </cell>
          <cell r="AE3730">
            <v>0</v>
          </cell>
          <cell r="AF3730">
            <v>0</v>
          </cell>
          <cell r="AG3730">
            <v>0</v>
          </cell>
          <cell r="AH3730">
            <v>0</v>
          </cell>
          <cell r="AI3730">
            <v>0</v>
          </cell>
          <cell r="AJ3730">
            <v>0</v>
          </cell>
          <cell r="AK3730">
            <v>0</v>
          </cell>
          <cell r="AL3730">
            <v>0</v>
          </cell>
          <cell r="AM3730">
            <v>0</v>
          </cell>
          <cell r="AN3730">
            <v>0</v>
          </cell>
          <cell r="AO3730">
            <v>0</v>
          </cell>
          <cell r="AP3730">
            <v>0</v>
          </cell>
          <cell r="AQ3730">
            <v>736.68</v>
          </cell>
        </row>
        <row r="3731">
          <cell r="A3731">
            <v>3</v>
          </cell>
          <cell r="B3731" t="str">
            <v>COP</v>
          </cell>
          <cell r="C3731" t="str">
            <v>Subastas</v>
          </cell>
          <cell r="D3731" t="str">
            <v>Fija</v>
          </cell>
          <cell r="E3731">
            <v>2</v>
          </cell>
          <cell r="F3731">
            <v>36787</v>
          </cell>
          <cell r="G3731" t="str">
            <v>Septiembre</v>
          </cell>
          <cell r="H3731">
            <v>2000</v>
          </cell>
          <cell r="I3731">
            <v>37517</v>
          </cell>
          <cell r="J3731">
            <v>2002</v>
          </cell>
          <cell r="K3731" t="str">
            <v>Septiembre</v>
          </cell>
          <cell r="L3731">
            <v>36840</v>
          </cell>
          <cell r="M3731" t="str">
            <v>Noviembre</v>
          </cell>
          <cell r="N3731">
            <v>2000</v>
          </cell>
          <cell r="O3731">
            <v>10000</v>
          </cell>
          <cell r="P3731">
            <v>0</v>
          </cell>
          <cell r="Q3731">
            <v>15</v>
          </cell>
          <cell r="R3731">
            <v>15.386363636363637</v>
          </cell>
          <cell r="S3731">
            <v>101.462</v>
          </cell>
          <cell r="T3731">
            <v>9855.9</v>
          </cell>
          <cell r="U3731">
            <v>9999.9932580000004</v>
          </cell>
          <cell r="V3731">
            <v>9855.9</v>
          </cell>
          <cell r="W3731">
            <v>9999.9932580000004</v>
          </cell>
          <cell r="X3731">
            <v>9855.9</v>
          </cell>
          <cell r="Y3731">
            <v>1478.385</v>
          </cell>
          <cell r="Z3731">
            <v>11334.285</v>
          </cell>
          <cell r="AA3731">
            <v>151646.46136363636</v>
          </cell>
          <cell r="AB3731">
            <v>0</v>
          </cell>
          <cell r="AC3731">
            <v>0</v>
          </cell>
          <cell r="AD3731">
            <v>1478.385</v>
          </cell>
          <cell r="AE3731">
            <v>1478.385</v>
          </cell>
          <cell r="AF3731">
            <v>0</v>
          </cell>
          <cell r="AG3731">
            <v>0</v>
          </cell>
          <cell r="AH3731">
            <v>0</v>
          </cell>
          <cell r="AI3731">
            <v>0</v>
          </cell>
          <cell r="AJ3731">
            <v>0</v>
          </cell>
          <cell r="AK3731">
            <v>0</v>
          </cell>
          <cell r="AL3731">
            <v>0</v>
          </cell>
          <cell r="AM3731">
            <v>0</v>
          </cell>
          <cell r="AN3731">
            <v>0</v>
          </cell>
          <cell r="AO3731">
            <v>0</v>
          </cell>
          <cell r="AP3731">
            <v>0</v>
          </cell>
          <cell r="AQ3731">
            <v>2956.77</v>
          </cell>
        </row>
        <row r="3732">
          <cell r="A3732">
            <v>3</v>
          </cell>
          <cell r="B3732" t="str">
            <v>COP</v>
          </cell>
          <cell r="C3732" t="str">
            <v>Subastas</v>
          </cell>
          <cell r="D3732" t="str">
            <v>Fija</v>
          </cell>
          <cell r="E3732">
            <v>3</v>
          </cell>
          <cell r="F3732">
            <v>36816</v>
          </cell>
          <cell r="G3732" t="str">
            <v>Octubre</v>
          </cell>
          <cell r="H3732">
            <v>2000</v>
          </cell>
          <cell r="I3732">
            <v>37911</v>
          </cell>
          <cell r="J3732">
            <v>2003</v>
          </cell>
          <cell r="K3732" t="str">
            <v>Octubre</v>
          </cell>
          <cell r="L3732">
            <v>36840</v>
          </cell>
          <cell r="M3732" t="str">
            <v>Noviembre</v>
          </cell>
          <cell r="N3732">
            <v>2000</v>
          </cell>
          <cell r="O3732">
            <v>10000</v>
          </cell>
          <cell r="P3732">
            <v>0</v>
          </cell>
          <cell r="Q3732">
            <v>15</v>
          </cell>
          <cell r="R3732">
            <v>15.813636363636364</v>
          </cell>
          <cell r="S3732">
            <v>99.119</v>
          </cell>
          <cell r="T3732">
            <v>10088.799999999999</v>
          </cell>
          <cell r="U3732">
            <v>9999.9176719999996</v>
          </cell>
          <cell r="V3732">
            <v>10088.799999999999</v>
          </cell>
          <cell r="W3732">
            <v>9999.9176719999996</v>
          </cell>
          <cell r="X3732">
            <v>10088.799999999999</v>
          </cell>
          <cell r="Y3732">
            <v>1513.32</v>
          </cell>
          <cell r="Z3732">
            <v>11602.119999999999</v>
          </cell>
          <cell r="AA3732">
            <v>159540.61454545453</v>
          </cell>
          <cell r="AB3732">
            <v>0</v>
          </cell>
          <cell r="AC3732">
            <v>0</v>
          </cell>
          <cell r="AD3732">
            <v>1513.32</v>
          </cell>
          <cell r="AE3732">
            <v>1513.32</v>
          </cell>
          <cell r="AF3732">
            <v>1513.32</v>
          </cell>
          <cell r="AG3732">
            <v>0</v>
          </cell>
          <cell r="AH3732">
            <v>0</v>
          </cell>
          <cell r="AI3732">
            <v>0</v>
          </cell>
          <cell r="AJ3732">
            <v>0</v>
          </cell>
          <cell r="AK3732">
            <v>0</v>
          </cell>
          <cell r="AL3732">
            <v>0</v>
          </cell>
          <cell r="AM3732">
            <v>0</v>
          </cell>
          <cell r="AN3732">
            <v>0</v>
          </cell>
          <cell r="AO3732">
            <v>0</v>
          </cell>
          <cell r="AP3732">
            <v>0</v>
          </cell>
          <cell r="AQ3732">
            <v>4539.96</v>
          </cell>
        </row>
        <row r="3733">
          <cell r="A3733">
            <v>3</v>
          </cell>
          <cell r="B3733" t="str">
            <v>COP</v>
          </cell>
          <cell r="C3733" t="str">
            <v>Subastas</v>
          </cell>
          <cell r="D3733" t="str">
            <v>Fija</v>
          </cell>
          <cell r="E3733">
            <v>90</v>
          </cell>
          <cell r="F3733">
            <v>36833</v>
          </cell>
          <cell r="G3733" t="str">
            <v>Noviembre</v>
          </cell>
          <cell r="H3733">
            <v>2000</v>
          </cell>
          <cell r="I3733">
            <v>36925</v>
          </cell>
          <cell r="J3733">
            <v>2001</v>
          </cell>
          <cell r="K3733" t="str">
            <v>Febrero</v>
          </cell>
          <cell r="L3733">
            <v>36840</v>
          </cell>
          <cell r="M3733" t="str">
            <v>Noviembre</v>
          </cell>
          <cell r="N3733">
            <v>2000</v>
          </cell>
          <cell r="O3733">
            <v>0</v>
          </cell>
          <cell r="Q3733">
            <v>0</v>
          </cell>
          <cell r="R3733">
            <v>12</v>
          </cell>
          <cell r="S3733">
            <v>97.395360334184502</v>
          </cell>
          <cell r="T3733">
            <v>0</v>
          </cell>
          <cell r="U3733">
            <v>0</v>
          </cell>
          <cell r="V3733">
            <v>0</v>
          </cell>
          <cell r="W3733">
            <v>0</v>
          </cell>
          <cell r="X3733">
            <v>0</v>
          </cell>
          <cell r="Y3733">
            <v>0</v>
          </cell>
          <cell r="Z3733">
            <v>0</v>
          </cell>
          <cell r="AA3733">
            <v>0</v>
          </cell>
          <cell r="AB3733">
            <v>0</v>
          </cell>
          <cell r="AC3733">
            <v>0</v>
          </cell>
          <cell r="AD3733">
            <v>0</v>
          </cell>
          <cell r="AE3733">
            <v>0</v>
          </cell>
          <cell r="AF3733">
            <v>0</v>
          </cell>
          <cell r="AG3733">
            <v>0</v>
          </cell>
          <cell r="AH3733">
            <v>0</v>
          </cell>
          <cell r="AI3733">
            <v>0</v>
          </cell>
          <cell r="AJ3733">
            <v>0</v>
          </cell>
          <cell r="AK3733">
            <v>0</v>
          </cell>
          <cell r="AL3733">
            <v>0</v>
          </cell>
          <cell r="AM3733">
            <v>0</v>
          </cell>
          <cell r="AN3733">
            <v>0</v>
          </cell>
          <cell r="AO3733">
            <v>0</v>
          </cell>
          <cell r="AP3733">
            <v>0</v>
          </cell>
          <cell r="AQ3733">
            <v>0</v>
          </cell>
        </row>
        <row r="3734">
          <cell r="A3734">
            <v>3</v>
          </cell>
          <cell r="B3734" t="str">
            <v>COP</v>
          </cell>
          <cell r="C3734" t="str">
            <v>Subastas</v>
          </cell>
          <cell r="D3734" t="str">
            <v>Fija</v>
          </cell>
          <cell r="E3734">
            <v>1</v>
          </cell>
          <cell r="F3734">
            <v>36831</v>
          </cell>
          <cell r="G3734" t="str">
            <v>Noviembre</v>
          </cell>
          <cell r="H3734">
            <v>2000</v>
          </cell>
          <cell r="I3734">
            <v>37196</v>
          </cell>
          <cell r="J3734">
            <v>2001</v>
          </cell>
          <cell r="K3734" t="str">
            <v>Noviembre</v>
          </cell>
          <cell r="L3734">
            <v>36847</v>
          </cell>
          <cell r="M3734" t="str">
            <v>Noviembre</v>
          </cell>
          <cell r="N3734">
            <v>2000</v>
          </cell>
          <cell r="O3734">
            <v>5000</v>
          </cell>
          <cell r="P3734">
            <v>0</v>
          </cell>
          <cell r="Q3734">
            <v>15</v>
          </cell>
          <cell r="R3734">
            <v>13.362500000000001</v>
          </cell>
          <cell r="S3734">
            <v>102.004</v>
          </cell>
          <cell r="T3734">
            <v>4901.7</v>
          </cell>
          <cell r="U3734">
            <v>4999.9300679999997</v>
          </cell>
          <cell r="V3734">
            <v>4901.7</v>
          </cell>
          <cell r="W3734">
            <v>4999.9300679999997</v>
          </cell>
          <cell r="X3734">
            <v>4901.7</v>
          </cell>
          <cell r="Y3734">
            <v>735.255</v>
          </cell>
          <cell r="Z3734">
            <v>5636.9549999999999</v>
          </cell>
          <cell r="AA3734">
            <v>65498.966249999998</v>
          </cell>
          <cell r="AB3734">
            <v>0</v>
          </cell>
          <cell r="AC3734">
            <v>0</v>
          </cell>
          <cell r="AD3734">
            <v>735.255</v>
          </cell>
          <cell r="AE3734">
            <v>0</v>
          </cell>
          <cell r="AF3734">
            <v>0</v>
          </cell>
          <cell r="AG3734">
            <v>0</v>
          </cell>
          <cell r="AH3734">
            <v>0</v>
          </cell>
          <cell r="AI3734">
            <v>0</v>
          </cell>
          <cell r="AJ3734">
            <v>0</v>
          </cell>
          <cell r="AK3734">
            <v>0</v>
          </cell>
          <cell r="AL3734">
            <v>0</v>
          </cell>
          <cell r="AM3734">
            <v>0</v>
          </cell>
          <cell r="AN3734">
            <v>0</v>
          </cell>
          <cell r="AO3734">
            <v>0</v>
          </cell>
          <cell r="AP3734">
            <v>0</v>
          </cell>
          <cell r="AQ3734">
            <v>735.255</v>
          </cell>
        </row>
        <row r="3735">
          <cell r="A3735">
            <v>3</v>
          </cell>
          <cell r="B3735" t="str">
            <v>COP</v>
          </cell>
          <cell r="C3735" t="str">
            <v>Subastas</v>
          </cell>
          <cell r="D3735" t="str">
            <v>Fija</v>
          </cell>
          <cell r="E3735">
            <v>90</v>
          </cell>
          <cell r="F3735">
            <v>36833</v>
          </cell>
          <cell r="G3735" t="str">
            <v>Noviembre</v>
          </cell>
          <cell r="H3735">
            <v>2000</v>
          </cell>
          <cell r="I3735">
            <v>36925</v>
          </cell>
          <cell r="J3735">
            <v>2001</v>
          </cell>
          <cell r="K3735" t="str">
            <v>Febrero</v>
          </cell>
          <cell r="L3735">
            <v>36847</v>
          </cell>
          <cell r="M3735" t="str">
            <v>Noviembre</v>
          </cell>
          <cell r="N3735">
            <v>2000</v>
          </cell>
          <cell r="O3735">
            <v>0</v>
          </cell>
          <cell r="Q3735">
            <v>0</v>
          </cell>
          <cell r="R3735">
            <v>12</v>
          </cell>
          <cell r="S3735">
            <v>97.607272228653713</v>
          </cell>
          <cell r="T3735">
            <v>0</v>
          </cell>
          <cell r="U3735">
            <v>0</v>
          </cell>
          <cell r="V3735">
            <v>0</v>
          </cell>
          <cell r="W3735">
            <v>0</v>
          </cell>
          <cell r="X3735">
            <v>0</v>
          </cell>
          <cell r="Y3735">
            <v>0</v>
          </cell>
          <cell r="Z3735">
            <v>0</v>
          </cell>
          <cell r="AA3735">
            <v>0</v>
          </cell>
          <cell r="AB3735">
            <v>0</v>
          </cell>
          <cell r="AC3735">
            <v>0</v>
          </cell>
          <cell r="AD3735">
            <v>0</v>
          </cell>
          <cell r="AE3735">
            <v>0</v>
          </cell>
          <cell r="AF3735">
            <v>0</v>
          </cell>
          <cell r="AG3735">
            <v>0</v>
          </cell>
          <cell r="AH3735">
            <v>0</v>
          </cell>
          <cell r="AI3735">
            <v>0</v>
          </cell>
          <cell r="AJ3735">
            <v>0</v>
          </cell>
          <cell r="AK3735">
            <v>0</v>
          </cell>
          <cell r="AL3735">
            <v>0</v>
          </cell>
          <cell r="AM3735">
            <v>0</v>
          </cell>
          <cell r="AN3735">
            <v>0</v>
          </cell>
          <cell r="AO3735">
            <v>0</v>
          </cell>
          <cell r="AP3735">
            <v>0</v>
          </cell>
          <cell r="AQ3735">
            <v>0</v>
          </cell>
        </row>
        <row r="3736">
          <cell r="A3736">
            <v>3</v>
          </cell>
          <cell r="B3736" t="str">
            <v>COP</v>
          </cell>
          <cell r="C3736" t="str">
            <v>Subastas</v>
          </cell>
          <cell r="D3736" t="str">
            <v>Fija</v>
          </cell>
          <cell r="E3736">
            <v>1</v>
          </cell>
          <cell r="F3736">
            <v>36831</v>
          </cell>
          <cell r="G3736" t="str">
            <v>Noviembre</v>
          </cell>
          <cell r="H3736">
            <v>2000</v>
          </cell>
          <cell r="I3736">
            <v>37196</v>
          </cell>
          <cell r="J3736">
            <v>2001</v>
          </cell>
          <cell r="K3736" t="str">
            <v>Noviembre</v>
          </cell>
          <cell r="L3736">
            <v>36854</v>
          </cell>
          <cell r="M3736" t="str">
            <v>Noviembre</v>
          </cell>
          <cell r="N3736">
            <v>2000</v>
          </cell>
          <cell r="O3736">
            <v>10000</v>
          </cell>
          <cell r="P3736">
            <v>0</v>
          </cell>
          <cell r="Q3736">
            <v>15</v>
          </cell>
          <cell r="R3736">
            <v>13.418750000000001</v>
          </cell>
          <cell r="S3736">
            <v>102.202</v>
          </cell>
          <cell r="T3736">
            <v>9784.5</v>
          </cell>
          <cell r="U3736">
            <v>9999.9546900000005</v>
          </cell>
          <cell r="V3736">
            <v>9784.5</v>
          </cell>
          <cell r="W3736">
            <v>9999.9546900000005</v>
          </cell>
          <cell r="X3736">
            <v>9784.5</v>
          </cell>
          <cell r="Y3736">
            <v>1467.675</v>
          </cell>
          <cell r="Z3736">
            <v>11252.174999999999</v>
          </cell>
          <cell r="AA3736">
            <v>131295.75937500002</v>
          </cell>
          <cell r="AB3736">
            <v>0</v>
          </cell>
          <cell r="AC3736">
            <v>0</v>
          </cell>
          <cell r="AD3736">
            <v>1467.675</v>
          </cell>
          <cell r="AE3736">
            <v>0</v>
          </cell>
          <cell r="AF3736">
            <v>0</v>
          </cell>
          <cell r="AG3736">
            <v>0</v>
          </cell>
          <cell r="AH3736">
            <v>0</v>
          </cell>
          <cell r="AI3736">
            <v>0</v>
          </cell>
          <cell r="AJ3736">
            <v>0</v>
          </cell>
          <cell r="AK3736">
            <v>0</v>
          </cell>
          <cell r="AL3736">
            <v>0</v>
          </cell>
          <cell r="AM3736">
            <v>0</v>
          </cell>
          <cell r="AN3736">
            <v>0</v>
          </cell>
          <cell r="AO3736">
            <v>0</v>
          </cell>
          <cell r="AP3736">
            <v>0</v>
          </cell>
          <cell r="AQ3736">
            <v>1467.675</v>
          </cell>
        </row>
        <row r="3737">
          <cell r="A3737">
            <v>3</v>
          </cell>
          <cell r="B3737" t="str">
            <v>COP</v>
          </cell>
          <cell r="C3737" t="str">
            <v>Subastas</v>
          </cell>
          <cell r="D3737" t="str">
            <v>Fija</v>
          </cell>
          <cell r="E3737">
            <v>2</v>
          </cell>
          <cell r="F3737">
            <v>36787</v>
          </cell>
          <cell r="G3737" t="str">
            <v>Septiembre</v>
          </cell>
          <cell r="H3737">
            <v>2000</v>
          </cell>
          <cell r="I3737">
            <v>37517</v>
          </cell>
          <cell r="J3737">
            <v>2002</v>
          </cell>
          <cell r="K3737" t="str">
            <v>Septiembre</v>
          </cell>
          <cell r="L3737">
            <v>36854</v>
          </cell>
          <cell r="M3737" t="str">
            <v>Noviembre</v>
          </cell>
          <cell r="N3737">
            <v>2000</v>
          </cell>
          <cell r="O3737">
            <v>10000</v>
          </cell>
          <cell r="P3737">
            <v>0</v>
          </cell>
          <cell r="Q3737">
            <v>15</v>
          </cell>
          <cell r="R3737">
            <v>15.522727272727273</v>
          </cell>
          <cell r="S3737">
            <v>101.81699999999999</v>
          </cell>
          <cell r="T3737">
            <v>9821.5</v>
          </cell>
          <cell r="U3737">
            <v>9999.956655</v>
          </cell>
          <cell r="V3737">
            <v>9821.5</v>
          </cell>
          <cell r="W3737">
            <v>9999.956655</v>
          </cell>
          <cell r="X3737">
            <v>9821.5</v>
          </cell>
          <cell r="Y3737">
            <v>1473.2249999999999</v>
          </cell>
          <cell r="Z3737">
            <v>11294.725</v>
          </cell>
          <cell r="AA3737">
            <v>152456.46590909091</v>
          </cell>
          <cell r="AB3737">
            <v>0</v>
          </cell>
          <cell r="AC3737">
            <v>0</v>
          </cell>
          <cell r="AD3737">
            <v>1473.2249999999999</v>
          </cell>
          <cell r="AE3737">
            <v>1473.2249999999999</v>
          </cell>
          <cell r="AF3737">
            <v>0</v>
          </cell>
          <cell r="AG3737">
            <v>0</v>
          </cell>
          <cell r="AH3737">
            <v>0</v>
          </cell>
          <cell r="AI3737">
            <v>0</v>
          </cell>
          <cell r="AJ3737">
            <v>0</v>
          </cell>
          <cell r="AK3737">
            <v>0</v>
          </cell>
          <cell r="AL3737">
            <v>0</v>
          </cell>
          <cell r="AM3737">
            <v>0</v>
          </cell>
          <cell r="AN3737">
            <v>0</v>
          </cell>
          <cell r="AO3737">
            <v>0</v>
          </cell>
          <cell r="AP3737">
            <v>0</v>
          </cell>
          <cell r="AQ3737">
            <v>2946.45</v>
          </cell>
        </row>
        <row r="3738">
          <cell r="A3738">
            <v>3</v>
          </cell>
          <cell r="B3738" t="str">
            <v>COP</v>
          </cell>
          <cell r="C3738" t="str">
            <v>Subastas</v>
          </cell>
          <cell r="D3738" t="str">
            <v>Fija</v>
          </cell>
          <cell r="E3738">
            <v>3</v>
          </cell>
          <cell r="F3738">
            <v>36816</v>
          </cell>
          <cell r="G3738" t="str">
            <v>Octubre</v>
          </cell>
          <cell r="H3738">
            <v>2000</v>
          </cell>
          <cell r="I3738">
            <v>37911</v>
          </cell>
          <cell r="J3738">
            <v>2003</v>
          </cell>
          <cell r="K3738" t="str">
            <v>Octubre</v>
          </cell>
          <cell r="L3738">
            <v>36854</v>
          </cell>
          <cell r="M3738" t="str">
            <v>Noviembre</v>
          </cell>
          <cell r="N3738">
            <v>2000</v>
          </cell>
          <cell r="O3738">
            <v>10000</v>
          </cell>
          <cell r="P3738">
            <v>0</v>
          </cell>
          <cell r="Q3738">
            <v>15</v>
          </cell>
          <cell r="R3738">
            <v>15.977272727272728</v>
          </cell>
          <cell r="S3738">
            <v>99.325000000000003</v>
          </cell>
          <cell r="T3738">
            <v>10067.9</v>
          </cell>
          <cell r="U3738">
            <v>9999.941675</v>
          </cell>
          <cell r="V3738">
            <v>10067.9</v>
          </cell>
          <cell r="W3738">
            <v>9999.941675</v>
          </cell>
          <cell r="X3738">
            <v>10067.9</v>
          </cell>
          <cell r="Y3738">
            <v>1510.1849999999999</v>
          </cell>
          <cell r="Z3738">
            <v>11578.084999999999</v>
          </cell>
          <cell r="AA3738">
            <v>160857.58409090911</v>
          </cell>
          <cell r="AB3738">
            <v>0</v>
          </cell>
          <cell r="AC3738">
            <v>0</v>
          </cell>
          <cell r="AD3738">
            <v>1510.1849999999999</v>
          </cell>
          <cell r="AE3738">
            <v>1510.1849999999999</v>
          </cell>
          <cell r="AF3738">
            <v>1510.1849999999999</v>
          </cell>
          <cell r="AG3738">
            <v>0</v>
          </cell>
          <cell r="AH3738">
            <v>0</v>
          </cell>
          <cell r="AI3738">
            <v>0</v>
          </cell>
          <cell r="AJ3738">
            <v>0</v>
          </cell>
          <cell r="AK3738">
            <v>0</v>
          </cell>
          <cell r="AL3738">
            <v>0</v>
          </cell>
          <cell r="AM3738">
            <v>0</v>
          </cell>
          <cell r="AN3738">
            <v>0</v>
          </cell>
          <cell r="AO3738">
            <v>0</v>
          </cell>
          <cell r="AP3738">
            <v>0</v>
          </cell>
          <cell r="AQ3738">
            <v>4530.5550000000003</v>
          </cell>
        </row>
        <row r="3739">
          <cell r="A3739">
            <v>3</v>
          </cell>
          <cell r="B3739" t="str">
            <v>COP</v>
          </cell>
          <cell r="C3739" t="str">
            <v>Subastas</v>
          </cell>
          <cell r="D3739" t="str">
            <v>Fija</v>
          </cell>
          <cell r="E3739">
            <v>90</v>
          </cell>
          <cell r="F3739">
            <v>36833</v>
          </cell>
          <cell r="G3739" t="str">
            <v>Noviembre</v>
          </cell>
          <cell r="H3739">
            <v>2000</v>
          </cell>
          <cell r="I3739">
            <v>36925</v>
          </cell>
          <cell r="J3739">
            <v>2001</v>
          </cell>
          <cell r="K3739" t="str">
            <v>Febrero</v>
          </cell>
          <cell r="L3739">
            <v>36854</v>
          </cell>
          <cell r="M3739" t="str">
            <v>Noviembre</v>
          </cell>
          <cell r="N3739">
            <v>2000</v>
          </cell>
          <cell r="O3739">
            <v>0</v>
          </cell>
          <cell r="Q3739">
            <v>0</v>
          </cell>
          <cell r="R3739">
            <v>12</v>
          </cell>
          <cell r="S3739">
            <v>97.819645198998202</v>
          </cell>
          <cell r="T3739">
            <v>0</v>
          </cell>
          <cell r="U3739">
            <v>0</v>
          </cell>
          <cell r="V3739">
            <v>0</v>
          </cell>
          <cell r="W3739">
            <v>0</v>
          </cell>
          <cell r="X3739">
            <v>0</v>
          </cell>
          <cell r="Y3739">
            <v>0</v>
          </cell>
          <cell r="Z3739">
            <v>0</v>
          </cell>
          <cell r="AA3739">
            <v>0</v>
          </cell>
          <cell r="AB3739">
            <v>0</v>
          </cell>
          <cell r="AC3739">
            <v>0</v>
          </cell>
          <cell r="AD3739">
            <v>0</v>
          </cell>
          <cell r="AE3739">
            <v>0</v>
          </cell>
          <cell r="AF3739">
            <v>0</v>
          </cell>
          <cell r="AG3739">
            <v>0</v>
          </cell>
          <cell r="AH3739">
            <v>0</v>
          </cell>
          <cell r="AI3739">
            <v>0</v>
          </cell>
          <cell r="AJ3739">
            <v>0</v>
          </cell>
          <cell r="AK3739">
            <v>0</v>
          </cell>
          <cell r="AL3739">
            <v>0</v>
          </cell>
          <cell r="AM3739">
            <v>0</v>
          </cell>
          <cell r="AN3739">
            <v>0</v>
          </cell>
          <cell r="AO3739">
            <v>0</v>
          </cell>
          <cell r="AP3739">
            <v>0</v>
          </cell>
          <cell r="AQ3739">
            <v>0</v>
          </cell>
        </row>
        <row r="3740">
          <cell r="A3740">
            <v>3</v>
          </cell>
          <cell r="B3740" t="str">
            <v>COP</v>
          </cell>
          <cell r="C3740" t="str">
            <v>Convenidas St</v>
          </cell>
          <cell r="D3740" t="str">
            <v>Variable</v>
          </cell>
          <cell r="E3740">
            <v>10</v>
          </cell>
          <cell r="F3740">
            <v>36824</v>
          </cell>
          <cell r="G3740" t="str">
            <v>Octubre</v>
          </cell>
          <cell r="H3740">
            <v>2000</v>
          </cell>
          <cell r="I3740">
            <v>40476</v>
          </cell>
          <cell r="J3740">
            <v>2010</v>
          </cell>
          <cell r="K3740" t="str">
            <v>Octubre</v>
          </cell>
          <cell r="L3740">
            <v>36824</v>
          </cell>
          <cell r="M3740" t="str">
            <v>Octubre</v>
          </cell>
          <cell r="N3740">
            <v>2000</v>
          </cell>
          <cell r="O3740">
            <v>500</v>
          </cell>
          <cell r="P3740">
            <v>7.1</v>
          </cell>
          <cell r="Q3740">
            <v>17.979117567455226</v>
          </cell>
          <cell r="R3740">
            <v>17.979117567455226</v>
          </cell>
          <cell r="S3740">
            <v>100</v>
          </cell>
          <cell r="T3740">
            <v>500</v>
          </cell>
          <cell r="U3740">
            <v>500</v>
          </cell>
          <cell r="V3740">
            <v>500</v>
          </cell>
          <cell r="W3740">
            <v>500</v>
          </cell>
          <cell r="X3740">
            <v>500</v>
          </cell>
          <cell r="Y3740">
            <v>89.895587837276139</v>
          </cell>
          <cell r="Z3740">
            <v>589.89558783727614</v>
          </cell>
          <cell r="AA3740">
            <v>8989.5587837276125</v>
          </cell>
          <cell r="AB3740">
            <v>0</v>
          </cell>
          <cell r="AC3740">
            <v>0</v>
          </cell>
          <cell r="AD3740">
            <v>82.8</v>
          </cell>
          <cell r="AE3740">
            <v>70.099999999999994</v>
          </cell>
          <cell r="AF3740">
            <v>64.949999999999989</v>
          </cell>
          <cell r="AG3740">
            <v>59.6</v>
          </cell>
          <cell r="AH3740">
            <v>56.9</v>
          </cell>
          <cell r="AI3740">
            <v>56.9</v>
          </cell>
          <cell r="AJ3740">
            <v>56.9</v>
          </cell>
          <cell r="AK3740">
            <v>67.650000000000006</v>
          </cell>
          <cell r="AL3740">
            <v>67.650000000000006</v>
          </cell>
          <cell r="AM3740">
            <v>67.650000000000006</v>
          </cell>
          <cell r="AN3740">
            <v>0</v>
          </cell>
          <cell r="AO3740">
            <v>0</v>
          </cell>
          <cell r="AP3740">
            <v>0</v>
          </cell>
          <cell r="AQ3740">
            <v>651.09999999999991</v>
          </cell>
        </row>
        <row r="3741">
          <cell r="A3741">
            <v>3</v>
          </cell>
          <cell r="B3741" t="str">
            <v>COP</v>
          </cell>
          <cell r="C3741" t="str">
            <v>Subastas</v>
          </cell>
          <cell r="D3741" t="str">
            <v>Fija</v>
          </cell>
          <cell r="E3741">
            <v>90</v>
          </cell>
          <cell r="F3741">
            <v>36833</v>
          </cell>
          <cell r="G3741" t="str">
            <v>Noviembre</v>
          </cell>
          <cell r="H3741">
            <v>2000</v>
          </cell>
          <cell r="I3741">
            <v>36925</v>
          </cell>
          <cell r="J3741">
            <v>2001</v>
          </cell>
          <cell r="K3741" t="str">
            <v>Febrero</v>
          </cell>
          <cell r="L3741">
            <v>36861</v>
          </cell>
          <cell r="M3741" t="str">
            <v>Diciembre</v>
          </cell>
          <cell r="N3741">
            <v>2000</v>
          </cell>
          <cell r="O3741">
            <v>0</v>
          </cell>
          <cell r="Q3741">
            <v>0</v>
          </cell>
          <cell r="R3741">
            <v>12</v>
          </cell>
          <cell r="S3741">
            <v>98.032480248422516</v>
          </cell>
          <cell r="T3741">
            <v>0</v>
          </cell>
          <cell r="U3741">
            <v>0</v>
          </cell>
          <cell r="V3741">
            <v>0</v>
          </cell>
          <cell r="W3741">
            <v>0</v>
          </cell>
          <cell r="X3741">
            <v>0</v>
          </cell>
          <cell r="Y3741">
            <v>0</v>
          </cell>
          <cell r="Z3741">
            <v>0</v>
          </cell>
          <cell r="AA3741">
            <v>0</v>
          </cell>
          <cell r="AB3741">
            <v>0</v>
          </cell>
          <cell r="AC3741">
            <v>0</v>
          </cell>
          <cell r="AD3741">
            <v>0</v>
          </cell>
          <cell r="AE3741">
            <v>0</v>
          </cell>
          <cell r="AF3741">
            <v>0</v>
          </cell>
          <cell r="AG3741">
            <v>0</v>
          </cell>
          <cell r="AH3741">
            <v>0</v>
          </cell>
          <cell r="AI3741">
            <v>0</v>
          </cell>
          <cell r="AJ3741">
            <v>0</v>
          </cell>
          <cell r="AK3741">
            <v>0</v>
          </cell>
          <cell r="AL3741">
            <v>0</v>
          </cell>
          <cell r="AM3741">
            <v>0</v>
          </cell>
          <cell r="AN3741">
            <v>0</v>
          </cell>
          <cell r="AO3741">
            <v>0</v>
          </cell>
          <cell r="AP3741">
            <v>0</v>
          </cell>
          <cell r="AQ3741">
            <v>0</v>
          </cell>
        </row>
        <row r="3742">
          <cell r="A3742">
            <v>3</v>
          </cell>
          <cell r="B3742" t="str">
            <v>COP</v>
          </cell>
          <cell r="C3742" t="str">
            <v>Forzosas</v>
          </cell>
          <cell r="D3742" t="str">
            <v>Fija</v>
          </cell>
          <cell r="E3742">
            <v>1</v>
          </cell>
          <cell r="F3742">
            <v>36831</v>
          </cell>
          <cell r="G3742" t="str">
            <v>Noviembre</v>
          </cell>
          <cell r="H3742">
            <v>2000</v>
          </cell>
          <cell r="I3742">
            <v>37196</v>
          </cell>
          <cell r="J3742">
            <v>2001</v>
          </cell>
          <cell r="K3742" t="str">
            <v>Noviembre</v>
          </cell>
          <cell r="L3742">
            <v>36866</v>
          </cell>
          <cell r="M3742" t="str">
            <v>Diciembre</v>
          </cell>
          <cell r="N3742">
            <v>2000</v>
          </cell>
          <cell r="O3742">
            <v>35000</v>
          </cell>
          <cell r="P3742">
            <v>0</v>
          </cell>
          <cell r="Q3742">
            <v>15</v>
          </cell>
          <cell r="R3742">
            <v>13.418750000000001</v>
          </cell>
          <cell r="S3742">
            <v>102.626</v>
          </cell>
          <cell r="T3742">
            <v>34104.400000000001</v>
          </cell>
          <cell r="U3742">
            <v>34999.981544000002</v>
          </cell>
          <cell r="V3742">
            <v>34104.400000000001</v>
          </cell>
          <cell r="W3742">
            <v>34999.981544000002</v>
          </cell>
          <cell r="X3742">
            <v>34104.400000000001</v>
          </cell>
          <cell r="Y3742">
            <v>5115.66</v>
          </cell>
          <cell r="Z3742">
            <v>39220.06</v>
          </cell>
          <cell r="AA3742">
            <v>457638.41750000004</v>
          </cell>
          <cell r="AB3742">
            <v>0</v>
          </cell>
          <cell r="AC3742">
            <v>0</v>
          </cell>
          <cell r="AD3742">
            <v>5115.66</v>
          </cell>
          <cell r="AE3742">
            <v>0</v>
          </cell>
          <cell r="AF3742">
            <v>0</v>
          </cell>
          <cell r="AG3742">
            <v>0</v>
          </cell>
          <cell r="AH3742">
            <v>0</v>
          </cell>
          <cell r="AI3742">
            <v>0</v>
          </cell>
          <cell r="AJ3742">
            <v>0</v>
          </cell>
          <cell r="AK3742">
            <v>0</v>
          </cell>
          <cell r="AL3742">
            <v>0</v>
          </cell>
          <cell r="AM3742">
            <v>0</v>
          </cell>
          <cell r="AN3742">
            <v>0</v>
          </cell>
          <cell r="AO3742">
            <v>0</v>
          </cell>
          <cell r="AP3742">
            <v>0</v>
          </cell>
          <cell r="AQ3742">
            <v>5115.66</v>
          </cell>
        </row>
        <row r="3743">
          <cell r="A3743">
            <v>3</v>
          </cell>
          <cell r="B3743" t="str">
            <v>COP</v>
          </cell>
          <cell r="C3743" t="str">
            <v>Forzosas</v>
          </cell>
          <cell r="D3743" t="str">
            <v>Fija</v>
          </cell>
          <cell r="E3743">
            <v>2</v>
          </cell>
          <cell r="F3743">
            <v>36787</v>
          </cell>
          <cell r="G3743" t="str">
            <v>Septiembre</v>
          </cell>
          <cell r="H3743">
            <v>2000</v>
          </cell>
          <cell r="I3743">
            <v>37517</v>
          </cell>
          <cell r="J3743">
            <v>2002</v>
          </cell>
          <cell r="K3743" t="str">
            <v>Septiembre</v>
          </cell>
          <cell r="L3743">
            <v>36866</v>
          </cell>
          <cell r="M3743" t="str">
            <v>Diciembre</v>
          </cell>
          <cell r="N3743">
            <v>2000</v>
          </cell>
          <cell r="O3743">
            <v>10000</v>
          </cell>
          <cell r="P3743">
            <v>0</v>
          </cell>
          <cell r="Q3743">
            <v>15</v>
          </cell>
          <cell r="R3743">
            <v>15.522727272727273</v>
          </cell>
          <cell r="S3743">
            <v>102.301</v>
          </cell>
          <cell r="T3743">
            <v>9775</v>
          </cell>
          <cell r="U3743">
            <v>9999.9227499999997</v>
          </cell>
          <cell r="V3743">
            <v>9775</v>
          </cell>
          <cell r="W3743">
            <v>9999.9227499999997</v>
          </cell>
          <cell r="X3743">
            <v>9775</v>
          </cell>
          <cell r="Y3743">
            <v>1466.25</v>
          </cell>
          <cell r="Z3743">
            <v>11241.25</v>
          </cell>
          <cell r="AA3743">
            <v>151734.65909090909</v>
          </cell>
          <cell r="AB3743">
            <v>0</v>
          </cell>
          <cell r="AC3743">
            <v>0</v>
          </cell>
          <cell r="AD3743">
            <v>1466.25</v>
          </cell>
          <cell r="AE3743">
            <v>1466.25</v>
          </cell>
          <cell r="AF3743">
            <v>0</v>
          </cell>
          <cell r="AG3743">
            <v>0</v>
          </cell>
          <cell r="AH3743">
            <v>0</v>
          </cell>
          <cell r="AI3743">
            <v>0</v>
          </cell>
          <cell r="AJ3743">
            <v>0</v>
          </cell>
          <cell r="AK3743">
            <v>0</v>
          </cell>
          <cell r="AL3743">
            <v>0</v>
          </cell>
          <cell r="AM3743">
            <v>0</v>
          </cell>
          <cell r="AN3743">
            <v>0</v>
          </cell>
          <cell r="AO3743">
            <v>0</v>
          </cell>
          <cell r="AP3743">
            <v>0</v>
          </cell>
          <cell r="AQ3743">
            <v>2932.5</v>
          </cell>
        </row>
        <row r="3744">
          <cell r="A3744">
            <v>3</v>
          </cell>
          <cell r="B3744" t="str">
            <v>COP</v>
          </cell>
          <cell r="C3744" t="str">
            <v>Forzosas</v>
          </cell>
          <cell r="D3744" t="str">
            <v>Fija</v>
          </cell>
          <cell r="E3744">
            <v>3</v>
          </cell>
          <cell r="F3744">
            <v>36816</v>
          </cell>
          <cell r="G3744" t="str">
            <v>Octubre</v>
          </cell>
          <cell r="H3744">
            <v>2000</v>
          </cell>
          <cell r="I3744">
            <v>37911</v>
          </cell>
          <cell r="J3744">
            <v>2003</v>
          </cell>
          <cell r="K3744" t="str">
            <v>Octubre</v>
          </cell>
          <cell r="L3744">
            <v>36866</v>
          </cell>
          <cell r="M3744" t="str">
            <v>Diciembre</v>
          </cell>
          <cell r="N3744">
            <v>2000</v>
          </cell>
          <cell r="O3744">
            <v>5000</v>
          </cell>
          <cell r="P3744">
            <v>0</v>
          </cell>
          <cell r="Q3744">
            <v>15</v>
          </cell>
          <cell r="R3744">
            <v>15.977272727272728</v>
          </cell>
          <cell r="S3744">
            <v>99.811000000000007</v>
          </cell>
          <cell r="T3744">
            <v>5009.3999999999996</v>
          </cell>
          <cell r="U3744">
            <v>4999.9322339999999</v>
          </cell>
          <cell r="V3744">
            <v>5009.3999999999996</v>
          </cell>
          <cell r="W3744">
            <v>4999.9322339999999</v>
          </cell>
          <cell r="X3744">
            <v>5009.3999999999996</v>
          </cell>
          <cell r="Y3744">
            <v>751.41</v>
          </cell>
          <cell r="Z3744">
            <v>5760.8099999999995</v>
          </cell>
          <cell r="AA3744">
            <v>80036.55</v>
          </cell>
          <cell r="AB3744">
            <v>0</v>
          </cell>
          <cell r="AC3744">
            <v>0</v>
          </cell>
          <cell r="AD3744">
            <v>751.41</v>
          </cell>
          <cell r="AE3744">
            <v>751.41</v>
          </cell>
          <cell r="AF3744">
            <v>751.41</v>
          </cell>
          <cell r="AG3744">
            <v>0</v>
          </cell>
          <cell r="AH3744">
            <v>0</v>
          </cell>
          <cell r="AI3744">
            <v>0</v>
          </cell>
          <cell r="AJ3744">
            <v>0</v>
          </cell>
          <cell r="AK3744">
            <v>0</v>
          </cell>
          <cell r="AL3744">
            <v>0</v>
          </cell>
          <cell r="AM3744">
            <v>0</v>
          </cell>
          <cell r="AN3744">
            <v>0</v>
          </cell>
          <cell r="AO3744">
            <v>0</v>
          </cell>
          <cell r="AP3744">
            <v>0</v>
          </cell>
          <cell r="AQ3744">
            <v>2254.23</v>
          </cell>
        </row>
        <row r="3745">
          <cell r="A3745">
            <v>3</v>
          </cell>
          <cell r="B3745" t="str">
            <v>COP</v>
          </cell>
          <cell r="C3745" t="str">
            <v>Convenidas</v>
          </cell>
          <cell r="D3745" t="str">
            <v>Fija</v>
          </cell>
          <cell r="E3745">
            <v>1</v>
          </cell>
          <cell r="F3745">
            <v>36831</v>
          </cell>
          <cell r="G3745" t="str">
            <v>Noviembre</v>
          </cell>
          <cell r="H3745">
            <v>2000</v>
          </cell>
          <cell r="I3745">
            <v>37196</v>
          </cell>
          <cell r="J3745">
            <v>2001</v>
          </cell>
          <cell r="K3745" t="str">
            <v>Noviembre</v>
          </cell>
          <cell r="L3745">
            <v>36870</v>
          </cell>
          <cell r="M3745" t="str">
            <v>Diciembre</v>
          </cell>
          <cell r="N3745">
            <v>2000</v>
          </cell>
          <cell r="O3745">
            <v>194424.99999999997</v>
          </cell>
          <cell r="P3745">
            <v>0</v>
          </cell>
          <cell r="Q3745">
            <v>15</v>
          </cell>
          <cell r="R3745">
            <v>13.418750000000001</v>
          </cell>
          <cell r="S3745">
            <v>102.768</v>
          </cell>
          <cell r="T3745">
            <v>189188.2</v>
          </cell>
          <cell r="U3745">
            <v>194424.92937599999</v>
          </cell>
          <cell r="V3745">
            <v>189188.2</v>
          </cell>
          <cell r="W3745">
            <v>194424.92937599999</v>
          </cell>
          <cell r="X3745">
            <v>189188.2</v>
          </cell>
          <cell r="Y3745">
            <v>28378.23</v>
          </cell>
          <cell r="Z3745">
            <v>217566.43000000002</v>
          </cell>
          <cell r="AA3745">
            <v>2538669.1587500004</v>
          </cell>
          <cell r="AB3745">
            <v>0</v>
          </cell>
          <cell r="AC3745">
            <v>0</v>
          </cell>
          <cell r="AD3745">
            <v>28378.23</v>
          </cell>
          <cell r="AE3745">
            <v>0</v>
          </cell>
          <cell r="AF3745">
            <v>0</v>
          </cell>
          <cell r="AG3745">
            <v>0</v>
          </cell>
          <cell r="AH3745">
            <v>0</v>
          </cell>
          <cell r="AI3745">
            <v>0</v>
          </cell>
          <cell r="AJ3745">
            <v>0</v>
          </cell>
          <cell r="AK3745">
            <v>0</v>
          </cell>
          <cell r="AL3745">
            <v>0</v>
          </cell>
          <cell r="AM3745">
            <v>0</v>
          </cell>
          <cell r="AN3745">
            <v>0</v>
          </cell>
          <cell r="AO3745">
            <v>0</v>
          </cell>
          <cell r="AP3745">
            <v>0</v>
          </cell>
          <cell r="AQ3745">
            <v>28378.23</v>
          </cell>
        </row>
        <row r="3746">
          <cell r="A3746">
            <v>3</v>
          </cell>
          <cell r="B3746" t="str">
            <v>COP</v>
          </cell>
          <cell r="C3746" t="str">
            <v>Convenidas</v>
          </cell>
          <cell r="D3746" t="str">
            <v>Fija</v>
          </cell>
          <cell r="E3746">
            <v>2</v>
          </cell>
          <cell r="F3746">
            <v>36787</v>
          </cell>
          <cell r="G3746" t="str">
            <v>Septiembre</v>
          </cell>
          <cell r="H3746">
            <v>2000</v>
          </cell>
          <cell r="I3746">
            <v>37517</v>
          </cell>
          <cell r="J3746">
            <v>2002</v>
          </cell>
          <cell r="K3746" t="str">
            <v>Septiembre</v>
          </cell>
          <cell r="L3746">
            <v>36870</v>
          </cell>
          <cell r="M3746" t="str">
            <v>Diciembre</v>
          </cell>
          <cell r="N3746">
            <v>2000</v>
          </cell>
          <cell r="O3746">
            <v>149985</v>
          </cell>
          <cell r="P3746">
            <v>0</v>
          </cell>
          <cell r="Q3746">
            <v>15</v>
          </cell>
          <cell r="R3746">
            <v>15.522727272727273</v>
          </cell>
          <cell r="S3746">
            <v>102.46299999999999</v>
          </cell>
          <cell r="T3746">
            <v>146379.6</v>
          </cell>
          <cell r="U3746">
            <v>149984.92954799999</v>
          </cell>
          <cell r="V3746">
            <v>146379.6</v>
          </cell>
          <cell r="W3746">
            <v>149984.92954799999</v>
          </cell>
          <cell r="X3746">
            <v>146379.6</v>
          </cell>
          <cell r="Y3746">
            <v>21956.94</v>
          </cell>
          <cell r="Z3746">
            <v>168336.54</v>
          </cell>
          <cell r="AA3746">
            <v>2272210.6090909094</v>
          </cell>
          <cell r="AB3746">
            <v>0</v>
          </cell>
          <cell r="AC3746">
            <v>0</v>
          </cell>
          <cell r="AD3746">
            <v>21956.94</v>
          </cell>
          <cell r="AE3746">
            <v>21956.94</v>
          </cell>
          <cell r="AF3746">
            <v>0</v>
          </cell>
          <cell r="AG3746">
            <v>0</v>
          </cell>
          <cell r="AH3746">
            <v>0</v>
          </cell>
          <cell r="AI3746">
            <v>0</v>
          </cell>
          <cell r="AJ3746">
            <v>0</v>
          </cell>
          <cell r="AK3746">
            <v>0</v>
          </cell>
          <cell r="AL3746">
            <v>0</v>
          </cell>
          <cell r="AM3746">
            <v>0</v>
          </cell>
          <cell r="AN3746">
            <v>0</v>
          </cell>
          <cell r="AO3746">
            <v>0</v>
          </cell>
          <cell r="AP3746">
            <v>0</v>
          </cell>
          <cell r="AQ3746">
            <v>43913.88</v>
          </cell>
        </row>
        <row r="3747">
          <cell r="A3747">
            <v>3</v>
          </cell>
          <cell r="B3747" t="str">
            <v>COP</v>
          </cell>
          <cell r="C3747" t="str">
            <v>Convenidas</v>
          </cell>
          <cell r="D3747" t="str">
            <v>Fija</v>
          </cell>
          <cell r="E3747">
            <v>3</v>
          </cell>
          <cell r="F3747">
            <v>36816</v>
          </cell>
          <cell r="G3747" t="str">
            <v>Octubre</v>
          </cell>
          <cell r="H3747">
            <v>2000</v>
          </cell>
          <cell r="I3747">
            <v>37911</v>
          </cell>
          <cell r="J3747">
            <v>2003</v>
          </cell>
          <cell r="K3747" t="str">
            <v>Octubre</v>
          </cell>
          <cell r="L3747">
            <v>36870</v>
          </cell>
          <cell r="M3747" t="str">
            <v>Diciembre</v>
          </cell>
          <cell r="N3747">
            <v>2000</v>
          </cell>
          <cell r="O3747">
            <v>138875</v>
          </cell>
          <cell r="P3747">
            <v>0</v>
          </cell>
          <cell r="Q3747">
            <v>15</v>
          </cell>
          <cell r="R3747">
            <v>15.977272727272728</v>
          </cell>
          <cell r="S3747">
            <v>99.972999999999999</v>
          </cell>
          <cell r="T3747">
            <v>138912.5</v>
          </cell>
          <cell r="U3747">
            <v>138874.993625</v>
          </cell>
          <cell r="V3747">
            <v>138912.5</v>
          </cell>
          <cell r="W3747">
            <v>138874.993625</v>
          </cell>
          <cell r="X3747">
            <v>138912.5</v>
          </cell>
          <cell r="Y3747">
            <v>20836.875</v>
          </cell>
          <cell r="Z3747">
            <v>159749.375</v>
          </cell>
          <cell r="AA3747">
            <v>2219442.8977272729</v>
          </cell>
          <cell r="AB3747">
            <v>0</v>
          </cell>
          <cell r="AC3747">
            <v>0</v>
          </cell>
          <cell r="AD3747">
            <v>20836.875</v>
          </cell>
          <cell r="AE3747">
            <v>20836.875</v>
          </cell>
          <cell r="AF3747">
            <v>20836.875</v>
          </cell>
          <cell r="AG3747">
            <v>0</v>
          </cell>
          <cell r="AH3747">
            <v>0</v>
          </cell>
          <cell r="AI3747">
            <v>0</v>
          </cell>
          <cell r="AJ3747">
            <v>0</v>
          </cell>
          <cell r="AK3747">
            <v>0</v>
          </cell>
          <cell r="AL3747">
            <v>0</v>
          </cell>
          <cell r="AM3747">
            <v>0</v>
          </cell>
          <cell r="AN3747">
            <v>0</v>
          </cell>
          <cell r="AO3747">
            <v>0</v>
          </cell>
          <cell r="AP3747">
            <v>0</v>
          </cell>
          <cell r="AQ3747">
            <v>62510.625</v>
          </cell>
        </row>
        <row r="3748">
          <cell r="A3748">
            <v>3</v>
          </cell>
          <cell r="B3748" t="str">
            <v>COP</v>
          </cell>
          <cell r="C3748" t="str">
            <v>Subastas</v>
          </cell>
          <cell r="D3748" t="str">
            <v>Fija</v>
          </cell>
          <cell r="E3748">
            <v>5</v>
          </cell>
          <cell r="F3748">
            <v>36838</v>
          </cell>
          <cell r="G3748" t="str">
            <v>Noviembre</v>
          </cell>
          <cell r="H3748">
            <v>2000</v>
          </cell>
          <cell r="I3748">
            <v>38664</v>
          </cell>
          <cell r="J3748">
            <v>2005</v>
          </cell>
          <cell r="K3748" t="str">
            <v>Noviembre</v>
          </cell>
          <cell r="L3748">
            <v>36875</v>
          </cell>
          <cell r="M3748" t="str">
            <v>Diciembre</v>
          </cell>
          <cell r="N3748">
            <v>2000</v>
          </cell>
          <cell r="O3748">
            <v>10000</v>
          </cell>
          <cell r="P3748">
            <v>0</v>
          </cell>
          <cell r="Q3748">
            <v>15</v>
          </cell>
          <cell r="R3748">
            <v>17.130000000000003</v>
          </cell>
          <cell r="S3748">
            <v>94.671000000000006</v>
          </cell>
          <cell r="T3748">
            <v>10562.8</v>
          </cell>
          <cell r="U3748">
            <v>9999.9083879999998</v>
          </cell>
          <cell r="V3748">
            <v>10562.8</v>
          </cell>
          <cell r="W3748">
            <v>9999.9083879999998</v>
          </cell>
          <cell r="X3748">
            <v>10562.8</v>
          </cell>
          <cell r="Y3748">
            <v>1584.4199999999998</v>
          </cell>
          <cell r="Z3748">
            <v>12147.22</v>
          </cell>
          <cell r="AA3748">
            <v>180940.76400000002</v>
          </cell>
          <cell r="AB3748">
            <v>0</v>
          </cell>
          <cell r="AC3748">
            <v>0</v>
          </cell>
          <cell r="AD3748">
            <v>1584.4199999999998</v>
          </cell>
          <cell r="AE3748">
            <v>1584.4199999999998</v>
          </cell>
          <cell r="AF3748">
            <v>1584.4199999999998</v>
          </cell>
          <cell r="AG3748">
            <v>1584.4199999999998</v>
          </cell>
          <cell r="AH3748">
            <v>1584.4199999999998</v>
          </cell>
          <cell r="AI3748">
            <v>0</v>
          </cell>
          <cell r="AJ3748">
            <v>0</v>
          </cell>
          <cell r="AK3748">
            <v>0</v>
          </cell>
          <cell r="AL3748">
            <v>0</v>
          </cell>
          <cell r="AM3748">
            <v>0</v>
          </cell>
          <cell r="AN3748">
            <v>0</v>
          </cell>
          <cell r="AO3748">
            <v>0</v>
          </cell>
          <cell r="AP3748">
            <v>0</v>
          </cell>
          <cell r="AQ3748">
            <v>7922.0999999999995</v>
          </cell>
        </row>
        <row r="3749">
          <cell r="A3749">
            <v>3</v>
          </cell>
          <cell r="B3749" t="str">
            <v>COP</v>
          </cell>
          <cell r="C3749" t="str">
            <v>Convenidas</v>
          </cell>
          <cell r="D3749" t="str">
            <v>Fija</v>
          </cell>
          <cell r="E3749">
            <v>5</v>
          </cell>
          <cell r="F3749">
            <v>36838</v>
          </cell>
          <cell r="G3749" t="str">
            <v>Noviembre</v>
          </cell>
          <cell r="H3749">
            <v>2000</v>
          </cell>
          <cell r="I3749">
            <v>38664</v>
          </cell>
          <cell r="J3749">
            <v>2005</v>
          </cell>
          <cell r="K3749" t="str">
            <v>Noviembre</v>
          </cell>
          <cell r="L3749">
            <v>36870</v>
          </cell>
          <cell r="M3749" t="str">
            <v>Diciembre</v>
          </cell>
          <cell r="N3749">
            <v>2000</v>
          </cell>
          <cell r="O3749">
            <v>27775.000000000004</v>
          </cell>
          <cell r="P3749">
            <v>0</v>
          </cell>
          <cell r="Q3749">
            <v>15</v>
          </cell>
          <cell r="R3749">
            <v>15.977272727272728</v>
          </cell>
          <cell r="S3749">
            <v>98.025000000000006</v>
          </cell>
          <cell r="T3749">
            <v>28334.6</v>
          </cell>
          <cell r="U3749">
            <v>27774.99165</v>
          </cell>
          <cell r="V3749">
            <v>28334.6</v>
          </cell>
          <cell r="W3749">
            <v>27774.99165</v>
          </cell>
          <cell r="X3749">
            <v>28334.6</v>
          </cell>
          <cell r="Y3749">
            <v>4250.1899999999996</v>
          </cell>
          <cell r="Z3749">
            <v>32584.789999999997</v>
          </cell>
          <cell r="AA3749">
            <v>452709.63181818184</v>
          </cell>
          <cell r="AB3749">
            <v>0</v>
          </cell>
          <cell r="AC3749">
            <v>0</v>
          </cell>
          <cell r="AD3749">
            <v>4250.1899999999996</v>
          </cell>
          <cell r="AE3749">
            <v>4250.1899999999996</v>
          </cell>
          <cell r="AF3749">
            <v>4250.1899999999996</v>
          </cell>
          <cell r="AG3749">
            <v>4250.1899999999996</v>
          </cell>
          <cell r="AH3749">
            <v>4250.1899999999996</v>
          </cell>
          <cell r="AI3749">
            <v>0</v>
          </cell>
          <cell r="AJ3749">
            <v>0</v>
          </cell>
          <cell r="AK3749">
            <v>0</v>
          </cell>
          <cell r="AL3749">
            <v>0</v>
          </cell>
          <cell r="AM3749">
            <v>0</v>
          </cell>
          <cell r="AN3749">
            <v>0</v>
          </cell>
          <cell r="AO3749">
            <v>0</v>
          </cell>
          <cell r="AP3749">
            <v>0</v>
          </cell>
          <cell r="AQ3749">
            <v>21250.949999999997</v>
          </cell>
        </row>
        <row r="3750">
          <cell r="A3750">
            <v>3</v>
          </cell>
          <cell r="B3750" t="str">
            <v>COP</v>
          </cell>
          <cell r="C3750" t="str">
            <v>Convenidas</v>
          </cell>
          <cell r="D3750" t="str">
            <v>Fija</v>
          </cell>
          <cell r="E3750">
            <v>5</v>
          </cell>
          <cell r="F3750">
            <v>36838</v>
          </cell>
          <cell r="G3750" t="str">
            <v>Noviembre</v>
          </cell>
          <cell r="H3750">
            <v>2000</v>
          </cell>
          <cell r="I3750">
            <v>38664</v>
          </cell>
          <cell r="J3750">
            <v>2005</v>
          </cell>
          <cell r="K3750" t="str">
            <v>Noviembre</v>
          </cell>
          <cell r="L3750">
            <v>36870</v>
          </cell>
          <cell r="M3750" t="str">
            <v>Diciembre</v>
          </cell>
          <cell r="N3750">
            <v>2000</v>
          </cell>
          <cell r="O3750">
            <v>27775.000000000004</v>
          </cell>
          <cell r="P3750">
            <v>0</v>
          </cell>
          <cell r="Q3750">
            <v>15</v>
          </cell>
          <cell r="R3750">
            <v>15.977272727272728</v>
          </cell>
          <cell r="S3750">
            <v>98.025000000000006</v>
          </cell>
          <cell r="T3750">
            <v>28334.6</v>
          </cell>
          <cell r="U3750">
            <v>27774.99165</v>
          </cell>
          <cell r="V3750">
            <v>28334.6</v>
          </cell>
          <cell r="W3750">
            <v>27774.99165</v>
          </cell>
          <cell r="X3750">
            <v>28334.6</v>
          </cell>
          <cell r="Y3750">
            <v>4250.1899999999996</v>
          </cell>
          <cell r="Z3750">
            <v>32584.789999999997</v>
          </cell>
          <cell r="AA3750">
            <v>452709.63181818184</v>
          </cell>
          <cell r="AB3750">
            <v>0</v>
          </cell>
          <cell r="AC3750">
            <v>0</v>
          </cell>
          <cell r="AD3750">
            <v>4250.1899999999996</v>
          </cell>
          <cell r="AE3750">
            <v>4250.1899999999996</v>
          </cell>
          <cell r="AF3750">
            <v>4250.1899999999996</v>
          </cell>
          <cell r="AG3750">
            <v>4250.1899999999996</v>
          </cell>
          <cell r="AH3750">
            <v>4250.1899999999996</v>
          </cell>
          <cell r="AI3750">
            <v>0</v>
          </cell>
          <cell r="AJ3750">
            <v>0</v>
          </cell>
          <cell r="AK3750">
            <v>0</v>
          </cell>
          <cell r="AL3750">
            <v>0</v>
          </cell>
          <cell r="AM3750">
            <v>0</v>
          </cell>
          <cell r="AN3750">
            <v>0</v>
          </cell>
          <cell r="AO3750">
            <v>0</v>
          </cell>
          <cell r="AP3750">
            <v>0</v>
          </cell>
          <cell r="AQ3750">
            <v>21250.949999999997</v>
          </cell>
        </row>
        <row r="3751">
          <cell r="A3751">
            <v>3</v>
          </cell>
          <cell r="B3751" t="str">
            <v>COP</v>
          </cell>
          <cell r="C3751" t="str">
            <v>Subastas</v>
          </cell>
          <cell r="D3751" t="str">
            <v>Fija</v>
          </cell>
          <cell r="E3751">
            <v>5</v>
          </cell>
          <cell r="F3751">
            <v>36838</v>
          </cell>
          <cell r="G3751" t="str">
            <v>Noviembre</v>
          </cell>
          <cell r="H3751">
            <v>2000</v>
          </cell>
          <cell r="I3751">
            <v>38664</v>
          </cell>
          <cell r="J3751">
            <v>2005</v>
          </cell>
          <cell r="K3751" t="str">
            <v>Noviembre</v>
          </cell>
          <cell r="L3751">
            <v>36922</v>
          </cell>
          <cell r="M3751" t="str">
            <v>Enero</v>
          </cell>
          <cell r="N3751">
            <v>2001</v>
          </cell>
          <cell r="O3751">
            <v>0</v>
          </cell>
          <cell r="P3751">
            <v>0</v>
          </cell>
          <cell r="Q3751">
            <v>15</v>
          </cell>
          <cell r="R3751">
            <v>17.130000000000003</v>
          </cell>
          <cell r="S3751">
            <v>96.617999999999995</v>
          </cell>
          <cell r="T3751">
            <v>0</v>
          </cell>
          <cell r="U3751">
            <v>0</v>
          </cell>
          <cell r="V3751">
            <v>0</v>
          </cell>
          <cell r="W3751">
            <v>0</v>
          </cell>
          <cell r="X3751">
            <v>0</v>
          </cell>
          <cell r="Y3751">
            <v>0</v>
          </cell>
          <cell r="Z3751">
            <v>0</v>
          </cell>
          <cell r="AA3751">
            <v>0</v>
          </cell>
          <cell r="AB3751">
            <v>0</v>
          </cell>
          <cell r="AC3751">
            <v>0</v>
          </cell>
          <cell r="AD3751">
            <v>0</v>
          </cell>
          <cell r="AE3751">
            <v>0</v>
          </cell>
          <cell r="AF3751">
            <v>0</v>
          </cell>
          <cell r="AG3751">
            <v>0</v>
          </cell>
          <cell r="AH3751">
            <v>0</v>
          </cell>
          <cell r="AI3751">
            <v>0</v>
          </cell>
          <cell r="AJ3751">
            <v>0</v>
          </cell>
          <cell r="AK3751">
            <v>0</v>
          </cell>
          <cell r="AL3751">
            <v>0</v>
          </cell>
          <cell r="AM3751">
            <v>0</v>
          </cell>
          <cell r="AN3751">
            <v>0</v>
          </cell>
          <cell r="AO3751">
            <v>0</v>
          </cell>
          <cell r="AP3751">
            <v>0</v>
          </cell>
          <cell r="AQ3751">
            <v>0</v>
          </cell>
        </row>
        <row r="3752">
          <cell r="A3752">
            <v>3</v>
          </cell>
          <cell r="B3752" t="str">
            <v>COP</v>
          </cell>
          <cell r="C3752" t="str">
            <v>Subastas</v>
          </cell>
          <cell r="D3752" t="str">
            <v>Fija</v>
          </cell>
          <cell r="E3752">
            <v>90</v>
          </cell>
          <cell r="F3752">
            <v>36833</v>
          </cell>
          <cell r="G3752" t="str">
            <v>Noviembre</v>
          </cell>
          <cell r="H3752">
            <v>2000</v>
          </cell>
          <cell r="I3752">
            <v>36925</v>
          </cell>
          <cell r="J3752">
            <v>2001</v>
          </cell>
          <cell r="K3752" t="str">
            <v>Febrero</v>
          </cell>
          <cell r="L3752">
            <v>36871</v>
          </cell>
          <cell r="M3752" t="str">
            <v>Diciembre</v>
          </cell>
          <cell r="N3752">
            <v>2000</v>
          </cell>
          <cell r="O3752">
            <v>0</v>
          </cell>
          <cell r="Q3752">
            <v>0</v>
          </cell>
          <cell r="R3752">
            <v>12</v>
          </cell>
          <cell r="S3752">
            <v>98.337333878431409</v>
          </cell>
          <cell r="T3752">
            <v>0</v>
          </cell>
          <cell r="U3752">
            <v>0</v>
          </cell>
          <cell r="V3752">
            <v>0</v>
          </cell>
          <cell r="W3752">
            <v>0</v>
          </cell>
          <cell r="X3752">
            <v>0</v>
          </cell>
          <cell r="Y3752">
            <v>0</v>
          </cell>
          <cell r="Z3752">
            <v>0</v>
          </cell>
          <cell r="AA3752">
            <v>0</v>
          </cell>
          <cell r="AB3752">
            <v>0</v>
          </cell>
          <cell r="AC3752">
            <v>0</v>
          </cell>
          <cell r="AD3752">
            <v>0</v>
          </cell>
          <cell r="AE3752">
            <v>0</v>
          </cell>
          <cell r="AF3752">
            <v>0</v>
          </cell>
          <cell r="AG3752">
            <v>0</v>
          </cell>
          <cell r="AH3752">
            <v>0</v>
          </cell>
          <cell r="AI3752">
            <v>0</v>
          </cell>
          <cell r="AJ3752">
            <v>0</v>
          </cell>
          <cell r="AK3752">
            <v>0</v>
          </cell>
          <cell r="AL3752">
            <v>0</v>
          </cell>
          <cell r="AM3752">
            <v>0</v>
          </cell>
          <cell r="AN3752">
            <v>0</v>
          </cell>
          <cell r="AO3752">
            <v>0</v>
          </cell>
          <cell r="AP3752">
            <v>0</v>
          </cell>
          <cell r="AQ3752">
            <v>0</v>
          </cell>
        </row>
        <row r="3753">
          <cell r="A3753">
            <v>3</v>
          </cell>
          <cell r="B3753" t="str">
            <v>COP</v>
          </cell>
          <cell r="C3753" t="str">
            <v>Subastas</v>
          </cell>
          <cell r="D3753" t="str">
            <v>Fija</v>
          </cell>
          <cell r="E3753">
            <v>1</v>
          </cell>
          <cell r="F3753">
            <v>36831</v>
          </cell>
          <cell r="G3753" t="str">
            <v>Noviembre</v>
          </cell>
          <cell r="H3753">
            <v>2000</v>
          </cell>
          <cell r="I3753">
            <v>37196</v>
          </cell>
          <cell r="J3753">
            <v>2001</v>
          </cell>
          <cell r="K3753" t="str">
            <v>Noviembre</v>
          </cell>
          <cell r="L3753">
            <v>36875</v>
          </cell>
          <cell r="M3753" t="str">
            <v>Diciembre</v>
          </cell>
          <cell r="N3753">
            <v>2000</v>
          </cell>
          <cell r="O3753">
            <v>10000</v>
          </cell>
          <cell r="P3753">
            <v>0</v>
          </cell>
          <cell r="Q3753">
            <v>15</v>
          </cell>
          <cell r="R3753">
            <v>13.475000000000001</v>
          </cell>
          <cell r="S3753">
            <v>102.9</v>
          </cell>
          <cell r="T3753">
            <v>9718.1</v>
          </cell>
          <cell r="U3753">
            <v>9999.9249</v>
          </cell>
          <cell r="V3753">
            <v>9718.1</v>
          </cell>
          <cell r="W3753">
            <v>9999.9249</v>
          </cell>
          <cell r="X3753">
            <v>9718.1</v>
          </cell>
          <cell r="Y3753">
            <v>1457.7149999999999</v>
          </cell>
          <cell r="Z3753">
            <v>11175.815000000001</v>
          </cell>
          <cell r="AA3753">
            <v>130951.39750000002</v>
          </cell>
          <cell r="AB3753">
            <v>0</v>
          </cell>
          <cell r="AC3753">
            <v>0</v>
          </cell>
          <cell r="AD3753">
            <v>1457.7149999999999</v>
          </cell>
          <cell r="AE3753">
            <v>0</v>
          </cell>
          <cell r="AF3753">
            <v>0</v>
          </cell>
          <cell r="AG3753">
            <v>0</v>
          </cell>
          <cell r="AH3753">
            <v>0</v>
          </cell>
          <cell r="AI3753">
            <v>0</v>
          </cell>
          <cell r="AJ3753">
            <v>0</v>
          </cell>
          <cell r="AK3753">
            <v>0</v>
          </cell>
          <cell r="AL3753">
            <v>0</v>
          </cell>
          <cell r="AM3753">
            <v>0</v>
          </cell>
          <cell r="AN3753">
            <v>0</v>
          </cell>
          <cell r="AO3753">
            <v>0</v>
          </cell>
          <cell r="AP3753">
            <v>0</v>
          </cell>
          <cell r="AQ3753">
            <v>1457.7149999999999</v>
          </cell>
        </row>
        <row r="3754">
          <cell r="A3754">
            <v>3</v>
          </cell>
          <cell r="B3754" t="str">
            <v>COP</v>
          </cell>
          <cell r="C3754" t="str">
            <v>Subastas</v>
          </cell>
          <cell r="D3754" t="str">
            <v>Fija</v>
          </cell>
          <cell r="E3754">
            <v>2</v>
          </cell>
          <cell r="F3754">
            <v>36787</v>
          </cell>
          <cell r="G3754" t="str">
            <v>Septiembre</v>
          </cell>
          <cell r="H3754">
            <v>2000</v>
          </cell>
          <cell r="I3754">
            <v>37517</v>
          </cell>
          <cell r="J3754">
            <v>2002</v>
          </cell>
          <cell r="K3754" t="str">
            <v>Septiembre</v>
          </cell>
          <cell r="L3754">
            <v>36875</v>
          </cell>
          <cell r="M3754" t="str">
            <v>Diciembre</v>
          </cell>
          <cell r="N3754">
            <v>2000</v>
          </cell>
          <cell r="O3754">
            <v>10000</v>
          </cell>
          <cell r="P3754">
            <v>0</v>
          </cell>
          <cell r="Q3754">
            <v>15</v>
          </cell>
          <cell r="R3754">
            <v>15.65909090909091</v>
          </cell>
          <cell r="S3754">
            <v>102.46899999999999</v>
          </cell>
          <cell r="T3754">
            <v>9759</v>
          </cell>
          <cell r="U3754">
            <v>9999.9497100000008</v>
          </cell>
          <cell r="V3754">
            <v>9759</v>
          </cell>
          <cell r="W3754">
            <v>9999.9497100000008</v>
          </cell>
          <cell r="X3754">
            <v>9759</v>
          </cell>
          <cell r="Y3754">
            <v>1463.85</v>
          </cell>
          <cell r="Z3754">
            <v>11222.85</v>
          </cell>
          <cell r="AA3754">
            <v>152817.06818181821</v>
          </cell>
          <cell r="AB3754">
            <v>0</v>
          </cell>
          <cell r="AC3754">
            <v>0</v>
          </cell>
          <cell r="AD3754">
            <v>1463.85</v>
          </cell>
          <cell r="AE3754">
            <v>1463.85</v>
          </cell>
          <cell r="AF3754">
            <v>0</v>
          </cell>
          <cell r="AG3754">
            <v>0</v>
          </cell>
          <cell r="AH3754">
            <v>0</v>
          </cell>
          <cell r="AI3754">
            <v>0</v>
          </cell>
          <cell r="AJ3754">
            <v>0</v>
          </cell>
          <cell r="AK3754">
            <v>0</v>
          </cell>
          <cell r="AL3754">
            <v>0</v>
          </cell>
          <cell r="AM3754">
            <v>0</v>
          </cell>
          <cell r="AN3754">
            <v>0</v>
          </cell>
          <cell r="AO3754">
            <v>0</v>
          </cell>
          <cell r="AP3754">
            <v>0</v>
          </cell>
          <cell r="AQ3754">
            <v>2927.7</v>
          </cell>
        </row>
        <row r="3755">
          <cell r="A3755">
            <v>3</v>
          </cell>
          <cell r="B3755" t="str">
            <v>COP</v>
          </cell>
          <cell r="C3755" t="str">
            <v>Subastas</v>
          </cell>
          <cell r="D3755" t="str">
            <v>Fija</v>
          </cell>
          <cell r="E3755">
            <v>3</v>
          </cell>
          <cell r="F3755">
            <v>36816</v>
          </cell>
          <cell r="G3755" t="str">
            <v>Octubre</v>
          </cell>
          <cell r="H3755">
            <v>2000</v>
          </cell>
          <cell r="I3755">
            <v>37911</v>
          </cell>
          <cell r="J3755">
            <v>2003</v>
          </cell>
          <cell r="K3755" t="str">
            <v>Octubre</v>
          </cell>
          <cell r="L3755">
            <v>36875</v>
          </cell>
          <cell r="M3755" t="str">
            <v>Diciembre</v>
          </cell>
          <cell r="N3755">
            <v>2000</v>
          </cell>
          <cell r="O3755">
            <v>10000</v>
          </cell>
          <cell r="P3755">
            <v>0</v>
          </cell>
          <cell r="Q3755">
            <v>15</v>
          </cell>
          <cell r="R3755">
            <v>16.140909090909091</v>
          </cell>
          <cell r="S3755">
            <v>99.828999999999994</v>
          </cell>
          <cell r="T3755">
            <v>10017.1</v>
          </cell>
          <cell r="U3755">
            <v>9999.9707589999998</v>
          </cell>
          <cell r="V3755">
            <v>10017.1</v>
          </cell>
          <cell r="W3755">
            <v>9999.9707589999998</v>
          </cell>
          <cell r="X3755">
            <v>10017.1</v>
          </cell>
          <cell r="Y3755">
            <v>1502.5650000000001</v>
          </cell>
          <cell r="Z3755">
            <v>11519.665000000001</v>
          </cell>
          <cell r="AA3755">
            <v>161685.10045454546</v>
          </cell>
          <cell r="AB3755">
            <v>0</v>
          </cell>
          <cell r="AC3755">
            <v>0</v>
          </cell>
          <cell r="AD3755">
            <v>1502.5650000000001</v>
          </cell>
          <cell r="AE3755">
            <v>1502.5650000000001</v>
          </cell>
          <cell r="AF3755">
            <v>1502.5650000000001</v>
          </cell>
          <cell r="AG3755">
            <v>0</v>
          </cell>
          <cell r="AH3755">
            <v>0</v>
          </cell>
          <cell r="AI3755">
            <v>0</v>
          </cell>
          <cell r="AJ3755">
            <v>0</v>
          </cell>
          <cell r="AK3755">
            <v>0</v>
          </cell>
          <cell r="AL3755">
            <v>0</v>
          </cell>
          <cell r="AM3755">
            <v>0</v>
          </cell>
          <cell r="AN3755">
            <v>0</v>
          </cell>
          <cell r="AO3755">
            <v>0</v>
          </cell>
          <cell r="AP3755">
            <v>0</v>
          </cell>
          <cell r="AQ3755">
            <v>4507.6949999999997</v>
          </cell>
        </row>
        <row r="3756">
          <cell r="A3756">
            <v>3</v>
          </cell>
          <cell r="B3756" t="str">
            <v>COP</v>
          </cell>
          <cell r="C3756" t="str">
            <v>Subastas</v>
          </cell>
          <cell r="D3756" t="str">
            <v>Fija</v>
          </cell>
          <cell r="E3756">
            <v>1</v>
          </cell>
          <cell r="F3756">
            <v>36831</v>
          </cell>
          <cell r="G3756" t="str">
            <v>Noviembre</v>
          </cell>
          <cell r="H3756">
            <v>2000</v>
          </cell>
          <cell r="I3756">
            <v>37196</v>
          </cell>
          <cell r="J3756">
            <v>2001</v>
          </cell>
          <cell r="K3756" t="str">
            <v>Noviembre</v>
          </cell>
          <cell r="L3756">
            <v>36882</v>
          </cell>
          <cell r="M3756" t="str">
            <v>Diciembre</v>
          </cell>
          <cell r="N3756">
            <v>2000</v>
          </cell>
          <cell r="O3756">
            <v>0</v>
          </cell>
          <cell r="P3756">
            <v>0</v>
          </cell>
          <cell r="Q3756">
            <v>15</v>
          </cell>
          <cell r="R3756">
            <v>13.531250000000002</v>
          </cell>
          <cell r="S3756">
            <v>103.10599999999999</v>
          </cell>
          <cell r="T3756">
            <v>0</v>
          </cell>
          <cell r="U3756">
            <v>0</v>
          </cell>
          <cell r="V3756">
            <v>0</v>
          </cell>
          <cell r="W3756">
            <v>0</v>
          </cell>
          <cell r="X3756">
            <v>0</v>
          </cell>
          <cell r="Y3756">
            <v>0</v>
          </cell>
          <cell r="Z3756">
            <v>0</v>
          </cell>
          <cell r="AA3756">
            <v>0</v>
          </cell>
          <cell r="AB3756">
            <v>0</v>
          </cell>
          <cell r="AC3756">
            <v>0</v>
          </cell>
          <cell r="AD3756">
            <v>0</v>
          </cell>
          <cell r="AE3756">
            <v>0</v>
          </cell>
          <cell r="AF3756">
            <v>0</v>
          </cell>
          <cell r="AG3756">
            <v>0</v>
          </cell>
          <cell r="AH3756">
            <v>0</v>
          </cell>
          <cell r="AI3756">
            <v>0</v>
          </cell>
          <cell r="AJ3756">
            <v>0</v>
          </cell>
          <cell r="AK3756">
            <v>0</v>
          </cell>
          <cell r="AL3756">
            <v>0</v>
          </cell>
          <cell r="AM3756">
            <v>0</v>
          </cell>
          <cell r="AN3756">
            <v>0</v>
          </cell>
          <cell r="AO3756">
            <v>0</v>
          </cell>
          <cell r="AP3756">
            <v>0</v>
          </cell>
          <cell r="AQ3756">
            <v>0</v>
          </cell>
        </row>
        <row r="3757">
          <cell r="A3757">
            <v>3</v>
          </cell>
          <cell r="B3757" t="str">
            <v>COP</v>
          </cell>
          <cell r="C3757" t="str">
            <v>Convenidas St</v>
          </cell>
          <cell r="D3757" t="str">
            <v>Variable</v>
          </cell>
          <cell r="E3757">
            <v>10</v>
          </cell>
          <cell r="F3757">
            <v>36859</v>
          </cell>
          <cell r="G3757" t="str">
            <v>Noviembre</v>
          </cell>
          <cell r="H3757">
            <v>2000</v>
          </cell>
          <cell r="I3757">
            <v>40511</v>
          </cell>
          <cell r="J3757">
            <v>2010</v>
          </cell>
          <cell r="K3757" t="str">
            <v>Noviembre</v>
          </cell>
          <cell r="L3757">
            <v>36859</v>
          </cell>
          <cell r="M3757" t="str">
            <v>Noviembre</v>
          </cell>
          <cell r="N3757">
            <v>2000</v>
          </cell>
          <cell r="O3757">
            <v>500</v>
          </cell>
          <cell r="P3757">
            <v>7.1</v>
          </cell>
          <cell r="Q3757">
            <v>18.146547072211504</v>
          </cell>
          <cell r="R3757">
            <v>18.146547072211504</v>
          </cell>
          <cell r="S3757">
            <v>100</v>
          </cell>
          <cell r="T3757">
            <v>500</v>
          </cell>
          <cell r="U3757">
            <v>500</v>
          </cell>
          <cell r="V3757">
            <v>500</v>
          </cell>
          <cell r="W3757">
            <v>500</v>
          </cell>
          <cell r="X3757">
            <v>500</v>
          </cell>
          <cell r="Y3757">
            <v>90.732735361057522</v>
          </cell>
          <cell r="Z3757">
            <v>590.73273536105751</v>
          </cell>
          <cell r="AA3757">
            <v>9073.273536105753</v>
          </cell>
          <cell r="AB3757">
            <v>0</v>
          </cell>
          <cell r="AC3757">
            <v>90.75</v>
          </cell>
          <cell r="AD3757">
            <v>81.350000000000009</v>
          </cell>
          <cell r="AE3757">
            <v>68.8</v>
          </cell>
          <cell r="AF3757">
            <v>64.949999999999989</v>
          </cell>
          <cell r="AG3757">
            <v>59.6</v>
          </cell>
          <cell r="AH3757">
            <v>56.9</v>
          </cell>
          <cell r="AI3757">
            <v>56.9</v>
          </cell>
          <cell r="AJ3757">
            <v>56.9</v>
          </cell>
          <cell r="AK3757">
            <v>67.650000000000006</v>
          </cell>
          <cell r="AL3757">
            <v>67.650000000000006</v>
          </cell>
          <cell r="AM3757">
            <v>67.650000000000006</v>
          </cell>
          <cell r="AN3757">
            <v>0</v>
          </cell>
          <cell r="AO3757">
            <v>0</v>
          </cell>
          <cell r="AP3757">
            <v>0</v>
          </cell>
          <cell r="AQ3757">
            <v>739.09999999999991</v>
          </cell>
        </row>
        <row r="3758">
          <cell r="A3758">
            <v>3</v>
          </cell>
          <cell r="B3758" t="str">
            <v>USD</v>
          </cell>
          <cell r="C3758" t="str">
            <v>Subastas USD</v>
          </cell>
          <cell r="D3758" t="str">
            <v>Fija</v>
          </cell>
          <cell r="E3758">
            <v>2</v>
          </cell>
          <cell r="F3758">
            <v>36178</v>
          </cell>
          <cell r="G3758" t="str">
            <v>Enero</v>
          </cell>
          <cell r="H3758">
            <v>1999</v>
          </cell>
          <cell r="I3758">
            <v>36909</v>
          </cell>
          <cell r="J3758">
            <v>2001</v>
          </cell>
          <cell r="K3758" t="str">
            <v>Enero</v>
          </cell>
          <cell r="L3758">
            <v>36181</v>
          </cell>
          <cell r="M3758" t="str">
            <v>Enero</v>
          </cell>
          <cell r="N3758">
            <v>1999</v>
          </cell>
          <cell r="P3758">
            <v>1582.57</v>
          </cell>
          <cell r="Q3758">
            <v>10</v>
          </cell>
          <cell r="R3758">
            <v>8.94</v>
          </cell>
          <cell r="S3758">
            <v>101.938</v>
          </cell>
          <cell r="T3758">
            <v>58.859099999999998</v>
          </cell>
          <cell r="U3758">
            <v>59.999789360000001</v>
          </cell>
          <cell r="V3758">
            <v>93148.645887000006</v>
          </cell>
          <cell r="W3758">
            <v>94953.866647460003</v>
          </cell>
          <cell r="X3758">
            <v>126928.60041237874</v>
          </cell>
          <cell r="Y3758">
            <v>5.88591</v>
          </cell>
          <cell r="Z3758">
            <v>64.745009999999994</v>
          </cell>
          <cell r="AA3758">
            <v>526.20035399999995</v>
          </cell>
          <cell r="AB3758">
            <v>0</v>
          </cell>
          <cell r="AC3758">
            <v>11296.297331100001</v>
          </cell>
          <cell r="AD3758">
            <v>12692.860041237875</v>
          </cell>
          <cell r="AE3758">
            <v>0</v>
          </cell>
          <cell r="AF3758">
            <v>0</v>
          </cell>
          <cell r="AG3758">
            <v>0</v>
          </cell>
          <cell r="AH3758">
            <v>0</v>
          </cell>
          <cell r="AI3758">
            <v>0</v>
          </cell>
          <cell r="AJ3758">
            <v>0</v>
          </cell>
          <cell r="AK3758">
            <v>0</v>
          </cell>
          <cell r="AL3758">
            <v>0</v>
          </cell>
          <cell r="AM3758">
            <v>0</v>
          </cell>
          <cell r="AN3758">
            <v>0</v>
          </cell>
          <cell r="AO3758">
            <v>0</v>
          </cell>
          <cell r="AP3758">
            <v>0</v>
          </cell>
          <cell r="AQ3758">
            <v>23989.157372337875</v>
          </cell>
        </row>
        <row r="3759">
          <cell r="A3759">
            <v>3</v>
          </cell>
          <cell r="B3759" t="str">
            <v>USD</v>
          </cell>
          <cell r="C3759" t="str">
            <v>Subastas USD</v>
          </cell>
          <cell r="D3759" t="str">
            <v>Fija</v>
          </cell>
          <cell r="E3759">
            <v>2</v>
          </cell>
          <cell r="F3759">
            <v>36178</v>
          </cell>
          <cell r="G3759" t="str">
            <v>Enero</v>
          </cell>
          <cell r="H3759">
            <v>1999</v>
          </cell>
          <cell r="I3759">
            <v>36909</v>
          </cell>
          <cell r="J3759">
            <v>2001</v>
          </cell>
          <cell r="K3759" t="str">
            <v>Enero</v>
          </cell>
          <cell r="L3759">
            <v>36195</v>
          </cell>
          <cell r="M3759" t="str">
            <v>Febrero</v>
          </cell>
          <cell r="N3759">
            <v>1999</v>
          </cell>
          <cell r="P3759">
            <v>1574.07</v>
          </cell>
          <cell r="Q3759">
            <v>10</v>
          </cell>
          <cell r="R3759">
            <v>8.1999999999999993</v>
          </cell>
          <cell r="S3759">
            <v>103.581</v>
          </cell>
          <cell r="T3759">
            <v>60.821800000000003</v>
          </cell>
          <cell r="U3759">
            <v>62.999828659999999</v>
          </cell>
          <cell r="V3759">
            <v>95737.770726000002</v>
          </cell>
          <cell r="W3759">
            <v>99166.140298850005</v>
          </cell>
          <cell r="X3759">
            <v>131161.12799145107</v>
          </cell>
          <cell r="Y3759">
            <v>6.082180000000001</v>
          </cell>
          <cell r="Z3759">
            <v>66.903980000000004</v>
          </cell>
          <cell r="AA3759">
            <v>498.73875999999996</v>
          </cell>
          <cell r="AB3759">
            <v>0</v>
          </cell>
          <cell r="AC3759">
            <v>11672.980677800002</v>
          </cell>
          <cell r="AD3759">
            <v>13116.112799145109</v>
          </cell>
          <cell r="AE3759">
            <v>0</v>
          </cell>
          <cell r="AF3759">
            <v>0</v>
          </cell>
          <cell r="AG3759">
            <v>0</v>
          </cell>
          <cell r="AH3759">
            <v>0</v>
          </cell>
          <cell r="AI3759">
            <v>0</v>
          </cell>
          <cell r="AJ3759">
            <v>0</v>
          </cell>
          <cell r="AK3759">
            <v>0</v>
          </cell>
          <cell r="AL3759">
            <v>0</v>
          </cell>
          <cell r="AM3759">
            <v>0</v>
          </cell>
          <cell r="AN3759">
            <v>0</v>
          </cell>
          <cell r="AO3759">
            <v>0</v>
          </cell>
          <cell r="AP3759">
            <v>0</v>
          </cell>
          <cell r="AQ3759">
            <v>24789.093476945112</v>
          </cell>
        </row>
        <row r="3760">
          <cell r="A3760">
            <v>3</v>
          </cell>
          <cell r="B3760" t="str">
            <v>USD</v>
          </cell>
          <cell r="C3760" t="str">
            <v>Subastas USD</v>
          </cell>
          <cell r="D3760" t="str">
            <v>Fija</v>
          </cell>
          <cell r="E3760">
            <v>2</v>
          </cell>
          <cell r="F3760">
            <v>36178</v>
          </cell>
          <cell r="G3760" t="str">
            <v>Enero</v>
          </cell>
          <cell r="H3760">
            <v>1999</v>
          </cell>
          <cell r="I3760">
            <v>36909</v>
          </cell>
          <cell r="J3760">
            <v>2001</v>
          </cell>
          <cell r="K3760" t="str">
            <v>Enero</v>
          </cell>
          <cell r="L3760">
            <v>36342</v>
          </cell>
          <cell r="M3760" t="str">
            <v>Julio</v>
          </cell>
          <cell r="N3760">
            <v>1999</v>
          </cell>
          <cell r="P3760">
            <v>1736.03</v>
          </cell>
          <cell r="Q3760">
            <v>10</v>
          </cell>
          <cell r="R3760">
            <v>5.04</v>
          </cell>
          <cell r="S3760">
            <v>111.657</v>
          </cell>
          <cell r="T3760">
            <v>120.9199</v>
          </cell>
          <cell r="U3760">
            <v>135.01553274</v>
          </cell>
          <cell r="V3760">
            <v>209920.573997</v>
          </cell>
          <cell r="W3760">
            <v>234391.01530261998</v>
          </cell>
          <cell r="X3760">
            <v>260761.60982761878</v>
          </cell>
          <cell r="Y3760">
            <v>12.091990000000001</v>
          </cell>
          <cell r="Z3760">
            <v>133.01188999999999</v>
          </cell>
          <cell r="AA3760">
            <v>609.43629599999997</v>
          </cell>
          <cell r="AB3760">
            <v>0</v>
          </cell>
          <cell r="AC3760">
            <v>23207.068127900002</v>
          </cell>
          <cell r="AD3760">
            <v>26076.160982761881</v>
          </cell>
          <cell r="AE3760">
            <v>0</v>
          </cell>
          <cell r="AF3760">
            <v>0</v>
          </cell>
          <cell r="AG3760">
            <v>0</v>
          </cell>
          <cell r="AH3760">
            <v>0</v>
          </cell>
          <cell r="AI3760">
            <v>0</v>
          </cell>
          <cell r="AJ3760">
            <v>0</v>
          </cell>
          <cell r="AK3760">
            <v>0</v>
          </cell>
          <cell r="AL3760">
            <v>0</v>
          </cell>
          <cell r="AM3760">
            <v>0</v>
          </cell>
          <cell r="AN3760">
            <v>0</v>
          </cell>
          <cell r="AO3760">
            <v>0</v>
          </cell>
          <cell r="AP3760">
            <v>0</v>
          </cell>
          <cell r="AQ3760">
            <v>49283.22911066188</v>
          </cell>
        </row>
        <row r="3761">
          <cell r="A3761">
            <v>3</v>
          </cell>
          <cell r="B3761" t="str">
            <v>USD</v>
          </cell>
          <cell r="C3761" t="str">
            <v>Subastas USD</v>
          </cell>
          <cell r="D3761" t="str">
            <v>Fija</v>
          </cell>
          <cell r="E3761">
            <v>3</v>
          </cell>
          <cell r="F3761">
            <v>36332</v>
          </cell>
          <cell r="G3761" t="str">
            <v>Junio</v>
          </cell>
          <cell r="H3761">
            <v>1999</v>
          </cell>
          <cell r="I3761">
            <v>37428</v>
          </cell>
          <cell r="J3761">
            <v>2002</v>
          </cell>
          <cell r="K3761" t="str">
            <v>Junio</v>
          </cell>
          <cell r="L3761">
            <v>36363</v>
          </cell>
          <cell r="M3761" t="str">
            <v>Julio</v>
          </cell>
          <cell r="N3761">
            <v>1999</v>
          </cell>
          <cell r="P3761">
            <v>1809.56</v>
          </cell>
          <cell r="Q3761">
            <v>8</v>
          </cell>
          <cell r="R3761">
            <v>8</v>
          </cell>
          <cell r="S3761">
            <v>100.65600000000001</v>
          </cell>
          <cell r="T3761">
            <v>38.200000000000003</v>
          </cell>
          <cell r="U3761">
            <v>38.450592</v>
          </cell>
          <cell r="V3761">
            <v>69125.191999999995</v>
          </cell>
          <cell r="W3761">
            <v>69578.653259520011</v>
          </cell>
          <cell r="X3761">
            <v>92958.869677787559</v>
          </cell>
          <cell r="Y3761">
            <v>3.0560000000000005</v>
          </cell>
          <cell r="Z3761">
            <v>41.256</v>
          </cell>
          <cell r="AA3761">
            <v>305.60000000000002</v>
          </cell>
          <cell r="AB3761">
            <v>0</v>
          </cell>
          <cell r="AC3761">
            <v>6487.8880000000008</v>
          </cell>
          <cell r="AD3761">
            <v>6808.7359941510085</v>
          </cell>
          <cell r="AE3761">
            <v>7436.7095742230049</v>
          </cell>
          <cell r="AF3761">
            <v>0</v>
          </cell>
          <cell r="AG3761">
            <v>0</v>
          </cell>
          <cell r="AH3761">
            <v>0</v>
          </cell>
          <cell r="AI3761">
            <v>0</v>
          </cell>
          <cell r="AJ3761">
            <v>0</v>
          </cell>
          <cell r="AK3761">
            <v>0</v>
          </cell>
          <cell r="AL3761">
            <v>0</v>
          </cell>
          <cell r="AM3761">
            <v>0</v>
          </cell>
          <cell r="AN3761">
            <v>0</v>
          </cell>
          <cell r="AO3761">
            <v>0</v>
          </cell>
          <cell r="AP3761">
            <v>0</v>
          </cell>
          <cell r="AQ3761">
            <v>20733.333568374015</v>
          </cell>
        </row>
        <row r="3762">
          <cell r="A3762">
            <v>3</v>
          </cell>
          <cell r="B3762" t="str">
            <v>USD</v>
          </cell>
          <cell r="C3762" t="str">
            <v>Subastas USD</v>
          </cell>
          <cell r="D3762" t="str">
            <v>Fija</v>
          </cell>
          <cell r="E3762">
            <v>3</v>
          </cell>
          <cell r="F3762">
            <v>36332</v>
          </cell>
          <cell r="G3762" t="str">
            <v>Junio</v>
          </cell>
          <cell r="H3762">
            <v>1999</v>
          </cell>
          <cell r="I3762">
            <v>37428</v>
          </cell>
          <cell r="J3762">
            <v>2002</v>
          </cell>
          <cell r="K3762" t="str">
            <v>Junio</v>
          </cell>
          <cell r="L3762">
            <v>36405</v>
          </cell>
          <cell r="M3762" t="str">
            <v>Septiembre</v>
          </cell>
          <cell r="N3762">
            <v>1999</v>
          </cell>
          <cell r="P3762">
            <v>1934.46</v>
          </cell>
          <cell r="Q3762">
            <v>8</v>
          </cell>
          <cell r="R3762">
            <v>8</v>
          </cell>
          <cell r="S3762">
            <v>101.551</v>
          </cell>
          <cell r="T3762">
            <v>49.236200000000004</v>
          </cell>
          <cell r="U3762">
            <v>49.999853460000004</v>
          </cell>
          <cell r="V3762">
            <v>95245.459451999996</v>
          </cell>
          <cell r="W3762">
            <v>96722.716524229996</v>
          </cell>
          <cell r="X3762">
            <v>119815.22249291842</v>
          </cell>
          <cell r="Y3762">
            <v>3.9388960000000002</v>
          </cell>
          <cell r="Z3762">
            <v>53.175096000000003</v>
          </cell>
          <cell r="AA3762">
            <v>393.88960000000003</v>
          </cell>
          <cell r="AB3762">
            <v>0</v>
          </cell>
          <cell r="AC3762">
            <v>8362.2762080000011</v>
          </cell>
          <cell r="AD3762">
            <v>8775.8190354769067</v>
          </cell>
          <cell r="AE3762">
            <v>9585.2177994334725</v>
          </cell>
          <cell r="AF3762">
            <v>0</v>
          </cell>
          <cell r="AG3762">
            <v>0</v>
          </cell>
          <cell r="AH3762">
            <v>0</v>
          </cell>
          <cell r="AI3762">
            <v>0</v>
          </cell>
          <cell r="AJ3762">
            <v>0</v>
          </cell>
          <cell r="AK3762">
            <v>0</v>
          </cell>
          <cell r="AL3762">
            <v>0</v>
          </cell>
          <cell r="AM3762">
            <v>0</v>
          </cell>
          <cell r="AN3762">
            <v>0</v>
          </cell>
          <cell r="AO3762">
            <v>0</v>
          </cell>
          <cell r="AP3762">
            <v>0</v>
          </cell>
          <cell r="AQ3762">
            <v>26723.313042910377</v>
          </cell>
        </row>
        <row r="3763">
          <cell r="A3763">
            <v>3</v>
          </cell>
          <cell r="B3763" t="str">
            <v>USD</v>
          </cell>
          <cell r="C3763" t="str">
            <v>Convenidas USD</v>
          </cell>
          <cell r="D3763" t="str">
            <v>Fija</v>
          </cell>
          <cell r="E3763">
            <v>1</v>
          </cell>
          <cell r="F3763">
            <v>36411</v>
          </cell>
          <cell r="G3763" t="str">
            <v>Septiembre</v>
          </cell>
          <cell r="H3763">
            <v>1999</v>
          </cell>
          <cell r="I3763">
            <v>36777</v>
          </cell>
          <cell r="J3763">
            <v>2000</v>
          </cell>
          <cell r="K3763" t="str">
            <v>Septiembre</v>
          </cell>
          <cell r="L3763">
            <v>36411</v>
          </cell>
          <cell r="M3763" t="str">
            <v>Septiembre</v>
          </cell>
          <cell r="N3763">
            <v>1999</v>
          </cell>
          <cell r="P3763">
            <v>1969.82</v>
          </cell>
          <cell r="Q3763">
            <v>8.5</v>
          </cell>
          <cell r="R3763">
            <v>8.5</v>
          </cell>
          <cell r="S3763">
            <v>100</v>
          </cell>
          <cell r="T3763">
            <v>200</v>
          </cell>
          <cell r="U3763">
            <v>200</v>
          </cell>
          <cell r="V3763">
            <v>393964</v>
          </cell>
          <cell r="W3763">
            <v>393964</v>
          </cell>
          <cell r="X3763">
            <v>441115.33015175973</v>
          </cell>
          <cell r="Y3763">
            <v>17</v>
          </cell>
          <cell r="Z3763">
            <v>217</v>
          </cell>
          <cell r="AA3763">
            <v>1700</v>
          </cell>
          <cell r="AB3763">
            <v>33499.18</v>
          </cell>
          <cell r="AC3763">
            <v>37494.803062899577</v>
          </cell>
          <cell r="AD3763">
            <v>0</v>
          </cell>
          <cell r="AE3763">
            <v>0</v>
          </cell>
          <cell r="AF3763">
            <v>0</v>
          </cell>
          <cell r="AG3763">
            <v>0</v>
          </cell>
          <cell r="AH3763">
            <v>0</v>
          </cell>
          <cell r="AI3763">
            <v>0</v>
          </cell>
          <cell r="AJ3763">
            <v>0</v>
          </cell>
          <cell r="AK3763">
            <v>0</v>
          </cell>
          <cell r="AL3763">
            <v>0</v>
          </cell>
          <cell r="AM3763">
            <v>0</v>
          </cell>
          <cell r="AN3763">
            <v>0</v>
          </cell>
          <cell r="AO3763">
            <v>0</v>
          </cell>
          <cell r="AP3763">
            <v>0</v>
          </cell>
          <cell r="AQ3763">
            <v>70993.983062899584</v>
          </cell>
        </row>
        <row r="3764">
          <cell r="A3764">
            <v>3</v>
          </cell>
          <cell r="B3764" t="str">
            <v>USD</v>
          </cell>
          <cell r="C3764" t="str">
            <v>Convenidas USD</v>
          </cell>
          <cell r="D3764" t="str">
            <v>Fija</v>
          </cell>
          <cell r="E3764">
            <v>2</v>
          </cell>
          <cell r="F3764">
            <v>36178</v>
          </cell>
          <cell r="G3764" t="str">
            <v>Enero</v>
          </cell>
          <cell r="H3764">
            <v>1999</v>
          </cell>
          <cell r="I3764">
            <v>36909</v>
          </cell>
          <cell r="J3764">
            <v>2001</v>
          </cell>
          <cell r="K3764" t="str">
            <v>Enero</v>
          </cell>
          <cell r="L3764">
            <v>36411</v>
          </cell>
          <cell r="M3764" t="str">
            <v>Septiembre</v>
          </cell>
          <cell r="N3764">
            <v>1999</v>
          </cell>
          <cell r="P3764">
            <v>1969.82</v>
          </cell>
          <cell r="Q3764">
            <v>10</v>
          </cell>
          <cell r="R3764">
            <v>8.5</v>
          </cell>
          <cell r="S3764">
            <v>108.14400000000001</v>
          </cell>
          <cell r="T3764">
            <v>92.469300000000004</v>
          </cell>
          <cell r="U3764">
            <v>99.999999790000004</v>
          </cell>
          <cell r="V3764">
            <v>182147.87652600001</v>
          </cell>
          <cell r="W3764">
            <v>196981.99958634001</v>
          </cell>
          <cell r="X3764">
            <v>199408.39785372821</v>
          </cell>
          <cell r="Y3764">
            <v>9.2469300000000008</v>
          </cell>
          <cell r="Z3764">
            <v>101.71623000000001</v>
          </cell>
          <cell r="AA3764">
            <v>785.98905000000002</v>
          </cell>
          <cell r="AB3764">
            <v>0</v>
          </cell>
          <cell r="AC3764">
            <v>17746.800525300001</v>
          </cell>
          <cell r="AD3764">
            <v>19940.839785372824</v>
          </cell>
          <cell r="AE3764">
            <v>0</v>
          </cell>
          <cell r="AF3764">
            <v>0</v>
          </cell>
          <cell r="AG3764">
            <v>0</v>
          </cell>
          <cell r="AH3764">
            <v>0</v>
          </cell>
          <cell r="AI3764">
            <v>0</v>
          </cell>
          <cell r="AJ3764">
            <v>0</v>
          </cell>
          <cell r="AK3764">
            <v>0</v>
          </cell>
          <cell r="AL3764">
            <v>0</v>
          </cell>
          <cell r="AM3764">
            <v>0</v>
          </cell>
          <cell r="AN3764">
            <v>0</v>
          </cell>
          <cell r="AO3764">
            <v>0</v>
          </cell>
          <cell r="AP3764">
            <v>0</v>
          </cell>
          <cell r="AQ3764">
            <v>37687.640310672825</v>
          </cell>
        </row>
        <row r="3765">
          <cell r="A3765">
            <v>3</v>
          </cell>
          <cell r="B3765" t="str">
            <v>USD</v>
          </cell>
          <cell r="C3765" t="str">
            <v>Subastas USD</v>
          </cell>
          <cell r="D3765" t="str">
            <v>Fija</v>
          </cell>
          <cell r="E3765">
            <v>3</v>
          </cell>
          <cell r="F3765">
            <v>36332</v>
          </cell>
          <cell r="G3765" t="str">
            <v>Junio</v>
          </cell>
          <cell r="H3765">
            <v>1999</v>
          </cell>
          <cell r="I3765">
            <v>37428</v>
          </cell>
          <cell r="J3765">
            <v>2002</v>
          </cell>
          <cell r="K3765" t="str">
            <v>Junio</v>
          </cell>
          <cell r="L3765">
            <v>36418</v>
          </cell>
          <cell r="M3765" t="str">
            <v>Septiembre</v>
          </cell>
          <cell r="N3765">
            <v>1999</v>
          </cell>
          <cell r="P3765">
            <v>1970.54</v>
          </cell>
          <cell r="Q3765">
            <v>8</v>
          </cell>
          <cell r="R3765">
            <v>8</v>
          </cell>
          <cell r="S3765">
            <v>101.83</v>
          </cell>
          <cell r="T3765">
            <v>58.921399999999998</v>
          </cell>
          <cell r="U3765">
            <v>59.999661619999998</v>
          </cell>
          <cell r="V3765">
            <v>116106.975556</v>
          </cell>
          <cell r="W3765">
            <v>118231.73320867999</v>
          </cell>
          <cell r="X3765">
            <v>143383.94617363327</v>
          </cell>
          <cell r="Y3765">
            <v>4.7137120000000001</v>
          </cell>
          <cell r="Z3765">
            <v>63.635111999999999</v>
          </cell>
          <cell r="AA3765">
            <v>471.37119999999999</v>
          </cell>
          <cell r="AB3765">
            <v>0</v>
          </cell>
          <cell r="AC3765">
            <v>10007.210575999999</v>
          </cell>
          <cell r="AD3765">
            <v>10502.100968737413</v>
          </cell>
          <cell r="AE3765">
            <v>11470.715693890663</v>
          </cell>
          <cell r="AF3765">
            <v>0</v>
          </cell>
          <cell r="AG3765">
            <v>0</v>
          </cell>
          <cell r="AH3765">
            <v>0</v>
          </cell>
          <cell r="AI3765">
            <v>0</v>
          </cell>
          <cell r="AJ3765">
            <v>0</v>
          </cell>
          <cell r="AK3765">
            <v>0</v>
          </cell>
          <cell r="AL3765">
            <v>0</v>
          </cell>
          <cell r="AM3765">
            <v>0</v>
          </cell>
          <cell r="AN3765">
            <v>0</v>
          </cell>
          <cell r="AO3765">
            <v>0</v>
          </cell>
          <cell r="AP3765">
            <v>0</v>
          </cell>
          <cell r="AQ3765">
            <v>31980.027238628078</v>
          </cell>
        </row>
        <row r="3766">
          <cell r="A3766">
            <v>3</v>
          </cell>
          <cell r="B3766" t="str">
            <v>USD</v>
          </cell>
          <cell r="C3766" t="str">
            <v>Convenidas USD</v>
          </cell>
          <cell r="D3766" t="str">
            <v>Fija</v>
          </cell>
          <cell r="E3766">
            <v>3</v>
          </cell>
          <cell r="F3766">
            <v>36332</v>
          </cell>
          <cell r="G3766" t="str">
            <v>Junio</v>
          </cell>
          <cell r="H3766">
            <v>1999</v>
          </cell>
          <cell r="I3766">
            <v>37428</v>
          </cell>
          <cell r="J3766">
            <v>2002</v>
          </cell>
          <cell r="K3766" t="str">
            <v>Junio</v>
          </cell>
          <cell r="L3766">
            <v>36424</v>
          </cell>
          <cell r="M3766" t="str">
            <v>Septiembre</v>
          </cell>
          <cell r="N3766">
            <v>1999</v>
          </cell>
          <cell r="P3766">
            <v>1981.64</v>
          </cell>
          <cell r="Q3766">
            <v>8</v>
          </cell>
          <cell r="R3766">
            <v>9.6</v>
          </cell>
          <cell r="S3766">
            <v>98.236999999999995</v>
          </cell>
          <cell r="T3766">
            <v>36.618200000000002</v>
          </cell>
          <cell r="U3766">
            <v>35.97262113</v>
          </cell>
          <cell r="V3766">
            <v>72564.089848000003</v>
          </cell>
          <cell r="W3766">
            <v>71284.784936049997</v>
          </cell>
          <cell r="X3766">
            <v>89109.593760082731</v>
          </cell>
          <cell r="Y3766">
            <v>2.9294560000000001</v>
          </cell>
          <cell r="Z3766">
            <v>39.547656000000003</v>
          </cell>
          <cell r="AA3766">
            <v>351.53471999999999</v>
          </cell>
          <cell r="AB3766">
            <v>0</v>
          </cell>
          <cell r="AC3766">
            <v>6219.2350880000004</v>
          </cell>
          <cell r="AD3766">
            <v>6526.7972874612678</v>
          </cell>
          <cell r="AE3766">
            <v>7128.767500806618</v>
          </cell>
          <cell r="AF3766">
            <v>0</v>
          </cell>
          <cell r="AG3766">
            <v>0</v>
          </cell>
          <cell r="AH3766">
            <v>0</v>
          </cell>
          <cell r="AI3766">
            <v>0</v>
          </cell>
          <cell r="AJ3766">
            <v>0</v>
          </cell>
          <cell r="AK3766">
            <v>0</v>
          </cell>
          <cell r="AL3766">
            <v>0</v>
          </cell>
          <cell r="AM3766">
            <v>0</v>
          </cell>
          <cell r="AN3766">
            <v>0</v>
          </cell>
          <cell r="AO3766">
            <v>0</v>
          </cell>
          <cell r="AP3766">
            <v>0</v>
          </cell>
          <cell r="AQ3766">
            <v>19874.799876267887</v>
          </cell>
        </row>
        <row r="3767">
          <cell r="A3767">
            <v>3</v>
          </cell>
          <cell r="B3767" t="str">
            <v>USD</v>
          </cell>
          <cell r="C3767" t="str">
            <v>Subastas USD</v>
          </cell>
          <cell r="D3767" t="str">
            <v>Fija</v>
          </cell>
          <cell r="E3767">
            <v>2</v>
          </cell>
          <cell r="F3767">
            <v>36416</v>
          </cell>
          <cell r="G3767" t="str">
            <v>Septiembre</v>
          </cell>
          <cell r="H3767">
            <v>1999</v>
          </cell>
          <cell r="I3767">
            <v>37147</v>
          </cell>
          <cell r="J3767">
            <v>2001</v>
          </cell>
          <cell r="K3767" t="str">
            <v>Septiembre</v>
          </cell>
          <cell r="L3767">
            <v>36432</v>
          </cell>
          <cell r="M3767" t="str">
            <v>Septiembre</v>
          </cell>
          <cell r="N3767">
            <v>1999</v>
          </cell>
          <cell r="P3767">
            <v>2003.82</v>
          </cell>
          <cell r="Q3767">
            <v>8</v>
          </cell>
          <cell r="R3767">
            <v>8</v>
          </cell>
          <cell r="S3767">
            <v>100.33799999999999</v>
          </cell>
          <cell r="T3767">
            <v>17.295999999999999</v>
          </cell>
          <cell r="U3767">
            <v>17.35446048</v>
          </cell>
          <cell r="V3767">
            <v>34658.070720000003</v>
          </cell>
          <cell r="W3767">
            <v>34775.214999030002</v>
          </cell>
          <cell r="X3767">
            <v>39280.811234581117</v>
          </cell>
          <cell r="Y3767">
            <v>1.38368</v>
          </cell>
          <cell r="Z3767">
            <v>18.679679999999998</v>
          </cell>
          <cell r="AA3767">
            <v>138.36799999999999</v>
          </cell>
          <cell r="AB3767">
            <v>2726.5967872000001</v>
          </cell>
          <cell r="AC3767">
            <v>3051.8123001219346</v>
          </cell>
          <cell r="AD3767">
            <v>3142.4648987664896</v>
          </cell>
          <cell r="AE3767">
            <v>0</v>
          </cell>
          <cell r="AF3767">
            <v>0</v>
          </cell>
          <cell r="AG3767">
            <v>0</v>
          </cell>
          <cell r="AH3767">
            <v>0</v>
          </cell>
          <cell r="AI3767">
            <v>0</v>
          </cell>
          <cell r="AJ3767">
            <v>0</v>
          </cell>
          <cell r="AK3767">
            <v>0</v>
          </cell>
          <cell r="AL3767">
            <v>0</v>
          </cell>
          <cell r="AM3767">
            <v>0</v>
          </cell>
          <cell r="AN3767">
            <v>0</v>
          </cell>
          <cell r="AO3767">
            <v>0</v>
          </cell>
          <cell r="AP3767">
            <v>0</v>
          </cell>
          <cell r="AQ3767">
            <v>8920.8739860884234</v>
          </cell>
        </row>
        <row r="3768">
          <cell r="A3768">
            <v>3</v>
          </cell>
          <cell r="B3768" t="str">
            <v>USD</v>
          </cell>
          <cell r="C3768" t="str">
            <v>Subastas USD</v>
          </cell>
          <cell r="D3768" t="str">
            <v>Fija</v>
          </cell>
          <cell r="E3768">
            <v>3</v>
          </cell>
          <cell r="F3768">
            <v>36332</v>
          </cell>
          <cell r="G3768" t="str">
            <v>Junio</v>
          </cell>
          <cell r="H3768">
            <v>1999</v>
          </cell>
          <cell r="I3768">
            <v>37428</v>
          </cell>
          <cell r="J3768">
            <v>2002</v>
          </cell>
          <cell r="K3768" t="str">
            <v>Junio</v>
          </cell>
          <cell r="L3768">
            <v>36432</v>
          </cell>
          <cell r="M3768" t="str">
            <v>Septiembre</v>
          </cell>
          <cell r="N3768">
            <v>1999</v>
          </cell>
          <cell r="P3768">
            <v>2003.82</v>
          </cell>
          <cell r="Q3768">
            <v>8</v>
          </cell>
          <cell r="R3768">
            <v>8.99</v>
          </cell>
          <cell r="S3768">
            <v>99.82</v>
          </cell>
          <cell r="T3768">
            <v>14.997999999999999</v>
          </cell>
          <cell r="U3768">
            <v>14.9710036</v>
          </cell>
          <cell r="V3768">
            <v>30053.292359999999</v>
          </cell>
          <cell r="W3768">
            <v>29999.196433749999</v>
          </cell>
          <cell r="X3768">
            <v>36497.307000718785</v>
          </cell>
          <cell r="Y3768">
            <v>1.19984</v>
          </cell>
          <cell r="Z3768">
            <v>16.197839999999999</v>
          </cell>
          <cell r="AA3768">
            <v>134.83202</v>
          </cell>
          <cell r="AB3768">
            <v>0</v>
          </cell>
          <cell r="AC3768">
            <v>2547.2603199999999</v>
          </cell>
          <cell r="AD3768">
            <v>2673.2309539339481</v>
          </cell>
          <cell r="AE3768">
            <v>2919.7845600575029</v>
          </cell>
          <cell r="AF3768">
            <v>0</v>
          </cell>
          <cell r="AG3768">
            <v>0</v>
          </cell>
          <cell r="AH3768">
            <v>0</v>
          </cell>
          <cell r="AI3768">
            <v>0</v>
          </cell>
          <cell r="AJ3768">
            <v>0</v>
          </cell>
          <cell r="AK3768">
            <v>0</v>
          </cell>
          <cell r="AL3768">
            <v>0</v>
          </cell>
          <cell r="AM3768">
            <v>0</v>
          </cell>
          <cell r="AN3768">
            <v>0</v>
          </cell>
          <cell r="AO3768">
            <v>0</v>
          </cell>
          <cell r="AP3768">
            <v>0</v>
          </cell>
          <cell r="AQ3768">
            <v>8140.2758339914508</v>
          </cell>
        </row>
        <row r="3769">
          <cell r="A3769">
            <v>3</v>
          </cell>
          <cell r="B3769" t="str">
            <v>USD</v>
          </cell>
          <cell r="C3769" t="str">
            <v>Convenidas USD</v>
          </cell>
          <cell r="D3769" t="str">
            <v>Fija</v>
          </cell>
          <cell r="E3769">
            <v>2</v>
          </cell>
          <cell r="F3769">
            <v>36416</v>
          </cell>
          <cell r="G3769" t="str">
            <v>Septiembre</v>
          </cell>
          <cell r="H3769">
            <v>1999</v>
          </cell>
          <cell r="I3769">
            <v>37147</v>
          </cell>
          <cell r="J3769">
            <v>2001</v>
          </cell>
          <cell r="K3769" t="str">
            <v>Septiembre</v>
          </cell>
          <cell r="L3769">
            <v>36439</v>
          </cell>
          <cell r="M3769" t="str">
            <v>Octubre</v>
          </cell>
          <cell r="N3769">
            <v>1999</v>
          </cell>
          <cell r="P3769">
            <v>2000.48</v>
          </cell>
          <cell r="Q3769">
            <v>8</v>
          </cell>
          <cell r="R3769">
            <v>8</v>
          </cell>
          <cell r="S3769">
            <v>100.486</v>
          </cell>
          <cell r="T3769">
            <v>3.0066000000000002</v>
          </cell>
          <cell r="U3769">
            <v>3.0212120800000002</v>
          </cell>
          <cell r="V3769">
            <v>6014.6431679999996</v>
          </cell>
          <cell r="W3769">
            <v>6043.8743418000004</v>
          </cell>
          <cell r="X3769">
            <v>6828.2659029770821</v>
          </cell>
          <cell r="Y3769">
            <v>0.24052800000000002</v>
          </cell>
          <cell r="Z3769">
            <v>3.247128</v>
          </cell>
          <cell r="AA3769">
            <v>24.052800000000001</v>
          </cell>
          <cell r="AB3769">
            <v>0</v>
          </cell>
          <cell r="AC3769">
            <v>530.50294065371236</v>
          </cell>
          <cell r="AD3769">
            <v>546.2612722381665</v>
          </cell>
          <cell r="AE3769">
            <v>0</v>
          </cell>
          <cell r="AF3769">
            <v>0</v>
          </cell>
          <cell r="AG3769">
            <v>0</v>
          </cell>
          <cell r="AH3769">
            <v>0</v>
          </cell>
          <cell r="AI3769">
            <v>0</v>
          </cell>
          <cell r="AJ3769">
            <v>0</v>
          </cell>
          <cell r="AK3769">
            <v>0</v>
          </cell>
          <cell r="AL3769">
            <v>0</v>
          </cell>
          <cell r="AM3769">
            <v>0</v>
          </cell>
          <cell r="AN3769">
            <v>0</v>
          </cell>
          <cell r="AO3769">
            <v>0</v>
          </cell>
          <cell r="AP3769">
            <v>0</v>
          </cell>
          <cell r="AQ3769">
            <v>1076.7642128918787</v>
          </cell>
        </row>
        <row r="3770">
          <cell r="A3770">
            <v>3</v>
          </cell>
          <cell r="B3770" t="str">
            <v>USD</v>
          </cell>
          <cell r="C3770" t="str">
            <v>Convenidas USD</v>
          </cell>
          <cell r="D3770" t="str">
            <v>Fija</v>
          </cell>
          <cell r="E3770">
            <v>3</v>
          </cell>
          <cell r="F3770">
            <v>36332</v>
          </cell>
          <cell r="G3770" t="str">
            <v>Junio</v>
          </cell>
          <cell r="H3770">
            <v>1999</v>
          </cell>
          <cell r="I3770">
            <v>37428</v>
          </cell>
          <cell r="J3770">
            <v>2002</v>
          </cell>
          <cell r="K3770" t="str">
            <v>Junio</v>
          </cell>
          <cell r="L3770">
            <v>36453</v>
          </cell>
          <cell r="M3770" t="str">
            <v>Octubre</v>
          </cell>
          <cell r="N3770">
            <v>1999</v>
          </cell>
          <cell r="P3770">
            <v>1965.92</v>
          </cell>
          <cell r="Q3770">
            <v>8</v>
          </cell>
          <cell r="R3770">
            <v>9</v>
          </cell>
          <cell r="S3770">
            <v>100.29300000000001</v>
          </cell>
          <cell r="T3770">
            <v>25.359000000000002</v>
          </cell>
          <cell r="U3770">
            <v>25.433301870000001</v>
          </cell>
          <cell r="V3770">
            <v>49853.76528</v>
          </cell>
          <cell r="W3770">
            <v>49999.836812269998</v>
          </cell>
          <cell r="X3770">
            <v>61710.575292120797</v>
          </cell>
          <cell r="Y3770">
            <v>2.0287200000000003</v>
          </cell>
          <cell r="Z3770">
            <v>27.387720000000002</v>
          </cell>
          <cell r="AA3770">
            <v>228.23100000000002</v>
          </cell>
          <cell r="AB3770">
            <v>0</v>
          </cell>
          <cell r="AC3770">
            <v>4306.9725600000011</v>
          </cell>
          <cell r="AD3770">
            <v>4519.9669129757967</v>
          </cell>
          <cell r="AE3770">
            <v>4936.8460233696642</v>
          </cell>
          <cell r="AF3770">
            <v>0</v>
          </cell>
          <cell r="AG3770">
            <v>0</v>
          </cell>
          <cell r="AH3770">
            <v>0</v>
          </cell>
          <cell r="AI3770">
            <v>0</v>
          </cell>
          <cell r="AJ3770">
            <v>0</v>
          </cell>
          <cell r="AK3770">
            <v>0</v>
          </cell>
          <cell r="AL3770">
            <v>0</v>
          </cell>
          <cell r="AM3770">
            <v>0</v>
          </cell>
          <cell r="AN3770">
            <v>0</v>
          </cell>
          <cell r="AO3770">
            <v>0</v>
          </cell>
          <cell r="AP3770">
            <v>0</v>
          </cell>
          <cell r="AQ3770">
            <v>13763.785496345463</v>
          </cell>
        </row>
        <row r="3771">
          <cell r="A3771">
            <v>3</v>
          </cell>
          <cell r="B3771" t="str">
            <v>USD</v>
          </cell>
          <cell r="C3771" t="str">
            <v>Subastas</v>
          </cell>
          <cell r="D3771" t="str">
            <v>Fija</v>
          </cell>
          <cell r="E3771">
            <v>2</v>
          </cell>
          <cell r="F3771">
            <v>36698</v>
          </cell>
          <cell r="G3771" t="str">
            <v>Junio</v>
          </cell>
          <cell r="H3771">
            <v>2000</v>
          </cell>
          <cell r="I3771">
            <v>37428</v>
          </cell>
          <cell r="J3771">
            <v>2002</v>
          </cell>
          <cell r="K3771" t="str">
            <v>Junio</v>
          </cell>
          <cell r="L3771">
            <v>36721</v>
          </cell>
          <cell r="M3771" t="str">
            <v>Julio</v>
          </cell>
          <cell r="N3771">
            <v>2000</v>
          </cell>
          <cell r="P3771">
            <v>2166.2199999999998</v>
          </cell>
          <cell r="Q3771">
            <v>8</v>
          </cell>
          <cell r="R3771">
            <v>10</v>
          </cell>
          <cell r="S3771">
            <v>97.11</v>
          </cell>
          <cell r="T3771">
            <v>13.9</v>
          </cell>
          <cell r="U3771">
            <v>13.498290000000001</v>
          </cell>
          <cell r="V3771">
            <v>30110.457999999999</v>
          </cell>
          <cell r="W3771">
            <v>29240.265763799998</v>
          </cell>
          <cell r="X3771">
            <v>33825.347867048346</v>
          </cell>
          <cell r="Y3771">
            <v>1.1120000000000001</v>
          </cell>
          <cell r="Z3771">
            <v>15.012</v>
          </cell>
          <cell r="AA3771">
            <v>139</v>
          </cell>
          <cell r="AB3771">
            <v>0</v>
          </cell>
          <cell r="AC3771">
            <v>0</v>
          </cell>
          <cell r="AD3771">
            <v>2477.5243538926443</v>
          </cell>
          <cell r="AE3771">
            <v>2706.027829363868</v>
          </cell>
          <cell r="AF3771">
            <v>0</v>
          </cell>
          <cell r="AG3771">
            <v>0</v>
          </cell>
          <cell r="AH3771">
            <v>0</v>
          </cell>
          <cell r="AI3771">
            <v>0</v>
          </cell>
          <cell r="AJ3771">
            <v>0</v>
          </cell>
          <cell r="AK3771">
            <v>0</v>
          </cell>
          <cell r="AL3771">
            <v>0</v>
          </cell>
          <cell r="AM3771">
            <v>0</v>
          </cell>
          <cell r="AN3771">
            <v>0</v>
          </cell>
          <cell r="AO3771">
            <v>0</v>
          </cell>
          <cell r="AP3771">
            <v>0</v>
          </cell>
          <cell r="AQ3771">
            <v>5183.5521832565119</v>
          </cell>
        </row>
        <row r="3772">
          <cell r="A3772">
            <v>3</v>
          </cell>
          <cell r="B3772" t="str">
            <v>USD</v>
          </cell>
          <cell r="C3772" t="str">
            <v>Subastas</v>
          </cell>
          <cell r="D3772" t="str">
            <v>Fija</v>
          </cell>
          <cell r="E3772">
            <v>3</v>
          </cell>
          <cell r="F3772">
            <v>36717</v>
          </cell>
          <cell r="G3772" t="str">
            <v>Julio</v>
          </cell>
          <cell r="H3772">
            <v>2000</v>
          </cell>
          <cell r="I3772">
            <v>37812</v>
          </cell>
          <cell r="J3772">
            <v>2003</v>
          </cell>
          <cell r="K3772" t="str">
            <v>Julio</v>
          </cell>
          <cell r="L3772">
            <v>36721</v>
          </cell>
          <cell r="M3772" t="str">
            <v>Julio</v>
          </cell>
          <cell r="N3772">
            <v>2000</v>
          </cell>
          <cell r="P3772">
            <v>2166.2199999999998</v>
          </cell>
          <cell r="Q3772">
            <v>10</v>
          </cell>
          <cell r="R3772">
            <v>10.95</v>
          </cell>
          <cell r="S3772">
            <v>97.787999999999997</v>
          </cell>
          <cell r="T3772">
            <v>8.0130999999999997</v>
          </cell>
          <cell r="U3772">
            <v>7.8358502300000001</v>
          </cell>
          <cell r="V3772">
            <v>17358.137481999998</v>
          </cell>
          <cell r="W3772">
            <v>16974.17548523</v>
          </cell>
          <cell r="X3772">
            <v>21573.822065956185</v>
          </cell>
          <cell r="Y3772">
            <v>0.80130999999999997</v>
          </cell>
          <cell r="Z3772">
            <v>8.8144099999999987</v>
          </cell>
          <cell r="AA3772">
            <v>87.743444999999994</v>
          </cell>
          <cell r="AB3772">
            <v>0</v>
          </cell>
          <cell r="AC3772">
            <v>0</v>
          </cell>
          <cell r="AD3772">
            <v>1796.3699852893867</v>
          </cell>
          <cell r="AE3772">
            <v>1966.2034504597809</v>
          </cell>
          <cell r="AF3772">
            <v>2157.3822065956183</v>
          </cell>
          <cell r="AG3772">
            <v>0</v>
          </cell>
          <cell r="AH3772">
            <v>0</v>
          </cell>
          <cell r="AI3772">
            <v>0</v>
          </cell>
          <cell r="AJ3772">
            <v>0</v>
          </cell>
          <cell r="AK3772">
            <v>0</v>
          </cell>
          <cell r="AL3772">
            <v>0</v>
          </cell>
          <cell r="AM3772">
            <v>0</v>
          </cell>
          <cell r="AN3772">
            <v>0</v>
          </cell>
          <cell r="AO3772">
            <v>0</v>
          </cell>
          <cell r="AP3772">
            <v>0</v>
          </cell>
          <cell r="AQ3772">
            <v>5919.9556423447857</v>
          </cell>
        </row>
        <row r="3773">
          <cell r="A3773">
            <v>3</v>
          </cell>
          <cell r="B3773" t="str">
            <v>USD</v>
          </cell>
          <cell r="C3773" t="str">
            <v>Subastas</v>
          </cell>
          <cell r="D3773" t="str">
            <v>Fija</v>
          </cell>
          <cell r="E3773">
            <v>2</v>
          </cell>
          <cell r="F3773">
            <v>36698</v>
          </cell>
          <cell r="G3773" t="str">
            <v>Junio</v>
          </cell>
          <cell r="H3773">
            <v>2000</v>
          </cell>
          <cell r="I3773">
            <v>37428</v>
          </cell>
          <cell r="J3773">
            <v>2002</v>
          </cell>
          <cell r="K3773" t="str">
            <v>Junio</v>
          </cell>
          <cell r="L3773">
            <v>36776</v>
          </cell>
          <cell r="M3773" t="str">
            <v>Septiembre</v>
          </cell>
          <cell r="N3773">
            <v>2000</v>
          </cell>
          <cell r="O3773">
            <v>0</v>
          </cell>
          <cell r="P3773">
            <v>2211.11</v>
          </cell>
          <cell r="Q3773">
            <v>8</v>
          </cell>
          <cell r="R3773">
            <v>9.1</v>
          </cell>
          <cell r="S3773">
            <v>99.91</v>
          </cell>
          <cell r="T3773">
            <v>23.020399999999999</v>
          </cell>
          <cell r="U3773">
            <v>22.999681640000002</v>
          </cell>
          <cell r="V3773">
            <v>50900.636643999998</v>
          </cell>
          <cell r="W3773">
            <v>50854.826071019997</v>
          </cell>
          <cell r="X3773">
            <v>56019.643024359691</v>
          </cell>
          <cell r="Y3773">
            <v>1.8416319999999999</v>
          </cell>
          <cell r="Z3773">
            <v>24.862031999999999</v>
          </cell>
          <cell r="AA3773">
            <v>209.48563999999999</v>
          </cell>
          <cell r="AB3773">
            <v>0</v>
          </cell>
          <cell r="AC3773">
            <v>0</v>
          </cell>
          <cell r="AD3773">
            <v>4103.1368083705192</v>
          </cell>
          <cell r="AE3773">
            <v>4481.5714419487758</v>
          </cell>
          <cell r="AF3773">
            <v>0</v>
          </cell>
          <cell r="AG3773">
            <v>0</v>
          </cell>
          <cell r="AH3773">
            <v>0</v>
          </cell>
          <cell r="AI3773">
            <v>0</v>
          </cell>
          <cell r="AJ3773">
            <v>0</v>
          </cell>
          <cell r="AK3773">
            <v>0</v>
          </cell>
          <cell r="AL3773">
            <v>0</v>
          </cell>
          <cell r="AM3773">
            <v>0</v>
          </cell>
          <cell r="AN3773">
            <v>0</v>
          </cell>
          <cell r="AO3773">
            <v>0</v>
          </cell>
          <cell r="AP3773">
            <v>0</v>
          </cell>
          <cell r="AQ3773">
            <v>8584.7082503192942</v>
          </cell>
        </row>
        <row r="3774">
          <cell r="A3774">
            <v>3</v>
          </cell>
          <cell r="B3774" t="str">
            <v>USD</v>
          </cell>
          <cell r="C3774" t="str">
            <v>Subastas</v>
          </cell>
          <cell r="D3774" t="str">
            <v>Fija</v>
          </cell>
          <cell r="E3774">
            <v>3</v>
          </cell>
          <cell r="F3774">
            <v>36717</v>
          </cell>
          <cell r="G3774" t="str">
            <v>Julio</v>
          </cell>
          <cell r="H3774">
            <v>2000</v>
          </cell>
          <cell r="I3774">
            <v>37812</v>
          </cell>
          <cell r="J3774">
            <v>2003</v>
          </cell>
          <cell r="K3774" t="str">
            <v>Julio</v>
          </cell>
          <cell r="L3774">
            <v>36776</v>
          </cell>
          <cell r="M3774" t="str">
            <v>Septiembre</v>
          </cell>
          <cell r="N3774">
            <v>2000</v>
          </cell>
          <cell r="O3774">
            <v>0</v>
          </cell>
          <cell r="P3774">
            <v>2211.11</v>
          </cell>
          <cell r="Q3774">
            <v>10</v>
          </cell>
          <cell r="R3774">
            <v>10.29</v>
          </cell>
          <cell r="S3774">
            <v>100.867</v>
          </cell>
          <cell r="T3774">
            <v>14.871</v>
          </cell>
          <cell r="U3774">
            <v>14.999931570000001</v>
          </cell>
          <cell r="V3774">
            <v>32881.416810000002</v>
          </cell>
          <cell r="W3774">
            <v>33166.498693740003</v>
          </cell>
          <cell r="X3774">
            <v>40037.477124063647</v>
          </cell>
          <cell r="Y3774">
            <v>1.4871000000000001</v>
          </cell>
          <cell r="Z3774">
            <v>16.3581</v>
          </cell>
          <cell r="AA3774">
            <v>153.02258999999998</v>
          </cell>
          <cell r="AB3774">
            <v>0</v>
          </cell>
          <cell r="AC3774">
            <v>0</v>
          </cell>
          <cell r="AD3774">
            <v>3333.7682109593629</v>
          </cell>
          <cell r="AE3774">
            <v>3648.9512812503781</v>
          </cell>
          <cell r="AF3774">
            <v>4003.7477124063653</v>
          </cell>
          <cell r="AG3774">
            <v>0</v>
          </cell>
          <cell r="AH3774">
            <v>0</v>
          </cell>
          <cell r="AI3774">
            <v>0</v>
          </cell>
          <cell r="AJ3774">
            <v>0</v>
          </cell>
          <cell r="AK3774">
            <v>0</v>
          </cell>
          <cell r="AL3774">
            <v>0</v>
          </cell>
          <cell r="AM3774">
            <v>0</v>
          </cell>
          <cell r="AN3774">
            <v>0</v>
          </cell>
          <cell r="AO3774">
            <v>0</v>
          </cell>
          <cell r="AP3774">
            <v>0</v>
          </cell>
          <cell r="AQ3774">
            <v>10986.467204616107</v>
          </cell>
        </row>
        <row r="3775">
          <cell r="A3775">
            <v>3</v>
          </cell>
          <cell r="B3775" t="str">
            <v>USD</v>
          </cell>
          <cell r="C3775" t="str">
            <v>Subastas</v>
          </cell>
          <cell r="D3775" t="str">
            <v>Fija</v>
          </cell>
          <cell r="E3775">
            <v>2</v>
          </cell>
          <cell r="F3775">
            <v>36698</v>
          </cell>
          <cell r="G3775" t="str">
            <v>Junio</v>
          </cell>
          <cell r="H3775">
            <v>2000</v>
          </cell>
          <cell r="I3775">
            <v>37428</v>
          </cell>
          <cell r="J3775">
            <v>2002</v>
          </cell>
          <cell r="K3775" t="str">
            <v>Junio</v>
          </cell>
          <cell r="L3775">
            <v>36832</v>
          </cell>
          <cell r="M3775" t="str">
            <v>Noviembre</v>
          </cell>
          <cell r="N3775">
            <v>2000</v>
          </cell>
          <cell r="O3775">
            <v>0</v>
          </cell>
          <cell r="P3775">
            <v>2148.4173296349618</v>
          </cell>
          <cell r="Q3775">
            <v>8</v>
          </cell>
          <cell r="R3775">
            <v>10.3</v>
          </cell>
          <cell r="S3775">
            <v>99.543000000000006</v>
          </cell>
          <cell r="T3775">
            <v>0</v>
          </cell>
          <cell r="U3775">
            <v>0</v>
          </cell>
          <cell r="V3775">
            <v>0</v>
          </cell>
          <cell r="W3775">
            <v>0</v>
          </cell>
          <cell r="X3775">
            <v>0</v>
          </cell>
          <cell r="Y3775">
            <v>0</v>
          </cell>
          <cell r="Z3775">
            <v>0</v>
          </cell>
          <cell r="AA3775">
            <v>0</v>
          </cell>
          <cell r="AB3775">
            <v>0</v>
          </cell>
          <cell r="AC3775">
            <v>0</v>
          </cell>
          <cell r="AD3775">
            <v>0</v>
          </cell>
          <cell r="AE3775">
            <v>0</v>
          </cell>
          <cell r="AF3775">
            <v>0</v>
          </cell>
          <cell r="AG3775">
            <v>0</v>
          </cell>
          <cell r="AH3775">
            <v>0</v>
          </cell>
          <cell r="AI3775">
            <v>0</v>
          </cell>
          <cell r="AJ3775">
            <v>0</v>
          </cell>
          <cell r="AK3775">
            <v>0</v>
          </cell>
          <cell r="AL3775">
            <v>0</v>
          </cell>
          <cell r="AM3775">
            <v>0</v>
          </cell>
          <cell r="AN3775">
            <v>0</v>
          </cell>
          <cell r="AO3775">
            <v>0</v>
          </cell>
          <cell r="AP3775">
            <v>0</v>
          </cell>
          <cell r="AQ3775">
            <v>0</v>
          </cell>
        </row>
        <row r="3776">
          <cell r="A3776">
            <v>3</v>
          </cell>
          <cell r="B3776" t="str">
            <v>USD</v>
          </cell>
          <cell r="C3776" t="str">
            <v>Subastas</v>
          </cell>
          <cell r="D3776" t="str">
            <v>Fija</v>
          </cell>
          <cell r="E3776">
            <v>3</v>
          </cell>
          <cell r="F3776">
            <v>36717</v>
          </cell>
          <cell r="G3776" t="str">
            <v>Julio</v>
          </cell>
          <cell r="H3776">
            <v>2000</v>
          </cell>
          <cell r="I3776">
            <v>37812</v>
          </cell>
          <cell r="J3776">
            <v>2003</v>
          </cell>
          <cell r="K3776" t="str">
            <v>Julio</v>
          </cell>
          <cell r="L3776">
            <v>36832</v>
          </cell>
          <cell r="M3776" t="str">
            <v>Noviembre</v>
          </cell>
          <cell r="N3776">
            <v>2000</v>
          </cell>
          <cell r="O3776">
            <v>0</v>
          </cell>
          <cell r="P3776">
            <v>2148.4173296349618</v>
          </cell>
          <cell r="Q3776">
            <v>10</v>
          </cell>
          <cell r="R3776">
            <v>11.25</v>
          </cell>
          <cell r="S3776">
            <v>100.271</v>
          </cell>
          <cell r="T3776">
            <v>0</v>
          </cell>
          <cell r="U3776">
            <v>0</v>
          </cell>
          <cell r="V3776">
            <v>0</v>
          </cell>
          <cell r="W3776">
            <v>0</v>
          </cell>
          <cell r="X3776">
            <v>0</v>
          </cell>
          <cell r="Y3776">
            <v>0</v>
          </cell>
          <cell r="Z3776">
            <v>0</v>
          </cell>
          <cell r="AA3776">
            <v>0</v>
          </cell>
          <cell r="AB3776">
            <v>0</v>
          </cell>
          <cell r="AC3776">
            <v>0</v>
          </cell>
          <cell r="AD3776">
            <v>0</v>
          </cell>
          <cell r="AE3776">
            <v>0</v>
          </cell>
          <cell r="AF3776">
            <v>0</v>
          </cell>
          <cell r="AG3776">
            <v>0</v>
          </cell>
          <cell r="AH3776">
            <v>0</v>
          </cell>
          <cell r="AI3776">
            <v>0</v>
          </cell>
          <cell r="AJ3776">
            <v>0</v>
          </cell>
          <cell r="AK3776">
            <v>0</v>
          </cell>
          <cell r="AL3776">
            <v>0</v>
          </cell>
          <cell r="AM3776">
            <v>0</v>
          </cell>
          <cell r="AN3776">
            <v>0</v>
          </cell>
          <cell r="AO3776">
            <v>0</v>
          </cell>
          <cell r="AP3776">
            <v>0</v>
          </cell>
          <cell r="AQ3776">
            <v>0</v>
          </cell>
        </row>
        <row r="3777">
          <cell r="A3777">
            <v>3</v>
          </cell>
          <cell r="B3777" t="str">
            <v>USD</v>
          </cell>
          <cell r="C3777" t="str">
            <v>Subastas</v>
          </cell>
          <cell r="D3777" t="str">
            <v>Fija</v>
          </cell>
          <cell r="E3777">
            <v>2</v>
          </cell>
          <cell r="F3777">
            <v>36698</v>
          </cell>
          <cell r="G3777" t="str">
            <v>Junio</v>
          </cell>
          <cell r="H3777">
            <v>2000</v>
          </cell>
          <cell r="I3777">
            <v>37428</v>
          </cell>
          <cell r="J3777">
            <v>2002</v>
          </cell>
          <cell r="K3777" t="str">
            <v>Junio</v>
          </cell>
          <cell r="L3777">
            <v>36867</v>
          </cell>
          <cell r="M3777" t="str">
            <v>Diciembre</v>
          </cell>
          <cell r="N3777">
            <v>2000</v>
          </cell>
          <cell r="O3777">
            <v>0</v>
          </cell>
          <cell r="P3777">
            <v>2149.5000974351537</v>
          </cell>
          <cell r="Q3777">
            <v>8</v>
          </cell>
          <cell r="R3777">
            <v>10.3</v>
          </cell>
          <cell r="S3777">
            <v>100.483</v>
          </cell>
          <cell r="T3777">
            <v>0</v>
          </cell>
          <cell r="U3777">
            <v>0</v>
          </cell>
          <cell r="V3777">
            <v>0</v>
          </cell>
          <cell r="W3777">
            <v>0</v>
          </cell>
          <cell r="X3777">
            <v>0</v>
          </cell>
          <cell r="Y3777">
            <v>0</v>
          </cell>
          <cell r="Z3777">
            <v>0</v>
          </cell>
          <cell r="AA3777">
            <v>0</v>
          </cell>
          <cell r="AB3777">
            <v>0</v>
          </cell>
          <cell r="AC3777">
            <v>0</v>
          </cell>
          <cell r="AD3777">
            <v>0</v>
          </cell>
          <cell r="AE3777">
            <v>0</v>
          </cell>
          <cell r="AF3777">
            <v>0</v>
          </cell>
          <cell r="AG3777">
            <v>0</v>
          </cell>
          <cell r="AH3777">
            <v>0</v>
          </cell>
          <cell r="AI3777">
            <v>0</v>
          </cell>
          <cell r="AJ3777">
            <v>0</v>
          </cell>
          <cell r="AK3777">
            <v>0</v>
          </cell>
          <cell r="AL3777">
            <v>0</v>
          </cell>
          <cell r="AM3777">
            <v>0</v>
          </cell>
          <cell r="AN3777">
            <v>0</v>
          </cell>
          <cell r="AO3777">
            <v>0</v>
          </cell>
          <cell r="AP3777">
            <v>0</v>
          </cell>
          <cell r="AQ3777">
            <v>0</v>
          </cell>
        </row>
        <row r="3778">
          <cell r="A3778">
            <v>3</v>
          </cell>
          <cell r="B3778" t="str">
            <v>USD</v>
          </cell>
          <cell r="C3778" t="str">
            <v>Subastas</v>
          </cell>
          <cell r="D3778" t="str">
            <v>Fija</v>
          </cell>
          <cell r="E3778">
            <v>3</v>
          </cell>
          <cell r="F3778">
            <v>36717</v>
          </cell>
          <cell r="G3778" t="str">
            <v>Julio</v>
          </cell>
          <cell r="H3778">
            <v>2000</v>
          </cell>
          <cell r="I3778">
            <v>37812</v>
          </cell>
          <cell r="J3778">
            <v>2003</v>
          </cell>
          <cell r="K3778" t="str">
            <v>Julio</v>
          </cell>
          <cell r="L3778">
            <v>36867</v>
          </cell>
          <cell r="M3778" t="str">
            <v>Diciembre</v>
          </cell>
          <cell r="N3778">
            <v>2000</v>
          </cell>
          <cell r="O3778">
            <v>0</v>
          </cell>
          <cell r="P3778">
            <v>2149.5000974351537</v>
          </cell>
          <cell r="Q3778">
            <v>10</v>
          </cell>
          <cell r="R3778">
            <v>11.25</v>
          </cell>
          <cell r="S3778">
            <v>101.301</v>
          </cell>
          <cell r="T3778">
            <v>0</v>
          </cell>
          <cell r="U3778">
            <v>0</v>
          </cell>
          <cell r="V3778">
            <v>0</v>
          </cell>
          <cell r="W3778">
            <v>0</v>
          </cell>
          <cell r="X3778">
            <v>0</v>
          </cell>
          <cell r="Y3778">
            <v>0</v>
          </cell>
          <cell r="Z3778">
            <v>0</v>
          </cell>
          <cell r="AA3778">
            <v>0</v>
          </cell>
          <cell r="AB3778">
            <v>0</v>
          </cell>
          <cell r="AC3778">
            <v>0</v>
          </cell>
          <cell r="AD3778">
            <v>0</v>
          </cell>
          <cell r="AE3778">
            <v>0</v>
          </cell>
          <cell r="AF3778">
            <v>0</v>
          </cell>
          <cell r="AG3778">
            <v>0</v>
          </cell>
          <cell r="AH3778">
            <v>0</v>
          </cell>
          <cell r="AI3778">
            <v>0</v>
          </cell>
          <cell r="AJ3778">
            <v>0</v>
          </cell>
          <cell r="AK3778">
            <v>0</v>
          </cell>
          <cell r="AL3778">
            <v>0</v>
          </cell>
          <cell r="AM3778">
            <v>0</v>
          </cell>
          <cell r="AN3778">
            <v>0</v>
          </cell>
          <cell r="AO3778">
            <v>0</v>
          </cell>
          <cell r="AP3778">
            <v>0</v>
          </cell>
          <cell r="AQ3778">
            <v>0</v>
          </cell>
        </row>
        <row r="3779">
          <cell r="A3779">
            <v>3</v>
          </cell>
          <cell r="B3779" t="str">
            <v>UVR</v>
          </cell>
          <cell r="C3779" t="str">
            <v>Subastas UVR</v>
          </cell>
          <cell r="D3779" t="str">
            <v>Fija</v>
          </cell>
          <cell r="E3779">
            <v>5</v>
          </cell>
          <cell r="F3779">
            <v>36305</v>
          </cell>
          <cell r="G3779" t="str">
            <v>Mayo</v>
          </cell>
          <cell r="H3779">
            <v>1999</v>
          </cell>
          <cell r="I3779">
            <v>38132</v>
          </cell>
          <cell r="J3779">
            <v>2004</v>
          </cell>
          <cell r="K3779" t="str">
            <v>Mayo</v>
          </cell>
          <cell r="L3779">
            <v>36305</v>
          </cell>
          <cell r="M3779" t="str">
            <v>Mayo</v>
          </cell>
          <cell r="N3779">
            <v>1999</v>
          </cell>
          <cell r="P3779">
            <v>100.251</v>
          </cell>
          <cell r="Q3779">
            <v>6.5</v>
          </cell>
          <cell r="R3779">
            <v>9</v>
          </cell>
          <cell r="S3779">
            <v>90.275999999999996</v>
          </cell>
          <cell r="T3779">
            <v>1329.2539999999999</v>
          </cell>
          <cell r="U3779">
            <v>1199.99734104</v>
          </cell>
          <cell r="V3779">
            <v>133259.04275399999</v>
          </cell>
          <cell r="W3779">
            <v>120300.93343660001</v>
          </cell>
          <cell r="X3779">
            <v>189522.76025894668</v>
          </cell>
          <cell r="Y3779">
            <v>86.401510000000002</v>
          </cell>
          <cell r="Z3779">
            <v>1415.6555099999998</v>
          </cell>
          <cell r="AA3779">
            <v>11963.286</v>
          </cell>
          <cell r="AB3779">
            <v>0</v>
          </cell>
          <cell r="AC3779">
            <v>9435.0448919999999</v>
          </cell>
          <cell r="AD3779">
            <v>10174.540212558502</v>
          </cell>
          <cell r="AE3779">
            <v>11039.160198957528</v>
          </cell>
          <cell r="AF3779">
            <v>11723.186491862951</v>
          </cell>
          <cell r="AG3779">
            <v>12318.979416831535</v>
          </cell>
          <cell r="AH3779">
            <v>0</v>
          </cell>
          <cell r="AI3779">
            <v>0</v>
          </cell>
          <cell r="AJ3779">
            <v>0</v>
          </cell>
          <cell r="AK3779">
            <v>0</v>
          </cell>
          <cell r="AL3779">
            <v>0</v>
          </cell>
          <cell r="AM3779">
            <v>0</v>
          </cell>
          <cell r="AN3779">
            <v>0</v>
          </cell>
          <cell r="AO3779">
            <v>0</v>
          </cell>
          <cell r="AP3779">
            <v>0</v>
          </cell>
          <cell r="AQ3779">
            <v>54690.911212210514</v>
          </cell>
        </row>
        <row r="3780">
          <cell r="A3780">
            <v>3</v>
          </cell>
          <cell r="B3780" t="str">
            <v>UVR</v>
          </cell>
          <cell r="C3780" t="str">
            <v>Convenidas UVR</v>
          </cell>
          <cell r="D3780" t="str">
            <v>Fija</v>
          </cell>
          <cell r="E3780">
            <v>5</v>
          </cell>
          <cell r="F3780">
            <v>36305</v>
          </cell>
          <cell r="G3780" t="str">
            <v>Mayo</v>
          </cell>
          <cell r="H3780">
            <v>1999</v>
          </cell>
          <cell r="I3780">
            <v>38132</v>
          </cell>
          <cell r="J3780">
            <v>2004</v>
          </cell>
          <cell r="K3780" t="str">
            <v>Mayo</v>
          </cell>
          <cell r="L3780">
            <v>36322</v>
          </cell>
          <cell r="M3780" t="str">
            <v>Junio</v>
          </cell>
          <cell r="N3780">
            <v>1999</v>
          </cell>
          <cell r="P3780">
            <v>100.679</v>
          </cell>
          <cell r="Q3780">
            <v>6.5</v>
          </cell>
          <cell r="R3780">
            <v>8.5</v>
          </cell>
          <cell r="S3780">
            <v>92.468999999999994</v>
          </cell>
          <cell r="T3780">
            <v>121.7</v>
          </cell>
          <cell r="U3780">
            <v>112.534773</v>
          </cell>
          <cell r="V3780">
            <v>12252.6343</v>
          </cell>
          <cell r="W3780">
            <v>11329.88841087</v>
          </cell>
          <cell r="X3780">
            <v>17351.777706528483</v>
          </cell>
          <cell r="Y3780">
            <v>7.9105000000000008</v>
          </cell>
          <cell r="Z3780">
            <v>129.6105</v>
          </cell>
          <cell r="AA3780">
            <v>1034.45</v>
          </cell>
          <cell r="AB3780">
            <v>0</v>
          </cell>
          <cell r="AC3780">
            <v>863.8266000000001</v>
          </cell>
          <cell r="AD3780">
            <v>931.53117753895776</v>
          </cell>
          <cell r="AE3780">
            <v>1010.6915579814929</v>
          </cell>
          <cell r="AF3780">
            <v>1073.3176624330047</v>
          </cell>
          <cell r="AG3780">
            <v>1127.8655509243515</v>
          </cell>
          <cell r="AH3780">
            <v>0</v>
          </cell>
          <cell r="AI3780">
            <v>0</v>
          </cell>
          <cell r="AJ3780">
            <v>0</v>
          </cell>
          <cell r="AK3780">
            <v>0</v>
          </cell>
          <cell r="AL3780">
            <v>0</v>
          </cell>
          <cell r="AM3780">
            <v>0</v>
          </cell>
          <cell r="AN3780">
            <v>0</v>
          </cell>
          <cell r="AO3780">
            <v>0</v>
          </cell>
          <cell r="AP3780">
            <v>0</v>
          </cell>
          <cell r="AQ3780">
            <v>5007.2325488778069</v>
          </cell>
        </row>
        <row r="3781">
          <cell r="A3781">
            <v>3</v>
          </cell>
          <cell r="B3781" t="str">
            <v>UVR</v>
          </cell>
          <cell r="C3781" t="str">
            <v>Convenidas UVR</v>
          </cell>
          <cell r="D3781" t="str">
            <v>Fija</v>
          </cell>
          <cell r="E3781">
            <v>5</v>
          </cell>
          <cell r="F3781">
            <v>36305</v>
          </cell>
          <cell r="G3781" t="str">
            <v>Mayo</v>
          </cell>
          <cell r="H3781">
            <v>1999</v>
          </cell>
          <cell r="I3781">
            <v>38132</v>
          </cell>
          <cell r="J3781">
            <v>2004</v>
          </cell>
          <cell r="K3781" t="str">
            <v>Mayo</v>
          </cell>
          <cell r="L3781">
            <v>36326</v>
          </cell>
          <cell r="M3781" t="str">
            <v>Junio</v>
          </cell>
          <cell r="N3781">
            <v>1999</v>
          </cell>
          <cell r="P3781">
            <v>100.78</v>
          </cell>
          <cell r="Q3781">
            <v>6.5</v>
          </cell>
          <cell r="R3781">
            <v>8.5</v>
          </cell>
          <cell r="S3781">
            <v>92.552000000000007</v>
          </cell>
          <cell r="T3781">
            <v>21.635000000000002</v>
          </cell>
          <cell r="U3781">
            <v>20.023625199999998</v>
          </cell>
          <cell r="V3781">
            <v>2180.3753000000002</v>
          </cell>
          <cell r="W3781">
            <v>2017.9809476600001</v>
          </cell>
          <cell r="X3781">
            <v>3084.6812710003596</v>
          </cell>
          <cell r="Y3781">
            <v>1.4062750000000002</v>
          </cell>
          <cell r="Z3781">
            <v>23.041275000000002</v>
          </cell>
          <cell r="AA3781">
            <v>183.89750000000001</v>
          </cell>
          <cell r="AB3781">
            <v>0</v>
          </cell>
          <cell r="AC3781">
            <v>153.56523000000001</v>
          </cell>
          <cell r="AD3781">
            <v>165.60129027161341</v>
          </cell>
          <cell r="AE3781">
            <v>179.67388543081017</v>
          </cell>
          <cell r="AF3781">
            <v>190.80712922545649</v>
          </cell>
          <cell r="AG3781">
            <v>200.50428261502339</v>
          </cell>
          <cell r="AH3781">
            <v>0</v>
          </cell>
          <cell r="AI3781">
            <v>0</v>
          </cell>
          <cell r="AJ3781">
            <v>0</v>
          </cell>
          <cell r="AK3781">
            <v>0</v>
          </cell>
          <cell r="AL3781">
            <v>0</v>
          </cell>
          <cell r="AM3781">
            <v>0</v>
          </cell>
          <cell r="AN3781">
            <v>0</v>
          </cell>
          <cell r="AO3781">
            <v>0</v>
          </cell>
          <cell r="AP3781">
            <v>0</v>
          </cell>
          <cell r="AQ3781">
            <v>890.15181754290347</v>
          </cell>
        </row>
        <row r="3782">
          <cell r="A3782">
            <v>3</v>
          </cell>
          <cell r="B3782" t="str">
            <v>UVR</v>
          </cell>
          <cell r="C3782" t="str">
            <v>Convenidas UVR</v>
          </cell>
          <cell r="D3782" t="str">
            <v>Fija</v>
          </cell>
          <cell r="E3782">
            <v>5</v>
          </cell>
          <cell r="F3782">
            <v>36305</v>
          </cell>
          <cell r="G3782" t="str">
            <v>Mayo</v>
          </cell>
          <cell r="H3782">
            <v>1999</v>
          </cell>
          <cell r="I3782">
            <v>38132</v>
          </cell>
          <cell r="J3782">
            <v>2004</v>
          </cell>
          <cell r="K3782" t="str">
            <v>Mayo</v>
          </cell>
          <cell r="L3782">
            <v>36327</v>
          </cell>
          <cell r="M3782" t="str">
            <v>Junio</v>
          </cell>
          <cell r="N3782">
            <v>1999</v>
          </cell>
          <cell r="P3782">
            <v>100.7961</v>
          </cell>
          <cell r="Q3782">
            <v>6.5</v>
          </cell>
          <cell r="R3782">
            <v>8.5</v>
          </cell>
          <cell r="S3782">
            <v>92.572999999999993</v>
          </cell>
          <cell r="T3782">
            <v>35.408000000000001</v>
          </cell>
          <cell r="U3782">
            <v>32.778247839999999</v>
          </cell>
          <cell r="V3782">
            <v>3568.9883088000001</v>
          </cell>
          <cell r="W3782">
            <v>3303.9195471100002</v>
          </cell>
          <cell r="X3782">
            <v>5048.4120380670547</v>
          </cell>
          <cell r="Y3782">
            <v>2.30152</v>
          </cell>
          <cell r="Z3782">
            <v>37.709519999999998</v>
          </cell>
          <cell r="AA3782">
            <v>300.96800000000002</v>
          </cell>
          <cell r="AB3782">
            <v>0</v>
          </cell>
          <cell r="AC3782">
            <v>251.32598400000001</v>
          </cell>
          <cell r="AD3782">
            <v>271.02428869596889</v>
          </cell>
          <cell r="AE3782">
            <v>294.05560135586438</v>
          </cell>
          <cell r="AF3782">
            <v>312.27634997064769</v>
          </cell>
          <cell r="AG3782">
            <v>328.14678247435853</v>
          </cell>
          <cell r="AH3782">
            <v>0</v>
          </cell>
          <cell r="AI3782">
            <v>0</v>
          </cell>
          <cell r="AJ3782">
            <v>0</v>
          </cell>
          <cell r="AK3782">
            <v>0</v>
          </cell>
          <cell r="AL3782">
            <v>0</v>
          </cell>
          <cell r="AM3782">
            <v>0</v>
          </cell>
          <cell r="AN3782">
            <v>0</v>
          </cell>
          <cell r="AO3782">
            <v>0</v>
          </cell>
          <cell r="AP3782">
            <v>0</v>
          </cell>
          <cell r="AQ3782">
            <v>1456.8290064968396</v>
          </cell>
        </row>
        <row r="3783">
          <cell r="A3783">
            <v>3</v>
          </cell>
          <cell r="B3783" t="str">
            <v>UVR</v>
          </cell>
          <cell r="C3783" t="str">
            <v>Convenidas UVR</v>
          </cell>
          <cell r="D3783" t="str">
            <v>Fija</v>
          </cell>
          <cell r="E3783">
            <v>5</v>
          </cell>
          <cell r="F3783">
            <v>36305</v>
          </cell>
          <cell r="G3783" t="str">
            <v>Mayo</v>
          </cell>
          <cell r="H3783">
            <v>1999</v>
          </cell>
          <cell r="I3783">
            <v>38132</v>
          </cell>
          <cell r="J3783">
            <v>2004</v>
          </cell>
          <cell r="K3783" t="str">
            <v>Mayo</v>
          </cell>
          <cell r="L3783">
            <v>36328</v>
          </cell>
          <cell r="M3783" t="str">
            <v>Junio</v>
          </cell>
          <cell r="N3783">
            <v>1999</v>
          </cell>
          <cell r="P3783">
            <v>100.8122</v>
          </cell>
          <cell r="Q3783">
            <v>6.5</v>
          </cell>
          <cell r="R3783">
            <v>8.5</v>
          </cell>
          <cell r="S3783">
            <v>92.593000000000004</v>
          </cell>
          <cell r="T3783">
            <v>53.511000000000003</v>
          </cell>
          <cell r="U3783">
            <v>49.547440229999999</v>
          </cell>
          <cell r="V3783">
            <v>5394.5616341999994</v>
          </cell>
          <cell r="W3783">
            <v>4994.9864539499995</v>
          </cell>
          <cell r="X3783">
            <v>7629.5067941992256</v>
          </cell>
          <cell r="Y3783">
            <v>3.4782150000000005</v>
          </cell>
          <cell r="Z3783">
            <v>56.989215000000002</v>
          </cell>
          <cell r="AA3783">
            <v>454.84350000000001</v>
          </cell>
          <cell r="AB3783">
            <v>0</v>
          </cell>
          <cell r="AC3783">
            <v>379.82107800000006</v>
          </cell>
          <cell r="AD3783">
            <v>409.59050814533418</v>
          </cell>
          <cell r="AE3783">
            <v>444.39700870293893</v>
          </cell>
          <cell r="AF3783">
            <v>471.93345467914969</v>
          </cell>
          <cell r="AG3783">
            <v>495.91794162294968</v>
          </cell>
          <cell r="AH3783">
            <v>0</v>
          </cell>
          <cell r="AI3783">
            <v>0</v>
          </cell>
          <cell r="AJ3783">
            <v>0</v>
          </cell>
          <cell r="AK3783">
            <v>0</v>
          </cell>
          <cell r="AL3783">
            <v>0</v>
          </cell>
          <cell r="AM3783">
            <v>0</v>
          </cell>
          <cell r="AN3783">
            <v>0</v>
          </cell>
          <cell r="AO3783">
            <v>0</v>
          </cell>
          <cell r="AP3783">
            <v>0</v>
          </cell>
          <cell r="AQ3783">
            <v>2201.6599911503727</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2castigo"/>
      <sheetName val="Hoja1"/>
      <sheetName val="CUA1-3"/>
      <sheetName val="TOTAL FUN"/>
      <sheetName val="NACION FUN"/>
      <sheetName val="PROPIOS FUN"/>
      <sheetName val="OCP"/>
      <sheetName val="TRANST"/>
      <sheetName val="notas"/>
      <sheetName val="TRANSN"/>
      <sheetName val="TRANSP"/>
      <sheetName val="GGT"/>
      <sheetName val="GGN"/>
      <sheetName val="GGP"/>
      <sheetName val="GPT"/>
      <sheetName val="GPN"/>
      <sheetName val="GPP"/>
      <sheetName val="ppry89aFEB"/>
      <sheetName val="CUA1_3"/>
      <sheetName val="proyecINGRESOS99"/>
      <sheetName val="proyecINGRESOS99 (det)"/>
      <sheetName val="LOTERIAS"/>
      <sheetName val="SUPUESTOS"/>
      <sheetName val="DATOS"/>
    </sheetNames>
    <sheetDataSet>
      <sheetData sheetId="0" refreshError="1"/>
      <sheetData sheetId="1" refreshError="1"/>
      <sheetData sheetId="2" refreshError="1">
        <row r="3">
          <cell r="Y3" t="str">
            <v>CUADRO No. 2</v>
          </cell>
        </row>
        <row r="4">
          <cell r="Y4" t="str">
            <v>APROPIACIONES 1998 - 2000</v>
          </cell>
        </row>
        <row r="5">
          <cell r="Y5" t="str">
            <v>RECURSOS NACION</v>
          </cell>
        </row>
        <row r="6">
          <cell r="Y6" t="str">
            <v>Miles de millones de pesos</v>
          </cell>
        </row>
        <row r="9">
          <cell r="Y9" t="str">
            <v>CONCEPTO</v>
          </cell>
          <cell r="Z9" t="str">
            <v>1998</v>
          </cell>
          <cell r="AA9" t="str">
            <v>1999   1/</v>
          </cell>
          <cell r="AB9" t="str">
            <v>2000</v>
          </cell>
          <cell r="AC9" t="str">
            <v>VARIACION  %</v>
          </cell>
        </row>
        <row r="10">
          <cell r="AC10" t="str">
            <v>99/98</v>
          </cell>
          <cell r="AD10" t="str">
            <v>2000/99</v>
          </cell>
        </row>
        <row r="11">
          <cell r="Z11" t="str">
            <v>(1)</v>
          </cell>
          <cell r="AA11" t="str">
            <v>(2)</v>
          </cell>
          <cell r="AB11" t="str">
            <v>(3)</v>
          </cell>
          <cell r="AC11" t="str">
            <v>(4)=(2/1)</v>
          </cell>
          <cell r="AD11" t="str">
            <v>(5)=(3/2)</v>
          </cell>
        </row>
        <row r="13">
          <cell r="Y13" t="str">
            <v>FUNCIONAMIENTO</v>
          </cell>
          <cell r="Z13">
            <v>17507.617041843005</v>
          </cell>
          <cell r="AA13">
            <v>22543.902873841002</v>
          </cell>
          <cell r="AB13">
            <v>22748.7873545</v>
          </cell>
          <cell r="AC13">
            <v>28.766255395930429</v>
          </cell>
          <cell r="AD13">
            <v>0.90882435843324672</v>
          </cell>
        </row>
        <row r="14">
          <cell r="Y14" t="str">
            <v>Gastos de Personal</v>
          </cell>
          <cell r="Z14">
            <v>4484.8324892346527</v>
          </cell>
          <cell r="AA14">
            <v>5167.0622997669998</v>
          </cell>
          <cell r="AB14">
            <v>5376.3</v>
          </cell>
          <cell r="AC14">
            <v>15.211935165247858</v>
          </cell>
          <cell r="AD14">
            <v>4.0494518566659421</v>
          </cell>
        </row>
        <row r="15">
          <cell r="Y15" t="str">
            <v>Gastos Generales</v>
          </cell>
          <cell r="Z15">
            <v>1321.8889146321796</v>
          </cell>
          <cell r="AA15">
            <v>1280.69206044</v>
          </cell>
          <cell r="AB15">
            <v>1051.7</v>
          </cell>
          <cell r="AC15">
            <v>-3.116514083457822</v>
          </cell>
          <cell r="AD15">
            <v>-17.880337320224072</v>
          </cell>
        </row>
        <row r="16">
          <cell r="Y16" t="str">
            <v>Transferencias</v>
          </cell>
          <cell r="Z16">
            <v>11700.795637976174</v>
          </cell>
          <cell r="AA16">
            <v>16093.200213634</v>
          </cell>
          <cell r="AB16">
            <v>16317.5</v>
          </cell>
          <cell r="AC16">
            <v>37.539366651288319</v>
          </cell>
          <cell r="AD16">
            <v>1.3937550231679641</v>
          </cell>
        </row>
        <row r="17">
          <cell r="Y17" t="str">
            <v>Operación Comercial</v>
          </cell>
          <cell r="Z17">
            <v>0.1</v>
          </cell>
          <cell r="AA17">
            <v>2.9483000000000001</v>
          </cell>
          <cell r="AB17">
            <v>3.2873545000000002</v>
          </cell>
        </row>
        <row r="19">
          <cell r="Y19" t="str">
            <v>SERVICIO DE LA DEUDA</v>
          </cell>
          <cell r="Z19">
            <v>11289.569079999999</v>
          </cell>
          <cell r="AA19">
            <v>13645.599999999999</v>
          </cell>
          <cell r="AB19">
            <v>14930.3</v>
          </cell>
          <cell r="AC19">
            <v>20.869095209079489</v>
          </cell>
          <cell r="AD19">
            <v>9.4147564049950283</v>
          </cell>
        </row>
        <row r="20">
          <cell r="Y20" t="str">
            <v>Externa</v>
          </cell>
          <cell r="Z20">
            <v>2576.1146520000002</v>
          </cell>
          <cell r="AA20">
            <v>3947.7</v>
          </cell>
          <cell r="AB20">
            <v>4191.3</v>
          </cell>
          <cell r="AC20">
            <v>53.242403125775148</v>
          </cell>
          <cell r="AD20">
            <v>6.1706816627403294</v>
          </cell>
        </row>
        <row r="21">
          <cell r="Y21" t="str">
            <v>Interna   2/</v>
          </cell>
          <cell r="Z21">
            <v>8713.4544279999991</v>
          </cell>
          <cell r="AA21">
            <v>9697.9</v>
          </cell>
          <cell r="AB21">
            <v>10739</v>
          </cell>
          <cell r="AC21">
            <v>11.297994155298063</v>
          </cell>
          <cell r="AD21">
            <v>10.735313830829352</v>
          </cell>
        </row>
        <row r="26">
          <cell r="Y26" t="str">
            <v>INVERSION</v>
          </cell>
          <cell r="Z26">
            <v>5073.7929515019996</v>
          </cell>
          <cell r="AA26">
            <v>5147.2</v>
          </cell>
          <cell r="AB26">
            <v>3166.3</v>
          </cell>
          <cell r="AC26">
            <v>1.4467884125281438</v>
          </cell>
          <cell r="AD26">
            <v>-38.485001554243084</v>
          </cell>
        </row>
        <row r="28">
          <cell r="Y28" t="str">
            <v>TOTAL CON DEUDA</v>
          </cell>
          <cell r="Z28">
            <v>33870.979073345006</v>
          </cell>
          <cell r="AA28">
            <v>41336.702873841001</v>
          </cell>
          <cell r="AB28">
            <v>40845.387354500002</v>
          </cell>
          <cell r="AC28">
            <v>22.041653370366255</v>
          </cell>
          <cell r="AD28">
            <v>-1.1885696854935124</v>
          </cell>
        </row>
        <row r="29">
          <cell r="Y29" t="str">
            <v>TOTAL SIN DEUDA</v>
          </cell>
          <cell r="Z29">
            <v>22581.409993345005</v>
          </cell>
          <cell r="AA29">
            <v>27691.102873841002</v>
          </cell>
          <cell r="AB29">
            <v>25915.087354500003</v>
          </cell>
          <cell r="AC29">
            <v>22.627873467608438</v>
          </cell>
          <cell r="AD29">
            <v>-6.4136684170089548</v>
          </cell>
        </row>
        <row r="31">
          <cell r="Y31" t="str">
            <v xml:space="preserve">  1/  Incluye adición por $1.3 mil milllones, traslados por $1.1 mil millones y reducción participación municipios por $223.8 mil millones</v>
          </cell>
        </row>
        <row r="32">
          <cell r="Y32" t="str">
            <v xml:space="preserve">   2/ Icluye el valor del déficit fiscal por $1.046.6 mil millones</v>
          </cell>
        </row>
        <row r="34">
          <cell r="Y34" t="str">
            <v>CUADRO No. 3</v>
          </cell>
        </row>
        <row r="35">
          <cell r="Y35" t="str">
            <v>APROPIACIONES 1998 - 2000</v>
          </cell>
        </row>
        <row r="36">
          <cell r="Y36" t="str">
            <v>RECURSOS PROPIOS</v>
          </cell>
        </row>
        <row r="37">
          <cell r="Y37" t="str">
            <v>Miles de millones de pesos</v>
          </cell>
        </row>
        <row r="40">
          <cell r="Z40" t="str">
            <v>1998</v>
          </cell>
          <cell r="AA40" t="str">
            <v>1999</v>
          </cell>
          <cell r="AB40" t="str">
            <v>2000</v>
          </cell>
          <cell r="AC40" t="str">
            <v>VARIACION  %</v>
          </cell>
        </row>
        <row r="41">
          <cell r="Y41" t="str">
            <v>CONCEPTO</v>
          </cell>
          <cell r="AC41" t="str">
            <v>99/98</v>
          </cell>
          <cell r="AD41" t="str">
            <v>2000/99</v>
          </cell>
        </row>
        <row r="42">
          <cell r="Z42" t="str">
            <v>(1)</v>
          </cell>
          <cell r="AA42" t="str">
            <v>(2)</v>
          </cell>
          <cell r="AB42" t="str">
            <v>(3)</v>
          </cell>
          <cell r="AC42" t="str">
            <v>(4)=(2/1)</v>
          </cell>
          <cell r="AD42" t="str">
            <v>(5)=(3/2)</v>
          </cell>
        </row>
        <row r="45">
          <cell r="Y45" t="str">
            <v>FUNCIONAMIENTO</v>
          </cell>
          <cell r="Z45">
            <v>1659.373423821</v>
          </cell>
          <cell r="AA45">
            <v>1602.6133874049999</v>
          </cell>
          <cell r="AB45">
            <v>1410.701027604</v>
          </cell>
          <cell r="AC45">
            <v>-3.4205704153860705</v>
          </cell>
          <cell r="AD45">
            <v>-11.974962976675874</v>
          </cell>
        </row>
        <row r="46">
          <cell r="Y46" t="str">
            <v>Gastos de Personal</v>
          </cell>
          <cell r="Z46">
            <v>398.89649835734997</v>
          </cell>
          <cell r="AA46">
            <v>380.27551839099999</v>
          </cell>
          <cell r="AB46">
            <v>388.1</v>
          </cell>
          <cell r="AC46">
            <v>-4.668123195623652</v>
          </cell>
          <cell r="AD46">
            <v>2.0575822609108618</v>
          </cell>
        </row>
        <row r="47">
          <cell r="Y47" t="str">
            <v>Gastos Generales</v>
          </cell>
          <cell r="Z47">
            <v>272.74812604427001</v>
          </cell>
          <cell r="AA47">
            <v>243.24939164</v>
          </cell>
          <cell r="AB47">
            <v>197.762</v>
          </cell>
          <cell r="AC47">
            <v>-10.815375647890624</v>
          </cell>
          <cell r="AD47">
            <v>-18.699899446128786</v>
          </cell>
        </row>
        <row r="48">
          <cell r="Y48" t="str">
            <v>Transferencias</v>
          </cell>
          <cell r="Z48">
            <v>690.42139540237997</v>
          </cell>
          <cell r="AA48">
            <v>773.034085688</v>
          </cell>
          <cell r="AB48">
            <v>543.59169398799997</v>
          </cell>
          <cell r="AC48">
            <v>11.965546090510859</v>
          </cell>
          <cell r="AD48">
            <v>-29.680760001131958</v>
          </cell>
        </row>
        <row r="49">
          <cell r="Y49" t="str">
            <v>Operación Comercial</v>
          </cell>
          <cell r="Z49">
            <v>297.30740401700001</v>
          </cell>
          <cell r="AA49">
            <v>206.054391686</v>
          </cell>
          <cell r="AB49">
            <v>281.24733361599999</v>
          </cell>
          <cell r="AC49">
            <v>-30.693151632975201</v>
          </cell>
          <cell r="AD49">
            <v>36.491792926493027</v>
          </cell>
        </row>
        <row r="51">
          <cell r="Y51" t="str">
            <v>SERVICIO DE LA DEUDA</v>
          </cell>
          <cell r="Z51">
            <v>31.026147289999997</v>
          </cell>
          <cell r="AA51">
            <v>18.399635302</v>
          </cell>
          <cell r="AB51">
            <v>13.870000000000001</v>
          </cell>
          <cell r="AC51">
            <v>-40.696358042719773</v>
          </cell>
          <cell r="AD51">
            <v>-24.618071106592186</v>
          </cell>
        </row>
        <row r="52">
          <cell r="Y52" t="str">
            <v>Externa</v>
          </cell>
          <cell r="Z52">
            <v>9.5051620000000003</v>
          </cell>
          <cell r="AA52">
            <v>3.1066911350000002</v>
          </cell>
          <cell r="AB52">
            <v>3.8170000000000002</v>
          </cell>
          <cell r="AC52">
            <v>-67.315747643227965</v>
          </cell>
          <cell r="AD52">
            <v>22.863839182391075</v>
          </cell>
        </row>
        <row r="53">
          <cell r="Y53" t="str">
            <v>Interna</v>
          </cell>
          <cell r="Z53">
            <v>21.520985289999999</v>
          </cell>
          <cell r="AA53">
            <v>15.292944167</v>
          </cell>
          <cell r="AB53">
            <v>10.053000000000001</v>
          </cell>
          <cell r="AC53">
            <v>-28.939386552594026</v>
          </cell>
          <cell r="AD53">
            <v>-34.263802376961884</v>
          </cell>
        </row>
        <row r="55">
          <cell r="Y55" t="str">
            <v>INVERSION</v>
          </cell>
          <cell r="Z55">
            <v>2235.8472710000001</v>
          </cell>
          <cell r="AA55">
            <v>2660.3020459999998</v>
          </cell>
          <cell r="AB55">
            <v>2333.1673000000001</v>
          </cell>
          <cell r="AC55">
            <v>18.984068388989694</v>
          </cell>
          <cell r="AD55">
            <v>-12.296902394668896</v>
          </cell>
        </row>
        <row r="57">
          <cell r="Y57" t="str">
            <v>TOTAL CON DEUDA</v>
          </cell>
          <cell r="Z57">
            <v>3926.2468421109998</v>
          </cell>
          <cell r="AA57">
            <v>4281.3150687069992</v>
          </cell>
          <cell r="AB57">
            <v>3757.738327604</v>
          </cell>
          <cell r="AC57">
            <v>9.0434514403860522</v>
          </cell>
          <cell r="AD57">
            <v>-12.229343851143494</v>
          </cell>
        </row>
        <row r="58">
          <cell r="Y58" t="str">
            <v>TOTAL SIN DEUDA</v>
          </cell>
          <cell r="Z58">
            <v>3895.2206948209996</v>
          </cell>
          <cell r="AA58">
            <v>4262.915433404999</v>
          </cell>
          <cell r="AB58">
            <v>3743.8683276040001</v>
          </cell>
          <cell r="AC58">
            <v>9.439638146122963</v>
          </cell>
          <cell r="AD58">
            <v>-12.175871511164615</v>
          </cell>
        </row>
        <row r="63">
          <cell r="Y63" t="str">
            <v>CUADRO No. 1</v>
          </cell>
        </row>
        <row r="64">
          <cell r="Y64" t="str">
            <v>APROPIACIONES 1998 - 2000</v>
          </cell>
        </row>
        <row r="65">
          <cell r="Y65" t="str">
            <v>TOTAL</v>
          </cell>
        </row>
        <row r="66">
          <cell r="Y66" t="str">
            <v>Miles de millones de pesos</v>
          </cell>
        </row>
        <row r="69">
          <cell r="Z69" t="str">
            <v>1998</v>
          </cell>
          <cell r="AA69" t="str">
            <v>1999</v>
          </cell>
          <cell r="AB69" t="str">
            <v>2000</v>
          </cell>
          <cell r="AC69" t="str">
            <v>VARIACION  %</v>
          </cell>
        </row>
        <row r="70">
          <cell r="Y70" t="str">
            <v>CONCEPTO</v>
          </cell>
          <cell r="AC70" t="str">
            <v>99/98</v>
          </cell>
          <cell r="AD70" t="str">
            <v>2000/99</v>
          </cell>
        </row>
        <row r="71">
          <cell r="Z71" t="str">
            <v>(1)</v>
          </cell>
          <cell r="AA71" t="str">
            <v>(2)</v>
          </cell>
          <cell r="AB71" t="str">
            <v>(3)</v>
          </cell>
          <cell r="AC71" t="str">
            <v>(4)=(2/1)</v>
          </cell>
          <cell r="AD71" t="str">
            <v>(5)=(3/2)</v>
          </cell>
        </row>
        <row r="73">
          <cell r="Y73" t="str">
            <v>FUNCIONAMIENTO</v>
          </cell>
          <cell r="Z73">
            <v>19166.990465664006</v>
          </cell>
          <cell r="AA73">
            <v>24146.516261246001</v>
          </cell>
          <cell r="AB73">
            <v>24159.488382104002</v>
          </cell>
          <cell r="AC73">
            <v>25.979695688284398</v>
          </cell>
          <cell r="AD73">
            <v>5.3722535862532617E-2</v>
          </cell>
        </row>
        <row r="75">
          <cell r="Y75" t="str">
            <v>Gastos de Personal</v>
          </cell>
          <cell r="Z75">
            <v>4883.7289875920023</v>
          </cell>
          <cell r="AA75">
            <v>5547.3378181580001</v>
          </cell>
          <cell r="AB75">
            <v>5764.4000000000005</v>
          </cell>
          <cell r="AC75">
            <v>13.588158398060513</v>
          </cell>
          <cell r="AD75">
            <v>3.9129072170707602</v>
          </cell>
        </row>
        <row r="76">
          <cell r="Y76" t="str">
            <v>Gastos Generales</v>
          </cell>
          <cell r="Z76">
            <v>1594.6370406764497</v>
          </cell>
          <cell r="AA76">
            <v>1523.9414520800001</v>
          </cell>
          <cell r="AB76">
            <v>1249.462</v>
          </cell>
          <cell r="AC76">
            <v>-4.433334156496227</v>
          </cell>
          <cell r="AD76">
            <v>-18.011154674306418</v>
          </cell>
        </row>
        <row r="77">
          <cell r="Y77" t="str">
            <v>Transferencias</v>
          </cell>
          <cell r="Z77">
            <v>12391.217033378554</v>
          </cell>
          <cell r="AA77">
            <v>16866.234299322001</v>
          </cell>
          <cell r="AB77">
            <v>16861.091693988001</v>
          </cell>
          <cell r="AC77">
            <v>36.114428904674753</v>
          </cell>
          <cell r="AD77">
            <v>-3.0490536552119085E-2</v>
          </cell>
        </row>
        <row r="78">
          <cell r="Y78" t="str">
            <v>Operación Comercial</v>
          </cell>
          <cell r="Z78">
            <v>297.40740401700003</v>
          </cell>
          <cell r="AA78">
            <v>209.00269168599999</v>
          </cell>
          <cell r="AB78">
            <v>284.53468811599998</v>
          </cell>
          <cell r="AC78">
            <v>-29.72512154604825</v>
          </cell>
          <cell r="AD78">
            <v>36.139245777502829</v>
          </cell>
        </row>
        <row r="80">
          <cell r="Y80" t="str">
            <v>SERVICIO DE LA DEUDA</v>
          </cell>
          <cell r="Z80">
            <v>11320.595227289999</v>
          </cell>
          <cell r="AA80">
            <v>13663.999635302</v>
          </cell>
          <cell r="AB80">
            <v>14944.17</v>
          </cell>
          <cell r="AC80">
            <v>20.700363902799658</v>
          </cell>
          <cell r="AD80">
            <v>9.3689285631315613</v>
          </cell>
        </row>
        <row r="81">
          <cell r="Y81" t="str">
            <v>Externa</v>
          </cell>
          <cell r="Z81">
            <v>2585.6198140000001</v>
          </cell>
          <cell r="AA81">
            <v>3950.8066911349997</v>
          </cell>
          <cell r="AB81">
            <v>4195.1170000000002</v>
          </cell>
          <cell r="AC81">
            <v>52.799211614294947</v>
          </cell>
          <cell r="AD81">
            <v>6.1838082185391441</v>
          </cell>
        </row>
        <row r="82">
          <cell r="Y82" t="str">
            <v>Interna   2/</v>
          </cell>
          <cell r="Z82">
            <v>8734.9754132899998</v>
          </cell>
          <cell r="AA82">
            <v>9713.192944167</v>
          </cell>
          <cell r="AB82">
            <v>10749.053</v>
          </cell>
          <cell r="AC82">
            <v>11.198858435121316</v>
          </cell>
          <cell r="AD82">
            <v>10.664464937403073</v>
          </cell>
        </row>
        <row r="87">
          <cell r="Y87" t="str">
            <v xml:space="preserve">INVERSION </v>
          </cell>
          <cell r="Z87">
            <v>7309.6402225019992</v>
          </cell>
          <cell r="AA87">
            <v>7807.5020459999996</v>
          </cell>
          <cell r="AB87">
            <v>5499.4673000000003</v>
          </cell>
          <cell r="AC87">
            <v>6.8110304795218513</v>
          </cell>
          <cell r="AD87">
            <v>-29.561756531110607</v>
          </cell>
        </row>
        <row r="89">
          <cell r="Y89" t="str">
            <v>TOTAL CON DEUDA</v>
          </cell>
          <cell r="Z89">
            <v>37797.225915456002</v>
          </cell>
          <cell r="AA89">
            <v>45618.017942548002</v>
          </cell>
          <cell r="AB89">
            <v>44603.125682104001</v>
          </cell>
          <cell r="AC89">
            <v>20.691444511259572</v>
          </cell>
          <cell r="AD89">
            <v>-2.2247618511662903</v>
          </cell>
        </row>
        <row r="90">
          <cell r="Y90" t="str">
            <v>TOTAL SIN DEUDA</v>
          </cell>
          <cell r="Z90">
            <v>26476.630688166002</v>
          </cell>
          <cell r="AA90">
            <v>31954.018307246002</v>
          </cell>
          <cell r="AB90">
            <v>29658.955682104002</v>
          </cell>
          <cell r="AC90">
            <v>20.687630853000382</v>
          </cell>
          <cell r="AD90">
            <v>-7.182391281980216</v>
          </cell>
        </row>
        <row r="92">
          <cell r="Y92" t="str">
            <v xml:space="preserve">  1/  Incluye adición por $1.3 mil milllones, traslados por $1.1 mil millones y reducción participación municipios por $223.8 millones</v>
          </cell>
        </row>
        <row r="93">
          <cell r="Y93" t="str">
            <v xml:space="preserve">   2/ Icluye el valor del déficit fiscal por $1.046.6 mil millones</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PM"/>
      <sheetName val="IPC"/>
      <sheetName val="EMPALMES"/>
      <sheetName val="WPI"/>
    </sheetNames>
    <sheetDataSet>
      <sheetData sheetId="0" refreshError="1">
        <row r="1">
          <cell r="A1" t="str">
            <v>CODIGO SERIE</v>
          </cell>
          <cell r="B1" t="str">
            <v>63...</v>
          </cell>
          <cell r="C1" t="str">
            <v>63...</v>
          </cell>
          <cell r="D1" t="str">
            <v>63...</v>
          </cell>
          <cell r="E1" t="str">
            <v>63...</v>
          </cell>
          <cell r="F1" t="str">
            <v>63...</v>
          </cell>
          <cell r="G1" t="str">
            <v>64...</v>
          </cell>
          <cell r="H1" t="str">
            <v>63...</v>
          </cell>
          <cell r="I1" t="str">
            <v>63A..</v>
          </cell>
          <cell r="J1" t="str">
            <v>63...</v>
          </cell>
          <cell r="K1" t="str">
            <v>63...</v>
          </cell>
          <cell r="L1" t="str">
            <v>63...</v>
          </cell>
          <cell r="M1" t="str">
            <v>63...</v>
          </cell>
          <cell r="O1" t="str">
            <v>63...</v>
          </cell>
          <cell r="P1" t="str">
            <v>63...</v>
          </cell>
          <cell r="Q1" t="str">
            <v>64...</v>
          </cell>
          <cell r="R1" t="str">
            <v>63...</v>
          </cell>
          <cell r="S1" t="str">
            <v>63...</v>
          </cell>
          <cell r="T1" t="str">
            <v>64...</v>
          </cell>
          <cell r="U1" t="str">
            <v>64...</v>
          </cell>
          <cell r="V1" t="str">
            <v>63...</v>
          </cell>
        </row>
        <row r="2">
          <cell r="A2" t="str">
            <v>CODIGO PAÍS</v>
          </cell>
          <cell r="B2" t="str">
            <v>111</v>
          </cell>
          <cell r="C2" t="str">
            <v>134</v>
          </cell>
          <cell r="D2" t="str">
            <v>158</v>
          </cell>
          <cell r="E2" t="str">
            <v>138</v>
          </cell>
          <cell r="F2" t="str">
            <v>184</v>
          </cell>
          <cell r="G2" t="str">
            <v>132</v>
          </cell>
          <cell r="H2" t="str">
            <v>112</v>
          </cell>
          <cell r="I2" t="str">
            <v>136</v>
          </cell>
          <cell r="J2" t="str">
            <v>124</v>
          </cell>
          <cell r="K2" t="str">
            <v>146</v>
          </cell>
          <cell r="L2" t="str">
            <v>156</v>
          </cell>
          <cell r="M2" t="str">
            <v>144</v>
          </cell>
          <cell r="O2" t="str">
            <v>273</v>
          </cell>
          <cell r="P2" t="str">
            <v>299</v>
          </cell>
          <cell r="Q2" t="str">
            <v>248</v>
          </cell>
          <cell r="R2" t="str">
            <v>223</v>
          </cell>
          <cell r="S2" t="str">
            <v>228</v>
          </cell>
          <cell r="T2" t="str">
            <v>293</v>
          </cell>
          <cell r="U2" t="str">
            <v>283</v>
          </cell>
          <cell r="V2" t="str">
            <v>213</v>
          </cell>
        </row>
        <row r="3">
          <cell r="A3" t="str">
            <v>CODIGO</v>
          </cell>
        </row>
        <row r="4">
          <cell r="A4" t="str">
            <v>PAIS</v>
          </cell>
          <cell r="B4" t="str">
            <v>USA</v>
          </cell>
          <cell r="C4" t="str">
            <v>ALEMANIA</v>
          </cell>
          <cell r="D4" t="str">
            <v>JAPON</v>
          </cell>
          <cell r="E4" t="str">
            <v>HOLANDA</v>
          </cell>
          <cell r="F4" t="str">
            <v>ESPANA</v>
          </cell>
          <cell r="G4" t="str">
            <v>FRANCIA</v>
          </cell>
          <cell r="H4" t="str">
            <v>REINO U.</v>
          </cell>
          <cell r="I4" t="str">
            <v>ITALIA</v>
          </cell>
          <cell r="J4" t="str">
            <v>BELGICA</v>
          </cell>
          <cell r="K4" t="str">
            <v>SUIZA</v>
          </cell>
          <cell r="L4" t="str">
            <v>CANADA</v>
          </cell>
          <cell r="M4" t="str">
            <v>SUECIA</v>
          </cell>
          <cell r="N4" t="str">
            <v xml:space="preserve">  </v>
          </cell>
          <cell r="O4" t="str">
            <v>MEXICO</v>
          </cell>
          <cell r="P4" t="str">
            <v>VENEZUELA</v>
          </cell>
          <cell r="Q4" t="str">
            <v>ECUADOR</v>
          </cell>
          <cell r="R4" t="str">
            <v>BRASIL</v>
          </cell>
          <cell r="S4" t="str">
            <v>CHILE</v>
          </cell>
          <cell r="T4" t="str">
            <v>PERU</v>
          </cell>
          <cell r="U4" t="str">
            <v>PANAMA</v>
          </cell>
          <cell r="V4" t="str">
            <v>ARGENTINA</v>
          </cell>
        </row>
        <row r="5">
          <cell r="A5">
            <v>31747</v>
          </cell>
          <cell r="B5">
            <v>82.797888020980565</v>
          </cell>
          <cell r="C5">
            <v>90.36436276816832</v>
          </cell>
          <cell r="D5">
            <v>104.59886540271191</v>
          </cell>
          <cell r="E5">
            <v>91.224949774120432</v>
          </cell>
          <cell r="F5">
            <v>81.920707257246221</v>
          </cell>
          <cell r="G5">
            <v>81.222316558271274</v>
          </cell>
          <cell r="H5">
            <v>73.053255085399655</v>
          </cell>
          <cell r="I5">
            <v>69.082385398020335</v>
          </cell>
          <cell r="J5">
            <v>98.936102584903892</v>
          </cell>
          <cell r="K5">
            <v>91.596271035341502</v>
          </cell>
          <cell r="L5">
            <v>83.921329448517852</v>
          </cell>
          <cell r="M5">
            <v>73.384926231846507</v>
          </cell>
          <cell r="O5">
            <v>12.304143436029321</v>
          </cell>
          <cell r="P5">
            <v>7.1000870707738404</v>
          </cell>
          <cell r="Q5">
            <v>4.909975179795004</v>
          </cell>
          <cell r="R5">
            <v>5.180377402216365E-7</v>
          </cell>
          <cell r="S5">
            <v>38.020257220917756</v>
          </cell>
          <cell r="T5">
            <v>5.5878856302097007E-4</v>
          </cell>
          <cell r="U5">
            <v>93.533529213964911</v>
          </cell>
          <cell r="V5">
            <v>8.1812244706614811E-3</v>
          </cell>
        </row>
        <row r="6">
          <cell r="A6">
            <v>31778</v>
          </cell>
          <cell r="B6">
            <v>83.462264856103062</v>
          </cell>
          <cell r="C6">
            <v>89.985873482186378</v>
          </cell>
          <cell r="D6">
            <v>103.76871542988557</v>
          </cell>
          <cell r="E6">
            <v>91.319483495813614</v>
          </cell>
          <cell r="F6">
            <v>82.101348643512324</v>
          </cell>
          <cell r="G6">
            <v>81.966564575593111</v>
          </cell>
          <cell r="H6">
            <v>73.744066567444349</v>
          </cell>
          <cell r="I6">
            <v>69.845061355348875</v>
          </cell>
          <cell r="J6">
            <v>98.096366887009907</v>
          </cell>
          <cell r="K6">
            <v>90.791912957984678</v>
          </cell>
          <cell r="L6">
            <v>84.376433871857245</v>
          </cell>
          <cell r="M6">
            <v>74.043087552939767</v>
          </cell>
          <cell r="O6">
            <v>13.221579310596368</v>
          </cell>
          <cell r="P6">
            <v>7.473523875294938</v>
          </cell>
          <cell r="Q6">
            <v>4.998369144934304</v>
          </cell>
          <cell r="R6">
            <v>5.7117097030218014E-7</v>
          </cell>
          <cell r="S6">
            <v>37.702774869548563</v>
          </cell>
          <cell r="T6">
            <v>5.9550721555452421E-4</v>
          </cell>
          <cell r="U6">
            <v>93.64787324300606</v>
          </cell>
          <cell r="V6">
            <v>8.6158002796441081E-3</v>
          </cell>
        </row>
        <row r="7">
          <cell r="A7">
            <v>31809</v>
          </cell>
          <cell r="B7">
            <v>83.877499654040221</v>
          </cell>
          <cell r="C7">
            <v>89.796628349997761</v>
          </cell>
          <cell r="D7">
            <v>103.65012211593394</v>
          </cell>
          <cell r="E7">
            <v>91.035883285523695</v>
          </cell>
          <cell r="F7">
            <v>82.191668881956844</v>
          </cell>
          <cell r="G7">
            <v>82.115414726129714</v>
          </cell>
          <cell r="H7">
            <v>74.003120657368669</v>
          </cell>
          <cell r="I7">
            <v>69.965483874927074</v>
          </cell>
          <cell r="J7">
            <v>97.714669128907531</v>
          </cell>
          <cell r="K7">
            <v>90.590823193588591</v>
          </cell>
          <cell r="L7">
            <v>84.103371767119611</v>
          </cell>
          <cell r="M7">
            <v>74.207627214562876</v>
          </cell>
          <cell r="O7">
            <v>14.007250658543047</v>
          </cell>
          <cell r="P7">
            <v>8.067192590930695</v>
          </cell>
          <cell r="Q7">
            <v>5.1250372165191971</v>
          </cell>
          <cell r="R7">
            <v>6.2910517444354728E-7</v>
          </cell>
          <cell r="S7">
            <v>38.034688007768061</v>
          </cell>
          <cell r="T7">
            <v>6.2855494820827495E-4</v>
          </cell>
          <cell r="U7">
            <v>93.590700751769972</v>
          </cell>
          <cell r="V7">
            <v>9.2101006993550501E-3</v>
          </cell>
        </row>
        <row r="8">
          <cell r="A8">
            <v>31837</v>
          </cell>
          <cell r="B8">
            <v>84.043593380144586</v>
          </cell>
          <cell r="C8">
            <v>89.891250916092076</v>
          </cell>
          <cell r="D8">
            <v>103.76871542988557</v>
          </cell>
          <cell r="E8">
            <v>91.035883285523695</v>
          </cell>
          <cell r="F8">
            <v>82.281989120401349</v>
          </cell>
          <cell r="G8">
            <v>82.214647248033714</v>
          </cell>
          <cell r="H8">
            <v>74.175823096194975</v>
          </cell>
          <cell r="I8">
            <v>70.045765554645854</v>
          </cell>
          <cell r="J8">
            <v>98.172706018584549</v>
          </cell>
          <cell r="K8">
            <v>90.691368075786642</v>
          </cell>
          <cell r="L8">
            <v>84.103371767119611</v>
          </cell>
          <cell r="M8">
            <v>74.043087552939767</v>
          </cell>
          <cell r="O8">
            <v>15.031264605415668</v>
          </cell>
          <cell r="P8">
            <v>8.5603206392531543</v>
          </cell>
          <cell r="Q8">
            <v>5.3893082452922236</v>
          </cell>
          <cell r="R8">
            <v>7.1492160276700436E-7</v>
          </cell>
          <cell r="S8">
            <v>39.10258135667808</v>
          </cell>
          <cell r="T8">
            <v>6.6225067427181609E-4</v>
          </cell>
          <cell r="U8">
            <v>93.81938976328334</v>
          </cell>
          <cell r="V8">
            <v>9.9330104832606597E-3</v>
          </cell>
        </row>
      </sheetData>
      <sheetData sheetId="1"/>
      <sheetData sheetId="2"/>
      <sheetData sheetId="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2"/>
      <sheetName val="Hoja1"/>
      <sheetName val="CODE LIST"/>
      <sheetName val="RESUOPE"/>
    </sheetNames>
    <sheetDataSet>
      <sheetData sheetId="0" refreshError="1">
        <row r="3">
          <cell r="B3" t="str">
            <v>Cuadro No. 1a</v>
          </cell>
          <cell r="L3" t="str">
            <v>Cuadro No. 1b</v>
          </cell>
        </row>
        <row r="4">
          <cell r="L4" t="str">
            <v>DETALLE DE OTROS RECURSOS DE CAPITAL 1999</v>
          </cell>
        </row>
        <row r="5">
          <cell r="L5" t="str">
            <v>Miles de millones de pesos</v>
          </cell>
        </row>
        <row r="8">
          <cell r="M8" t="str">
            <v>INGRESOS</v>
          </cell>
          <cell r="N8" t="str">
            <v>INGRESOS</v>
          </cell>
          <cell r="O8" t="str">
            <v>TOTAL</v>
          </cell>
        </row>
        <row r="9">
          <cell r="M9" t="str">
            <v>NACION</v>
          </cell>
          <cell r="N9" t="str">
            <v>PROPIOS</v>
          </cell>
        </row>
        <row r="10">
          <cell r="M10" t="str">
            <v>(1)</v>
          </cell>
          <cell r="N10" t="str">
            <v>(2)</v>
          </cell>
          <cell r="O10" t="str">
            <v>(3)=(1+2)</v>
          </cell>
        </row>
        <row r="12">
          <cell r="L12" t="str">
            <v>RECUPERACION DE CARTERA</v>
          </cell>
          <cell r="M12">
            <v>214.023</v>
          </cell>
          <cell r="N12">
            <v>4.1718000000000002</v>
          </cell>
          <cell r="O12">
            <v>218.19479999999999</v>
          </cell>
        </row>
        <row r="13">
          <cell r="L13" t="str">
            <v>RENDIMIENTOS FINANCIEROS</v>
          </cell>
          <cell r="M13">
            <v>179.5</v>
          </cell>
          <cell r="N13">
            <v>304.98999335500002</v>
          </cell>
          <cell r="O13">
            <v>484.48999335500002</v>
          </cell>
        </row>
        <row r="14">
          <cell r="L14" t="str">
            <v>DONACIONES</v>
          </cell>
          <cell r="M14">
            <v>2.27</v>
          </cell>
          <cell r="N14">
            <v>19.017399999999999</v>
          </cell>
          <cell r="O14">
            <v>21.287399999999998</v>
          </cell>
        </row>
        <row r="15">
          <cell r="L15" t="str">
            <v>DIFERENCIAL CAMBIARIO</v>
          </cell>
          <cell r="N15">
            <v>0.79829651400000001</v>
          </cell>
          <cell r="O15">
            <v>0.79829651400000001</v>
          </cell>
        </row>
        <row r="16">
          <cell r="L16" t="str">
            <v>ENAJENACION DE ACTIVOS</v>
          </cell>
          <cell r="M16">
            <v>2162.6</v>
          </cell>
          <cell r="N16">
            <v>10.184663788</v>
          </cell>
          <cell r="O16">
            <v>2172.7846637879998</v>
          </cell>
        </row>
        <row r="17">
          <cell r="L17" t="str">
            <v>REINTEGROS Y OTROS RECURSOS NO APROPIADOS</v>
          </cell>
          <cell r="M17">
            <v>190</v>
          </cell>
          <cell r="O17">
            <v>190</v>
          </cell>
        </row>
        <row r="18">
          <cell r="L18" t="str">
            <v xml:space="preserve">SUPERAVIT </v>
          </cell>
          <cell r="M18">
            <v>335.01</v>
          </cell>
          <cell r="N18">
            <v>0.52547999999999995</v>
          </cell>
          <cell r="O18">
            <v>335.53548000000001</v>
          </cell>
        </row>
        <row r="19">
          <cell r="L19" t="str">
            <v xml:space="preserve">EXCEDENTES FINANCIEROS ENTIDADES DESCENTRALIZADAS </v>
          </cell>
          <cell r="M19">
            <v>1063.3</v>
          </cell>
          <cell r="O19">
            <v>1063.3</v>
          </cell>
        </row>
        <row r="20">
          <cell r="L20" t="str">
            <v>OTROS RECURSOS DEL BALANCE</v>
          </cell>
          <cell r="N20">
            <v>158.78009</v>
          </cell>
          <cell r="O20">
            <v>158.78009</v>
          </cell>
        </row>
        <row r="22">
          <cell r="L22" t="str">
            <v>TOTAL</v>
          </cell>
          <cell r="M22">
            <v>4146.7030000000004</v>
          </cell>
          <cell r="N22">
            <v>498.46772365700008</v>
          </cell>
          <cell r="O22">
            <v>4645.1707236570001</v>
          </cell>
        </row>
      </sheetData>
      <sheetData sheetId="1" refreshError="1">
        <row r="3">
          <cell r="B3" t="str">
            <v>Cuadro No. 1a</v>
          </cell>
        </row>
        <row r="4">
          <cell r="B4" t="str">
            <v>COMPOSICION INGRESOS CORRIENTES 1999</v>
          </cell>
        </row>
        <row r="5">
          <cell r="B5" t="str">
            <v>RECURSOS NACION</v>
          </cell>
        </row>
        <row r="6">
          <cell r="B6" t="str">
            <v>Miles de millones de pesos</v>
          </cell>
        </row>
        <row r="9">
          <cell r="C9" t="str">
            <v>CONCEPTO</v>
          </cell>
          <cell r="E9" t="str">
            <v>VALOR</v>
          </cell>
        </row>
        <row r="12">
          <cell r="B12" t="str">
            <v xml:space="preserve">  TOTAL INGRESOS CORRIENTES</v>
          </cell>
          <cell r="E12">
            <v>17813.984</v>
          </cell>
        </row>
        <row r="14">
          <cell r="B14" t="str">
            <v>1.1.  INGRESOS TRIBUTARIOS</v>
          </cell>
          <cell r="E14">
            <v>17369.627000000462</v>
          </cell>
        </row>
        <row r="16">
          <cell r="B16" t="str">
            <v xml:space="preserve">        1.1.1. IMPUESTOS DIRECTOS</v>
          </cell>
          <cell r="E16">
            <v>6285.366</v>
          </cell>
        </row>
        <row r="17">
          <cell r="D17" t="str">
            <v>IMPUESTO SOBRE LA RENTA Y COMPLEMENTARIOS</v>
          </cell>
          <cell r="E17">
            <v>6285.366</v>
          </cell>
        </row>
        <row r="19">
          <cell r="B19" t="str">
            <v xml:space="preserve">        1.1.2. IMPUESTOS INDIRECTOS</v>
          </cell>
          <cell r="E19">
            <v>11084.261000000462</v>
          </cell>
        </row>
        <row r="20">
          <cell r="D20" t="str">
            <v>IMPUESTOS SOBRE ADUANAS Y RECARGOS</v>
          </cell>
          <cell r="E20">
            <v>1646.4300000004641</v>
          </cell>
        </row>
        <row r="21">
          <cell r="D21" t="str">
            <v>IMPUESTO A LAS VENTAS</v>
          </cell>
          <cell r="E21">
            <v>8117.9189999999999</v>
          </cell>
        </row>
        <row r="22">
          <cell r="D22" t="str">
            <v>INTERNAS</v>
          </cell>
          <cell r="E22">
            <v>5452.433</v>
          </cell>
        </row>
        <row r="23">
          <cell r="D23" t="str">
            <v>EXTERNAS</v>
          </cell>
          <cell r="E23">
            <v>2665.4859999999999</v>
          </cell>
        </row>
        <row r="24">
          <cell r="D24" t="str">
            <v>IMPUESTO A LA GASOLINA Y ACPM</v>
          </cell>
          <cell r="E24">
            <v>917.32399999999996</v>
          </cell>
        </row>
        <row r="25">
          <cell r="D25" t="str">
            <v>IMPUESTO DE TIMBRE NACIONAL</v>
          </cell>
          <cell r="E25">
            <v>371.608</v>
          </cell>
        </row>
        <row r="26">
          <cell r="D26" t="str">
            <v>IMPUESTO DE TIMBRE NACIONAL SOBRE SALIDAS AL EXT.</v>
          </cell>
          <cell r="E26">
            <v>27.666</v>
          </cell>
        </row>
        <row r="27">
          <cell r="D27" t="str">
            <v>IMPUESTO AL ORO Y AL PLATINO</v>
          </cell>
          <cell r="E27">
            <v>3.3140000000000001</v>
          </cell>
        </row>
        <row r="29">
          <cell r="B29" t="str">
            <v>1.2</v>
          </cell>
          <cell r="C29" t="str">
            <v>INGRESOS NO TRIBUTARIOS</v>
          </cell>
          <cell r="E29">
            <v>444.35699999953806</v>
          </cell>
        </row>
        <row r="31">
          <cell r="C31" t="str">
            <v>1.2.1.</v>
          </cell>
          <cell r="D31" t="str">
            <v>TASAS Y MULTAS</v>
          </cell>
          <cell r="E31">
            <v>444.35699999953806</v>
          </cell>
        </row>
        <row r="32">
          <cell r="D32" t="str">
            <v>OTRAS TASAS, MULTAS Y CONTRIBUCIONES NO ESPECIFICADAS</v>
          </cell>
          <cell r="E32">
            <v>60.326000000000001</v>
          </cell>
        </row>
        <row r="33">
          <cell r="D33" t="str">
            <v>CONTRIBUCION ESPECIAL POR EXPLOTACION O EXPORTACION</v>
          </cell>
        </row>
        <row r="34">
          <cell r="D34" t="str">
            <v>DE PETROLEO CRUDO, GAS LIBRE, CARBON Y FERRONIQUEL</v>
          </cell>
          <cell r="E34">
            <v>34.844999999538061</v>
          </cell>
        </row>
        <row r="35">
          <cell r="D35" t="str">
            <v>FONDO DE RECURSOS DEL SUPERAVIT DE LA NACION</v>
          </cell>
          <cell r="E35">
            <v>151.52000000000001</v>
          </cell>
        </row>
        <row r="36">
          <cell r="D36" t="str">
            <v>CONCESION SOCIEDADES PORTUARIAS</v>
          </cell>
          <cell r="E36">
            <v>17.763999999999999</v>
          </cell>
        </row>
        <row r="37">
          <cell r="D37" t="str">
            <v xml:space="preserve"> CONCESION LARGA DISTANCIA</v>
          </cell>
          <cell r="E37">
            <v>179.90199999999999</v>
          </cell>
        </row>
        <row r="50">
          <cell r="B50" t="str">
            <v>Cuadro No. 1c</v>
          </cell>
        </row>
        <row r="51">
          <cell r="B51" t="str">
            <v>COMPOSICION DE LAS RENTAS PARAFISCALES Y LOS FINDOS ESPECIALES 1999</v>
          </cell>
        </row>
        <row r="52">
          <cell r="B52" t="str">
            <v>(Miles de millones de pesos)</v>
          </cell>
        </row>
        <row r="55">
          <cell r="C55" t="str">
            <v>CONCEPTO</v>
          </cell>
          <cell r="E55" t="str">
            <v>VALOR</v>
          </cell>
        </row>
        <row r="57">
          <cell r="B57">
            <v>3</v>
          </cell>
          <cell r="C57" t="str">
            <v>RENTAS PARAFISCALES</v>
          </cell>
          <cell r="E57">
            <v>495.72143714800001</v>
          </cell>
        </row>
        <row r="58">
          <cell r="D58" t="str">
            <v>FONDO DE PRESTACIONES SOCIALES DEL MAGISTERIO</v>
          </cell>
          <cell r="E58">
            <v>495.72143714800001</v>
          </cell>
        </row>
        <row r="60">
          <cell r="B60">
            <v>4</v>
          </cell>
          <cell r="C60" t="str">
            <v>FONDOS ESPECIALES</v>
          </cell>
          <cell r="E60">
            <v>2306.8786946720002</v>
          </cell>
        </row>
        <row r="61">
          <cell r="D61" t="str">
            <v>CONTRIB. ENTIDADES FISCALIZADAS POR LA CONTRALORIA</v>
          </cell>
          <cell r="E61">
            <v>121.624162707</v>
          </cell>
        </row>
        <row r="62">
          <cell r="D62" t="str">
            <v>CONTRIB. SUPERINTENDENCIA DEL SUBSIDIO FAMILIAR</v>
          </cell>
          <cell r="E62">
            <v>4.0627209999999998</v>
          </cell>
        </row>
        <row r="63">
          <cell r="D63" t="str">
            <v>CONTRIBUCIONES SUPERBANCARIA</v>
          </cell>
          <cell r="E63">
            <v>53.962781024000002</v>
          </cell>
        </row>
        <row r="64">
          <cell r="D64" t="str">
            <v>SUPERINTENDENCIA INDUSTRIA Y COMERCIO</v>
          </cell>
          <cell r="E64">
            <v>11.383514219</v>
          </cell>
        </row>
        <row r="65">
          <cell r="D65" t="str">
            <v>SUPERINTENDENCIA NACIONAL DE VALORES</v>
          </cell>
          <cell r="E65">
            <v>1.8920870000000001</v>
          </cell>
        </row>
        <row r="66">
          <cell r="D66" t="str">
            <v>CONTRIB. ENTIDADES CONTROLADAS POR SUPERPUERTOS</v>
          </cell>
          <cell r="E66">
            <v>19.847386159999999</v>
          </cell>
        </row>
        <row r="67">
          <cell r="D67" t="str">
            <v>CONTRIBUCION PARA LA DESCENTRALIZACIÓN</v>
          </cell>
          <cell r="E67">
            <v>206.59715109500002</v>
          </cell>
        </row>
        <row r="68">
          <cell r="D68" t="str">
            <v>FINANCIACION SECTOR JUSTICIA</v>
          </cell>
          <cell r="E68">
            <v>101.174956967</v>
          </cell>
        </row>
        <row r="69">
          <cell r="D69" t="str">
            <v>FONDO DE DEFENSA NACIONAL</v>
          </cell>
          <cell r="E69">
            <v>20.97</v>
          </cell>
        </row>
        <row r="70">
          <cell r="D70" t="str">
            <v>FONDO DE ESTUPEFACIENTES-MIN SALUD</v>
          </cell>
          <cell r="E70">
            <v>3.1355578780000002</v>
          </cell>
        </row>
        <row r="71">
          <cell r="D71" t="str">
            <v xml:space="preserve">FONDOS INTERNOS DEL MINISTERIO DE DEFENSA </v>
          </cell>
          <cell r="E71">
            <v>95.972661884999994</v>
          </cell>
        </row>
        <row r="72">
          <cell r="D72" t="str">
            <v xml:space="preserve">FONDOS INTERNOS DE LA POLICIA </v>
          </cell>
          <cell r="E72">
            <v>39.214421839000003</v>
          </cell>
        </row>
        <row r="73">
          <cell r="D73" t="str">
            <v>FONDO ROTATORIO MINISTERIO DE MINAS Y ENERGIA</v>
          </cell>
          <cell r="E73">
            <v>0.91249999999999998</v>
          </cell>
        </row>
        <row r="74">
          <cell r="D74" t="str">
            <v>FONDO NACIONAL DE REGALIAS</v>
          </cell>
          <cell r="E74">
            <v>523.853985201</v>
          </cell>
        </row>
        <row r="75">
          <cell r="D75" t="str">
            <v>ESCUELAS INDUSTRIALES E INSTITUTOS TECNICOS</v>
          </cell>
          <cell r="E75">
            <v>44.205705342000002</v>
          </cell>
        </row>
        <row r="76">
          <cell r="D76" t="str">
            <v>FONDO DE SOLIDARIDAD Y GARANTIA DEL SECTOR SALUD</v>
          </cell>
          <cell r="E76">
            <v>565.16685100000007</v>
          </cell>
        </row>
        <row r="77">
          <cell r="D77" t="str">
            <v>FONDO DE SOLIDARIDAD PENSIONAL</v>
          </cell>
          <cell r="E77">
            <v>150.3399</v>
          </cell>
        </row>
        <row r="78">
          <cell r="D78" t="str">
            <v>COMISION DE REGULACION DE TELECOMUNICACIONES</v>
          </cell>
          <cell r="E78">
            <v>4.8886301080000001</v>
          </cell>
        </row>
        <row r="79">
          <cell r="D79" t="str">
            <v>COMISION DE REGULACION DE ENERGIA Y GAS</v>
          </cell>
          <cell r="E79">
            <v>4.2288485199999997</v>
          </cell>
        </row>
        <row r="80">
          <cell r="D80" t="str">
            <v>COMISION DE REGULACION DE AGUA POTABLE</v>
          </cell>
          <cell r="E80">
            <v>3.189125642</v>
          </cell>
        </row>
        <row r="81">
          <cell r="D81" t="str">
            <v>FONDO DE RIESGOS PROFESIONALES ( ART. 87 DTO 1295 DE 1994 )</v>
          </cell>
          <cell r="E81">
            <v>7.032</v>
          </cell>
        </row>
        <row r="82">
          <cell r="D82" t="str">
            <v>INSTITUTO DE ESTUDIOS DEL MINISTERIO PUBLICO</v>
          </cell>
          <cell r="E82">
            <v>0.86231804400000001</v>
          </cell>
        </row>
        <row r="83">
          <cell r="D83" t="str">
            <v>FONDO BIENESTAR DE LA CONTRALORIA</v>
          </cell>
          <cell r="E83">
            <v>2.4324832540000001</v>
          </cell>
        </row>
        <row r="84">
          <cell r="D84" t="str">
            <v>FONDO SALUD FUERZAS MILITARES</v>
          </cell>
          <cell r="E84">
            <v>124.08699589999999</v>
          </cell>
        </row>
        <row r="85">
          <cell r="D85" t="str">
            <v>FONDO SALUD POLICIA</v>
          </cell>
          <cell r="E85">
            <v>139.621849887</v>
          </cell>
        </row>
        <row r="86">
          <cell r="D86" t="str">
            <v>FONDO DE COMPENSACIÓN AMBIENTAL</v>
          </cell>
          <cell r="E86">
            <v>18.425099999999997</v>
          </cell>
        </row>
        <row r="87">
          <cell r="D87" t="str">
            <v>PENSIONES EPSA-CVC</v>
          </cell>
          <cell r="E87">
            <v>10.965</v>
          </cell>
        </row>
        <row r="88">
          <cell r="D88" t="str">
            <v>FONDO DE SEGURIDAD Y CONVIVENCIA CIUDADANA</v>
          </cell>
          <cell r="E88">
            <v>26.83</v>
          </cell>
        </row>
      </sheetData>
      <sheetData sheetId="2" refreshError="1"/>
      <sheetData sheetId="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Hoja2"/>
      <sheetName val="Hoja3"/>
      <sheetName val="BOLETIN11"/>
    </sheetNames>
    <sheetDataSet>
      <sheetData sheetId="0"/>
      <sheetData sheetId="1"/>
      <sheetData sheetId="2"/>
      <sheetData sheetId="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GRAGICOS"/>
      <sheetName val="Módulo1"/>
    </sheetNames>
    <sheetDataSet>
      <sheetData sheetId="0" refreshError="1">
        <row r="3">
          <cell r="B3" t="str">
            <v>Cuadro II-3A</v>
          </cell>
          <cell r="N3" t="str">
            <v>Cuadro II-4A</v>
          </cell>
          <cell r="X3" t="str">
            <v>Cuadro II-5A</v>
          </cell>
        </row>
        <row r="5">
          <cell r="B5" t="str">
            <v>REINTEGROS POR SERVICIOS FINANCIEROS Y NO FINANCIEROS</v>
          </cell>
          <cell r="N5" t="str">
            <v>CUENTA DE CAPITAL</v>
          </cell>
          <cell r="X5" t="str">
            <v>BALANZA CAMBIARIA</v>
          </cell>
        </row>
        <row r="7">
          <cell r="B7" t="str">
            <v>(Valores mensuales)</v>
          </cell>
          <cell r="N7" t="str">
            <v>(Valores mensuales)</v>
          </cell>
          <cell r="X7" t="str">
            <v>(Valores mensuales)</v>
          </cell>
        </row>
        <row r="9">
          <cell r="I9" t="str">
            <v xml:space="preserve">                  (Miles de dólares)</v>
          </cell>
          <cell r="T9" t="str">
            <v>(Miles de pesos)</v>
          </cell>
          <cell r="AD9" t="str">
            <v xml:space="preserve">               (Miles de dólares)</v>
          </cell>
        </row>
        <row r="10">
          <cell r="B10" t="str">
            <v>Período</v>
          </cell>
          <cell r="D10" t="str">
            <v>Turismo</v>
          </cell>
          <cell r="E10" t="str">
            <v>Transferencias</v>
          </cell>
          <cell r="F10" t="str">
            <v>Otros servicios</v>
          </cell>
          <cell r="G10" t="str">
            <v>Servicios</v>
          </cell>
          <cell r="I10" t="str">
            <v>Servicios Totales</v>
          </cell>
          <cell r="N10" t="str">
            <v>Período</v>
          </cell>
          <cell r="P10" t="str">
            <v>Sector</v>
          </cell>
          <cell r="Q10" t="str">
            <v>Inversión</v>
          </cell>
          <cell r="R10" t="str">
            <v>Sector</v>
          </cell>
          <cell r="S10" t="str">
            <v>Operaciones</v>
          </cell>
          <cell r="T10" t="str">
            <v>Financiación</v>
          </cell>
          <cell r="Y10" t="str">
            <v>Período</v>
          </cell>
          <cell r="Z10" t="str">
            <v>Superávit o</v>
          </cell>
          <cell r="AA10" t="str">
            <v xml:space="preserve">  Financiación</v>
          </cell>
          <cell r="AB10" t="str">
            <v>Causaciones</v>
          </cell>
          <cell r="AD10" t="str">
            <v>Variación Reservas Netas</v>
          </cell>
        </row>
        <row r="11">
          <cell r="E11" t="str">
            <v>e ingresos</v>
          </cell>
          <cell r="F11" t="str">
            <v>no financieros</v>
          </cell>
          <cell r="G11" t="str">
            <v>financieros</v>
          </cell>
          <cell r="I11" t="str">
            <v>Mensual</v>
          </cell>
          <cell r="J11" t="str">
            <v xml:space="preserve">   Año corrido</v>
          </cell>
          <cell r="P11" t="str">
            <v>privado¹</v>
          </cell>
          <cell r="Q11" t="str">
            <v>extranjera</v>
          </cell>
          <cell r="R11" t="str">
            <v>oficial¹</v>
          </cell>
          <cell r="S11" t="str">
            <v>especiales²</v>
          </cell>
          <cell r="T11" t="str">
            <v>neta</v>
          </cell>
          <cell r="Z11" t="str">
            <v>déficit en</v>
          </cell>
          <cell r="AA11" t="str">
            <v>neta</v>
          </cell>
          <cell r="AB11" t="str">
            <v>valuac. y prov.</v>
          </cell>
          <cell r="AD11" t="str">
            <v>Mensual</v>
          </cell>
          <cell r="AE11" t="str">
            <v>Año corrido</v>
          </cell>
        </row>
        <row r="12">
          <cell r="E12" t="str">
            <v>personales</v>
          </cell>
          <cell r="Q12" t="str">
            <v>neta</v>
          </cell>
          <cell r="Z12" t="str">
            <v>Cta. Cte.</v>
          </cell>
        </row>
        <row r="13">
          <cell r="C13" t="str">
            <v>Ene/92</v>
          </cell>
          <cell r="D13">
            <v>114511</v>
          </cell>
          <cell r="E13">
            <v>153740</v>
          </cell>
          <cell r="F13">
            <v>29600</v>
          </cell>
          <cell r="G13">
            <v>33905</v>
          </cell>
          <cell r="I13">
            <v>331756</v>
          </cell>
          <cell r="J13">
            <v>331756</v>
          </cell>
          <cell r="O13" t="str">
            <v>Ene/92</v>
          </cell>
          <cell r="P13">
            <v>0</v>
          </cell>
          <cell r="Q13">
            <v>0</v>
          </cell>
          <cell r="R13">
            <v>0</v>
          </cell>
          <cell r="S13">
            <v>0</v>
          </cell>
          <cell r="T13">
            <v>0</v>
          </cell>
          <cell r="Y13" t="str">
            <v>Ene/92</v>
          </cell>
          <cell r="Z13">
            <v>0</v>
          </cell>
          <cell r="AA13">
            <v>0</v>
          </cell>
          <cell r="AB13">
            <v>0</v>
          </cell>
          <cell r="AD13">
            <v>0</v>
          </cell>
          <cell r="AE13">
            <v>0</v>
          </cell>
        </row>
        <row r="14">
          <cell r="C14" t="str">
            <v>Feb</v>
          </cell>
          <cell r="D14">
            <v>67955</v>
          </cell>
          <cell r="E14">
            <v>127936</v>
          </cell>
          <cell r="F14">
            <v>32100</v>
          </cell>
          <cell r="G14">
            <v>34048</v>
          </cell>
          <cell r="I14">
            <v>262039</v>
          </cell>
          <cell r="J14">
            <v>593795</v>
          </cell>
          <cell r="O14" t="str">
            <v>Feb</v>
          </cell>
          <cell r="P14">
            <v>0</v>
          </cell>
          <cell r="Q14">
            <v>0</v>
          </cell>
          <cell r="R14">
            <v>0</v>
          </cell>
          <cell r="S14">
            <v>0</v>
          </cell>
          <cell r="T14">
            <v>0</v>
          </cell>
          <cell r="Y14" t="str">
            <v>Feb</v>
          </cell>
          <cell r="Z14">
            <v>0</v>
          </cell>
          <cell r="AA14">
            <v>0</v>
          </cell>
          <cell r="AB14">
            <v>0</v>
          </cell>
          <cell r="AD14">
            <v>0</v>
          </cell>
          <cell r="AE14">
            <v>0</v>
          </cell>
        </row>
        <row r="15">
          <cell r="C15" t="str">
            <v>Mar</v>
          </cell>
          <cell r="D15">
            <v>87352</v>
          </cell>
          <cell r="E15">
            <v>161634</v>
          </cell>
          <cell r="F15">
            <v>31400</v>
          </cell>
          <cell r="G15">
            <v>29525</v>
          </cell>
          <cell r="I15">
            <v>309911</v>
          </cell>
          <cell r="J15">
            <v>903706</v>
          </cell>
          <cell r="O15" t="str">
            <v>Mar</v>
          </cell>
          <cell r="P15">
            <v>0</v>
          </cell>
          <cell r="Q15">
            <v>0</v>
          </cell>
          <cell r="R15">
            <v>0</v>
          </cell>
          <cell r="S15">
            <v>0</v>
          </cell>
          <cell r="T15">
            <v>0</v>
          </cell>
          <cell r="Y15" t="str">
            <v>Mar</v>
          </cell>
          <cell r="Z15">
            <v>0</v>
          </cell>
          <cell r="AA15">
            <v>0</v>
          </cell>
          <cell r="AB15">
            <v>0</v>
          </cell>
          <cell r="AD15">
            <v>0</v>
          </cell>
          <cell r="AE15">
            <v>0</v>
          </cell>
        </row>
        <row r="16">
          <cell r="C16" t="str">
            <v>Abr</v>
          </cell>
          <cell r="D16">
            <v>75665</v>
          </cell>
          <cell r="E16">
            <v>152252</v>
          </cell>
          <cell r="F16">
            <v>33200</v>
          </cell>
          <cell r="G16">
            <v>29504</v>
          </cell>
          <cell r="I16">
            <v>290621</v>
          </cell>
          <cell r="J16">
            <v>1194327</v>
          </cell>
          <cell r="O16" t="str">
            <v>Abr</v>
          </cell>
          <cell r="P16">
            <v>0</v>
          </cell>
          <cell r="Q16">
            <v>0</v>
          </cell>
          <cell r="R16">
            <v>0</v>
          </cell>
          <cell r="S16">
            <v>0</v>
          </cell>
          <cell r="T16">
            <v>0</v>
          </cell>
          <cell r="Y16" t="str">
            <v>Abr</v>
          </cell>
          <cell r="Z16">
            <v>0</v>
          </cell>
          <cell r="AA16">
            <v>0</v>
          </cell>
          <cell r="AB16">
            <v>0</v>
          </cell>
          <cell r="AD16">
            <v>0</v>
          </cell>
          <cell r="AE16">
            <v>0</v>
          </cell>
        </row>
        <row r="17">
          <cell r="C17" t="str">
            <v>May</v>
          </cell>
          <cell r="D17">
            <v>60910</v>
          </cell>
          <cell r="E17">
            <v>187880</v>
          </cell>
          <cell r="F17">
            <v>29400</v>
          </cell>
          <cell r="G17">
            <v>34161</v>
          </cell>
          <cell r="I17">
            <v>312351</v>
          </cell>
          <cell r="J17">
            <v>1506678</v>
          </cell>
          <cell r="O17" t="str">
            <v>May</v>
          </cell>
          <cell r="P17">
            <v>0</v>
          </cell>
          <cell r="Q17">
            <v>0</v>
          </cell>
          <cell r="R17">
            <v>0</v>
          </cell>
          <cell r="S17">
            <v>0</v>
          </cell>
          <cell r="T17">
            <v>0</v>
          </cell>
          <cell r="Y17" t="str">
            <v>May</v>
          </cell>
          <cell r="Z17">
            <v>0</v>
          </cell>
          <cell r="AA17">
            <v>0</v>
          </cell>
          <cell r="AB17">
            <v>0</v>
          </cell>
          <cell r="AD17">
            <v>0</v>
          </cell>
          <cell r="AE17">
            <v>0</v>
          </cell>
        </row>
        <row r="18">
          <cell r="C18" t="str">
            <v>Jun</v>
          </cell>
          <cell r="D18">
            <v>69787</v>
          </cell>
          <cell r="E18">
            <v>187504</v>
          </cell>
          <cell r="F18">
            <v>26300</v>
          </cell>
          <cell r="G18">
            <v>31825</v>
          </cell>
          <cell r="I18">
            <v>315416</v>
          </cell>
          <cell r="J18">
            <v>1822094</v>
          </cell>
          <cell r="O18" t="str">
            <v>Jun</v>
          </cell>
          <cell r="P18">
            <v>0</v>
          </cell>
          <cell r="Q18">
            <v>0</v>
          </cell>
          <cell r="R18">
            <v>0</v>
          </cell>
          <cell r="S18">
            <v>0</v>
          </cell>
          <cell r="T18">
            <v>0</v>
          </cell>
          <cell r="Y18" t="str">
            <v>Jun</v>
          </cell>
          <cell r="Z18">
            <v>0</v>
          </cell>
          <cell r="AA18">
            <v>0</v>
          </cell>
          <cell r="AB18">
            <v>0</v>
          </cell>
          <cell r="AD18">
            <v>0</v>
          </cell>
          <cell r="AE18">
            <v>0</v>
          </cell>
        </row>
        <row r="19">
          <cell r="C19" t="str">
            <v>Jul</v>
          </cell>
          <cell r="D19">
            <v>71327</v>
          </cell>
          <cell r="E19">
            <v>150709</v>
          </cell>
          <cell r="F19">
            <v>27800</v>
          </cell>
          <cell r="G19">
            <v>31572</v>
          </cell>
          <cell r="I19">
            <v>281408</v>
          </cell>
          <cell r="J19">
            <v>2103502</v>
          </cell>
          <cell r="O19" t="str">
            <v>Jul</v>
          </cell>
          <cell r="P19">
            <v>0</v>
          </cell>
          <cell r="Q19">
            <v>0</v>
          </cell>
          <cell r="R19">
            <v>0</v>
          </cell>
          <cell r="S19">
            <v>0</v>
          </cell>
          <cell r="T19">
            <v>0</v>
          </cell>
          <cell r="Y19" t="str">
            <v>Jul</v>
          </cell>
          <cell r="Z19">
            <v>0</v>
          </cell>
          <cell r="AA19">
            <v>0</v>
          </cell>
          <cell r="AB19">
            <v>0</v>
          </cell>
          <cell r="AD19">
            <v>0</v>
          </cell>
          <cell r="AE19">
            <v>0</v>
          </cell>
        </row>
        <row r="20">
          <cell r="C20" t="str">
            <v>Ago</v>
          </cell>
          <cell r="D20">
            <v>62021</v>
          </cell>
          <cell r="E20">
            <v>81215</v>
          </cell>
          <cell r="F20">
            <v>28100</v>
          </cell>
          <cell r="G20">
            <v>32021</v>
          </cell>
          <cell r="I20">
            <v>203357</v>
          </cell>
          <cell r="J20">
            <v>2306859</v>
          </cell>
          <cell r="O20" t="str">
            <v>Ago</v>
          </cell>
          <cell r="P20">
            <v>0</v>
          </cell>
          <cell r="Q20">
            <v>0</v>
          </cell>
          <cell r="R20">
            <v>0</v>
          </cell>
          <cell r="S20">
            <v>0</v>
          </cell>
          <cell r="T20">
            <v>0</v>
          </cell>
          <cell r="Y20" t="str">
            <v>Ago</v>
          </cell>
          <cell r="Z20">
            <v>0</v>
          </cell>
          <cell r="AA20">
            <v>0</v>
          </cell>
          <cell r="AB20">
            <v>0</v>
          </cell>
          <cell r="AD20">
            <v>0</v>
          </cell>
          <cell r="AE20">
            <v>0</v>
          </cell>
        </row>
        <row r="21">
          <cell r="C21" t="str">
            <v>Sep</v>
          </cell>
          <cell r="D21">
            <v>95781</v>
          </cell>
          <cell r="E21">
            <v>103732</v>
          </cell>
          <cell r="F21">
            <v>39900</v>
          </cell>
          <cell r="G21">
            <v>30567</v>
          </cell>
          <cell r="I21">
            <v>269980</v>
          </cell>
          <cell r="J21">
            <v>2576839</v>
          </cell>
          <cell r="O21" t="str">
            <v>Sep</v>
          </cell>
          <cell r="P21">
            <v>0</v>
          </cell>
          <cell r="Q21">
            <v>0</v>
          </cell>
          <cell r="R21">
            <v>0</v>
          </cell>
          <cell r="S21">
            <v>0</v>
          </cell>
          <cell r="T21">
            <v>0</v>
          </cell>
          <cell r="Y21" t="str">
            <v>Sep</v>
          </cell>
          <cell r="Z21">
            <v>0</v>
          </cell>
          <cell r="AA21">
            <v>0</v>
          </cell>
          <cell r="AB21">
            <v>0</v>
          </cell>
          <cell r="AD21">
            <v>0</v>
          </cell>
          <cell r="AE21">
            <v>0</v>
          </cell>
        </row>
        <row r="22">
          <cell r="C22" t="str">
            <v>Oct</v>
          </cell>
          <cell r="D22">
            <v>26679</v>
          </cell>
          <cell r="E22">
            <v>82878</v>
          </cell>
          <cell r="F22">
            <v>62000</v>
          </cell>
          <cell r="G22">
            <v>43353</v>
          </cell>
          <cell r="I22">
            <v>214910</v>
          </cell>
          <cell r="J22">
            <v>2791749</v>
          </cell>
          <cell r="O22" t="str">
            <v>Oct</v>
          </cell>
          <cell r="P22">
            <v>0</v>
          </cell>
          <cell r="Q22">
            <v>0</v>
          </cell>
          <cell r="R22">
            <v>0</v>
          </cell>
          <cell r="S22">
            <v>0</v>
          </cell>
          <cell r="T22">
            <v>0</v>
          </cell>
          <cell r="Y22" t="str">
            <v>Oct</v>
          </cell>
          <cell r="Z22">
            <v>0</v>
          </cell>
          <cell r="AA22">
            <v>0</v>
          </cell>
          <cell r="AB22">
            <v>0</v>
          </cell>
          <cell r="AD22">
            <v>0</v>
          </cell>
          <cell r="AE22">
            <v>0</v>
          </cell>
        </row>
        <row r="23">
          <cell r="C23" t="str">
            <v>Nov</v>
          </cell>
          <cell r="D23">
            <v>33120</v>
          </cell>
          <cell r="E23">
            <v>80885</v>
          </cell>
          <cell r="F23">
            <v>43100</v>
          </cell>
          <cell r="G23">
            <v>34207</v>
          </cell>
          <cell r="I23">
            <v>191312</v>
          </cell>
          <cell r="J23">
            <v>2983061</v>
          </cell>
          <cell r="O23" t="str">
            <v>Nov</v>
          </cell>
          <cell r="P23">
            <v>0</v>
          </cell>
          <cell r="Q23">
            <v>0</v>
          </cell>
          <cell r="R23">
            <v>0</v>
          </cell>
          <cell r="S23">
            <v>0</v>
          </cell>
          <cell r="T23">
            <v>0</v>
          </cell>
          <cell r="Y23" t="str">
            <v>Nov</v>
          </cell>
          <cell r="Z23">
            <v>0</v>
          </cell>
          <cell r="AA23">
            <v>0</v>
          </cell>
          <cell r="AB23">
            <v>0</v>
          </cell>
          <cell r="AD23">
            <v>0</v>
          </cell>
          <cell r="AE23">
            <v>0</v>
          </cell>
        </row>
        <row r="24">
          <cell r="C24" t="str">
            <v>Dic</v>
          </cell>
          <cell r="D24">
            <v>32277</v>
          </cell>
          <cell r="E24">
            <v>122500</v>
          </cell>
          <cell r="F24">
            <v>34000</v>
          </cell>
          <cell r="G24">
            <v>31163</v>
          </cell>
          <cell r="I24">
            <v>219940</v>
          </cell>
          <cell r="J24">
            <v>3203001</v>
          </cell>
          <cell r="O24" t="str">
            <v>Dic</v>
          </cell>
          <cell r="P24">
            <v>0</v>
          </cell>
          <cell r="Q24">
            <v>0</v>
          </cell>
          <cell r="R24">
            <v>0</v>
          </cell>
          <cell r="S24">
            <v>0</v>
          </cell>
          <cell r="T24">
            <v>0</v>
          </cell>
          <cell r="Y24" t="str">
            <v>Dic</v>
          </cell>
          <cell r="Z24">
            <v>0</v>
          </cell>
          <cell r="AA24">
            <v>0</v>
          </cell>
          <cell r="AB24">
            <v>0</v>
          </cell>
          <cell r="AD24">
            <v>0</v>
          </cell>
          <cell r="AE24">
            <v>0</v>
          </cell>
        </row>
        <row r="25">
          <cell r="C25" t="str">
            <v>Ene/93</v>
          </cell>
          <cell r="D25">
            <v>42301.246950000001</v>
          </cell>
          <cell r="E25">
            <v>50717.076639999999</v>
          </cell>
          <cell r="F25">
            <v>25797.451659999999</v>
          </cell>
          <cell r="G25">
            <v>3826.4597199999998</v>
          </cell>
          <cell r="I25">
            <v>122642.23497</v>
          </cell>
          <cell r="J25">
            <v>122642.23497</v>
          </cell>
          <cell r="O25" t="str">
            <v>Ene/93</v>
          </cell>
          <cell r="P25">
            <v>0</v>
          </cell>
          <cell r="Q25">
            <v>0</v>
          </cell>
          <cell r="R25">
            <v>0</v>
          </cell>
          <cell r="S25">
            <v>0</v>
          </cell>
          <cell r="T25">
            <v>0</v>
          </cell>
          <cell r="Y25" t="str">
            <v>Ene/93</v>
          </cell>
          <cell r="Z25">
            <v>0</v>
          </cell>
          <cell r="AA25">
            <v>0</v>
          </cell>
          <cell r="AB25">
            <v>0</v>
          </cell>
          <cell r="AD25">
            <v>0</v>
          </cell>
          <cell r="AE25">
            <v>0</v>
          </cell>
        </row>
        <row r="26">
          <cell r="C26" t="str">
            <v>Feb</v>
          </cell>
          <cell r="D26">
            <v>40683.953419999998</v>
          </cell>
          <cell r="E26">
            <v>84177.152990000002</v>
          </cell>
          <cell r="F26">
            <v>33469.500160000003</v>
          </cell>
          <cell r="G26">
            <v>19947.53514</v>
          </cell>
          <cell r="I26">
            <v>178278.14171</v>
          </cell>
          <cell r="J26">
            <v>300920.37667999999</v>
          </cell>
          <cell r="O26" t="str">
            <v>Feb</v>
          </cell>
          <cell r="P26">
            <v>0</v>
          </cell>
          <cell r="Q26">
            <v>0</v>
          </cell>
          <cell r="R26">
            <v>0</v>
          </cell>
          <cell r="S26">
            <v>0</v>
          </cell>
          <cell r="T26">
            <v>0</v>
          </cell>
          <cell r="Y26" t="str">
            <v>Feb</v>
          </cell>
          <cell r="Z26">
            <v>0</v>
          </cell>
          <cell r="AA26">
            <v>0</v>
          </cell>
          <cell r="AB26">
            <v>0</v>
          </cell>
          <cell r="AD26">
            <v>0</v>
          </cell>
          <cell r="AE26">
            <v>0</v>
          </cell>
        </row>
        <row r="27">
          <cell r="C27" t="str">
            <v>Mar</v>
          </cell>
          <cell r="D27">
            <v>65350.022790000003</v>
          </cell>
          <cell r="E27">
            <v>93550.699630000003</v>
          </cell>
          <cell r="F27">
            <v>48519.601139999999</v>
          </cell>
          <cell r="G27">
            <v>19575.386450000002</v>
          </cell>
          <cell r="I27">
            <v>226995.71001000001</v>
          </cell>
          <cell r="J27">
            <v>527916.08669000003</v>
          </cell>
          <cell r="O27" t="str">
            <v>Mar</v>
          </cell>
          <cell r="P27">
            <v>0</v>
          </cell>
          <cell r="Q27">
            <v>0</v>
          </cell>
          <cell r="R27">
            <v>0</v>
          </cell>
          <cell r="S27">
            <v>0</v>
          </cell>
          <cell r="T27">
            <v>0</v>
          </cell>
          <cell r="Y27" t="str">
            <v>Mar</v>
          </cell>
          <cell r="Z27">
            <v>0</v>
          </cell>
          <cell r="AA27">
            <v>0</v>
          </cell>
          <cell r="AB27">
            <v>0</v>
          </cell>
          <cell r="AD27">
            <v>0</v>
          </cell>
          <cell r="AE27">
            <v>0</v>
          </cell>
        </row>
        <row r="28">
          <cell r="C28" t="str">
            <v>Abr</v>
          </cell>
          <cell r="D28">
            <v>57920.03671</v>
          </cell>
          <cell r="E28">
            <v>118624.52353000001</v>
          </cell>
          <cell r="F28">
            <v>44640.802329999999</v>
          </cell>
          <cell r="G28">
            <v>34349.11073</v>
          </cell>
          <cell r="I28">
            <v>255534.47330000001</v>
          </cell>
          <cell r="J28">
            <v>783450.55998999998</v>
          </cell>
          <cell r="O28" t="str">
            <v>Abr</v>
          </cell>
          <cell r="P28">
            <v>0</v>
          </cell>
          <cell r="Q28">
            <v>0</v>
          </cell>
          <cell r="R28">
            <v>0</v>
          </cell>
          <cell r="S28">
            <v>0</v>
          </cell>
          <cell r="T28">
            <v>0</v>
          </cell>
          <cell r="Y28" t="str">
            <v>Abr</v>
          </cell>
          <cell r="Z28">
            <v>0</v>
          </cell>
          <cell r="AA28">
            <v>0</v>
          </cell>
          <cell r="AB28">
            <v>0</v>
          </cell>
          <cell r="AD28">
            <v>0</v>
          </cell>
          <cell r="AE28">
            <v>0</v>
          </cell>
        </row>
        <row r="29">
          <cell r="C29" t="str">
            <v>May</v>
          </cell>
          <cell r="D29">
            <v>81486.929959999994</v>
          </cell>
          <cell r="E29">
            <v>166883.22302999999</v>
          </cell>
          <cell r="F29">
            <v>51822.981200000002</v>
          </cell>
          <cell r="G29">
            <v>49345.340120000001</v>
          </cell>
          <cell r="I29">
            <v>349538.47431000002</v>
          </cell>
          <cell r="J29">
            <v>1132989.0342999999</v>
          </cell>
          <cell r="O29" t="str">
            <v>May</v>
          </cell>
          <cell r="P29">
            <v>0</v>
          </cell>
          <cell r="Q29">
            <v>0</v>
          </cell>
          <cell r="R29">
            <v>0</v>
          </cell>
          <cell r="S29">
            <v>0</v>
          </cell>
          <cell r="T29">
            <v>0</v>
          </cell>
          <cell r="Y29" t="str">
            <v>May</v>
          </cell>
          <cell r="Z29">
            <v>0</v>
          </cell>
          <cell r="AA29">
            <v>0</v>
          </cell>
          <cell r="AB29">
            <v>0</v>
          </cell>
          <cell r="AD29">
            <v>0</v>
          </cell>
          <cell r="AE29">
            <v>0</v>
          </cell>
        </row>
        <row r="30">
          <cell r="C30" t="str">
            <v>Jun</v>
          </cell>
          <cell r="D30">
            <v>77198.400869999998</v>
          </cell>
          <cell r="E30">
            <v>196376.38672000001</v>
          </cell>
          <cell r="F30">
            <v>76262.833329999994</v>
          </cell>
          <cell r="G30">
            <v>72506.699349999995</v>
          </cell>
          <cell r="I30">
            <v>422344.32027000003</v>
          </cell>
          <cell r="J30">
            <v>1555333.35457</v>
          </cell>
          <cell r="O30" t="str">
            <v>Jun</v>
          </cell>
          <cell r="P30">
            <v>0</v>
          </cell>
          <cell r="Q30">
            <v>0</v>
          </cell>
          <cell r="R30">
            <v>0</v>
          </cell>
          <cell r="S30">
            <v>0</v>
          </cell>
          <cell r="T30">
            <v>0</v>
          </cell>
          <cell r="Y30" t="str">
            <v>Jun</v>
          </cell>
          <cell r="Z30">
            <v>0</v>
          </cell>
          <cell r="AA30">
            <v>0</v>
          </cell>
          <cell r="AB30">
            <v>0</v>
          </cell>
          <cell r="AD30">
            <v>0</v>
          </cell>
          <cell r="AE30">
            <v>0</v>
          </cell>
        </row>
        <row r="31">
          <cell r="C31" t="str">
            <v>Jul</v>
          </cell>
          <cell r="D31">
            <v>71646.485990000001</v>
          </cell>
          <cell r="E31">
            <v>96500.261679999996</v>
          </cell>
          <cell r="F31">
            <v>54008.703730000001</v>
          </cell>
          <cell r="G31">
            <v>49172.853779999998</v>
          </cell>
          <cell r="I31">
            <v>271328.30518000002</v>
          </cell>
          <cell r="J31">
            <v>1826661.6597500001</v>
          </cell>
          <cell r="O31" t="str">
            <v>Jul</v>
          </cell>
          <cell r="P31">
            <v>0</v>
          </cell>
          <cell r="Q31">
            <v>0</v>
          </cell>
          <cell r="R31">
            <v>0</v>
          </cell>
          <cell r="S31">
            <v>0</v>
          </cell>
          <cell r="T31">
            <v>0</v>
          </cell>
          <cell r="Y31" t="str">
            <v>Jul</v>
          </cell>
          <cell r="Z31">
            <v>0</v>
          </cell>
          <cell r="AA31">
            <v>0</v>
          </cell>
          <cell r="AB31">
            <v>0</v>
          </cell>
          <cell r="AD31">
            <v>0</v>
          </cell>
          <cell r="AE31">
            <v>0</v>
          </cell>
        </row>
        <row r="32">
          <cell r="C32" t="str">
            <v>Ago</v>
          </cell>
          <cell r="D32">
            <v>74645.982380000001</v>
          </cell>
          <cell r="E32">
            <v>80957.482440000007</v>
          </cell>
          <cell r="F32">
            <v>41071.064689999999</v>
          </cell>
          <cell r="G32">
            <v>72102.743210000001</v>
          </cell>
          <cell r="I32">
            <v>268777.27272000001</v>
          </cell>
          <cell r="J32">
            <v>2095438.9324700001</v>
          </cell>
          <cell r="O32" t="str">
            <v>Ago</v>
          </cell>
          <cell r="P32">
            <v>0</v>
          </cell>
          <cell r="Q32">
            <v>0</v>
          </cell>
          <cell r="R32">
            <v>0</v>
          </cell>
          <cell r="S32">
            <v>0</v>
          </cell>
          <cell r="T32">
            <v>0</v>
          </cell>
          <cell r="Y32" t="str">
            <v>Ago</v>
          </cell>
          <cell r="Z32">
            <v>0</v>
          </cell>
          <cell r="AA32">
            <v>0</v>
          </cell>
          <cell r="AB32">
            <v>0</v>
          </cell>
          <cell r="AD32">
            <v>0</v>
          </cell>
          <cell r="AE32">
            <v>0</v>
          </cell>
        </row>
        <row r="33">
          <cell r="C33" t="str">
            <v>Sep</v>
          </cell>
          <cell r="D33">
            <v>61686.985249999998</v>
          </cell>
          <cell r="E33">
            <v>94210.686660000007</v>
          </cell>
          <cell r="F33">
            <v>49176.18219</v>
          </cell>
          <cell r="G33">
            <v>52466.730109999997</v>
          </cell>
          <cell r="I33">
            <v>257540.58421</v>
          </cell>
          <cell r="J33">
            <v>2352979.5166800003</v>
          </cell>
          <cell r="O33" t="str">
            <v>Sep</v>
          </cell>
          <cell r="P33">
            <v>0</v>
          </cell>
          <cell r="Q33">
            <v>0</v>
          </cell>
          <cell r="R33">
            <v>0</v>
          </cell>
          <cell r="S33">
            <v>0</v>
          </cell>
          <cell r="T33">
            <v>0</v>
          </cell>
          <cell r="Y33" t="str">
            <v>Sep</v>
          </cell>
          <cell r="Z33">
            <v>0</v>
          </cell>
          <cell r="AA33">
            <v>0</v>
          </cell>
          <cell r="AB33">
            <v>0</v>
          </cell>
          <cell r="AD33">
            <v>0</v>
          </cell>
          <cell r="AE33">
            <v>0</v>
          </cell>
        </row>
        <row r="34">
          <cell r="C34" t="str">
            <v>Oct</v>
          </cell>
          <cell r="D34">
            <v>49725.894390000001</v>
          </cell>
          <cell r="E34">
            <v>50325.549939999997</v>
          </cell>
          <cell r="F34">
            <v>59841.582900000001</v>
          </cell>
          <cell r="G34">
            <v>63327.290690000002</v>
          </cell>
          <cell r="I34">
            <v>223220.31792</v>
          </cell>
          <cell r="J34">
            <v>2576199.8346000002</v>
          </cell>
          <cell r="O34" t="str">
            <v>Oct*</v>
          </cell>
          <cell r="P34">
            <v>0</v>
          </cell>
          <cell r="Q34">
            <v>0</v>
          </cell>
          <cell r="R34">
            <v>0</v>
          </cell>
          <cell r="S34">
            <v>0</v>
          </cell>
          <cell r="T34">
            <v>0</v>
          </cell>
          <cell r="Y34" t="str">
            <v>Oct*</v>
          </cell>
          <cell r="Z34">
            <v>0</v>
          </cell>
          <cell r="AA34">
            <v>0</v>
          </cell>
          <cell r="AB34">
            <v>0</v>
          </cell>
          <cell r="AD34">
            <v>0</v>
          </cell>
          <cell r="AE34">
            <v>0</v>
          </cell>
        </row>
        <row r="35">
          <cell r="C35" t="str">
            <v>Nov</v>
          </cell>
          <cell r="D35">
            <v>73458.465620000003</v>
          </cell>
          <cell r="E35">
            <v>58802.51902</v>
          </cell>
          <cell r="F35">
            <v>48203.709430000003</v>
          </cell>
          <cell r="G35">
            <v>43088.265059999998</v>
          </cell>
          <cell r="I35">
            <v>223552.95913</v>
          </cell>
          <cell r="J35">
            <v>2799752.79373</v>
          </cell>
          <cell r="O35" t="str">
            <v>Nov*</v>
          </cell>
          <cell r="P35">
            <v>0</v>
          </cell>
          <cell r="Q35">
            <v>0</v>
          </cell>
          <cell r="R35">
            <v>0</v>
          </cell>
          <cell r="S35">
            <v>0</v>
          </cell>
          <cell r="T35">
            <v>0</v>
          </cell>
          <cell r="Y35" t="str">
            <v>Nov*</v>
          </cell>
          <cell r="Z35">
            <v>0</v>
          </cell>
          <cell r="AA35">
            <v>0</v>
          </cell>
          <cell r="AB35">
            <v>0</v>
          </cell>
          <cell r="AD35">
            <v>0</v>
          </cell>
          <cell r="AE35">
            <v>0</v>
          </cell>
        </row>
        <row r="36">
          <cell r="C36" t="str">
            <v>Dic*</v>
          </cell>
          <cell r="D36">
            <v>38267.381179999997</v>
          </cell>
          <cell r="E36">
            <v>61910.056080000002</v>
          </cell>
          <cell r="F36">
            <v>90751.412259999997</v>
          </cell>
          <cell r="G36">
            <v>49646.904309999998</v>
          </cell>
          <cell r="I36">
            <v>240575.75383</v>
          </cell>
          <cell r="J36">
            <v>3040328.5475599999</v>
          </cell>
          <cell r="O36" t="str">
            <v>Dic*</v>
          </cell>
          <cell r="P36">
            <v>0</v>
          </cell>
          <cell r="Q36">
            <v>0</v>
          </cell>
          <cell r="R36">
            <v>0</v>
          </cell>
          <cell r="S36">
            <v>0</v>
          </cell>
          <cell r="T36">
            <v>0</v>
          </cell>
          <cell r="Y36" t="str">
            <v>Dic*</v>
          </cell>
          <cell r="Z36">
            <v>0</v>
          </cell>
          <cell r="AA36">
            <v>0</v>
          </cell>
          <cell r="AB36">
            <v>0</v>
          </cell>
          <cell r="AD36">
            <v>0</v>
          </cell>
          <cell r="AE36">
            <v>0</v>
          </cell>
        </row>
        <row r="37">
          <cell r="B37">
            <v>1994</v>
          </cell>
          <cell r="C37" t="str">
            <v>Ene</v>
          </cell>
          <cell r="D37">
            <v>52309.503879999997</v>
          </cell>
          <cell r="E37">
            <v>60242.882149999998</v>
          </cell>
          <cell r="F37">
            <v>89650.704140000002</v>
          </cell>
          <cell r="G37">
            <v>9462.7562500000004</v>
          </cell>
          <cell r="I37">
            <v>211665.84641999999</v>
          </cell>
          <cell r="J37">
            <v>211665.84641999999</v>
          </cell>
          <cell r="N37">
            <v>1994</v>
          </cell>
          <cell r="O37" t="str">
            <v>Ene</v>
          </cell>
          <cell r="P37">
            <v>98856.574869999997</v>
          </cell>
          <cell r="Q37">
            <v>4289.4307799999997</v>
          </cell>
          <cell r="R37">
            <v>36038.230360000001</v>
          </cell>
          <cell r="S37">
            <v>-58487.178059999998</v>
          </cell>
          <cell r="T37">
            <v>80697.057950000002</v>
          </cell>
          <cell r="X37">
            <v>1994</v>
          </cell>
          <cell r="Y37" t="str">
            <v>Ene</v>
          </cell>
          <cell r="Z37">
            <v>-4908.22703</v>
          </cell>
          <cell r="AA37">
            <v>80697.057950000002</v>
          </cell>
          <cell r="AB37">
            <v>44490.059780000003</v>
          </cell>
          <cell r="AD37">
            <v>120278.89070000002</v>
          </cell>
          <cell r="AE37">
            <v>120278.89070000002</v>
          </cell>
        </row>
        <row r="38">
          <cell r="C38" t="str">
            <v>Feb</v>
          </cell>
          <cell r="D38">
            <v>64373.86765</v>
          </cell>
          <cell r="E38">
            <v>61938.00589</v>
          </cell>
          <cell r="F38">
            <v>72270.177389999997</v>
          </cell>
          <cell r="G38">
            <v>28929.449619999999</v>
          </cell>
          <cell r="I38">
            <v>227511.50055</v>
          </cell>
          <cell r="J38">
            <v>439177.34696999996</v>
          </cell>
          <cell r="O38" t="str">
            <v>Feb</v>
          </cell>
          <cell r="P38">
            <v>64279.223619999997</v>
          </cell>
          <cell r="Q38">
            <v>54150.321340000002</v>
          </cell>
          <cell r="R38">
            <v>-828.8905299999999</v>
          </cell>
          <cell r="S38">
            <v>-72515.964080000005</v>
          </cell>
          <cell r="T38">
            <v>45084.690349999997</v>
          </cell>
          <cell r="Y38" t="str">
            <v>Feb</v>
          </cell>
          <cell r="Z38">
            <v>11986.49914</v>
          </cell>
          <cell r="AA38">
            <v>45084.690349999997</v>
          </cell>
          <cell r="AB38">
            <v>34718.121619999998</v>
          </cell>
          <cell r="AD38">
            <v>91789.311109999995</v>
          </cell>
          <cell r="AE38">
            <v>212068.20181</v>
          </cell>
        </row>
        <row r="39">
          <cell r="C39" t="str">
            <v>Mar</v>
          </cell>
          <cell r="D39">
            <v>73804.892139999996</v>
          </cell>
          <cell r="E39">
            <v>61026.077149999997</v>
          </cell>
          <cell r="F39">
            <v>149632.56168000001</v>
          </cell>
          <cell r="G39">
            <v>27905.126489999999</v>
          </cell>
          <cell r="I39">
            <v>312368.65746000002</v>
          </cell>
          <cell r="J39">
            <v>751546.00442999997</v>
          </cell>
          <cell r="O39" t="str">
            <v>Mar</v>
          </cell>
          <cell r="P39">
            <v>129551.92991000001</v>
          </cell>
          <cell r="Q39">
            <v>9726.9258000000009</v>
          </cell>
          <cell r="R39">
            <v>10458.380590000001</v>
          </cell>
          <cell r="S39">
            <v>-62354.540079999999</v>
          </cell>
          <cell r="T39">
            <v>87382.696219999998</v>
          </cell>
          <cell r="Y39" t="str">
            <v>Mar</v>
          </cell>
          <cell r="Z39">
            <v>-37545.162400000001</v>
          </cell>
          <cell r="AA39">
            <v>87382.696219999998</v>
          </cell>
          <cell r="AB39">
            <v>-300</v>
          </cell>
          <cell r="AD39">
            <v>49537.533819999997</v>
          </cell>
          <cell r="AE39">
            <v>261605.73563000001</v>
          </cell>
        </row>
        <row r="40">
          <cell r="C40" t="str">
            <v>Abr</v>
          </cell>
          <cell r="D40">
            <v>73059.445259999993</v>
          </cell>
          <cell r="E40">
            <v>69096.412479999999</v>
          </cell>
          <cell r="F40">
            <v>80471.967480000007</v>
          </cell>
          <cell r="G40">
            <v>33748.590669999998</v>
          </cell>
          <cell r="I40">
            <v>256376.41589</v>
          </cell>
          <cell r="J40">
            <v>1007922.42032</v>
          </cell>
          <cell r="O40" t="str">
            <v>Abr</v>
          </cell>
          <cell r="P40">
            <v>47093.828269999998</v>
          </cell>
          <cell r="Q40">
            <v>-3644.83925</v>
          </cell>
          <cell r="R40">
            <v>-117689.03946</v>
          </cell>
          <cell r="S40">
            <v>29204.909790000002</v>
          </cell>
          <cell r="T40">
            <v>-45035.140650000001</v>
          </cell>
          <cell r="Y40" t="str">
            <v>Abr</v>
          </cell>
          <cell r="Z40">
            <v>-211922.83567</v>
          </cell>
          <cell r="AA40">
            <v>-45035.140650000001</v>
          </cell>
          <cell r="AB40">
            <v>7100</v>
          </cell>
          <cell r="AD40">
            <v>-249857.97632000002</v>
          </cell>
          <cell r="AE40">
            <v>11747.759309999994</v>
          </cell>
        </row>
        <row r="41">
          <cell r="C41" t="str">
            <v>May</v>
          </cell>
          <cell r="D41">
            <v>89141.745869999999</v>
          </cell>
          <cell r="E41">
            <v>73205.126600000003</v>
          </cell>
          <cell r="F41">
            <v>77062.059139999998</v>
          </cell>
          <cell r="G41">
            <v>50202.986570000001</v>
          </cell>
          <cell r="I41">
            <v>289611.91817999998</v>
          </cell>
          <cell r="J41">
            <v>1297534.3385000001</v>
          </cell>
          <cell r="O41" t="str">
            <v>May</v>
          </cell>
          <cell r="P41">
            <v>77540.745519999997</v>
          </cell>
          <cell r="Q41">
            <v>46822.13841</v>
          </cell>
          <cell r="R41">
            <v>17791.5088</v>
          </cell>
          <cell r="S41">
            <v>-67474.35411</v>
          </cell>
          <cell r="T41">
            <v>74680.038620000007</v>
          </cell>
          <cell r="Y41" t="str">
            <v>May</v>
          </cell>
          <cell r="Z41">
            <v>-80495.011620000005</v>
          </cell>
          <cell r="AA41">
            <v>74680.038620000007</v>
          </cell>
          <cell r="AB41">
            <v>-24400</v>
          </cell>
          <cell r="AD41">
            <v>-30214.972999999998</v>
          </cell>
          <cell r="AE41">
            <v>-18467.213690000004</v>
          </cell>
        </row>
        <row r="42">
          <cell r="C42" t="str">
            <v>Jun</v>
          </cell>
          <cell r="D42">
            <v>28983.359229999998</v>
          </cell>
          <cell r="E42">
            <v>73202.831709999999</v>
          </cell>
          <cell r="F42">
            <v>84461.793130000005</v>
          </cell>
          <cell r="G42">
            <v>35883.778319999998</v>
          </cell>
          <cell r="I42">
            <v>222531.76238999999</v>
          </cell>
          <cell r="J42">
            <v>1520066.1008900001</v>
          </cell>
          <cell r="O42" t="str">
            <v>Jun</v>
          </cell>
          <cell r="P42">
            <v>81499.983550000004</v>
          </cell>
          <cell r="Q42">
            <v>47933.055240000002</v>
          </cell>
          <cell r="R42">
            <v>78901.906310000006</v>
          </cell>
          <cell r="S42">
            <v>50103.131099999999</v>
          </cell>
          <cell r="T42">
            <v>258438.07620000001</v>
          </cell>
          <cell r="Y42" t="str">
            <v>Jun</v>
          </cell>
          <cell r="Z42">
            <v>-198288.44552000001</v>
          </cell>
          <cell r="AA42">
            <v>258438.07620000001</v>
          </cell>
          <cell r="AB42">
            <v>78000</v>
          </cell>
          <cell r="AD42">
            <v>138149.63068</v>
          </cell>
          <cell r="AE42">
            <v>119682.41699</v>
          </cell>
        </row>
        <row r="43">
          <cell r="C43" t="str">
            <v>Jul</v>
          </cell>
          <cell r="D43">
            <v>26809.723010000002</v>
          </cell>
          <cell r="E43">
            <v>53870.473660000003</v>
          </cell>
          <cell r="F43">
            <v>99130.333379999996</v>
          </cell>
          <cell r="G43">
            <v>40250.966249999998</v>
          </cell>
          <cell r="I43">
            <v>220061.4963</v>
          </cell>
          <cell r="J43">
            <v>1740127.5971900001</v>
          </cell>
          <cell r="O43" t="str">
            <v>Jul</v>
          </cell>
          <cell r="P43">
            <v>57597.961060000001</v>
          </cell>
          <cell r="Q43">
            <v>45992.493949999996</v>
          </cell>
          <cell r="R43">
            <v>6421.5344699999996</v>
          </cell>
          <cell r="S43">
            <v>19696.643769999999</v>
          </cell>
          <cell r="T43">
            <v>129708.63325</v>
          </cell>
          <cell r="Y43" t="str">
            <v>Jul</v>
          </cell>
          <cell r="Z43">
            <v>-157479.63325000001</v>
          </cell>
          <cell r="AA43">
            <v>129708.63325</v>
          </cell>
          <cell r="AB43">
            <v>6300</v>
          </cell>
          <cell r="AD43">
            <v>-21471.000000000015</v>
          </cell>
          <cell r="AE43">
            <v>98211.416989999983</v>
          </cell>
        </row>
        <row r="44">
          <cell r="C44" t="str">
            <v>Ago</v>
          </cell>
          <cell r="D44">
            <v>46806.30833</v>
          </cell>
          <cell r="E44">
            <v>86839.308529999995</v>
          </cell>
          <cell r="F44">
            <v>118279.30605</v>
          </cell>
          <cell r="G44">
            <v>56747.821629999999</v>
          </cell>
          <cell r="I44">
            <v>308672.74453999999</v>
          </cell>
          <cell r="J44">
            <v>2048800.34173</v>
          </cell>
          <cell r="O44" t="str">
            <v>Ago</v>
          </cell>
          <cell r="P44">
            <v>177739.83257999999</v>
          </cell>
          <cell r="Q44">
            <v>60334.076099999998</v>
          </cell>
          <cell r="R44">
            <v>-39035.508719999998</v>
          </cell>
          <cell r="S44">
            <v>89581.632180000001</v>
          </cell>
          <cell r="T44">
            <v>288620.03214000002</v>
          </cell>
          <cell r="Y44" t="str">
            <v>Ago</v>
          </cell>
          <cell r="Z44">
            <v>-261226.38242000001</v>
          </cell>
          <cell r="AA44">
            <v>288620.03214000002</v>
          </cell>
          <cell r="AB44">
            <v>-23400</v>
          </cell>
          <cell r="AD44">
            <v>3993.6497200000158</v>
          </cell>
          <cell r="AE44">
            <v>102205.06671</v>
          </cell>
        </row>
        <row r="45">
          <cell r="C45" t="str">
            <v>Sep</v>
          </cell>
          <cell r="D45">
            <v>50895.738290000001</v>
          </cell>
          <cell r="E45">
            <v>89909.724260000003</v>
          </cell>
          <cell r="F45">
            <v>155005.60112000001</v>
          </cell>
          <cell r="G45">
            <v>45676.038439999997</v>
          </cell>
          <cell r="I45">
            <v>341487.10210999998</v>
          </cell>
          <cell r="J45">
            <v>2390287.4438399998</v>
          </cell>
          <cell r="O45" t="str">
            <v>Sep</v>
          </cell>
          <cell r="P45">
            <v>216333.40627000001</v>
          </cell>
          <cell r="Q45">
            <v>50085.761939999997</v>
          </cell>
          <cell r="R45">
            <v>-205960.07115999999</v>
          </cell>
          <cell r="S45">
            <v>-66595.684150000001</v>
          </cell>
          <cell r="T45">
            <v>-6136.5870999999997</v>
          </cell>
          <cell r="Y45" t="str">
            <v>Sep</v>
          </cell>
          <cell r="Z45">
            <v>-194206.77778</v>
          </cell>
          <cell r="AA45">
            <v>-6136.5870999999997</v>
          </cell>
          <cell r="AB45">
            <v>4100</v>
          </cell>
          <cell r="AD45">
            <v>-196243.36488000001</v>
          </cell>
          <cell r="AE45">
            <v>-94038.298170000009</v>
          </cell>
        </row>
        <row r="46">
          <cell r="C46" t="str">
            <v>Oct</v>
          </cell>
          <cell r="D46">
            <v>48493.281779999998</v>
          </cell>
          <cell r="E46">
            <v>70984.330579999994</v>
          </cell>
          <cell r="F46">
            <v>114169.16753000001</v>
          </cell>
          <cell r="G46">
            <v>63604.113019999997</v>
          </cell>
          <cell r="I46">
            <v>297250.89291</v>
          </cell>
          <cell r="J46">
            <v>2687538.3367499998</v>
          </cell>
          <cell r="O46" t="str">
            <v>Oct</v>
          </cell>
          <cell r="P46">
            <v>172969.08447</v>
          </cell>
          <cell r="Q46">
            <v>45239.316630000001</v>
          </cell>
          <cell r="R46">
            <v>411723.13660000003</v>
          </cell>
          <cell r="S46">
            <v>-393317.60996999999</v>
          </cell>
          <cell r="T46">
            <v>236613.92773</v>
          </cell>
          <cell r="Y46" t="str">
            <v>Oct</v>
          </cell>
          <cell r="Z46">
            <v>-274095.51711999997</v>
          </cell>
          <cell r="AA46">
            <v>236613.92773</v>
          </cell>
          <cell r="AB46">
            <v>54200</v>
          </cell>
          <cell r="AD46">
            <v>16718.410610000021</v>
          </cell>
          <cell r="AE46">
            <v>-77319.887559999988</v>
          </cell>
        </row>
        <row r="47">
          <cell r="C47" t="str">
            <v>Nov</v>
          </cell>
          <cell r="D47">
            <v>47797.082909999997</v>
          </cell>
          <cell r="E47">
            <v>68346.038339999999</v>
          </cell>
          <cell r="F47">
            <v>128588.14045000001</v>
          </cell>
          <cell r="G47">
            <v>38600.24901</v>
          </cell>
          <cell r="I47">
            <v>283331.51071</v>
          </cell>
          <cell r="J47">
            <v>2970869.8474599998</v>
          </cell>
          <cell r="O47" t="str">
            <v>Nov</v>
          </cell>
          <cell r="P47">
            <v>228192.99898999999</v>
          </cell>
          <cell r="Q47">
            <v>74313.191720000003</v>
          </cell>
          <cell r="R47">
            <v>-492267.71341999999</v>
          </cell>
          <cell r="S47">
            <v>396268.53165999998</v>
          </cell>
          <cell r="T47">
            <v>206507.00894999999</v>
          </cell>
          <cell r="Y47" t="str">
            <v>Nov</v>
          </cell>
          <cell r="Z47">
            <v>-174322.05843</v>
          </cell>
          <cell r="AA47">
            <v>206507.00894999999</v>
          </cell>
          <cell r="AB47">
            <v>-94700</v>
          </cell>
          <cell r="AD47">
            <v>-62515.049480000016</v>
          </cell>
          <cell r="AE47">
            <v>-139834.93703999999</v>
          </cell>
        </row>
        <row r="48">
          <cell r="C48" t="str">
            <v>Dic</v>
          </cell>
          <cell r="D48">
            <v>43863.74469</v>
          </cell>
          <cell r="E48">
            <v>66387.114029999997</v>
          </cell>
          <cell r="F48">
            <v>153399.67124</v>
          </cell>
          <cell r="G48">
            <v>29204.404569999999</v>
          </cell>
          <cell r="I48">
            <v>292854.93453000003</v>
          </cell>
          <cell r="J48">
            <v>3263724.78199</v>
          </cell>
          <cell r="O48" t="str">
            <v>Dic</v>
          </cell>
          <cell r="P48">
            <v>467034.03188000002</v>
          </cell>
          <cell r="Q48">
            <v>175005.48923000001</v>
          </cell>
          <cell r="R48">
            <v>97280.945909999995</v>
          </cell>
          <cell r="S48">
            <v>-52859.75389</v>
          </cell>
          <cell r="T48">
            <v>686460.71313000005</v>
          </cell>
          <cell r="Y48" t="str">
            <v>Dic</v>
          </cell>
          <cell r="Z48">
            <v>-332204.55943999998</v>
          </cell>
          <cell r="AA48">
            <v>686460.71313000005</v>
          </cell>
          <cell r="AB48">
            <v>-81108.181400000001</v>
          </cell>
          <cell r="AD48">
            <v>273147.97229000006</v>
          </cell>
          <cell r="AE48">
            <v>133313.03525000007</v>
          </cell>
        </row>
        <row r="49">
          <cell r="B49">
            <v>1995</v>
          </cell>
          <cell r="C49" t="str">
            <v>Ene</v>
          </cell>
          <cell r="D49">
            <v>41711.25877</v>
          </cell>
          <cell r="E49">
            <v>63400.035909999999</v>
          </cell>
          <cell r="F49">
            <v>128962.54674999999</v>
          </cell>
          <cell r="G49">
            <v>24618.388719999999</v>
          </cell>
          <cell r="I49">
            <v>258692.23014999999</v>
          </cell>
          <cell r="J49">
            <v>258692.23014999999</v>
          </cell>
          <cell r="N49">
            <v>1995</v>
          </cell>
          <cell r="O49" t="str">
            <v>Ene</v>
          </cell>
          <cell r="P49">
            <v>143569.62966999999</v>
          </cell>
          <cell r="Q49">
            <v>48357.10555</v>
          </cell>
          <cell r="R49">
            <v>24618.561959999999</v>
          </cell>
          <cell r="S49">
            <v>122751.70388930275</v>
          </cell>
          <cell r="T49">
            <v>339297.00106930273</v>
          </cell>
          <cell r="X49">
            <v>1995</v>
          </cell>
          <cell r="Y49" t="str">
            <v>Ene</v>
          </cell>
          <cell r="Z49">
            <v>-477955.06040999998</v>
          </cell>
          <cell r="AA49">
            <v>339297.00106930273</v>
          </cell>
          <cell r="AB49">
            <v>87100</v>
          </cell>
          <cell r="AD49">
            <v>-51558.059340697248</v>
          </cell>
          <cell r="AE49">
            <v>-51558.059340697248</v>
          </cell>
        </row>
        <row r="50">
          <cell r="C50" t="str">
            <v>Feb</v>
          </cell>
          <cell r="D50">
            <v>38329.761680000003</v>
          </cell>
          <cell r="E50">
            <v>84006.784180000002</v>
          </cell>
          <cell r="F50">
            <v>112723.14274</v>
          </cell>
          <cell r="G50">
            <v>61941.215210000002</v>
          </cell>
          <cell r="I50">
            <v>297000.90380999999</v>
          </cell>
          <cell r="J50">
            <v>555693.13396000001</v>
          </cell>
          <cell r="O50" t="str">
            <v>Feb</v>
          </cell>
          <cell r="P50">
            <v>167235.90609</v>
          </cell>
          <cell r="Q50">
            <v>-33118.975530000003</v>
          </cell>
          <cell r="R50">
            <v>21680.152890000001</v>
          </cell>
          <cell r="S50">
            <v>99878.838681691719</v>
          </cell>
          <cell r="T50">
            <v>255675.92213169171</v>
          </cell>
          <cell r="Y50" t="str">
            <v>Feb</v>
          </cell>
          <cell r="Z50">
            <v>-205466.01811999999</v>
          </cell>
          <cell r="AA50">
            <v>255675.92213169171</v>
          </cell>
          <cell r="AB50">
            <v>81900</v>
          </cell>
          <cell r="AD50">
            <v>132109.90401169172</v>
          </cell>
          <cell r="AE50">
            <v>80551.844670994469</v>
          </cell>
        </row>
        <row r="51">
          <cell r="C51" t="str">
            <v>Mar</v>
          </cell>
          <cell r="D51">
            <v>39958.250529999998</v>
          </cell>
          <cell r="E51">
            <v>84447.491559999995</v>
          </cell>
          <cell r="F51">
            <v>117271.22602</v>
          </cell>
          <cell r="G51">
            <v>102748.03232</v>
          </cell>
          <cell r="I51">
            <v>344425.00043000001</v>
          </cell>
          <cell r="J51">
            <v>900118.13439000002</v>
          </cell>
          <cell r="O51" t="str">
            <v>Mar</v>
          </cell>
          <cell r="P51">
            <v>62144.35007</v>
          </cell>
          <cell r="Q51">
            <v>30581.720700000002</v>
          </cell>
          <cell r="R51">
            <v>99740.515159999995</v>
          </cell>
          <cell r="S51">
            <v>39033.927901390503</v>
          </cell>
          <cell r="T51">
            <v>231500.5138313905</v>
          </cell>
          <cell r="Y51" t="str">
            <v>Mar</v>
          </cell>
          <cell r="Z51">
            <v>-176885.52640999999</v>
          </cell>
          <cell r="AA51">
            <v>231500.5138313905</v>
          </cell>
          <cell r="AB51">
            <v>176000</v>
          </cell>
          <cell r="AD51">
            <v>230614.98742139051</v>
          </cell>
          <cell r="AE51">
            <v>311166.83209238498</v>
          </cell>
        </row>
        <row r="52">
          <cell r="C52" t="str">
            <v>Abr</v>
          </cell>
          <cell r="D52">
            <v>70180.781560000003</v>
          </cell>
          <cell r="E52">
            <v>61651.118499999997</v>
          </cell>
          <cell r="F52">
            <v>80738.672919999997</v>
          </cell>
          <cell r="G52">
            <v>63062.4732</v>
          </cell>
          <cell r="I52">
            <v>275633.04618</v>
          </cell>
          <cell r="J52">
            <v>1175751.1805700001</v>
          </cell>
          <cell r="O52" t="str">
            <v>Abr</v>
          </cell>
          <cell r="P52">
            <v>55584.171750000001</v>
          </cell>
          <cell r="Q52">
            <v>82985.410140000007</v>
          </cell>
          <cell r="R52">
            <v>130551.51465</v>
          </cell>
          <cell r="S52">
            <v>50044.918176803003</v>
          </cell>
          <cell r="T52">
            <v>319166.01471680298</v>
          </cell>
          <cell r="Y52" t="str">
            <v>Abr</v>
          </cell>
          <cell r="Z52">
            <v>-239205.68786999999</v>
          </cell>
          <cell r="AA52">
            <v>319166.01471680298</v>
          </cell>
          <cell r="AB52">
            <v>15600</v>
          </cell>
          <cell r="AD52">
            <v>95560.326846802986</v>
          </cell>
          <cell r="AE52">
            <v>406727.158939188</v>
          </cell>
        </row>
        <row r="53">
          <cell r="C53" t="str">
            <v>May</v>
          </cell>
          <cell r="D53">
            <v>25562.6368</v>
          </cell>
          <cell r="E53">
            <v>58275.838250000001</v>
          </cell>
          <cell r="F53">
            <v>84679.832290000006</v>
          </cell>
          <cell r="G53">
            <v>88134.270560000004</v>
          </cell>
          <cell r="I53">
            <v>256652.5779</v>
          </cell>
          <cell r="J53">
            <v>1432403.75847</v>
          </cell>
          <cell r="O53" t="str">
            <v>May</v>
          </cell>
          <cell r="P53">
            <v>71191.692439999999</v>
          </cell>
          <cell r="Q53">
            <v>51272.074260000001</v>
          </cell>
          <cell r="R53">
            <v>2276.3267799999999</v>
          </cell>
          <cell r="S53">
            <v>81855.649012119626</v>
          </cell>
          <cell r="T53">
            <v>206595.74249211964</v>
          </cell>
          <cell r="Y53" t="str">
            <v>May</v>
          </cell>
          <cell r="Z53">
            <v>-117195.81692</v>
          </cell>
          <cell r="AA53">
            <v>206595.74249211964</v>
          </cell>
          <cell r="AB53">
            <v>20400</v>
          </cell>
          <cell r="AD53">
            <v>109799.92557211964</v>
          </cell>
          <cell r="AE53">
            <v>516527.08451130765</v>
          </cell>
        </row>
        <row r="54">
          <cell r="C54" t="str">
            <v>Jun</v>
          </cell>
          <cell r="D54">
            <v>20500.318159999999</v>
          </cell>
          <cell r="E54">
            <v>83019.513149999999</v>
          </cell>
          <cell r="F54">
            <v>93810.030249999996</v>
          </cell>
          <cell r="G54">
            <v>80447.631810000006</v>
          </cell>
          <cell r="I54">
            <v>277777.49336999998</v>
          </cell>
          <cell r="J54">
            <v>1710181.25184</v>
          </cell>
          <cell r="O54" t="str">
            <v>Jun</v>
          </cell>
          <cell r="P54">
            <v>113051.40820999999</v>
          </cell>
          <cell r="Q54">
            <v>77918.42611</v>
          </cell>
          <cell r="R54">
            <v>8972.4019499999995</v>
          </cell>
          <cell r="S54">
            <v>6495.8332846068433</v>
          </cell>
          <cell r="T54">
            <v>206438.06955460683</v>
          </cell>
          <cell r="Y54" t="str">
            <v>Jun</v>
          </cell>
          <cell r="Z54">
            <v>-156844.81007000001</v>
          </cell>
          <cell r="AA54">
            <v>206438.06955460683</v>
          </cell>
          <cell r="AB54">
            <v>-14300</v>
          </cell>
          <cell r="AD54">
            <v>35293.259484606824</v>
          </cell>
          <cell r="AE54">
            <v>551820.34399591445</v>
          </cell>
        </row>
        <row r="55">
          <cell r="C55" t="str">
            <v>Jul</v>
          </cell>
          <cell r="D55">
            <v>20631.327929999999</v>
          </cell>
          <cell r="E55">
            <v>59973.907809999997</v>
          </cell>
          <cell r="F55">
            <v>107877.99182</v>
          </cell>
          <cell r="G55">
            <v>93638.569520000005</v>
          </cell>
          <cell r="I55">
            <v>282121.79707999999</v>
          </cell>
          <cell r="J55">
            <v>1992303.04892</v>
          </cell>
          <cell r="O55" t="str">
            <v>Jul</v>
          </cell>
          <cell r="P55">
            <v>44918.940820000003</v>
          </cell>
          <cell r="Q55">
            <v>111383.95411000001</v>
          </cell>
          <cell r="R55">
            <v>9987.0619900000002</v>
          </cell>
          <cell r="S55">
            <v>63531.18312419299</v>
          </cell>
          <cell r="T55">
            <v>229821.14004419299</v>
          </cell>
          <cell r="Y55" t="str">
            <v>Jul</v>
          </cell>
          <cell r="Z55">
            <v>-176625.1643</v>
          </cell>
          <cell r="AA55">
            <v>229821.14004419299</v>
          </cell>
          <cell r="AB55">
            <v>-64100</v>
          </cell>
          <cell r="AD55">
            <v>-10904.024255807017</v>
          </cell>
          <cell r="AE55">
            <v>540916.3197401074</v>
          </cell>
        </row>
        <row r="56">
          <cell r="C56" t="str">
            <v>Ago</v>
          </cell>
          <cell r="D56">
            <v>28506.81336</v>
          </cell>
          <cell r="E56">
            <v>63388.673880000002</v>
          </cell>
          <cell r="F56">
            <v>105925.40003</v>
          </cell>
          <cell r="G56">
            <v>73020.323390000005</v>
          </cell>
          <cell r="I56">
            <v>270841.21065999998</v>
          </cell>
          <cell r="J56">
            <v>2263144.2595799998</v>
          </cell>
          <cell r="O56" t="str">
            <v>Ago</v>
          </cell>
          <cell r="P56">
            <v>183535.44448000001</v>
          </cell>
          <cell r="Q56">
            <v>-66648.095719999998</v>
          </cell>
          <cell r="R56">
            <v>-14091.56842</v>
          </cell>
          <cell r="S56">
            <v>-12424.589011947748</v>
          </cell>
          <cell r="T56">
            <v>90371.191328052257</v>
          </cell>
          <cell r="Y56" t="str">
            <v>Ago</v>
          </cell>
          <cell r="Z56">
            <v>-209246.42288999999</v>
          </cell>
          <cell r="AA56">
            <v>90371.191328052257</v>
          </cell>
          <cell r="AB56">
            <v>-143400</v>
          </cell>
          <cell r="AD56">
            <v>-262275.23156194773</v>
          </cell>
          <cell r="AE56">
            <v>278641.08817815967</v>
          </cell>
        </row>
        <row r="57">
          <cell r="C57" t="str">
            <v>Sep</v>
          </cell>
          <cell r="D57">
            <v>83793.364019999994</v>
          </cell>
          <cell r="E57">
            <v>76892.941269999996</v>
          </cell>
          <cell r="F57">
            <v>91811.859670000005</v>
          </cell>
          <cell r="G57">
            <v>47981.389439999999</v>
          </cell>
          <cell r="I57">
            <v>300479.55440000002</v>
          </cell>
          <cell r="J57">
            <v>2563623.8139800001</v>
          </cell>
          <cell r="O57" t="str">
            <v>Sep</v>
          </cell>
          <cell r="P57">
            <v>-18296.775539999999</v>
          </cell>
          <cell r="Q57">
            <v>36850.066509999997</v>
          </cell>
          <cell r="R57">
            <v>48733.607649999998</v>
          </cell>
          <cell r="S57">
            <v>20417.189695171648</v>
          </cell>
          <cell r="T57">
            <v>87704.088315171655</v>
          </cell>
          <cell r="Y57" t="str">
            <v>Sep</v>
          </cell>
          <cell r="Z57">
            <v>-116777.29058</v>
          </cell>
          <cell r="AA57">
            <v>87704.088315171655</v>
          </cell>
          <cell r="AB57">
            <v>72700</v>
          </cell>
          <cell r="AD57">
            <v>43626.797735171654</v>
          </cell>
          <cell r="AE57">
            <v>322267.88591333129</v>
          </cell>
        </row>
        <row r="58">
          <cell r="C58" t="str">
            <v>Oct</v>
          </cell>
          <cell r="D58">
            <v>27231.271949999998</v>
          </cell>
          <cell r="E58">
            <v>53995.978450000002</v>
          </cell>
          <cell r="F58">
            <v>105527.89139999999</v>
          </cell>
          <cell r="G58">
            <v>85835.413010000004</v>
          </cell>
          <cell r="I58">
            <v>272590.55481</v>
          </cell>
          <cell r="J58">
            <v>2836214.3687900002</v>
          </cell>
          <cell r="O58" t="str">
            <v>Oct</v>
          </cell>
          <cell r="P58">
            <v>87438.95074</v>
          </cell>
          <cell r="Q58">
            <v>25395.76252</v>
          </cell>
          <cell r="R58">
            <v>120971.30626</v>
          </cell>
          <cell r="S58">
            <v>-12243.83171350412</v>
          </cell>
          <cell r="T58">
            <v>221562.18780649587</v>
          </cell>
          <cell r="Y58" t="str">
            <v>Oct</v>
          </cell>
          <cell r="Z58">
            <v>-190856.47665999999</v>
          </cell>
          <cell r="AA58">
            <v>221562.18780649587</v>
          </cell>
          <cell r="AB58">
            <v>-3082.10898</v>
          </cell>
          <cell r="AD58">
            <v>27623.602166495886</v>
          </cell>
          <cell r="AE58">
            <v>349891.48807982716</v>
          </cell>
        </row>
        <row r="59">
          <cell r="C59" t="str">
            <v>Nov</v>
          </cell>
          <cell r="D59">
            <v>24002.866699999999</v>
          </cell>
          <cell r="E59">
            <v>46460.505270000001</v>
          </cell>
          <cell r="F59">
            <v>130948.7715</v>
          </cell>
          <cell r="G59">
            <v>96390.929170000003</v>
          </cell>
          <cell r="I59">
            <v>297803.07264000003</v>
          </cell>
          <cell r="J59">
            <v>3134017.4414300001</v>
          </cell>
          <cell r="O59" t="str">
            <v>Nov</v>
          </cell>
          <cell r="P59">
            <v>7998.7105700000002</v>
          </cell>
          <cell r="Q59">
            <v>51429.882189999997</v>
          </cell>
          <cell r="R59">
            <v>62644.161910000003</v>
          </cell>
          <cell r="S59">
            <v>124166.64094829815</v>
          </cell>
          <cell r="T59">
            <v>246239.39561829815</v>
          </cell>
          <cell r="Y59" t="str">
            <v>Nov</v>
          </cell>
          <cell r="Z59">
            <v>-274965.58091000002</v>
          </cell>
          <cell r="AA59">
            <v>246239.39561829815</v>
          </cell>
          <cell r="AB59">
            <v>-44336.783459999999</v>
          </cell>
          <cell r="AD59">
            <v>-73062.968751701876</v>
          </cell>
          <cell r="AE59">
            <v>276828.51932812529</v>
          </cell>
        </row>
        <row r="60">
          <cell r="C60" t="str">
            <v>Dic</v>
          </cell>
          <cell r="D60">
            <v>22633.610830000001</v>
          </cell>
          <cell r="E60">
            <v>51622.96774</v>
          </cell>
          <cell r="F60">
            <v>103558.50347</v>
          </cell>
          <cell r="G60">
            <v>47926.6878</v>
          </cell>
          <cell r="I60">
            <v>225741.76983999999</v>
          </cell>
          <cell r="J60">
            <v>3359759.2112700003</v>
          </cell>
          <cell r="O60" t="str">
            <v>Dic</v>
          </cell>
          <cell r="P60">
            <v>29139.539570000001</v>
          </cell>
          <cell r="Q60">
            <v>56125.644740000003</v>
          </cell>
          <cell r="R60">
            <v>133415.13857000001</v>
          </cell>
          <cell r="S60">
            <v>39267.760271982799</v>
          </cell>
          <cell r="T60">
            <v>257948.08315198281</v>
          </cell>
          <cell r="Y60" t="str">
            <v>Dic</v>
          </cell>
          <cell r="Z60">
            <v>-31222.553620000002</v>
          </cell>
          <cell r="AA60">
            <v>257948.08315198281</v>
          </cell>
          <cell r="AB60">
            <v>-181532.75495999999</v>
          </cell>
          <cell r="AD60">
            <v>45192.774571982824</v>
          </cell>
          <cell r="AE60">
            <v>322021.29390010808</v>
          </cell>
        </row>
        <row r="61">
          <cell r="B61">
            <v>1996</v>
          </cell>
          <cell r="C61" t="str">
            <v>Ene</v>
          </cell>
          <cell r="D61">
            <v>22899.513849999999</v>
          </cell>
          <cell r="E61">
            <v>49575.174469999998</v>
          </cell>
          <cell r="F61">
            <v>112768.81318</v>
          </cell>
          <cell r="G61">
            <v>15695.37383</v>
          </cell>
          <cell r="I61">
            <v>200938.87533000001</v>
          </cell>
          <cell r="J61">
            <v>200938.87533000001</v>
          </cell>
          <cell r="N61">
            <v>1996</v>
          </cell>
          <cell r="O61" t="str">
            <v>Ene</v>
          </cell>
          <cell r="P61">
            <v>-40330.620990000003</v>
          </cell>
          <cell r="Q61">
            <v>50185.876210000002</v>
          </cell>
          <cell r="R61">
            <v>20364.71285</v>
          </cell>
          <cell r="S61">
            <v>71124.668130000005</v>
          </cell>
          <cell r="T61">
            <v>101344.63619999999</v>
          </cell>
          <cell r="X61">
            <v>1996</v>
          </cell>
          <cell r="Y61" t="str">
            <v>Ene</v>
          </cell>
          <cell r="Z61">
            <v>-238568.97372000001</v>
          </cell>
          <cell r="AA61">
            <v>101344.63619999999</v>
          </cell>
          <cell r="AB61">
            <v>-23876.388029999998</v>
          </cell>
          <cell r="AD61">
            <v>-161100.72555</v>
          </cell>
          <cell r="AE61">
            <v>-161100.72555</v>
          </cell>
        </row>
        <row r="62">
          <cell r="C62" t="str">
            <v>Feb</v>
          </cell>
          <cell r="D62">
            <v>27577.540980000002</v>
          </cell>
          <cell r="E62">
            <v>46465.095130000002</v>
          </cell>
          <cell r="F62">
            <v>106113.89786</v>
          </cell>
          <cell r="G62">
            <v>44046.990949999999</v>
          </cell>
          <cell r="I62">
            <v>224203.52492</v>
          </cell>
          <cell r="J62">
            <v>425142.40025000001</v>
          </cell>
          <cell r="O62" t="str">
            <v>Feb</v>
          </cell>
          <cell r="P62">
            <v>-66237.995299999995</v>
          </cell>
          <cell r="Q62">
            <v>86730.358689999994</v>
          </cell>
          <cell r="R62">
            <v>9528.5926799999997</v>
          </cell>
          <cell r="S62">
            <v>163838.44205000001</v>
          </cell>
          <cell r="T62">
            <v>193859.39812</v>
          </cell>
          <cell r="Y62" t="str">
            <v>Feb</v>
          </cell>
          <cell r="Z62">
            <v>-326371.81503</v>
          </cell>
          <cell r="AA62">
            <v>193859.39812</v>
          </cell>
          <cell r="AB62">
            <v>-19906.674760000002</v>
          </cell>
          <cell r="AD62">
            <v>-152419.09166999999</v>
          </cell>
          <cell r="AE62">
            <v>-313519.81721999997</v>
          </cell>
        </row>
        <row r="63">
          <cell r="C63" t="str">
            <v>Mar</v>
          </cell>
          <cell r="D63">
            <v>26353.06409</v>
          </cell>
          <cell r="E63">
            <v>47293.942840000003</v>
          </cell>
          <cell r="F63">
            <v>114764.5958</v>
          </cell>
          <cell r="G63">
            <v>17303.944909999998</v>
          </cell>
          <cell r="I63">
            <v>205715.54764</v>
          </cell>
          <cell r="J63">
            <v>630857.94788999995</v>
          </cell>
          <cell r="O63" t="str">
            <v>Mar</v>
          </cell>
          <cell r="P63">
            <v>-67683.923330000005</v>
          </cell>
          <cell r="Q63">
            <v>130152.84555</v>
          </cell>
          <cell r="R63">
            <v>97762.016950000005</v>
          </cell>
          <cell r="S63">
            <v>96131.26225</v>
          </cell>
          <cell r="T63">
            <v>256362.20142</v>
          </cell>
          <cell r="Y63" t="str">
            <v>Mar</v>
          </cell>
          <cell r="Z63">
            <v>-329557.06891999999</v>
          </cell>
          <cell r="AA63">
            <v>256362.20142</v>
          </cell>
          <cell r="AB63">
            <v>-11691.39759</v>
          </cell>
          <cell r="AD63">
            <v>-84886.265090000001</v>
          </cell>
          <cell r="AE63">
            <v>-398406.08230999997</v>
          </cell>
        </row>
        <row r="64">
          <cell r="C64" t="str">
            <v>Abr</v>
          </cell>
          <cell r="D64">
            <v>23274.633259999999</v>
          </cell>
          <cell r="E64">
            <v>47676.27046</v>
          </cell>
          <cell r="F64">
            <v>107494.97004</v>
          </cell>
          <cell r="G64">
            <v>73504.390750000006</v>
          </cell>
          <cell r="I64">
            <v>251950.26451000001</v>
          </cell>
          <cell r="J64">
            <v>882808.21239999996</v>
          </cell>
          <cell r="O64" t="str">
            <v>Abr</v>
          </cell>
          <cell r="P64">
            <v>80856.792860000001</v>
          </cell>
          <cell r="Q64">
            <v>33964.461759999998</v>
          </cell>
          <cell r="R64">
            <v>70055.915410000001</v>
          </cell>
          <cell r="S64">
            <v>80960.977010000002</v>
          </cell>
          <cell r="T64">
            <v>265838.14704000001</v>
          </cell>
          <cell r="Y64" t="str">
            <v>Abr</v>
          </cell>
          <cell r="Z64">
            <v>-234077.67530999999</v>
          </cell>
          <cell r="AA64">
            <v>265838.14704000001</v>
          </cell>
          <cell r="AB64">
            <v>-56638.006789999999</v>
          </cell>
          <cell r="AD64">
            <v>-24877.53505999998</v>
          </cell>
          <cell r="AE64">
            <v>-423283.61736999993</v>
          </cell>
        </row>
        <row r="65">
          <cell r="C65" t="str">
            <v>May</v>
          </cell>
          <cell r="D65">
            <v>29721.292010000001</v>
          </cell>
          <cell r="E65">
            <v>51156.910259999997</v>
          </cell>
          <cell r="F65">
            <v>181217.02299</v>
          </cell>
          <cell r="G65">
            <v>61871.30932</v>
          </cell>
          <cell r="I65">
            <v>323966.53457999998</v>
          </cell>
          <cell r="J65">
            <v>1206774.7469799998</v>
          </cell>
          <cell r="O65" t="str">
            <v>May</v>
          </cell>
          <cell r="P65">
            <v>25157.610820000002</v>
          </cell>
          <cell r="Q65">
            <v>147287.12737</v>
          </cell>
          <cell r="R65">
            <v>53110.505069999999</v>
          </cell>
          <cell r="S65">
            <v>-24079.155289999999</v>
          </cell>
          <cell r="T65">
            <v>201476.08796999999</v>
          </cell>
          <cell r="Y65" t="str">
            <v>May</v>
          </cell>
          <cell r="Z65">
            <v>-152563.13746999999</v>
          </cell>
          <cell r="AA65">
            <v>201476.08796999999</v>
          </cell>
          <cell r="AB65">
            <v>-26857.717489999999</v>
          </cell>
          <cell r="AD65">
            <v>22055.233010000007</v>
          </cell>
          <cell r="AE65">
            <v>-401228.38435999991</v>
          </cell>
        </row>
        <row r="66">
          <cell r="C66" t="str">
            <v>Jun</v>
          </cell>
          <cell r="D66">
            <v>20992.78369</v>
          </cell>
          <cell r="E66">
            <v>42844.480250000001</v>
          </cell>
          <cell r="F66">
            <v>151970.89472000001</v>
          </cell>
          <cell r="G66">
            <v>30649.272710000001</v>
          </cell>
          <cell r="I66">
            <v>246457.43137000001</v>
          </cell>
          <cell r="J66">
            <v>1453232.1783499997</v>
          </cell>
          <cell r="O66" t="str">
            <v>Jun</v>
          </cell>
          <cell r="P66">
            <v>128186.79743999999</v>
          </cell>
          <cell r="Q66">
            <v>40342.036740000003</v>
          </cell>
          <cell r="R66">
            <v>184275.29897</v>
          </cell>
          <cell r="S66">
            <v>39659.98734</v>
          </cell>
          <cell r="T66">
            <v>392464.12049</v>
          </cell>
          <cell r="Y66" t="str">
            <v>Jun</v>
          </cell>
          <cell r="Z66">
            <v>-389358.69994999998</v>
          </cell>
          <cell r="AA66">
            <v>392464.12049</v>
          </cell>
          <cell r="AB66">
            <v>34871.336790000001</v>
          </cell>
          <cell r="AD66">
            <v>37976.757330000022</v>
          </cell>
          <cell r="AE66">
            <v>-363251.62702999986</v>
          </cell>
        </row>
        <row r="67">
          <cell r="C67" t="str">
            <v>Jul</v>
          </cell>
          <cell r="D67">
            <v>20230.240419999998</v>
          </cell>
          <cell r="E67">
            <v>52596.778200000001</v>
          </cell>
          <cell r="F67">
            <v>182870.67297000001</v>
          </cell>
          <cell r="G67">
            <v>58729.736219999999</v>
          </cell>
          <cell r="I67">
            <v>314427.42781000002</v>
          </cell>
          <cell r="J67">
            <v>1767659.6061599997</v>
          </cell>
          <cell r="O67" t="str">
            <v>Jul</v>
          </cell>
          <cell r="P67">
            <v>129120.34388</v>
          </cell>
          <cell r="Q67">
            <v>59135.37139</v>
          </cell>
          <cell r="R67">
            <v>30047.612580000001</v>
          </cell>
          <cell r="S67">
            <v>168739.38618</v>
          </cell>
          <cell r="T67">
            <v>387042.71402999997</v>
          </cell>
          <cell r="Y67" t="str">
            <v>Jul</v>
          </cell>
          <cell r="Z67">
            <v>-399711.28879000002</v>
          </cell>
          <cell r="AA67">
            <v>387042.71402999997</v>
          </cell>
          <cell r="AB67">
            <v>84779.777170000001</v>
          </cell>
          <cell r="AD67">
            <v>72111.202409999954</v>
          </cell>
          <cell r="AE67">
            <v>-291140.42461999989</v>
          </cell>
        </row>
        <row r="68">
          <cell r="C68" t="str">
            <v>Ago</v>
          </cell>
          <cell r="D68">
            <v>17988.050329999998</v>
          </cell>
          <cell r="E68">
            <v>57976.512349999997</v>
          </cell>
          <cell r="F68">
            <v>164654.95149000001</v>
          </cell>
          <cell r="G68">
            <v>53953.119729999999</v>
          </cell>
          <cell r="I68">
            <v>294572.63390000002</v>
          </cell>
          <cell r="J68">
            <v>2062232.2400599997</v>
          </cell>
          <cell r="O68" t="str">
            <v>Ago</v>
          </cell>
          <cell r="P68">
            <v>61147.39028</v>
          </cell>
          <cell r="Q68">
            <v>477789.85781999998</v>
          </cell>
          <cell r="R68">
            <v>17407.873100000001</v>
          </cell>
          <cell r="S68">
            <v>-106158.224</v>
          </cell>
          <cell r="T68">
            <v>450186.89720000001</v>
          </cell>
          <cell r="Y68" t="str">
            <v>Ago</v>
          </cell>
          <cell r="Z68">
            <v>-411732.33283999999</v>
          </cell>
          <cell r="AA68">
            <v>450186.89720000001</v>
          </cell>
          <cell r="AB68">
            <v>-13588.42944</v>
          </cell>
          <cell r="AD68">
            <v>24866.134920000019</v>
          </cell>
          <cell r="AE68">
            <v>-266274.28969999985</v>
          </cell>
        </row>
        <row r="69">
          <cell r="C69" t="str">
            <v>Sep</v>
          </cell>
          <cell r="D69">
            <v>16514.125049999999</v>
          </cell>
          <cell r="E69">
            <v>47650.746200000001</v>
          </cell>
          <cell r="F69">
            <v>137401.427</v>
          </cell>
          <cell r="G69">
            <v>50573.503129999997</v>
          </cell>
          <cell r="I69">
            <v>252139.80137999999</v>
          </cell>
          <cell r="J69">
            <v>2314372.0414399998</v>
          </cell>
          <cell r="O69" t="str">
            <v>Sep</v>
          </cell>
          <cell r="P69">
            <v>179221.81007000001</v>
          </cell>
          <cell r="Q69">
            <v>43040.20822</v>
          </cell>
          <cell r="R69">
            <v>79654.787960000001</v>
          </cell>
          <cell r="S69">
            <v>176256.75755000001</v>
          </cell>
          <cell r="T69">
            <v>478173.5638</v>
          </cell>
          <cell r="Y69" t="str">
            <v>Sep</v>
          </cell>
          <cell r="Z69">
            <v>-431051.32952000003</v>
          </cell>
          <cell r="AA69">
            <v>478173.5638</v>
          </cell>
          <cell r="AB69">
            <v>-11065.67182</v>
          </cell>
          <cell r="AD69">
            <v>36056.562459999972</v>
          </cell>
          <cell r="AE69">
            <v>-230217.72723999986</v>
          </cell>
        </row>
        <row r="70">
          <cell r="C70" t="str">
            <v>Oct</v>
          </cell>
          <cell r="D70">
            <v>14103.00279</v>
          </cell>
          <cell r="E70">
            <v>53392.264600000002</v>
          </cell>
          <cell r="F70">
            <v>200706.43750999999</v>
          </cell>
          <cell r="G70">
            <v>76114.325219999999</v>
          </cell>
          <cell r="I70">
            <v>344316.03012000001</v>
          </cell>
          <cell r="J70">
            <v>2658688.0715600001</v>
          </cell>
          <cell r="O70" t="str">
            <v>Oct</v>
          </cell>
          <cell r="P70">
            <v>269626.18899</v>
          </cell>
          <cell r="Q70">
            <v>99079.514509999994</v>
          </cell>
          <cell r="R70">
            <v>79723.635150000002</v>
          </cell>
          <cell r="S70">
            <v>112212.53756</v>
          </cell>
          <cell r="T70">
            <v>560641.87621000002</v>
          </cell>
          <cell r="Y70" t="str">
            <v>Oct</v>
          </cell>
          <cell r="Z70">
            <v>-450867.19182000001</v>
          </cell>
          <cell r="AA70">
            <v>560641.87621000002</v>
          </cell>
          <cell r="AB70">
            <v>34731.23947</v>
          </cell>
          <cell r="AD70">
            <v>144505.92386000001</v>
          </cell>
          <cell r="AE70">
            <v>-85711.803379999852</v>
          </cell>
        </row>
        <row r="71">
          <cell r="C71" t="str">
            <v>Nov</v>
          </cell>
          <cell r="D71">
            <v>13891.11865</v>
          </cell>
          <cell r="E71">
            <v>81506.972299999994</v>
          </cell>
          <cell r="F71">
            <v>148665.11379</v>
          </cell>
          <cell r="G71">
            <v>51596.901810000003</v>
          </cell>
          <cell r="I71">
            <v>295660.10655000003</v>
          </cell>
          <cell r="J71">
            <v>2954348.1781100002</v>
          </cell>
          <cell r="O71" t="str">
            <v>Nov</v>
          </cell>
          <cell r="P71">
            <v>194745.59312000001</v>
          </cell>
          <cell r="Q71">
            <v>144232.24082000001</v>
          </cell>
          <cell r="R71">
            <v>737.92822999999999</v>
          </cell>
          <cell r="S71">
            <v>28498.125209999998</v>
          </cell>
          <cell r="T71">
            <v>368213.88737999997</v>
          </cell>
          <cell r="Y71" t="str">
            <v>Nov</v>
          </cell>
          <cell r="Z71">
            <v>-248423.10313999999</v>
          </cell>
          <cell r="AA71">
            <v>368213.88737999997</v>
          </cell>
          <cell r="AB71">
            <v>19423.95176</v>
          </cell>
          <cell r="AD71">
            <v>139214.73599999998</v>
          </cell>
          <cell r="AE71">
            <v>53502.932620000123</v>
          </cell>
        </row>
        <row r="72">
          <cell r="C72" t="str">
            <v>Dic</v>
          </cell>
          <cell r="D72">
            <v>20260.908220000001</v>
          </cell>
          <cell r="E72">
            <v>62434.69786</v>
          </cell>
          <cell r="F72">
            <v>131195.71226</v>
          </cell>
          <cell r="G72">
            <v>51202.323980000001</v>
          </cell>
          <cell r="I72">
            <v>265093.64231999998</v>
          </cell>
          <cell r="J72">
            <v>3219441.8204300003</v>
          </cell>
          <cell r="O72" t="str">
            <v>Dic</v>
          </cell>
          <cell r="P72">
            <v>1101611.38023</v>
          </cell>
          <cell r="Q72">
            <v>341220.60255000001</v>
          </cell>
          <cell r="R72">
            <v>261939.95509</v>
          </cell>
          <cell r="S72">
            <v>210847.80858000001</v>
          </cell>
          <cell r="T72">
            <v>1915619.74645</v>
          </cell>
          <cell r="Y72" t="str">
            <v>Dic</v>
          </cell>
          <cell r="Z72">
            <v>-377179.07351000002</v>
          </cell>
          <cell r="AA72">
            <v>1915619.74645</v>
          </cell>
          <cell r="AB72">
            <v>-19788.449489999999</v>
          </cell>
          <cell r="AD72">
            <v>1518652.2234499999</v>
          </cell>
          <cell r="AE72">
            <v>1572155.15607</v>
          </cell>
        </row>
        <row r="73">
          <cell r="B73" t="str">
            <v>1997 (p)</v>
          </cell>
          <cell r="C73" t="str">
            <v>Ene</v>
          </cell>
          <cell r="D73">
            <v>21458.873970000001</v>
          </cell>
          <cell r="E73">
            <v>53235.418460000001</v>
          </cell>
          <cell r="F73">
            <v>179265.639</v>
          </cell>
          <cell r="G73">
            <v>26111.2084</v>
          </cell>
          <cell r="I73">
            <v>280071.13983</v>
          </cell>
          <cell r="J73">
            <v>280071.13983</v>
          </cell>
          <cell r="N73" t="str">
            <v>1997 (p)</v>
          </cell>
          <cell r="O73" t="str">
            <v>Ene</v>
          </cell>
          <cell r="P73">
            <v>192010.09516</v>
          </cell>
          <cell r="Q73">
            <v>49727.278480000001</v>
          </cell>
          <cell r="R73">
            <v>-2176.2264599999999</v>
          </cell>
          <cell r="S73">
            <v>159832.60722999999</v>
          </cell>
          <cell r="T73">
            <v>399393.75440999999</v>
          </cell>
          <cell r="X73" t="str">
            <v>1997 (p)</v>
          </cell>
          <cell r="Y73" t="str">
            <v>Ene</v>
          </cell>
          <cell r="Z73">
            <v>-374670.18338</v>
          </cell>
          <cell r="AA73">
            <v>399393.75440999999</v>
          </cell>
          <cell r="AB73">
            <v>-86604.702720000001</v>
          </cell>
          <cell r="AD73">
            <v>-61881.131690000009</v>
          </cell>
          <cell r="AE73">
            <v>-61881.131690000009</v>
          </cell>
        </row>
        <row r="74">
          <cell r="C74" t="str">
            <v>Feb</v>
          </cell>
          <cell r="D74">
            <v>28531.56163</v>
          </cell>
          <cell r="E74">
            <v>53430.161339999999</v>
          </cell>
          <cell r="F74">
            <v>167711.70702999999</v>
          </cell>
          <cell r="G74">
            <v>57735.138980000003</v>
          </cell>
          <cell r="I74">
            <v>307408.56897999998</v>
          </cell>
          <cell r="J74">
            <v>587479.70880999998</v>
          </cell>
          <cell r="O74" t="str">
            <v>Feb</v>
          </cell>
          <cell r="P74">
            <v>72508.045559999999</v>
          </cell>
          <cell r="Q74">
            <v>149482.68074000001</v>
          </cell>
          <cell r="R74">
            <v>60671.078630000004</v>
          </cell>
          <cell r="S74">
            <v>214184.70962000001</v>
          </cell>
          <cell r="T74">
            <v>496846.51455000002</v>
          </cell>
          <cell r="Y74" t="str">
            <v>Feb</v>
          </cell>
          <cell r="Z74">
            <v>-495470.9032</v>
          </cell>
          <cell r="AA74">
            <v>496846.51455000002</v>
          </cell>
          <cell r="AB74">
            <v>-19787.58783</v>
          </cell>
          <cell r="AD74">
            <v>-18411.976479999979</v>
          </cell>
          <cell r="AE74">
            <v>-80293.108169999992</v>
          </cell>
        </row>
        <row r="75">
          <cell r="C75" t="str">
            <v>Mar</v>
          </cell>
          <cell r="D75">
            <v>26395.88781</v>
          </cell>
          <cell r="E75">
            <v>48933.485950000002</v>
          </cell>
          <cell r="F75">
            <v>169274.33472000001</v>
          </cell>
          <cell r="G75">
            <v>41656.971460000001</v>
          </cell>
          <cell r="I75">
            <v>286260.67994</v>
          </cell>
          <cell r="J75">
            <v>873740.38874999993</v>
          </cell>
          <cell r="O75" t="str">
            <v>Mar</v>
          </cell>
          <cell r="P75">
            <v>145518.20142999999</v>
          </cell>
          <cell r="Q75">
            <v>115282.03014</v>
          </cell>
          <cell r="R75">
            <v>42076.733619999999</v>
          </cell>
          <cell r="S75">
            <v>205573.82957999999</v>
          </cell>
          <cell r="T75">
            <v>508450.79476999998</v>
          </cell>
          <cell r="Y75" t="str">
            <v>Mar</v>
          </cell>
          <cell r="Z75">
            <v>-380883.24284999998</v>
          </cell>
          <cell r="AA75">
            <v>508450.79476999998</v>
          </cell>
          <cell r="AB75">
            <v>-4147.7064600000003</v>
          </cell>
          <cell r="AD75">
            <v>123419.84546</v>
          </cell>
          <cell r="AE75">
            <v>43126.737290000005</v>
          </cell>
        </row>
        <row r="76">
          <cell r="C76" t="str">
            <v>Abr</v>
          </cell>
          <cell r="D76">
            <v>23844.492450000002</v>
          </cell>
          <cell r="E76">
            <v>56425.952250000002</v>
          </cell>
          <cell r="F76">
            <v>211381.38768000001</v>
          </cell>
          <cell r="G76">
            <v>51215.742109999999</v>
          </cell>
          <cell r="I76">
            <v>342867.57449000003</v>
          </cell>
          <cell r="J76">
            <v>1216607.96324</v>
          </cell>
          <cell r="O76" t="str">
            <v>Abr</v>
          </cell>
          <cell r="P76">
            <v>215006.34015999999</v>
          </cell>
          <cell r="Q76">
            <v>130947.99625</v>
          </cell>
          <cell r="R76">
            <v>45714.39329</v>
          </cell>
          <cell r="S76">
            <v>99256.357879999996</v>
          </cell>
          <cell r="T76">
            <v>490925.08757999999</v>
          </cell>
          <cell r="Y76" t="str">
            <v>Abr</v>
          </cell>
          <cell r="Z76">
            <v>-422551.31335000001</v>
          </cell>
          <cell r="AA76">
            <v>490925.08757999999</v>
          </cell>
          <cell r="AB76">
            <v>-12613.658020000001</v>
          </cell>
          <cell r="AD76">
            <v>55760.116209999978</v>
          </cell>
          <cell r="AE76">
            <v>98886.853499999983</v>
          </cell>
        </row>
        <row r="77">
          <cell r="C77" t="str">
            <v>May</v>
          </cell>
          <cell r="D77">
            <v>23464.624019999999</v>
          </cell>
          <cell r="E77">
            <v>44465.201229999999</v>
          </cell>
          <cell r="F77">
            <v>164210.54204999999</v>
          </cell>
          <cell r="G77">
            <v>64158.514560000003</v>
          </cell>
          <cell r="I77">
            <v>296298.88186000002</v>
          </cell>
          <cell r="J77">
            <v>1512906.8451</v>
          </cell>
          <cell r="O77" t="str">
            <v>May</v>
          </cell>
          <cell r="P77">
            <v>239184.55519000001</v>
          </cell>
          <cell r="Q77">
            <v>117239.6121</v>
          </cell>
          <cell r="R77">
            <v>-4989.0539600000002</v>
          </cell>
          <cell r="S77">
            <v>-22556.11968</v>
          </cell>
          <cell r="T77">
            <v>328878.99365000002</v>
          </cell>
          <cell r="Y77" t="str">
            <v>May</v>
          </cell>
          <cell r="Z77">
            <v>-207528.13717</v>
          </cell>
          <cell r="AA77">
            <v>328878.99365000002</v>
          </cell>
          <cell r="AB77">
            <v>103234.88262</v>
          </cell>
          <cell r="AD77">
            <v>224585.73910000001</v>
          </cell>
          <cell r="AE77">
            <v>323472.59259999997</v>
          </cell>
        </row>
        <row r="78">
          <cell r="C78" t="str">
            <v>Jun</v>
          </cell>
          <cell r="D78">
            <v>18666.104780000001</v>
          </cell>
          <cell r="E78">
            <v>42922.177459999999</v>
          </cell>
          <cell r="F78">
            <v>133770.70005000001</v>
          </cell>
          <cell r="G78">
            <v>89551.005399999995</v>
          </cell>
          <cell r="I78">
            <v>284909.98768999998</v>
          </cell>
          <cell r="J78">
            <v>1797816.8327899999</v>
          </cell>
          <cell r="O78" t="str">
            <v>Jun</v>
          </cell>
          <cell r="P78">
            <v>127401.26209</v>
          </cell>
          <cell r="Q78">
            <v>37219.075729999997</v>
          </cell>
          <cell r="R78">
            <v>98502.926000000007</v>
          </cell>
          <cell r="S78">
            <v>72729.2889</v>
          </cell>
          <cell r="T78">
            <v>335852.55271999998</v>
          </cell>
          <cell r="Y78" t="str">
            <v>Jun</v>
          </cell>
          <cell r="Z78">
            <v>-268503.92920999997</v>
          </cell>
          <cell r="AA78">
            <v>335852.55271999998</v>
          </cell>
          <cell r="AB78">
            <v>-16290.00525</v>
          </cell>
          <cell r="AD78">
            <v>51058.618260000003</v>
          </cell>
          <cell r="AE78">
            <v>374531.21085999999</v>
          </cell>
        </row>
        <row r="79">
          <cell r="C79" t="str">
            <v>Jul</v>
          </cell>
          <cell r="D79">
            <v>16509.88292</v>
          </cell>
          <cell r="E79">
            <v>51599.196389999997</v>
          </cell>
          <cell r="F79">
            <v>149496.96163999999</v>
          </cell>
          <cell r="G79">
            <v>73204.575679999994</v>
          </cell>
          <cell r="I79">
            <v>290810.61663</v>
          </cell>
          <cell r="J79">
            <v>2088627.44942</v>
          </cell>
          <cell r="O79" t="str">
            <v>Jul</v>
          </cell>
          <cell r="P79">
            <v>110466.79066</v>
          </cell>
          <cell r="Q79">
            <v>253845.3498</v>
          </cell>
          <cell r="R79">
            <v>51225.493450000002</v>
          </cell>
          <cell r="S79">
            <v>-94256.468999999997</v>
          </cell>
          <cell r="T79">
            <v>321281.16490999999</v>
          </cell>
          <cell r="Y79" t="str">
            <v>Jul</v>
          </cell>
          <cell r="Z79">
            <v>-264067.52395</v>
          </cell>
          <cell r="AA79">
            <v>321281.16490999999</v>
          </cell>
          <cell r="AB79">
            <v>-48781.607880000003</v>
          </cell>
          <cell r="AD79">
            <v>8432.0330799999865</v>
          </cell>
          <cell r="AE79">
            <v>382963.24393999996</v>
          </cell>
        </row>
        <row r="80">
          <cell r="C80" t="str">
            <v>Ago</v>
          </cell>
          <cell r="D80">
            <v>12483.22834</v>
          </cell>
          <cell r="E80">
            <v>39491.414960000002</v>
          </cell>
          <cell r="F80">
            <v>143572.23147</v>
          </cell>
          <cell r="G80">
            <v>81572.851240000004</v>
          </cell>
          <cell r="I80">
            <v>277119.72600999998</v>
          </cell>
          <cell r="J80">
            <v>2365747.1754299998</v>
          </cell>
          <cell r="O80" t="str">
            <v>Ago</v>
          </cell>
          <cell r="P80">
            <v>37726.592109999998</v>
          </cell>
          <cell r="Q80">
            <v>72316.851479999998</v>
          </cell>
          <cell r="R80">
            <v>79015.404259999996</v>
          </cell>
          <cell r="S80">
            <v>152112.35292</v>
          </cell>
          <cell r="T80">
            <v>341171.20077</v>
          </cell>
          <cell r="Y80" t="str">
            <v>Ago</v>
          </cell>
          <cell r="Z80">
            <v>-360503.07724999997</v>
          </cell>
          <cell r="AA80">
            <v>341171.20077</v>
          </cell>
          <cell r="AB80">
            <v>20697.60111</v>
          </cell>
          <cell r="AD80">
            <v>1365.7246300000224</v>
          </cell>
          <cell r="AE80">
            <v>384328.96856999997</v>
          </cell>
        </row>
        <row r="81">
          <cell r="C81" t="str">
            <v>Sep</v>
          </cell>
          <cell r="D81">
            <v>16334.681200000001</v>
          </cell>
          <cell r="E81">
            <v>52744.689079999996</v>
          </cell>
          <cell r="F81">
            <v>157138.80377999999</v>
          </cell>
          <cell r="G81">
            <v>68840.195129999993</v>
          </cell>
          <cell r="I81">
            <v>295058.36919</v>
          </cell>
          <cell r="J81">
            <v>2660805.5446199998</v>
          </cell>
          <cell r="O81" t="str">
            <v>Sep</v>
          </cell>
          <cell r="P81">
            <v>-95000.641229999994</v>
          </cell>
          <cell r="Q81">
            <v>222371.19696</v>
          </cell>
          <cell r="R81">
            <v>43911.842420000001</v>
          </cell>
          <cell r="S81">
            <v>91968.901190000004</v>
          </cell>
          <cell r="T81">
            <v>263251.29934000003</v>
          </cell>
          <cell r="Y81" t="str">
            <v>Sep</v>
          </cell>
          <cell r="Z81">
            <v>-390693.57530999999</v>
          </cell>
          <cell r="AA81">
            <v>263251.29934000003</v>
          </cell>
          <cell r="AB81">
            <v>75243.923989999996</v>
          </cell>
          <cell r="AD81">
            <v>-52198.351979999963</v>
          </cell>
          <cell r="AE81">
            <v>332130.61658999999</v>
          </cell>
        </row>
        <row r="82">
          <cell r="C82" t="str">
            <v>Oct</v>
          </cell>
          <cell r="D82">
            <v>11612.36325</v>
          </cell>
          <cell r="E82">
            <v>51320.680919999999</v>
          </cell>
          <cell r="F82">
            <v>163909.54290999999</v>
          </cell>
          <cell r="G82">
            <v>135955.71891</v>
          </cell>
          <cell r="I82">
            <v>362798.30599000002</v>
          </cell>
          <cell r="J82">
            <v>3023603.8506100001</v>
          </cell>
          <cell r="O82" t="str">
            <v>Oct</v>
          </cell>
          <cell r="P82">
            <v>24700.78744</v>
          </cell>
          <cell r="Q82">
            <v>139115.98645999999</v>
          </cell>
          <cell r="R82">
            <v>29956.165359999999</v>
          </cell>
          <cell r="S82">
            <v>119041.85800000001</v>
          </cell>
          <cell r="T82">
            <v>312814.79726000002</v>
          </cell>
          <cell r="Y82" t="str">
            <v>Oct</v>
          </cell>
          <cell r="Z82">
            <v>-468380.16363000002</v>
          </cell>
          <cell r="AA82">
            <v>312814.79726000002</v>
          </cell>
          <cell r="AB82">
            <v>84511.02966</v>
          </cell>
          <cell r="AD82">
            <v>-71054.336710000003</v>
          </cell>
          <cell r="AE82">
            <v>261076.27987999999</v>
          </cell>
        </row>
        <row r="83">
          <cell r="C83" t="str">
            <v>Nov</v>
          </cell>
          <cell r="D83">
            <v>8897.1105499999994</v>
          </cell>
          <cell r="E83">
            <v>64508.007290000001</v>
          </cell>
          <cell r="F83">
            <v>128513.30305</v>
          </cell>
          <cell r="G83">
            <v>77227.288709999993</v>
          </cell>
          <cell r="I83">
            <v>279145.7096</v>
          </cell>
          <cell r="J83">
            <v>3302749.5602100003</v>
          </cell>
          <cell r="O83" t="str">
            <v>Nov</v>
          </cell>
          <cell r="P83">
            <v>254261.07813000001</v>
          </cell>
          <cell r="Q83">
            <v>80707.009720000002</v>
          </cell>
          <cell r="R83">
            <v>14870.71225</v>
          </cell>
          <cell r="S83">
            <v>-56106.877130000001</v>
          </cell>
          <cell r="T83">
            <v>293731.92297000001</v>
          </cell>
          <cell r="Y83" t="str">
            <v>Nov</v>
          </cell>
          <cell r="Z83">
            <v>-372885.19235000003</v>
          </cell>
          <cell r="AA83">
            <v>293731.92297000001</v>
          </cell>
          <cell r="AB83">
            <v>-92655.165349999996</v>
          </cell>
          <cell r="AD83">
            <v>-171808.43473000001</v>
          </cell>
          <cell r="AE83">
            <v>89267.845149999979</v>
          </cell>
        </row>
        <row r="84">
          <cell r="C84" t="str">
            <v>Dic*</v>
          </cell>
          <cell r="D84">
            <v>10132.466899999999</v>
          </cell>
          <cell r="E84">
            <v>46590.802000000003</v>
          </cell>
          <cell r="F84">
            <v>171270.48352000001</v>
          </cell>
          <cell r="G84">
            <v>81626.550369999997</v>
          </cell>
          <cell r="I84">
            <v>309620.30278999999</v>
          </cell>
          <cell r="J84">
            <v>3612369.8630000004</v>
          </cell>
          <cell r="O84" t="str">
            <v>Dic*</v>
          </cell>
          <cell r="P84">
            <v>325608.04703000002</v>
          </cell>
          <cell r="Q84">
            <v>104433.15297</v>
          </cell>
          <cell r="R84">
            <v>-145634.39257</v>
          </cell>
          <cell r="S84">
            <v>339664.25956999999</v>
          </cell>
          <cell r="T84">
            <v>624071.06700000004</v>
          </cell>
          <cell r="Y84" t="str">
            <v>Dic*</v>
          </cell>
          <cell r="Z84">
            <v>-704786.19742999994</v>
          </cell>
          <cell r="AA84">
            <v>624071.06700000004</v>
          </cell>
          <cell r="AB84">
            <v>-23843.962</v>
          </cell>
          <cell r="AD84">
            <v>-104559.0924299999</v>
          </cell>
          <cell r="AE84">
            <v>-15291.247279999923</v>
          </cell>
        </row>
        <row r="85">
          <cell r="B85" t="str">
            <v>1998 (p)</v>
          </cell>
          <cell r="C85" t="str">
            <v>Ene</v>
          </cell>
          <cell r="D85">
            <v>10350.36</v>
          </cell>
          <cell r="E85">
            <v>38654.15</v>
          </cell>
          <cell r="F85">
            <v>141359.57999999999</v>
          </cell>
          <cell r="G85">
            <v>64620.83</v>
          </cell>
          <cell r="I85">
            <v>254984.93</v>
          </cell>
          <cell r="J85">
            <v>254984.93</v>
          </cell>
          <cell r="N85" t="str">
            <v>1998 (p)</v>
          </cell>
          <cell r="O85" t="str">
            <v>Ene</v>
          </cell>
          <cell r="P85">
            <v>-31332.01</v>
          </cell>
          <cell r="Q85">
            <v>99502.02</v>
          </cell>
          <cell r="R85">
            <v>20191.490000000002</v>
          </cell>
          <cell r="S85">
            <v>74486.600000000006</v>
          </cell>
          <cell r="T85">
            <v>162848.10999999999</v>
          </cell>
          <cell r="X85" t="str">
            <v>1998 (p)</v>
          </cell>
          <cell r="Y85" t="str">
            <v>Ene</v>
          </cell>
          <cell r="Z85">
            <v>-348426.18</v>
          </cell>
          <cell r="AA85">
            <v>162848.10999999999</v>
          </cell>
          <cell r="AB85">
            <v>51421.14</v>
          </cell>
          <cell r="AD85">
            <v>-134156.93</v>
          </cell>
          <cell r="AE85">
            <v>-134156.93</v>
          </cell>
        </row>
        <row r="86">
          <cell r="C86" t="str">
            <v>Feb</v>
          </cell>
          <cell r="D86">
            <v>10893.68</v>
          </cell>
          <cell r="E86">
            <v>38069.46</v>
          </cell>
          <cell r="F86">
            <v>175743.2</v>
          </cell>
          <cell r="G86">
            <v>84835.18</v>
          </cell>
          <cell r="I86">
            <v>309541.51</v>
          </cell>
          <cell r="J86">
            <v>564526.43999999994</v>
          </cell>
          <cell r="O86" t="str">
            <v>Feb</v>
          </cell>
          <cell r="P86">
            <v>-156472.51</v>
          </cell>
          <cell r="Q86">
            <v>-23378.959999999999</v>
          </cell>
          <cell r="R86">
            <v>75058.59</v>
          </cell>
          <cell r="S86">
            <v>228413.5</v>
          </cell>
          <cell r="T86">
            <v>123620.62</v>
          </cell>
          <cell r="Y86" t="str">
            <v>Feb</v>
          </cell>
          <cell r="Z86">
            <v>-502325.52</v>
          </cell>
          <cell r="AA86">
            <v>123620.62</v>
          </cell>
          <cell r="AB86">
            <v>-4553.8900000000003</v>
          </cell>
          <cell r="AD86">
            <v>-383258.79000000004</v>
          </cell>
          <cell r="AE86">
            <v>-517415.72000000003</v>
          </cell>
        </row>
        <row r="87">
          <cell r="C87" t="str">
            <v>Mar</v>
          </cell>
          <cell r="D87">
            <v>13134.91</v>
          </cell>
          <cell r="E87">
            <v>40891.97</v>
          </cell>
          <cell r="F87">
            <v>198210.64</v>
          </cell>
          <cell r="G87">
            <v>53448.95</v>
          </cell>
          <cell r="I87">
            <v>305686.46999999997</v>
          </cell>
          <cell r="J87">
            <v>870212.90999999992</v>
          </cell>
          <cell r="O87" t="str">
            <v>Mar</v>
          </cell>
          <cell r="P87">
            <v>-53401.21</v>
          </cell>
          <cell r="Q87">
            <v>306741.19</v>
          </cell>
          <cell r="R87">
            <v>112396.05</v>
          </cell>
          <cell r="S87">
            <v>30810.97</v>
          </cell>
          <cell r="T87">
            <v>396546.99</v>
          </cell>
          <cell r="Y87" t="str">
            <v>Mar</v>
          </cell>
          <cell r="Z87">
            <v>-364162.52</v>
          </cell>
          <cell r="AA87">
            <v>396546.99</v>
          </cell>
          <cell r="AB87">
            <v>-47351.27</v>
          </cell>
          <cell r="AD87">
            <v>-14966.800000000025</v>
          </cell>
          <cell r="AE87">
            <v>-532382.52</v>
          </cell>
        </row>
        <row r="88">
          <cell r="C88" t="str">
            <v>Abr</v>
          </cell>
          <cell r="D88">
            <v>11312.82</v>
          </cell>
          <cell r="E88">
            <v>20504.63</v>
          </cell>
          <cell r="F88">
            <v>132084.14000000001</v>
          </cell>
          <cell r="G88">
            <v>58506.01</v>
          </cell>
          <cell r="I88">
            <v>222407.6</v>
          </cell>
          <cell r="J88">
            <v>1092620.51</v>
          </cell>
          <cell r="O88" t="str">
            <v>Abr</v>
          </cell>
          <cell r="P88">
            <v>139867.62</v>
          </cell>
          <cell r="Q88">
            <v>1862.3</v>
          </cell>
          <cell r="R88">
            <v>-82200.7</v>
          </cell>
          <cell r="S88">
            <v>360769.95</v>
          </cell>
          <cell r="T88">
            <v>420299.17</v>
          </cell>
          <cell r="Y88" t="str">
            <v>Abr</v>
          </cell>
          <cell r="Z88">
            <v>-437407.52</v>
          </cell>
          <cell r="AA88">
            <v>420299.17</v>
          </cell>
          <cell r="AB88">
            <v>46255.37</v>
          </cell>
          <cell r="AD88">
            <v>29147.019999999968</v>
          </cell>
          <cell r="AE88">
            <v>-503235.50000000006</v>
          </cell>
        </row>
        <row r="89">
          <cell r="C89" t="str">
            <v>May</v>
          </cell>
          <cell r="D89">
            <v>11299.3</v>
          </cell>
          <cell r="E89">
            <v>42845.34</v>
          </cell>
          <cell r="F89">
            <v>146338.59</v>
          </cell>
          <cell r="G89">
            <v>64830.01</v>
          </cell>
          <cell r="I89">
            <v>265313.24</v>
          </cell>
          <cell r="J89">
            <v>1357933.75</v>
          </cell>
          <cell r="O89" t="str">
            <v>May</v>
          </cell>
          <cell r="P89">
            <v>-79317.759999999995</v>
          </cell>
          <cell r="Q89">
            <v>116938.7</v>
          </cell>
          <cell r="R89">
            <v>1452.76</v>
          </cell>
          <cell r="S89">
            <v>56047.37</v>
          </cell>
          <cell r="T89">
            <v>95121.07</v>
          </cell>
          <cell r="Y89" t="str">
            <v>May</v>
          </cell>
          <cell r="Z89">
            <v>-306738.15999999997</v>
          </cell>
          <cell r="AA89">
            <v>95121.07</v>
          </cell>
          <cell r="AB89">
            <v>-9538.5</v>
          </cell>
          <cell r="AD89">
            <v>-221155.58999999997</v>
          </cell>
          <cell r="AE89">
            <v>-724391.09000000008</v>
          </cell>
        </row>
        <row r="90">
          <cell r="C90" t="str">
            <v>Jun</v>
          </cell>
          <cell r="D90">
            <v>8542.1299999999992</v>
          </cell>
          <cell r="E90">
            <v>39315.74</v>
          </cell>
          <cell r="F90">
            <v>216487.16</v>
          </cell>
          <cell r="G90">
            <v>73331.039999999994</v>
          </cell>
          <cell r="I90">
            <v>337676.07</v>
          </cell>
          <cell r="J90">
            <v>1695609.82</v>
          </cell>
          <cell r="O90" t="str">
            <v>Jun</v>
          </cell>
          <cell r="P90">
            <v>245343.97</v>
          </cell>
          <cell r="Q90">
            <v>45753.22</v>
          </cell>
          <cell r="R90">
            <v>99029.96</v>
          </cell>
          <cell r="S90">
            <v>-236034.1</v>
          </cell>
          <cell r="T90">
            <v>154093.04999999999</v>
          </cell>
          <cell r="Y90" t="str">
            <v>Jun</v>
          </cell>
          <cell r="Z90">
            <v>-264890.26</v>
          </cell>
          <cell r="AA90">
            <v>154093.04999999999</v>
          </cell>
          <cell r="AB90">
            <v>-11642.94</v>
          </cell>
          <cell r="AD90">
            <v>-122440.15000000002</v>
          </cell>
          <cell r="AE90">
            <v>-846831.24000000011</v>
          </cell>
        </row>
        <row r="91">
          <cell r="C91" t="str">
            <v>Jul</v>
          </cell>
          <cell r="D91">
            <v>13305.43</v>
          </cell>
          <cell r="E91">
            <v>44901.56</v>
          </cell>
          <cell r="F91">
            <v>173022.91</v>
          </cell>
          <cell r="G91">
            <v>73759.42</v>
          </cell>
          <cell r="I91">
            <v>304989.31</v>
          </cell>
          <cell r="J91">
            <v>2000599.1300000001</v>
          </cell>
          <cell r="O91" t="str">
            <v>Jul</v>
          </cell>
          <cell r="P91">
            <v>104147.92</v>
          </cell>
          <cell r="Q91">
            <v>67419.34</v>
          </cell>
          <cell r="R91">
            <v>22597.29</v>
          </cell>
          <cell r="S91">
            <v>205193.55</v>
          </cell>
          <cell r="T91">
            <v>399358.1</v>
          </cell>
          <cell r="Y91" t="str">
            <v>Jul</v>
          </cell>
          <cell r="Z91">
            <v>-358849.07</v>
          </cell>
          <cell r="AA91">
            <v>399358.1</v>
          </cell>
          <cell r="AB91">
            <v>-20763.150000000001</v>
          </cell>
          <cell r="AD91">
            <v>19745.879999999968</v>
          </cell>
          <cell r="AE91">
            <v>-827085.3600000001</v>
          </cell>
        </row>
        <row r="92">
          <cell r="C92" t="str">
            <v>Ago</v>
          </cell>
          <cell r="D92">
            <v>14915.26</v>
          </cell>
          <cell r="E92">
            <v>37989.919999999998</v>
          </cell>
          <cell r="F92">
            <v>165859.29</v>
          </cell>
          <cell r="G92">
            <v>61032.17</v>
          </cell>
          <cell r="I92">
            <v>279796.64</v>
          </cell>
          <cell r="J92">
            <v>2280395.77</v>
          </cell>
          <cell r="O92" t="str">
            <v>Ago</v>
          </cell>
          <cell r="P92">
            <v>22458.76</v>
          </cell>
          <cell r="Q92">
            <v>123808.86</v>
          </cell>
          <cell r="R92">
            <v>94869.87</v>
          </cell>
          <cell r="S92">
            <v>19392.7</v>
          </cell>
          <cell r="T92">
            <v>260530.19</v>
          </cell>
          <cell r="Y92" t="str">
            <v>Ago</v>
          </cell>
          <cell r="Z92">
            <v>-485730.44</v>
          </cell>
          <cell r="AA92">
            <v>260530.19</v>
          </cell>
          <cell r="AB92">
            <v>80609.039999999994</v>
          </cell>
          <cell r="AD92">
            <v>-144591.21000000002</v>
          </cell>
          <cell r="AE92">
            <v>-971676.57000000007</v>
          </cell>
        </row>
        <row r="93">
          <cell r="C93" t="str">
            <v>Sep</v>
          </cell>
          <cell r="D93">
            <v>16112.31</v>
          </cell>
          <cell r="E93">
            <v>41540.68</v>
          </cell>
          <cell r="F93">
            <v>158923.64000000001</v>
          </cell>
          <cell r="G93">
            <v>87479.14</v>
          </cell>
          <cell r="I93">
            <v>304055.77</v>
          </cell>
          <cell r="J93">
            <v>2584451.54</v>
          </cell>
          <cell r="O93" t="str">
            <v>Sep</v>
          </cell>
          <cell r="P93">
            <v>38638.35</v>
          </cell>
          <cell r="Q93">
            <v>-28011.25</v>
          </cell>
          <cell r="R93">
            <v>105483.87</v>
          </cell>
          <cell r="S93">
            <v>116893.55</v>
          </cell>
          <cell r="T93">
            <v>233004.53</v>
          </cell>
          <cell r="Y93" t="str">
            <v>Sep</v>
          </cell>
          <cell r="Z93">
            <v>-544634.78</v>
          </cell>
          <cell r="AA93">
            <v>233004.53</v>
          </cell>
          <cell r="AB93">
            <v>130316.84</v>
          </cell>
          <cell r="AD93">
            <v>-181313.41</v>
          </cell>
          <cell r="AE93">
            <v>-1152989.98</v>
          </cell>
        </row>
        <row r="94">
          <cell r="C94" t="str">
            <v>Oct</v>
          </cell>
          <cell r="D94">
            <v>18547.2</v>
          </cell>
          <cell r="E94">
            <v>47377.14</v>
          </cell>
          <cell r="F94">
            <v>219066.48</v>
          </cell>
          <cell r="G94">
            <v>154365.04999999999</v>
          </cell>
          <cell r="I94">
            <v>439355.88</v>
          </cell>
          <cell r="J94">
            <v>3023807.42</v>
          </cell>
          <cell r="O94" t="str">
            <v>Oct</v>
          </cell>
          <cell r="P94">
            <v>-79962.52</v>
          </cell>
          <cell r="Q94">
            <v>281071.24</v>
          </cell>
          <cell r="R94">
            <v>37354.61</v>
          </cell>
          <cell r="S94">
            <v>-27857.3</v>
          </cell>
          <cell r="T94">
            <v>210606.02</v>
          </cell>
          <cell r="Y94" t="str">
            <v>Oct</v>
          </cell>
          <cell r="Z94">
            <v>-264364.52</v>
          </cell>
          <cell r="AA94">
            <v>210606.02</v>
          </cell>
          <cell r="AB94">
            <v>27411.05</v>
          </cell>
          <cell r="AD94">
            <v>-26347.45000000003</v>
          </cell>
          <cell r="AE94">
            <v>-1179337.43</v>
          </cell>
        </row>
        <row r="95">
          <cell r="C95" t="str">
            <v>Nov</v>
          </cell>
          <cell r="D95">
            <v>24314.69</v>
          </cell>
          <cell r="E95">
            <v>44269.94</v>
          </cell>
          <cell r="F95">
            <v>184052.61</v>
          </cell>
          <cell r="G95">
            <v>97184.81</v>
          </cell>
          <cell r="I95">
            <v>349822.05</v>
          </cell>
          <cell r="J95">
            <v>3373629.4699999997</v>
          </cell>
          <cell r="O95" t="str">
            <v>Nov</v>
          </cell>
          <cell r="P95">
            <v>97681.36</v>
          </cell>
          <cell r="Q95">
            <v>68340.259999999995</v>
          </cell>
          <cell r="R95">
            <v>14484.96</v>
          </cell>
          <cell r="S95">
            <v>40799.53</v>
          </cell>
          <cell r="T95">
            <v>221306.12</v>
          </cell>
          <cell r="Y95" t="str">
            <v>Nov</v>
          </cell>
          <cell r="Z95">
            <v>-126822.47</v>
          </cell>
          <cell r="AA95">
            <v>221306.12</v>
          </cell>
          <cell r="AB95">
            <v>-121735.41</v>
          </cell>
          <cell r="AD95">
            <v>-27251.760000000009</v>
          </cell>
          <cell r="AE95">
            <v>-1206589.19</v>
          </cell>
        </row>
        <row r="96">
          <cell r="C96" t="str">
            <v>Dic*</v>
          </cell>
          <cell r="D96">
            <v>16940.04</v>
          </cell>
          <cell r="E96">
            <v>59954.76</v>
          </cell>
          <cell r="F96">
            <v>207862.27</v>
          </cell>
          <cell r="G96">
            <v>59423.1</v>
          </cell>
          <cell r="I96">
            <v>344180.17</v>
          </cell>
          <cell r="J96">
            <v>3717809.6399999997</v>
          </cell>
          <cell r="O96" t="str">
            <v>Dic*</v>
          </cell>
          <cell r="P96">
            <v>170131.23</v>
          </cell>
          <cell r="Q96">
            <v>274086.99</v>
          </cell>
          <cell r="R96">
            <v>34125.620000000003</v>
          </cell>
          <cell r="S96">
            <v>-224072.13</v>
          </cell>
          <cell r="T96">
            <v>254271.72</v>
          </cell>
          <cell r="Y96" t="str">
            <v>Dic*</v>
          </cell>
          <cell r="Z96">
            <v>-265991.27</v>
          </cell>
          <cell r="AA96">
            <v>254271.72</v>
          </cell>
          <cell r="AB96">
            <v>41058.42</v>
          </cell>
          <cell r="AD96">
            <v>29338.869999999981</v>
          </cell>
          <cell r="AE96">
            <v>-1177250.32</v>
          </cell>
        </row>
        <row r="110">
          <cell r="B110" t="str">
            <v>Cuadro II-3B</v>
          </cell>
          <cell r="N110" t="str">
            <v>Cuadro II-4B</v>
          </cell>
          <cell r="X110" t="str">
            <v>Cuadro II-5B</v>
          </cell>
        </row>
        <row r="112">
          <cell r="B112" t="str">
            <v>REINTEGROS POR SERVICIOS FINANCIEROS Y NO FINANCIEROS</v>
          </cell>
          <cell r="N112" t="str">
            <v>CUENTA DE CAPITAL</v>
          </cell>
          <cell r="X112" t="str">
            <v>BALANZA CAMBIARIA</v>
          </cell>
        </row>
        <row r="114">
          <cell r="B114" t="str">
            <v>(Valores acumulados)</v>
          </cell>
          <cell r="N114" t="str">
            <v>(Valores acumulados)</v>
          </cell>
          <cell r="X114" t="str">
            <v>(Valores acumulados)</v>
          </cell>
        </row>
        <row r="116">
          <cell r="G116" t="str">
            <v xml:space="preserve">               (Miles de dólares)</v>
          </cell>
          <cell r="S116" t="str">
            <v xml:space="preserve">                         (Miles de dólares)</v>
          </cell>
          <cell r="AB116" t="str">
            <v xml:space="preserve">                                (Miles de dólares)</v>
          </cell>
        </row>
        <row r="117">
          <cell r="B117" t="str">
            <v>Período</v>
          </cell>
          <cell r="D117" t="str">
            <v>Turismo</v>
          </cell>
          <cell r="E117" t="str">
            <v>Transferencias</v>
          </cell>
          <cell r="F117" t="str">
            <v>Otros servicios</v>
          </cell>
          <cell r="G117" t="str">
            <v>Servicios</v>
          </cell>
          <cell r="I117" t="str">
            <v xml:space="preserve">    Servicios</v>
          </cell>
          <cell r="N117" t="str">
            <v>Período</v>
          </cell>
          <cell r="P117" t="str">
            <v>Sector</v>
          </cell>
          <cell r="Q117" t="str">
            <v>Inversión</v>
          </cell>
          <cell r="R117" t="str">
            <v>Sector</v>
          </cell>
          <cell r="S117" t="str">
            <v>Operaciones</v>
          </cell>
          <cell r="T117" t="str">
            <v>Financiación</v>
          </cell>
          <cell r="Y117" t="str">
            <v>Período</v>
          </cell>
          <cell r="Z117" t="str">
            <v>Superávit o</v>
          </cell>
          <cell r="AA117" t="str">
            <v xml:space="preserve">  Financiación</v>
          </cell>
          <cell r="AB117" t="str">
            <v>Causaciones</v>
          </cell>
          <cell r="AD117" t="str">
            <v>Var. reservas</v>
          </cell>
        </row>
        <row r="118">
          <cell r="E118" t="str">
            <v>e ingresos</v>
          </cell>
          <cell r="F118" t="str">
            <v>no financieros</v>
          </cell>
          <cell r="G118" t="str">
            <v>financieros</v>
          </cell>
          <cell r="I118" t="str">
            <v>totales</v>
          </cell>
          <cell r="P118" t="str">
            <v>privado¹</v>
          </cell>
          <cell r="Q118" t="str">
            <v>extranjera</v>
          </cell>
          <cell r="R118" t="str">
            <v>oficial¹</v>
          </cell>
          <cell r="S118" t="str">
            <v>especiales²</v>
          </cell>
          <cell r="T118" t="str">
            <v>neta</v>
          </cell>
          <cell r="Z118" t="str">
            <v>déficit en</v>
          </cell>
          <cell r="AA118" t="str">
            <v>neta</v>
          </cell>
          <cell r="AB118" t="str">
            <v>valuac. y prov.</v>
          </cell>
          <cell r="AD118" t="str">
            <v>netas</v>
          </cell>
        </row>
        <row r="119">
          <cell r="E119" t="str">
            <v>personales</v>
          </cell>
          <cell r="Q119" t="str">
            <v>neta</v>
          </cell>
          <cell r="Z119" t="str">
            <v>Cta. Cte.</v>
          </cell>
        </row>
        <row r="120">
          <cell r="C120" t="str">
            <v>Ene/92</v>
          </cell>
          <cell r="D120">
            <v>114511</v>
          </cell>
          <cell r="E120">
            <v>153740</v>
          </cell>
          <cell r="F120">
            <v>29600</v>
          </cell>
          <cell r="G120">
            <v>33905</v>
          </cell>
          <cell r="I120">
            <v>331756</v>
          </cell>
          <cell r="O120" t="str">
            <v>Ene/92</v>
          </cell>
          <cell r="P120">
            <v>0</v>
          </cell>
          <cell r="Q120">
            <v>0</v>
          </cell>
          <cell r="R120">
            <v>0</v>
          </cell>
          <cell r="S120">
            <v>0</v>
          </cell>
          <cell r="T120">
            <v>0</v>
          </cell>
          <cell r="Y120" t="str">
            <v>Ene/92</v>
          </cell>
          <cell r="Z120">
            <v>0</v>
          </cell>
          <cell r="AA120">
            <v>0</v>
          </cell>
          <cell r="AB120">
            <v>0</v>
          </cell>
          <cell r="AD120">
            <v>0</v>
          </cell>
        </row>
        <row r="121">
          <cell r="C121" t="str">
            <v>Feb</v>
          </cell>
          <cell r="D121">
            <v>182466</v>
          </cell>
          <cell r="E121">
            <v>281676</v>
          </cell>
          <cell r="F121">
            <v>61700</v>
          </cell>
          <cell r="G121">
            <v>67953</v>
          </cell>
          <cell r="I121">
            <v>593795</v>
          </cell>
          <cell r="O121" t="str">
            <v>Feb</v>
          </cell>
          <cell r="P121">
            <v>0</v>
          </cell>
          <cell r="Q121">
            <v>0</v>
          </cell>
          <cell r="R121">
            <v>0</v>
          </cell>
          <cell r="S121">
            <v>0</v>
          </cell>
          <cell r="T121">
            <v>0</v>
          </cell>
          <cell r="Y121" t="str">
            <v>Feb</v>
          </cell>
          <cell r="Z121">
            <v>0</v>
          </cell>
          <cell r="AA121">
            <v>0</v>
          </cell>
          <cell r="AB121">
            <v>0</v>
          </cell>
          <cell r="AD121">
            <v>0</v>
          </cell>
        </row>
        <row r="122">
          <cell r="C122" t="str">
            <v>Mar</v>
          </cell>
          <cell r="D122">
            <v>269818</v>
          </cell>
          <cell r="E122">
            <v>443310</v>
          </cell>
          <cell r="F122">
            <v>93100</v>
          </cell>
          <cell r="G122">
            <v>97478</v>
          </cell>
          <cell r="I122">
            <v>903706</v>
          </cell>
          <cell r="O122" t="str">
            <v>Mar</v>
          </cell>
          <cell r="P122">
            <v>0</v>
          </cell>
          <cell r="Q122">
            <v>0</v>
          </cell>
          <cell r="R122">
            <v>0</v>
          </cell>
          <cell r="S122">
            <v>0</v>
          </cell>
          <cell r="T122">
            <v>0</v>
          </cell>
          <cell r="Y122" t="str">
            <v>Mar</v>
          </cell>
          <cell r="Z122">
            <v>0</v>
          </cell>
          <cell r="AA122">
            <v>0</v>
          </cell>
          <cell r="AB122">
            <v>0</v>
          </cell>
          <cell r="AD122">
            <v>0</v>
          </cell>
        </row>
        <row r="123">
          <cell r="C123" t="str">
            <v>Abr</v>
          </cell>
          <cell r="D123">
            <v>345483</v>
          </cell>
          <cell r="E123">
            <v>595562</v>
          </cell>
          <cell r="F123">
            <v>126300</v>
          </cell>
          <cell r="G123">
            <v>126982</v>
          </cell>
          <cell r="I123">
            <v>1194327</v>
          </cell>
          <cell r="O123" t="str">
            <v>Abr</v>
          </cell>
          <cell r="P123">
            <v>0</v>
          </cell>
          <cell r="Q123">
            <v>0</v>
          </cell>
          <cell r="R123">
            <v>0</v>
          </cell>
          <cell r="S123">
            <v>0</v>
          </cell>
          <cell r="T123">
            <v>0</v>
          </cell>
          <cell r="Y123" t="str">
            <v>Abr</v>
          </cell>
          <cell r="Z123">
            <v>0</v>
          </cell>
          <cell r="AA123">
            <v>0</v>
          </cell>
          <cell r="AB123">
            <v>0</v>
          </cell>
          <cell r="AD123">
            <v>0</v>
          </cell>
        </row>
        <row r="124">
          <cell r="C124" t="str">
            <v>May</v>
          </cell>
          <cell r="D124">
            <v>406393</v>
          </cell>
          <cell r="E124">
            <v>783442</v>
          </cell>
          <cell r="F124">
            <v>155700</v>
          </cell>
          <cell r="G124">
            <v>161143</v>
          </cell>
          <cell r="I124">
            <v>1506678</v>
          </cell>
          <cell r="O124" t="str">
            <v>May</v>
          </cell>
          <cell r="P124">
            <v>0</v>
          </cell>
          <cell r="Q124">
            <v>0</v>
          </cell>
          <cell r="R124">
            <v>0</v>
          </cell>
          <cell r="S124">
            <v>0</v>
          </cell>
          <cell r="T124">
            <v>0</v>
          </cell>
          <cell r="Y124" t="str">
            <v>May</v>
          </cell>
          <cell r="Z124">
            <v>0</v>
          </cell>
          <cell r="AA124">
            <v>0</v>
          </cell>
          <cell r="AB124">
            <v>0</v>
          </cell>
          <cell r="AD124">
            <v>0</v>
          </cell>
        </row>
        <row r="125">
          <cell r="C125" t="str">
            <v>Jun</v>
          </cell>
          <cell r="D125">
            <v>476180</v>
          </cell>
          <cell r="E125">
            <v>970946</v>
          </cell>
          <cell r="F125">
            <v>182000</v>
          </cell>
          <cell r="G125">
            <v>192968</v>
          </cell>
          <cell r="I125">
            <v>1822094</v>
          </cell>
          <cell r="O125" t="str">
            <v>Jun</v>
          </cell>
          <cell r="P125">
            <v>0</v>
          </cell>
          <cell r="Q125">
            <v>0</v>
          </cell>
          <cell r="R125">
            <v>0</v>
          </cell>
          <cell r="S125">
            <v>0</v>
          </cell>
          <cell r="T125">
            <v>0</v>
          </cell>
          <cell r="Y125" t="str">
            <v>Jun</v>
          </cell>
          <cell r="Z125">
            <v>0</v>
          </cell>
          <cell r="AA125">
            <v>0</v>
          </cell>
          <cell r="AB125">
            <v>0</v>
          </cell>
          <cell r="AD125">
            <v>0</v>
          </cell>
        </row>
        <row r="126">
          <cell r="C126" t="str">
            <v>Jul</v>
          </cell>
          <cell r="D126">
            <v>547507</v>
          </cell>
          <cell r="E126">
            <v>1121655</v>
          </cell>
          <cell r="F126">
            <v>209800</v>
          </cell>
          <cell r="G126">
            <v>224540</v>
          </cell>
          <cell r="I126">
            <v>2103502</v>
          </cell>
          <cell r="O126" t="str">
            <v>Jul</v>
          </cell>
          <cell r="P126">
            <v>0</v>
          </cell>
          <cell r="Q126">
            <v>0</v>
          </cell>
          <cell r="R126">
            <v>0</v>
          </cell>
          <cell r="S126">
            <v>0</v>
          </cell>
          <cell r="T126">
            <v>0</v>
          </cell>
          <cell r="Y126" t="str">
            <v>Jul</v>
          </cell>
          <cell r="Z126">
            <v>0</v>
          </cell>
          <cell r="AA126">
            <v>0</v>
          </cell>
          <cell r="AB126">
            <v>0</v>
          </cell>
          <cell r="AD126">
            <v>0</v>
          </cell>
        </row>
        <row r="127">
          <cell r="C127" t="str">
            <v>Ago</v>
          </cell>
          <cell r="D127">
            <v>609528</v>
          </cell>
          <cell r="E127">
            <v>1202870</v>
          </cell>
          <cell r="F127">
            <v>237900</v>
          </cell>
          <cell r="G127">
            <v>256561</v>
          </cell>
          <cell r="I127">
            <v>2306859</v>
          </cell>
          <cell r="O127" t="str">
            <v>Ago</v>
          </cell>
          <cell r="P127">
            <v>0</v>
          </cell>
          <cell r="Q127">
            <v>0</v>
          </cell>
          <cell r="R127">
            <v>0</v>
          </cell>
          <cell r="S127">
            <v>0</v>
          </cell>
          <cell r="T127">
            <v>0</v>
          </cell>
          <cell r="Y127" t="str">
            <v>Ago</v>
          </cell>
          <cell r="Z127">
            <v>0</v>
          </cell>
          <cell r="AA127">
            <v>0</v>
          </cell>
          <cell r="AB127">
            <v>0</v>
          </cell>
          <cell r="AD127">
            <v>0</v>
          </cell>
        </row>
        <row r="128">
          <cell r="C128" t="str">
            <v>Sep</v>
          </cell>
          <cell r="D128">
            <v>705309</v>
          </cell>
          <cell r="E128">
            <v>1306602</v>
          </cell>
          <cell r="F128">
            <v>277800</v>
          </cell>
          <cell r="G128">
            <v>287128</v>
          </cell>
          <cell r="I128">
            <v>2576839</v>
          </cell>
          <cell r="O128" t="str">
            <v>Sep</v>
          </cell>
          <cell r="P128">
            <v>0</v>
          </cell>
          <cell r="Q128">
            <v>0</v>
          </cell>
          <cell r="R128">
            <v>0</v>
          </cell>
          <cell r="S128">
            <v>0</v>
          </cell>
          <cell r="T128">
            <v>0</v>
          </cell>
          <cell r="Y128" t="str">
            <v>Sep</v>
          </cell>
          <cell r="Z128">
            <v>0</v>
          </cell>
          <cell r="AA128">
            <v>0</v>
          </cell>
          <cell r="AB128">
            <v>0</v>
          </cell>
          <cell r="AD128">
            <v>0</v>
          </cell>
        </row>
        <row r="129">
          <cell r="C129" t="str">
            <v>Oct</v>
          </cell>
          <cell r="D129">
            <v>731988</v>
          </cell>
          <cell r="E129">
            <v>1389480</v>
          </cell>
          <cell r="F129">
            <v>339800</v>
          </cell>
          <cell r="G129">
            <v>330481</v>
          </cell>
          <cell r="I129">
            <v>2791749</v>
          </cell>
          <cell r="O129" t="str">
            <v>Oct</v>
          </cell>
          <cell r="P129">
            <v>0</v>
          </cell>
          <cell r="Q129">
            <v>0</v>
          </cell>
          <cell r="R129">
            <v>0</v>
          </cell>
          <cell r="S129">
            <v>0</v>
          </cell>
          <cell r="T129">
            <v>0</v>
          </cell>
          <cell r="Y129" t="str">
            <v>Oct</v>
          </cell>
          <cell r="Z129">
            <v>0</v>
          </cell>
          <cell r="AA129">
            <v>0</v>
          </cell>
          <cell r="AB129">
            <v>0</v>
          </cell>
          <cell r="AD129">
            <v>0</v>
          </cell>
        </row>
        <row r="130">
          <cell r="C130" t="str">
            <v>Nov</v>
          </cell>
          <cell r="D130">
            <v>765108</v>
          </cell>
          <cell r="E130">
            <v>1470365</v>
          </cell>
          <cell r="F130">
            <v>382900</v>
          </cell>
          <cell r="G130">
            <v>364688</v>
          </cell>
          <cell r="I130">
            <v>2983061</v>
          </cell>
          <cell r="O130" t="str">
            <v>Nov</v>
          </cell>
          <cell r="P130">
            <v>0</v>
          </cell>
          <cell r="Q130">
            <v>0</v>
          </cell>
          <cell r="R130">
            <v>0</v>
          </cell>
          <cell r="S130">
            <v>0</v>
          </cell>
          <cell r="T130">
            <v>0</v>
          </cell>
          <cell r="Y130" t="str">
            <v>Nov</v>
          </cell>
          <cell r="Z130">
            <v>0</v>
          </cell>
          <cell r="AA130">
            <v>0</v>
          </cell>
          <cell r="AB130">
            <v>0</v>
          </cell>
          <cell r="AD130">
            <v>0</v>
          </cell>
        </row>
        <row r="131">
          <cell r="C131" t="str">
            <v>Dic</v>
          </cell>
          <cell r="D131">
            <v>797385</v>
          </cell>
          <cell r="E131">
            <v>1592865</v>
          </cell>
          <cell r="F131">
            <v>416900</v>
          </cell>
          <cell r="G131">
            <v>395851</v>
          </cell>
          <cell r="I131">
            <v>3203001</v>
          </cell>
          <cell r="O131" t="str">
            <v>Dic</v>
          </cell>
          <cell r="P131">
            <v>0</v>
          </cell>
          <cell r="Q131">
            <v>0</v>
          </cell>
          <cell r="R131">
            <v>0</v>
          </cell>
          <cell r="S131">
            <v>0</v>
          </cell>
          <cell r="T131">
            <v>0</v>
          </cell>
          <cell r="Y131" t="str">
            <v>Dic</v>
          </cell>
          <cell r="Z131">
            <v>0</v>
          </cell>
          <cell r="AA131">
            <v>0</v>
          </cell>
          <cell r="AB131">
            <v>0</v>
          </cell>
          <cell r="AD131">
            <v>0</v>
          </cell>
        </row>
        <row r="132">
          <cell r="C132" t="str">
            <v>Ene/93</v>
          </cell>
          <cell r="D132">
            <v>42301.246950000001</v>
          </cell>
          <cell r="E132">
            <v>50717.076639999999</v>
          </cell>
          <cell r="F132">
            <v>25797.451659999999</v>
          </cell>
          <cell r="G132">
            <v>3826.4597199999998</v>
          </cell>
          <cell r="I132">
            <v>122642.23497</v>
          </cell>
          <cell r="O132" t="str">
            <v>Ene/93</v>
          </cell>
          <cell r="P132">
            <v>0</v>
          </cell>
          <cell r="Q132">
            <v>0</v>
          </cell>
          <cell r="R132">
            <v>0</v>
          </cell>
          <cell r="S132">
            <v>0</v>
          </cell>
          <cell r="T132">
            <v>0</v>
          </cell>
          <cell r="Y132" t="str">
            <v>Ene/93</v>
          </cell>
          <cell r="Z132">
            <v>0</v>
          </cell>
          <cell r="AA132">
            <v>0</v>
          </cell>
          <cell r="AB132">
            <v>0</v>
          </cell>
          <cell r="AD132">
            <v>0</v>
          </cell>
        </row>
        <row r="133">
          <cell r="C133" t="str">
            <v>Feb</v>
          </cell>
          <cell r="D133">
            <v>82985.200370000006</v>
          </cell>
          <cell r="E133">
            <v>134894.22963000002</v>
          </cell>
          <cell r="F133">
            <v>59266.951820000002</v>
          </cell>
          <cell r="G133">
            <v>23773.994859999999</v>
          </cell>
          <cell r="I133">
            <v>300920.37667999999</v>
          </cell>
          <cell r="O133" t="str">
            <v>Feb</v>
          </cell>
          <cell r="P133">
            <v>0</v>
          </cell>
          <cell r="Q133">
            <v>0</v>
          </cell>
          <cell r="R133">
            <v>0</v>
          </cell>
          <cell r="S133">
            <v>0</v>
          </cell>
          <cell r="T133">
            <v>0</v>
          </cell>
          <cell r="Y133" t="str">
            <v>Feb</v>
          </cell>
          <cell r="Z133">
            <v>0</v>
          </cell>
          <cell r="AA133">
            <v>0</v>
          </cell>
          <cell r="AB133">
            <v>0</v>
          </cell>
          <cell r="AD133">
            <v>0</v>
          </cell>
        </row>
        <row r="134">
          <cell r="C134" t="str">
            <v>Mar</v>
          </cell>
          <cell r="D134">
            <v>148335.22315999999</v>
          </cell>
          <cell r="E134">
            <v>228444.92926</v>
          </cell>
          <cell r="F134">
            <v>107786.55296</v>
          </cell>
          <cell r="G134">
            <v>43349.381309999997</v>
          </cell>
          <cell r="I134">
            <v>527916.08669000003</v>
          </cell>
          <cell r="O134" t="str">
            <v>Mar</v>
          </cell>
          <cell r="P134">
            <v>0</v>
          </cell>
          <cell r="Q134">
            <v>0</v>
          </cell>
          <cell r="R134">
            <v>0</v>
          </cell>
          <cell r="S134">
            <v>0</v>
          </cell>
          <cell r="T134">
            <v>0</v>
          </cell>
          <cell r="Y134" t="str">
            <v>Mar</v>
          </cell>
          <cell r="Z134">
            <v>0</v>
          </cell>
          <cell r="AA134">
            <v>0</v>
          </cell>
          <cell r="AB134">
            <v>0</v>
          </cell>
          <cell r="AD134">
            <v>0</v>
          </cell>
        </row>
        <row r="135">
          <cell r="C135" t="str">
            <v>Abr</v>
          </cell>
          <cell r="D135">
            <v>206255.25987000001</v>
          </cell>
          <cell r="E135">
            <v>347069.45279000001</v>
          </cell>
          <cell r="F135">
            <v>152427.35529000001</v>
          </cell>
          <cell r="G135">
            <v>77698.492039999997</v>
          </cell>
          <cell r="I135">
            <v>783450.55998999998</v>
          </cell>
          <cell r="O135" t="str">
            <v>Abr</v>
          </cell>
          <cell r="P135">
            <v>0</v>
          </cell>
          <cell r="Q135">
            <v>0</v>
          </cell>
          <cell r="R135">
            <v>0</v>
          </cell>
          <cell r="S135">
            <v>0</v>
          </cell>
          <cell r="T135">
            <v>0</v>
          </cell>
          <cell r="Y135" t="str">
            <v>Abr</v>
          </cell>
          <cell r="Z135">
            <v>0</v>
          </cell>
          <cell r="AA135">
            <v>0</v>
          </cell>
          <cell r="AB135">
            <v>0</v>
          </cell>
          <cell r="AD135">
            <v>0</v>
          </cell>
        </row>
        <row r="136">
          <cell r="C136" t="str">
            <v>May</v>
          </cell>
          <cell r="D136">
            <v>287742.18982999999</v>
          </cell>
          <cell r="E136">
            <v>513952.67582</v>
          </cell>
          <cell r="F136">
            <v>204250.33649000002</v>
          </cell>
          <cell r="G136">
            <v>127043.83215999999</v>
          </cell>
          <cell r="I136">
            <v>1132989.0342999999</v>
          </cell>
          <cell r="O136" t="str">
            <v>May</v>
          </cell>
          <cell r="P136">
            <v>0</v>
          </cell>
          <cell r="Q136">
            <v>0</v>
          </cell>
          <cell r="R136">
            <v>0</v>
          </cell>
          <cell r="S136">
            <v>0</v>
          </cell>
          <cell r="T136">
            <v>0</v>
          </cell>
          <cell r="Y136" t="str">
            <v>May</v>
          </cell>
          <cell r="Z136">
            <v>0</v>
          </cell>
          <cell r="AA136">
            <v>0</v>
          </cell>
          <cell r="AB136">
            <v>0</v>
          </cell>
          <cell r="AD136">
            <v>0</v>
          </cell>
        </row>
        <row r="137">
          <cell r="C137" t="str">
            <v>Jun</v>
          </cell>
          <cell r="D137">
            <v>364940.5907</v>
          </cell>
          <cell r="E137">
            <v>710329.06254000007</v>
          </cell>
          <cell r="F137">
            <v>280513.16982000001</v>
          </cell>
          <cell r="G137">
            <v>199550.53151</v>
          </cell>
          <cell r="I137">
            <v>1555333.35457</v>
          </cell>
          <cell r="O137" t="str">
            <v>Jun</v>
          </cell>
          <cell r="P137">
            <v>0</v>
          </cell>
          <cell r="Q137">
            <v>0</v>
          </cell>
          <cell r="R137">
            <v>0</v>
          </cell>
          <cell r="S137">
            <v>0</v>
          </cell>
          <cell r="T137">
            <v>0</v>
          </cell>
          <cell r="Y137" t="str">
            <v>Jun</v>
          </cell>
          <cell r="Z137">
            <v>0</v>
          </cell>
          <cell r="AA137">
            <v>0</v>
          </cell>
          <cell r="AB137">
            <v>0</v>
          </cell>
          <cell r="AD137">
            <v>0</v>
          </cell>
        </row>
        <row r="138">
          <cell r="C138" t="str">
            <v>Jul</v>
          </cell>
          <cell r="D138">
            <v>436587.07669000002</v>
          </cell>
          <cell r="E138">
            <v>806829.32422000007</v>
          </cell>
          <cell r="F138">
            <v>334521.87355000002</v>
          </cell>
          <cell r="G138">
            <v>248723.38529000001</v>
          </cell>
          <cell r="I138">
            <v>1826661.6597500001</v>
          </cell>
          <cell r="O138" t="str">
            <v>Jul</v>
          </cell>
          <cell r="P138">
            <v>0</v>
          </cell>
          <cell r="Q138">
            <v>0</v>
          </cell>
          <cell r="R138">
            <v>0</v>
          </cell>
          <cell r="S138">
            <v>0</v>
          </cell>
          <cell r="T138">
            <v>0</v>
          </cell>
          <cell r="Y138" t="str">
            <v>Jul</v>
          </cell>
          <cell r="Z138">
            <v>0</v>
          </cell>
          <cell r="AA138">
            <v>0</v>
          </cell>
          <cell r="AB138">
            <v>0</v>
          </cell>
          <cell r="AD138">
            <v>0</v>
          </cell>
        </row>
        <row r="139">
          <cell r="C139" t="str">
            <v>Ago</v>
          </cell>
          <cell r="D139">
            <v>511233.05907000002</v>
          </cell>
          <cell r="E139">
            <v>887786.80666000012</v>
          </cell>
          <cell r="F139">
            <v>375592.93824000005</v>
          </cell>
          <cell r="G139">
            <v>320826.12849999999</v>
          </cell>
          <cell r="I139">
            <v>2095438.9324700001</v>
          </cell>
          <cell r="O139" t="str">
            <v>Ago</v>
          </cell>
          <cell r="P139">
            <v>0</v>
          </cell>
          <cell r="Q139">
            <v>0</v>
          </cell>
          <cell r="R139">
            <v>0</v>
          </cell>
          <cell r="S139">
            <v>0</v>
          </cell>
          <cell r="T139">
            <v>0</v>
          </cell>
          <cell r="Y139" t="str">
            <v>Ago</v>
          </cell>
          <cell r="Z139">
            <v>0</v>
          </cell>
          <cell r="AA139">
            <v>0</v>
          </cell>
          <cell r="AB139">
            <v>0</v>
          </cell>
          <cell r="AD139">
            <v>0</v>
          </cell>
        </row>
        <row r="140">
          <cell r="C140" t="str">
            <v>Sep</v>
          </cell>
          <cell r="D140">
            <v>572920.04431999999</v>
          </cell>
          <cell r="E140">
            <v>981997.49332000013</v>
          </cell>
          <cell r="F140">
            <v>424769.12043000007</v>
          </cell>
          <cell r="G140">
            <v>373292.85861</v>
          </cell>
          <cell r="I140">
            <v>2352979.5166800003</v>
          </cell>
          <cell r="O140" t="str">
            <v>Sep</v>
          </cell>
          <cell r="P140">
            <v>0</v>
          </cell>
          <cell r="Q140">
            <v>0</v>
          </cell>
          <cell r="R140">
            <v>0</v>
          </cell>
          <cell r="S140">
            <v>0</v>
          </cell>
          <cell r="T140">
            <v>0</v>
          </cell>
          <cell r="Y140" t="str">
            <v>Sep</v>
          </cell>
          <cell r="Z140">
            <v>0</v>
          </cell>
          <cell r="AA140">
            <v>0</v>
          </cell>
          <cell r="AB140">
            <v>0</v>
          </cell>
          <cell r="AD140">
            <v>0</v>
          </cell>
        </row>
        <row r="141">
          <cell r="C141" t="str">
            <v>Oct*</v>
          </cell>
          <cell r="D141">
            <v>622645.93871000002</v>
          </cell>
          <cell r="E141">
            <v>1032323.0432600002</v>
          </cell>
          <cell r="F141">
            <v>484610.70333000005</v>
          </cell>
          <cell r="G141">
            <v>436620.14929999999</v>
          </cell>
          <cell r="I141">
            <v>2576199.8346000002</v>
          </cell>
          <cell r="O141" t="str">
            <v>Oct*</v>
          </cell>
          <cell r="P141">
            <v>0</v>
          </cell>
          <cell r="Q141">
            <v>0</v>
          </cell>
          <cell r="R141">
            <v>0</v>
          </cell>
          <cell r="S141">
            <v>0</v>
          </cell>
          <cell r="T141">
            <v>0</v>
          </cell>
          <cell r="Y141" t="str">
            <v>Oct*</v>
          </cell>
          <cell r="Z141">
            <v>0</v>
          </cell>
          <cell r="AA141">
            <v>0</v>
          </cell>
          <cell r="AB141">
            <v>0</v>
          </cell>
          <cell r="AD141">
            <v>0</v>
          </cell>
        </row>
        <row r="142">
          <cell r="C142" t="str">
            <v>Nov*</v>
          </cell>
          <cell r="D142">
            <v>696104.40433000005</v>
          </cell>
          <cell r="E142">
            <v>1091125.5622800002</v>
          </cell>
          <cell r="F142">
            <v>532814.41276000009</v>
          </cell>
          <cell r="G142">
            <v>479708.41436</v>
          </cell>
          <cell r="I142">
            <v>2799752.79373</v>
          </cell>
          <cell r="O142" t="str">
            <v>Nov*</v>
          </cell>
          <cell r="P142">
            <v>0</v>
          </cell>
          <cell r="Q142">
            <v>0</v>
          </cell>
          <cell r="R142">
            <v>0</v>
          </cell>
          <cell r="S142">
            <v>0</v>
          </cell>
          <cell r="T142">
            <v>0</v>
          </cell>
          <cell r="Y142" t="str">
            <v>Nov*</v>
          </cell>
          <cell r="Z142">
            <v>0</v>
          </cell>
          <cell r="AA142">
            <v>0</v>
          </cell>
          <cell r="AB142">
            <v>0</v>
          </cell>
          <cell r="AD142">
            <v>0</v>
          </cell>
        </row>
        <row r="143">
          <cell r="C143" t="str">
            <v>Dic*</v>
          </cell>
          <cell r="D143">
            <v>734371.78551000007</v>
          </cell>
          <cell r="E143">
            <v>1153035.6183600002</v>
          </cell>
          <cell r="F143">
            <v>623565.82502000011</v>
          </cell>
          <cell r="G143">
            <v>529355.31866999995</v>
          </cell>
          <cell r="I143">
            <v>3040328.5475599999</v>
          </cell>
          <cell r="O143" t="str">
            <v>Dic*</v>
          </cell>
          <cell r="P143">
            <v>0</v>
          </cell>
          <cell r="Q143">
            <v>0</v>
          </cell>
          <cell r="R143">
            <v>0</v>
          </cell>
          <cell r="S143">
            <v>0</v>
          </cell>
          <cell r="T143">
            <v>0</v>
          </cell>
          <cell r="Y143" t="str">
            <v>Dic*</v>
          </cell>
          <cell r="Z143">
            <v>0</v>
          </cell>
          <cell r="AA143">
            <v>0</v>
          </cell>
          <cell r="AB143">
            <v>0</v>
          </cell>
          <cell r="AD143">
            <v>0</v>
          </cell>
        </row>
        <row r="144">
          <cell r="B144">
            <v>1994</v>
          </cell>
          <cell r="C144" t="str">
            <v>Ene</v>
          </cell>
          <cell r="D144">
            <v>52309.503879999997</v>
          </cell>
          <cell r="E144">
            <v>60242.882149999998</v>
          </cell>
          <cell r="F144">
            <v>89650.704140000002</v>
          </cell>
          <cell r="G144">
            <v>9462.7562500000004</v>
          </cell>
          <cell r="I144">
            <v>211665.84641999999</v>
          </cell>
          <cell r="N144">
            <v>1994</v>
          </cell>
          <cell r="O144" t="str">
            <v>Ene</v>
          </cell>
          <cell r="P144">
            <v>98856.574869999997</v>
          </cell>
          <cell r="Q144">
            <v>4289.4307799999997</v>
          </cell>
          <cell r="R144">
            <v>36038.230360000001</v>
          </cell>
          <cell r="S144">
            <v>-58487.178059999998</v>
          </cell>
          <cell r="T144">
            <v>80697.057950000002</v>
          </cell>
          <cell r="X144">
            <v>1994</v>
          </cell>
          <cell r="Y144" t="str">
            <v>Ene</v>
          </cell>
          <cell r="Z144">
            <v>-4908.22703</v>
          </cell>
          <cell r="AA144">
            <v>80697.057950000002</v>
          </cell>
          <cell r="AB144">
            <v>44490.059780000003</v>
          </cell>
          <cell r="AD144">
            <v>120278.89070000002</v>
          </cell>
        </row>
        <row r="145">
          <cell r="C145" t="str">
            <v>Feb</v>
          </cell>
          <cell r="D145">
            <v>116683.37153</v>
          </cell>
          <cell r="E145">
            <v>122180.88803999999</v>
          </cell>
          <cell r="F145">
            <v>161920.88153000001</v>
          </cell>
          <cell r="G145">
            <v>38392.205869999998</v>
          </cell>
          <cell r="I145">
            <v>439177.34696999996</v>
          </cell>
          <cell r="O145" t="str">
            <v>Feb</v>
          </cell>
          <cell r="P145">
            <v>163135.79848999999</v>
          </cell>
          <cell r="Q145">
            <v>58439.752120000005</v>
          </cell>
          <cell r="R145">
            <v>35209.339830000004</v>
          </cell>
          <cell r="S145">
            <v>-131003.14214000001</v>
          </cell>
          <cell r="T145">
            <v>125781.74830000001</v>
          </cell>
          <cell r="Y145" t="str">
            <v>Feb</v>
          </cell>
          <cell r="Z145">
            <v>7078.2721099999999</v>
          </cell>
          <cell r="AA145">
            <v>125781.74830000001</v>
          </cell>
          <cell r="AB145">
            <v>79208.181400000001</v>
          </cell>
          <cell r="AD145">
            <v>212068.20181</v>
          </cell>
        </row>
        <row r="146">
          <cell r="C146" t="str">
            <v>Mar</v>
          </cell>
          <cell r="D146">
            <v>190488.26367000001</v>
          </cell>
          <cell r="E146">
            <v>183206.96518999999</v>
          </cell>
          <cell r="F146">
            <v>311553.44321000006</v>
          </cell>
          <cell r="G146">
            <v>66297.33236</v>
          </cell>
          <cell r="I146">
            <v>751546.00442999997</v>
          </cell>
          <cell r="O146" t="str">
            <v>Mar</v>
          </cell>
          <cell r="P146">
            <v>292687.72840000002</v>
          </cell>
          <cell r="Q146">
            <v>68166.677920000002</v>
          </cell>
          <cell r="R146">
            <v>45667.720420000005</v>
          </cell>
          <cell r="S146">
            <v>-193357.68222000002</v>
          </cell>
          <cell r="T146">
            <v>213164.44452000002</v>
          </cell>
          <cell r="Y146" t="str">
            <v>Mar</v>
          </cell>
          <cell r="Z146">
            <v>-30466.890290000003</v>
          </cell>
          <cell r="AA146">
            <v>213164.44452000002</v>
          </cell>
          <cell r="AB146">
            <v>78908.181400000001</v>
          </cell>
          <cell r="AD146">
            <v>261605.73563000001</v>
          </cell>
        </row>
        <row r="147">
          <cell r="C147" t="str">
            <v>Abr</v>
          </cell>
          <cell r="D147">
            <v>263547.70893000002</v>
          </cell>
          <cell r="E147">
            <v>252303.37766999999</v>
          </cell>
          <cell r="F147">
            <v>392025.41069000005</v>
          </cell>
          <cell r="G147">
            <v>100045.92303000001</v>
          </cell>
          <cell r="I147">
            <v>1007922.42032</v>
          </cell>
          <cell r="O147" t="str">
            <v>Abr</v>
          </cell>
          <cell r="P147">
            <v>339781.55667000002</v>
          </cell>
          <cell r="Q147">
            <v>64521.838670000005</v>
          </cell>
          <cell r="R147">
            <v>-72021.319040000002</v>
          </cell>
          <cell r="S147">
            <v>-164152.77243000001</v>
          </cell>
          <cell r="T147">
            <v>168129.30387</v>
          </cell>
          <cell r="Y147" t="str">
            <v>Abr</v>
          </cell>
          <cell r="Z147">
            <v>-242389.72596000001</v>
          </cell>
          <cell r="AA147">
            <v>168129.30387</v>
          </cell>
          <cell r="AB147">
            <v>86008.181400000001</v>
          </cell>
          <cell r="AD147">
            <v>11747.759309999994</v>
          </cell>
        </row>
        <row r="148">
          <cell r="C148" t="str">
            <v>May</v>
          </cell>
          <cell r="D148">
            <v>352689.45480000001</v>
          </cell>
          <cell r="E148">
            <v>325508.50426999998</v>
          </cell>
          <cell r="F148">
            <v>469087.46983000007</v>
          </cell>
          <cell r="G148">
            <v>150248.90960000001</v>
          </cell>
          <cell r="I148">
            <v>1297534.3385000001</v>
          </cell>
          <cell r="O148" t="str">
            <v>May</v>
          </cell>
          <cell r="P148">
            <v>417322.30219000002</v>
          </cell>
          <cell r="Q148">
            <v>111343.97708000001</v>
          </cell>
          <cell r="R148">
            <v>-54229.810240000006</v>
          </cell>
          <cell r="S148">
            <v>-231627.12654000003</v>
          </cell>
          <cell r="T148">
            <v>242809.34249000001</v>
          </cell>
          <cell r="Y148" t="str">
            <v>May</v>
          </cell>
          <cell r="Z148">
            <v>-322884.73758000002</v>
          </cell>
          <cell r="AA148">
            <v>242809.34249000001</v>
          </cell>
          <cell r="AB148">
            <v>61608.181400000001</v>
          </cell>
          <cell r="AD148">
            <v>-18467.213690000004</v>
          </cell>
        </row>
        <row r="149">
          <cell r="C149" t="str">
            <v>Jun</v>
          </cell>
          <cell r="D149">
            <v>381672.81403000001</v>
          </cell>
          <cell r="E149">
            <v>398711.33597999997</v>
          </cell>
          <cell r="F149">
            <v>553549.26296000008</v>
          </cell>
          <cell r="G149">
            <v>186132.68792</v>
          </cell>
          <cell r="I149">
            <v>1520066.1008900001</v>
          </cell>
          <cell r="O149" t="str">
            <v>Jun</v>
          </cell>
          <cell r="P149">
            <v>498822.28574000002</v>
          </cell>
          <cell r="Q149">
            <v>159277.03232</v>
          </cell>
          <cell r="R149">
            <v>24672.09607</v>
          </cell>
          <cell r="S149">
            <v>-181523.99544000003</v>
          </cell>
          <cell r="T149">
            <v>501247.41869000002</v>
          </cell>
          <cell r="Y149" t="str">
            <v>Jun</v>
          </cell>
          <cell r="Z149">
            <v>-521173.18310000002</v>
          </cell>
          <cell r="AA149">
            <v>501247.41869000002</v>
          </cell>
          <cell r="AB149">
            <v>139608.1814</v>
          </cell>
          <cell r="AD149">
            <v>119682.41699</v>
          </cell>
        </row>
        <row r="150">
          <cell r="C150" t="str">
            <v>Jul</v>
          </cell>
          <cell r="D150">
            <v>408482.53704000002</v>
          </cell>
          <cell r="E150">
            <v>452581.80963999999</v>
          </cell>
          <cell r="F150">
            <v>652679.59634000005</v>
          </cell>
          <cell r="G150">
            <v>226383.65416999999</v>
          </cell>
          <cell r="I150">
            <v>1740127.5971900001</v>
          </cell>
          <cell r="O150" t="str">
            <v>Jul</v>
          </cell>
          <cell r="P150">
            <v>556420.24680000008</v>
          </cell>
          <cell r="Q150">
            <v>205269.52627</v>
          </cell>
          <cell r="R150">
            <v>31093.630539999998</v>
          </cell>
          <cell r="S150">
            <v>-161827.35167000003</v>
          </cell>
          <cell r="T150">
            <v>630956.05194000003</v>
          </cell>
          <cell r="Y150" t="str">
            <v>Jul</v>
          </cell>
          <cell r="Z150">
            <v>-678652.81634999998</v>
          </cell>
          <cell r="AA150">
            <v>630956.05194000003</v>
          </cell>
          <cell r="AB150">
            <v>145908.1814</v>
          </cell>
          <cell r="AD150">
            <v>98211.416990000056</v>
          </cell>
        </row>
        <row r="151">
          <cell r="C151" t="str">
            <v>Ago</v>
          </cell>
          <cell r="D151">
            <v>455288.84537</v>
          </cell>
          <cell r="E151">
            <v>539421.11817000003</v>
          </cell>
          <cell r="F151">
            <v>770958.90239000006</v>
          </cell>
          <cell r="G151">
            <v>283131.47580000001</v>
          </cell>
          <cell r="I151">
            <v>2048800.34173</v>
          </cell>
          <cell r="O151" t="str">
            <v>Ago</v>
          </cell>
          <cell r="P151">
            <v>734160.07938000001</v>
          </cell>
          <cell r="Q151">
            <v>265603.60236999998</v>
          </cell>
          <cell r="R151">
            <v>-7941.8781799999997</v>
          </cell>
          <cell r="S151">
            <v>-72245.719490000032</v>
          </cell>
          <cell r="T151">
            <v>919576.08408000006</v>
          </cell>
          <cell r="Y151" t="str">
            <v>Ago</v>
          </cell>
          <cell r="Z151">
            <v>-939879.19877000002</v>
          </cell>
          <cell r="AA151">
            <v>919576.08408000006</v>
          </cell>
          <cell r="AB151">
            <v>122508.1814</v>
          </cell>
          <cell r="AD151">
            <v>102205.06671000004</v>
          </cell>
        </row>
        <row r="152">
          <cell r="C152" t="str">
            <v>Sep</v>
          </cell>
          <cell r="D152">
            <v>506184.58366</v>
          </cell>
          <cell r="E152">
            <v>629330.84243000008</v>
          </cell>
          <cell r="F152">
            <v>925964.50351000007</v>
          </cell>
          <cell r="G152">
            <v>328807.51423999999</v>
          </cell>
          <cell r="I152">
            <v>2390287.4438399998</v>
          </cell>
          <cell r="O152" t="str">
            <v>Sep</v>
          </cell>
          <cell r="P152">
            <v>950493.48565000005</v>
          </cell>
          <cell r="Q152">
            <v>315689.36430999998</v>
          </cell>
          <cell r="R152">
            <v>-213901.94933999999</v>
          </cell>
          <cell r="S152">
            <v>-138841.40364000003</v>
          </cell>
          <cell r="T152">
            <v>913439.49698000005</v>
          </cell>
          <cell r="Y152" t="str">
            <v>Sep</v>
          </cell>
          <cell r="Z152">
            <v>-1134085.97655</v>
          </cell>
          <cell r="AA152">
            <v>913439.49698000005</v>
          </cell>
          <cell r="AB152">
            <v>126608.1814</v>
          </cell>
          <cell r="AD152">
            <v>-94038.298169999965</v>
          </cell>
        </row>
        <row r="153">
          <cell r="C153" t="str">
            <v>Oct</v>
          </cell>
          <cell r="D153">
            <v>554677.86543999997</v>
          </cell>
          <cell r="E153">
            <v>700315.17301000003</v>
          </cell>
          <cell r="F153">
            <v>1040133.67104</v>
          </cell>
          <cell r="G153">
            <v>392411.62725999998</v>
          </cell>
          <cell r="I153">
            <v>2687538.3367499998</v>
          </cell>
          <cell r="O153" t="str">
            <v>Oct</v>
          </cell>
          <cell r="P153">
            <v>1123462.57012</v>
          </cell>
          <cell r="Q153">
            <v>360928.68093999999</v>
          </cell>
          <cell r="R153">
            <v>197821.18726000004</v>
          </cell>
          <cell r="S153">
            <v>-532159.01361000002</v>
          </cell>
          <cell r="T153">
            <v>1150053.4247099999</v>
          </cell>
          <cell r="Y153" t="str">
            <v>Oct</v>
          </cell>
          <cell r="Z153">
            <v>-1408181.49367</v>
          </cell>
          <cell r="AA153">
            <v>1150053.4247099999</v>
          </cell>
          <cell r="AB153">
            <v>180808.1814</v>
          </cell>
          <cell r="AD153">
            <v>-77319.887560000061</v>
          </cell>
        </row>
        <row r="154">
          <cell r="C154" t="str">
            <v>Nov</v>
          </cell>
          <cell r="D154">
            <v>602474.94834999996</v>
          </cell>
          <cell r="E154">
            <v>768661.21135</v>
          </cell>
          <cell r="F154">
            <v>1168721.81149</v>
          </cell>
          <cell r="G154">
            <v>431011.87627000001</v>
          </cell>
          <cell r="I154">
            <v>2970869.8474599998</v>
          </cell>
          <cell r="O154" t="str">
            <v>Nov</v>
          </cell>
          <cell r="P154">
            <v>1351655.56911</v>
          </cell>
          <cell r="Q154">
            <v>435241.87265999999</v>
          </cell>
          <cell r="R154">
            <v>-294446.52615999995</v>
          </cell>
          <cell r="S154">
            <v>-135890.48195000004</v>
          </cell>
          <cell r="T154">
            <v>1356560.4336599999</v>
          </cell>
          <cell r="Y154" t="str">
            <v>Nov</v>
          </cell>
          <cell r="Z154">
            <v>-1582503.5521</v>
          </cell>
          <cell r="AA154">
            <v>1356560.4336599999</v>
          </cell>
          <cell r="AB154">
            <v>86108.181400000001</v>
          </cell>
          <cell r="AD154">
            <v>-139834.93704000011</v>
          </cell>
        </row>
        <row r="155">
          <cell r="C155" t="str">
            <v>Dic</v>
          </cell>
          <cell r="D155">
            <v>646338.69303999993</v>
          </cell>
          <cell r="E155">
            <v>835048.32538000005</v>
          </cell>
          <cell r="F155">
            <v>1322121.48273</v>
          </cell>
          <cell r="G155">
            <v>460216.28084000002</v>
          </cell>
          <cell r="I155">
            <v>3263724.78199</v>
          </cell>
          <cell r="O155" t="str">
            <v>Dic</v>
          </cell>
          <cell r="P155">
            <v>1818689.6009900002</v>
          </cell>
          <cell r="Q155">
            <v>610247.36189000006</v>
          </cell>
          <cell r="R155">
            <v>-197165.58024999994</v>
          </cell>
          <cell r="S155">
            <v>-188750.23584000004</v>
          </cell>
          <cell r="T155">
            <v>2043021.1467899999</v>
          </cell>
          <cell r="Y155" t="str">
            <v>Dic</v>
          </cell>
          <cell r="Z155">
            <v>-1914708.11154</v>
          </cell>
          <cell r="AA155">
            <v>2043021.1467899999</v>
          </cell>
          <cell r="AB155">
            <v>5000</v>
          </cell>
          <cell r="AD155">
            <v>133313.03524999996</v>
          </cell>
        </row>
        <row r="156">
          <cell r="B156">
            <v>1995</v>
          </cell>
          <cell r="C156" t="str">
            <v>Ene</v>
          </cell>
          <cell r="D156">
            <v>41711.25877</v>
          </cell>
          <cell r="E156">
            <v>63400.035909999999</v>
          </cell>
          <cell r="F156">
            <v>128962.54674999999</v>
          </cell>
          <cell r="G156">
            <v>24618.388719999999</v>
          </cell>
          <cell r="I156">
            <v>258692.23014999999</v>
          </cell>
          <cell r="N156">
            <v>1995</v>
          </cell>
          <cell r="O156" t="str">
            <v>Ene</v>
          </cell>
          <cell r="P156">
            <v>143569.62966999999</v>
          </cell>
          <cell r="Q156">
            <v>48357.10555</v>
          </cell>
          <cell r="R156">
            <v>24618.561959999999</v>
          </cell>
          <cell r="S156">
            <v>122751.70388930275</v>
          </cell>
          <cell r="T156">
            <v>339297.00106930273</v>
          </cell>
          <cell r="X156">
            <v>1995</v>
          </cell>
          <cell r="Y156" t="str">
            <v>Ene</v>
          </cell>
          <cell r="Z156">
            <v>-477955.06040999998</v>
          </cell>
          <cell r="AA156">
            <v>339297.00106930273</v>
          </cell>
          <cell r="AB156">
            <v>87100</v>
          </cell>
          <cell r="AD156">
            <v>-51558.059340697248</v>
          </cell>
        </row>
        <row r="157">
          <cell r="C157" t="str">
            <v>Feb</v>
          </cell>
          <cell r="D157">
            <v>80041.020450000011</v>
          </cell>
          <cell r="E157">
            <v>147406.82008999999</v>
          </cell>
          <cell r="F157">
            <v>241685.68948999999</v>
          </cell>
          <cell r="G157">
            <v>86559.603929999997</v>
          </cell>
          <cell r="I157">
            <v>555693.13396000001</v>
          </cell>
          <cell r="O157" t="str">
            <v>Feb</v>
          </cell>
          <cell r="P157">
            <v>310805.53576</v>
          </cell>
          <cell r="Q157">
            <v>15238.130019999997</v>
          </cell>
          <cell r="R157">
            <v>46298.714850000004</v>
          </cell>
          <cell r="S157">
            <v>222630.54257099447</v>
          </cell>
          <cell r="T157">
            <v>594972.9232009945</v>
          </cell>
          <cell r="Y157" t="str">
            <v>Feb</v>
          </cell>
          <cell r="Z157">
            <v>-683421.07852999994</v>
          </cell>
          <cell r="AA157">
            <v>594972.9232009945</v>
          </cell>
          <cell r="AB157">
            <v>169000</v>
          </cell>
          <cell r="AD157">
            <v>80551.844670994557</v>
          </cell>
        </row>
        <row r="158">
          <cell r="C158" t="str">
            <v>Mar</v>
          </cell>
          <cell r="D158">
            <v>119999.27098</v>
          </cell>
          <cell r="E158">
            <v>231854.31164999999</v>
          </cell>
          <cell r="F158">
            <v>358956.91550999996</v>
          </cell>
          <cell r="G158">
            <v>189307.63624999998</v>
          </cell>
          <cell r="I158">
            <v>900118.13439000002</v>
          </cell>
          <cell r="O158" t="str">
            <v>Mar</v>
          </cell>
          <cell r="P158">
            <v>372949.88582999998</v>
          </cell>
          <cell r="Q158">
            <v>45819.850720000002</v>
          </cell>
          <cell r="R158">
            <v>146039.23001</v>
          </cell>
          <cell r="S158">
            <v>261664.47047238497</v>
          </cell>
          <cell r="T158">
            <v>826473.43703238503</v>
          </cell>
          <cell r="Y158" t="str">
            <v>Mar</v>
          </cell>
          <cell r="Z158">
            <v>-860306.60493999999</v>
          </cell>
          <cell r="AA158">
            <v>826473.43703238503</v>
          </cell>
          <cell r="AB158">
            <v>345000</v>
          </cell>
          <cell r="AD158">
            <v>311166.83209238504</v>
          </cell>
        </row>
        <row r="159">
          <cell r="C159" t="str">
            <v>Abr</v>
          </cell>
          <cell r="D159">
            <v>190180.05254</v>
          </cell>
          <cell r="E159">
            <v>293505.43014999997</v>
          </cell>
          <cell r="F159">
            <v>439695.58842999995</v>
          </cell>
          <cell r="G159">
            <v>252370.10944999999</v>
          </cell>
          <cell r="I159">
            <v>1175751.1805700001</v>
          </cell>
          <cell r="O159" t="str">
            <v>Abr</v>
          </cell>
          <cell r="P159">
            <v>428534.05757999996</v>
          </cell>
          <cell r="Q159">
            <v>128805.26086000001</v>
          </cell>
          <cell r="R159">
            <v>276590.74465999997</v>
          </cell>
          <cell r="S159">
            <v>311709.38864918798</v>
          </cell>
          <cell r="T159">
            <v>1145639.4517491879</v>
          </cell>
          <cell r="Y159" t="str">
            <v>Abr</v>
          </cell>
          <cell r="Z159">
            <v>-1099512.29281</v>
          </cell>
          <cell r="AA159">
            <v>1145639.4517491879</v>
          </cell>
          <cell r="AB159">
            <v>360600</v>
          </cell>
          <cell r="AD159">
            <v>406727.15893918788</v>
          </cell>
        </row>
        <row r="160">
          <cell r="C160" t="str">
            <v>May</v>
          </cell>
          <cell r="D160">
            <v>215742.68934000001</v>
          </cell>
          <cell r="E160">
            <v>351781.26839999994</v>
          </cell>
          <cell r="F160">
            <v>524375.42071999994</v>
          </cell>
          <cell r="G160">
            <v>340504.38000999996</v>
          </cell>
          <cell r="I160">
            <v>1432403.75847</v>
          </cell>
          <cell r="O160" t="str">
            <v>May</v>
          </cell>
          <cell r="P160">
            <v>499725.75001999998</v>
          </cell>
          <cell r="Q160">
            <v>180077.33512</v>
          </cell>
          <cell r="R160">
            <v>278867.07143999997</v>
          </cell>
          <cell r="S160">
            <v>393565.03766130761</v>
          </cell>
          <cell r="T160">
            <v>1352235.1942413074</v>
          </cell>
          <cell r="Y160" t="str">
            <v>May</v>
          </cell>
          <cell r="Z160">
            <v>-1216708.1097299999</v>
          </cell>
          <cell r="AA160">
            <v>1352235.1942413074</v>
          </cell>
          <cell r="AB160">
            <v>381000</v>
          </cell>
          <cell r="AD160">
            <v>516527.08451130753</v>
          </cell>
        </row>
        <row r="161">
          <cell r="C161" t="str">
            <v>Jun</v>
          </cell>
          <cell r="D161">
            <v>236243.00750000001</v>
          </cell>
          <cell r="E161">
            <v>434800.78154999996</v>
          </cell>
          <cell r="F161">
            <v>618185.45096999989</v>
          </cell>
          <cell r="G161">
            <v>420952.01181999996</v>
          </cell>
          <cell r="I161">
            <v>1710181.25184</v>
          </cell>
          <cell r="O161" t="str">
            <v>Jun</v>
          </cell>
          <cell r="P161">
            <v>612777.15822999994</v>
          </cell>
          <cell r="Q161">
            <v>257995.76123</v>
          </cell>
          <cell r="R161">
            <v>287839.47338999994</v>
          </cell>
          <cell r="S161">
            <v>400060.87094591447</v>
          </cell>
          <cell r="T161">
            <v>1558673.2637959144</v>
          </cell>
          <cell r="Y161" t="str">
            <v>Jun</v>
          </cell>
          <cell r="Z161">
            <v>-1373552.9197999998</v>
          </cell>
          <cell r="AA161">
            <v>1558673.2637959144</v>
          </cell>
          <cell r="AB161">
            <v>366700</v>
          </cell>
          <cell r="AD161">
            <v>551820.34399591456</v>
          </cell>
        </row>
        <row r="162">
          <cell r="C162" t="str">
            <v>Jul</v>
          </cell>
          <cell r="D162">
            <v>256874.33543000001</v>
          </cell>
          <cell r="E162">
            <v>494774.68935999996</v>
          </cell>
          <cell r="F162">
            <v>726063.44278999988</v>
          </cell>
          <cell r="G162">
            <v>514590.58133999998</v>
          </cell>
          <cell r="I162">
            <v>1992303.04892</v>
          </cell>
          <cell r="O162" t="str">
            <v>Jul</v>
          </cell>
          <cell r="P162">
            <v>657696.09904999996</v>
          </cell>
          <cell r="Q162">
            <v>369379.71534</v>
          </cell>
          <cell r="R162">
            <v>297826.53537999996</v>
          </cell>
          <cell r="S162">
            <v>463592.05407010746</v>
          </cell>
          <cell r="T162">
            <v>1788494.4038401074</v>
          </cell>
          <cell r="Y162" t="str">
            <v>Jul</v>
          </cell>
          <cell r="Z162">
            <v>-1550178.0840999999</v>
          </cell>
          <cell r="AA162">
            <v>1788494.4038401074</v>
          </cell>
          <cell r="AB162">
            <v>302600</v>
          </cell>
          <cell r="AD162">
            <v>540916.31974010752</v>
          </cell>
        </row>
        <row r="163">
          <cell r="C163" t="str">
            <v>Ago</v>
          </cell>
          <cell r="D163">
            <v>285381.14879000001</v>
          </cell>
          <cell r="E163">
            <v>558163.36323999998</v>
          </cell>
          <cell r="F163">
            <v>831988.8428199999</v>
          </cell>
          <cell r="G163">
            <v>587610.90472999995</v>
          </cell>
          <cell r="I163">
            <v>2263144.2595799998</v>
          </cell>
          <cell r="O163" t="str">
            <v>Ago</v>
          </cell>
          <cell r="P163">
            <v>841231.54352999991</v>
          </cell>
          <cell r="Q163">
            <v>302731.61962000001</v>
          </cell>
          <cell r="R163">
            <v>283734.96695999993</v>
          </cell>
          <cell r="S163">
            <v>451167.46505815972</v>
          </cell>
          <cell r="T163">
            <v>1878865.5951681596</v>
          </cell>
          <cell r="Y163" t="str">
            <v>Ago</v>
          </cell>
          <cell r="Z163">
            <v>-1759424.5069899999</v>
          </cell>
          <cell r="AA163">
            <v>1878865.5951681596</v>
          </cell>
          <cell r="AB163">
            <v>159200</v>
          </cell>
          <cell r="AD163">
            <v>278641.08817815967</v>
          </cell>
        </row>
        <row r="164">
          <cell r="C164" t="str">
            <v>Sep</v>
          </cell>
          <cell r="D164">
            <v>369174.51280999999</v>
          </cell>
          <cell r="E164">
            <v>635056.30450999993</v>
          </cell>
          <cell r="F164">
            <v>923800.70248999994</v>
          </cell>
          <cell r="G164">
            <v>635592.29416999989</v>
          </cell>
          <cell r="I164">
            <v>2563623.8139800001</v>
          </cell>
          <cell r="O164" t="str">
            <v>Sep</v>
          </cell>
          <cell r="P164">
            <v>822934.76798999996</v>
          </cell>
          <cell r="Q164">
            <v>339581.68612999999</v>
          </cell>
          <cell r="R164">
            <v>332468.57460999995</v>
          </cell>
          <cell r="S164">
            <v>471584.65475333139</v>
          </cell>
          <cell r="T164">
            <v>1966569.6834833312</v>
          </cell>
          <cell r="Y164" t="str">
            <v>Sep</v>
          </cell>
          <cell r="Z164">
            <v>-1876201.7975699999</v>
          </cell>
          <cell r="AA164">
            <v>1966569.6834833312</v>
          </cell>
          <cell r="AB164">
            <v>231900</v>
          </cell>
          <cell r="AD164">
            <v>322267.88591333129</v>
          </cell>
        </row>
        <row r="165">
          <cell r="C165" t="str">
            <v>Oct</v>
          </cell>
          <cell r="D165">
            <v>396405.78476000001</v>
          </cell>
          <cell r="E165">
            <v>689052.28295999998</v>
          </cell>
          <cell r="F165">
            <v>1029328.5938899999</v>
          </cell>
          <cell r="G165">
            <v>721427.70717999991</v>
          </cell>
          <cell r="I165">
            <v>2836214.3687900002</v>
          </cell>
          <cell r="O165" t="str">
            <v>Oct</v>
          </cell>
          <cell r="P165">
            <v>910373.71872999996</v>
          </cell>
          <cell r="Q165">
            <v>364977.44864999998</v>
          </cell>
          <cell r="R165">
            <v>453439.88086999994</v>
          </cell>
          <cell r="S165">
            <v>459340.82303982729</v>
          </cell>
          <cell r="T165">
            <v>2188131.8712898269</v>
          </cell>
          <cell r="Y165" t="str">
            <v>Oct</v>
          </cell>
          <cell r="Z165">
            <v>-2067058.2742299999</v>
          </cell>
          <cell r="AA165">
            <v>2188131.8712898269</v>
          </cell>
          <cell r="AB165">
            <v>228817.89102000001</v>
          </cell>
          <cell r="AD165">
            <v>349891.48807982705</v>
          </cell>
        </row>
        <row r="166">
          <cell r="C166" t="str">
            <v>Nov</v>
          </cell>
          <cell r="D166">
            <v>420408.65146000002</v>
          </cell>
          <cell r="E166">
            <v>735512.78822999995</v>
          </cell>
          <cell r="F166">
            <v>1160277.3653899999</v>
          </cell>
          <cell r="G166">
            <v>817818.63634999993</v>
          </cell>
          <cell r="I166">
            <v>3134017.4414300001</v>
          </cell>
          <cell r="O166" t="str">
            <v>Nov</v>
          </cell>
          <cell r="P166">
            <v>918372.42929999996</v>
          </cell>
          <cell r="Q166">
            <v>416407.33083999995</v>
          </cell>
          <cell r="R166">
            <v>516084.04277999996</v>
          </cell>
          <cell r="S166">
            <v>583507.46398812544</v>
          </cell>
          <cell r="T166">
            <v>2434371.266908125</v>
          </cell>
          <cell r="Y166" t="str">
            <v>Nov</v>
          </cell>
          <cell r="Z166">
            <v>-2342023.8551399997</v>
          </cell>
          <cell r="AA166">
            <v>2434371.266908125</v>
          </cell>
          <cell r="AB166">
            <v>184481.10756</v>
          </cell>
          <cell r="AD166">
            <v>276828.5193281254</v>
          </cell>
        </row>
        <row r="167">
          <cell r="C167" t="str">
            <v>Dic</v>
          </cell>
          <cell r="D167">
            <v>443042.26229000004</v>
          </cell>
          <cell r="E167">
            <v>787135.75596999994</v>
          </cell>
          <cell r="F167">
            <v>1263835.8688599998</v>
          </cell>
          <cell r="G167">
            <v>865745.32414999988</v>
          </cell>
          <cell r="I167">
            <v>3359759.2112700003</v>
          </cell>
          <cell r="O167" t="str">
            <v>Dic</v>
          </cell>
          <cell r="P167">
            <v>947511.96886999998</v>
          </cell>
          <cell r="Q167">
            <v>472532.97557999997</v>
          </cell>
          <cell r="R167">
            <v>649499.18134999997</v>
          </cell>
          <cell r="S167">
            <v>622775.2242601082</v>
          </cell>
          <cell r="T167">
            <v>2692319.3500601077</v>
          </cell>
          <cell r="Y167" t="str">
            <v>Dic</v>
          </cell>
          <cell r="Z167">
            <v>-2373246.4087599996</v>
          </cell>
          <cell r="AA167">
            <v>2692319.3500601077</v>
          </cell>
          <cell r="AB167">
            <v>2948.3526000000129</v>
          </cell>
          <cell r="AD167">
            <v>322021.29390010808</v>
          </cell>
        </row>
        <row r="168">
          <cell r="B168">
            <v>1996</v>
          </cell>
          <cell r="C168" t="str">
            <v>Ene</v>
          </cell>
          <cell r="D168">
            <v>22899.513849999999</v>
          </cell>
          <cell r="E168">
            <v>49575.174469999998</v>
          </cell>
          <cell r="F168">
            <v>112768.81318</v>
          </cell>
          <cell r="G168">
            <v>15695.37383</v>
          </cell>
          <cell r="I168">
            <v>200938.87533000001</v>
          </cell>
          <cell r="N168">
            <v>1996</v>
          </cell>
          <cell r="O168" t="str">
            <v>Ene</v>
          </cell>
          <cell r="P168">
            <v>-40330.620990000003</v>
          </cell>
          <cell r="Q168">
            <v>50185.876210000002</v>
          </cell>
          <cell r="R168">
            <v>20364.71285</v>
          </cell>
          <cell r="S168">
            <v>71124.668130000005</v>
          </cell>
          <cell r="T168">
            <v>101344.63619999999</v>
          </cell>
          <cell r="X168">
            <v>1996</v>
          </cell>
          <cell r="Y168" t="str">
            <v>Ene</v>
          </cell>
          <cell r="Z168">
            <v>-238568.97372000001</v>
          </cell>
          <cell r="AA168">
            <v>101344.63619999999</v>
          </cell>
          <cell r="AB168">
            <v>-23876.388029999998</v>
          </cell>
          <cell r="AD168">
            <v>-161100.72555</v>
          </cell>
        </row>
        <row r="169">
          <cell r="C169" t="str">
            <v>Feb</v>
          </cell>
          <cell r="D169">
            <v>50477.054830000001</v>
          </cell>
          <cell r="E169">
            <v>96040.2696</v>
          </cell>
          <cell r="F169">
            <v>218882.71103999999</v>
          </cell>
          <cell r="G169">
            <v>59742.364780000004</v>
          </cell>
          <cell r="I169">
            <v>425142.40025000001</v>
          </cell>
          <cell r="O169" t="str">
            <v>Feb</v>
          </cell>
          <cell r="P169">
            <v>-106568.61629000001</v>
          </cell>
          <cell r="Q169">
            <v>136916.23489999998</v>
          </cell>
          <cell r="R169">
            <v>29893.305529999998</v>
          </cell>
          <cell r="S169">
            <v>234963.11018000002</v>
          </cell>
          <cell r="T169">
            <v>295204.03431999998</v>
          </cell>
          <cell r="Y169" t="str">
            <v>Feb</v>
          </cell>
          <cell r="Z169">
            <v>-564940.78875000007</v>
          </cell>
          <cell r="AA169">
            <v>295204.03431999998</v>
          </cell>
          <cell r="AB169">
            <v>-43783.062789999996</v>
          </cell>
          <cell r="AD169">
            <v>-313519.81722000008</v>
          </cell>
        </row>
        <row r="170">
          <cell r="C170" t="str">
            <v>Mar</v>
          </cell>
          <cell r="D170">
            <v>76830.118920000008</v>
          </cell>
          <cell r="E170">
            <v>143334.21244</v>
          </cell>
          <cell r="F170">
            <v>333647.30683999998</v>
          </cell>
          <cell r="G170">
            <v>77046.309689999995</v>
          </cell>
          <cell r="I170">
            <v>630857.94788999995</v>
          </cell>
          <cell r="O170" t="str">
            <v>Mar</v>
          </cell>
          <cell r="P170">
            <v>-174252.53962</v>
          </cell>
          <cell r="Q170">
            <v>267069.08045000001</v>
          </cell>
          <cell r="R170">
            <v>127655.32248</v>
          </cell>
          <cell r="S170">
            <v>331094.37242999999</v>
          </cell>
          <cell r="T170">
            <v>551566.23573999992</v>
          </cell>
          <cell r="Y170" t="str">
            <v>Mar</v>
          </cell>
          <cell r="Z170">
            <v>-894497.85767000006</v>
          </cell>
          <cell r="AA170">
            <v>551566.23573999992</v>
          </cell>
          <cell r="AB170">
            <v>-55474.460379999997</v>
          </cell>
          <cell r="AD170">
            <v>-398406.08231000014</v>
          </cell>
        </row>
        <row r="171">
          <cell r="C171" t="str">
            <v>Abr</v>
          </cell>
          <cell r="D171">
            <v>100104.75218000001</v>
          </cell>
          <cell r="E171">
            <v>191010.4829</v>
          </cell>
          <cell r="F171">
            <v>441142.27687999996</v>
          </cell>
          <cell r="G171">
            <v>150550.70043999999</v>
          </cell>
          <cell r="I171">
            <v>882808.21239999996</v>
          </cell>
          <cell r="O171" t="str">
            <v>Abr</v>
          </cell>
          <cell r="P171">
            <v>-93395.746759999995</v>
          </cell>
          <cell r="Q171">
            <v>301033.54220999999</v>
          </cell>
          <cell r="R171">
            <v>197711.23788999999</v>
          </cell>
          <cell r="S171">
            <v>412055.34944000002</v>
          </cell>
          <cell r="T171">
            <v>817404.38277999987</v>
          </cell>
          <cell r="Y171" t="str">
            <v>Abr</v>
          </cell>
          <cell r="Z171">
            <v>-1128575.5329800001</v>
          </cell>
          <cell r="AA171">
            <v>817404.38277999987</v>
          </cell>
          <cell r="AB171">
            <v>-112112.46716999999</v>
          </cell>
          <cell r="AD171">
            <v>-423283.61737000023</v>
          </cell>
        </row>
        <row r="172">
          <cell r="C172" t="str">
            <v>May</v>
          </cell>
          <cell r="D172">
            <v>129826.04419000002</v>
          </cell>
          <cell r="E172">
            <v>242167.39316000001</v>
          </cell>
          <cell r="F172">
            <v>622359.29986999999</v>
          </cell>
          <cell r="G172">
            <v>212422.00975999999</v>
          </cell>
          <cell r="I172">
            <v>1206774.7469799998</v>
          </cell>
          <cell r="O172" t="str">
            <v>May</v>
          </cell>
          <cell r="P172">
            <v>-68238.135939999993</v>
          </cell>
          <cell r="Q172">
            <v>448320.66957999999</v>
          </cell>
          <cell r="R172">
            <v>250821.74296</v>
          </cell>
          <cell r="S172">
            <v>387976.19415</v>
          </cell>
          <cell r="T172">
            <v>1018880.4707499999</v>
          </cell>
          <cell r="Y172" t="str">
            <v>May</v>
          </cell>
          <cell r="Z172">
            <v>-1281138.6704500001</v>
          </cell>
          <cell r="AA172">
            <v>1018880.4707499999</v>
          </cell>
          <cell r="AB172">
            <v>-138970.18466</v>
          </cell>
          <cell r="AD172">
            <v>-401228.38436000026</v>
          </cell>
        </row>
        <row r="173">
          <cell r="C173" t="str">
            <v>Jun</v>
          </cell>
          <cell r="D173">
            <v>150818.82788000003</v>
          </cell>
          <cell r="E173">
            <v>285011.87341</v>
          </cell>
          <cell r="F173">
            <v>774330.19458999997</v>
          </cell>
          <cell r="G173">
            <v>243071.28246999998</v>
          </cell>
          <cell r="I173">
            <v>1453232.1783499997</v>
          </cell>
          <cell r="O173" t="str">
            <v>Jun</v>
          </cell>
          <cell r="P173">
            <v>59948.661500000002</v>
          </cell>
          <cell r="Q173">
            <v>488662.70632</v>
          </cell>
          <cell r="R173">
            <v>435097.04193000001</v>
          </cell>
          <cell r="S173">
            <v>427636.18148999999</v>
          </cell>
          <cell r="T173">
            <v>1411344.59124</v>
          </cell>
          <cell r="Y173" t="str">
            <v>Jun</v>
          </cell>
          <cell r="Z173">
            <v>-1670497.3704000001</v>
          </cell>
          <cell r="AA173">
            <v>1411344.59124</v>
          </cell>
          <cell r="AB173">
            <v>-104098.84787</v>
          </cell>
          <cell r="AD173">
            <v>-363251.62703000015</v>
          </cell>
        </row>
        <row r="174">
          <cell r="C174" t="str">
            <v>Jul</v>
          </cell>
          <cell r="D174">
            <v>171049.06830000001</v>
          </cell>
          <cell r="E174">
            <v>337608.65161</v>
          </cell>
          <cell r="F174">
            <v>957200.86755999993</v>
          </cell>
          <cell r="G174">
            <v>301801.01869</v>
          </cell>
          <cell r="I174">
            <v>1767659.6061599997</v>
          </cell>
          <cell r="O174" t="str">
            <v>Jul</v>
          </cell>
          <cell r="P174">
            <v>189069.00537999999</v>
          </cell>
          <cell r="Q174">
            <v>547798.07770999998</v>
          </cell>
          <cell r="R174">
            <v>465144.65451000002</v>
          </cell>
          <cell r="S174">
            <v>596375.56767000002</v>
          </cell>
          <cell r="T174">
            <v>1798387.3052699999</v>
          </cell>
          <cell r="Y174" t="str">
            <v>Jul</v>
          </cell>
          <cell r="Z174">
            <v>-2070208.65919</v>
          </cell>
          <cell r="AA174">
            <v>1798387.3052699999</v>
          </cell>
          <cell r="AB174">
            <v>-19319.070699999997</v>
          </cell>
          <cell r="AD174">
            <v>-291140.42462000012</v>
          </cell>
        </row>
        <row r="175">
          <cell r="C175" t="str">
            <v>Ago</v>
          </cell>
          <cell r="D175">
            <v>189037.11863000001</v>
          </cell>
          <cell r="E175">
            <v>395585.16395999998</v>
          </cell>
          <cell r="F175">
            <v>1121855.81905</v>
          </cell>
          <cell r="G175">
            <v>355754.13841999997</v>
          </cell>
          <cell r="I175">
            <v>2062232.2400599997</v>
          </cell>
          <cell r="O175" t="str">
            <v>Ago</v>
          </cell>
          <cell r="P175">
            <v>250216.39565999998</v>
          </cell>
          <cell r="Q175">
            <v>1025587.9355299999</v>
          </cell>
          <cell r="R175">
            <v>482552.52761000005</v>
          </cell>
          <cell r="S175">
            <v>490217.34367000003</v>
          </cell>
          <cell r="T175">
            <v>2248574.2024699999</v>
          </cell>
          <cell r="Y175" t="str">
            <v>Ago</v>
          </cell>
          <cell r="Z175">
            <v>-2481940.9920299998</v>
          </cell>
          <cell r="AA175">
            <v>2248574.2024699999</v>
          </cell>
          <cell r="AB175">
            <v>-32907.500139999996</v>
          </cell>
          <cell r="AD175">
            <v>-266274.28969999996</v>
          </cell>
        </row>
        <row r="176">
          <cell r="C176" t="str">
            <v>Sep</v>
          </cell>
          <cell r="D176">
            <v>205551.24368000001</v>
          </cell>
          <cell r="E176">
            <v>443235.91015999997</v>
          </cell>
          <cell r="F176">
            <v>1259257.24605</v>
          </cell>
          <cell r="G176">
            <v>406327.64154999994</v>
          </cell>
          <cell r="I176">
            <v>2314372.0414399998</v>
          </cell>
          <cell r="O176" t="str">
            <v>Sep</v>
          </cell>
          <cell r="P176">
            <v>429438.20572999999</v>
          </cell>
          <cell r="Q176">
            <v>1068628.1437499998</v>
          </cell>
          <cell r="R176">
            <v>562207.31557000009</v>
          </cell>
          <cell r="S176">
            <v>666474.10122000007</v>
          </cell>
          <cell r="T176">
            <v>2726747.76627</v>
          </cell>
          <cell r="Y176" t="str">
            <v>Sep</v>
          </cell>
          <cell r="Z176">
            <v>-2912992.32155</v>
          </cell>
          <cell r="AA176">
            <v>2726747.76627</v>
          </cell>
          <cell r="AB176">
            <v>-43973.171959999992</v>
          </cell>
          <cell r="AD176">
            <v>-230217.72723999998</v>
          </cell>
        </row>
        <row r="177">
          <cell r="C177" t="str">
            <v>Oct</v>
          </cell>
          <cell r="D177">
            <v>219654.24647000001</v>
          </cell>
          <cell r="E177">
            <v>496628.17475999997</v>
          </cell>
          <cell r="F177">
            <v>1459963.68356</v>
          </cell>
          <cell r="G177">
            <v>482441.96676999994</v>
          </cell>
          <cell r="I177">
            <v>2658688.0715600001</v>
          </cell>
          <cell r="O177" t="str">
            <v>Oct</v>
          </cell>
          <cell r="P177">
            <v>699064.39471999998</v>
          </cell>
          <cell r="Q177">
            <v>1167707.6582599997</v>
          </cell>
          <cell r="R177">
            <v>641930.95072000008</v>
          </cell>
          <cell r="S177">
            <v>778686.63878000004</v>
          </cell>
          <cell r="T177">
            <v>3287389.6424799999</v>
          </cell>
          <cell r="Y177" t="str">
            <v>Oct</v>
          </cell>
          <cell r="Z177">
            <v>-3363859.5133699998</v>
          </cell>
          <cell r="AA177">
            <v>3287389.6424799999</v>
          </cell>
          <cell r="AB177">
            <v>-9241.932489999992</v>
          </cell>
          <cell r="AD177">
            <v>-85711.803379999896</v>
          </cell>
        </row>
        <row r="178">
          <cell r="C178" t="str">
            <v>Nov</v>
          </cell>
          <cell r="D178">
            <v>233545.36512</v>
          </cell>
          <cell r="E178">
            <v>578135.14705999999</v>
          </cell>
          <cell r="F178">
            <v>1608628.7973500001</v>
          </cell>
          <cell r="G178">
            <v>534038.86857999989</v>
          </cell>
          <cell r="I178">
            <v>2954348.1781100002</v>
          </cell>
          <cell r="O178" t="str">
            <v>Nov</v>
          </cell>
          <cell r="P178">
            <v>893809.98783999996</v>
          </cell>
          <cell r="Q178">
            <v>1311939.8990799997</v>
          </cell>
          <cell r="R178">
            <v>642668.87895000004</v>
          </cell>
          <cell r="S178">
            <v>807184.76399000001</v>
          </cell>
          <cell r="T178">
            <v>3655603.5298600001</v>
          </cell>
          <cell r="Y178" t="str">
            <v>Nov</v>
          </cell>
          <cell r="Z178">
            <v>-3612282.6165099996</v>
          </cell>
          <cell r="AA178">
            <v>3655603.5298600001</v>
          </cell>
          <cell r="AB178">
            <v>10182.019270000008</v>
          </cell>
          <cell r="AD178">
            <v>53502.932620000516</v>
          </cell>
        </row>
        <row r="179">
          <cell r="C179" t="str">
            <v>Dic</v>
          </cell>
          <cell r="D179">
            <v>253806.27334000001</v>
          </cell>
          <cell r="E179">
            <v>640569.84491999994</v>
          </cell>
          <cell r="F179">
            <v>1739824.5096100001</v>
          </cell>
          <cell r="G179">
            <v>585241.19255999988</v>
          </cell>
          <cell r="I179">
            <v>3219441.8204300003</v>
          </cell>
          <cell r="O179" t="str">
            <v>Dic</v>
          </cell>
          <cell r="P179">
            <v>1995421.3680699999</v>
          </cell>
          <cell r="Q179">
            <v>1653160.5016299996</v>
          </cell>
          <cell r="R179">
            <v>904608.8340400001</v>
          </cell>
          <cell r="S179">
            <v>1018032.5725700001</v>
          </cell>
          <cell r="T179">
            <v>5571223.2763100006</v>
          </cell>
          <cell r="Y179" t="str">
            <v>Dic</v>
          </cell>
          <cell r="Z179">
            <v>-3989461.6900199996</v>
          </cell>
          <cell r="AA179">
            <v>5571223.2763100006</v>
          </cell>
          <cell r="AB179">
            <v>-9606.4302199999911</v>
          </cell>
          <cell r="AD179">
            <v>1572155.156070001</v>
          </cell>
        </row>
        <row r="180">
          <cell r="B180" t="str">
            <v>1997 (p)</v>
          </cell>
          <cell r="C180" t="str">
            <v>Ene</v>
          </cell>
          <cell r="D180">
            <v>21458.873970000001</v>
          </cell>
          <cell r="E180">
            <v>53235.418460000001</v>
          </cell>
          <cell r="F180">
            <v>179265.639</v>
          </cell>
          <cell r="G180">
            <v>26111.2084</v>
          </cell>
          <cell r="I180">
            <v>280071.13983</v>
          </cell>
          <cell r="N180" t="str">
            <v>1997 (p)</v>
          </cell>
          <cell r="O180" t="str">
            <v>Ene</v>
          </cell>
          <cell r="P180">
            <v>192010.09516</v>
          </cell>
          <cell r="Q180">
            <v>49727.278480000001</v>
          </cell>
          <cell r="R180">
            <v>-2176.2264599999999</v>
          </cell>
          <cell r="S180">
            <v>159832.60722999999</v>
          </cell>
          <cell r="T180">
            <v>399393.75440999999</v>
          </cell>
          <cell r="X180" t="str">
            <v>1997 (p)</v>
          </cell>
          <cell r="Y180" t="str">
            <v>Ene</v>
          </cell>
          <cell r="Z180">
            <v>-374670.18338</v>
          </cell>
          <cell r="AA180">
            <v>399393.75440999999</v>
          </cell>
          <cell r="AB180">
            <v>-86604.702720000001</v>
          </cell>
          <cell r="AD180">
            <v>-61881.131690000009</v>
          </cell>
        </row>
        <row r="181">
          <cell r="C181" t="str">
            <v>Feb</v>
          </cell>
          <cell r="D181">
            <v>49990.435599999997</v>
          </cell>
          <cell r="E181">
            <v>106665.57980000001</v>
          </cell>
          <cell r="F181">
            <v>346977.34603000002</v>
          </cell>
          <cell r="G181">
            <v>83846.347380000007</v>
          </cell>
          <cell r="I181">
            <v>587479.70880999998</v>
          </cell>
          <cell r="O181" t="str">
            <v>Feb</v>
          </cell>
          <cell r="P181">
            <v>264518.14072000002</v>
          </cell>
          <cell r="Q181">
            <v>199209.95922000002</v>
          </cell>
          <cell r="R181">
            <v>58494.852170000006</v>
          </cell>
          <cell r="S181">
            <v>374017.31685</v>
          </cell>
          <cell r="T181">
            <v>896240.26896000002</v>
          </cell>
          <cell r="Y181" t="str">
            <v>Feb</v>
          </cell>
          <cell r="Z181">
            <v>-870141.08658</v>
          </cell>
          <cell r="AA181">
            <v>896240.26896000002</v>
          </cell>
          <cell r="AB181">
            <v>-106392.29055000001</v>
          </cell>
          <cell r="AD181">
            <v>-80293.108169999992</v>
          </cell>
        </row>
        <row r="182">
          <cell r="C182" t="str">
            <v>Mar</v>
          </cell>
          <cell r="D182">
            <v>76386.323409999997</v>
          </cell>
          <cell r="E182">
            <v>155599.06575000001</v>
          </cell>
          <cell r="F182">
            <v>516251.68075000006</v>
          </cell>
          <cell r="G182">
            <v>125503.31884000001</v>
          </cell>
          <cell r="I182">
            <v>873740.38874999993</v>
          </cell>
          <cell r="O182" t="str">
            <v>Mar</v>
          </cell>
          <cell r="P182">
            <v>410036.34215000004</v>
          </cell>
          <cell r="Q182">
            <v>314491.98936000001</v>
          </cell>
          <cell r="R182">
            <v>100571.58579000001</v>
          </cell>
          <cell r="S182">
            <v>579591.14642999996</v>
          </cell>
          <cell r="T182">
            <v>1404691.0637300001</v>
          </cell>
          <cell r="Y182" t="str">
            <v>Mar</v>
          </cell>
          <cell r="Z182">
            <v>-1251024.3294299999</v>
          </cell>
          <cell r="AA182">
            <v>1404691.0637300001</v>
          </cell>
          <cell r="AB182">
            <v>-110539.99701000001</v>
          </cell>
          <cell r="AD182">
            <v>43126.737290000121</v>
          </cell>
        </row>
        <row r="183">
          <cell r="C183" t="str">
            <v>Abr</v>
          </cell>
          <cell r="D183">
            <v>100230.81586</v>
          </cell>
          <cell r="E183">
            <v>212025.01800000001</v>
          </cell>
          <cell r="F183">
            <v>727633.0684300001</v>
          </cell>
          <cell r="G183">
            <v>176719.06095000001</v>
          </cell>
          <cell r="I183">
            <v>1216607.96324</v>
          </cell>
          <cell r="O183" t="str">
            <v>Abr</v>
          </cell>
          <cell r="P183">
            <v>625042.68231000006</v>
          </cell>
          <cell r="Q183">
            <v>445439.98560999997</v>
          </cell>
          <cell r="R183">
            <v>146285.97908000002</v>
          </cell>
          <cell r="S183">
            <v>678847.50430999999</v>
          </cell>
          <cell r="T183">
            <v>1895616.1513100001</v>
          </cell>
          <cell r="Y183" t="str">
            <v>Abr</v>
          </cell>
          <cell r="Z183">
            <v>-1673575.6427799999</v>
          </cell>
          <cell r="AA183">
            <v>1895616.1513100001</v>
          </cell>
          <cell r="AB183">
            <v>-123153.65503000001</v>
          </cell>
          <cell r="AD183">
            <v>98886.853500000216</v>
          </cell>
        </row>
        <row r="184">
          <cell r="C184" t="str">
            <v>May</v>
          </cell>
          <cell r="D184">
            <v>123695.43988000001</v>
          </cell>
          <cell r="E184">
            <v>256490.21923000002</v>
          </cell>
          <cell r="F184">
            <v>891843.61048000003</v>
          </cell>
          <cell r="G184">
            <v>240877.57551000002</v>
          </cell>
          <cell r="I184">
            <v>1512906.8451</v>
          </cell>
          <cell r="O184" t="str">
            <v>May</v>
          </cell>
          <cell r="P184">
            <v>864227.23750000005</v>
          </cell>
          <cell r="Q184">
            <v>562679.59771</v>
          </cell>
          <cell r="R184">
            <v>141296.92512000003</v>
          </cell>
          <cell r="S184">
            <v>656291.38462999999</v>
          </cell>
          <cell r="T184">
            <v>2224495.1449600002</v>
          </cell>
          <cell r="Y184" t="str">
            <v>May</v>
          </cell>
          <cell r="Z184">
            <v>-1881103.7799499999</v>
          </cell>
          <cell r="AA184">
            <v>2224495.1449600002</v>
          </cell>
          <cell r="AB184">
            <v>-19918.772410000005</v>
          </cell>
          <cell r="AD184">
            <v>323472.59260000032</v>
          </cell>
        </row>
        <row r="185">
          <cell r="C185" t="str">
            <v>Jun</v>
          </cell>
          <cell r="D185">
            <v>142361.54466000001</v>
          </cell>
          <cell r="E185">
            <v>299412.39669000002</v>
          </cell>
          <cell r="F185">
            <v>1025614.31053</v>
          </cell>
          <cell r="G185">
            <v>330428.58091000002</v>
          </cell>
          <cell r="I185">
            <v>1797816.8327899999</v>
          </cell>
          <cell r="O185" t="str">
            <v>Jun</v>
          </cell>
          <cell r="P185">
            <v>991628.49959000002</v>
          </cell>
          <cell r="Q185">
            <v>599898.67344000004</v>
          </cell>
          <cell r="R185">
            <v>239799.85112000004</v>
          </cell>
          <cell r="S185">
            <v>729020.67353000003</v>
          </cell>
          <cell r="T185">
            <v>2560347.6976800002</v>
          </cell>
          <cell r="Y185" t="str">
            <v>Jun</v>
          </cell>
          <cell r="Z185">
            <v>-2149607.7091600001</v>
          </cell>
          <cell r="AA185">
            <v>2560347.6976800002</v>
          </cell>
          <cell r="AB185">
            <v>-36208.777660000007</v>
          </cell>
          <cell r="AD185">
            <v>374531.21086000011</v>
          </cell>
        </row>
        <row r="186">
          <cell r="C186" t="str">
            <v>Jul</v>
          </cell>
          <cell r="D186">
            <v>158871.42758000002</v>
          </cell>
          <cell r="E186">
            <v>351011.59308000002</v>
          </cell>
          <cell r="F186">
            <v>1175111.27217</v>
          </cell>
          <cell r="G186">
            <v>403633.15659000003</v>
          </cell>
          <cell r="I186">
            <v>2088627.44942</v>
          </cell>
          <cell r="O186" t="str">
            <v>Jul</v>
          </cell>
          <cell r="P186">
            <v>1102095.2902500001</v>
          </cell>
          <cell r="Q186">
            <v>853744.02324000001</v>
          </cell>
          <cell r="R186">
            <v>291025.34457000002</v>
          </cell>
          <cell r="S186">
            <v>634764.20452999999</v>
          </cell>
          <cell r="T186">
            <v>2881628.86259</v>
          </cell>
          <cell r="Y186" t="str">
            <v>Jul</v>
          </cell>
          <cell r="Z186">
            <v>-2413675.2331099999</v>
          </cell>
          <cell r="AA186">
            <v>2881628.86259</v>
          </cell>
          <cell r="AB186">
            <v>-84990.385540000017</v>
          </cell>
          <cell r="AD186">
            <v>382963.24394000007</v>
          </cell>
        </row>
        <row r="187">
          <cell r="C187" t="str">
            <v>Ago</v>
          </cell>
          <cell r="D187">
            <v>171354.65592000002</v>
          </cell>
          <cell r="E187">
            <v>390503.00804000004</v>
          </cell>
          <cell r="F187">
            <v>1318683.50364</v>
          </cell>
          <cell r="G187">
            <v>485206.00783000002</v>
          </cell>
          <cell r="I187">
            <v>2365747.1754299998</v>
          </cell>
          <cell r="O187" t="str">
            <v>Ago</v>
          </cell>
          <cell r="P187">
            <v>1139821.8823600002</v>
          </cell>
          <cell r="Q187">
            <v>926060.87471999996</v>
          </cell>
          <cell r="R187">
            <v>370040.74883</v>
          </cell>
          <cell r="S187">
            <v>786876.55744999996</v>
          </cell>
          <cell r="T187">
            <v>3222800.06336</v>
          </cell>
          <cell r="Y187" t="str">
            <v>Ago</v>
          </cell>
          <cell r="Z187">
            <v>-2774178.31036</v>
          </cell>
          <cell r="AA187">
            <v>3222800.06336</v>
          </cell>
          <cell r="AB187">
            <v>-64292.784430000014</v>
          </cell>
          <cell r="AD187">
            <v>384328.96857000003</v>
          </cell>
        </row>
        <row r="188">
          <cell r="C188" t="str">
            <v>Sep</v>
          </cell>
          <cell r="D188">
            <v>187689.33712000001</v>
          </cell>
          <cell r="E188">
            <v>443247.69712000003</v>
          </cell>
          <cell r="F188">
            <v>1475822.30742</v>
          </cell>
          <cell r="G188">
            <v>554046.20296000002</v>
          </cell>
          <cell r="I188">
            <v>2660805.5446199998</v>
          </cell>
          <cell r="O188" t="str">
            <v>Sep</v>
          </cell>
          <cell r="P188">
            <v>1044821.2411300002</v>
          </cell>
          <cell r="Q188">
            <v>1148432.0716800001</v>
          </cell>
          <cell r="R188">
            <v>413952.59125</v>
          </cell>
          <cell r="S188">
            <v>878845.45863999997</v>
          </cell>
          <cell r="T188">
            <v>3486051.3626999999</v>
          </cell>
          <cell r="Y188" t="str">
            <v>Sep</v>
          </cell>
          <cell r="Z188">
            <v>-3164871.8856699998</v>
          </cell>
          <cell r="AA188">
            <v>3486051.3626999999</v>
          </cell>
          <cell r="AB188">
            <v>10951.139559999981</v>
          </cell>
          <cell r="AD188">
            <v>332130.61659000017</v>
          </cell>
        </row>
        <row r="189">
          <cell r="C189" t="str">
            <v>Oct</v>
          </cell>
          <cell r="D189">
            <v>199301.70037000001</v>
          </cell>
          <cell r="E189">
            <v>494568.37804000004</v>
          </cell>
          <cell r="F189">
            <v>1639731.85033</v>
          </cell>
          <cell r="G189">
            <v>690001.92186999996</v>
          </cell>
          <cell r="I189">
            <v>3023603.8506100001</v>
          </cell>
          <cell r="O189" t="str">
            <v>Oct</v>
          </cell>
          <cell r="P189">
            <v>1069522.0285700003</v>
          </cell>
          <cell r="Q189">
            <v>1287548.0581400001</v>
          </cell>
          <cell r="R189">
            <v>443908.75660999998</v>
          </cell>
          <cell r="S189">
            <v>997887.31663999998</v>
          </cell>
          <cell r="T189">
            <v>3798866.1599599998</v>
          </cell>
          <cell r="Y189" t="str">
            <v>Oct</v>
          </cell>
          <cell r="Z189">
            <v>-3633252.0492999996</v>
          </cell>
          <cell r="AA189">
            <v>3798866.1599599998</v>
          </cell>
          <cell r="AB189">
            <v>95462.169219999982</v>
          </cell>
          <cell r="AD189">
            <v>261076.27988000022</v>
          </cell>
        </row>
        <row r="190">
          <cell r="C190" t="str">
            <v>Nov</v>
          </cell>
          <cell r="D190">
            <v>208198.81092000002</v>
          </cell>
          <cell r="E190">
            <v>559076.38533000008</v>
          </cell>
          <cell r="F190">
            <v>1768245.15338</v>
          </cell>
          <cell r="G190">
            <v>767229.21057999996</v>
          </cell>
          <cell r="I190">
            <v>3302749.5602100003</v>
          </cell>
          <cell r="O190" t="str">
            <v>Nov</v>
          </cell>
          <cell r="P190">
            <v>1323783.1067000004</v>
          </cell>
          <cell r="Q190">
            <v>1368255.0678600001</v>
          </cell>
          <cell r="R190">
            <v>458779.46885999996</v>
          </cell>
          <cell r="S190">
            <v>941780.43950999994</v>
          </cell>
          <cell r="T190">
            <v>4092598.08293</v>
          </cell>
          <cell r="Y190" t="str">
            <v>Nov</v>
          </cell>
          <cell r="Z190">
            <v>-4006137.2416499997</v>
          </cell>
          <cell r="AA190">
            <v>4092598.08293</v>
          </cell>
          <cell r="AB190">
            <v>2807.0038699999859</v>
          </cell>
          <cell r="AD190">
            <v>89267.84515000027</v>
          </cell>
        </row>
        <row r="191">
          <cell r="C191" t="str">
            <v>Dic*</v>
          </cell>
          <cell r="D191">
            <v>218331.27782000002</v>
          </cell>
          <cell r="E191">
            <v>605667.1873300001</v>
          </cell>
          <cell r="F191">
            <v>1939515.6369</v>
          </cell>
          <cell r="G191">
            <v>848855.76094999991</v>
          </cell>
          <cell r="I191">
            <v>3612369.8630000004</v>
          </cell>
          <cell r="O191" t="str">
            <v>Dic*</v>
          </cell>
          <cell r="P191">
            <v>1649391.1537300004</v>
          </cell>
          <cell r="Q191">
            <v>1472688.22083</v>
          </cell>
          <cell r="R191">
            <v>313145.07629</v>
          </cell>
          <cell r="S191">
            <v>1281444.6990799999</v>
          </cell>
          <cell r="T191">
            <v>4716669.1499300003</v>
          </cell>
          <cell r="Y191" t="str">
            <v>Dic*</v>
          </cell>
          <cell r="Z191">
            <v>-4710923.4390799999</v>
          </cell>
          <cell r="AA191">
            <v>4716669.1499300003</v>
          </cell>
          <cell r="AB191">
            <v>-21036.958130000014</v>
          </cell>
          <cell r="AD191">
            <v>-15291.247279999632</v>
          </cell>
        </row>
        <row r="192">
          <cell r="B192" t="str">
            <v>1998 (p)</v>
          </cell>
          <cell r="C192" t="str">
            <v>Ene</v>
          </cell>
          <cell r="D192">
            <v>10350.36</v>
          </cell>
          <cell r="E192">
            <v>38654.15</v>
          </cell>
          <cell r="F192">
            <v>141359.57999999999</v>
          </cell>
          <cell r="G192">
            <v>64620.83</v>
          </cell>
          <cell r="I192">
            <v>254984.93</v>
          </cell>
          <cell r="N192" t="str">
            <v>1998 (p)</v>
          </cell>
          <cell r="O192" t="str">
            <v>Ene</v>
          </cell>
          <cell r="P192">
            <v>-31332.01</v>
          </cell>
          <cell r="Q192">
            <v>99502.02</v>
          </cell>
          <cell r="R192">
            <v>20191.490000000002</v>
          </cell>
          <cell r="S192">
            <v>74486.600000000006</v>
          </cell>
          <cell r="T192">
            <v>162848.10999999999</v>
          </cell>
          <cell r="X192" t="str">
            <v>1998 (p)</v>
          </cell>
          <cell r="Y192" t="str">
            <v>Ene</v>
          </cell>
          <cell r="Z192">
            <v>-348426.18</v>
          </cell>
          <cell r="AA192">
            <v>162848.10999999999</v>
          </cell>
          <cell r="AB192">
            <v>51421.14</v>
          </cell>
          <cell r="AD192">
            <v>-134156.93</v>
          </cell>
        </row>
        <row r="193">
          <cell r="C193" t="str">
            <v>Feb</v>
          </cell>
          <cell r="D193">
            <v>21244.04</v>
          </cell>
          <cell r="E193">
            <v>76723.61</v>
          </cell>
          <cell r="F193">
            <v>317102.78000000003</v>
          </cell>
          <cell r="G193">
            <v>149456.01</v>
          </cell>
          <cell r="I193">
            <v>564526.43999999994</v>
          </cell>
          <cell r="O193" t="str">
            <v>Feb</v>
          </cell>
          <cell r="P193">
            <v>-187804.52000000002</v>
          </cell>
          <cell r="Q193">
            <v>76123.06</v>
          </cell>
          <cell r="R193">
            <v>95250.08</v>
          </cell>
          <cell r="S193">
            <v>302900.09999999998</v>
          </cell>
          <cell r="T193">
            <v>286468.73</v>
          </cell>
          <cell r="Y193" t="str">
            <v>Feb</v>
          </cell>
          <cell r="Z193">
            <v>-850751.7</v>
          </cell>
          <cell r="AA193">
            <v>286468.73</v>
          </cell>
          <cell r="AB193">
            <v>46867.25</v>
          </cell>
          <cell r="AD193">
            <v>-517415.72</v>
          </cell>
        </row>
        <row r="194">
          <cell r="C194" t="str">
            <v>Mar</v>
          </cell>
          <cell r="D194">
            <v>34378.949999999997</v>
          </cell>
          <cell r="E194">
            <v>117615.58</v>
          </cell>
          <cell r="F194">
            <v>515313.42000000004</v>
          </cell>
          <cell r="G194">
            <v>202904.96000000002</v>
          </cell>
          <cell r="I194">
            <v>870212.90999999992</v>
          </cell>
          <cell r="O194" t="str">
            <v>Mar</v>
          </cell>
          <cell r="P194">
            <v>-241205.73</v>
          </cell>
          <cell r="Q194">
            <v>382864.25</v>
          </cell>
          <cell r="R194">
            <v>207646.13</v>
          </cell>
          <cell r="S194">
            <v>333711.06999999995</v>
          </cell>
          <cell r="T194">
            <v>683015.72</v>
          </cell>
          <cell r="Y194" t="str">
            <v>Mar</v>
          </cell>
          <cell r="Z194">
            <v>-1214914.22</v>
          </cell>
          <cell r="AA194">
            <v>683015.72</v>
          </cell>
          <cell r="AB194">
            <v>-484.0199999999968</v>
          </cell>
          <cell r="AD194">
            <v>-532382.52</v>
          </cell>
        </row>
        <row r="195">
          <cell r="C195" t="str">
            <v>Abr</v>
          </cell>
          <cell r="D195">
            <v>45691.77</v>
          </cell>
          <cell r="E195">
            <v>138120.21</v>
          </cell>
          <cell r="F195">
            <v>647397.56000000006</v>
          </cell>
          <cell r="G195">
            <v>261410.97000000003</v>
          </cell>
          <cell r="I195">
            <v>1092620.51</v>
          </cell>
          <cell r="O195" t="str">
            <v>Abr</v>
          </cell>
          <cell r="P195">
            <v>-101338.11000000002</v>
          </cell>
          <cell r="Q195">
            <v>384726.55</v>
          </cell>
          <cell r="R195">
            <v>125445.43000000001</v>
          </cell>
          <cell r="S195">
            <v>694481.02</v>
          </cell>
          <cell r="T195">
            <v>1103314.8899999999</v>
          </cell>
          <cell r="Y195" t="str">
            <v>Abr</v>
          </cell>
          <cell r="Z195">
            <v>-1652321.74</v>
          </cell>
          <cell r="AA195">
            <v>1103314.8899999999</v>
          </cell>
          <cell r="AB195">
            <v>45771.350000000006</v>
          </cell>
          <cell r="AD195">
            <v>-503235.50000000012</v>
          </cell>
        </row>
        <row r="196">
          <cell r="C196" t="str">
            <v>May</v>
          </cell>
          <cell r="D196">
            <v>56991.069999999992</v>
          </cell>
          <cell r="E196">
            <v>180965.55</v>
          </cell>
          <cell r="F196">
            <v>793736.15</v>
          </cell>
          <cell r="G196">
            <v>326240.98000000004</v>
          </cell>
          <cell r="I196">
            <v>1357933.75</v>
          </cell>
          <cell r="O196" t="str">
            <v>May</v>
          </cell>
          <cell r="P196">
            <v>-180655.87</v>
          </cell>
          <cell r="Q196">
            <v>501665.25</v>
          </cell>
          <cell r="R196">
            <v>126898.19</v>
          </cell>
          <cell r="S196">
            <v>750528.39</v>
          </cell>
          <cell r="T196">
            <v>1198435.96</v>
          </cell>
          <cell r="Y196" t="str">
            <v>May</v>
          </cell>
          <cell r="Z196">
            <v>-1959059.9</v>
          </cell>
          <cell r="AA196">
            <v>1198435.96</v>
          </cell>
          <cell r="AB196">
            <v>36232.850000000006</v>
          </cell>
          <cell r="AD196">
            <v>-724391.09</v>
          </cell>
        </row>
        <row r="197">
          <cell r="C197" t="str">
            <v>Jun</v>
          </cell>
          <cell r="D197">
            <v>65533.19999999999</v>
          </cell>
          <cell r="E197">
            <v>220281.28999999998</v>
          </cell>
          <cell r="F197">
            <v>1010223.31</v>
          </cell>
          <cell r="G197">
            <v>399572.02</v>
          </cell>
          <cell r="I197">
            <v>1695609.82</v>
          </cell>
          <cell r="O197" t="str">
            <v>Jun</v>
          </cell>
          <cell r="P197">
            <v>64688.100000000006</v>
          </cell>
          <cell r="Q197">
            <v>547418.47</v>
          </cell>
          <cell r="R197">
            <v>225928.15000000002</v>
          </cell>
          <cell r="S197">
            <v>514494.29000000004</v>
          </cell>
          <cell r="T197">
            <v>1352529.01</v>
          </cell>
          <cell r="Y197" t="str">
            <v>Jun</v>
          </cell>
          <cell r="Z197">
            <v>-2223950.16</v>
          </cell>
          <cell r="AA197">
            <v>1352529.01</v>
          </cell>
          <cell r="AB197">
            <v>24589.910000000003</v>
          </cell>
          <cell r="AD197">
            <v>-846831.24000000011</v>
          </cell>
        </row>
        <row r="198">
          <cell r="C198" t="str">
            <v>Jul</v>
          </cell>
          <cell r="D198">
            <v>78838.62999999999</v>
          </cell>
          <cell r="E198">
            <v>265182.84999999998</v>
          </cell>
          <cell r="F198">
            <v>1183246.22</v>
          </cell>
          <cell r="G198">
            <v>473331.44</v>
          </cell>
          <cell r="I198">
            <v>2000599.1300000001</v>
          </cell>
          <cell r="O198" t="str">
            <v>Jul</v>
          </cell>
          <cell r="P198">
            <v>168836.02000000002</v>
          </cell>
          <cell r="Q198">
            <v>614837.80999999994</v>
          </cell>
          <cell r="R198">
            <v>248525.44000000003</v>
          </cell>
          <cell r="S198">
            <v>719687.84000000008</v>
          </cell>
          <cell r="T198">
            <v>1751887.1099999999</v>
          </cell>
          <cell r="Y198" t="str">
            <v>Jul</v>
          </cell>
          <cell r="Z198">
            <v>-2582799.23</v>
          </cell>
          <cell r="AA198">
            <v>1751887.1099999999</v>
          </cell>
          <cell r="AB198">
            <v>3826.760000000002</v>
          </cell>
          <cell r="AD198">
            <v>-827085.3600000001</v>
          </cell>
        </row>
        <row r="199">
          <cell r="C199" t="str">
            <v>Ago</v>
          </cell>
          <cell r="D199">
            <v>93753.889999999985</v>
          </cell>
          <cell r="E199">
            <v>303172.76999999996</v>
          </cell>
          <cell r="F199">
            <v>1349105.51</v>
          </cell>
          <cell r="G199">
            <v>534363.61</v>
          </cell>
          <cell r="I199">
            <v>2280395.77</v>
          </cell>
          <cell r="O199" t="str">
            <v>Ago</v>
          </cell>
          <cell r="P199">
            <v>191294.78000000003</v>
          </cell>
          <cell r="Q199">
            <v>738646.66999999993</v>
          </cell>
          <cell r="R199">
            <v>343395.31000000006</v>
          </cell>
          <cell r="S199">
            <v>739080.54</v>
          </cell>
          <cell r="T199">
            <v>2012417.2999999998</v>
          </cell>
          <cell r="Y199" t="str">
            <v>Ago</v>
          </cell>
          <cell r="Z199">
            <v>-3068529.67</v>
          </cell>
          <cell r="AA199">
            <v>2012417.2999999998</v>
          </cell>
          <cell r="AB199">
            <v>84435.799999999988</v>
          </cell>
          <cell r="AD199">
            <v>-971676.57000000007</v>
          </cell>
        </row>
        <row r="200">
          <cell r="C200" t="str">
            <v>Sep</v>
          </cell>
          <cell r="D200">
            <v>109866.19999999998</v>
          </cell>
          <cell r="E200">
            <v>344713.44999999995</v>
          </cell>
          <cell r="F200">
            <v>1508029.15</v>
          </cell>
          <cell r="G200">
            <v>621842.75</v>
          </cell>
          <cell r="I200">
            <v>2584451.54</v>
          </cell>
          <cell r="O200" t="str">
            <v>Sep</v>
          </cell>
          <cell r="P200">
            <v>229933.13000000003</v>
          </cell>
          <cell r="Q200">
            <v>710635.41999999993</v>
          </cell>
          <cell r="R200">
            <v>448879.18000000005</v>
          </cell>
          <cell r="S200">
            <v>855974.09000000008</v>
          </cell>
          <cell r="T200">
            <v>2245421.8299999996</v>
          </cell>
          <cell r="Y200" t="str">
            <v>Sep</v>
          </cell>
          <cell r="Z200">
            <v>-3613164.45</v>
          </cell>
          <cell r="AA200">
            <v>2245421.8299999996</v>
          </cell>
          <cell r="AB200">
            <v>214752.63999999998</v>
          </cell>
          <cell r="AD200">
            <v>-1152989.9800000007</v>
          </cell>
        </row>
        <row r="201">
          <cell r="C201" t="str">
            <v>Oct</v>
          </cell>
          <cell r="D201">
            <v>128413.39999999998</v>
          </cell>
          <cell r="E201">
            <v>392090.58999999997</v>
          </cell>
          <cell r="F201">
            <v>1727095.63</v>
          </cell>
          <cell r="G201">
            <v>776207.8</v>
          </cell>
          <cell r="I201">
            <v>3023807.42</v>
          </cell>
          <cell r="O201" t="str">
            <v>Oct</v>
          </cell>
          <cell r="P201">
            <v>149970.61000000004</v>
          </cell>
          <cell r="Q201">
            <v>991706.65999999992</v>
          </cell>
          <cell r="R201">
            <v>486233.79000000004</v>
          </cell>
          <cell r="S201">
            <v>828116.79</v>
          </cell>
          <cell r="T201">
            <v>2456027.8499999996</v>
          </cell>
          <cell r="Y201" t="str">
            <v>Oct</v>
          </cell>
          <cell r="Z201">
            <v>-3877528.97</v>
          </cell>
          <cell r="AA201">
            <v>2456027.8499999996</v>
          </cell>
          <cell r="AB201">
            <v>242163.68999999997</v>
          </cell>
          <cell r="AD201">
            <v>-1179337.4300000006</v>
          </cell>
        </row>
        <row r="202">
          <cell r="C202" t="str">
            <v>Nov</v>
          </cell>
          <cell r="D202">
            <v>152728.08999999997</v>
          </cell>
          <cell r="E202">
            <v>436360.52999999997</v>
          </cell>
          <cell r="F202">
            <v>1911148.2399999998</v>
          </cell>
          <cell r="G202">
            <v>873392.6100000001</v>
          </cell>
          <cell r="I202">
            <v>3373629.4699999997</v>
          </cell>
          <cell r="O202" t="str">
            <v>Nov</v>
          </cell>
          <cell r="P202">
            <v>247651.97000000003</v>
          </cell>
          <cell r="Q202">
            <v>1060046.92</v>
          </cell>
          <cell r="R202">
            <v>500718.75000000006</v>
          </cell>
          <cell r="S202">
            <v>868916.32000000007</v>
          </cell>
          <cell r="T202">
            <v>2677333.9699999997</v>
          </cell>
          <cell r="Y202" t="str">
            <v>Nov</v>
          </cell>
          <cell r="Z202">
            <v>-4004351.4400000004</v>
          </cell>
          <cell r="AA202">
            <v>2677333.9699999997</v>
          </cell>
          <cell r="AB202">
            <v>120428.27999999997</v>
          </cell>
          <cell r="AD202">
            <v>-1206589.1900000006</v>
          </cell>
        </row>
        <row r="203">
          <cell r="C203" t="str">
            <v>Dic*</v>
          </cell>
          <cell r="D203">
            <v>169668.12999999998</v>
          </cell>
          <cell r="E203">
            <v>496315.29</v>
          </cell>
          <cell r="F203">
            <v>2119010.5099999998</v>
          </cell>
          <cell r="G203">
            <v>932815.71000000008</v>
          </cell>
          <cell r="I203">
            <v>3717809.6399999997</v>
          </cell>
          <cell r="O203" t="str">
            <v>Dic*</v>
          </cell>
          <cell r="P203">
            <v>417783.20000000007</v>
          </cell>
          <cell r="Q203">
            <v>1334133.9099999999</v>
          </cell>
          <cell r="R203">
            <v>534844.37000000011</v>
          </cell>
          <cell r="S203">
            <v>644844.19000000006</v>
          </cell>
          <cell r="T203">
            <v>2931605.69</v>
          </cell>
          <cell r="Y203" t="str">
            <v>Dic*</v>
          </cell>
          <cell r="Z203">
            <v>-4270342.7100000009</v>
          </cell>
          <cell r="AA203">
            <v>2931605.69</v>
          </cell>
          <cell r="AB203">
            <v>161486.69999999995</v>
          </cell>
          <cell r="AD203">
            <v>-1177250.320000001</v>
          </cell>
        </row>
        <row r="217">
          <cell r="B217" t="str">
            <v>Cuadro II-3C</v>
          </cell>
          <cell r="N217" t="str">
            <v>Cuadro II-4C</v>
          </cell>
          <cell r="X217" t="str">
            <v>Cuadro II-5C</v>
          </cell>
        </row>
        <row r="219">
          <cell r="B219" t="str">
            <v>REINTEGROS POR SERVICIOS FINANCIEROS Y NO FINANCIEROS</v>
          </cell>
          <cell r="N219" t="str">
            <v>CUENTA DE CAPITAL</v>
          </cell>
          <cell r="X219" t="str">
            <v>BALANZA CAMBIARIA</v>
          </cell>
        </row>
        <row r="221">
          <cell r="B221" t="str">
            <v>(Promedios móviles de orden 6)</v>
          </cell>
          <cell r="N221" t="str">
            <v>(Promedios móviles de órden 6)</v>
          </cell>
          <cell r="X221" t="str">
            <v>(Promedios móviles de orden 6)</v>
          </cell>
        </row>
        <row r="223">
          <cell r="G223" t="str">
            <v xml:space="preserve">             (Miles de dólares)</v>
          </cell>
          <cell r="S223" t="str">
            <v xml:space="preserve">                          (Miles de dólares)</v>
          </cell>
          <cell r="AB223" t="str">
            <v xml:space="preserve">                                 (Miles de dólares)</v>
          </cell>
        </row>
        <row r="224">
          <cell r="B224" t="str">
            <v>Período</v>
          </cell>
          <cell r="D224" t="str">
            <v>Turismo</v>
          </cell>
          <cell r="E224" t="str">
            <v>Transferencias</v>
          </cell>
          <cell r="F224" t="str">
            <v>Otros servicios</v>
          </cell>
          <cell r="G224" t="str">
            <v>Servicios</v>
          </cell>
          <cell r="I224" t="str">
            <v>Servicios</v>
          </cell>
          <cell r="N224" t="str">
            <v>Período</v>
          </cell>
          <cell r="P224" t="str">
            <v>Sector</v>
          </cell>
          <cell r="Q224" t="str">
            <v>Inversión</v>
          </cell>
          <cell r="R224" t="str">
            <v>Sector</v>
          </cell>
          <cell r="S224" t="str">
            <v>Operaciones</v>
          </cell>
          <cell r="T224" t="str">
            <v>Financiación</v>
          </cell>
          <cell r="Y224" t="str">
            <v>Período</v>
          </cell>
          <cell r="Z224" t="str">
            <v>Superávit o</v>
          </cell>
          <cell r="AA224" t="str">
            <v xml:space="preserve">  Financiación</v>
          </cell>
          <cell r="AB224" t="str">
            <v>Causaciones</v>
          </cell>
          <cell r="AD224" t="str">
            <v>Var. reservas</v>
          </cell>
        </row>
        <row r="225">
          <cell r="E225" t="str">
            <v>e ingresos</v>
          </cell>
          <cell r="F225" t="str">
            <v>no financieros</v>
          </cell>
          <cell r="G225" t="str">
            <v>financieros</v>
          </cell>
          <cell r="I225" t="str">
            <v>totales</v>
          </cell>
          <cell r="P225" t="str">
            <v>privado¹</v>
          </cell>
          <cell r="Q225" t="str">
            <v>extranjera</v>
          </cell>
          <cell r="R225" t="str">
            <v>oficial¹</v>
          </cell>
          <cell r="S225" t="str">
            <v>especiales²</v>
          </cell>
          <cell r="T225" t="str">
            <v>neta</v>
          </cell>
          <cell r="Z225" t="str">
            <v>déficit en</v>
          </cell>
          <cell r="AA225" t="str">
            <v>neta</v>
          </cell>
          <cell r="AB225" t="str">
            <v>valuac. y prov.</v>
          </cell>
          <cell r="AD225" t="str">
            <v>netas</v>
          </cell>
        </row>
        <row r="226">
          <cell r="E226" t="str">
            <v>personales</v>
          </cell>
          <cell r="Q226" t="str">
            <v>neta</v>
          </cell>
          <cell r="Z226" t="str">
            <v>Cta. Cte.</v>
          </cell>
        </row>
        <row r="227">
          <cell r="C227" t="str">
            <v>Ene/92</v>
          </cell>
          <cell r="D227">
            <v>53575.166666666664</v>
          </cell>
          <cell r="E227">
            <v>131550.16666666666</v>
          </cell>
          <cell r="F227">
            <v>30883.833333333332</v>
          </cell>
          <cell r="G227">
            <v>31412</v>
          </cell>
          <cell r="I227">
            <v>247421.16666666666</v>
          </cell>
          <cell r="O227" t="str">
            <v>Ene/92</v>
          </cell>
          <cell r="P227">
            <v>1068.8333333333528</v>
          </cell>
          <cell r="Q227" t="e">
            <v>#DIV/0!</v>
          </cell>
          <cell r="R227" t="e">
            <v>#DIV/0!</v>
          </cell>
          <cell r="S227" t="e">
            <v>#DIV/0!</v>
          </cell>
          <cell r="T227" t="e">
            <v>#DIV/0!</v>
          </cell>
          <cell r="Y227" t="str">
            <v>Ene/92</v>
          </cell>
          <cell r="Z227" t="e">
            <v>#DIV/0!</v>
          </cell>
          <cell r="AA227" t="e">
            <v>#DIV/0!</v>
          </cell>
          <cell r="AB227" t="e">
            <v>#DIV/0!</v>
          </cell>
          <cell r="AD227" t="e">
            <v>#DIV/0!</v>
          </cell>
        </row>
        <row r="228">
          <cell r="C228" t="str">
            <v>Feb</v>
          </cell>
          <cell r="D228">
            <v>63191.5</v>
          </cell>
          <cell r="E228">
            <v>135052.16666666666</v>
          </cell>
          <cell r="F228">
            <v>33550.5</v>
          </cell>
          <cell r="G228">
            <v>32293.166666666668</v>
          </cell>
          <cell r="I228">
            <v>264087.33333333331</v>
          </cell>
          <cell r="O228" t="str">
            <v>Feb</v>
          </cell>
          <cell r="P228">
            <v>1068.8333333333528</v>
          </cell>
          <cell r="Q228" t="e">
            <v>#DIV/0!</v>
          </cell>
          <cell r="R228" t="e">
            <v>#DIV/0!</v>
          </cell>
          <cell r="S228" t="e">
            <v>#DIV/0!</v>
          </cell>
          <cell r="T228" t="e">
            <v>#DIV/0!</v>
          </cell>
          <cell r="Y228" t="str">
            <v>Feb</v>
          </cell>
          <cell r="Z228" t="e">
            <v>#DIV/0!</v>
          </cell>
          <cell r="AA228" t="e">
            <v>#DIV/0!</v>
          </cell>
          <cell r="AB228" t="e">
            <v>#DIV/0!</v>
          </cell>
          <cell r="AD228" t="e">
            <v>#DIV/0!</v>
          </cell>
        </row>
        <row r="229">
          <cell r="C229" t="str">
            <v>Mar</v>
          </cell>
          <cell r="D229">
            <v>75384.5</v>
          </cell>
          <cell r="E229">
            <v>134736</v>
          </cell>
          <cell r="F229">
            <v>34344.666666666664</v>
          </cell>
          <cell r="G229">
            <v>32894.833333333336</v>
          </cell>
          <cell r="I229">
            <v>277360</v>
          </cell>
          <cell r="O229" t="str">
            <v>Mar</v>
          </cell>
          <cell r="P229">
            <v>1068.8333333333528</v>
          </cell>
          <cell r="Q229" t="e">
            <v>#DIV/0!</v>
          </cell>
          <cell r="R229" t="e">
            <v>#DIV/0!</v>
          </cell>
          <cell r="S229" t="e">
            <v>#DIV/0!</v>
          </cell>
          <cell r="T229" t="e">
            <v>#DIV/0!</v>
          </cell>
          <cell r="Y229" t="str">
            <v>Mar</v>
          </cell>
          <cell r="Z229" t="e">
            <v>#DIV/0!</v>
          </cell>
          <cell r="AA229" t="e">
            <v>#DIV/0!</v>
          </cell>
          <cell r="AB229" t="e">
            <v>#DIV/0!</v>
          </cell>
          <cell r="AD229" t="e">
            <v>#DIV/0!</v>
          </cell>
        </row>
        <row r="230">
          <cell r="C230" t="str">
            <v>Abr</v>
          </cell>
          <cell r="D230">
            <v>77646.166666666672</v>
          </cell>
          <cell r="E230">
            <v>133344.66666666666</v>
          </cell>
          <cell r="F230">
            <v>31694.166666666668</v>
          </cell>
          <cell r="G230">
            <v>30014.666666666668</v>
          </cell>
          <cell r="I230">
            <v>272699.66666666669</v>
          </cell>
          <cell r="O230" t="str">
            <v>Abr</v>
          </cell>
          <cell r="P230">
            <v>1949</v>
          </cell>
          <cell r="Q230" t="e">
            <v>#DIV/0!</v>
          </cell>
          <cell r="R230" t="e">
            <v>#DIV/0!</v>
          </cell>
          <cell r="S230" t="e">
            <v>#DIV/0!</v>
          </cell>
          <cell r="T230" t="e">
            <v>#DIV/0!</v>
          </cell>
          <cell r="Y230" t="str">
            <v>Abr</v>
          </cell>
          <cell r="Z230" t="e">
            <v>#DIV/0!</v>
          </cell>
          <cell r="AA230" t="e">
            <v>#DIV/0!</v>
          </cell>
          <cell r="AB230" t="e">
            <v>#DIV/0!</v>
          </cell>
          <cell r="AD230" t="e">
            <v>#DIV/0!</v>
          </cell>
        </row>
        <row r="231">
          <cell r="C231" t="str">
            <v>May</v>
          </cell>
          <cell r="D231">
            <v>77531.166666666672</v>
          </cell>
          <cell r="E231">
            <v>150378.66666666666</v>
          </cell>
          <cell r="F231">
            <v>32094.833333333332</v>
          </cell>
          <cell r="G231">
            <v>30723.833333333332</v>
          </cell>
          <cell r="I231">
            <v>290728.5</v>
          </cell>
          <cell r="O231" t="str">
            <v>May</v>
          </cell>
          <cell r="P231">
            <v>1366.5</v>
          </cell>
          <cell r="Q231" t="e">
            <v>#DIV/0!</v>
          </cell>
          <cell r="R231" t="e">
            <v>#DIV/0!</v>
          </cell>
          <cell r="S231" t="e">
            <v>#DIV/0!</v>
          </cell>
          <cell r="T231" t="e">
            <v>#DIV/0!</v>
          </cell>
          <cell r="Y231" t="str">
            <v>May</v>
          </cell>
          <cell r="Z231" t="e">
            <v>#DIV/0!</v>
          </cell>
          <cell r="AA231" t="e">
            <v>#DIV/0!</v>
          </cell>
          <cell r="AB231" t="e">
            <v>#DIV/0!</v>
          </cell>
          <cell r="AD231" t="e">
            <v>#DIV/0!</v>
          </cell>
        </row>
        <row r="232">
          <cell r="C232" t="str">
            <v>Jun</v>
          </cell>
          <cell r="D232">
            <v>79363.333333333328</v>
          </cell>
          <cell r="E232">
            <v>161824.33333333334</v>
          </cell>
          <cell r="F232">
            <v>30333.333333333332</v>
          </cell>
          <cell r="G232">
            <v>32161.333333333332</v>
          </cell>
          <cell r="I232">
            <v>303682.33333333331</v>
          </cell>
          <cell r="O232" t="str">
            <v>Jun</v>
          </cell>
          <cell r="P232">
            <v>0</v>
          </cell>
          <cell r="Q232" t="e">
            <v>#DIV/0!</v>
          </cell>
          <cell r="R232" t="e">
            <v>#DIV/0!</v>
          </cell>
          <cell r="S232" t="e">
            <v>#DIV/0!</v>
          </cell>
          <cell r="T232" t="e">
            <v>#DIV/0!</v>
          </cell>
          <cell r="Y232" t="str">
            <v>Jun</v>
          </cell>
          <cell r="Z232" t="e">
            <v>#DIV/0!</v>
          </cell>
          <cell r="AA232" t="e">
            <v>#DIV/0!</v>
          </cell>
          <cell r="AB232" t="e">
            <v>#DIV/0!</v>
          </cell>
          <cell r="AD232" t="e">
            <v>#DIV/0!</v>
          </cell>
        </row>
        <row r="233">
          <cell r="C233" t="str">
            <v>Jul</v>
          </cell>
          <cell r="D233">
            <v>72166</v>
          </cell>
          <cell r="E233">
            <v>161319.16666666666</v>
          </cell>
          <cell r="F233">
            <v>30033.333333333332</v>
          </cell>
          <cell r="G233">
            <v>31772.5</v>
          </cell>
          <cell r="I233">
            <v>295291</v>
          </cell>
          <cell r="O233" t="str">
            <v>Jul</v>
          </cell>
          <cell r="P233">
            <v>0</v>
          </cell>
          <cell r="Q233" t="e">
            <v>#DIV/0!</v>
          </cell>
          <cell r="R233" t="e">
            <v>#DIV/0!</v>
          </cell>
          <cell r="S233" t="e">
            <v>#DIV/0!</v>
          </cell>
          <cell r="T233" t="e">
            <v>#DIV/0!</v>
          </cell>
          <cell r="Y233" t="str">
            <v>Jul</v>
          </cell>
          <cell r="Z233" t="e">
            <v>#DIV/0!</v>
          </cell>
          <cell r="AA233" t="e">
            <v>#DIV/0!</v>
          </cell>
          <cell r="AB233" t="e">
            <v>#DIV/0!</v>
          </cell>
          <cell r="AD233" t="e">
            <v>#DIV/0!</v>
          </cell>
        </row>
        <row r="234">
          <cell r="C234" t="str">
            <v>Ago</v>
          </cell>
          <cell r="D234">
            <v>71177</v>
          </cell>
          <cell r="E234">
            <v>153532.33333333334</v>
          </cell>
          <cell r="F234">
            <v>29366.666666666668</v>
          </cell>
          <cell r="G234">
            <v>31434.666666666668</v>
          </cell>
          <cell r="I234">
            <v>285510.66666666669</v>
          </cell>
          <cell r="O234" t="str">
            <v>Ago</v>
          </cell>
          <cell r="P234">
            <v>0</v>
          </cell>
          <cell r="Q234" t="e">
            <v>#DIV/0!</v>
          </cell>
          <cell r="R234" t="e">
            <v>#DIV/0!</v>
          </cell>
          <cell r="S234" t="e">
            <v>#DIV/0!</v>
          </cell>
          <cell r="T234" t="e">
            <v>#DIV/0!</v>
          </cell>
          <cell r="Y234" t="str">
            <v>Ago</v>
          </cell>
          <cell r="Z234" t="e">
            <v>#DIV/0!</v>
          </cell>
          <cell r="AA234" t="e">
            <v>#DIV/0!</v>
          </cell>
          <cell r="AB234" t="e">
            <v>#DIV/0!</v>
          </cell>
          <cell r="AD234" t="e">
            <v>#DIV/0!</v>
          </cell>
        </row>
        <row r="235">
          <cell r="C235" t="str">
            <v>Sep</v>
          </cell>
          <cell r="D235">
            <v>72581.833333333328</v>
          </cell>
          <cell r="E235">
            <v>143882</v>
          </cell>
          <cell r="F235">
            <v>30783.333333333332</v>
          </cell>
          <cell r="G235">
            <v>31608.333333333332</v>
          </cell>
          <cell r="I235">
            <v>278855.5</v>
          </cell>
          <cell r="O235" t="str">
            <v>Sep</v>
          </cell>
          <cell r="P235">
            <v>0</v>
          </cell>
          <cell r="Q235" t="e">
            <v>#DIV/0!</v>
          </cell>
          <cell r="R235" t="e">
            <v>#DIV/0!</v>
          </cell>
          <cell r="S235" t="e">
            <v>#DIV/0!</v>
          </cell>
          <cell r="T235" t="e">
            <v>#DIV/0!</v>
          </cell>
          <cell r="Y235" t="str">
            <v>Sep</v>
          </cell>
          <cell r="Z235" t="e">
            <v>#DIV/0!</v>
          </cell>
          <cell r="AA235" t="e">
            <v>#DIV/0!</v>
          </cell>
          <cell r="AB235" t="e">
            <v>#DIV/0!</v>
          </cell>
          <cell r="AD235" t="e">
            <v>#DIV/0!</v>
          </cell>
        </row>
        <row r="236">
          <cell r="C236" t="str">
            <v>Oct</v>
          </cell>
          <cell r="D236">
            <v>64417.5</v>
          </cell>
          <cell r="E236">
            <v>132319.66666666666</v>
          </cell>
          <cell r="F236">
            <v>35583.333333333336</v>
          </cell>
          <cell r="G236">
            <v>33916.5</v>
          </cell>
          <cell r="I236">
            <v>266237</v>
          </cell>
          <cell r="O236" t="str">
            <v>Oct</v>
          </cell>
          <cell r="P236">
            <v>0</v>
          </cell>
          <cell r="Q236" t="e">
            <v>#DIV/0!</v>
          </cell>
          <cell r="R236" t="e">
            <v>#DIV/0!</v>
          </cell>
          <cell r="S236" t="e">
            <v>#DIV/0!</v>
          </cell>
          <cell r="T236" t="e">
            <v>#DIV/0!</v>
          </cell>
          <cell r="Y236" t="str">
            <v>Oct</v>
          </cell>
          <cell r="Z236" t="e">
            <v>#DIV/0!</v>
          </cell>
          <cell r="AA236" t="e">
            <v>#DIV/0!</v>
          </cell>
          <cell r="AB236" t="e">
            <v>#DIV/0!</v>
          </cell>
          <cell r="AD236" t="e">
            <v>#DIV/0!</v>
          </cell>
        </row>
        <row r="237">
          <cell r="C237" t="str">
            <v>Nov</v>
          </cell>
          <cell r="D237">
            <v>59785.833333333336</v>
          </cell>
          <cell r="E237">
            <v>114487.16666666667</v>
          </cell>
          <cell r="F237">
            <v>37866.666666666664</v>
          </cell>
          <cell r="G237">
            <v>33924.166666666664</v>
          </cell>
          <cell r="I237">
            <v>246063.83333333334</v>
          </cell>
          <cell r="O237" t="str">
            <v>Nov</v>
          </cell>
          <cell r="P237">
            <v>0</v>
          </cell>
          <cell r="Q237" t="e">
            <v>#DIV/0!</v>
          </cell>
          <cell r="R237" t="e">
            <v>#DIV/0!</v>
          </cell>
          <cell r="S237" t="e">
            <v>#DIV/0!</v>
          </cell>
          <cell r="T237" t="e">
            <v>#DIV/0!</v>
          </cell>
          <cell r="Y237" t="str">
            <v>Nov</v>
          </cell>
          <cell r="Z237" t="e">
            <v>#DIV/0!</v>
          </cell>
          <cell r="AA237" t="e">
            <v>#DIV/0!</v>
          </cell>
          <cell r="AB237" t="e">
            <v>#DIV/0!</v>
          </cell>
          <cell r="AD237" t="e">
            <v>#DIV/0!</v>
          </cell>
        </row>
        <row r="238">
          <cell r="C238" t="str">
            <v>Dic</v>
          </cell>
          <cell r="D238">
            <v>53534.166666666664</v>
          </cell>
          <cell r="E238">
            <v>103653.16666666667</v>
          </cell>
          <cell r="F238">
            <v>39150</v>
          </cell>
          <cell r="G238">
            <v>33813.833333333336</v>
          </cell>
          <cell r="I238">
            <v>230151.16666666666</v>
          </cell>
          <cell r="O238" t="str">
            <v>Dic</v>
          </cell>
          <cell r="P238">
            <v>0</v>
          </cell>
          <cell r="Q238" t="e">
            <v>#DIV/0!</v>
          </cell>
          <cell r="R238" t="e">
            <v>#DIV/0!</v>
          </cell>
          <cell r="S238" t="e">
            <v>#DIV/0!</v>
          </cell>
          <cell r="T238" t="e">
            <v>#DIV/0!</v>
          </cell>
          <cell r="Y238" t="str">
            <v>Dic</v>
          </cell>
          <cell r="Z238" t="e">
            <v>#DIV/0!</v>
          </cell>
          <cell r="AA238" t="e">
            <v>#DIV/0!</v>
          </cell>
          <cell r="AB238" t="e">
            <v>#DIV/0!</v>
          </cell>
          <cell r="AD238" t="e">
            <v>#DIV/0!</v>
          </cell>
        </row>
        <row r="239">
          <cell r="C239" t="str">
            <v>Ene/93</v>
          </cell>
          <cell r="D239">
            <v>48696.541158333333</v>
          </cell>
          <cell r="E239">
            <v>86987.846106666664</v>
          </cell>
          <cell r="F239">
            <v>38816.241943333334</v>
          </cell>
          <cell r="G239">
            <v>29189.576620000003</v>
          </cell>
          <cell r="I239">
            <v>203690.20582833336</v>
          </cell>
          <cell r="O239" t="str">
            <v>Ene/93</v>
          </cell>
          <cell r="P239">
            <v>0</v>
          </cell>
          <cell r="Q239" t="e">
            <v>#DIV/0!</v>
          </cell>
          <cell r="R239" t="e">
            <v>#DIV/0!</v>
          </cell>
          <cell r="S239" t="e">
            <v>#DIV/0!</v>
          </cell>
          <cell r="T239" t="e">
            <v>#DIV/0!</v>
          </cell>
          <cell r="Y239" t="str">
            <v>Ene/93</v>
          </cell>
          <cell r="Z239" t="e">
            <v>#DIV/0!</v>
          </cell>
          <cell r="AA239" t="e">
            <v>#DIV/0!</v>
          </cell>
          <cell r="AB239" t="e">
            <v>#DIV/0!</v>
          </cell>
          <cell r="AD239" t="e">
            <v>#DIV/0!</v>
          </cell>
        </row>
        <row r="240">
          <cell r="C240" t="str">
            <v>Feb</v>
          </cell>
          <cell r="D240">
            <v>45140.366728333327</v>
          </cell>
          <cell r="E240">
            <v>87481.538271666665</v>
          </cell>
          <cell r="F240">
            <v>39711.158636666667</v>
          </cell>
          <cell r="G240">
            <v>27177.332476666666</v>
          </cell>
          <cell r="I240">
            <v>199510.39611333332</v>
          </cell>
          <cell r="O240" t="str">
            <v>Feb</v>
          </cell>
          <cell r="P240">
            <v>0</v>
          </cell>
          <cell r="Q240" t="e">
            <v>#DIV/0!</v>
          </cell>
          <cell r="R240" t="e">
            <v>#DIV/0!</v>
          </cell>
          <cell r="S240" t="e">
            <v>#DIV/0!</v>
          </cell>
          <cell r="T240" t="e">
            <v>#DIV/0!</v>
          </cell>
          <cell r="Y240" t="str">
            <v>Feb</v>
          </cell>
          <cell r="Z240" t="e">
            <v>#DIV/0!</v>
          </cell>
          <cell r="AA240" t="e">
            <v>#DIV/0!</v>
          </cell>
          <cell r="AB240" t="e">
            <v>#DIV/0!</v>
          </cell>
          <cell r="AD240" t="e">
            <v>#DIV/0!</v>
          </cell>
        </row>
        <row r="241">
          <cell r="C241" t="str">
            <v>Mar</v>
          </cell>
          <cell r="D241">
            <v>40068.53719333333</v>
          </cell>
          <cell r="E241">
            <v>85784.654876666653</v>
          </cell>
          <cell r="F241">
            <v>41147.758826666664</v>
          </cell>
          <cell r="G241">
            <v>25345.396884999998</v>
          </cell>
          <cell r="I241">
            <v>192346.34778166667</v>
          </cell>
          <cell r="O241" t="str">
            <v>Mar</v>
          </cell>
          <cell r="P241">
            <v>0</v>
          </cell>
          <cell r="Q241" t="e">
            <v>#DIV/0!</v>
          </cell>
          <cell r="R241" t="e">
            <v>#DIV/0!</v>
          </cell>
          <cell r="S241" t="e">
            <v>#DIV/0!</v>
          </cell>
          <cell r="T241" t="e">
            <v>#DIV/0!</v>
          </cell>
          <cell r="Y241" t="str">
            <v>Mar</v>
          </cell>
          <cell r="Z241" t="e">
            <v>#DIV/0!</v>
          </cell>
          <cell r="AA241" t="e">
            <v>#DIV/0!</v>
          </cell>
          <cell r="AB241" t="e">
            <v>#DIV/0!</v>
          </cell>
          <cell r="AD241" t="e">
            <v>#DIV/0!</v>
          </cell>
        </row>
        <row r="242">
          <cell r="C242" t="str">
            <v>Abr</v>
          </cell>
          <cell r="D242">
            <v>45275.376645000004</v>
          </cell>
          <cell r="E242">
            <v>91742.40879833333</v>
          </cell>
          <cell r="F242">
            <v>38254.559215000001</v>
          </cell>
          <cell r="G242">
            <v>23844.748673333335</v>
          </cell>
          <cell r="I242">
            <v>199117.09333166666</v>
          </cell>
          <cell r="O242" t="str">
            <v>Abr</v>
          </cell>
          <cell r="P242">
            <v>0</v>
          </cell>
          <cell r="Q242" t="e">
            <v>#DIV/0!</v>
          </cell>
          <cell r="R242" t="e">
            <v>#DIV/0!</v>
          </cell>
          <cell r="S242" t="e">
            <v>#DIV/0!</v>
          </cell>
          <cell r="T242" t="e">
            <v>#DIV/0!</v>
          </cell>
          <cell r="Y242" t="str">
            <v>Abr</v>
          </cell>
          <cell r="Z242" t="e">
            <v>#DIV/0!</v>
          </cell>
          <cell r="AA242" t="e">
            <v>#DIV/0!</v>
          </cell>
          <cell r="AB242" t="e">
            <v>#DIV/0!</v>
          </cell>
          <cell r="AD242" t="e">
            <v>#DIV/0!</v>
          </cell>
        </row>
        <row r="243">
          <cell r="C243" t="str">
            <v>May</v>
          </cell>
          <cell r="D243">
            <v>53336.531638333334</v>
          </cell>
          <cell r="E243">
            <v>106075.44597</v>
          </cell>
          <cell r="F243">
            <v>39708.389415000005</v>
          </cell>
          <cell r="G243">
            <v>26367.805359999998</v>
          </cell>
          <cell r="I243">
            <v>225488.17238333332</v>
          </cell>
          <cell r="O243" t="str">
            <v>May</v>
          </cell>
          <cell r="P243">
            <v>0</v>
          </cell>
          <cell r="Q243" t="e">
            <v>#DIV/0!</v>
          </cell>
          <cell r="R243" t="e">
            <v>#DIV/0!</v>
          </cell>
          <cell r="S243" t="e">
            <v>#DIV/0!</v>
          </cell>
          <cell r="T243" t="e">
            <v>#DIV/0!</v>
          </cell>
          <cell r="Y243" t="str">
            <v>May</v>
          </cell>
          <cell r="Z243" t="e">
            <v>#DIV/0!</v>
          </cell>
          <cell r="AA243" t="e">
            <v>#DIV/0!</v>
          </cell>
          <cell r="AB243" t="e">
            <v>#DIV/0!</v>
          </cell>
          <cell r="AD243" t="e">
            <v>#DIV/0!</v>
          </cell>
        </row>
        <row r="244">
          <cell r="C244" t="str">
            <v>Jun</v>
          </cell>
          <cell r="D244">
            <v>60823.431783333333</v>
          </cell>
          <cell r="E244">
            <v>118388.17709000001</v>
          </cell>
          <cell r="F244">
            <v>46752.194970000004</v>
          </cell>
          <cell r="G244">
            <v>33258.421918333333</v>
          </cell>
          <cell r="I244">
            <v>259222.22576166666</v>
          </cell>
          <cell r="O244" t="str">
            <v>Jun</v>
          </cell>
          <cell r="P244">
            <v>0</v>
          </cell>
          <cell r="Q244" t="e">
            <v>#DIV/0!</v>
          </cell>
          <cell r="R244" t="e">
            <v>#DIV/0!</v>
          </cell>
          <cell r="S244" t="e">
            <v>#DIV/0!</v>
          </cell>
          <cell r="T244" t="e">
            <v>#DIV/0!</v>
          </cell>
          <cell r="Y244" t="str">
            <v>Jun</v>
          </cell>
          <cell r="Z244" t="e">
            <v>#DIV/0!</v>
          </cell>
          <cell r="AA244" t="e">
            <v>#DIV/0!</v>
          </cell>
          <cell r="AB244" t="e">
            <v>#DIV/0!</v>
          </cell>
          <cell r="AD244" t="e">
            <v>#DIV/0!</v>
          </cell>
        </row>
        <row r="245">
          <cell r="C245" t="str">
            <v>Jul</v>
          </cell>
          <cell r="D245">
            <v>65714.304956666674</v>
          </cell>
          <cell r="E245">
            <v>126018.70792999999</v>
          </cell>
          <cell r="F245">
            <v>51454.070314999997</v>
          </cell>
          <cell r="G245">
            <v>40816.15426166667</v>
          </cell>
          <cell r="I245">
            <v>284003.23746333335</v>
          </cell>
          <cell r="O245" t="str">
            <v>Jul</v>
          </cell>
          <cell r="P245">
            <v>0</v>
          </cell>
          <cell r="Q245" t="e">
            <v>#DIV/0!</v>
          </cell>
          <cell r="R245" t="e">
            <v>#DIV/0!</v>
          </cell>
          <cell r="S245" t="e">
            <v>#DIV/0!</v>
          </cell>
          <cell r="T245" t="e">
            <v>#DIV/0!</v>
          </cell>
          <cell r="Y245" t="str">
            <v>Jul</v>
          </cell>
          <cell r="Z245" t="e">
            <v>#DIV/0!</v>
          </cell>
          <cell r="AA245" t="e">
            <v>#DIV/0!</v>
          </cell>
          <cell r="AB245" t="e">
            <v>#DIV/0!</v>
          </cell>
          <cell r="AD245" t="e">
            <v>#DIV/0!</v>
          </cell>
        </row>
        <row r="246">
          <cell r="C246" t="str">
            <v>Ago</v>
          </cell>
          <cell r="D246">
            <v>71374.643116666673</v>
          </cell>
          <cell r="E246">
            <v>125482.09617166668</v>
          </cell>
          <cell r="F246">
            <v>52720.997736666664</v>
          </cell>
          <cell r="G246">
            <v>49508.68894</v>
          </cell>
          <cell r="I246">
            <v>299086.425965</v>
          </cell>
          <cell r="O246" t="str">
            <v>Ago</v>
          </cell>
          <cell r="P246">
            <v>0</v>
          </cell>
          <cell r="Q246" t="e">
            <v>#DIV/0!</v>
          </cell>
          <cell r="R246" t="e">
            <v>#DIV/0!</v>
          </cell>
          <cell r="S246" t="e">
            <v>#DIV/0!</v>
          </cell>
          <cell r="T246" t="e">
            <v>#DIV/0!</v>
          </cell>
          <cell r="Y246" t="str">
            <v>Ago</v>
          </cell>
          <cell r="Z246" t="e">
            <v>#DIV/0!</v>
          </cell>
          <cell r="AA246" t="e">
            <v>#DIV/0!</v>
          </cell>
          <cell r="AB246" t="e">
            <v>#DIV/0!</v>
          </cell>
          <cell r="AD246" t="e">
            <v>#DIV/0!</v>
          </cell>
        </row>
        <row r="247">
          <cell r="C247" t="str">
            <v>Sep</v>
          </cell>
          <cell r="D247">
            <v>70764.136860000013</v>
          </cell>
          <cell r="E247">
            <v>125592.09401</v>
          </cell>
          <cell r="F247">
            <v>52830.42791166668</v>
          </cell>
          <cell r="G247">
            <v>54990.579549999995</v>
          </cell>
          <cell r="I247">
            <v>304177.23833166668</v>
          </cell>
          <cell r="O247" t="str">
            <v>Sep</v>
          </cell>
          <cell r="P247">
            <v>0</v>
          </cell>
          <cell r="Q247" t="e">
            <v>#DIV/0!</v>
          </cell>
          <cell r="R247" t="e">
            <v>#DIV/0!</v>
          </cell>
          <cell r="S247" t="e">
            <v>#DIV/0!</v>
          </cell>
          <cell r="T247" t="e">
            <v>#DIV/0!</v>
          </cell>
          <cell r="Y247" t="str">
            <v>Sep</v>
          </cell>
          <cell r="Z247" t="e">
            <v>#DIV/0!</v>
          </cell>
          <cell r="AA247" t="e">
            <v>#DIV/0!</v>
          </cell>
          <cell r="AB247" t="e">
            <v>#DIV/0!</v>
          </cell>
          <cell r="AD247" t="e">
            <v>#DIV/0!</v>
          </cell>
        </row>
        <row r="248">
          <cell r="C248" t="str">
            <v>Oct*</v>
          </cell>
          <cell r="D248">
            <v>69398.446473333344</v>
          </cell>
          <cell r="E248">
            <v>114208.93174499999</v>
          </cell>
          <cell r="F248">
            <v>55363.891340000002</v>
          </cell>
          <cell r="G248">
            <v>59820.276210000004</v>
          </cell>
          <cell r="I248">
            <v>298791.54576833331</v>
          </cell>
          <cell r="O248" t="str">
            <v>Oct*</v>
          </cell>
          <cell r="P248">
            <v>0</v>
          </cell>
          <cell r="Q248" t="e">
            <v>#DIV/0!</v>
          </cell>
          <cell r="R248" t="e">
            <v>#DIV/0!</v>
          </cell>
          <cell r="S248" t="e">
            <v>#DIV/0!</v>
          </cell>
          <cell r="T248" t="e">
            <v>#DIV/0!</v>
          </cell>
          <cell r="Y248" t="str">
            <v>Oct*</v>
          </cell>
          <cell r="Z248" t="e">
            <v>#DIV/0!</v>
          </cell>
          <cell r="AA248" t="e">
            <v>#DIV/0!</v>
          </cell>
          <cell r="AB248" t="e">
            <v>#DIV/0!</v>
          </cell>
          <cell r="AD248" t="e">
            <v>#DIV/0!</v>
          </cell>
        </row>
        <row r="249">
          <cell r="C249" t="str">
            <v>Nov*</v>
          </cell>
          <cell r="D249">
            <v>68060.369083333338</v>
          </cell>
          <cell r="E249">
            <v>96195.481076666663</v>
          </cell>
          <cell r="F249">
            <v>54760.679378333327</v>
          </cell>
          <cell r="G249">
            <v>58777.430366666667</v>
          </cell>
          <cell r="I249">
            <v>277793.959905</v>
          </cell>
          <cell r="O249" t="str">
            <v>Nov*</v>
          </cell>
          <cell r="P249">
            <v>0</v>
          </cell>
          <cell r="Q249" t="e">
            <v>#DIV/0!</v>
          </cell>
          <cell r="R249" t="e">
            <v>#DIV/0!</v>
          </cell>
          <cell r="S249" t="e">
            <v>#DIV/0!</v>
          </cell>
          <cell r="T249" t="e">
            <v>#DIV/0!</v>
          </cell>
          <cell r="Y249" t="str">
            <v>Nov*</v>
          </cell>
          <cell r="Z249" t="e">
            <v>#DIV/0!</v>
          </cell>
          <cell r="AA249" t="e">
            <v>#DIV/0!</v>
          </cell>
          <cell r="AB249" t="e">
            <v>#DIV/0!</v>
          </cell>
          <cell r="AD249" t="e">
            <v>#DIV/0!</v>
          </cell>
        </row>
        <row r="250">
          <cell r="C250" t="str">
            <v>Dic*</v>
          </cell>
          <cell r="D250">
            <v>61571.865801666667</v>
          </cell>
          <cell r="E250">
            <v>73784.425969999997</v>
          </cell>
          <cell r="F250">
            <v>57175.442533333342</v>
          </cell>
          <cell r="G250">
            <v>54967.46452666667</v>
          </cell>
          <cell r="I250">
            <v>247499.1988316667</v>
          </cell>
          <cell r="O250" t="str">
            <v>Dic*</v>
          </cell>
          <cell r="P250">
            <v>0</v>
          </cell>
          <cell r="Q250" t="e">
            <v>#DIV/0!</v>
          </cell>
          <cell r="R250" t="e">
            <v>#DIV/0!</v>
          </cell>
          <cell r="S250" t="e">
            <v>#DIV/0!</v>
          </cell>
          <cell r="T250" t="e">
            <v>#DIV/0!</v>
          </cell>
          <cell r="Y250" t="str">
            <v>Dic*</v>
          </cell>
          <cell r="Z250" t="e">
            <v>#DIV/0!</v>
          </cell>
          <cell r="AA250" t="e">
            <v>#DIV/0!</v>
          </cell>
          <cell r="AB250" t="e">
            <v>#DIV/0!</v>
          </cell>
          <cell r="AD250" t="e">
            <v>#DIV/0!</v>
          </cell>
        </row>
        <row r="251">
          <cell r="B251">
            <v>1994</v>
          </cell>
          <cell r="C251" t="str">
            <v>Ene</v>
          </cell>
          <cell r="D251">
            <v>58349.035449999996</v>
          </cell>
          <cell r="E251">
            <v>67741.529381666667</v>
          </cell>
          <cell r="F251">
            <v>63115.775935000005</v>
          </cell>
          <cell r="G251">
            <v>48349.114938333332</v>
          </cell>
          <cell r="I251">
            <v>237555.455705</v>
          </cell>
          <cell r="N251">
            <v>1994</v>
          </cell>
          <cell r="O251" t="str">
            <v>Ene</v>
          </cell>
          <cell r="P251">
            <v>106516.19357166666</v>
          </cell>
          <cell r="Q251">
            <v>38967.064376666669</v>
          </cell>
          <cell r="R251">
            <v>-65959.74559333334</v>
          </cell>
          <cell r="S251">
            <v>18315.784741666666</v>
          </cell>
          <cell r="T251">
            <v>97839.297096666691</v>
          </cell>
          <cell r="X251">
            <v>1994</v>
          </cell>
          <cell r="Y251" t="str">
            <v>Ene</v>
          </cell>
          <cell r="Z251">
            <v>-121754.46694499999</v>
          </cell>
          <cell r="AA251">
            <v>97839.297096666691</v>
          </cell>
          <cell r="AB251">
            <v>-19295.807733333331</v>
          </cell>
          <cell r="AD251">
            <v>-43210.977581666659</v>
          </cell>
        </row>
        <row r="252">
          <cell r="C252" t="str">
            <v>Feb</v>
          </cell>
          <cell r="D252">
            <v>56637.016328333331</v>
          </cell>
          <cell r="E252">
            <v>64571.616623333342</v>
          </cell>
          <cell r="F252">
            <v>68315.628051666659</v>
          </cell>
          <cell r="G252">
            <v>41153.566006666668</v>
          </cell>
          <cell r="I252">
            <v>230677.82701000001</v>
          </cell>
          <cell r="O252" t="str">
            <v>Feb</v>
          </cell>
          <cell r="P252">
            <v>108872.30456833332</v>
          </cell>
          <cell r="Q252">
            <v>42487.985388333334</v>
          </cell>
          <cell r="R252">
            <v>-75215.16164333334</v>
          </cell>
          <cell r="S252">
            <v>-7943.4424633333338</v>
          </cell>
          <cell r="T252">
            <v>68201.685849999994</v>
          </cell>
          <cell r="Y252" t="str">
            <v>Feb</v>
          </cell>
          <cell r="Z252">
            <v>-89236.291058333314</v>
          </cell>
          <cell r="AA252">
            <v>68201.685849999994</v>
          </cell>
          <cell r="AB252">
            <v>-22316.922465</v>
          </cell>
          <cell r="AD252">
            <v>-43351.527673333323</v>
          </cell>
        </row>
        <row r="253">
          <cell r="C253" t="str">
            <v>Mar</v>
          </cell>
          <cell r="D253">
            <v>58656.667476666662</v>
          </cell>
          <cell r="E253">
            <v>59040.84837166666</v>
          </cell>
          <cell r="F253">
            <v>85058.357966666677</v>
          </cell>
          <cell r="G253">
            <v>37059.965403333335</v>
          </cell>
          <cell r="I253">
            <v>239815.83921833328</v>
          </cell>
          <cell r="O253" t="str">
            <v>Mar</v>
          </cell>
          <cell r="P253">
            <v>125762.47433833331</v>
          </cell>
          <cell r="Q253">
            <v>34338.802599999995</v>
          </cell>
          <cell r="R253">
            <v>-84411.477709999992</v>
          </cell>
          <cell r="S253">
            <v>-34194.880753333338</v>
          </cell>
          <cell r="T253">
            <v>41494.918475000006</v>
          </cell>
          <cell r="Y253" t="str">
            <v>Mar</v>
          </cell>
          <cell r="Z253">
            <v>-62593.095219999996</v>
          </cell>
          <cell r="AA253">
            <v>41494.918475000006</v>
          </cell>
          <cell r="AB253">
            <v>-25967.200200000003</v>
          </cell>
          <cell r="AD253">
            <v>-47065.376945000004</v>
          </cell>
        </row>
        <row r="254">
          <cell r="C254" t="str">
            <v>Abr</v>
          </cell>
          <cell r="D254">
            <v>62545.59262166667</v>
          </cell>
          <cell r="E254">
            <v>62169.325461666675</v>
          </cell>
          <cell r="F254">
            <v>88496.75539666666</v>
          </cell>
          <cell r="G254">
            <v>32130.182066666664</v>
          </cell>
          <cell r="I254">
            <v>245341.85554666666</v>
          </cell>
          <cell r="O254" t="str">
            <v>Abr</v>
          </cell>
          <cell r="P254">
            <v>117338.25133166664</v>
          </cell>
          <cell r="Q254">
            <v>25211.435103333333</v>
          </cell>
          <cell r="R254">
            <v>-47274.777338333341</v>
          </cell>
          <cell r="S254">
            <v>-12705.555399999999</v>
          </cell>
          <cell r="T254">
            <v>82569.353696666672</v>
          </cell>
          <cell r="Y254" t="str">
            <v>Abr</v>
          </cell>
          <cell r="Z254">
            <v>-81881.771136666663</v>
          </cell>
          <cell r="AA254">
            <v>82569.353696666672</v>
          </cell>
          <cell r="AB254">
            <v>-10027.524211666669</v>
          </cell>
          <cell r="AD254">
            <v>-9339.9416516666624</v>
          </cell>
        </row>
        <row r="255">
          <cell r="C255" t="str">
            <v>May</v>
          </cell>
          <cell r="D255">
            <v>65159.472663333327</v>
          </cell>
          <cell r="E255">
            <v>64569.760058333333</v>
          </cell>
          <cell r="F255">
            <v>93306.480348333323</v>
          </cell>
          <cell r="G255">
            <v>33315.968985</v>
          </cell>
          <cell r="I255">
            <v>256351.68205500001</v>
          </cell>
          <cell r="O255" t="str">
            <v>May</v>
          </cell>
          <cell r="P255">
            <v>108251.53574499999</v>
          </cell>
          <cell r="Q255">
            <v>23994.472409999998</v>
          </cell>
          <cell r="R255">
            <v>-30403.066131666663</v>
          </cell>
          <cell r="S255">
            <v>-22370.669833333333</v>
          </cell>
          <cell r="T255">
            <v>79472.272190000003</v>
          </cell>
          <cell r="Y255" t="str">
            <v>May</v>
          </cell>
          <cell r="Z255">
            <v>-78192.569258333344</v>
          </cell>
          <cell r="AA255">
            <v>79472.272190000003</v>
          </cell>
          <cell r="AB255">
            <v>-5223.3364166666679</v>
          </cell>
          <cell r="AD255">
            <v>-3943.6334849999985</v>
          </cell>
        </row>
        <row r="256">
          <cell r="C256" t="str">
            <v>Jun</v>
          </cell>
          <cell r="D256">
            <v>63612.135671666671</v>
          </cell>
          <cell r="E256">
            <v>66451.889329999991</v>
          </cell>
          <cell r="F256">
            <v>92258.210493333347</v>
          </cell>
          <cell r="G256">
            <v>31022.114653333334</v>
          </cell>
          <cell r="I256">
            <v>253344.35014833335</v>
          </cell>
          <cell r="O256" t="str">
            <v>Jun</v>
          </cell>
          <cell r="P256">
            <v>83137.047623333332</v>
          </cell>
          <cell r="Q256">
            <v>26546.172053333332</v>
          </cell>
          <cell r="R256">
            <v>4112.0160116666666</v>
          </cell>
          <cell r="S256">
            <v>-30253.999240000005</v>
          </cell>
          <cell r="T256">
            <v>83541.236448333337</v>
          </cell>
          <cell r="Y256" t="str">
            <v>Jun</v>
          </cell>
          <cell r="Z256">
            <v>-86862.197183333337</v>
          </cell>
          <cell r="AA256">
            <v>83541.236448333337</v>
          </cell>
          <cell r="AB256">
            <v>23268.030233333335</v>
          </cell>
          <cell r="AD256">
            <v>19947.069498333334</v>
          </cell>
        </row>
        <row r="257">
          <cell r="C257" t="str">
            <v>Jul</v>
          </cell>
          <cell r="D257">
            <v>59362.172193333332</v>
          </cell>
          <cell r="E257">
            <v>65389.821248333341</v>
          </cell>
          <cell r="F257">
            <v>93838.148700000005</v>
          </cell>
          <cell r="G257">
            <v>36153.48298666667</v>
          </cell>
          <cell r="I257">
            <v>254743.62512833334</v>
          </cell>
          <cell r="O257" t="str">
            <v>Jul</v>
          </cell>
          <cell r="P257">
            <v>76260.61198833333</v>
          </cell>
          <cell r="Q257">
            <v>33496.682581666668</v>
          </cell>
          <cell r="R257">
            <v>-824.09997000000033</v>
          </cell>
          <cell r="S257">
            <v>-17223.362268333338</v>
          </cell>
          <cell r="T257">
            <v>91709.832331666665</v>
          </cell>
          <cell r="Y257" t="str">
            <v>Jul</v>
          </cell>
          <cell r="Z257">
            <v>-112290.76488666667</v>
          </cell>
          <cell r="AA257">
            <v>91709.832331666665</v>
          </cell>
          <cell r="AB257">
            <v>16903.020269999997</v>
          </cell>
          <cell r="AD257">
            <v>-3677.9122850000058</v>
          </cell>
        </row>
        <row r="258">
          <cell r="C258" t="str">
            <v>Ago</v>
          </cell>
          <cell r="D258">
            <v>56434.245640000001</v>
          </cell>
          <cell r="E258">
            <v>69540.038354999997</v>
          </cell>
          <cell r="F258">
            <v>101506.33681000001</v>
          </cell>
          <cell r="G258">
            <v>40789.878321666663</v>
          </cell>
          <cell r="I258">
            <v>268270.49912666669</v>
          </cell>
          <cell r="O258" t="str">
            <v>Ago</v>
          </cell>
          <cell r="P258">
            <v>95170.71348166668</v>
          </cell>
          <cell r="Q258">
            <v>34527.308375000001</v>
          </cell>
          <cell r="R258">
            <v>-7191.8696683333328</v>
          </cell>
          <cell r="S258">
            <v>9792.9037749999989</v>
          </cell>
          <cell r="T258">
            <v>132299.05596333335</v>
          </cell>
          <cell r="Y258" t="str">
            <v>Ago</v>
          </cell>
          <cell r="Z258">
            <v>-157826.24514666668</v>
          </cell>
          <cell r="AA258">
            <v>132299.05596333335</v>
          </cell>
          <cell r="AB258">
            <v>7216.666666666667</v>
          </cell>
          <cell r="AD258">
            <v>-18310.522516666668</v>
          </cell>
        </row>
        <row r="259">
          <cell r="C259" t="str">
            <v>Sep</v>
          </cell>
          <cell r="D259">
            <v>52616.053331666662</v>
          </cell>
          <cell r="E259">
            <v>74353.97954</v>
          </cell>
          <cell r="F259">
            <v>102401.84338333334</v>
          </cell>
          <cell r="G259">
            <v>43751.696980000001</v>
          </cell>
          <cell r="I259">
            <v>273123.57323499996</v>
          </cell>
          <cell r="O259" t="str">
            <v>Sep</v>
          </cell>
          <cell r="P259">
            <v>109634.292875</v>
          </cell>
          <cell r="Q259">
            <v>41253.781065000003</v>
          </cell>
          <cell r="R259">
            <v>-43261.611626666665</v>
          </cell>
          <cell r="S259">
            <v>9086.0464300000003</v>
          </cell>
          <cell r="T259">
            <v>116712.50874333334</v>
          </cell>
          <cell r="Y259" t="str">
            <v>Sep</v>
          </cell>
          <cell r="Z259">
            <v>-183936.51437666666</v>
          </cell>
          <cell r="AA259">
            <v>116712.50874333334</v>
          </cell>
          <cell r="AB259">
            <v>7950</v>
          </cell>
          <cell r="AD259">
            <v>-59274.005633333327</v>
          </cell>
        </row>
        <row r="260">
          <cell r="C260" t="str">
            <v>Oct</v>
          </cell>
          <cell r="D260">
            <v>48521.692751666669</v>
          </cell>
          <cell r="E260">
            <v>74668.632556666664</v>
          </cell>
          <cell r="F260">
            <v>108018.04339166667</v>
          </cell>
          <cell r="G260">
            <v>48727.61737166666</v>
          </cell>
          <cell r="I260">
            <v>279935.98607166664</v>
          </cell>
          <cell r="O260" t="str">
            <v>Oct</v>
          </cell>
          <cell r="P260">
            <v>130613.50224166666</v>
          </cell>
          <cell r="Q260">
            <v>49401.140378333337</v>
          </cell>
          <cell r="R260">
            <v>44973.751049999999</v>
          </cell>
          <cell r="S260">
            <v>-61334.373530000004</v>
          </cell>
          <cell r="T260">
            <v>163654.02014000001</v>
          </cell>
          <cell r="Y260" t="str">
            <v>Oct</v>
          </cell>
          <cell r="Z260">
            <v>-194298.62795166668</v>
          </cell>
          <cell r="AA260">
            <v>163654.02014000001</v>
          </cell>
          <cell r="AB260">
            <v>15800</v>
          </cell>
          <cell r="AD260">
            <v>-14844.607811666663</v>
          </cell>
        </row>
        <row r="261">
          <cell r="C261" t="str">
            <v>Nov</v>
          </cell>
          <cell r="D261">
            <v>41630.915591666664</v>
          </cell>
          <cell r="E261">
            <v>73858.784513333332</v>
          </cell>
          <cell r="F261">
            <v>116605.72360999999</v>
          </cell>
          <cell r="G261">
            <v>46793.827778333332</v>
          </cell>
          <cell r="I261">
            <v>278889.25149333332</v>
          </cell>
          <cell r="O261" t="str">
            <v>Nov</v>
          </cell>
          <cell r="P261">
            <v>155722.21115333334</v>
          </cell>
          <cell r="Q261">
            <v>53982.982596666669</v>
          </cell>
          <cell r="R261">
            <v>-40036.119319999991</v>
          </cell>
          <cell r="S261">
            <v>15956.107431666664</v>
          </cell>
          <cell r="T261">
            <v>185625.18186166664</v>
          </cell>
          <cell r="Y261" t="str">
            <v>Nov</v>
          </cell>
          <cell r="Z261">
            <v>-209936.46908666668</v>
          </cell>
          <cell r="AA261">
            <v>185625.18186166664</v>
          </cell>
          <cell r="AB261">
            <v>4083.3333333333335</v>
          </cell>
          <cell r="AD261">
            <v>-20227.953891666668</v>
          </cell>
        </row>
        <row r="262">
          <cell r="C262" t="str">
            <v>Dic</v>
          </cell>
          <cell r="D262">
            <v>44110.979834999998</v>
          </cell>
          <cell r="E262">
            <v>72722.831566666675</v>
          </cell>
          <cell r="F262">
            <v>128095.36996166669</v>
          </cell>
          <cell r="G262">
            <v>45680.598819999992</v>
          </cell>
          <cell r="I262">
            <v>290609.78018333332</v>
          </cell>
          <cell r="O262" t="str">
            <v>Dic</v>
          </cell>
          <cell r="P262">
            <v>219977.88587500001</v>
          </cell>
          <cell r="Q262">
            <v>75161.721594999995</v>
          </cell>
          <cell r="R262">
            <v>-36972.946053333326</v>
          </cell>
          <cell r="S262">
            <v>-1204.3734000000029</v>
          </cell>
          <cell r="T262">
            <v>256962.28801666666</v>
          </cell>
          <cell r="Y262" t="str">
            <v>Dic</v>
          </cell>
          <cell r="Z262">
            <v>-232255.82140666666</v>
          </cell>
          <cell r="AA262">
            <v>256962.28801666666</v>
          </cell>
          <cell r="AB262">
            <v>-22434.696899999999</v>
          </cell>
          <cell r="AD262">
            <v>2271.7697100000078</v>
          </cell>
        </row>
        <row r="263">
          <cell r="B263">
            <v>1995</v>
          </cell>
          <cell r="C263" t="str">
            <v>Ene</v>
          </cell>
          <cell r="D263">
            <v>46594.569128333329</v>
          </cell>
          <cell r="E263">
            <v>74311.091941666658</v>
          </cell>
          <cell r="F263">
            <v>133067.40552333332</v>
          </cell>
          <cell r="G263">
            <v>43075.169231666659</v>
          </cell>
          <cell r="I263">
            <v>297048.23582499998</v>
          </cell>
          <cell r="N263">
            <v>1995</v>
          </cell>
          <cell r="O263" t="str">
            <v>Ene</v>
          </cell>
          <cell r="P263">
            <v>234306.49730999998</v>
          </cell>
          <cell r="Q263">
            <v>75555.823528333334</v>
          </cell>
          <cell r="R263">
            <v>-33940.108138333322</v>
          </cell>
          <cell r="S263">
            <v>15971.469953217116</v>
          </cell>
          <cell r="T263">
            <v>291893.68265321711</v>
          </cell>
          <cell r="X263">
            <v>1995</v>
          </cell>
          <cell r="Y263" t="str">
            <v>Ene</v>
          </cell>
          <cell r="Z263">
            <v>-285668.39259999996</v>
          </cell>
          <cell r="AA263">
            <v>291893.68265321711</v>
          </cell>
          <cell r="AB263">
            <v>-8968.0302333333329</v>
          </cell>
          <cell r="AD263">
            <v>-2742.7401801161955</v>
          </cell>
        </row>
        <row r="264">
          <cell r="C264" t="str">
            <v>Feb</v>
          </cell>
          <cell r="D264">
            <v>45181.811353333331</v>
          </cell>
          <cell r="E264">
            <v>73839.004549999998</v>
          </cell>
          <cell r="F264">
            <v>132141.37830499999</v>
          </cell>
          <cell r="G264">
            <v>43940.734828333334</v>
          </cell>
          <cell r="I264">
            <v>295102.9290366667</v>
          </cell>
          <cell r="O264" t="str">
            <v>Feb</v>
          </cell>
          <cell r="P264">
            <v>232555.84289500001</v>
          </cell>
          <cell r="Q264">
            <v>59980.314923333332</v>
          </cell>
          <cell r="R264">
            <v>-23820.831203333324</v>
          </cell>
          <cell r="S264">
            <v>17687.671036832413</v>
          </cell>
          <cell r="T264">
            <v>286402.99765183241</v>
          </cell>
          <cell r="Y264" t="str">
            <v>Feb</v>
          </cell>
          <cell r="Z264">
            <v>-276374.99854999996</v>
          </cell>
          <cell r="AA264">
            <v>286402.99765183241</v>
          </cell>
          <cell r="AB264">
            <v>8581.9697666666671</v>
          </cell>
          <cell r="AD264">
            <v>18609.968868499087</v>
          </cell>
        </row>
        <row r="265">
          <cell r="C265" t="str">
            <v>Mar</v>
          </cell>
          <cell r="D265">
            <v>43358.896726666666</v>
          </cell>
          <cell r="E265">
            <v>72928.632433333332</v>
          </cell>
          <cell r="F265">
            <v>125852.31578833335</v>
          </cell>
          <cell r="G265">
            <v>53452.733808333323</v>
          </cell>
          <cell r="I265">
            <v>295592.57875666668</v>
          </cell>
          <cell r="O265" t="str">
            <v>Mar</v>
          </cell>
          <cell r="P265">
            <v>206857.66686166663</v>
          </cell>
          <cell r="Q265">
            <v>56729.641383333335</v>
          </cell>
          <cell r="R265">
            <v>27129.266516666674</v>
          </cell>
          <cell r="S265">
            <v>35292.60637873083</v>
          </cell>
          <cell r="T265">
            <v>326009.1811403975</v>
          </cell>
          <cell r="Y265" t="str">
            <v>Mar</v>
          </cell>
          <cell r="Z265">
            <v>-273488.12332166662</v>
          </cell>
          <cell r="AA265">
            <v>326009.1811403975</v>
          </cell>
          <cell r="AB265">
            <v>37231.969766666669</v>
          </cell>
          <cell r="AD265">
            <v>89753.027585397518</v>
          </cell>
        </row>
        <row r="266">
          <cell r="C266" t="str">
            <v>Abr</v>
          </cell>
          <cell r="D266">
            <v>46973.48002333333</v>
          </cell>
          <cell r="E266">
            <v>71373.097086666661</v>
          </cell>
          <cell r="F266">
            <v>120280.56668666667</v>
          </cell>
          <cell r="G266">
            <v>53362.460504999995</v>
          </cell>
          <cell r="I266">
            <v>291989.60430166667</v>
          </cell>
          <cell r="O266" t="str">
            <v>Abr</v>
          </cell>
          <cell r="P266">
            <v>187293.51474166664</v>
          </cell>
          <cell r="Q266">
            <v>63020.656968333329</v>
          </cell>
          <cell r="R266">
            <v>-19732.670474999988</v>
          </cell>
          <cell r="S266">
            <v>109186.36106986465</v>
          </cell>
          <cell r="T266">
            <v>339767.86230486468</v>
          </cell>
          <cell r="Y266" t="str">
            <v>Abr</v>
          </cell>
          <cell r="Z266">
            <v>-267673.15177999996</v>
          </cell>
          <cell r="AA266">
            <v>339767.86230486468</v>
          </cell>
          <cell r="AB266">
            <v>30798.636433333333</v>
          </cell>
          <cell r="AD266">
            <v>102893.346958198</v>
          </cell>
        </row>
        <row r="267">
          <cell r="C267" t="str">
            <v>May</v>
          </cell>
          <cell r="D267">
            <v>43267.739005000003</v>
          </cell>
          <cell r="E267">
            <v>69694.730404999995</v>
          </cell>
          <cell r="F267">
            <v>112962.51532666666</v>
          </cell>
          <cell r="G267">
            <v>61618.130763333327</v>
          </cell>
          <cell r="I267">
            <v>287543.11550000001</v>
          </cell>
          <cell r="O267" t="str">
            <v>May</v>
          </cell>
          <cell r="P267">
            <v>161126.63031666668</v>
          </cell>
          <cell r="Q267">
            <v>59180.470725000014</v>
          </cell>
          <cell r="R267">
            <v>62691.336224999999</v>
          </cell>
          <cell r="S267">
            <v>56784.213961884605</v>
          </cell>
          <cell r="T267">
            <v>339782.65122855123</v>
          </cell>
          <cell r="Y267" t="str">
            <v>May</v>
          </cell>
          <cell r="Z267">
            <v>-258152.11152833331</v>
          </cell>
          <cell r="AA267">
            <v>339782.65122855123</v>
          </cell>
          <cell r="AB267">
            <v>49981.969766666669</v>
          </cell>
          <cell r="AD267">
            <v>131612.5094668846</v>
          </cell>
        </row>
        <row r="268">
          <cell r="C268" t="str">
            <v>Jun</v>
          </cell>
          <cell r="D268">
            <v>39373.834583333337</v>
          </cell>
          <cell r="E268">
            <v>72466.796924999988</v>
          </cell>
          <cell r="F268">
            <v>103030.90849499998</v>
          </cell>
          <cell r="G268">
            <v>70158.668636666654</v>
          </cell>
          <cell r="I268">
            <v>285030.20864000003</v>
          </cell>
          <cell r="O268" t="str">
            <v>Jun</v>
          </cell>
          <cell r="P268">
            <v>102129.52637166665</v>
          </cell>
          <cell r="Q268">
            <v>42999.293538333332</v>
          </cell>
          <cell r="R268">
            <v>47973.24556499999</v>
          </cell>
          <cell r="S268">
            <v>66676.811824319084</v>
          </cell>
          <cell r="T268">
            <v>259778.87729931905</v>
          </cell>
          <cell r="Y268" t="str">
            <v>Jun</v>
          </cell>
          <cell r="Z268">
            <v>-228925.48663333329</v>
          </cell>
          <cell r="AA268">
            <v>259778.87729931905</v>
          </cell>
          <cell r="AB268">
            <v>61116.666666666664</v>
          </cell>
          <cell r="AD268">
            <v>91970.057332652403</v>
          </cell>
        </row>
        <row r="269">
          <cell r="C269" t="str">
            <v>Jul</v>
          </cell>
          <cell r="D269">
            <v>35860.512776666663</v>
          </cell>
          <cell r="E269">
            <v>71895.775574999992</v>
          </cell>
          <cell r="F269">
            <v>99516.816006666675</v>
          </cell>
          <cell r="G269">
            <v>81662.032103333346</v>
          </cell>
          <cell r="I269">
            <v>288935.13646166667</v>
          </cell>
          <cell r="O269" t="str">
            <v>Jul</v>
          </cell>
          <cell r="P269">
            <v>85687.744896666671</v>
          </cell>
          <cell r="Q269">
            <v>53503.768298333336</v>
          </cell>
          <cell r="R269">
            <v>45534.662236666663</v>
          </cell>
          <cell r="S269">
            <v>56806.725030134112</v>
          </cell>
          <cell r="T269">
            <v>241532.90046180077</v>
          </cell>
          <cell r="Y269" t="str">
            <v>Jul</v>
          </cell>
          <cell r="Z269">
            <v>-178703.83728166667</v>
          </cell>
          <cell r="AA269">
            <v>241532.90046180077</v>
          </cell>
          <cell r="AB269">
            <v>35916.666666666664</v>
          </cell>
          <cell r="AD269">
            <v>98745.729846800779</v>
          </cell>
        </row>
        <row r="270">
          <cell r="C270" t="str">
            <v>Ago</v>
          </cell>
          <cell r="D270">
            <v>34223.35472333333</v>
          </cell>
          <cell r="E270">
            <v>68459.423858333335</v>
          </cell>
          <cell r="F270">
            <v>98383.858888333329</v>
          </cell>
          <cell r="G270">
            <v>83508.550133333352</v>
          </cell>
          <cell r="I270">
            <v>284575.18760333332</v>
          </cell>
          <cell r="O270" t="str">
            <v>Ago</v>
          </cell>
          <cell r="P270">
            <v>88404.334628333338</v>
          </cell>
          <cell r="Q270">
            <v>47915.581600000005</v>
          </cell>
          <cell r="R270">
            <v>39572.708684999998</v>
          </cell>
          <cell r="S270">
            <v>38089.487081194202</v>
          </cell>
          <cell r="T270">
            <v>213982.11199452751</v>
          </cell>
          <cell r="Y270" t="str">
            <v>Ago</v>
          </cell>
          <cell r="Z270">
            <v>-179333.90474333335</v>
          </cell>
          <cell r="AA270">
            <v>213982.11199452751</v>
          </cell>
          <cell r="AB270">
            <v>-1633.3333333333333</v>
          </cell>
          <cell r="AD270">
            <v>33014.873917860874</v>
          </cell>
        </row>
        <row r="271">
          <cell r="C271" t="str">
            <v>Sep</v>
          </cell>
          <cell r="D271">
            <v>41529.206971666667</v>
          </cell>
          <cell r="E271">
            <v>67200.332143333333</v>
          </cell>
          <cell r="F271">
            <v>94140.631163333324</v>
          </cell>
          <cell r="G271">
            <v>74380.776320000019</v>
          </cell>
          <cell r="I271">
            <v>277250.94659833336</v>
          </cell>
          <cell r="O271" t="str">
            <v>Sep</v>
          </cell>
          <cell r="P271">
            <v>74997.480360000001</v>
          </cell>
          <cell r="Q271">
            <v>48960.305901666667</v>
          </cell>
          <cell r="R271">
            <v>31071.557433333332</v>
          </cell>
          <cell r="S271">
            <v>34986.697380157733</v>
          </cell>
          <cell r="T271">
            <v>190016.04107515773</v>
          </cell>
          <cell r="Y271" t="str">
            <v>Sep</v>
          </cell>
          <cell r="Z271">
            <v>-169315.86543833333</v>
          </cell>
          <cell r="AA271">
            <v>190016.04107515773</v>
          </cell>
          <cell r="AB271">
            <v>-18850</v>
          </cell>
          <cell r="AD271">
            <v>1850.1756368243903</v>
          </cell>
        </row>
        <row r="272">
          <cell r="C272" t="str">
            <v>Oct</v>
          </cell>
          <cell r="D272">
            <v>34370.955369999996</v>
          </cell>
          <cell r="E272">
            <v>65924.47546833333</v>
          </cell>
          <cell r="F272">
            <v>98272.167576666674</v>
          </cell>
          <cell r="G272">
            <v>78176.266288333354</v>
          </cell>
          <cell r="I272">
            <v>276743.8647033333</v>
          </cell>
          <cell r="O272" t="str">
            <v>Oct</v>
          </cell>
          <cell r="P272">
            <v>80306.610191666667</v>
          </cell>
          <cell r="Q272">
            <v>39362.031298333335</v>
          </cell>
          <cell r="R272">
            <v>29474.856035000001</v>
          </cell>
          <cell r="S272">
            <v>24605.239065106536</v>
          </cell>
          <cell r="T272">
            <v>173748.73659010654</v>
          </cell>
          <cell r="Y272" t="str">
            <v>Oct</v>
          </cell>
          <cell r="Z272">
            <v>-161257.66357</v>
          </cell>
          <cell r="AA272">
            <v>173748.73659010654</v>
          </cell>
          <cell r="AB272">
            <v>-21963.684829999998</v>
          </cell>
          <cell r="AD272">
            <v>-9472.6118098934603</v>
          </cell>
        </row>
        <row r="273">
          <cell r="C273" t="str">
            <v>Nov</v>
          </cell>
          <cell r="D273">
            <v>34110.993686666661</v>
          </cell>
          <cell r="E273">
            <v>63955.253304999998</v>
          </cell>
          <cell r="F273">
            <v>105983.657445</v>
          </cell>
          <cell r="G273">
            <v>79552.376056666675</v>
          </cell>
          <cell r="I273">
            <v>283602.2804933333</v>
          </cell>
          <cell r="O273" t="str">
            <v>Nov</v>
          </cell>
          <cell r="P273">
            <v>69774.446546666659</v>
          </cell>
          <cell r="Q273">
            <v>39388.332619999994</v>
          </cell>
          <cell r="R273">
            <v>39536.161889999996</v>
          </cell>
          <cell r="S273">
            <v>31657.07105446963</v>
          </cell>
          <cell r="T273">
            <v>180356.01211113631</v>
          </cell>
          <cell r="Y273" t="str">
            <v>Nov</v>
          </cell>
          <cell r="Z273">
            <v>-187552.624235</v>
          </cell>
          <cell r="AA273">
            <v>180356.01211113631</v>
          </cell>
          <cell r="AB273">
            <v>-32753.148740000001</v>
          </cell>
          <cell r="AD273">
            <v>-39949.76086386371</v>
          </cell>
        </row>
        <row r="274">
          <cell r="C274" t="str">
            <v>Dic</v>
          </cell>
          <cell r="D274">
            <v>34466.542464999991</v>
          </cell>
          <cell r="E274">
            <v>58722.495736666664</v>
          </cell>
          <cell r="F274">
            <v>107608.40298166667</v>
          </cell>
          <cell r="G274">
            <v>74132.218721666679</v>
          </cell>
          <cell r="I274">
            <v>274929.65990500001</v>
          </cell>
          <cell r="O274" t="str">
            <v>Dic</v>
          </cell>
          <cell r="P274">
            <v>55789.135106666676</v>
          </cell>
          <cell r="Q274">
            <v>35756.202391666673</v>
          </cell>
          <cell r="R274">
            <v>60276.617993333341</v>
          </cell>
          <cell r="S274">
            <v>37119.058885698956</v>
          </cell>
          <cell r="T274">
            <v>188941.01437736562</v>
          </cell>
          <cell r="Y274" t="str">
            <v>Dic</v>
          </cell>
          <cell r="Z274">
            <v>-166615.58149333336</v>
          </cell>
          <cell r="AA274">
            <v>188941.01437736562</v>
          </cell>
          <cell r="AB274">
            <v>-60625.274566666667</v>
          </cell>
          <cell r="AD274">
            <v>-38299.841682634382</v>
          </cell>
        </row>
        <row r="275">
          <cell r="B275">
            <v>1996</v>
          </cell>
          <cell r="C275" t="str">
            <v>Ene</v>
          </cell>
          <cell r="D275">
            <v>34844.573451666663</v>
          </cell>
          <cell r="E275">
            <v>56989.373513333325</v>
          </cell>
          <cell r="F275">
            <v>108423.53987500002</v>
          </cell>
          <cell r="G275">
            <v>61141.686106666668</v>
          </cell>
          <cell r="I275">
            <v>261399.17294666669</v>
          </cell>
          <cell r="N275">
            <v>1996</v>
          </cell>
          <cell r="O275" t="str">
            <v>Ene</v>
          </cell>
          <cell r="P275">
            <v>41580.874805000007</v>
          </cell>
          <cell r="Q275">
            <v>25556.522741666664</v>
          </cell>
          <cell r="R275">
            <v>62006.226469999994</v>
          </cell>
          <cell r="S275">
            <v>38384.639720000123</v>
          </cell>
          <cell r="T275">
            <v>167528.26373666679</v>
          </cell>
          <cell r="X275">
            <v>1996</v>
          </cell>
          <cell r="Y275" t="str">
            <v>Ene</v>
          </cell>
          <cell r="Z275">
            <v>-176939.54973</v>
          </cell>
          <cell r="AA275">
            <v>167528.26373666679</v>
          </cell>
          <cell r="AB275">
            <v>-53921.339238333334</v>
          </cell>
          <cell r="AD275">
            <v>-63332.625231666541</v>
          </cell>
        </row>
        <row r="276">
          <cell r="C276" t="str">
            <v>Feb</v>
          </cell>
          <cell r="D276">
            <v>34689.694721666659</v>
          </cell>
          <cell r="E276">
            <v>54168.777054999991</v>
          </cell>
          <cell r="F276">
            <v>108454.95617999999</v>
          </cell>
          <cell r="G276">
            <v>56312.797366666673</v>
          </cell>
          <cell r="I276">
            <v>253626.22532333332</v>
          </cell>
          <cell r="O276" t="str">
            <v>Feb</v>
          </cell>
          <cell r="P276">
            <v>-48.03182500000063</v>
          </cell>
          <cell r="Q276">
            <v>51119.598476666666</v>
          </cell>
          <cell r="R276">
            <v>65942.91998666666</v>
          </cell>
          <cell r="S276">
            <v>67761.811563658077</v>
          </cell>
          <cell r="T276">
            <v>184776.29820199139</v>
          </cell>
          <cell r="Y276" t="str">
            <v>Feb</v>
          </cell>
          <cell r="Z276">
            <v>-196460.44842</v>
          </cell>
          <cell r="AA276">
            <v>184776.29820199139</v>
          </cell>
          <cell r="AB276">
            <v>-33339.118364999995</v>
          </cell>
          <cell r="AD276">
            <v>-45023.268583008583</v>
          </cell>
        </row>
        <row r="277">
          <cell r="C277" t="str">
            <v>Mar</v>
          </cell>
          <cell r="D277">
            <v>25116.311400000002</v>
          </cell>
          <cell r="E277">
            <v>49235.61065000001</v>
          </cell>
          <cell r="F277">
            <v>112280.41220166667</v>
          </cell>
          <cell r="G277">
            <v>51199.889945000003</v>
          </cell>
          <cell r="I277">
            <v>237832.22419666665</v>
          </cell>
          <cell r="O277" t="str">
            <v>Mar</v>
          </cell>
          <cell r="P277">
            <v>-8279.223123333335</v>
          </cell>
          <cell r="Q277">
            <v>66670.061649999989</v>
          </cell>
          <cell r="R277">
            <v>74114.32153666667</v>
          </cell>
          <cell r="S277">
            <v>80380.823656129476</v>
          </cell>
          <cell r="T277">
            <v>212885.98371946279</v>
          </cell>
          <cell r="Y277" t="str">
            <v>Mar</v>
          </cell>
          <cell r="Z277">
            <v>-231923.74480999997</v>
          </cell>
          <cell r="AA277">
            <v>212885.98371946279</v>
          </cell>
          <cell r="AB277">
            <v>-47404.351296666668</v>
          </cell>
          <cell r="AD277">
            <v>-66442.112387203859</v>
          </cell>
        </row>
        <row r="278">
          <cell r="C278" t="str">
            <v>Abr</v>
          </cell>
          <cell r="D278">
            <v>24456.871618333334</v>
          </cell>
          <cell r="E278">
            <v>48182.325985000003</v>
          </cell>
          <cell r="F278">
            <v>112608.25864166667</v>
          </cell>
          <cell r="G278">
            <v>49144.719568333334</v>
          </cell>
          <cell r="I278">
            <v>234392.17581333336</v>
          </cell>
          <cell r="O278" t="str">
            <v>Abr</v>
          </cell>
          <cell r="P278">
            <v>-9376.2494366666633</v>
          </cell>
          <cell r="Q278">
            <v>68098.178189999991</v>
          </cell>
          <cell r="R278">
            <v>65628.423061666675</v>
          </cell>
          <cell r="S278">
            <v>95914.958443380179</v>
          </cell>
          <cell r="T278">
            <v>220265.31025838014</v>
          </cell>
          <cell r="Y278" t="str">
            <v>Abr</v>
          </cell>
          <cell r="Z278">
            <v>-239127.27791833333</v>
          </cell>
          <cell r="AA278">
            <v>220265.31025838014</v>
          </cell>
          <cell r="AB278">
            <v>-56330.334265000005</v>
          </cell>
          <cell r="AD278">
            <v>-75192.301924953179</v>
          </cell>
        </row>
        <row r="279">
          <cell r="C279" t="str">
            <v>May</v>
          </cell>
          <cell r="D279">
            <v>25409.942503333335</v>
          </cell>
          <cell r="E279">
            <v>48965.060149999998</v>
          </cell>
          <cell r="F279">
            <v>120986.30055666667</v>
          </cell>
          <cell r="G279">
            <v>43391.449593333331</v>
          </cell>
          <cell r="I279">
            <v>238752.75280333334</v>
          </cell>
          <cell r="O279" t="str">
            <v>May</v>
          </cell>
          <cell r="P279">
            <v>-6516.4327283333332</v>
          </cell>
          <cell r="Q279">
            <v>84074.385720000006</v>
          </cell>
          <cell r="R279">
            <v>64039.480255000009</v>
          </cell>
          <cell r="S279">
            <v>71207.32573699714</v>
          </cell>
          <cell r="T279">
            <v>212804.75898366378</v>
          </cell>
          <cell r="Y279" t="str">
            <v>May</v>
          </cell>
          <cell r="Z279">
            <v>-218726.87067833333</v>
          </cell>
          <cell r="AA279">
            <v>212804.75898366378</v>
          </cell>
          <cell r="AB279">
            <v>-53417.156603333337</v>
          </cell>
          <cell r="AD279">
            <v>-59339.268298002862</v>
          </cell>
        </row>
        <row r="280">
          <cell r="C280" t="str">
            <v>Jun</v>
          </cell>
          <cell r="D280">
            <v>25136.471313333339</v>
          </cell>
          <cell r="E280">
            <v>47501.978901666669</v>
          </cell>
          <cell r="F280">
            <v>129055.03243166667</v>
          </cell>
          <cell r="G280">
            <v>40511.880411666665</v>
          </cell>
          <cell r="I280">
            <v>242205.36305833329</v>
          </cell>
          <cell r="O280" t="str">
            <v>Jun</v>
          </cell>
          <cell r="P280">
            <v>9991.4435833333337</v>
          </cell>
          <cell r="Q280">
            <v>81443.784386666666</v>
          </cell>
          <cell r="R280">
            <v>72516.173655000006</v>
          </cell>
          <cell r="S280">
            <v>71272.696914999993</v>
          </cell>
          <cell r="T280">
            <v>235224.09854000001</v>
          </cell>
          <cell r="Y280" t="str">
            <v>Jun</v>
          </cell>
          <cell r="Z280">
            <v>-278416.22840000002</v>
          </cell>
          <cell r="AA280">
            <v>235224.09854000001</v>
          </cell>
          <cell r="AB280">
            <v>-17349.807978333334</v>
          </cell>
          <cell r="AD280">
            <v>-60541.937838333331</v>
          </cell>
        </row>
        <row r="281">
          <cell r="C281" t="str">
            <v>Jul</v>
          </cell>
          <cell r="D281">
            <v>24691.592408333334</v>
          </cell>
          <cell r="E281">
            <v>48005.579523333327</v>
          </cell>
          <cell r="F281">
            <v>140738.67572999999</v>
          </cell>
          <cell r="G281">
            <v>47684.274143333336</v>
          </cell>
          <cell r="I281">
            <v>261120.121805</v>
          </cell>
          <cell r="O281" t="str">
            <v>Jul</v>
          </cell>
          <cell r="P281">
            <v>38233.271061666666</v>
          </cell>
          <cell r="Q281">
            <v>82935.366916666666</v>
          </cell>
          <cell r="R281">
            <v>74129.990276666664</v>
          </cell>
          <cell r="S281">
            <v>87541.816590000002</v>
          </cell>
          <cell r="T281">
            <v>282840.44484499999</v>
          </cell>
          <cell r="Y281" t="str">
            <v>Jul</v>
          </cell>
          <cell r="Z281">
            <v>-305273.28091166663</v>
          </cell>
          <cell r="AA281">
            <v>282840.44484499999</v>
          </cell>
          <cell r="AB281">
            <v>759.55288833333418</v>
          </cell>
          <cell r="AD281">
            <v>-21673.283178333339</v>
          </cell>
        </row>
        <row r="282">
          <cell r="C282" t="str">
            <v>Ago</v>
          </cell>
          <cell r="D282">
            <v>23093.343966666667</v>
          </cell>
          <cell r="E282">
            <v>49924.149059999996</v>
          </cell>
          <cell r="F282">
            <v>150495.51800166667</v>
          </cell>
          <cell r="G282">
            <v>49335.295606666659</v>
          </cell>
          <cell r="I282">
            <v>272848.30663499999</v>
          </cell>
          <cell r="O282" t="str">
            <v>Ago</v>
          </cell>
          <cell r="P282">
            <v>59464.168658333336</v>
          </cell>
          <cell r="Q282">
            <v>148111.950105</v>
          </cell>
          <cell r="R282">
            <v>75443.203680000006</v>
          </cell>
          <cell r="S282">
            <v>42542.372248333333</v>
          </cell>
          <cell r="T282">
            <v>325561.69469166663</v>
          </cell>
          <cell r="Y282" t="str">
            <v>Ago</v>
          </cell>
          <cell r="Z282">
            <v>-319500.03387999994</v>
          </cell>
          <cell r="AA282">
            <v>325561.69469166663</v>
          </cell>
          <cell r="AB282">
            <v>1812.5937750000023</v>
          </cell>
          <cell r="AD282">
            <v>7874.2545866666669</v>
          </cell>
        </row>
        <row r="283">
          <cell r="C283" t="str">
            <v>Sep</v>
          </cell>
          <cell r="D283">
            <v>21453.520793333333</v>
          </cell>
          <cell r="E283">
            <v>49983.616286666664</v>
          </cell>
          <cell r="F283">
            <v>154268.32320166667</v>
          </cell>
          <cell r="G283">
            <v>54880.221976666675</v>
          </cell>
          <cell r="I283">
            <v>280585.68225833337</v>
          </cell>
          <cell r="O283" t="str">
            <v>Sep</v>
          </cell>
          <cell r="P283">
            <v>100615.12422499999</v>
          </cell>
          <cell r="Q283">
            <v>133593.17721666666</v>
          </cell>
          <cell r="R283">
            <v>72425.332181666672</v>
          </cell>
          <cell r="S283">
            <v>55896.621465000011</v>
          </cell>
          <cell r="T283">
            <v>362530.25508833333</v>
          </cell>
          <cell r="Y283" t="str">
            <v>Sep</v>
          </cell>
          <cell r="Z283">
            <v>-336415.74398000003</v>
          </cell>
          <cell r="AA283">
            <v>362530.25508833333</v>
          </cell>
          <cell r="AB283">
            <v>1916.8814033333347</v>
          </cell>
          <cell r="AD283">
            <v>28031.392511666665</v>
          </cell>
        </row>
        <row r="284">
          <cell r="C284" t="str">
            <v>Oct</v>
          </cell>
          <cell r="D284">
            <v>19924.915714999999</v>
          </cell>
          <cell r="E284">
            <v>50936.281976666673</v>
          </cell>
          <cell r="F284">
            <v>169803.56778000001</v>
          </cell>
          <cell r="G284">
            <v>55315.211055</v>
          </cell>
          <cell r="I284">
            <v>295979.97652666672</v>
          </cell>
          <cell r="O284" t="str">
            <v>Oct</v>
          </cell>
          <cell r="P284">
            <v>132076.69024666667</v>
          </cell>
          <cell r="Q284">
            <v>144445.68600833334</v>
          </cell>
          <cell r="R284">
            <v>74036.618805000006</v>
          </cell>
          <cell r="S284">
            <v>61105.214890000003</v>
          </cell>
          <cell r="T284">
            <v>411664.20994999999</v>
          </cell>
          <cell r="Y284" t="str">
            <v>Oct</v>
          </cell>
          <cell r="Z284">
            <v>-372547.33006499993</v>
          </cell>
          <cell r="AA284">
            <v>411664.20994999999</v>
          </cell>
          <cell r="AB284">
            <v>17145.089113333332</v>
          </cell>
          <cell r="AD284">
            <v>56261.968998333345</v>
          </cell>
        </row>
        <row r="285">
          <cell r="C285" t="str">
            <v>Nov</v>
          </cell>
          <cell r="D285">
            <v>17286.553488333335</v>
          </cell>
          <cell r="E285">
            <v>55994.625650000002</v>
          </cell>
          <cell r="F285">
            <v>164378.24958</v>
          </cell>
          <cell r="G285">
            <v>53602.809803333337</v>
          </cell>
          <cell r="I285">
            <v>291262.23852166667</v>
          </cell>
          <cell r="O285" t="str">
            <v>Nov</v>
          </cell>
          <cell r="P285">
            <v>160341.35396333333</v>
          </cell>
          <cell r="Q285">
            <v>143936.53824999998</v>
          </cell>
          <cell r="R285">
            <v>65307.85599833334</v>
          </cell>
          <cell r="S285">
            <v>69868.09497333334</v>
          </cell>
          <cell r="T285">
            <v>439453.84318499995</v>
          </cell>
          <cell r="Y285" t="str">
            <v>Nov</v>
          </cell>
          <cell r="Z285">
            <v>-388523.99101</v>
          </cell>
          <cell r="AA285">
            <v>439453.84318499995</v>
          </cell>
          <cell r="AB285">
            <v>24858.700655000004</v>
          </cell>
          <cell r="AD285">
            <v>75788.552830000001</v>
          </cell>
        </row>
        <row r="286">
          <cell r="C286" t="str">
            <v>Dic</v>
          </cell>
          <cell r="D286">
            <v>17164.574243333333</v>
          </cell>
          <cell r="E286">
            <v>59259.661918333331</v>
          </cell>
          <cell r="F286">
            <v>160915.71916999997</v>
          </cell>
          <cell r="G286">
            <v>57028.318348333327</v>
          </cell>
          <cell r="I286">
            <v>294368.27368000004</v>
          </cell>
          <cell r="O286" t="str">
            <v>Dic</v>
          </cell>
          <cell r="P286">
            <v>322578.78442833334</v>
          </cell>
          <cell r="Q286">
            <v>194082.96588499998</v>
          </cell>
          <cell r="R286">
            <v>78251.965351666673</v>
          </cell>
          <cell r="S286">
            <v>98399.398513333334</v>
          </cell>
          <cell r="T286">
            <v>693313.11417833332</v>
          </cell>
          <cell r="Y286" t="str">
            <v>Dic</v>
          </cell>
          <cell r="Z286">
            <v>-386494.05327000003</v>
          </cell>
          <cell r="AA286">
            <v>693313.11417833332</v>
          </cell>
          <cell r="AB286">
            <v>15748.736275000001</v>
          </cell>
          <cell r="AD286">
            <v>322567.79718333337</v>
          </cell>
        </row>
        <row r="287">
          <cell r="B287" t="str">
            <v>1997 (p)</v>
          </cell>
          <cell r="C287" t="str">
            <v>Ene</v>
          </cell>
          <cell r="D287">
            <v>17369.346501666667</v>
          </cell>
          <cell r="E287">
            <v>59366.101961666667</v>
          </cell>
          <cell r="F287">
            <v>160314.88017499997</v>
          </cell>
          <cell r="G287">
            <v>51591.897044999998</v>
          </cell>
          <cell r="I287">
            <v>288642.22568333329</v>
          </cell>
          <cell r="N287" t="str">
            <v>1997 (p)</v>
          </cell>
          <cell r="O287" t="str">
            <v>Ene</v>
          </cell>
          <cell r="P287">
            <v>333060.40964166663</v>
          </cell>
          <cell r="Q287">
            <v>192514.9504</v>
          </cell>
          <cell r="R287">
            <v>72881.32551166667</v>
          </cell>
          <cell r="S287">
            <v>96914.935355000009</v>
          </cell>
          <cell r="T287">
            <v>695371.62090833334</v>
          </cell>
          <cell r="X287" t="str">
            <v>1997 (p)</v>
          </cell>
          <cell r="Y287" t="str">
            <v>Ene</v>
          </cell>
          <cell r="Z287">
            <v>-382320.53570166667</v>
          </cell>
          <cell r="AA287">
            <v>695371.62090833334</v>
          </cell>
          <cell r="AB287">
            <v>-12815.343706666667</v>
          </cell>
          <cell r="AD287">
            <v>300235.7415</v>
          </cell>
        </row>
        <row r="288">
          <cell r="C288" t="str">
            <v>Feb</v>
          </cell>
          <cell r="D288">
            <v>19126.598385000001</v>
          </cell>
          <cell r="E288">
            <v>58608.376793333337</v>
          </cell>
          <cell r="F288">
            <v>160824.33943166665</v>
          </cell>
          <cell r="G288">
            <v>52222.233586666669</v>
          </cell>
          <cell r="I288">
            <v>290781.5481966667</v>
          </cell>
          <cell r="O288" t="str">
            <v>Feb</v>
          </cell>
          <cell r="P288">
            <v>334953.85218833335</v>
          </cell>
          <cell r="Q288">
            <v>137797.08755333332</v>
          </cell>
          <cell r="R288">
            <v>80091.859766666676</v>
          </cell>
          <cell r="S288">
            <v>150305.42429166666</v>
          </cell>
          <cell r="T288">
            <v>703148.22379999992</v>
          </cell>
          <cell r="Y288" t="str">
            <v>Feb</v>
          </cell>
          <cell r="Z288">
            <v>-396276.964095</v>
          </cell>
          <cell r="AA288">
            <v>703148.22379999992</v>
          </cell>
          <cell r="AB288">
            <v>-13848.536771666666</v>
          </cell>
          <cell r="AD288">
            <v>293022.72293333337</v>
          </cell>
        </row>
        <row r="289">
          <cell r="C289" t="str">
            <v>Mar</v>
          </cell>
          <cell r="D289">
            <v>20773.558845</v>
          </cell>
          <cell r="E289">
            <v>58822.166751666664</v>
          </cell>
          <cell r="F289">
            <v>166136.49071833334</v>
          </cell>
          <cell r="G289">
            <v>50736.144975000003</v>
          </cell>
          <cell r="I289">
            <v>296468.36128999997</v>
          </cell>
          <cell r="O289" t="str">
            <v>Mar</v>
          </cell>
          <cell r="P289">
            <v>329336.58408166666</v>
          </cell>
          <cell r="Q289">
            <v>149837.39120666668</v>
          </cell>
          <cell r="R289">
            <v>73828.850710000013</v>
          </cell>
          <cell r="S289">
            <v>155191.60296333334</v>
          </cell>
          <cell r="T289">
            <v>708194.42896166665</v>
          </cell>
          <cell r="Y289" t="str">
            <v>Mar</v>
          </cell>
          <cell r="Z289">
            <v>-387915.61631666665</v>
          </cell>
          <cell r="AA289">
            <v>708194.42896166665</v>
          </cell>
          <cell r="AB289">
            <v>-12695.542545000002</v>
          </cell>
          <cell r="AD289">
            <v>307583.27010000002</v>
          </cell>
        </row>
        <row r="290">
          <cell r="C290" t="str">
            <v>Abr</v>
          </cell>
          <cell r="D290">
            <v>22397.140455000001</v>
          </cell>
          <cell r="E290">
            <v>59327.781360000001</v>
          </cell>
          <cell r="F290">
            <v>167915.64908</v>
          </cell>
          <cell r="G290">
            <v>46586.381123333333</v>
          </cell>
          <cell r="I290">
            <v>296226.95201833331</v>
          </cell>
          <cell r="O290" t="str">
            <v>Abr</v>
          </cell>
          <cell r="P290">
            <v>320233.27594333334</v>
          </cell>
          <cell r="Q290">
            <v>155148.80483000001</v>
          </cell>
          <cell r="R290">
            <v>68160.643733333331</v>
          </cell>
          <cell r="S290">
            <v>153032.23968333335</v>
          </cell>
          <cell r="T290">
            <v>696574.96418999997</v>
          </cell>
          <cell r="Y290" t="str">
            <v>Abr</v>
          </cell>
          <cell r="Z290">
            <v>-383196.30323833338</v>
          </cell>
          <cell r="AA290">
            <v>696574.96418999997</v>
          </cell>
          <cell r="AB290">
            <v>-20586.358793333337</v>
          </cell>
          <cell r="AD290">
            <v>292792.3021583333</v>
          </cell>
        </row>
        <row r="291">
          <cell r="C291" t="str">
            <v>May</v>
          </cell>
          <cell r="D291">
            <v>23992.724683333334</v>
          </cell>
          <cell r="E291">
            <v>53154.152848333331</v>
          </cell>
          <cell r="F291">
            <v>170506.55379000001</v>
          </cell>
          <cell r="G291">
            <v>48679.98324833333</v>
          </cell>
          <cell r="I291">
            <v>296333.41457000002</v>
          </cell>
          <cell r="O291" t="str">
            <v>May</v>
          </cell>
          <cell r="P291">
            <v>327639.76962166664</v>
          </cell>
          <cell r="Q291">
            <v>150650.03337666669</v>
          </cell>
          <cell r="R291">
            <v>67206.146701666672</v>
          </cell>
          <cell r="S291">
            <v>144523.19886833333</v>
          </cell>
          <cell r="T291">
            <v>690019.14856833336</v>
          </cell>
          <cell r="Y291" t="str">
            <v>May</v>
          </cell>
          <cell r="Z291">
            <v>-376380.47557666665</v>
          </cell>
          <cell r="AA291">
            <v>690019.14856833336</v>
          </cell>
          <cell r="AB291">
            <v>-6617.8703166666646</v>
          </cell>
          <cell r="AD291">
            <v>307020.80267499998</v>
          </cell>
        </row>
        <row r="292">
          <cell r="C292" t="str">
            <v>Jun</v>
          </cell>
          <cell r="D292">
            <v>23726.924110000004</v>
          </cell>
          <cell r="E292">
            <v>49902.066115000001</v>
          </cell>
          <cell r="F292">
            <v>170935.71842166668</v>
          </cell>
          <cell r="G292">
            <v>55071.430151666667</v>
          </cell>
          <cell r="I292">
            <v>299636.1387983333</v>
          </cell>
          <cell r="O292" t="str">
            <v>Jun</v>
          </cell>
          <cell r="P292">
            <v>165271.41659833334</v>
          </cell>
          <cell r="Q292">
            <v>99983.112240000002</v>
          </cell>
          <cell r="R292">
            <v>39966.641853333342</v>
          </cell>
          <cell r="S292">
            <v>121503.44558833334</v>
          </cell>
          <cell r="T292">
            <v>426724.61628000002</v>
          </cell>
          <cell r="Y292" t="str">
            <v>Jun</v>
          </cell>
          <cell r="Z292">
            <v>-358267.9515266667</v>
          </cell>
          <cell r="AA292">
            <v>426724.61628000002</v>
          </cell>
          <cell r="AB292">
            <v>-6034.7962766666678</v>
          </cell>
          <cell r="AD292">
            <v>62421.868476666663</v>
          </cell>
        </row>
        <row r="293">
          <cell r="C293" t="str">
            <v>Jul</v>
          </cell>
          <cell r="D293">
            <v>22902.092268333334</v>
          </cell>
          <cell r="E293">
            <v>49629.36243666667</v>
          </cell>
          <cell r="F293">
            <v>165974.272195</v>
          </cell>
          <cell r="G293">
            <v>62920.324698333337</v>
          </cell>
          <cell r="I293">
            <v>301426.05159833335</v>
          </cell>
          <cell r="O293" t="str">
            <v>Jul</v>
          </cell>
          <cell r="P293">
            <v>151680.86584833334</v>
          </cell>
          <cell r="Q293">
            <v>134002.79079333335</v>
          </cell>
          <cell r="R293">
            <v>48866.928504999996</v>
          </cell>
          <cell r="S293">
            <v>79155.266216666685</v>
          </cell>
          <cell r="T293">
            <v>413705.85136333335</v>
          </cell>
          <cell r="Y293" t="str">
            <v>Jul</v>
          </cell>
          <cell r="Z293">
            <v>-339834.17495499999</v>
          </cell>
          <cell r="AA293">
            <v>413705.85136333335</v>
          </cell>
          <cell r="AB293">
            <v>269.0528633333318</v>
          </cell>
          <cell r="AD293">
            <v>74140.729271666656</v>
          </cell>
        </row>
        <row r="294">
          <cell r="C294" t="str">
            <v>Ago</v>
          </cell>
          <cell r="D294">
            <v>20227.370053333336</v>
          </cell>
          <cell r="E294">
            <v>47306.238040000004</v>
          </cell>
          <cell r="F294">
            <v>161951.02626833334</v>
          </cell>
          <cell r="G294">
            <v>66893.276741666661</v>
          </cell>
          <cell r="I294">
            <v>296377.91110333335</v>
          </cell>
          <cell r="O294" t="str">
            <v>Ago</v>
          </cell>
          <cell r="P294">
            <v>145883.95694</v>
          </cell>
          <cell r="Q294">
            <v>121141.81925</v>
          </cell>
          <cell r="R294">
            <v>51924.316109999992</v>
          </cell>
          <cell r="S294">
            <v>68809.873433333341</v>
          </cell>
          <cell r="T294">
            <v>387759.96573333332</v>
          </cell>
          <cell r="Y294" t="str">
            <v>Ago</v>
          </cell>
          <cell r="Z294">
            <v>-317339.53729666671</v>
          </cell>
          <cell r="AA294">
            <v>387759.96573333332</v>
          </cell>
          <cell r="AB294">
            <v>7016.5843533333318</v>
          </cell>
          <cell r="AD294">
            <v>77437.012789999993</v>
          </cell>
        </row>
        <row r="295">
          <cell r="C295" t="str">
            <v>Sep</v>
          </cell>
          <cell r="D295">
            <v>18550.502285000002</v>
          </cell>
          <cell r="E295">
            <v>47941.43856166667</v>
          </cell>
          <cell r="F295">
            <v>159928.43777833332</v>
          </cell>
          <cell r="G295">
            <v>71423.814020000005</v>
          </cell>
          <cell r="I295">
            <v>297844.192645</v>
          </cell>
          <cell r="O295" t="str">
            <v>Sep</v>
          </cell>
          <cell r="P295">
            <v>105797.48316333332</v>
          </cell>
          <cell r="Q295">
            <v>138990.01371999999</v>
          </cell>
          <cell r="R295">
            <v>52230.167576666667</v>
          </cell>
          <cell r="S295">
            <v>49875.718701666665</v>
          </cell>
          <cell r="T295">
            <v>346893.38316166663</v>
          </cell>
          <cell r="Y295" t="str">
            <v>Sep</v>
          </cell>
          <cell r="Z295">
            <v>-318974.59270666668</v>
          </cell>
          <cell r="AA295">
            <v>346893.38316166663</v>
          </cell>
          <cell r="AB295">
            <v>20248.522761666663</v>
          </cell>
          <cell r="AD295">
            <v>48167.313216666669</v>
          </cell>
        </row>
        <row r="296">
          <cell r="C296" t="str">
            <v>Oct</v>
          </cell>
          <cell r="D296">
            <v>16511.814085000002</v>
          </cell>
          <cell r="E296">
            <v>47090.560006666667</v>
          </cell>
          <cell r="F296">
            <v>152016.46364999999</v>
          </cell>
          <cell r="G296">
            <v>85547.143486666668</v>
          </cell>
          <cell r="I296">
            <v>301165.98122833332</v>
          </cell>
          <cell r="O296" t="str">
            <v>Oct</v>
          </cell>
          <cell r="P296">
            <v>74079.891043333322</v>
          </cell>
          <cell r="Q296">
            <v>140351.34542166666</v>
          </cell>
          <cell r="R296">
            <v>49603.796254999994</v>
          </cell>
          <cell r="S296">
            <v>53173.302055</v>
          </cell>
          <cell r="T296">
            <v>317208.33477499994</v>
          </cell>
          <cell r="Y296" t="str">
            <v>Oct</v>
          </cell>
          <cell r="Z296">
            <v>-326612.73442000005</v>
          </cell>
          <cell r="AA296">
            <v>317208.33477499994</v>
          </cell>
          <cell r="AB296">
            <v>36435.970708333334</v>
          </cell>
          <cell r="AD296">
            <v>27031.571063333336</v>
          </cell>
        </row>
        <row r="297">
          <cell r="C297" t="str">
            <v>Nov</v>
          </cell>
          <cell r="D297">
            <v>14083.895173333332</v>
          </cell>
          <cell r="E297">
            <v>50431.027683333326</v>
          </cell>
          <cell r="F297">
            <v>146066.92381666665</v>
          </cell>
          <cell r="G297">
            <v>87725.272511666655</v>
          </cell>
          <cell r="I297">
            <v>298307.11918499996</v>
          </cell>
          <cell r="O297" t="str">
            <v>Nov</v>
          </cell>
          <cell r="P297">
            <v>76592.644866666655</v>
          </cell>
          <cell r="Q297">
            <v>134262.57835833333</v>
          </cell>
          <cell r="R297">
            <v>52913.757290000001</v>
          </cell>
          <cell r="S297">
            <v>47581.509146666671</v>
          </cell>
          <cell r="T297">
            <v>311350.48966166668</v>
          </cell>
          <cell r="Y297" t="str">
            <v>Nov</v>
          </cell>
          <cell r="Z297">
            <v>-354172.24361666664</v>
          </cell>
          <cell r="AA297">
            <v>311350.48966166668</v>
          </cell>
          <cell r="AB297">
            <v>3787.6293799999985</v>
          </cell>
          <cell r="AD297">
            <v>-39034.124574999994</v>
          </cell>
        </row>
        <row r="298">
          <cell r="C298" t="str">
            <v>Dic*</v>
          </cell>
          <cell r="D298">
            <v>12661.622193333335</v>
          </cell>
          <cell r="E298">
            <v>51042.46510666667</v>
          </cell>
          <cell r="F298">
            <v>152316.88772833333</v>
          </cell>
          <cell r="G298">
            <v>86404.530006666668</v>
          </cell>
          <cell r="I298">
            <v>302425.50503499998</v>
          </cell>
          <cell r="O298" t="str">
            <v>Dic*</v>
          </cell>
          <cell r="P298">
            <v>109627.10902333334</v>
          </cell>
          <cell r="Q298">
            <v>145464.92456499999</v>
          </cell>
          <cell r="R298">
            <v>12224.204194999998</v>
          </cell>
          <cell r="S298">
            <v>92070.670924999999</v>
          </cell>
          <cell r="T298">
            <v>359386.90870833333</v>
          </cell>
          <cell r="Y298" t="str">
            <v>Dic*</v>
          </cell>
          <cell r="Z298">
            <v>-426885.95498666662</v>
          </cell>
          <cell r="AA298">
            <v>359386.90870833333</v>
          </cell>
          <cell r="AB298">
            <v>2528.6365883333347</v>
          </cell>
          <cell r="AD298">
            <v>-64970.409689999979</v>
          </cell>
        </row>
        <row r="299">
          <cell r="B299" t="str">
            <v>1998 (p)</v>
          </cell>
          <cell r="C299" t="str">
            <v>Ene</v>
          </cell>
          <cell r="D299">
            <v>11635.035040000001</v>
          </cell>
          <cell r="E299">
            <v>48884.957375000005</v>
          </cell>
          <cell r="F299">
            <v>150960.65745499998</v>
          </cell>
          <cell r="G299">
            <v>84973.905726666664</v>
          </cell>
          <cell r="I299">
            <v>296454.55726333329</v>
          </cell>
          <cell r="N299" t="str">
            <v>1998 (p)</v>
          </cell>
          <cell r="O299" t="str">
            <v>Ene</v>
          </cell>
          <cell r="P299">
            <v>85993.975580000013</v>
          </cell>
          <cell r="Q299">
            <v>119741.036265</v>
          </cell>
          <cell r="R299">
            <v>7051.870286666669</v>
          </cell>
          <cell r="S299">
            <v>120194.51575833332</v>
          </cell>
          <cell r="T299">
            <v>332981.39955666667</v>
          </cell>
          <cell r="X299" t="str">
            <v>1998 (p)</v>
          </cell>
          <cell r="Y299" t="str">
            <v>Ene</v>
          </cell>
          <cell r="Z299">
            <v>-440945.73099499993</v>
          </cell>
          <cell r="AA299">
            <v>332981.39955666667</v>
          </cell>
          <cell r="AB299">
            <v>19229.094568333334</v>
          </cell>
          <cell r="AD299">
            <v>-88735.238536666657</v>
          </cell>
        </row>
        <row r="300">
          <cell r="C300" t="str">
            <v>Feb</v>
          </cell>
          <cell r="D300">
            <v>11370.110316666667</v>
          </cell>
          <cell r="E300">
            <v>48647.964881666667</v>
          </cell>
          <cell r="F300">
            <v>156322.48554333334</v>
          </cell>
          <cell r="G300">
            <v>85517.627186666665</v>
          </cell>
          <cell r="I300">
            <v>301858.18792833335</v>
          </cell>
          <cell r="O300" t="str">
            <v>Feb</v>
          </cell>
          <cell r="P300">
            <v>53627.458561666666</v>
          </cell>
          <cell r="Q300">
            <v>103791.73435166669</v>
          </cell>
          <cell r="R300">
            <v>6392.4012433333337</v>
          </cell>
          <cell r="S300">
            <v>132911.373605</v>
          </cell>
          <cell r="T300">
            <v>296722.9694283334</v>
          </cell>
          <cell r="Y300" t="str">
            <v>Feb</v>
          </cell>
          <cell r="Z300">
            <v>-464582.8047866667</v>
          </cell>
          <cell r="AA300">
            <v>296722.9694283334</v>
          </cell>
          <cell r="AB300">
            <v>15020.512716666664</v>
          </cell>
          <cell r="AD300">
            <v>-152839.32430833331</v>
          </cell>
        </row>
        <row r="301">
          <cell r="C301" t="str">
            <v>Mar</v>
          </cell>
          <cell r="D301">
            <v>10836.815116666667</v>
          </cell>
          <cell r="E301">
            <v>46672.511701666663</v>
          </cell>
          <cell r="F301">
            <v>163167.79158000002</v>
          </cell>
          <cell r="G301">
            <v>82952.419665000009</v>
          </cell>
          <cell r="I301">
            <v>303629.53806333331</v>
          </cell>
          <cell r="O301" t="str">
            <v>Mar</v>
          </cell>
          <cell r="P301">
            <v>60560.697099999998</v>
          </cell>
          <cell r="Q301">
            <v>117853.39985833333</v>
          </cell>
          <cell r="R301">
            <v>17806.435840000002</v>
          </cell>
          <cell r="S301">
            <v>122718.38507333334</v>
          </cell>
          <cell r="T301">
            <v>318938.91787166672</v>
          </cell>
          <cell r="Y301" t="str">
            <v>Mar</v>
          </cell>
          <cell r="Z301">
            <v>-460160.96223499998</v>
          </cell>
          <cell r="AA301">
            <v>318938.91787166672</v>
          </cell>
          <cell r="AB301">
            <v>-5412.0196149999983</v>
          </cell>
          <cell r="AD301">
            <v>-146634.06397833332</v>
          </cell>
        </row>
        <row r="302">
          <cell r="C302" t="str">
            <v>Abr</v>
          </cell>
          <cell r="D302">
            <v>10786.891241666666</v>
          </cell>
          <cell r="E302">
            <v>41536.503214999997</v>
          </cell>
          <cell r="F302">
            <v>157863.55776166669</v>
          </cell>
          <cell r="G302">
            <v>70044.134846666668</v>
          </cell>
          <cell r="I302">
            <v>280231.08706500003</v>
          </cell>
          <cell r="O302" t="str">
            <v>Abr</v>
          </cell>
          <cell r="P302">
            <v>79755.169193333335</v>
          </cell>
          <cell r="Q302">
            <v>94977.78544833335</v>
          </cell>
          <cell r="R302">
            <v>-886.37505333333195</v>
          </cell>
          <cell r="S302">
            <v>163006.40040666668</v>
          </cell>
          <cell r="T302">
            <v>336852.979995</v>
          </cell>
          <cell r="Y302" t="str">
            <v>Abr</v>
          </cell>
          <cell r="Z302">
            <v>-454998.85496333329</v>
          </cell>
          <cell r="AA302">
            <v>336852.979995</v>
          </cell>
          <cell r="AB302">
            <v>-11787.962891666664</v>
          </cell>
          <cell r="AD302">
            <v>-129933.83785999999</v>
          </cell>
        </row>
        <row r="303">
          <cell r="C303" t="str">
            <v>May</v>
          </cell>
          <cell r="D303">
            <v>11187.256149999999</v>
          </cell>
          <cell r="E303">
            <v>37926.058666666671</v>
          </cell>
          <cell r="F303">
            <v>160834.43891999999</v>
          </cell>
          <cell r="G303">
            <v>67977.921728333327</v>
          </cell>
          <cell r="I303">
            <v>277925.67546500004</v>
          </cell>
          <cell r="O303" t="str">
            <v>May</v>
          </cell>
          <cell r="P303">
            <v>24158.69617166667</v>
          </cell>
          <cell r="Q303">
            <v>101016.40049500001</v>
          </cell>
          <cell r="R303">
            <v>-3122.7004283333317</v>
          </cell>
          <cell r="S303">
            <v>181698.77492833335</v>
          </cell>
          <cell r="T303">
            <v>303751.17116666667</v>
          </cell>
          <cell r="Y303" t="str">
            <v>May</v>
          </cell>
          <cell r="Z303">
            <v>-443974.34957166668</v>
          </cell>
          <cell r="AA303">
            <v>303751.17116666667</v>
          </cell>
          <cell r="AB303">
            <v>2064.8146666666676</v>
          </cell>
          <cell r="AD303">
            <v>-138158.36540499999</v>
          </cell>
        </row>
        <row r="304">
          <cell r="C304" t="str">
            <v>Jun</v>
          </cell>
          <cell r="D304">
            <v>10922.199999999999</v>
          </cell>
          <cell r="E304">
            <v>36713.548333333332</v>
          </cell>
          <cell r="F304">
            <v>168370.55166666667</v>
          </cell>
          <cell r="G304">
            <v>66595.33666666667</v>
          </cell>
          <cell r="I304">
            <v>282601.63666666666</v>
          </cell>
          <cell r="O304" t="str">
            <v>Jun</v>
          </cell>
          <cell r="P304">
            <v>10781.35</v>
          </cell>
          <cell r="Q304">
            <v>91236.411666666667</v>
          </cell>
          <cell r="R304">
            <v>37654.691666666673</v>
          </cell>
          <cell r="S304">
            <v>85749.04833333334</v>
          </cell>
          <cell r="T304">
            <v>225421.50166666668</v>
          </cell>
          <cell r="Y304" t="str">
            <v>Jun</v>
          </cell>
          <cell r="Z304">
            <v>-370658.36000000004</v>
          </cell>
          <cell r="AA304">
            <v>225421.50166666668</v>
          </cell>
          <cell r="AB304">
            <v>4098.3183333333336</v>
          </cell>
          <cell r="AD304">
            <v>-141138.54166666666</v>
          </cell>
        </row>
        <row r="305">
          <cell r="C305" t="str">
            <v>Jul</v>
          </cell>
          <cell r="D305">
            <v>11414.711666666668</v>
          </cell>
          <cell r="E305">
            <v>37754.783333333333</v>
          </cell>
          <cell r="F305">
            <v>173647.77333333335</v>
          </cell>
          <cell r="G305">
            <v>68118.434999999998</v>
          </cell>
          <cell r="I305">
            <v>290935.7</v>
          </cell>
          <cell r="O305" t="str">
            <v>Jul</v>
          </cell>
          <cell r="P305">
            <v>33361.33833333334</v>
          </cell>
          <cell r="Q305">
            <v>85889.298333333325</v>
          </cell>
          <cell r="R305">
            <v>38055.65833333334</v>
          </cell>
          <cell r="S305">
            <v>107533.54</v>
          </cell>
          <cell r="T305">
            <v>264839.83333333331</v>
          </cell>
          <cell r="Y305" t="str">
            <v>Jul</v>
          </cell>
          <cell r="Z305">
            <v>-372395.5083333333</v>
          </cell>
          <cell r="AA305">
            <v>264839.83333333331</v>
          </cell>
          <cell r="AB305">
            <v>-7932.3966666666665</v>
          </cell>
          <cell r="AD305">
            <v>-115488.07333333332</v>
          </cell>
        </row>
        <row r="306">
          <cell r="C306" t="str">
            <v>Ago</v>
          </cell>
          <cell r="D306">
            <v>12084.974999999999</v>
          </cell>
          <cell r="E306">
            <v>37741.526666666665</v>
          </cell>
          <cell r="F306">
            <v>172000.45500000002</v>
          </cell>
          <cell r="G306">
            <v>64151.266666666663</v>
          </cell>
          <cell r="I306">
            <v>285978.22166666668</v>
          </cell>
          <cell r="O306" t="str">
            <v>Ago</v>
          </cell>
          <cell r="P306">
            <v>63183.216666666667</v>
          </cell>
          <cell r="Q306">
            <v>110420.60166666667</v>
          </cell>
          <cell r="R306">
            <v>41357.538333333338</v>
          </cell>
          <cell r="S306">
            <v>72696.740000000005</v>
          </cell>
          <cell r="T306">
            <v>287658.09499999997</v>
          </cell>
          <cell r="Y306" t="str">
            <v>Ago</v>
          </cell>
          <cell r="Z306">
            <v>-369629.66166666668</v>
          </cell>
          <cell r="AA306">
            <v>287658.09499999997</v>
          </cell>
          <cell r="AB306">
            <v>6261.4249999999993</v>
          </cell>
          <cell r="AD306">
            <v>-75710.143333333326</v>
          </cell>
        </row>
        <row r="307">
          <cell r="C307" t="str">
            <v>Sep</v>
          </cell>
          <cell r="D307">
            <v>12581.208333333334</v>
          </cell>
          <cell r="E307">
            <v>37849.644999999997</v>
          </cell>
          <cell r="F307">
            <v>165452.62166666667</v>
          </cell>
          <cell r="G307">
            <v>69822.964999999997</v>
          </cell>
          <cell r="I307">
            <v>285706.4383333333</v>
          </cell>
          <cell r="O307" t="str">
            <v>Sep</v>
          </cell>
          <cell r="P307">
            <v>78523.143333333326</v>
          </cell>
          <cell r="Q307">
            <v>54628.528333333328</v>
          </cell>
          <cell r="R307">
            <v>40205.508333333331</v>
          </cell>
          <cell r="S307">
            <v>87043.83666666667</v>
          </cell>
          <cell r="T307">
            <v>260401.01833333334</v>
          </cell>
          <cell r="Y307" t="str">
            <v>Sep</v>
          </cell>
          <cell r="Z307">
            <v>-399708.37166666664</v>
          </cell>
          <cell r="AA307">
            <v>260401.01833333334</v>
          </cell>
          <cell r="AB307">
            <v>35872.776666666665</v>
          </cell>
          <cell r="AD307">
            <v>-103434.58</v>
          </cell>
        </row>
        <row r="308">
          <cell r="C308" t="str">
            <v>Oct</v>
          </cell>
          <cell r="D308">
            <v>13786.938333333334</v>
          </cell>
          <cell r="E308">
            <v>42328.396666666667</v>
          </cell>
          <cell r="F308">
            <v>179949.67833333334</v>
          </cell>
          <cell r="G308">
            <v>85799.471666666665</v>
          </cell>
          <cell r="I308">
            <v>321864.48500000004</v>
          </cell>
          <cell r="O308" t="str">
            <v>Oct</v>
          </cell>
          <cell r="P308">
            <v>41884.78666666666</v>
          </cell>
          <cell r="Q308">
            <v>101163.35166666667</v>
          </cell>
          <cell r="R308">
            <v>60131.393333333333</v>
          </cell>
          <cell r="S308">
            <v>22272.62833333333</v>
          </cell>
          <cell r="T308">
            <v>225452.16</v>
          </cell>
          <cell r="Y308" t="str">
            <v>Oct</v>
          </cell>
          <cell r="Z308">
            <v>-370867.87166666664</v>
          </cell>
          <cell r="AA308">
            <v>225452.16</v>
          </cell>
          <cell r="AB308">
            <v>32732.05666666666</v>
          </cell>
          <cell r="AD308">
            <v>-112683.65833333333</v>
          </cell>
        </row>
        <row r="309">
          <cell r="C309" t="str">
            <v>Nov</v>
          </cell>
          <cell r="D309">
            <v>15956.17</v>
          </cell>
          <cell r="E309">
            <v>42565.829999999994</v>
          </cell>
          <cell r="F309">
            <v>186235.3483333333</v>
          </cell>
          <cell r="G309">
            <v>91191.938333333339</v>
          </cell>
          <cell r="I309">
            <v>335949.28666666668</v>
          </cell>
          <cell r="O309" t="str">
            <v>Nov</v>
          </cell>
          <cell r="P309">
            <v>71384.639999999999</v>
          </cell>
          <cell r="Q309">
            <v>93063.611666666649</v>
          </cell>
          <cell r="R309">
            <v>62303.426666666666</v>
          </cell>
          <cell r="S309">
            <v>19731.321666666663</v>
          </cell>
          <cell r="T309">
            <v>246483.00166666662</v>
          </cell>
          <cell r="Y309" t="str">
            <v>Nov</v>
          </cell>
          <cell r="Z309">
            <v>-340881.92333333334</v>
          </cell>
          <cell r="AA309">
            <v>246483.00166666662</v>
          </cell>
          <cell r="AB309">
            <v>14032.571666666661</v>
          </cell>
          <cell r="AD309">
            <v>-80366.353333333347</v>
          </cell>
        </row>
        <row r="310">
          <cell r="C310" t="str">
            <v>Dic*</v>
          </cell>
          <cell r="D310">
            <v>17355.821666666667</v>
          </cell>
          <cell r="E310">
            <v>46005.666666666664</v>
          </cell>
          <cell r="F310">
            <v>184797.86666666667</v>
          </cell>
          <cell r="G310">
            <v>88873.948333333319</v>
          </cell>
          <cell r="I310">
            <v>337033.30333333334</v>
          </cell>
          <cell r="O310" t="str">
            <v>Dic*</v>
          </cell>
          <cell r="P310">
            <v>58849.183333333327</v>
          </cell>
          <cell r="Q310">
            <v>131119.24</v>
          </cell>
          <cell r="R310">
            <v>51486.036666666674</v>
          </cell>
          <cell r="S310">
            <v>21724.983333333337</v>
          </cell>
          <cell r="T310">
            <v>263179.44666666666</v>
          </cell>
          <cell r="Y310" t="str">
            <v>Dic*</v>
          </cell>
          <cell r="Z310">
            <v>-341065.42499999999</v>
          </cell>
          <cell r="AA310">
            <v>263179.44666666666</v>
          </cell>
          <cell r="AB310">
            <v>22816.131666666664</v>
          </cell>
          <cell r="AD310">
            <v>-55069.850000000006</v>
          </cell>
        </row>
      </sheetData>
      <sheetData sheetId="1" refreshError="1"/>
      <sheetData sheetId="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guimiento CSF"/>
      <sheetName val="Seguim. SSF"/>
      <sheetName val="Seguimiento SSF"/>
      <sheetName val="Formato Largo"/>
      <sheetName val="Resumen OPEF"/>
      <sheetName val="Reporte OPEF"/>
      <sheetName val="Resumen MES OPEF"/>
      <sheetName val="Confis Marzo 7-97"/>
      <sheetName val="Reclasificación"/>
      <sheetName val="Historia desembolsos"/>
      <sheetName val="Contingencias 1997"/>
      <sheetName val="Formato FMI"/>
      <sheetName val="Elasticidad"/>
      <sheetName val="Que pasaría si...."/>
      <sheetName val="RESUMEN"/>
      <sheetName val="94-03 Mil Corr "/>
      <sheetName val="Hoja1"/>
      <sheetName val="Hoja2"/>
      <sheetName val="EMBI"/>
    </sheetNames>
    <sheetDataSet>
      <sheetData sheetId="0" refreshError="1">
        <row r="1">
          <cell r="AE1">
            <v>1183.4304445100188</v>
          </cell>
          <cell r="AF1">
            <v>2737.1786575030073</v>
          </cell>
        </row>
        <row r="6">
          <cell r="L6" t="str">
            <v>TESORERIA</v>
          </cell>
          <cell r="M6" t="str">
            <v>RESTO</v>
          </cell>
          <cell r="N6" t="str">
            <v>TOTAL</v>
          </cell>
          <cell r="Q6" t="str">
            <v>Observ.</v>
          </cell>
          <cell r="R6" t="str">
            <v>Observ.</v>
          </cell>
          <cell r="S6" t="str">
            <v>Observ.</v>
          </cell>
          <cell r="T6" t="str">
            <v>Observ.</v>
          </cell>
          <cell r="U6" t="str">
            <v>Observ.</v>
          </cell>
          <cell r="V6" t="str">
            <v>Observ.</v>
          </cell>
          <cell r="W6" t="str">
            <v>Observ.</v>
          </cell>
          <cell r="X6" t="str">
            <v>Observ.</v>
          </cell>
          <cell r="Y6" t="str">
            <v>Observ.</v>
          </cell>
          <cell r="Z6" t="str">
            <v>Observ.</v>
          </cell>
          <cell r="AA6" t="str">
            <v xml:space="preserve">Total </v>
          </cell>
          <cell r="AB6" t="str">
            <v>% PIB</v>
          </cell>
          <cell r="AC6" t="str">
            <v>% PIB</v>
          </cell>
          <cell r="AD6" t="str">
            <v>% PIB</v>
          </cell>
          <cell r="AE6" t="str">
            <v>Progr.</v>
          </cell>
          <cell r="AF6" t="str">
            <v>Progr.</v>
          </cell>
          <cell r="AG6" t="str">
            <v>Progr.</v>
          </cell>
          <cell r="AH6" t="str">
            <v>Progr.</v>
          </cell>
          <cell r="AI6" t="str">
            <v>Progr.</v>
          </cell>
          <cell r="AJ6" t="str">
            <v>Progr.</v>
          </cell>
          <cell r="AK6" t="str">
            <v>Progr.</v>
          </cell>
          <cell r="AL6" t="str">
            <v>Progr.</v>
          </cell>
          <cell r="AM6" t="str">
            <v>Progr.</v>
          </cell>
          <cell r="AN6" t="str">
            <v>Progr.</v>
          </cell>
          <cell r="AO6" t="str">
            <v>Progr.</v>
          </cell>
          <cell r="AP6" t="str">
            <v>Observ.-Prog.</v>
          </cell>
          <cell r="AQ6" t="str">
            <v>Observ.-Prog.</v>
          </cell>
          <cell r="AR6" t="str">
            <v>Observ.-Prog.</v>
          </cell>
          <cell r="AS6" t="str">
            <v>Observ.-Prog.</v>
          </cell>
          <cell r="AT6" t="str">
            <v>Observ.-Prog.</v>
          </cell>
          <cell r="AU6" t="str">
            <v>Observ.-Prog.</v>
          </cell>
          <cell r="AV6" t="str">
            <v>Observ-Prog</v>
          </cell>
          <cell r="AW6" t="str">
            <v>Observ-Prog</v>
          </cell>
          <cell r="AX6" t="str">
            <v>Observ-Prog</v>
          </cell>
          <cell r="AY6" t="str">
            <v>Observ.</v>
          </cell>
          <cell r="AZ6" t="str">
            <v>Observ.</v>
          </cell>
          <cell r="BA6" t="str">
            <v>Observ.</v>
          </cell>
          <cell r="BB6" t="str">
            <v>Observ.</v>
          </cell>
          <cell r="BC6" t="str">
            <v>Observ.</v>
          </cell>
          <cell r="BD6" t="str">
            <v>Observ.</v>
          </cell>
          <cell r="BE6" t="str">
            <v>Observ.</v>
          </cell>
          <cell r="BF6" t="str">
            <v>Observ.</v>
          </cell>
          <cell r="BG6" t="str">
            <v>Observ.</v>
          </cell>
          <cell r="BH6" t="str">
            <v>Progr.</v>
          </cell>
          <cell r="BI6" t="str">
            <v>Progr.</v>
          </cell>
          <cell r="BJ6" t="str">
            <v>Progr.</v>
          </cell>
          <cell r="BK6" t="str">
            <v>Progr.</v>
          </cell>
          <cell r="BL6" t="str">
            <v>Progr.</v>
          </cell>
          <cell r="BM6" t="str">
            <v>Progr.</v>
          </cell>
          <cell r="BN6" t="str">
            <v>Progr.</v>
          </cell>
          <cell r="BO6" t="str">
            <v>Progr.</v>
          </cell>
          <cell r="BP6" t="str">
            <v>Progr.</v>
          </cell>
          <cell r="BQ6" t="str">
            <v>Observ-Progr</v>
          </cell>
          <cell r="BR6" t="str">
            <v>Observ-Progr</v>
          </cell>
          <cell r="BS6" t="str">
            <v>Observ-Progr</v>
          </cell>
          <cell r="BT6" t="str">
            <v>Observ-Progr</v>
          </cell>
          <cell r="BU6" t="str">
            <v>Observ-Progr</v>
          </cell>
          <cell r="BV6" t="str">
            <v>Observ-Progr</v>
          </cell>
          <cell r="BW6" t="str">
            <v>Observ-Progr</v>
          </cell>
          <cell r="BX6" t="str">
            <v>Observ-Progr</v>
          </cell>
          <cell r="BY6" t="str">
            <v>Observ-Progr</v>
          </cell>
          <cell r="BZ6" t="str">
            <v>Observ.</v>
          </cell>
          <cell r="CA6" t="str">
            <v>Observ.</v>
          </cell>
          <cell r="CB6" t="str">
            <v>Observ.</v>
          </cell>
          <cell r="CC6" t="str">
            <v>Observ.</v>
          </cell>
          <cell r="CD6" t="str">
            <v>Observ.</v>
          </cell>
          <cell r="CE6" t="str">
            <v>Diferencias</v>
          </cell>
          <cell r="CF6" t="str">
            <v>Variación</v>
          </cell>
        </row>
        <row r="7">
          <cell r="L7" t="str">
            <v>CSF</v>
          </cell>
          <cell r="M7" t="str">
            <v>SSF</v>
          </cell>
          <cell r="N7" t="str">
            <v>CSF+SSF</v>
          </cell>
          <cell r="Q7">
            <v>35490</v>
          </cell>
          <cell r="R7">
            <v>35521</v>
          </cell>
          <cell r="S7">
            <v>35551</v>
          </cell>
          <cell r="T7">
            <v>35582</v>
          </cell>
          <cell r="U7">
            <v>35612</v>
          </cell>
          <cell r="V7">
            <v>35643</v>
          </cell>
          <cell r="W7">
            <v>35674</v>
          </cell>
          <cell r="X7">
            <v>35704</v>
          </cell>
          <cell r="Y7">
            <v>35735</v>
          </cell>
          <cell r="Z7">
            <v>35765</v>
          </cell>
          <cell r="AA7">
            <v>1997</v>
          </cell>
          <cell r="AB7" t="str">
            <v>CSF</v>
          </cell>
          <cell r="AC7" t="str">
            <v>SSF</v>
          </cell>
          <cell r="AD7" t="str">
            <v>CSF+SSF</v>
          </cell>
          <cell r="AE7" t="str">
            <v>Ene</v>
          </cell>
          <cell r="AF7" t="str">
            <v>Feb</v>
          </cell>
          <cell r="AG7" t="str">
            <v>Mar</v>
          </cell>
          <cell r="AH7" t="str">
            <v>Abr</v>
          </cell>
          <cell r="AI7" t="str">
            <v>May</v>
          </cell>
          <cell r="AJ7" t="str">
            <v>Jun</v>
          </cell>
          <cell r="AK7" t="str">
            <v>Jul</v>
          </cell>
          <cell r="AL7" t="str">
            <v>Ago</v>
          </cell>
          <cell r="AM7" t="str">
            <v>Sep</v>
          </cell>
          <cell r="AN7" t="str">
            <v>Oct</v>
          </cell>
          <cell r="AO7" t="str">
            <v>Nov</v>
          </cell>
          <cell r="AP7" t="str">
            <v>Enero</v>
          </cell>
          <cell r="AQ7" t="str">
            <v>Febrero</v>
          </cell>
          <cell r="AR7" t="str">
            <v>Marzo</v>
          </cell>
          <cell r="AS7" t="str">
            <v>Abril</v>
          </cell>
          <cell r="AT7" t="str">
            <v>Mayo</v>
          </cell>
          <cell r="AU7" t="str">
            <v>Junio</v>
          </cell>
          <cell r="AV7" t="str">
            <v>Julio</v>
          </cell>
          <cell r="AW7" t="str">
            <v>Agosto</v>
          </cell>
          <cell r="AX7" t="str">
            <v>Septiembre</v>
          </cell>
          <cell r="AY7" t="str">
            <v>Ene-Feb</v>
          </cell>
          <cell r="AZ7" t="str">
            <v>Ene-Mar</v>
          </cell>
          <cell r="BA7" t="str">
            <v>Ene-Abr</v>
          </cell>
          <cell r="BB7" t="str">
            <v>Ene-May</v>
          </cell>
          <cell r="BC7" t="str">
            <v>Ene-Jun</v>
          </cell>
          <cell r="BD7" t="str">
            <v>Ene-Jul</v>
          </cell>
          <cell r="BE7" t="str">
            <v>Ene-Agos</v>
          </cell>
          <cell r="BF7" t="str">
            <v>Ene-Sep</v>
          </cell>
          <cell r="BG7" t="str">
            <v>Ene-Oct</v>
          </cell>
          <cell r="BH7" t="str">
            <v>Ene-Feb</v>
          </cell>
          <cell r="BI7" t="str">
            <v>Ene-Mar</v>
          </cell>
          <cell r="BJ7" t="str">
            <v>Ene-Abr</v>
          </cell>
          <cell r="BK7" t="str">
            <v>Ene-May</v>
          </cell>
          <cell r="BL7" t="str">
            <v>Ene-Jun</v>
          </cell>
          <cell r="BM7" t="str">
            <v>Ene-Jul</v>
          </cell>
          <cell r="BN7" t="str">
            <v>Ene-Agos</v>
          </cell>
          <cell r="BO7" t="str">
            <v>Ene-Sep</v>
          </cell>
          <cell r="BP7" t="str">
            <v>Ene-Oct</v>
          </cell>
          <cell r="BQ7" t="str">
            <v>Ene-Feb</v>
          </cell>
          <cell r="BR7" t="str">
            <v>Ene-Mar</v>
          </cell>
          <cell r="BS7" t="str">
            <v>Ene-Abr</v>
          </cell>
          <cell r="BT7" t="str">
            <v>Ene-May</v>
          </cell>
          <cell r="BU7" t="str">
            <v>Ene-Jun</v>
          </cell>
          <cell r="BV7" t="str">
            <v>Ene-Jul</v>
          </cell>
          <cell r="BW7" t="str">
            <v>Ene-Agos</v>
          </cell>
          <cell r="BX7" t="str">
            <v>Ene-Sep</v>
          </cell>
          <cell r="BY7" t="str">
            <v>Ene-Sep</v>
          </cell>
          <cell r="BZ7">
            <v>35065</v>
          </cell>
          <cell r="CA7">
            <v>35096</v>
          </cell>
          <cell r="CB7">
            <v>35125</v>
          </cell>
          <cell r="CC7" t="str">
            <v>Ene-Mar 97</v>
          </cell>
          <cell r="CD7" t="str">
            <v>Ene-Mar 96</v>
          </cell>
          <cell r="CE7" t="str">
            <v>Acumulados</v>
          </cell>
          <cell r="CF7" t="str">
            <v>%</v>
          </cell>
        </row>
        <row r="8">
          <cell r="L8">
            <v>14557.600269024355</v>
          </cell>
          <cell r="M8">
            <v>8.8000000000000007</v>
          </cell>
          <cell r="N8">
            <v>14566.400269024356</v>
          </cell>
          <cell r="Q8">
            <v>1117.3881319197103</v>
          </cell>
          <cell r="R8">
            <v>1138.0803272712687</v>
          </cell>
          <cell r="S8">
            <v>1179.738892452445</v>
          </cell>
          <cell r="T8">
            <v>1375.639549804662</v>
          </cell>
          <cell r="U8">
            <v>1498.7542982262826</v>
          </cell>
          <cell r="V8">
            <v>1516.3641834780656</v>
          </cell>
          <cell r="W8">
            <v>1291.9710539185546</v>
          </cell>
          <cell r="X8">
            <v>1380.3897833779629</v>
          </cell>
          <cell r="Y8">
            <v>1091.7683148956307</v>
          </cell>
          <cell r="Z8">
            <v>1511.5768379882973</v>
          </cell>
          <cell r="AA8">
            <v>15168.700840557482</v>
          </cell>
          <cell r="AB8">
            <v>13.527372489443918</v>
          </cell>
          <cell r="AC8">
            <v>8.1772322159718545E-3</v>
          </cell>
          <cell r="AD8">
            <v>13.535549721659891</v>
          </cell>
          <cell r="AE8">
            <v>726.33585039237164</v>
          </cell>
          <cell r="AF8">
            <v>1438.1227019431008</v>
          </cell>
          <cell r="AG8">
            <v>1024.6103000000001</v>
          </cell>
          <cell r="AH8">
            <v>1219.2702560502198</v>
          </cell>
          <cell r="AI8">
            <v>1025.0579905407249</v>
          </cell>
          <cell r="AJ8">
            <v>1318.5125198987557</v>
          </cell>
          <cell r="AK8">
            <v>1386.8531636086091</v>
          </cell>
          <cell r="AL8">
            <v>1364.2976459563383</v>
          </cell>
          <cell r="AM8">
            <v>1147.7798913150875</v>
          </cell>
          <cell r="AN8">
            <v>1361.7922812436839</v>
          </cell>
          <cell r="AO8">
            <v>972.18127346093422</v>
          </cell>
          <cell r="AP8">
            <v>16.457900064195314</v>
          </cell>
          <cell r="AQ8">
            <v>-113.88698517506805</v>
          </cell>
          <cell r="AR8">
            <v>92.777831919710252</v>
          </cell>
          <cell r="AS8">
            <v>-81.189928778951071</v>
          </cell>
          <cell r="AT8">
            <v>154.68090191172018</v>
          </cell>
          <cell r="AU8">
            <v>57.127029905906284</v>
          </cell>
          <cell r="AV8">
            <v>111.90113461767351</v>
          </cell>
          <cell r="AW8">
            <v>152.06653752172724</v>
          </cell>
          <cell r="AX8">
            <v>144.19116260346709</v>
          </cell>
          <cell r="AY8">
            <v>2057.1933626519794</v>
          </cell>
          <cell r="AZ8">
            <v>3166.6159067143199</v>
          </cell>
          <cell r="BA8">
            <v>4301.1716418341994</v>
          </cell>
          <cell r="BB8">
            <v>5477.3676340074853</v>
          </cell>
          <cell r="BC8">
            <v>6848.2653596374657</v>
          </cell>
          <cell r="BD8">
            <v>8344.2977585040571</v>
          </cell>
          <cell r="BE8">
            <v>9857.549639359484</v>
          </cell>
          <cell r="BF8">
            <v>11141.102098057449</v>
          </cell>
          <cell r="BG8">
            <v>12521.491881435413</v>
          </cell>
          <cell r="BH8">
            <v>2106.4596832266393</v>
          </cell>
          <cell r="BI8">
            <v>3189.068852335472</v>
          </cell>
          <cell r="BJ8">
            <v>4408.3391083856923</v>
          </cell>
          <cell r="BK8">
            <v>5433.3970989264171</v>
          </cell>
          <cell r="BL8">
            <v>6751.9096188251733</v>
          </cell>
          <cell r="BM8">
            <v>8138.7627824337815</v>
          </cell>
          <cell r="BN8">
            <v>9503.060428390123</v>
          </cell>
          <cell r="BO8">
            <v>10650.840319705208</v>
          </cell>
          <cell r="BP8">
            <v>12012.632600948893</v>
          </cell>
          <cell r="BQ8">
            <v>-49.266320574659574</v>
          </cell>
          <cell r="BR8">
            <v>-22.452945621152274</v>
          </cell>
          <cell r="BS8">
            <v>-107.16746655149332</v>
          </cell>
          <cell r="BT8">
            <v>43.970535081066949</v>
          </cell>
          <cell r="BU8">
            <v>96.355740812292964</v>
          </cell>
          <cell r="BV8">
            <v>205.5349760702762</v>
          </cell>
          <cell r="BW8">
            <v>354.48921096936294</v>
          </cell>
          <cell r="BX8">
            <v>490.26177835223962</v>
          </cell>
          <cell r="BY8">
            <v>508.85928048651846</v>
          </cell>
          <cell r="BZ8">
            <v>618.83898199999999</v>
          </cell>
          <cell r="CA8">
            <v>1132.2671618140002</v>
          </cell>
          <cell r="CB8">
            <v>923.91891799999996</v>
          </cell>
          <cell r="CC8">
            <v>3166.6159067143199</v>
          </cell>
          <cell r="CD8">
            <v>2675.0250618139994</v>
          </cell>
          <cell r="CE8">
            <v>491.59084490032046</v>
          </cell>
          <cell r="CF8">
            <v>18.377055673899399</v>
          </cell>
        </row>
        <row r="9">
          <cell r="L9">
            <v>12496.099613354061</v>
          </cell>
          <cell r="M9">
            <v>0</v>
          </cell>
          <cell r="N9">
            <v>12496.099613354061</v>
          </cell>
          <cell r="Q9">
            <v>918.67541202805012</v>
          </cell>
          <cell r="R9">
            <v>1041.3214851985501</v>
          </cell>
          <cell r="S9">
            <v>1060.4619888837797</v>
          </cell>
          <cell r="T9">
            <v>1183.4589118603099</v>
          </cell>
          <cell r="U9">
            <v>1175.3498713699</v>
          </cell>
          <cell r="V9">
            <v>1300.8273561133799</v>
          </cell>
          <cell r="W9">
            <v>1030.2689678214899</v>
          </cell>
          <cell r="X9">
            <v>1285.1797225266603</v>
          </cell>
          <cell r="Y9">
            <v>916.57072490871997</v>
          </cell>
          <cell r="Z9">
            <v>1367.4223958232521</v>
          </cell>
          <cell r="AA9">
            <v>13075.612779912501</v>
          </cell>
          <cell r="AB9">
            <v>11.611762310490029</v>
          </cell>
          <cell r="AC9" t="str">
            <v xml:space="preserve"> </v>
          </cell>
          <cell r="AD9">
            <v>11.611762310490029</v>
          </cell>
          <cell r="AE9">
            <v>653.77829999999994</v>
          </cell>
          <cell r="AF9">
            <v>1354.6194</v>
          </cell>
          <cell r="AG9">
            <v>786.88030000000003</v>
          </cell>
          <cell r="AH9">
            <v>1121.4405222222222</v>
          </cell>
          <cell r="AI9">
            <v>935.23733791019799</v>
          </cell>
          <cell r="AJ9">
            <v>1193.5068379101976</v>
          </cell>
          <cell r="AK9">
            <v>1019.9875954975064</v>
          </cell>
          <cell r="AL9">
            <v>1247.3770828528786</v>
          </cell>
          <cell r="AM9">
            <v>891.50348140793017</v>
          </cell>
          <cell r="AN9">
            <v>1227.5820335033711</v>
          </cell>
          <cell r="AO9">
            <v>803.26734573661599</v>
          </cell>
          <cell r="AP9">
            <v>-76.766353117949734</v>
          </cell>
          <cell r="AQ9">
            <v>-135.55540350364004</v>
          </cell>
          <cell r="AR9">
            <v>131.79511202805008</v>
          </cell>
          <cell r="AS9">
            <v>-80.119037023672036</v>
          </cell>
          <cell r="AT9">
            <v>125.22465097358167</v>
          </cell>
          <cell r="AU9">
            <v>-10.047926049887792</v>
          </cell>
          <cell r="AV9">
            <v>155.36227587239364</v>
          </cell>
          <cell r="AW9">
            <v>53.450273260501262</v>
          </cell>
          <cell r="AX9">
            <v>138.76548641355976</v>
          </cell>
          <cell r="AY9">
            <v>1796.0759433784101</v>
          </cell>
          <cell r="AZ9">
            <v>2714.7513554064599</v>
          </cell>
          <cell r="BA9">
            <v>3756.0728406050107</v>
          </cell>
          <cell r="BB9">
            <v>4816.5348294887908</v>
          </cell>
          <cell r="BC9">
            <v>5999.9937413490998</v>
          </cell>
          <cell r="BD9">
            <v>7175.343612718998</v>
          </cell>
          <cell r="BE9">
            <v>8476.1709688323808</v>
          </cell>
          <cell r="BF9">
            <v>9506.4399366538692</v>
          </cell>
          <cell r="BG9">
            <v>10791.619659180531</v>
          </cell>
          <cell r="BH9">
            <v>2008.3977000000002</v>
          </cell>
          <cell r="BI9">
            <v>2795.2779999999998</v>
          </cell>
          <cell r="BJ9">
            <v>3916.7185222222224</v>
          </cell>
          <cell r="BK9">
            <v>4851.9558601324197</v>
          </cell>
          <cell r="BL9">
            <v>6045.4626980426183</v>
          </cell>
          <cell r="BM9">
            <v>7065.4502935401242</v>
          </cell>
          <cell r="BN9">
            <v>8312.8273763930047</v>
          </cell>
          <cell r="BO9">
            <v>9204.3308578009328</v>
          </cell>
          <cell r="BP9">
            <v>10431.912891304304</v>
          </cell>
          <cell r="BQ9">
            <v>-212.32175662158994</v>
          </cell>
          <cell r="BR9">
            <v>-80.526644593539771</v>
          </cell>
          <cell r="BS9">
            <v>-160.64568161721201</v>
          </cell>
          <cell r="BT9">
            <v>-35.421030643630175</v>
          </cell>
          <cell r="BU9">
            <v>-45.468956693518294</v>
          </cell>
          <cell r="BV9">
            <v>109.89331917887534</v>
          </cell>
          <cell r="BW9">
            <v>163.34359243937618</v>
          </cell>
          <cell r="BX9">
            <v>302.10907885293568</v>
          </cell>
          <cell r="BY9">
            <v>359.70676787622489</v>
          </cell>
          <cell r="BZ9">
            <v>506.79</v>
          </cell>
          <cell r="CA9">
            <v>1047.8119000000002</v>
          </cell>
          <cell r="CB9">
            <v>643.25349999999992</v>
          </cell>
          <cell r="CC9">
            <v>2714.7513554064599</v>
          </cell>
          <cell r="CD9">
            <v>2197.8553999999995</v>
          </cell>
          <cell r="CE9">
            <v>516.89595540646042</v>
          </cell>
          <cell r="CF9">
            <v>23.518196666007253</v>
          </cell>
        </row>
        <row r="10">
          <cell r="Q10">
            <v>612.18613506100019</v>
          </cell>
          <cell r="R10">
            <v>752.90155518899996</v>
          </cell>
          <cell r="S10">
            <v>709.49727737799981</v>
          </cell>
          <cell r="T10">
            <v>851.27870428699998</v>
          </cell>
          <cell r="U10">
            <v>803.17442898100001</v>
          </cell>
          <cell r="V10">
            <v>972.70713087999991</v>
          </cell>
          <cell r="W10">
            <v>690.39096822800002</v>
          </cell>
          <cell r="X10">
            <v>919.5669539930002</v>
          </cell>
          <cell r="Y10">
            <v>560.75002455699996</v>
          </cell>
          <cell r="Z10">
            <v>976.01564914280027</v>
          </cell>
          <cell r="AA10">
            <v>9152.5181370445007</v>
          </cell>
          <cell r="AB10">
            <v>8.0643945886236565</v>
          </cell>
          <cell r="AC10" t="e">
            <v>#VALUE!</v>
          </cell>
          <cell r="AD10">
            <v>8.0643945886236565</v>
          </cell>
          <cell r="AE10">
            <v>372.33579999999995</v>
          </cell>
          <cell r="AF10">
            <v>1072.5493999999999</v>
          </cell>
          <cell r="AG10">
            <v>494.41030000000001</v>
          </cell>
          <cell r="AH10">
            <v>798.19579999999996</v>
          </cell>
          <cell r="AI10">
            <v>600.26139999999998</v>
          </cell>
          <cell r="AJ10">
            <v>857.12189999999987</v>
          </cell>
          <cell r="AK10">
            <v>668.19430000000011</v>
          </cell>
          <cell r="AL10">
            <v>897.23910000000001</v>
          </cell>
          <cell r="AM10">
            <v>538.25220000000002</v>
          </cell>
          <cell r="AN10">
            <v>873.67699999999991</v>
          </cell>
          <cell r="AO10">
            <v>452.3449</v>
          </cell>
          <cell r="AP10">
            <v>-28.368856882299951</v>
          </cell>
          <cell r="AQ10">
            <v>-112.46703376999994</v>
          </cell>
          <cell r="AR10">
            <v>117.77583506100018</v>
          </cell>
          <cell r="AS10">
            <v>-45.294244810999999</v>
          </cell>
          <cell r="AT10">
            <v>109.23587737799983</v>
          </cell>
          <cell r="AU10">
            <v>-5.8431957129998864</v>
          </cell>
          <cell r="AV10">
            <v>134.98012898099989</v>
          </cell>
          <cell r="AW10">
            <v>75.468030879999901</v>
          </cell>
          <cell r="AX10">
            <v>152.138768228</v>
          </cell>
          <cell r="AY10">
            <v>1304.0493093476998</v>
          </cell>
          <cell r="AZ10">
            <v>1916.2354444087</v>
          </cell>
          <cell r="BA10">
            <v>2669.1369995977002</v>
          </cell>
          <cell r="BB10">
            <v>3378.6342769757002</v>
          </cell>
          <cell r="BC10">
            <v>4229.9129812626998</v>
          </cell>
          <cell r="BD10">
            <v>5033.0874102436992</v>
          </cell>
          <cell r="BE10">
            <v>6005.7945411236997</v>
          </cell>
          <cell r="BF10">
            <v>6696.1855093516988</v>
          </cell>
          <cell r="BG10">
            <v>7615.7524633446992</v>
          </cell>
          <cell r="BH10">
            <v>1444.8851999999999</v>
          </cell>
          <cell r="BI10">
            <v>1939.2954999999999</v>
          </cell>
          <cell r="BJ10">
            <v>2737.4913000000001</v>
          </cell>
          <cell r="BK10">
            <v>3337.7527</v>
          </cell>
          <cell r="BL10">
            <v>4194.8746000000001</v>
          </cell>
          <cell r="BM10">
            <v>4863.0689000000002</v>
          </cell>
          <cell r="BN10">
            <v>5760.3080000000009</v>
          </cell>
          <cell r="BO10">
            <v>6298.5601999999999</v>
          </cell>
          <cell r="BP10">
            <v>7172.2372000000005</v>
          </cell>
          <cell r="BQ10">
            <v>-140.83589065230001</v>
          </cell>
          <cell r="BR10">
            <v>-23.060055591299829</v>
          </cell>
          <cell r="BS10">
            <v>-68.354300402299941</v>
          </cell>
          <cell r="BT10">
            <v>40.881576975699772</v>
          </cell>
          <cell r="BU10">
            <v>35.038381262699659</v>
          </cell>
          <cell r="BV10">
            <v>170.01851024369944</v>
          </cell>
          <cell r="BW10">
            <v>245.48654112369877</v>
          </cell>
          <cell r="BX10">
            <v>397.62530935169843</v>
          </cell>
          <cell r="BY10">
            <v>443.51526334469872</v>
          </cell>
        </row>
        <row r="11">
          <cell r="F11" t="str">
            <v xml:space="preserve">  Renta </v>
          </cell>
          <cell r="L11">
            <v>4723.1066000000001</v>
          </cell>
          <cell r="N11">
            <v>4723.1066000000001</v>
          </cell>
          <cell r="O11">
            <v>243.55664311769996</v>
          </cell>
          <cell r="P11">
            <v>368.38189932499995</v>
          </cell>
          <cell r="Q11">
            <v>547.25089320100017</v>
          </cell>
          <cell r="R11">
            <v>273.53488764100001</v>
          </cell>
          <cell r="S11">
            <v>633.26266243399982</v>
          </cell>
          <cell r="T11">
            <v>407.06395279499992</v>
          </cell>
          <cell r="U11">
            <v>716.37736025599997</v>
          </cell>
          <cell r="V11">
            <v>457.37705655100001</v>
          </cell>
          <cell r="W11">
            <v>587.30996725600005</v>
          </cell>
          <cell r="X11">
            <v>336.76889635800006</v>
          </cell>
          <cell r="Y11">
            <v>371.95657846081235</v>
          </cell>
          <cell r="Z11">
            <v>121.77492272243373</v>
          </cell>
          <cell r="AA11">
            <v>5064.6157201179458</v>
          </cell>
          <cell r="AB11">
            <v>4.3888567555669642</v>
          </cell>
          <cell r="AC11" t="str">
            <v xml:space="preserve"> </v>
          </cell>
          <cell r="AD11">
            <v>4.3888567555669642</v>
          </cell>
          <cell r="AE11">
            <v>300.03099999999995</v>
          </cell>
          <cell r="AF11">
            <v>412.96669999999995</v>
          </cell>
          <cell r="AG11">
            <v>411.47919999999999</v>
          </cell>
          <cell r="AH11">
            <v>256.96799999999996</v>
          </cell>
          <cell r="AI11">
            <v>517.72820000000002</v>
          </cell>
          <cell r="AJ11">
            <v>367.72089999999997</v>
          </cell>
          <cell r="AK11">
            <v>564.85660000000007</v>
          </cell>
          <cell r="AL11">
            <v>375.6336</v>
          </cell>
          <cell r="AM11">
            <v>444.8304</v>
          </cell>
          <cell r="AN11">
            <v>283.6225</v>
          </cell>
          <cell r="AO11">
            <v>353.4796</v>
          </cell>
          <cell r="AP11">
            <v>-56.474356882299986</v>
          </cell>
          <cell r="AQ11">
            <v>-44.584800674999997</v>
          </cell>
          <cell r="AR11">
            <v>135.77169320100018</v>
          </cell>
          <cell r="AS11">
            <v>16.566887641000051</v>
          </cell>
          <cell r="AT11">
            <v>115.53446243399981</v>
          </cell>
          <cell r="AU11">
            <v>39.343052794999949</v>
          </cell>
          <cell r="AV11">
            <v>151.5207602559999</v>
          </cell>
          <cell r="AW11">
            <v>81.743456551000008</v>
          </cell>
          <cell r="AX11">
            <v>142.47956725600005</v>
          </cell>
          <cell r="AY11">
            <v>611.93854244269994</v>
          </cell>
          <cell r="AZ11">
            <v>1159.1894356437001</v>
          </cell>
          <cell r="BA11">
            <v>1432.7243232847002</v>
          </cell>
          <cell r="BB11">
            <v>2065.9869857187</v>
          </cell>
          <cell r="BC11">
            <v>2473.0509385136997</v>
          </cell>
          <cell r="BD11">
            <v>3189.4282987696997</v>
          </cell>
          <cell r="BE11">
            <v>3646.8053553206996</v>
          </cell>
          <cell r="BF11">
            <v>4234.1153225766993</v>
          </cell>
          <cell r="BG11">
            <v>4570.8842189346997</v>
          </cell>
          <cell r="BH11">
            <v>712.9976999999999</v>
          </cell>
          <cell r="BI11">
            <v>1124.4768999999999</v>
          </cell>
          <cell r="BJ11">
            <v>1381.4449</v>
          </cell>
          <cell r="BK11">
            <v>1899.1731</v>
          </cell>
          <cell r="BL11">
            <v>2266.8939999999998</v>
          </cell>
          <cell r="BM11">
            <v>2831.7505999999998</v>
          </cell>
          <cell r="BN11">
            <v>3207.3842</v>
          </cell>
          <cell r="BO11">
            <v>3652.2145999999998</v>
          </cell>
          <cell r="BP11">
            <v>3935.8370999999997</v>
          </cell>
          <cell r="BQ11">
            <v>-101.05915755729995</v>
          </cell>
          <cell r="BR11">
            <v>34.712535643700221</v>
          </cell>
          <cell r="BS11">
            <v>51.279423284700215</v>
          </cell>
          <cell r="BT11">
            <v>166.81388571870002</v>
          </cell>
          <cell r="BU11">
            <v>206.15693851369997</v>
          </cell>
          <cell r="BV11">
            <v>357.67769876969987</v>
          </cell>
          <cell r="BW11">
            <v>439.42115532069965</v>
          </cell>
          <cell r="BX11">
            <v>581.90072257669954</v>
          </cell>
          <cell r="BY11">
            <v>635.04711893469994</v>
          </cell>
          <cell r="BZ11">
            <v>234.09999999999997</v>
          </cell>
          <cell r="CA11">
            <v>321.39999999999998</v>
          </cell>
          <cell r="CB11">
            <v>335.89999999999992</v>
          </cell>
          <cell r="CC11">
            <v>1159.1894356437001</v>
          </cell>
          <cell r="CD11">
            <v>891.39999999999986</v>
          </cell>
          <cell r="CE11">
            <v>267.78943564370024</v>
          </cell>
          <cell r="CF11">
            <v>30.041444429403221</v>
          </cell>
        </row>
        <row r="12">
          <cell r="F12" t="str">
            <v xml:space="preserve">  Ventas Internas</v>
          </cell>
          <cell r="L12">
            <v>3955.4621999999999</v>
          </cell>
          <cell r="N12">
            <v>3955.4621999999999</v>
          </cell>
          <cell r="O12">
            <v>100.41030000000001</v>
          </cell>
          <cell r="P12">
            <v>591.70046690499998</v>
          </cell>
          <cell r="Q12">
            <v>64.935241859999991</v>
          </cell>
          <cell r="R12">
            <v>479.36666754800001</v>
          </cell>
          <cell r="S12">
            <v>76.234614944000015</v>
          </cell>
          <cell r="T12">
            <v>444.214751492</v>
          </cell>
          <cell r="U12">
            <v>86.797068725000017</v>
          </cell>
          <cell r="V12">
            <v>515.3300743289999</v>
          </cell>
          <cell r="W12">
            <v>103.08100097199998</v>
          </cell>
          <cell r="X12">
            <v>582.79805763500019</v>
          </cell>
          <cell r="Y12">
            <v>188.79344609618767</v>
          </cell>
          <cell r="Z12">
            <v>854.24072642036651</v>
          </cell>
          <cell r="AA12">
            <v>4087.902416926554</v>
          </cell>
          <cell r="AB12">
            <v>3.6755378330566932</v>
          </cell>
          <cell r="AC12" t="str">
            <v xml:space="preserve"> </v>
          </cell>
          <cell r="AD12">
            <v>3.6755378330566932</v>
          </cell>
          <cell r="AE12">
            <v>72.3048</v>
          </cell>
          <cell r="AF12">
            <v>659.58270000000005</v>
          </cell>
          <cell r="AG12">
            <v>82.931100000000001</v>
          </cell>
          <cell r="AH12">
            <v>541.2278</v>
          </cell>
          <cell r="AI12">
            <v>82.533199999999994</v>
          </cell>
          <cell r="AJ12">
            <v>489.40099999999995</v>
          </cell>
          <cell r="AK12">
            <v>103.3377</v>
          </cell>
          <cell r="AL12">
            <v>521.60550000000001</v>
          </cell>
          <cell r="AM12">
            <v>93.421800000000005</v>
          </cell>
          <cell r="AN12">
            <v>590.05449999999996</v>
          </cell>
          <cell r="AO12">
            <v>98.865300000000005</v>
          </cell>
          <cell r="AP12">
            <v>28.105500000000006</v>
          </cell>
          <cell r="AQ12">
            <v>-67.882233095000061</v>
          </cell>
          <cell r="AR12">
            <v>-17.99585814000001</v>
          </cell>
          <cell r="AS12">
            <v>-61.861132451999993</v>
          </cell>
          <cell r="AT12">
            <v>-6.298585055999979</v>
          </cell>
          <cell r="AU12">
            <v>-45.186248507999949</v>
          </cell>
          <cell r="AV12">
            <v>-16.540631274999981</v>
          </cell>
          <cell r="AW12">
            <v>-6.2754256710001073</v>
          </cell>
          <cell r="AX12">
            <v>9.6592009719999794</v>
          </cell>
          <cell r="AY12">
            <v>692.11076690499999</v>
          </cell>
          <cell r="AZ12">
            <v>757.04600876500001</v>
          </cell>
          <cell r="BA12">
            <v>1236.412676313</v>
          </cell>
          <cell r="BB12">
            <v>1312.647291257</v>
          </cell>
          <cell r="BC12">
            <v>1756.862042749</v>
          </cell>
          <cell r="BD12">
            <v>1843.6591114739999</v>
          </cell>
          <cell r="BE12">
            <v>2358.9891858029996</v>
          </cell>
          <cell r="BF12">
            <v>2462.0701867749995</v>
          </cell>
          <cell r="BG12">
            <v>3044.8682444099995</v>
          </cell>
          <cell r="BH12">
            <v>731.88750000000005</v>
          </cell>
          <cell r="BI12">
            <v>814.81860000000006</v>
          </cell>
          <cell r="BJ12">
            <v>1356.0464000000002</v>
          </cell>
          <cell r="BK12">
            <v>1438.5796000000003</v>
          </cell>
          <cell r="BL12">
            <v>1927.9806000000003</v>
          </cell>
          <cell r="BM12">
            <v>2031.3183000000004</v>
          </cell>
          <cell r="BN12">
            <v>2552.9238000000005</v>
          </cell>
          <cell r="BO12">
            <v>2646.3456000000006</v>
          </cell>
          <cell r="BP12">
            <v>3236.4001000000007</v>
          </cell>
          <cell r="BQ12">
            <v>-39.776733095000054</v>
          </cell>
          <cell r="BR12">
            <v>-57.77259123500005</v>
          </cell>
          <cell r="BS12">
            <v>-119.63372368700016</v>
          </cell>
          <cell r="BT12">
            <v>-125.93230874300025</v>
          </cell>
          <cell r="BU12">
            <v>-171.11855725100031</v>
          </cell>
          <cell r="BV12">
            <v>-187.65918852600043</v>
          </cell>
          <cell r="BW12">
            <v>-193.93461419700088</v>
          </cell>
          <cell r="BX12">
            <v>-184.2754132250011</v>
          </cell>
          <cell r="BY12">
            <v>-191.53185559000121</v>
          </cell>
          <cell r="BZ12">
            <v>18.399999999999999</v>
          </cell>
          <cell r="CA12">
            <v>475.8</v>
          </cell>
          <cell r="CB12">
            <v>68.699999999999989</v>
          </cell>
          <cell r="CC12">
            <v>757.04600876500001</v>
          </cell>
          <cell r="CD12">
            <v>562.9</v>
          </cell>
          <cell r="CE12">
            <v>194.14600876500003</v>
          </cell>
          <cell r="CF12">
            <v>34.490319553206604</v>
          </cell>
        </row>
        <row r="13">
          <cell r="L13">
            <v>1083.5878093612414</v>
          </cell>
          <cell r="N13">
            <v>1083.5878093612414</v>
          </cell>
          <cell r="Q13">
            <v>87.581100000000021</v>
          </cell>
          <cell r="R13">
            <v>75.481886342485012</v>
          </cell>
          <cell r="S13">
            <v>100.79985627792065</v>
          </cell>
          <cell r="T13">
            <v>96.822372804126232</v>
          </cell>
          <cell r="U13">
            <v>119.95336933611877</v>
          </cell>
          <cell r="V13">
            <v>106.80132008960814</v>
          </cell>
          <cell r="W13">
            <v>121.30396975051718</v>
          </cell>
          <cell r="X13">
            <v>123.15117546677656</v>
          </cell>
          <cell r="Y13">
            <v>120.73640728030996</v>
          </cell>
          <cell r="Z13">
            <v>131.96731670782302</v>
          </cell>
          <cell r="AA13">
            <v>1221.3033438096857</v>
          </cell>
          <cell r="AB13">
            <v>1.0069033117662627</v>
          </cell>
          <cell r="AC13" t="str">
            <v xml:space="preserve"> </v>
          </cell>
          <cell r="AD13">
            <v>1.0069033117662627</v>
          </cell>
          <cell r="AE13">
            <v>79.530992176990523</v>
          </cell>
          <cell r="AF13">
            <v>79.5</v>
          </cell>
          <cell r="AG13">
            <v>79.5</v>
          </cell>
          <cell r="AH13">
            <v>86.8</v>
          </cell>
          <cell r="AI13">
            <v>90.4</v>
          </cell>
          <cell r="AJ13">
            <v>90.4</v>
          </cell>
          <cell r="AK13">
            <v>96.6</v>
          </cell>
          <cell r="AL13">
            <v>96.7</v>
          </cell>
          <cell r="AM13">
            <v>96.7</v>
          </cell>
          <cell r="AN13">
            <v>96.7</v>
          </cell>
          <cell r="AO13">
            <v>96.7</v>
          </cell>
          <cell r="AP13">
            <v>-17.211794713990507</v>
          </cell>
          <cell r="AQ13">
            <v>-5.1146277089999614</v>
          </cell>
          <cell r="AR13">
            <v>8.0811000000000206</v>
          </cell>
          <cell r="AS13">
            <v>-11.318113657514985</v>
          </cell>
          <cell r="AT13">
            <v>10.399856277920648</v>
          </cell>
          <cell r="AU13">
            <v>6.4223728041262262</v>
          </cell>
          <cell r="AV13">
            <v>23.353369336118774</v>
          </cell>
          <cell r="AW13">
            <v>10.101320089608137</v>
          </cell>
          <cell r="AX13">
            <v>24.60396975051718</v>
          </cell>
          <cell r="AY13">
            <v>136.70456975400006</v>
          </cell>
          <cell r="AZ13">
            <v>224.28566975400008</v>
          </cell>
          <cell r="BA13">
            <v>299.76755609648512</v>
          </cell>
          <cell r="BB13">
            <v>400.56741237440576</v>
          </cell>
          <cell r="BC13">
            <v>497.38978517853201</v>
          </cell>
          <cell r="BD13">
            <v>617.34315451465079</v>
          </cell>
          <cell r="BE13">
            <v>724.1444746042589</v>
          </cell>
          <cell r="BF13">
            <v>845.44844435477603</v>
          </cell>
          <cell r="BG13">
            <v>968.59961982155255</v>
          </cell>
          <cell r="BH13">
            <v>159.03099217699054</v>
          </cell>
          <cell r="BI13">
            <v>238.53099217699054</v>
          </cell>
          <cell r="BJ13">
            <v>325.33099217699055</v>
          </cell>
          <cell r="BK13">
            <v>415.73099217699053</v>
          </cell>
          <cell r="BL13">
            <v>506.1309921769905</v>
          </cell>
          <cell r="BM13">
            <v>602.73099217699053</v>
          </cell>
          <cell r="BN13">
            <v>699.43099217699057</v>
          </cell>
          <cell r="BO13">
            <v>796.13099217699062</v>
          </cell>
          <cell r="BP13">
            <v>892.83099217699066</v>
          </cell>
          <cell r="BQ13">
            <v>-22.326422422990476</v>
          </cell>
          <cell r="BR13">
            <v>-14.245322422990455</v>
          </cell>
          <cell r="BS13">
            <v>-25.563436080505426</v>
          </cell>
          <cell r="BT13">
            <v>-15.163579802584763</v>
          </cell>
          <cell r="BU13">
            <v>-8.7412069984584946</v>
          </cell>
          <cell r="BV13">
            <v>14.612162337660266</v>
          </cell>
          <cell r="BW13">
            <v>24.713482427268332</v>
          </cell>
          <cell r="BX13">
            <v>49.317452177785412</v>
          </cell>
          <cell r="BY13">
            <v>75.768627644561889</v>
          </cell>
          <cell r="BZ13">
            <v>80.599999999999994</v>
          </cell>
          <cell r="CA13">
            <v>71.549000000000007</v>
          </cell>
          <cell r="CB13">
            <v>69.2</v>
          </cell>
          <cell r="CC13">
            <v>224.28566975400008</v>
          </cell>
          <cell r="CD13">
            <v>221.34899999999999</v>
          </cell>
          <cell r="CE13">
            <v>2.9366697540000928</v>
          </cell>
          <cell r="CF13">
            <v>1.3267147147717484</v>
          </cell>
        </row>
        <row r="14">
          <cell r="L14">
            <v>1889.9795039928199</v>
          </cell>
          <cell r="N14">
            <v>1889.9795039928199</v>
          </cell>
          <cell r="Q14">
            <v>142.834725642</v>
          </cell>
          <cell r="R14">
            <v>133.22379018051501</v>
          </cell>
          <cell r="S14">
            <v>177.96080820747937</v>
          </cell>
          <cell r="T14">
            <v>166.10573600583371</v>
          </cell>
          <cell r="U14">
            <v>189.71520713288123</v>
          </cell>
          <cell r="V14">
            <v>168.94491869539186</v>
          </cell>
          <cell r="W14">
            <v>177.70895279163273</v>
          </cell>
          <cell r="X14">
            <v>194.80812886039345</v>
          </cell>
          <cell r="Y14">
            <v>187.32168090269005</v>
          </cell>
          <cell r="Z14">
            <v>208.75756498844049</v>
          </cell>
          <cell r="AA14">
            <v>1975.8815134072579</v>
          </cell>
          <cell r="AB14">
            <v>1.7562274190427944</v>
          </cell>
          <cell r="AC14" t="str">
            <v xml:space="preserve"> </v>
          </cell>
          <cell r="AD14">
            <v>1.7562274190427944</v>
          </cell>
          <cell r="AE14">
            <v>140.46900782300949</v>
          </cell>
          <cell r="AF14">
            <v>140.5</v>
          </cell>
          <cell r="AG14">
            <v>140.5</v>
          </cell>
          <cell r="AH14">
            <v>153.19999999999999</v>
          </cell>
          <cell r="AI14">
            <v>159.6</v>
          </cell>
          <cell r="AJ14">
            <v>159.6</v>
          </cell>
          <cell r="AK14">
            <v>170.6</v>
          </cell>
          <cell r="AL14">
            <v>170.8</v>
          </cell>
          <cell r="AM14">
            <v>170.8</v>
          </cell>
          <cell r="AN14">
            <v>170.8</v>
          </cell>
          <cell r="AO14">
            <v>170.8</v>
          </cell>
          <cell r="AP14">
            <v>-27.369007823009511</v>
          </cell>
          <cell r="AQ14">
            <v>-25.100000000000065</v>
          </cell>
          <cell r="AR14">
            <v>2.3347256419999951</v>
          </cell>
          <cell r="AS14">
            <v>-19.976209819484978</v>
          </cell>
          <cell r="AT14">
            <v>18.36080820747938</v>
          </cell>
          <cell r="AU14">
            <v>6.505736005833711</v>
          </cell>
          <cell r="AV14">
            <v>19.115207132881238</v>
          </cell>
          <cell r="AW14">
            <v>-1.8550813046081487</v>
          </cell>
          <cell r="AX14">
            <v>6.9089527916327143</v>
          </cell>
          <cell r="AY14">
            <v>228.49999999999991</v>
          </cell>
          <cell r="AZ14">
            <v>371.33472564199991</v>
          </cell>
          <cell r="BA14">
            <v>504.55851582251489</v>
          </cell>
          <cell r="BB14">
            <v>682.51932402999432</v>
          </cell>
          <cell r="BC14">
            <v>848.62506003582803</v>
          </cell>
          <cell r="BD14">
            <v>1038.3402671687093</v>
          </cell>
          <cell r="BE14">
            <v>1207.2851858641011</v>
          </cell>
          <cell r="BF14">
            <v>1384.9941386557339</v>
          </cell>
          <cell r="BG14">
            <v>1579.8022675161274</v>
          </cell>
          <cell r="BH14">
            <v>280.96900782300952</v>
          </cell>
          <cell r="BI14">
            <v>421.46900782300952</v>
          </cell>
          <cell r="BJ14">
            <v>574.66900782300945</v>
          </cell>
          <cell r="BK14">
            <v>734.26900782300947</v>
          </cell>
          <cell r="BL14">
            <v>893.8690078230095</v>
          </cell>
          <cell r="BM14">
            <v>1064.4690078230094</v>
          </cell>
          <cell r="BN14">
            <v>1235.2690078230094</v>
          </cell>
          <cell r="BO14">
            <v>1406.0690078230093</v>
          </cell>
          <cell r="BP14">
            <v>1576.8690078230093</v>
          </cell>
          <cell r="BQ14">
            <v>-52.469007823009605</v>
          </cell>
          <cell r="BR14">
            <v>-50.13428218100961</v>
          </cell>
          <cell r="BS14">
            <v>-70.11049200049456</v>
          </cell>
          <cell r="BT14">
            <v>-51.749683793015151</v>
          </cell>
          <cell r="BU14">
            <v>-45.243947787181469</v>
          </cell>
          <cell r="BV14">
            <v>-26.128740654300145</v>
          </cell>
          <cell r="BW14">
            <v>-27.983821958908266</v>
          </cell>
          <cell r="BX14">
            <v>-21.074869167275438</v>
          </cell>
          <cell r="BY14">
            <v>2.9332596931180888</v>
          </cell>
          <cell r="BZ14">
            <v>124.9</v>
          </cell>
          <cell r="CA14">
            <v>127.649</v>
          </cell>
          <cell r="CB14">
            <v>125.8</v>
          </cell>
          <cell r="CC14">
            <v>371.33472564199991</v>
          </cell>
          <cell r="CD14">
            <v>378.34899999999999</v>
          </cell>
          <cell r="CE14">
            <v>-7.0142743580000797</v>
          </cell>
          <cell r="CF14">
            <v>-1.8539164522702767</v>
          </cell>
        </row>
        <row r="15">
          <cell r="L15">
            <v>790.43349999999998</v>
          </cell>
          <cell r="N15">
            <v>790.43349999999998</v>
          </cell>
          <cell r="Q15">
            <v>48.755678719580004</v>
          </cell>
          <cell r="R15">
            <v>61.927547688800004</v>
          </cell>
          <cell r="S15">
            <v>56.177978153059996</v>
          </cell>
          <cell r="T15">
            <v>65.378911245259999</v>
          </cell>
          <cell r="U15">
            <v>60.214436816019997</v>
          </cell>
          <cell r="V15">
            <v>49.163226856559994</v>
          </cell>
          <cell r="W15">
            <v>38.87063087264</v>
          </cell>
          <cell r="X15">
            <v>45.708496023000002</v>
          </cell>
          <cell r="Y15">
            <v>45.870645472</v>
          </cell>
          <cell r="Z15">
            <v>50.682198984188432</v>
          </cell>
          <cell r="AA15">
            <v>634.42619069857847</v>
          </cell>
          <cell r="AB15">
            <v>0.73449525917993053</v>
          </cell>
          <cell r="AC15" t="str">
            <v xml:space="preserve"> </v>
          </cell>
          <cell r="AD15">
            <v>0.73449525917993053</v>
          </cell>
          <cell r="AE15">
            <v>60.442500000000003</v>
          </cell>
          <cell r="AF15">
            <v>60.4</v>
          </cell>
          <cell r="AG15">
            <v>60.4</v>
          </cell>
          <cell r="AH15">
            <v>67.674722222222201</v>
          </cell>
          <cell r="AI15">
            <v>68.014937910197958</v>
          </cell>
          <cell r="AJ15">
            <v>68.014937910197958</v>
          </cell>
          <cell r="AK15">
            <v>67.71493791019796</v>
          </cell>
          <cell r="AL15">
            <v>67.989937910197952</v>
          </cell>
          <cell r="AM15">
            <v>67.989937910197952</v>
          </cell>
          <cell r="AN15">
            <v>67.989937910197952</v>
          </cell>
          <cell r="AO15">
            <v>67.989937910197952</v>
          </cell>
          <cell r="AP15">
            <v>-4.2526461975098897</v>
          </cell>
          <cell r="AQ15">
            <v>-4.913413935020003</v>
          </cell>
          <cell r="AR15">
            <v>-11.644321280419994</v>
          </cell>
          <cell r="AS15">
            <v>-5.7471745334221964</v>
          </cell>
          <cell r="AT15">
            <v>-11.836959757137961</v>
          </cell>
          <cell r="AU15">
            <v>-2.6360266649379582</v>
          </cell>
          <cell r="AV15">
            <v>-7.5005010941779631</v>
          </cell>
          <cell r="AW15">
            <v>-18.826711053637958</v>
          </cell>
          <cell r="AX15">
            <v>-29.119307037557952</v>
          </cell>
          <cell r="AY15">
            <v>111.67643986747011</v>
          </cell>
          <cell r="AZ15">
            <v>160.43211858705013</v>
          </cell>
          <cell r="BA15">
            <v>222.35966627585015</v>
          </cell>
          <cell r="BB15">
            <v>278.53764442891014</v>
          </cell>
          <cell r="BC15">
            <v>343.91655567417013</v>
          </cell>
          <cell r="BD15">
            <v>404.13099249019012</v>
          </cell>
          <cell r="BE15">
            <v>453.29421934675014</v>
          </cell>
          <cell r="BF15">
            <v>492.16485021939013</v>
          </cell>
          <cell r="BG15">
            <v>537.87334624239008</v>
          </cell>
          <cell r="BH15">
            <v>120.8425</v>
          </cell>
          <cell r="BI15">
            <v>181.24250000000001</v>
          </cell>
          <cell r="BJ15">
            <v>248.91722222222222</v>
          </cell>
          <cell r="BK15">
            <v>316.93216013242017</v>
          </cell>
          <cell r="BL15">
            <v>384.94709804261811</v>
          </cell>
          <cell r="BM15">
            <v>452.66203595281604</v>
          </cell>
          <cell r="BN15">
            <v>520.65197386301395</v>
          </cell>
          <cell r="BO15">
            <v>588.64191177321186</v>
          </cell>
          <cell r="BP15">
            <v>656.63184968340977</v>
          </cell>
          <cell r="BQ15">
            <v>-9.1660601325298927</v>
          </cell>
          <cell r="BR15">
            <v>-20.81038141294988</v>
          </cell>
          <cell r="BS15">
            <v>-26.557555946372077</v>
          </cell>
          <cell r="BT15">
            <v>-38.394515703510024</v>
          </cell>
          <cell r="BU15">
            <v>-41.030542368447982</v>
          </cell>
          <cell r="BV15">
            <v>-48.531043462625917</v>
          </cell>
          <cell r="BW15">
            <v>-67.35775451626381</v>
          </cell>
          <cell r="BX15">
            <v>-96.477061553821727</v>
          </cell>
          <cell r="BY15">
            <v>-118.75850344101968</v>
          </cell>
          <cell r="BZ15">
            <v>47.09</v>
          </cell>
          <cell r="CA15">
            <v>49.25</v>
          </cell>
          <cell r="CB15">
            <v>42.348999999999997</v>
          </cell>
          <cell r="CC15">
            <v>160.43211858705013</v>
          </cell>
          <cell r="CD15">
            <v>138.68899999999999</v>
          </cell>
          <cell r="CE15">
            <v>21.743118587050134</v>
          </cell>
          <cell r="CF15">
            <v>15.677608596968851</v>
          </cell>
        </row>
        <row r="16">
          <cell r="L16">
            <v>17.53</v>
          </cell>
          <cell r="N16">
            <v>17.53</v>
          </cell>
          <cell r="Q16">
            <v>1.0177726054700003</v>
          </cell>
          <cell r="R16">
            <v>1.2982629337499993</v>
          </cell>
          <cell r="S16">
            <v>1.6454882013199992</v>
          </cell>
          <cell r="T16">
            <v>1.2337663840899999</v>
          </cell>
          <cell r="U16">
            <v>1.6918586908800002</v>
          </cell>
          <cell r="V16">
            <v>2.1747027288200016</v>
          </cell>
          <cell r="W16">
            <v>1.6216783936999981</v>
          </cell>
          <cell r="X16">
            <v>1.5270022994900003</v>
          </cell>
          <cell r="Y16">
            <v>1.519413526719994</v>
          </cell>
          <cell r="Z16">
            <v>-3.3399999999872421E-4</v>
          </cell>
          <cell r="AA16">
            <v>17.118780173479994</v>
          </cell>
          <cell r="AB16">
            <v>1.6289418266589386E-2</v>
          </cell>
          <cell r="AC16" t="str">
            <v xml:space="preserve"> </v>
          </cell>
          <cell r="AD16">
            <v>1.6289418266589386E-2</v>
          </cell>
          <cell r="AE16">
            <v>1</v>
          </cell>
          <cell r="AF16">
            <v>1.67</v>
          </cell>
          <cell r="AG16">
            <v>12.07</v>
          </cell>
          <cell r="AH16">
            <v>15.57</v>
          </cell>
          <cell r="AI16">
            <v>16.960999999999999</v>
          </cell>
          <cell r="AJ16">
            <v>18.37</v>
          </cell>
          <cell r="AK16">
            <v>16.878357587308294</v>
          </cell>
          <cell r="AL16">
            <v>14.648044942680542</v>
          </cell>
          <cell r="AM16">
            <v>17.761343497732124</v>
          </cell>
          <cell r="AN16">
            <v>18.415095593173149</v>
          </cell>
          <cell r="AO16">
            <v>15.432507826418014</v>
          </cell>
          <cell r="AP16">
            <v>0.43595249885999721</v>
          </cell>
          <cell r="AQ16">
            <v>0.28321591038000271</v>
          </cell>
          <cell r="AR16">
            <v>-11.05222739453</v>
          </cell>
          <cell r="AS16">
            <v>-14.271737066250001</v>
          </cell>
          <cell r="AT16">
            <v>-15.315511798679999</v>
          </cell>
          <cell r="AU16">
            <v>-17.136233615910001</v>
          </cell>
          <cell r="AV16">
            <v>-15.186498896428294</v>
          </cell>
          <cell r="AW16">
            <v>-12.473342213860541</v>
          </cell>
          <cell r="AX16">
            <v>-16.139665104032126</v>
          </cell>
          <cell r="AY16">
            <v>3.3891684092399998</v>
          </cell>
          <cell r="AZ16">
            <v>4.4069410147100001</v>
          </cell>
          <cell r="BA16">
            <v>5.7052039484599995</v>
          </cell>
          <cell r="BB16">
            <v>7.3506921497799986</v>
          </cell>
          <cell r="BC16">
            <v>8.5844585338699986</v>
          </cell>
          <cell r="BD16">
            <v>10.276317224749999</v>
          </cell>
          <cell r="BE16">
            <v>12.45101995357</v>
          </cell>
          <cell r="BF16">
            <v>14.072698347269998</v>
          </cell>
          <cell r="BG16">
            <v>15.599700646759999</v>
          </cell>
          <cell r="BH16">
            <v>2.67</v>
          </cell>
          <cell r="BI16">
            <v>14.74</v>
          </cell>
          <cell r="BJ16">
            <v>30.310000000000002</v>
          </cell>
          <cell r="BK16">
            <v>47.271000000000001</v>
          </cell>
          <cell r="BL16">
            <v>65.641000000000005</v>
          </cell>
          <cell r="BM16">
            <v>82.519357587308292</v>
          </cell>
          <cell r="BN16">
            <v>97.167402529988834</v>
          </cell>
          <cell r="BO16">
            <v>114.92874602772096</v>
          </cell>
          <cell r="BP16">
            <v>133.34384162089412</v>
          </cell>
          <cell r="BQ16">
            <v>0.71916840923999992</v>
          </cell>
          <cell r="BR16">
            <v>-10.33305898529</v>
          </cell>
          <cell r="BS16">
            <v>-24.604796051540003</v>
          </cell>
          <cell r="BT16">
            <v>-39.920307850219999</v>
          </cell>
          <cell r="BU16">
            <v>-57.056541466130007</v>
          </cell>
          <cell r="BV16">
            <v>-72.24304036255829</v>
          </cell>
          <cell r="BW16">
            <v>-84.716382576418837</v>
          </cell>
          <cell r="BX16">
            <v>-100.85604768045096</v>
          </cell>
          <cell r="BY16">
            <v>-117.74414097413413</v>
          </cell>
          <cell r="BZ16">
            <v>1.7</v>
          </cell>
          <cell r="CA16">
            <v>2.1638999999999999</v>
          </cell>
          <cell r="CB16">
            <v>1.3045</v>
          </cell>
          <cell r="CC16">
            <v>4.4069410147100001</v>
          </cell>
          <cell r="CD16">
            <v>5.1684000000000001</v>
          </cell>
          <cell r="CE16">
            <v>-0.76145898529</v>
          </cell>
          <cell r="CF16">
            <v>-14.732973169452823</v>
          </cell>
        </row>
        <row r="17">
          <cell r="L17">
            <v>36</v>
          </cell>
          <cell r="M17">
            <v>0</v>
          </cell>
          <cell r="N17">
            <v>36</v>
          </cell>
          <cell r="Q17">
            <v>26.3</v>
          </cell>
          <cell r="R17">
            <v>16.488442864</v>
          </cell>
          <cell r="S17">
            <v>14.380580665999998</v>
          </cell>
          <cell r="T17">
            <v>2.6394211340000004</v>
          </cell>
          <cell r="U17">
            <v>0.60057041300000003</v>
          </cell>
          <cell r="V17">
            <v>1.036056863</v>
          </cell>
          <cell r="W17">
            <v>0.37276778499999996</v>
          </cell>
          <cell r="X17">
            <v>0.41796588399999995</v>
          </cell>
          <cell r="Y17">
            <v>0.37255316999999993</v>
          </cell>
          <cell r="Z17">
            <v>0</v>
          </cell>
          <cell r="AA17">
            <v>74.364814778999985</v>
          </cell>
          <cell r="AB17">
            <v>3.3452313610793948E-2</v>
          </cell>
          <cell r="AC17">
            <v>0</v>
          </cell>
          <cell r="AD17">
            <v>3.3452313610793948E-2</v>
          </cell>
          <cell r="AE17">
            <v>0</v>
          </cell>
          <cell r="AF17">
            <v>0</v>
          </cell>
          <cell r="AG17">
            <v>0</v>
          </cell>
          <cell r="AH17">
            <v>0</v>
          </cell>
          <cell r="AI17">
            <v>0</v>
          </cell>
          <cell r="AJ17">
            <v>0</v>
          </cell>
          <cell r="AK17">
            <v>0</v>
          </cell>
          <cell r="AL17">
            <v>0</v>
          </cell>
          <cell r="AM17">
            <v>0</v>
          </cell>
          <cell r="AN17">
            <v>0</v>
          </cell>
          <cell r="AO17">
            <v>0</v>
          </cell>
          <cell r="AP17">
            <v>0</v>
          </cell>
          <cell r="AQ17">
            <v>11.756456</v>
          </cell>
          <cell r="AR17">
            <v>26.3</v>
          </cell>
          <cell r="AS17">
            <v>16.488442864</v>
          </cell>
          <cell r="AT17">
            <v>14.380580665999998</v>
          </cell>
          <cell r="AU17">
            <v>2.6394211340000004</v>
          </cell>
          <cell r="AV17">
            <v>0.60057041300000003</v>
          </cell>
          <cell r="AW17">
            <v>1.036056863</v>
          </cell>
          <cell r="AX17">
            <v>0.37276778499999996</v>
          </cell>
          <cell r="AY17">
            <v>11.756456</v>
          </cell>
          <cell r="AZ17">
            <v>38.056455999999997</v>
          </cell>
          <cell r="BA17">
            <v>54.544898863999997</v>
          </cell>
          <cell r="BB17">
            <v>68.92547952999999</v>
          </cell>
          <cell r="BC17">
            <v>71.564900663999993</v>
          </cell>
          <cell r="BD17">
            <v>72.165471076999992</v>
          </cell>
          <cell r="BE17">
            <v>73.201527939999991</v>
          </cell>
          <cell r="BF17">
            <v>73.574295724999985</v>
          </cell>
          <cell r="BG17">
            <v>73.992261608999982</v>
          </cell>
          <cell r="BH17">
            <v>0</v>
          </cell>
          <cell r="BI17">
            <v>0</v>
          </cell>
          <cell r="BJ17">
            <v>0</v>
          </cell>
          <cell r="BK17">
            <v>0</v>
          </cell>
          <cell r="BL17">
            <v>0</v>
          </cell>
          <cell r="BM17">
            <v>0</v>
          </cell>
          <cell r="BN17">
            <v>0</v>
          </cell>
          <cell r="BO17">
            <v>0</v>
          </cell>
          <cell r="BP17">
            <v>0</v>
          </cell>
          <cell r="BQ17">
            <v>11.756456</v>
          </cell>
          <cell r="BR17">
            <v>38.056455999999997</v>
          </cell>
          <cell r="BS17">
            <v>54.544898863999997</v>
          </cell>
          <cell r="BT17">
            <v>68.92547952999999</v>
          </cell>
          <cell r="BU17">
            <v>71.564900663999993</v>
          </cell>
          <cell r="BV17">
            <v>72.165471076999992</v>
          </cell>
          <cell r="BW17">
            <v>73.201527939999991</v>
          </cell>
          <cell r="BX17">
            <v>73.574295724999985</v>
          </cell>
          <cell r="BY17">
            <v>73.992261608999982</v>
          </cell>
          <cell r="BZ17">
            <v>0</v>
          </cell>
          <cell r="CA17">
            <v>0</v>
          </cell>
          <cell r="CB17">
            <v>0</v>
          </cell>
          <cell r="CC17">
            <v>38.056455999999997</v>
          </cell>
          <cell r="CD17">
            <v>0</v>
          </cell>
          <cell r="CE17">
            <v>38.056455999999997</v>
          </cell>
          <cell r="CF17" t="str">
            <v xml:space="preserve">n.a. </v>
          </cell>
        </row>
        <row r="18">
          <cell r="L18">
            <v>36</v>
          </cell>
          <cell r="M18">
            <v>0</v>
          </cell>
          <cell r="N18">
            <v>36</v>
          </cell>
          <cell r="Q18">
            <v>26.3</v>
          </cell>
          <cell r="R18">
            <v>16.488442864</v>
          </cell>
          <cell r="S18">
            <v>14.380580665999998</v>
          </cell>
          <cell r="T18">
            <v>2.6394211340000004</v>
          </cell>
          <cell r="U18">
            <v>0.60057041300000003</v>
          </cell>
          <cell r="V18">
            <v>1.036056863</v>
          </cell>
          <cell r="W18">
            <v>0.37276778499999996</v>
          </cell>
          <cell r="X18">
            <v>0.41796588399999995</v>
          </cell>
          <cell r="Y18">
            <v>0.37255316999999993</v>
          </cell>
          <cell r="Z18">
            <v>0</v>
          </cell>
          <cell r="AA18">
            <v>74.364814778999985</v>
          </cell>
          <cell r="AB18">
            <v>3.3452313610793948E-2</v>
          </cell>
          <cell r="AC18" t="str">
            <v xml:space="preserve"> </v>
          </cell>
          <cell r="AD18">
            <v>3.3452313610793948E-2</v>
          </cell>
          <cell r="AE18">
            <v>0</v>
          </cell>
          <cell r="AF18">
            <v>0</v>
          </cell>
          <cell r="AG18">
            <v>0</v>
          </cell>
          <cell r="AH18">
            <v>0</v>
          </cell>
          <cell r="AI18">
            <v>0</v>
          </cell>
          <cell r="AJ18">
            <v>0</v>
          </cell>
          <cell r="AK18">
            <v>0</v>
          </cell>
          <cell r="AL18">
            <v>0</v>
          </cell>
          <cell r="AM18">
            <v>0</v>
          </cell>
          <cell r="AN18">
            <v>0</v>
          </cell>
          <cell r="AO18">
            <v>0</v>
          </cell>
          <cell r="AP18">
            <v>0</v>
          </cell>
          <cell r="AQ18">
            <v>11.756456</v>
          </cell>
          <cell r="AR18">
            <v>26.3</v>
          </cell>
          <cell r="AS18">
            <v>16.488442864</v>
          </cell>
          <cell r="AT18">
            <v>14.380580665999998</v>
          </cell>
          <cell r="AU18">
            <v>2.6394211340000004</v>
          </cell>
          <cell r="AV18">
            <v>0.60057041300000003</v>
          </cell>
          <cell r="AW18">
            <v>1.036056863</v>
          </cell>
          <cell r="AX18">
            <v>0.37276778499999996</v>
          </cell>
          <cell r="AY18">
            <v>11.756456</v>
          </cell>
          <cell r="AZ18">
            <v>38.056455999999997</v>
          </cell>
          <cell r="BA18">
            <v>54.544898863999997</v>
          </cell>
          <cell r="BB18">
            <v>68.92547952999999</v>
          </cell>
          <cell r="BC18">
            <v>71.564900663999993</v>
          </cell>
          <cell r="BD18">
            <v>72.165471076999992</v>
          </cell>
          <cell r="BE18">
            <v>73.201527939999991</v>
          </cell>
          <cell r="BF18">
            <v>73.574295724999985</v>
          </cell>
          <cell r="BG18">
            <v>73.992261608999982</v>
          </cell>
          <cell r="BI18">
            <v>0</v>
          </cell>
          <cell r="BJ18">
            <v>0</v>
          </cell>
          <cell r="BK18">
            <v>0</v>
          </cell>
          <cell r="BL18">
            <v>0</v>
          </cell>
          <cell r="BM18">
            <v>0</v>
          </cell>
          <cell r="BN18">
            <v>0</v>
          </cell>
          <cell r="BO18">
            <v>0</v>
          </cell>
          <cell r="BP18">
            <v>0</v>
          </cell>
          <cell r="BQ18">
            <v>11.756456</v>
          </cell>
          <cell r="BR18">
            <v>38.056455999999997</v>
          </cell>
          <cell r="BS18">
            <v>54.544898863999997</v>
          </cell>
          <cell r="BT18">
            <v>68.92547952999999</v>
          </cell>
          <cell r="BU18">
            <v>71.564900663999993</v>
          </cell>
          <cell r="BV18">
            <v>72.165471076999992</v>
          </cell>
          <cell r="BW18">
            <v>73.201527939999991</v>
          </cell>
          <cell r="BX18">
            <v>73.574295724999985</v>
          </cell>
          <cell r="BY18">
            <v>73.992261608999982</v>
          </cell>
          <cell r="BZ18">
            <v>0</v>
          </cell>
          <cell r="CA18">
            <v>0</v>
          </cell>
          <cell r="CB18">
            <v>0</v>
          </cell>
          <cell r="CC18">
            <v>38.056455999999997</v>
          </cell>
          <cell r="CD18">
            <v>0</v>
          </cell>
          <cell r="CE18">
            <v>38.056455999999997</v>
          </cell>
          <cell r="CF18" t="str">
            <v xml:space="preserve">n.a. </v>
          </cell>
        </row>
        <row r="19">
          <cell r="L19">
            <v>387.18270000000001</v>
          </cell>
          <cell r="M19">
            <v>0</v>
          </cell>
          <cell r="N19">
            <v>387.18270000000001</v>
          </cell>
          <cell r="Q19">
            <v>35.094471764150001</v>
          </cell>
          <cell r="R19">
            <v>35.14656270695</v>
          </cell>
          <cell r="S19">
            <v>29.180717095710001</v>
          </cell>
          <cell r="T19">
            <v>31.759557582969997</v>
          </cell>
          <cell r="U19">
            <v>26.012900590530002</v>
          </cell>
          <cell r="V19">
            <v>28.550581069179998</v>
          </cell>
          <cell r="W19">
            <v>29.711161721580002</v>
          </cell>
          <cell r="X19">
            <v>29.501093009100003</v>
          </cell>
          <cell r="Y19">
            <v>16.481547299860001</v>
          </cell>
          <cell r="Z19">
            <v>54.881081765122673</v>
          </cell>
          <cell r="AA19">
            <v>407.57820320317273</v>
          </cell>
          <cell r="AB19">
            <v>0.3597821418076097</v>
          </cell>
          <cell r="AC19" t="e">
            <v>#VALUE!</v>
          </cell>
          <cell r="AD19">
            <v>0.3597821418076097</v>
          </cell>
          <cell r="AE19">
            <v>29.198869108833222</v>
          </cell>
          <cell r="AF19">
            <v>28.8</v>
          </cell>
          <cell r="AG19">
            <v>31.3</v>
          </cell>
          <cell r="AH19">
            <v>27.130943987791408</v>
          </cell>
          <cell r="AI19">
            <v>30.444743670989389</v>
          </cell>
          <cell r="AJ19">
            <v>28.784751352719894</v>
          </cell>
          <cell r="AK19">
            <v>31.027972937692418</v>
          </cell>
          <cell r="AL19">
            <v>31.818774086118658</v>
          </cell>
          <cell r="AM19">
            <v>31.975064531434899</v>
          </cell>
          <cell r="AN19">
            <v>40.148619127596049</v>
          </cell>
          <cell r="AO19">
            <v>39.130534348595681</v>
          </cell>
          <cell r="AP19">
            <v>6.3351749155667729</v>
          </cell>
          <cell r="AQ19">
            <v>26.924484573620003</v>
          </cell>
          <cell r="AR19">
            <v>3.7944717641499963</v>
          </cell>
          <cell r="AS19">
            <v>8.0156187191585921</v>
          </cell>
          <cell r="AT19">
            <v>-1.2640265752793898</v>
          </cell>
          <cell r="AU19">
            <v>2.9748062302501026</v>
          </cell>
          <cell r="AV19">
            <v>-5.0150723471624161</v>
          </cell>
          <cell r="AW19">
            <v>-3.2681930169386604</v>
          </cell>
          <cell r="AX19">
            <v>-2.2639028098548977</v>
          </cell>
          <cell r="AY19">
            <v>91.258528598020007</v>
          </cell>
          <cell r="AZ19">
            <v>126.35300036216999</v>
          </cell>
          <cell r="BA19">
            <v>161.49956306912</v>
          </cell>
          <cell r="BB19">
            <v>190.68028016483001</v>
          </cell>
          <cell r="BC19">
            <v>222.43983774780003</v>
          </cell>
          <cell r="BD19">
            <v>357.64563622913556</v>
          </cell>
          <cell r="BE19">
            <v>277.00331940751005</v>
          </cell>
          <cell r="BF19">
            <v>306.71448112909002</v>
          </cell>
          <cell r="BG19">
            <v>336.21557413819005</v>
          </cell>
          <cell r="BH19">
            <v>0</v>
          </cell>
          <cell r="BI19">
            <v>89.29886910883323</v>
          </cell>
          <cell r="BJ19">
            <v>116.42981309662463</v>
          </cell>
          <cell r="BK19">
            <v>146.87455676761402</v>
          </cell>
          <cell r="BL19">
            <v>175.65930812033389</v>
          </cell>
          <cell r="BM19">
            <v>206.68728105802634</v>
          </cell>
          <cell r="BN19">
            <v>238.50605514414499</v>
          </cell>
          <cell r="BO19">
            <v>270.48111967557992</v>
          </cell>
          <cell r="BP19">
            <v>310.629738803176</v>
          </cell>
          <cell r="BQ19">
            <v>91.258528598020007</v>
          </cell>
          <cell r="BR19">
            <v>37.05413125333677</v>
          </cell>
          <cell r="BS19">
            <v>45.069749972495373</v>
          </cell>
          <cell r="BT19">
            <v>43.805723397215992</v>
          </cell>
          <cell r="BU19">
            <v>46.780529627466109</v>
          </cell>
          <cell r="BV19">
            <v>41.765457280303671</v>
          </cell>
          <cell r="BW19">
            <v>38.497264263365032</v>
          </cell>
          <cell r="BX19">
            <v>36.233361453510128</v>
          </cell>
          <cell r="BY19">
            <v>25.585835335014067</v>
          </cell>
          <cell r="BZ19">
            <v>24.199999999999996</v>
          </cell>
          <cell r="CA19">
            <v>15.7</v>
          </cell>
          <cell r="CB19">
            <v>23.898</v>
          </cell>
          <cell r="CC19">
            <v>126.35300036216999</v>
          </cell>
          <cell r="CD19">
            <v>63.797999999999995</v>
          </cell>
          <cell r="CE19">
            <v>62.555000362169999</v>
          </cell>
          <cell r="CF19">
            <v>98.051663629220357</v>
          </cell>
        </row>
        <row r="20">
          <cell r="L20">
            <v>334.5376</v>
          </cell>
          <cell r="N20">
            <v>334.5376</v>
          </cell>
          <cell r="Q20">
            <v>22.9039720259</v>
          </cell>
          <cell r="R20">
            <v>25.0219692973</v>
          </cell>
          <cell r="S20">
            <v>21.114573597</v>
          </cell>
          <cell r="T20">
            <v>20.491068197259999</v>
          </cell>
          <cell r="U20">
            <v>18.793302554930001</v>
          </cell>
          <cell r="V20">
            <v>20.673125192440001</v>
          </cell>
          <cell r="W20">
            <v>21.788663787080001</v>
          </cell>
          <cell r="X20">
            <v>23.042011341850003</v>
          </cell>
          <cell r="Y20">
            <v>10.44828470136</v>
          </cell>
          <cell r="Z20">
            <v>47.236163857398111</v>
          </cell>
          <cell r="AA20">
            <v>281.14187918592813</v>
          </cell>
          <cell r="AB20">
            <v>0.31086268638339837</v>
          </cell>
          <cell r="AC20" t="str">
            <v xml:space="preserve"> </v>
          </cell>
          <cell r="AD20">
            <v>0.31086268638339837</v>
          </cell>
          <cell r="AE20">
            <v>22</v>
          </cell>
          <cell r="AF20">
            <v>22</v>
          </cell>
          <cell r="AG20">
            <v>22</v>
          </cell>
          <cell r="AH20">
            <v>23</v>
          </cell>
          <cell r="AI20">
            <v>26.92924657871426</v>
          </cell>
          <cell r="AJ20">
            <v>26.854149303394049</v>
          </cell>
          <cell r="AK20">
            <v>26.855239421008392</v>
          </cell>
          <cell r="AL20">
            <v>29.218076853133606</v>
          </cell>
          <cell r="AM20">
            <v>30.998947736553696</v>
          </cell>
          <cell r="AN20">
            <v>33.079835667980184</v>
          </cell>
          <cell r="AO20">
            <v>33.098148150243816</v>
          </cell>
          <cell r="AP20">
            <v>0.79152494470999457</v>
          </cell>
          <cell r="AQ20">
            <v>4.8372196887000065</v>
          </cell>
          <cell r="AR20">
            <v>0.90397202589999992</v>
          </cell>
          <cell r="AS20">
            <v>2.0219692973000001</v>
          </cell>
          <cell r="AT20">
            <v>-5.8146729817142599</v>
          </cell>
          <cell r="AU20">
            <v>-6.3630811061340502</v>
          </cell>
          <cell r="AV20">
            <v>-8.0619368660783906</v>
          </cell>
          <cell r="AW20">
            <v>-8.5449516606936058</v>
          </cell>
          <cell r="AX20">
            <v>-9.2102839494736948</v>
          </cell>
          <cell r="AY20">
            <v>49.628744633410001</v>
          </cell>
          <cell r="AZ20">
            <v>72.532716659309997</v>
          </cell>
          <cell r="BA20">
            <v>97.554685956610001</v>
          </cell>
          <cell r="BB20">
            <v>118.66925955361</v>
          </cell>
          <cell r="BC20">
            <v>139.16032775087001</v>
          </cell>
          <cell r="BD20">
            <v>157.9536303058</v>
          </cell>
          <cell r="BE20">
            <v>178.62675549824002</v>
          </cell>
          <cell r="BF20">
            <v>200.41541928532001</v>
          </cell>
          <cell r="BG20">
            <v>223.45743062717003</v>
          </cell>
          <cell r="BI20">
            <v>66</v>
          </cell>
          <cell r="BJ20">
            <v>89</v>
          </cell>
          <cell r="BK20">
            <v>115.92924657871426</v>
          </cell>
          <cell r="BL20">
            <v>142.78339588210829</v>
          </cell>
          <cell r="BM20">
            <v>169.6386353031167</v>
          </cell>
          <cell r="BN20">
            <v>198.8567121562503</v>
          </cell>
          <cell r="BO20">
            <v>229.855659892804</v>
          </cell>
          <cell r="BP20">
            <v>262.9354955607842</v>
          </cell>
          <cell r="BQ20">
            <v>49.628744633410001</v>
          </cell>
          <cell r="BR20">
            <v>6.5327166593099975</v>
          </cell>
          <cell r="BS20">
            <v>8.5546859566100011</v>
          </cell>
          <cell r="BT20">
            <v>2.7400129748957482</v>
          </cell>
          <cell r="BU20">
            <v>-3.6230681312382842</v>
          </cell>
          <cell r="BV20">
            <v>-11.685004997316696</v>
          </cell>
          <cell r="BW20">
            <v>-20.229956658010281</v>
          </cell>
          <cell r="BX20">
            <v>-29.440240607483986</v>
          </cell>
          <cell r="BY20">
            <v>-39.478064933614178</v>
          </cell>
          <cell r="BZ20">
            <v>16.5</v>
          </cell>
          <cell r="CA20">
            <v>10.1</v>
          </cell>
          <cell r="CB20">
            <v>18</v>
          </cell>
          <cell r="CC20">
            <v>72.532716659309997</v>
          </cell>
          <cell r="CD20">
            <v>44.6</v>
          </cell>
          <cell r="CE20">
            <v>27.932716659309996</v>
          </cell>
          <cell r="CF20">
            <v>62.629409550022409</v>
          </cell>
        </row>
        <row r="21">
          <cell r="L21">
            <v>146.351258</v>
          </cell>
          <cell r="N21">
            <v>146.351258</v>
          </cell>
          <cell r="Q21">
            <v>0</v>
          </cell>
          <cell r="R21">
            <v>0</v>
          </cell>
          <cell r="S21">
            <v>0</v>
          </cell>
          <cell r="T21">
            <v>0</v>
          </cell>
          <cell r="U21">
            <v>109.19289789080555</v>
          </cell>
          <cell r="V21">
            <v>0</v>
          </cell>
          <cell r="W21">
            <v>0</v>
          </cell>
          <cell r="X21">
            <v>0</v>
          </cell>
          <cell r="Y21">
            <v>31.230465983199998</v>
          </cell>
          <cell r="Z21">
            <v>7.9070483567900007</v>
          </cell>
          <cell r="AA21">
            <v>148.33041223079556</v>
          </cell>
          <cell r="AB21">
            <v>0.13599411610972822</v>
          </cell>
          <cell r="AC21" t="str">
            <v xml:space="preserve"> </v>
          </cell>
          <cell r="AD21">
            <v>0.13599411610972822</v>
          </cell>
          <cell r="AE21">
            <v>0</v>
          </cell>
          <cell r="AF21">
            <v>0</v>
          </cell>
          <cell r="AG21">
            <v>0</v>
          </cell>
          <cell r="AH21">
            <v>0</v>
          </cell>
          <cell r="AI21">
            <v>0</v>
          </cell>
          <cell r="AJ21">
            <v>0</v>
          </cell>
          <cell r="AK21">
            <v>111.04121000000001</v>
          </cell>
          <cell r="AL21">
            <v>0</v>
          </cell>
          <cell r="AM21">
            <v>0</v>
          </cell>
          <cell r="AN21">
            <v>0</v>
          </cell>
          <cell r="AO21">
            <v>35.310048000000002</v>
          </cell>
          <cell r="AP21">
            <v>0</v>
          </cell>
          <cell r="AQ21">
            <v>0</v>
          </cell>
          <cell r="AR21">
            <v>0</v>
          </cell>
          <cell r="AS21">
            <v>0</v>
          </cell>
          <cell r="AT21">
            <v>0</v>
          </cell>
          <cell r="AU21">
            <v>0</v>
          </cell>
          <cell r="AV21">
            <v>-1.8483121091944525</v>
          </cell>
          <cell r="AW21">
            <v>0</v>
          </cell>
          <cell r="AX21">
            <v>0</v>
          </cell>
          <cell r="AY21">
            <v>0</v>
          </cell>
          <cell r="AZ21">
            <v>0</v>
          </cell>
          <cell r="BA21">
            <v>0</v>
          </cell>
          <cell r="BB21">
            <v>0</v>
          </cell>
          <cell r="BC21">
            <v>0</v>
          </cell>
          <cell r="BD21">
            <v>109.19289789080555</v>
          </cell>
          <cell r="BE21">
            <v>109.19289789080555</v>
          </cell>
          <cell r="BF21">
            <v>109.19289789080555</v>
          </cell>
          <cell r="BG21">
            <v>109.19289789080555</v>
          </cell>
          <cell r="BH21">
            <v>0</v>
          </cell>
          <cell r="BI21">
            <v>0</v>
          </cell>
          <cell r="BJ21">
            <v>0</v>
          </cell>
          <cell r="BK21">
            <v>0</v>
          </cell>
          <cell r="BL21">
            <v>0</v>
          </cell>
          <cell r="BM21">
            <v>111.04121000000001</v>
          </cell>
          <cell r="BN21">
            <v>111.04121000000001</v>
          </cell>
          <cell r="BO21">
            <v>111.04121000000001</v>
          </cell>
          <cell r="BP21">
            <v>111.04121000000001</v>
          </cell>
          <cell r="BQ21">
            <v>0</v>
          </cell>
          <cell r="BR21">
            <v>0</v>
          </cell>
          <cell r="BS21">
            <v>0</v>
          </cell>
          <cell r="BT21">
            <v>0</v>
          </cell>
          <cell r="BU21">
            <v>0</v>
          </cell>
          <cell r="BV21">
            <v>-1.8483121091944525</v>
          </cell>
          <cell r="BW21">
            <v>-1.8483121091944525</v>
          </cell>
          <cell r="BX21">
            <v>-1.8483121091944525</v>
          </cell>
          <cell r="BY21">
            <v>-1.8483121091944525</v>
          </cell>
          <cell r="CC21">
            <v>0</v>
          </cell>
          <cell r="CD21">
            <v>0</v>
          </cell>
          <cell r="CE21">
            <v>0</v>
          </cell>
          <cell r="CF21" t="str">
            <v xml:space="preserve">n.a. </v>
          </cell>
        </row>
        <row r="22">
          <cell r="L22">
            <v>52.645099999999999</v>
          </cell>
          <cell r="N22">
            <v>52.645099999999999</v>
          </cell>
          <cell r="Q22">
            <v>12.190499738249997</v>
          </cell>
          <cell r="R22">
            <v>10.12459340965</v>
          </cell>
          <cell r="S22">
            <v>8.0661434987099998</v>
          </cell>
          <cell r="T22">
            <v>11.26848938571</v>
          </cell>
          <cell r="U22">
            <v>7.2195980356000007</v>
          </cell>
          <cell r="V22">
            <v>7.8774558767399991</v>
          </cell>
          <cell r="W22">
            <v>7.9224979344999999</v>
          </cell>
          <cell r="X22">
            <v>6.4590816672500004</v>
          </cell>
          <cell r="Y22">
            <v>6.0332625985000004</v>
          </cell>
          <cell r="Z22">
            <v>7.6449179077245635</v>
          </cell>
          <cell r="AA22">
            <v>126.43632401724457</v>
          </cell>
          <cell r="AB22">
            <v>4.8919455424211347E-2</v>
          </cell>
          <cell r="AC22" t="str">
            <v xml:space="preserve"> </v>
          </cell>
          <cell r="AD22">
            <v>4.8919455424211347E-2</v>
          </cell>
          <cell r="AE22">
            <v>7.19886910883322</v>
          </cell>
          <cell r="AF22">
            <v>6.8000000000000007</v>
          </cell>
          <cell r="AG22">
            <v>9.3000000000000007</v>
          </cell>
          <cell r="AH22">
            <v>4.1309439877914071</v>
          </cell>
          <cell r="AI22">
            <v>3.5154970922751296</v>
          </cell>
          <cell r="AJ22">
            <v>1.9306020493258464</v>
          </cell>
          <cell r="AK22">
            <v>4.1727335166840263</v>
          </cell>
          <cell r="AL22">
            <v>2.6006972329850533</v>
          </cell>
          <cell r="AM22">
            <v>0.97611679488120406</v>
          </cell>
          <cell r="AN22">
            <v>7.0687834596158625</v>
          </cell>
          <cell r="AO22">
            <v>6.0323861983518672</v>
          </cell>
          <cell r="AP22">
            <v>5.5436499708567784</v>
          </cell>
          <cell r="AQ22">
            <v>22.087264884919996</v>
          </cell>
          <cell r="AR22">
            <v>2.8904997382499964</v>
          </cell>
          <cell r="AS22">
            <v>5.993649421858593</v>
          </cell>
          <cell r="AT22">
            <v>4.5506464064348702</v>
          </cell>
          <cell r="AU22">
            <v>9.3378873363841528</v>
          </cell>
          <cell r="AV22">
            <v>3.0468645189159744</v>
          </cell>
          <cell r="AW22">
            <v>5.2767586437549454</v>
          </cell>
          <cell r="AX22">
            <v>6.9463811396187962</v>
          </cell>
          <cell r="AY22">
            <v>41.629783964609999</v>
          </cell>
          <cell r="AZ22">
            <v>53.820283702859996</v>
          </cell>
          <cell r="BA22">
            <v>63.94487711251</v>
          </cell>
          <cell r="BB22">
            <v>72.011020611220005</v>
          </cell>
          <cell r="BC22">
            <v>83.279509996930003</v>
          </cell>
          <cell r="BD22">
            <v>90.499108032530003</v>
          </cell>
          <cell r="BE22">
            <v>98.376563909270004</v>
          </cell>
          <cell r="BF22">
            <v>106.29906184377</v>
          </cell>
          <cell r="BG22">
            <v>112.75814351102001</v>
          </cell>
          <cell r="BI22">
            <v>23.298869108833223</v>
          </cell>
          <cell r="BJ22">
            <v>27.429813096624631</v>
          </cell>
          <cell r="BK22">
            <v>30.945310188899761</v>
          </cell>
          <cell r="BL22">
            <v>32.875912238225609</v>
          </cell>
          <cell r="BM22">
            <v>37.048645754909636</v>
          </cell>
          <cell r="BN22">
            <v>39.649342987894691</v>
          </cell>
          <cell r="BO22">
            <v>40.625459782775899</v>
          </cell>
          <cell r="BP22">
            <v>47.694243242391764</v>
          </cell>
          <cell r="BQ22">
            <v>41.629783964609999</v>
          </cell>
          <cell r="BR22">
            <v>30.521414594026773</v>
          </cell>
          <cell r="BS22">
            <v>36.515064015885372</v>
          </cell>
          <cell r="BT22">
            <v>41.065710422320244</v>
          </cell>
          <cell r="BU22">
            <v>50.403597758704393</v>
          </cell>
          <cell r="BV22">
            <v>53.450462277620368</v>
          </cell>
          <cell r="BW22">
            <v>58.727220921375313</v>
          </cell>
          <cell r="BX22">
            <v>65.673602060994114</v>
          </cell>
          <cell r="BY22">
            <v>65.063900268628245</v>
          </cell>
          <cell r="BZ22">
            <v>7.6999999999999957</v>
          </cell>
          <cell r="CA22">
            <v>5.6</v>
          </cell>
          <cell r="CB22">
            <v>5.8979999999999997</v>
          </cell>
          <cell r="CC22">
            <v>53.820283702859996</v>
          </cell>
          <cell r="CD22">
            <v>19.197999999999993</v>
          </cell>
          <cell r="CE22">
            <v>34.622283702860003</v>
          </cell>
          <cell r="CF22">
            <v>180.34318003364942</v>
          </cell>
        </row>
        <row r="23">
          <cell r="L23">
            <v>1674.3179556702951</v>
          </cell>
          <cell r="M23">
            <v>8.8000000000000007</v>
          </cell>
          <cell r="N23">
            <v>1683.117955670295</v>
          </cell>
          <cell r="Q23">
            <v>163.61824812751036</v>
          </cell>
          <cell r="R23">
            <v>61.612279365768785</v>
          </cell>
          <cell r="S23">
            <v>90.096186472955367</v>
          </cell>
          <cell r="T23">
            <v>160.4210803613822</v>
          </cell>
          <cell r="U23">
            <v>297.39152626585241</v>
          </cell>
          <cell r="V23">
            <v>186.98624629550562</v>
          </cell>
          <cell r="W23">
            <v>231.99092437548458</v>
          </cell>
          <cell r="X23">
            <v>65.708967842202497</v>
          </cell>
          <cell r="Y23">
            <v>158.71604268705073</v>
          </cell>
          <cell r="Z23">
            <v>89.273360399922467</v>
          </cell>
          <cell r="AA23">
            <v>1685.5098574418048</v>
          </cell>
          <cell r="AB23">
            <v>1.4198339210365529</v>
          </cell>
          <cell r="AC23" t="e">
            <v>#VALUE!</v>
          </cell>
          <cell r="AD23">
            <v>1.4280111532525248</v>
          </cell>
          <cell r="AE23">
            <v>43.358681283538402</v>
          </cell>
          <cell r="AF23">
            <v>54.703301943100755</v>
          </cell>
          <cell r="AG23">
            <v>206.42999999999998</v>
          </cell>
          <cell r="AH23">
            <v>70.698789840206189</v>
          </cell>
          <cell r="AI23">
            <v>59.375908959537576</v>
          </cell>
          <cell r="AJ23">
            <v>96.220930635838158</v>
          </cell>
          <cell r="AK23">
            <v>335.83759517341042</v>
          </cell>
          <cell r="AL23">
            <v>85.101789017341048</v>
          </cell>
          <cell r="AM23">
            <v>224.30134537572255</v>
          </cell>
          <cell r="AN23">
            <v>94.061628612716802</v>
          </cell>
          <cell r="AO23">
            <v>129.78339337572254</v>
          </cell>
          <cell r="AP23">
            <v>83.805314235128307</v>
          </cell>
          <cell r="AQ23">
            <v>-12.008406786217934</v>
          </cell>
          <cell r="AR23">
            <v>-50.777339729859634</v>
          </cell>
          <cell r="AS23">
            <v>-12.611102625827407</v>
          </cell>
          <cell r="AT23">
            <v>27.177377234257804</v>
          </cell>
          <cell r="AU23">
            <v>59.458325550864039</v>
          </cell>
          <cell r="AV23">
            <v>-38.446068907558015</v>
          </cell>
          <cell r="AW23">
            <v>101.88445727816458</v>
          </cell>
          <cell r="AX23">
            <v>7.6895789997620341</v>
          </cell>
          <cell r="AY23">
            <v>169.85889067554956</v>
          </cell>
          <cell r="AZ23">
            <v>325.51155094568986</v>
          </cell>
          <cell r="BA23">
            <v>383.59923816006869</v>
          </cell>
          <cell r="BB23">
            <v>470.15252435386401</v>
          </cell>
          <cell r="BC23">
            <v>625.83178054056623</v>
          </cell>
          <cell r="BD23">
            <v>811.30850955592302</v>
          </cell>
          <cell r="BE23">
            <v>1104.3753511195941</v>
          </cell>
          <cell r="BF23">
            <v>1327.9476802744889</v>
          </cell>
          <cell r="BG23">
            <v>1393.6566481166917</v>
          </cell>
          <cell r="BH23">
            <v>98.061983226639157</v>
          </cell>
          <cell r="BI23">
            <v>304.49198322663915</v>
          </cell>
          <cell r="BJ23">
            <v>375.19077306684534</v>
          </cell>
          <cell r="BK23">
            <v>434.56668202638292</v>
          </cell>
          <cell r="BL23">
            <v>530.78761266222102</v>
          </cell>
          <cell r="BM23">
            <v>866.62520783563139</v>
          </cell>
          <cell r="BN23">
            <v>951.72699685297243</v>
          </cell>
          <cell r="BO23">
            <v>1176.0283422286952</v>
          </cell>
          <cell r="BP23">
            <v>1270.089970841412</v>
          </cell>
          <cell r="BQ23">
            <v>71.79690744891036</v>
          </cell>
          <cell r="BR23">
            <v>21.019567719050727</v>
          </cell>
          <cell r="BS23">
            <v>8.4084650932233131</v>
          </cell>
          <cell r="BT23">
            <v>35.585842327481132</v>
          </cell>
          <cell r="BU23">
            <v>95.044167878345149</v>
          </cell>
          <cell r="BV23">
            <v>53.876199611097185</v>
          </cell>
          <cell r="BW23">
            <v>152.64835426662171</v>
          </cell>
          <cell r="BX23">
            <v>151.91933804579378</v>
          </cell>
          <cell r="BY23">
            <v>123.5666772752795</v>
          </cell>
          <cell r="BZ23">
            <v>87.848982000000007</v>
          </cell>
          <cell r="CA23">
            <v>68.755261813999994</v>
          </cell>
          <cell r="CB23">
            <v>256.76741800000002</v>
          </cell>
          <cell r="CC23">
            <v>325.51155094568986</v>
          </cell>
          <cell r="CD23">
            <v>413.37166181400005</v>
          </cell>
          <cell r="CE23">
            <v>-87.860110868310187</v>
          </cell>
          <cell r="CF23">
            <v>-21.254507501252849</v>
          </cell>
        </row>
        <row r="24">
          <cell r="L24">
            <v>493.00005823502755</v>
          </cell>
          <cell r="M24">
            <v>8.8000000000000007</v>
          </cell>
          <cell r="N24">
            <v>501.80005823502756</v>
          </cell>
          <cell r="Q24">
            <v>20.389989183469996</v>
          </cell>
          <cell r="R24">
            <v>23.18330702766</v>
          </cell>
          <cell r="S24">
            <v>26.06416653558</v>
          </cell>
          <cell r="T24">
            <v>47.061405926010011</v>
          </cell>
          <cell r="U24">
            <v>30.953203019040004</v>
          </cell>
          <cell r="V24">
            <v>36.708243836569999</v>
          </cell>
          <cell r="W24">
            <v>24.578930537091001</v>
          </cell>
          <cell r="X24">
            <v>18.250467203880003</v>
          </cell>
          <cell r="Y24">
            <v>20.02734643026</v>
          </cell>
          <cell r="Z24">
            <v>54.986501595973827</v>
          </cell>
          <cell r="AA24">
            <v>364.86700234252476</v>
          </cell>
          <cell r="AB24">
            <v>0.45811090439493946</v>
          </cell>
          <cell r="AC24">
            <v>8.1772322159718545E-3</v>
          </cell>
          <cell r="AD24">
            <v>0.46628813661091134</v>
          </cell>
          <cell r="AE24">
            <v>27.7</v>
          </cell>
          <cell r="AF24">
            <v>36</v>
          </cell>
          <cell r="AG24">
            <v>32.700000000000003</v>
          </cell>
          <cell r="AH24">
            <v>24.7</v>
          </cell>
          <cell r="AI24">
            <v>31.9</v>
          </cell>
          <cell r="AJ24">
            <v>52.1</v>
          </cell>
          <cell r="AK24">
            <v>39</v>
          </cell>
          <cell r="AL24">
            <v>43.2</v>
          </cell>
          <cell r="AM24">
            <v>43.2</v>
          </cell>
          <cell r="AN24">
            <v>43.2</v>
          </cell>
          <cell r="AO24">
            <v>43.2</v>
          </cell>
          <cell r="AP24">
            <v>10.564640287859877</v>
          </cell>
          <cell r="AQ24">
            <v>-11.601199240870002</v>
          </cell>
          <cell r="AR24">
            <v>-12.310010816530006</v>
          </cell>
          <cell r="AS24">
            <v>-1.5166929723399996</v>
          </cell>
          <cell r="AT24">
            <v>-5.8358334644199985</v>
          </cell>
          <cell r="AU24">
            <v>-5.0385940739899908</v>
          </cell>
          <cell r="AV24">
            <v>-8.0467969809599964</v>
          </cell>
          <cell r="AW24">
            <v>-6.4917561634300043</v>
          </cell>
          <cell r="AX24">
            <v>-18.621069462909002</v>
          </cell>
          <cell r="AY24">
            <v>62.663441046989874</v>
          </cell>
          <cell r="AZ24">
            <v>83.053430230459867</v>
          </cell>
          <cell r="BA24">
            <v>106.23673725811986</v>
          </cell>
          <cell r="BB24">
            <v>132.30090379369986</v>
          </cell>
          <cell r="BC24">
            <v>179.36230971970986</v>
          </cell>
          <cell r="BD24">
            <v>210.31551273874987</v>
          </cell>
          <cell r="BE24">
            <v>247.02375657531988</v>
          </cell>
          <cell r="BF24">
            <v>271.60268711241088</v>
          </cell>
          <cell r="BG24">
            <v>289.8531543162909</v>
          </cell>
          <cell r="BH24">
            <v>63.7</v>
          </cell>
          <cell r="BI24">
            <v>96.4</v>
          </cell>
          <cell r="BJ24">
            <v>121.10000000000001</v>
          </cell>
          <cell r="BK24">
            <v>153</v>
          </cell>
          <cell r="BL24">
            <v>205.1</v>
          </cell>
          <cell r="BM24">
            <v>244.1</v>
          </cell>
          <cell r="BN24">
            <v>287.3</v>
          </cell>
          <cell r="BO24">
            <v>330.5</v>
          </cell>
          <cell r="BP24">
            <v>373.7</v>
          </cell>
          <cell r="BQ24">
            <v>-1.0365589530101289</v>
          </cell>
          <cell r="BR24">
            <v>-13.346569769540139</v>
          </cell>
          <cell r="BS24">
            <v>-14.863262741880149</v>
          </cell>
          <cell r="BT24">
            <v>-20.69909620630014</v>
          </cell>
          <cell r="BU24">
            <v>-25.737690280290138</v>
          </cell>
          <cell r="BV24">
            <v>-33.784487261250121</v>
          </cell>
          <cell r="BW24">
            <v>-40.276243424680132</v>
          </cell>
          <cell r="BX24">
            <v>-58.897312887589123</v>
          </cell>
          <cell r="BY24">
            <v>-83.846845683709091</v>
          </cell>
          <cell r="BZ24">
            <v>25.247000000000003</v>
          </cell>
          <cell r="CA24">
            <v>20.698</v>
          </cell>
          <cell r="CB24">
            <v>19.547000000000001</v>
          </cell>
          <cell r="CC24">
            <v>83.053430230459867</v>
          </cell>
          <cell r="CD24">
            <v>65.492000000000004</v>
          </cell>
          <cell r="CE24">
            <v>17.561430230459862</v>
          </cell>
          <cell r="CF24">
            <v>26.814618931258561</v>
          </cell>
        </row>
        <row r="25">
          <cell r="L25">
            <v>74.080139435267796</v>
          </cell>
          <cell r="N25">
            <v>74.080139435267796</v>
          </cell>
          <cell r="Q25">
            <v>20.419145816216478</v>
          </cell>
          <cell r="R25">
            <v>18.153312371182583</v>
          </cell>
          <cell r="S25">
            <v>17.05947118514537</v>
          </cell>
          <cell r="T25">
            <v>12.247566229500725</v>
          </cell>
          <cell r="U25">
            <v>25.380658931673061</v>
          </cell>
          <cell r="V25">
            <v>21.110588443768986</v>
          </cell>
          <cell r="W25">
            <v>19.332088271396032</v>
          </cell>
          <cell r="X25">
            <v>22.45435902849901</v>
          </cell>
          <cell r="Y25">
            <v>36.47583390597061</v>
          </cell>
          <cell r="Z25">
            <v>17.618997905190007</v>
          </cell>
          <cell r="AA25">
            <v>225.48435435511669</v>
          </cell>
          <cell r="AB25">
            <v>6.8837557131108951E-2</v>
          </cell>
          <cell r="AC25" t="str">
            <v xml:space="preserve"> </v>
          </cell>
          <cell r="AD25">
            <v>6.8837557131108951E-2</v>
          </cell>
          <cell r="AE25">
            <v>2</v>
          </cell>
          <cell r="AF25">
            <v>4.0999999999999996</v>
          </cell>
          <cell r="AG25">
            <v>5</v>
          </cell>
          <cell r="AH25">
            <v>22</v>
          </cell>
          <cell r="AI25">
            <v>10.4</v>
          </cell>
          <cell r="AJ25">
            <v>11.8</v>
          </cell>
          <cell r="AK25">
            <v>23.4</v>
          </cell>
          <cell r="AL25">
            <v>7.2</v>
          </cell>
          <cell r="AM25">
            <v>7.2</v>
          </cell>
          <cell r="AN25">
            <v>7.2</v>
          </cell>
          <cell r="AO25">
            <v>7.2</v>
          </cell>
          <cell r="AP25">
            <v>6.741418895517878</v>
          </cell>
          <cell r="AQ25">
            <v>2.3909133710559747</v>
          </cell>
          <cell r="AR25">
            <v>15.419145816216478</v>
          </cell>
          <cell r="AS25">
            <v>-3.846687628817417</v>
          </cell>
          <cell r="AT25">
            <v>6.6594711851453692</v>
          </cell>
          <cell r="AU25">
            <v>0.44756622950072433</v>
          </cell>
          <cell r="AV25">
            <v>1.9806589316730623</v>
          </cell>
          <cell r="AW25">
            <v>13.910588443768987</v>
          </cell>
          <cell r="AX25">
            <v>12.132088271396032</v>
          </cell>
          <cell r="AY25">
            <v>15.232332266573852</v>
          </cell>
          <cell r="AZ25">
            <v>35.651478082790334</v>
          </cell>
          <cell r="BA25">
            <v>53.804790453972913</v>
          </cell>
          <cell r="BB25">
            <v>70.864261639118283</v>
          </cell>
          <cell r="BC25">
            <v>83.111827868619002</v>
          </cell>
          <cell r="BD25">
            <v>108.49248680029206</v>
          </cell>
          <cell r="BE25">
            <v>129.60307524406105</v>
          </cell>
          <cell r="BF25">
            <v>148.93516351545708</v>
          </cell>
          <cell r="BG25">
            <v>171.38952254395608</v>
          </cell>
          <cell r="BH25">
            <v>6.1</v>
          </cell>
          <cell r="BI25">
            <v>11.1</v>
          </cell>
          <cell r="BJ25">
            <v>33.1</v>
          </cell>
          <cell r="BK25">
            <v>43.5</v>
          </cell>
          <cell r="BL25">
            <v>55.3</v>
          </cell>
          <cell r="BM25">
            <v>78.699999999999989</v>
          </cell>
          <cell r="BN25">
            <v>85.899999999999991</v>
          </cell>
          <cell r="BO25">
            <v>93.1</v>
          </cell>
          <cell r="BP25">
            <v>100.3</v>
          </cell>
          <cell r="BQ25">
            <v>9.1323322665738527</v>
          </cell>
          <cell r="BR25">
            <v>24.551478082790332</v>
          </cell>
          <cell r="BS25">
            <v>20.704790453972912</v>
          </cell>
          <cell r="BT25">
            <v>27.364261639118283</v>
          </cell>
          <cell r="BU25">
            <v>27.811827868619005</v>
          </cell>
          <cell r="BV25">
            <v>29.792486800292068</v>
          </cell>
          <cell r="BW25">
            <v>43.703075244061054</v>
          </cell>
          <cell r="BX25">
            <v>55.835163515457083</v>
          </cell>
          <cell r="BY25">
            <v>71.089522543956079</v>
          </cell>
          <cell r="BZ25">
            <v>23.351859999999999</v>
          </cell>
          <cell r="CA25">
            <v>20.5769068</v>
          </cell>
          <cell r="CB25">
            <v>29.963000000000001</v>
          </cell>
          <cell r="CC25">
            <v>35.651478082790334</v>
          </cell>
          <cell r="CD25">
            <v>73.891766799999999</v>
          </cell>
          <cell r="CE25">
            <v>-38.240288717209665</v>
          </cell>
          <cell r="CF25">
            <v>-51.751758515550428</v>
          </cell>
        </row>
        <row r="26">
          <cell r="L26">
            <v>10.8</v>
          </cell>
          <cell r="N26">
            <v>10.8</v>
          </cell>
          <cell r="Q26">
            <v>7.4463383106399998</v>
          </cell>
          <cell r="R26">
            <v>8.1457029190000002E-2</v>
          </cell>
          <cell r="S26">
            <v>0</v>
          </cell>
          <cell r="T26">
            <v>0</v>
          </cell>
          <cell r="U26">
            <v>9.3261672939999998E-2</v>
          </cell>
          <cell r="V26">
            <v>0.87509684561000001</v>
          </cell>
          <cell r="W26">
            <v>6.2785879759299998</v>
          </cell>
          <cell r="X26">
            <v>0</v>
          </cell>
          <cell r="Y26">
            <v>0</v>
          </cell>
          <cell r="Z26">
            <v>0</v>
          </cell>
          <cell r="AA26">
            <v>15.571623193810002</v>
          </cell>
          <cell r="AB26">
            <v>1.0035694083238185E-2</v>
          </cell>
          <cell r="AC26" t="str">
            <v xml:space="preserve"> </v>
          </cell>
          <cell r="AD26">
            <v>1.0035694083238185E-2</v>
          </cell>
          <cell r="AE26">
            <v>1.5389999999999999</v>
          </cell>
          <cell r="AF26">
            <v>2.1778</v>
          </cell>
          <cell r="AG26">
            <v>19.13</v>
          </cell>
          <cell r="AH26">
            <v>1.2230000000000001</v>
          </cell>
          <cell r="AI26">
            <v>3.2370000000000001</v>
          </cell>
          <cell r="AJ26">
            <v>2</v>
          </cell>
          <cell r="AK26">
            <v>3.1</v>
          </cell>
          <cell r="AL26">
            <v>3.5</v>
          </cell>
          <cell r="AM26">
            <v>3.5</v>
          </cell>
          <cell r="AN26">
            <v>3.5</v>
          </cell>
          <cell r="AO26">
            <v>3.5</v>
          </cell>
          <cell r="AP26">
            <v>-0.74211864049999998</v>
          </cell>
          <cell r="AQ26">
            <v>-2.1778</v>
          </cell>
          <cell r="AR26">
            <v>-11.683661689359999</v>
          </cell>
          <cell r="AS26">
            <v>-1.14154297081</v>
          </cell>
          <cell r="AT26">
            <v>-3.2370000000000001</v>
          </cell>
          <cell r="AU26">
            <v>-2</v>
          </cell>
          <cell r="AV26">
            <v>-3.0067383270599999</v>
          </cell>
          <cell r="AW26">
            <v>-2.6249031543900001</v>
          </cell>
          <cell r="AX26">
            <v>2.7785879759299998</v>
          </cell>
          <cell r="AY26">
            <v>0.79688135949999994</v>
          </cell>
          <cell r="AZ26">
            <v>8.2432196701400002</v>
          </cell>
          <cell r="BA26">
            <v>8.3246766993300003</v>
          </cell>
          <cell r="BB26">
            <v>8.3246766993300003</v>
          </cell>
          <cell r="BC26">
            <v>8.3246766993300003</v>
          </cell>
          <cell r="BD26">
            <v>8.417938372270001</v>
          </cell>
          <cell r="BE26">
            <v>9.2930352178800018</v>
          </cell>
          <cell r="BF26">
            <v>15.571623193810002</v>
          </cell>
          <cell r="BG26">
            <v>15.571623193810002</v>
          </cell>
          <cell r="BH26">
            <v>3.7168000000000001</v>
          </cell>
          <cell r="BI26">
            <v>22.846799999999998</v>
          </cell>
          <cell r="BJ26">
            <v>24.069799999999997</v>
          </cell>
          <cell r="BK26">
            <v>27.306799999999996</v>
          </cell>
          <cell r="BL26">
            <v>29.306799999999996</v>
          </cell>
          <cell r="BM26">
            <v>32.406799999999997</v>
          </cell>
          <cell r="BN26">
            <v>35.906799999999997</v>
          </cell>
          <cell r="BO26">
            <v>39.406799999999997</v>
          </cell>
          <cell r="BP26">
            <v>42.906799999999997</v>
          </cell>
          <cell r="BQ26">
            <v>-2.9199186405000002</v>
          </cell>
          <cell r="BR26">
            <v>-14.603580329859998</v>
          </cell>
          <cell r="BS26">
            <v>-15.745123300669997</v>
          </cell>
          <cell r="BT26">
            <v>-18.982123300669997</v>
          </cell>
          <cell r="BU26">
            <v>-20.982123300669997</v>
          </cell>
          <cell r="BV26">
            <v>-23.988861627729996</v>
          </cell>
          <cell r="BW26">
            <v>-26.613764782119993</v>
          </cell>
          <cell r="BX26">
            <v>-23.835176806189995</v>
          </cell>
          <cell r="BY26">
            <v>-27.335176806189995</v>
          </cell>
          <cell r="BZ26">
            <v>0.55522199999999999</v>
          </cell>
          <cell r="CA26">
            <v>0.17439501400000001</v>
          </cell>
          <cell r="CB26">
            <v>0.149418</v>
          </cell>
          <cell r="CC26">
            <v>8.2432196701400002</v>
          </cell>
          <cell r="CD26">
            <v>0.87903501400000006</v>
          </cell>
          <cell r="CE26">
            <v>7.36418465614</v>
          </cell>
          <cell r="CF26">
            <v>837.75782976262644</v>
          </cell>
        </row>
        <row r="27">
          <cell r="Q27">
            <v>7.9655878573700001</v>
          </cell>
          <cell r="R27">
            <v>3.5245921513900003</v>
          </cell>
          <cell r="S27">
            <v>3.5429002791599995</v>
          </cell>
          <cell r="T27">
            <v>4.7418241746799987</v>
          </cell>
          <cell r="U27">
            <v>2.7218993596900005</v>
          </cell>
          <cell r="V27">
            <v>3.1123026226399997</v>
          </cell>
          <cell r="W27">
            <v>8.4185952205899994</v>
          </cell>
          <cell r="X27">
            <v>0</v>
          </cell>
          <cell r="Y27">
            <v>0</v>
          </cell>
          <cell r="Z27">
            <v>0</v>
          </cell>
          <cell r="AA27">
            <v>43.863806238139993</v>
          </cell>
        </row>
        <row r="28">
          <cell r="L28">
            <v>186.15</v>
          </cell>
          <cell r="N28">
            <v>186.15</v>
          </cell>
          <cell r="Q28">
            <v>5.0113765807009782</v>
          </cell>
          <cell r="R28">
            <v>4.7818756766337636</v>
          </cell>
          <cell r="S28">
            <v>21.554095750260004</v>
          </cell>
          <cell r="T28">
            <v>5.9497288321294901</v>
          </cell>
          <cell r="U28">
            <v>3.9456540861499994</v>
          </cell>
          <cell r="V28">
            <v>21.941462904838779</v>
          </cell>
          <cell r="W28">
            <v>6.9551681920775339</v>
          </cell>
          <cell r="X28">
            <v>11.505704975772867</v>
          </cell>
          <cell r="Y28">
            <v>5.8337863561200001</v>
          </cell>
          <cell r="Z28">
            <v>7.3605258967185696</v>
          </cell>
          <cell r="AA28">
            <v>167.42776221485198</v>
          </cell>
          <cell r="AB28">
            <v>0.17297633829581371</v>
          </cell>
          <cell r="AC28" t="str">
            <v xml:space="preserve"> </v>
          </cell>
          <cell r="AD28">
            <v>0.17297633829581371</v>
          </cell>
          <cell r="AE28">
            <v>10.119681283538403</v>
          </cell>
          <cell r="AF28">
            <v>10.35904385061521</v>
          </cell>
          <cell r="AG28">
            <v>9.3999999999999986</v>
          </cell>
          <cell r="AH28">
            <v>7.7757898402061905</v>
          </cell>
          <cell r="AI28">
            <v>10.8</v>
          </cell>
          <cell r="AJ28">
            <v>24</v>
          </cell>
          <cell r="AK28">
            <v>5.2</v>
          </cell>
          <cell r="AL28">
            <v>29.5</v>
          </cell>
          <cell r="AM28">
            <v>29.5</v>
          </cell>
          <cell r="AN28">
            <v>29.5</v>
          </cell>
          <cell r="AO28">
            <v>29.5</v>
          </cell>
          <cell r="AP28">
            <v>53.538706444161605</v>
          </cell>
          <cell r="AQ28">
            <v>-1.4290486148652075</v>
          </cell>
          <cell r="AR28">
            <v>-4.3886234192990203</v>
          </cell>
          <cell r="AS28">
            <v>-2.9939141635724269</v>
          </cell>
          <cell r="AT28">
            <v>10.754095750260003</v>
          </cell>
          <cell r="AU28">
            <v>-18.050271167870509</v>
          </cell>
          <cell r="AV28">
            <v>-1.2543459138500008</v>
          </cell>
          <cell r="AW28">
            <v>-7.5585370951612205</v>
          </cell>
          <cell r="AX28">
            <v>-22.544831807922467</v>
          </cell>
          <cell r="AY28">
            <v>72.588382963450016</v>
          </cell>
          <cell r="AZ28">
            <v>77.599759544150999</v>
          </cell>
          <cell r="BA28">
            <v>82.381635220784759</v>
          </cell>
          <cell r="BB28">
            <v>103.93573097104476</v>
          </cell>
          <cell r="BC28">
            <v>109.88545980317426</v>
          </cell>
          <cell r="BD28">
            <v>113.83111388932426</v>
          </cell>
          <cell r="BE28">
            <v>135.77257679416303</v>
          </cell>
          <cell r="BF28">
            <v>142.72774498624057</v>
          </cell>
          <cell r="BG28">
            <v>154.23344996201342</v>
          </cell>
          <cell r="BH28">
            <v>20.478725134153613</v>
          </cell>
          <cell r="BI28">
            <v>29.878725134153612</v>
          </cell>
          <cell r="BJ28">
            <v>37.654514974359799</v>
          </cell>
          <cell r="BK28">
            <v>48.454514974359796</v>
          </cell>
          <cell r="BL28">
            <v>72.454514974359796</v>
          </cell>
          <cell r="BM28">
            <v>77.654514974359799</v>
          </cell>
          <cell r="BN28">
            <v>107.1545149743598</v>
          </cell>
          <cell r="BO28">
            <v>136.65451497435981</v>
          </cell>
          <cell r="BP28">
            <v>166.15451497435981</v>
          </cell>
          <cell r="BQ28">
            <v>52.109657829296403</v>
          </cell>
          <cell r="BR28">
            <v>47.721034409997387</v>
          </cell>
          <cell r="BS28">
            <v>44.72712024642496</v>
          </cell>
          <cell r="BT28">
            <v>55.481215996684966</v>
          </cell>
          <cell r="BU28">
            <v>37.430944828814461</v>
          </cell>
          <cell r="BV28">
            <v>36.176598914964458</v>
          </cell>
          <cell r="BW28">
            <v>28.618061819803231</v>
          </cell>
          <cell r="BX28">
            <v>6.073230011880753</v>
          </cell>
          <cell r="BY28">
            <v>-11.921065012346389</v>
          </cell>
          <cell r="BZ28">
            <v>32.994900000000001</v>
          </cell>
          <cell r="CA28">
            <v>16.900000000000002</v>
          </cell>
          <cell r="CB28">
            <v>8.8000000000000007</v>
          </cell>
          <cell r="CC28">
            <v>77.599759544150999</v>
          </cell>
          <cell r="CD28">
            <v>58.694900000000004</v>
          </cell>
          <cell r="CE28">
            <v>18.904859544150995</v>
          </cell>
          <cell r="CF28">
            <v>32.208691971791417</v>
          </cell>
        </row>
        <row r="29">
          <cell r="L29">
            <v>650.67629999999997</v>
          </cell>
          <cell r="M29">
            <v>0</v>
          </cell>
          <cell r="N29">
            <v>650.67629999999997</v>
          </cell>
          <cell r="Q29">
            <v>100</v>
          </cell>
          <cell r="R29">
            <v>0</v>
          </cell>
          <cell r="S29">
            <v>17.899999999999999</v>
          </cell>
          <cell r="T29">
            <v>88.812268683499994</v>
          </cell>
          <cell r="U29">
            <v>114.15</v>
          </cell>
          <cell r="V29">
            <v>98.247960756910004</v>
          </cell>
          <cell r="W29">
            <v>150.15</v>
          </cell>
          <cell r="X29">
            <v>0.5</v>
          </cell>
          <cell r="Y29">
            <v>58.708274347809997</v>
          </cell>
          <cell r="Z29">
            <v>0.14164135505006925</v>
          </cell>
          <cell r="AA29">
            <v>633.51014514327005</v>
          </cell>
          <cell r="AB29">
            <v>0.60462854574197344</v>
          </cell>
          <cell r="AC29" t="str">
            <v xml:space="preserve"> </v>
          </cell>
          <cell r="AD29">
            <v>0.60462854574197344</v>
          </cell>
          <cell r="AE29">
            <v>0</v>
          </cell>
          <cell r="AF29">
            <v>0</v>
          </cell>
          <cell r="AG29">
            <v>138.19999999999999</v>
          </cell>
          <cell r="AH29">
            <v>0</v>
          </cell>
          <cell r="AI29">
            <v>0</v>
          </cell>
          <cell r="AJ29">
            <v>0</v>
          </cell>
          <cell r="AK29">
            <v>139.078495</v>
          </cell>
          <cell r="AL29">
            <v>0</v>
          </cell>
          <cell r="AM29">
            <v>139.078</v>
          </cell>
          <cell r="AN29">
            <v>0</v>
          </cell>
          <cell r="AO29">
            <v>0</v>
          </cell>
          <cell r="AP29">
            <v>4.4000000000000004</v>
          </cell>
          <cell r="AQ29">
            <v>0.5</v>
          </cell>
          <cell r="AR29">
            <v>-38.199999999999989</v>
          </cell>
          <cell r="AS29">
            <v>0</v>
          </cell>
          <cell r="AT29">
            <v>17.899999999999999</v>
          </cell>
          <cell r="AU29">
            <v>88.812268683499994</v>
          </cell>
          <cell r="AV29">
            <v>-24.928494999999998</v>
          </cell>
          <cell r="AW29">
            <v>98.247960756910004</v>
          </cell>
          <cell r="AX29">
            <v>11.072000000000003</v>
          </cell>
          <cell r="AY29">
            <v>4.9000000000000004</v>
          </cell>
          <cell r="AZ29">
            <v>104.9</v>
          </cell>
          <cell r="BA29">
            <v>104.9</v>
          </cell>
          <cell r="BB29">
            <v>122.8</v>
          </cell>
          <cell r="BC29">
            <v>211.61226868349999</v>
          </cell>
          <cell r="BD29">
            <v>325.7622686835</v>
          </cell>
          <cell r="BE29">
            <v>424.01022944041</v>
          </cell>
          <cell r="BF29">
            <v>574.16022944041003</v>
          </cell>
          <cell r="BG29">
            <v>574.66022944041003</v>
          </cell>
          <cell r="BH29">
            <v>0</v>
          </cell>
          <cell r="BI29">
            <v>138.19999999999999</v>
          </cell>
          <cell r="BJ29">
            <v>138.19999999999999</v>
          </cell>
          <cell r="BK29">
            <v>138.19999999999999</v>
          </cell>
          <cell r="BL29">
            <v>138.19999999999999</v>
          </cell>
          <cell r="BM29">
            <v>277.27849500000002</v>
          </cell>
          <cell r="BN29">
            <v>277.27849500000002</v>
          </cell>
          <cell r="BO29">
            <v>416.356495</v>
          </cell>
          <cell r="BP29">
            <v>416.356495</v>
          </cell>
          <cell r="BQ29">
            <v>4.9000000000000004</v>
          </cell>
          <cell r="BR29">
            <v>-33.29999999999999</v>
          </cell>
          <cell r="BS29">
            <v>-33.29999999999999</v>
          </cell>
          <cell r="BT29">
            <v>-15.399999999999991</v>
          </cell>
          <cell r="BU29">
            <v>73.412268683500002</v>
          </cell>
          <cell r="BV29">
            <v>48.483773683500004</v>
          </cell>
          <cell r="BW29">
            <v>146.73173444041001</v>
          </cell>
          <cell r="BX29">
            <v>157.80373444041004</v>
          </cell>
          <cell r="BY29">
            <v>158.30373444041004</v>
          </cell>
          <cell r="BZ29">
            <v>0</v>
          </cell>
          <cell r="CA29">
            <v>8.5</v>
          </cell>
          <cell r="CB29">
            <v>189.3</v>
          </cell>
          <cell r="CC29">
            <v>104.9</v>
          </cell>
          <cell r="CD29">
            <v>197.8</v>
          </cell>
          <cell r="CE29">
            <v>-92.9</v>
          </cell>
          <cell r="CF29">
            <v>-46.96663296258847</v>
          </cell>
        </row>
        <row r="30">
          <cell r="G30" t="str">
            <v>Ecopetrol</v>
          </cell>
          <cell r="L30">
            <v>207</v>
          </cell>
          <cell r="N30">
            <v>207</v>
          </cell>
          <cell r="O30">
            <v>0</v>
          </cell>
          <cell r="P30">
            <v>0</v>
          </cell>
          <cell r="Q30">
            <v>0</v>
          </cell>
          <cell r="R30">
            <v>0</v>
          </cell>
          <cell r="S30">
            <v>0</v>
          </cell>
          <cell r="T30">
            <v>0</v>
          </cell>
          <cell r="U30">
            <v>103.5</v>
          </cell>
          <cell r="V30">
            <v>0</v>
          </cell>
          <cell r="W30">
            <v>0</v>
          </cell>
          <cell r="X30">
            <v>0</v>
          </cell>
          <cell r="Y30">
            <v>0</v>
          </cell>
          <cell r="Z30">
            <v>0</v>
          </cell>
          <cell r="AA30">
            <v>103.5</v>
          </cell>
          <cell r="AB30">
            <v>0.19235080326206519</v>
          </cell>
          <cell r="AC30" t="str">
            <v xml:space="preserve"> </v>
          </cell>
          <cell r="AD30">
            <v>0.19235080326206519</v>
          </cell>
          <cell r="AE30">
            <v>0</v>
          </cell>
          <cell r="AF30">
            <v>0</v>
          </cell>
          <cell r="AG30">
            <v>0</v>
          </cell>
          <cell r="AH30">
            <v>0</v>
          </cell>
          <cell r="AI30">
            <v>0</v>
          </cell>
          <cell r="AJ30">
            <v>0</v>
          </cell>
          <cell r="AK30">
            <v>139.078495</v>
          </cell>
          <cell r="AL30">
            <v>0</v>
          </cell>
          <cell r="AM30">
            <v>139.078</v>
          </cell>
          <cell r="AN30">
            <v>0</v>
          </cell>
          <cell r="AO30">
            <v>0</v>
          </cell>
          <cell r="AP30">
            <v>0</v>
          </cell>
          <cell r="AQ30">
            <v>0</v>
          </cell>
          <cell r="AR30">
            <v>0</v>
          </cell>
          <cell r="AS30">
            <v>0</v>
          </cell>
          <cell r="AT30">
            <v>0</v>
          </cell>
          <cell r="AU30">
            <v>0</v>
          </cell>
          <cell r="AV30">
            <v>-35.578495000000004</v>
          </cell>
          <cell r="AW30">
            <v>0</v>
          </cell>
          <cell r="AX30">
            <v>-139.078</v>
          </cell>
          <cell r="AY30">
            <v>0</v>
          </cell>
          <cell r="AZ30">
            <v>0</v>
          </cell>
          <cell r="BA30">
            <v>0</v>
          </cell>
          <cell r="BB30">
            <v>0</v>
          </cell>
          <cell r="BC30">
            <v>0</v>
          </cell>
          <cell r="BD30">
            <v>103.5</v>
          </cell>
          <cell r="BE30">
            <v>103.5</v>
          </cell>
          <cell r="BF30">
            <v>103.5</v>
          </cell>
          <cell r="BG30">
            <v>103.5</v>
          </cell>
          <cell r="BH30">
            <v>0</v>
          </cell>
          <cell r="BI30">
            <v>0</v>
          </cell>
          <cell r="BJ30">
            <v>0</v>
          </cell>
          <cell r="BK30">
            <v>0</v>
          </cell>
          <cell r="BL30">
            <v>0</v>
          </cell>
          <cell r="BM30">
            <v>139.078495</v>
          </cell>
          <cell r="BN30">
            <v>139.078495</v>
          </cell>
          <cell r="BO30">
            <v>278.15649500000001</v>
          </cell>
          <cell r="BP30">
            <v>278.15649500000001</v>
          </cell>
          <cell r="BQ30">
            <v>0</v>
          </cell>
          <cell r="BR30">
            <v>0</v>
          </cell>
          <cell r="BS30">
            <v>0</v>
          </cell>
          <cell r="BT30">
            <v>0</v>
          </cell>
          <cell r="BU30">
            <v>0</v>
          </cell>
          <cell r="BV30">
            <v>-35.578495000000004</v>
          </cell>
          <cell r="BW30">
            <v>-35.578495000000004</v>
          </cell>
          <cell r="BX30">
            <v>-174.65649500000001</v>
          </cell>
          <cell r="BY30">
            <v>-174.65649500000001</v>
          </cell>
          <cell r="CC30">
            <v>0</v>
          </cell>
          <cell r="CD30">
            <v>0</v>
          </cell>
          <cell r="CE30">
            <v>0</v>
          </cell>
          <cell r="CF30" t="str">
            <v xml:space="preserve">n.a. </v>
          </cell>
        </row>
        <row r="31">
          <cell r="G31" t="str">
            <v>Telecom</v>
          </cell>
          <cell r="L31">
            <v>40.799999999999997</v>
          </cell>
          <cell r="N31">
            <v>40.799999999999997</v>
          </cell>
          <cell r="O31">
            <v>0</v>
          </cell>
          <cell r="P31">
            <v>0</v>
          </cell>
          <cell r="Q31">
            <v>0</v>
          </cell>
          <cell r="R31">
            <v>0</v>
          </cell>
          <cell r="S31">
            <v>0</v>
          </cell>
          <cell r="T31">
            <v>0</v>
          </cell>
          <cell r="U31">
            <v>0</v>
          </cell>
          <cell r="V31">
            <v>0</v>
          </cell>
          <cell r="W31">
            <v>0</v>
          </cell>
          <cell r="X31">
            <v>0</v>
          </cell>
          <cell r="Y31">
            <v>0</v>
          </cell>
          <cell r="Z31">
            <v>0</v>
          </cell>
          <cell r="AA31">
            <v>0</v>
          </cell>
          <cell r="AB31">
            <v>3.7912622092233138E-2</v>
          </cell>
          <cell r="AC31" t="str">
            <v xml:space="preserve"> </v>
          </cell>
          <cell r="AD31">
            <v>3.7912622092233138E-2</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CC31">
            <v>0</v>
          </cell>
          <cell r="CD31">
            <v>0</v>
          </cell>
          <cell r="CE31">
            <v>0</v>
          </cell>
          <cell r="CF31" t="str">
            <v xml:space="preserve">n.a. </v>
          </cell>
        </row>
        <row r="32">
          <cell r="G32" t="str">
            <v>Banco de la República</v>
          </cell>
          <cell r="L32">
            <v>99.999999999999986</v>
          </cell>
          <cell r="N32">
            <v>99.999999999999986</v>
          </cell>
          <cell r="O32">
            <v>0</v>
          </cell>
          <cell r="P32">
            <v>0</v>
          </cell>
          <cell r="Q32">
            <v>100</v>
          </cell>
          <cell r="R32">
            <v>0</v>
          </cell>
          <cell r="S32">
            <v>0</v>
          </cell>
          <cell r="T32">
            <v>0</v>
          </cell>
          <cell r="U32">
            <v>0</v>
          </cell>
          <cell r="V32">
            <v>0</v>
          </cell>
          <cell r="W32">
            <v>0</v>
          </cell>
          <cell r="X32">
            <v>0</v>
          </cell>
          <cell r="Y32">
            <v>0</v>
          </cell>
          <cell r="Z32">
            <v>0</v>
          </cell>
          <cell r="AA32">
            <v>100</v>
          </cell>
          <cell r="AB32">
            <v>9.2923093363316514E-2</v>
          </cell>
          <cell r="AC32" t="str">
            <v xml:space="preserve"> </v>
          </cell>
          <cell r="AD32">
            <v>9.2923093363316514E-2</v>
          </cell>
          <cell r="AE32">
            <v>0</v>
          </cell>
          <cell r="AF32">
            <v>0</v>
          </cell>
          <cell r="AG32">
            <v>138.19999999999999</v>
          </cell>
          <cell r="AH32">
            <v>0</v>
          </cell>
          <cell r="AI32">
            <v>0</v>
          </cell>
          <cell r="AJ32">
            <v>0</v>
          </cell>
          <cell r="AK32">
            <v>0</v>
          </cell>
          <cell r="AL32">
            <v>0</v>
          </cell>
          <cell r="AM32">
            <v>0</v>
          </cell>
          <cell r="AN32">
            <v>0</v>
          </cell>
          <cell r="AO32">
            <v>0</v>
          </cell>
          <cell r="AP32">
            <v>0</v>
          </cell>
          <cell r="AQ32">
            <v>0</v>
          </cell>
          <cell r="AR32">
            <v>-38.199999999999989</v>
          </cell>
          <cell r="AS32">
            <v>0</v>
          </cell>
          <cell r="AT32">
            <v>0</v>
          </cell>
          <cell r="AU32">
            <v>0</v>
          </cell>
          <cell r="AV32">
            <v>0</v>
          </cell>
          <cell r="AW32">
            <v>0</v>
          </cell>
          <cell r="AX32">
            <v>0</v>
          </cell>
          <cell r="AY32">
            <v>0</v>
          </cell>
          <cell r="AZ32">
            <v>100</v>
          </cell>
          <cell r="BA32">
            <v>100</v>
          </cell>
          <cell r="BB32">
            <v>100</v>
          </cell>
          <cell r="BC32">
            <v>100</v>
          </cell>
          <cell r="BD32">
            <v>100</v>
          </cell>
          <cell r="BE32">
            <v>100</v>
          </cell>
          <cell r="BF32">
            <v>100</v>
          </cell>
          <cell r="BG32">
            <v>100</v>
          </cell>
          <cell r="BH32">
            <v>0</v>
          </cell>
          <cell r="BI32">
            <v>138.19999999999999</v>
          </cell>
          <cell r="BJ32">
            <v>138.19999999999999</v>
          </cell>
          <cell r="BK32">
            <v>138.19999999999999</v>
          </cell>
          <cell r="BL32">
            <v>138.19999999999999</v>
          </cell>
          <cell r="BM32">
            <v>138.19999999999999</v>
          </cell>
          <cell r="BN32">
            <v>138.19999999999999</v>
          </cell>
          <cell r="BO32">
            <v>138.19999999999999</v>
          </cell>
          <cell r="BP32">
            <v>138.19999999999999</v>
          </cell>
          <cell r="BQ32">
            <v>0</v>
          </cell>
          <cell r="BR32">
            <v>-38.199999999999989</v>
          </cell>
          <cell r="BS32">
            <v>-38.199999999999989</v>
          </cell>
          <cell r="BT32">
            <v>-38.199999999999989</v>
          </cell>
          <cell r="BU32">
            <v>-38.199999999999989</v>
          </cell>
          <cell r="BV32">
            <v>-38.199999999999989</v>
          </cell>
          <cell r="BW32">
            <v>-38.199999999999989</v>
          </cell>
          <cell r="BX32">
            <v>-38.199999999999989</v>
          </cell>
          <cell r="BY32">
            <v>-38.199999999999989</v>
          </cell>
          <cell r="CB32">
            <v>189.3</v>
          </cell>
          <cell r="CC32">
            <v>100</v>
          </cell>
          <cell r="CD32">
            <v>189.3</v>
          </cell>
          <cell r="CE32">
            <v>-89.300000000000011</v>
          </cell>
          <cell r="CF32">
            <v>-47.173798203909143</v>
          </cell>
        </row>
        <row r="33">
          <cell r="G33" t="str">
            <v>Isagen</v>
          </cell>
          <cell r="L33">
            <v>175.30330000000001</v>
          </cell>
          <cell r="N33">
            <v>175.30330000000001</v>
          </cell>
          <cell r="O33">
            <v>0</v>
          </cell>
          <cell r="P33">
            <v>0</v>
          </cell>
          <cell r="Q33">
            <v>0</v>
          </cell>
          <cell r="R33">
            <v>0</v>
          </cell>
          <cell r="S33">
            <v>0</v>
          </cell>
          <cell r="T33">
            <v>0</v>
          </cell>
          <cell r="U33">
            <v>0</v>
          </cell>
          <cell r="V33">
            <v>0</v>
          </cell>
          <cell r="W33">
            <v>0</v>
          </cell>
          <cell r="X33">
            <v>0</v>
          </cell>
          <cell r="Y33">
            <v>0</v>
          </cell>
          <cell r="Z33">
            <v>0</v>
          </cell>
          <cell r="AA33">
            <v>0</v>
          </cell>
          <cell r="AB33">
            <v>0.16289724912797485</v>
          </cell>
          <cell r="AC33" t="str">
            <v xml:space="preserve"> </v>
          </cell>
          <cell r="AD33">
            <v>0.16289724912797485</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CC33">
            <v>0</v>
          </cell>
          <cell r="CD33">
            <v>0</v>
          </cell>
          <cell r="CE33">
            <v>0</v>
          </cell>
          <cell r="CF33" t="str">
            <v xml:space="preserve">n.a. </v>
          </cell>
        </row>
        <row r="34">
          <cell r="G34" t="str">
            <v xml:space="preserve">Resto  </v>
          </cell>
          <cell r="L34">
            <v>127.57299999999999</v>
          </cell>
          <cell r="N34">
            <v>127.57299999999999</v>
          </cell>
          <cell r="O34">
            <v>4.4000000000000004</v>
          </cell>
          <cell r="P34">
            <v>0.5</v>
          </cell>
          <cell r="Q34">
            <v>0</v>
          </cell>
          <cell r="R34">
            <v>0</v>
          </cell>
          <cell r="S34">
            <v>17.899999999999999</v>
          </cell>
          <cell r="T34">
            <v>88.812268683499994</v>
          </cell>
          <cell r="U34">
            <v>10.650000000000006</v>
          </cell>
          <cell r="V34">
            <v>98.247960756910004</v>
          </cell>
          <cell r="W34">
            <v>150.15</v>
          </cell>
          <cell r="X34">
            <v>0.5</v>
          </cell>
          <cell r="Y34">
            <v>58.708274347809997</v>
          </cell>
          <cell r="Z34">
            <v>0.14164135505006925</v>
          </cell>
          <cell r="AA34">
            <v>430.01014514327011</v>
          </cell>
          <cell r="AB34">
            <v>0.11854477789638378</v>
          </cell>
          <cell r="AC34" t="str">
            <v xml:space="preserve"> </v>
          </cell>
          <cell r="AD34">
            <v>0.11854477789638378</v>
          </cell>
          <cell r="AE34">
            <v>0</v>
          </cell>
          <cell r="AF34">
            <v>0</v>
          </cell>
          <cell r="AG34">
            <v>0</v>
          </cell>
          <cell r="AH34">
            <v>0</v>
          </cell>
          <cell r="AI34">
            <v>0</v>
          </cell>
          <cell r="AJ34">
            <v>0</v>
          </cell>
          <cell r="AK34">
            <v>0</v>
          </cell>
          <cell r="AL34">
            <v>0</v>
          </cell>
          <cell r="AM34">
            <v>0</v>
          </cell>
          <cell r="AN34">
            <v>0</v>
          </cell>
          <cell r="AO34">
            <v>0</v>
          </cell>
          <cell r="AP34">
            <v>4.4000000000000004</v>
          </cell>
          <cell r="AQ34">
            <v>0.5</v>
          </cell>
          <cell r="AR34">
            <v>0</v>
          </cell>
          <cell r="AS34">
            <v>0</v>
          </cell>
          <cell r="AT34">
            <v>17.899999999999999</v>
          </cell>
          <cell r="AU34">
            <v>88.812268683499994</v>
          </cell>
          <cell r="AV34">
            <v>10.650000000000006</v>
          </cell>
          <cell r="AW34">
            <v>98.247960756910004</v>
          </cell>
          <cell r="AX34">
            <v>150.15</v>
          </cell>
          <cell r="AY34">
            <v>4.9000000000000004</v>
          </cell>
          <cell r="AZ34">
            <v>4.9000000000000004</v>
          </cell>
          <cell r="BA34">
            <v>4.9000000000000004</v>
          </cell>
          <cell r="BB34">
            <v>22.799999999999997</v>
          </cell>
          <cell r="BC34">
            <v>111.61226868349999</v>
          </cell>
          <cell r="BD34">
            <v>122.2622686835</v>
          </cell>
          <cell r="BE34">
            <v>220.51022944041</v>
          </cell>
          <cell r="BF34">
            <v>370.66022944041003</v>
          </cell>
          <cell r="BG34">
            <v>371.16022944041003</v>
          </cell>
          <cell r="BH34">
            <v>0</v>
          </cell>
          <cell r="BI34">
            <v>0</v>
          </cell>
          <cell r="BJ34">
            <v>0</v>
          </cell>
          <cell r="BK34">
            <v>0</v>
          </cell>
          <cell r="BL34">
            <v>0</v>
          </cell>
          <cell r="BM34">
            <v>0</v>
          </cell>
          <cell r="BN34">
            <v>0</v>
          </cell>
          <cell r="BO34">
            <v>0</v>
          </cell>
          <cell r="BP34">
            <v>0</v>
          </cell>
          <cell r="BQ34">
            <v>4.9000000000000004</v>
          </cell>
          <cell r="BR34">
            <v>4.9000000000000004</v>
          </cell>
          <cell r="BS34">
            <v>4.9000000000000004</v>
          </cell>
          <cell r="BT34">
            <v>22.799999999999997</v>
          </cell>
          <cell r="BU34">
            <v>111.61226868349999</v>
          </cell>
          <cell r="BV34">
            <v>122.2622686835</v>
          </cell>
          <cell r="BW34">
            <v>220.51022944041</v>
          </cell>
          <cell r="BX34">
            <v>370.66022944041003</v>
          </cell>
          <cell r="BY34">
            <v>371.16022944041003</v>
          </cell>
          <cell r="CA34">
            <v>8.5</v>
          </cell>
          <cell r="CC34">
            <v>4.9000000000000004</v>
          </cell>
          <cell r="CD34">
            <v>8.5</v>
          </cell>
          <cell r="CE34">
            <v>-3.5999999999999996</v>
          </cell>
          <cell r="CF34">
            <v>-42.35294117647058</v>
          </cell>
        </row>
        <row r="35">
          <cell r="Q35">
            <v>0</v>
          </cell>
          <cell r="R35">
            <v>0</v>
          </cell>
          <cell r="S35">
            <v>0</v>
          </cell>
          <cell r="T35">
            <v>0</v>
          </cell>
          <cell r="U35">
            <v>109.19289789080555</v>
          </cell>
          <cell r="V35">
            <v>0</v>
          </cell>
          <cell r="W35">
            <v>0</v>
          </cell>
          <cell r="X35">
            <v>0</v>
          </cell>
          <cell r="Y35">
            <v>31.230465983199998</v>
          </cell>
          <cell r="Z35">
            <v>7.9070483567900007</v>
          </cell>
          <cell r="AA35">
            <v>148.33041223079556</v>
          </cell>
          <cell r="AE35">
            <v>0</v>
          </cell>
          <cell r="AF35">
            <v>0</v>
          </cell>
          <cell r="AG35">
            <v>0</v>
          </cell>
          <cell r="AH35">
            <v>0</v>
          </cell>
          <cell r="AI35">
            <v>0</v>
          </cell>
          <cell r="AJ35">
            <v>0</v>
          </cell>
          <cell r="AK35">
            <v>111.04121000000001</v>
          </cell>
          <cell r="AL35">
            <v>0</v>
          </cell>
          <cell r="AM35">
            <v>0</v>
          </cell>
          <cell r="AN35">
            <v>0</v>
          </cell>
          <cell r="AO35">
            <v>35.310048000000002</v>
          </cell>
          <cell r="AV35">
            <v>-1.8483121091944525</v>
          </cell>
          <cell r="AW35">
            <v>0</v>
          </cell>
          <cell r="AX35">
            <v>0</v>
          </cell>
          <cell r="AY35">
            <v>0</v>
          </cell>
          <cell r="AZ35">
            <v>0</v>
          </cell>
          <cell r="BA35">
            <v>0</v>
          </cell>
          <cell r="BB35">
            <v>0</v>
          </cell>
          <cell r="BC35">
            <v>0</v>
          </cell>
          <cell r="BD35">
            <v>109.19289789080555</v>
          </cell>
          <cell r="BE35">
            <v>109.19289789080555</v>
          </cell>
          <cell r="BF35">
            <v>109.19289789080555</v>
          </cell>
          <cell r="BG35">
            <v>109.19289789080555</v>
          </cell>
          <cell r="BH35">
            <v>0</v>
          </cell>
          <cell r="BI35">
            <v>0</v>
          </cell>
          <cell r="BJ35">
            <v>0</v>
          </cell>
          <cell r="BK35">
            <v>0</v>
          </cell>
          <cell r="BL35">
            <v>0</v>
          </cell>
          <cell r="BM35">
            <v>111.04121000000001</v>
          </cell>
          <cell r="BN35">
            <v>111.04121000000001</v>
          </cell>
          <cell r="BO35">
            <v>111.04121000000001</v>
          </cell>
          <cell r="BP35">
            <v>111.04121000000001</v>
          </cell>
          <cell r="BQ35">
            <v>0</v>
          </cell>
          <cell r="BR35">
            <v>0</v>
          </cell>
          <cell r="BS35">
            <v>0</v>
          </cell>
          <cell r="BT35">
            <v>0</v>
          </cell>
          <cell r="BU35">
            <v>0</v>
          </cell>
          <cell r="BV35">
            <v>-1.8483121091944525</v>
          </cell>
          <cell r="BW35">
            <v>-1.8483121091944525</v>
          </cell>
          <cell r="BX35">
            <v>-1.8483121091944525</v>
          </cell>
          <cell r="BY35">
            <v>-1.8483121091944525</v>
          </cell>
        </row>
        <row r="36">
          <cell r="AA36">
            <v>0</v>
          </cell>
        </row>
        <row r="37">
          <cell r="L37">
            <v>113.2602</v>
          </cell>
          <cell r="M37">
            <v>0</v>
          </cell>
          <cell r="N37">
            <v>113.2602</v>
          </cell>
          <cell r="Q37">
            <v>2.3858103791129004</v>
          </cell>
          <cell r="R37">
            <v>11.887735109712438</v>
          </cell>
          <cell r="S37">
            <v>3.9755527228100003</v>
          </cell>
          <cell r="T37">
            <v>1.608286515561961</v>
          </cell>
          <cell r="U37">
            <v>10.953951305553801</v>
          </cell>
          <cell r="V37">
            <v>4.9905908851678502</v>
          </cell>
          <cell r="W37">
            <v>16.277554178399999</v>
          </cell>
          <cell r="X37">
            <v>12.998436634050623</v>
          </cell>
          <cell r="Y37">
            <v>6.4403356636901039</v>
          </cell>
          <cell r="Z37">
            <v>1.2586452902</v>
          </cell>
          <cell r="AA37">
            <v>86.454751723295459</v>
          </cell>
          <cell r="AB37">
            <v>0.10524488138947902</v>
          </cell>
          <cell r="AC37" t="str">
            <v xml:space="preserve"> </v>
          </cell>
          <cell r="AD37">
            <v>0.10524488138947902</v>
          </cell>
          <cell r="AE37">
            <v>2</v>
          </cell>
          <cell r="AF37">
            <v>2.0664580924855489</v>
          </cell>
          <cell r="AG37">
            <v>2</v>
          </cell>
          <cell r="AH37">
            <v>15</v>
          </cell>
          <cell r="AI37">
            <v>3.03890895953757</v>
          </cell>
          <cell r="AJ37">
            <v>6.320930635838149</v>
          </cell>
          <cell r="AK37">
            <v>15.0178901734104</v>
          </cell>
          <cell r="AL37">
            <v>1.7017890173410399</v>
          </cell>
          <cell r="AM37">
            <v>1.8233453757225431</v>
          </cell>
          <cell r="AN37">
            <v>10.6616286127168</v>
          </cell>
          <cell r="AO37">
            <v>11.073345375722543</v>
          </cell>
          <cell r="AP37">
            <v>9.3026672480889339</v>
          </cell>
          <cell r="AQ37">
            <v>0.30872769846130099</v>
          </cell>
          <cell r="AR37">
            <v>0.38581037911290039</v>
          </cell>
          <cell r="AS37">
            <v>-3.1122648902875625</v>
          </cell>
          <cell r="AT37">
            <v>0.93664376327243026</v>
          </cell>
          <cell r="AU37">
            <v>-4.7126441202761882</v>
          </cell>
          <cell r="AV37">
            <v>-4.0639388678565993</v>
          </cell>
          <cell r="AW37">
            <v>3.2888018678268103</v>
          </cell>
          <cell r="AX37">
            <v>14.454208802677456</v>
          </cell>
          <cell r="AY37">
            <v>13.677853039035783</v>
          </cell>
          <cell r="AZ37">
            <v>16.063663418148685</v>
          </cell>
          <cell r="BA37">
            <v>27.951398527861123</v>
          </cell>
          <cell r="BB37">
            <v>31.926951250671124</v>
          </cell>
          <cell r="BC37">
            <v>33.535237766233088</v>
          </cell>
          <cell r="BD37">
            <v>44.489189071786889</v>
          </cell>
          <cell r="BE37">
            <v>49.479779956954737</v>
          </cell>
          <cell r="BF37">
            <v>65.757334135354739</v>
          </cell>
          <cell r="BG37">
            <v>78.755770769405359</v>
          </cell>
          <cell r="BH37">
            <v>4.0664580924855489</v>
          </cell>
          <cell r="BI37">
            <v>6.0664580924855489</v>
          </cell>
          <cell r="BJ37">
            <v>21.066458092485547</v>
          </cell>
          <cell r="BK37">
            <v>24.105367052023116</v>
          </cell>
          <cell r="BL37">
            <v>30.426297687861265</v>
          </cell>
          <cell r="BM37">
            <v>45.444187861271665</v>
          </cell>
          <cell r="BN37">
            <v>47.145976878612707</v>
          </cell>
          <cell r="BO37">
            <v>48.969322254335253</v>
          </cell>
          <cell r="BP37">
            <v>59.63095086705205</v>
          </cell>
          <cell r="BQ37">
            <v>9.6113949465502344</v>
          </cell>
          <cell r="BR37">
            <v>9.9972053256631366</v>
          </cell>
          <cell r="BS37">
            <v>6.8849404353755759</v>
          </cell>
          <cell r="BT37">
            <v>7.8215841986480079</v>
          </cell>
          <cell r="BU37">
            <v>3.1089400783718233</v>
          </cell>
          <cell r="BV37">
            <v>-0.95499878948477601</v>
          </cell>
          <cell r="BW37">
            <v>2.3338030783420294</v>
          </cell>
          <cell r="BX37">
            <v>16.788011881019486</v>
          </cell>
          <cell r="BY37">
            <v>19.124819902353309</v>
          </cell>
          <cell r="BZ37">
            <v>5.7</v>
          </cell>
          <cell r="CA37">
            <v>1.9059599999999999</v>
          </cell>
          <cell r="CB37">
            <v>9.0079999999999991</v>
          </cell>
          <cell r="CC37">
            <v>16.063663418148685</v>
          </cell>
          <cell r="CD37">
            <v>16.613959999999999</v>
          </cell>
          <cell r="CE37">
            <v>-0.55029658185131325</v>
          </cell>
          <cell r="CF37">
            <v>-3.312254163675088</v>
          </cell>
        </row>
        <row r="38">
          <cell r="AX38">
            <v>0</v>
          </cell>
        </row>
        <row r="39">
          <cell r="L39">
            <v>16373.281155494238</v>
          </cell>
          <cell r="M39">
            <v>135.69999999999999</v>
          </cell>
          <cell r="N39">
            <v>16508.981155494239</v>
          </cell>
          <cell r="Q39">
            <v>1562.7831531930278</v>
          </cell>
          <cell r="R39">
            <v>1335.5517192517016</v>
          </cell>
          <cell r="S39">
            <v>1459.047491855642</v>
          </cell>
          <cell r="T39">
            <v>1159.3107929749726</v>
          </cell>
          <cell r="U39">
            <v>1597.5626542380755</v>
          </cell>
          <cell r="V39">
            <v>1158.6352938180446</v>
          </cell>
          <cell r="W39">
            <v>1776.2541291407799</v>
          </cell>
          <cell r="X39">
            <v>1148.16500459793</v>
          </cell>
          <cell r="Y39">
            <v>1326.2427183671002</v>
          </cell>
          <cell r="Z39">
            <v>1444.4205285488624</v>
          </cell>
          <cell r="AA39">
            <v>16173.372973017391</v>
          </cell>
          <cell r="AB39">
            <v>15.214559334758221</v>
          </cell>
          <cell r="AC39">
            <v>0.12609663769402049</v>
          </cell>
          <cell r="AD39">
            <v>15.340655972452241</v>
          </cell>
          <cell r="AE39">
            <v>1068.756363721712</v>
          </cell>
          <cell r="AF39">
            <v>1031.5777194433952</v>
          </cell>
          <cell r="AG39">
            <v>1690.6351448769883</v>
          </cell>
          <cell r="AH39">
            <v>1358.7798698023994</v>
          </cell>
          <cell r="AI39">
            <v>1374.4917745222101</v>
          </cell>
          <cell r="AJ39">
            <v>1179.3930006395633</v>
          </cell>
          <cell r="AK39">
            <v>1534.3171599107404</v>
          </cell>
          <cell r="AL39">
            <v>1264.4377098859882</v>
          </cell>
          <cell r="AM39">
            <v>1722.9915233872923</v>
          </cell>
          <cell r="AN39">
            <v>1132.3894454266033</v>
          </cell>
          <cell r="AO39">
            <v>1381.363855251499</v>
          </cell>
          <cell r="AP39">
            <v>71.364277281834575</v>
          </cell>
          <cell r="AQ39">
            <v>33.701126584312306</v>
          </cell>
          <cell r="AR39">
            <v>-127.85199168396048</v>
          </cell>
          <cell r="AS39">
            <v>-23.228150550697819</v>
          </cell>
          <cell r="AT39">
            <v>84.555717333431858</v>
          </cell>
          <cell r="AU39">
            <v>-20.082207664590669</v>
          </cell>
          <cell r="AV39">
            <v>63.245494327335109</v>
          </cell>
          <cell r="AW39">
            <v>-105.80241606794357</v>
          </cell>
          <cell r="AX39">
            <v>53.262605753487605</v>
          </cell>
          <cell r="AY39">
            <v>2205.399487031254</v>
          </cell>
          <cell r="AZ39">
            <v>3768.1826402242814</v>
          </cell>
          <cell r="BA39">
            <v>5103.7343594759841</v>
          </cell>
          <cell r="BB39">
            <v>6562.7818513316261</v>
          </cell>
          <cell r="BC39">
            <v>7722.0926443065982</v>
          </cell>
          <cell r="BD39">
            <v>9319.6552985446742</v>
          </cell>
          <cell r="BE39">
            <v>10478.29059236272</v>
          </cell>
          <cell r="BF39">
            <v>12254.544721503498</v>
          </cell>
          <cell r="BG39">
            <v>13402.709726101428</v>
          </cell>
          <cell r="BH39">
            <v>2100.3340831651071</v>
          </cell>
          <cell r="BI39">
            <v>3790.969228042095</v>
          </cell>
          <cell r="BJ39">
            <v>5149.7490978444939</v>
          </cell>
          <cell r="BK39">
            <v>6524.240872366704</v>
          </cell>
          <cell r="BL39">
            <v>7703.633873006268</v>
          </cell>
          <cell r="BM39">
            <v>9237.951032917008</v>
          </cell>
          <cell r="BN39">
            <v>10502.388742802996</v>
          </cell>
          <cell r="BO39">
            <v>12225.380266190288</v>
          </cell>
          <cell r="BP39">
            <v>13357.769711616891</v>
          </cell>
          <cell r="BQ39">
            <v>105.06540386614701</v>
          </cell>
          <cell r="BR39">
            <v>-22.786587817813107</v>
          </cell>
          <cell r="BS39">
            <v>-46.014738368510578</v>
          </cell>
          <cell r="BT39">
            <v>38.540978964921635</v>
          </cell>
          <cell r="BU39">
            <v>18.458771300331165</v>
          </cell>
          <cell r="BV39">
            <v>81.704265627666445</v>
          </cell>
          <cell r="BW39">
            <v>-24.098150440275276</v>
          </cell>
          <cell r="BX39">
            <v>29.164455313210055</v>
          </cell>
          <cell r="BY39">
            <v>44.940014484536732</v>
          </cell>
          <cell r="BZ39">
            <v>842.57889693999994</v>
          </cell>
          <cell r="CA39">
            <v>927.68931685999996</v>
          </cell>
          <cell r="CB39">
            <v>1208.6286885</v>
          </cell>
          <cell r="CC39">
            <v>3768.1826402242814</v>
          </cell>
          <cell r="CD39">
            <v>2978.8969023</v>
          </cell>
          <cell r="CE39">
            <v>789.28573792428142</v>
          </cell>
          <cell r="CF39">
            <v>26.495906498639666</v>
          </cell>
        </row>
        <row r="40">
          <cell r="L40">
            <v>13835.694171749044</v>
          </cell>
          <cell r="M40">
            <v>135.69999999999999</v>
          </cell>
          <cell r="N40">
            <v>13971.394171749045</v>
          </cell>
          <cell r="Q40">
            <v>1268.7220575171</v>
          </cell>
          <cell r="R40">
            <v>1092.9445943212645</v>
          </cell>
          <cell r="S40">
            <v>1295.417872444752</v>
          </cell>
          <cell r="T40">
            <v>1014.5812168482155</v>
          </cell>
          <cell r="U40">
            <v>1354.7337588262978</v>
          </cell>
          <cell r="V40">
            <v>960.02224971059331</v>
          </cell>
          <cell r="W40">
            <v>1265.1986597871232</v>
          </cell>
          <cell r="X40">
            <v>936.90342965859668</v>
          </cell>
          <cell r="Y40">
            <v>1228.3875718281001</v>
          </cell>
          <cell r="Z40">
            <v>1156.9326777232959</v>
          </cell>
          <cell r="AA40">
            <v>13489.21330987201</v>
          </cell>
          <cell r="AB40">
            <v>12.856555012677306</v>
          </cell>
          <cell r="AC40">
            <v>0.12609663769402049</v>
          </cell>
          <cell r="AD40">
            <v>12.982651650371327</v>
          </cell>
          <cell r="AE40">
            <v>929.45947908848927</v>
          </cell>
          <cell r="AF40">
            <v>892.92130767706817</v>
          </cell>
          <cell r="AG40">
            <v>1360.775263643369</v>
          </cell>
          <cell r="AH40">
            <v>1117.5272050139802</v>
          </cell>
          <cell r="AI40">
            <v>1194.5268260458204</v>
          </cell>
          <cell r="AJ40">
            <v>1015.6999489663854</v>
          </cell>
          <cell r="AK40">
            <v>1339.5282498029148</v>
          </cell>
          <cell r="AL40">
            <v>986.0998427674059</v>
          </cell>
          <cell r="AM40">
            <v>1284.7680256926667</v>
          </cell>
          <cell r="AN40">
            <v>1018.8048114522427</v>
          </cell>
          <cell r="AO40">
            <v>1305.8493420435129</v>
          </cell>
          <cell r="AP40">
            <v>72.717097568724057</v>
          </cell>
          <cell r="AQ40">
            <v>20.271336872389384</v>
          </cell>
          <cell r="AR40">
            <v>-92.05320612626906</v>
          </cell>
          <cell r="AS40">
            <v>-24.582610692715662</v>
          </cell>
          <cell r="AT40">
            <v>100.89104639893162</v>
          </cell>
          <cell r="AU40">
            <v>-1.1187321181698735</v>
          </cell>
          <cell r="AV40">
            <v>15.205509023383001</v>
          </cell>
          <cell r="AW40">
            <v>-26.077593056812589</v>
          </cell>
          <cell r="AX40">
            <v>-19.569365905543464</v>
          </cell>
          <cell r="AY40">
            <v>1915.3692212066708</v>
          </cell>
          <cell r="AZ40">
            <v>3184.0912787237703</v>
          </cell>
          <cell r="BA40">
            <v>4277.0358730450353</v>
          </cell>
          <cell r="BB40">
            <v>5572.4537454897873</v>
          </cell>
          <cell r="BC40">
            <v>6587.0349623380025</v>
          </cell>
          <cell r="BD40">
            <v>7941.7687211643015</v>
          </cell>
          <cell r="BE40">
            <v>8901.7909708748957</v>
          </cell>
          <cell r="BF40">
            <v>10166.989630662018</v>
          </cell>
          <cell r="BG40">
            <v>11103.893060320614</v>
          </cell>
          <cell r="BH40">
            <v>1822.3807867655573</v>
          </cell>
          <cell r="BI40">
            <v>3183.1560504089261</v>
          </cell>
          <cell r="BJ40">
            <v>4300.6832554229059</v>
          </cell>
          <cell r="BK40">
            <v>5495.2100814687265</v>
          </cell>
          <cell r="BL40">
            <v>6510.9100304351123</v>
          </cell>
          <cell r="BM40">
            <v>7850.4382802380269</v>
          </cell>
          <cell r="BN40">
            <v>8836.5381230054336</v>
          </cell>
          <cell r="BO40">
            <v>10121.306148698101</v>
          </cell>
          <cell r="BP40">
            <v>11140.110960150343</v>
          </cell>
          <cell r="BQ40">
            <v>92.988434441113299</v>
          </cell>
          <cell r="BR40">
            <v>0.93522831484444424</v>
          </cell>
          <cell r="BS40">
            <v>-23.647382377871011</v>
          </cell>
          <cell r="BT40">
            <v>77.243664021060852</v>
          </cell>
          <cell r="BU40">
            <v>76.124931902891007</v>
          </cell>
          <cell r="BV40">
            <v>91.330440926274349</v>
          </cell>
          <cell r="BW40">
            <v>65.25284786946213</v>
          </cell>
          <cell r="BX40">
            <v>45.683481963917075</v>
          </cell>
          <cell r="BY40">
            <v>-36.217899829729504</v>
          </cell>
          <cell r="BZ40">
            <v>791.20639199999994</v>
          </cell>
          <cell r="CA40">
            <v>742.37813659999995</v>
          </cell>
          <cell r="CB40">
            <v>1032.1294164999999</v>
          </cell>
          <cell r="CC40">
            <v>3184.0912787237703</v>
          </cell>
          <cell r="CD40">
            <v>2565.7139450999998</v>
          </cell>
          <cell r="CE40">
            <v>618.37733362377048</v>
          </cell>
          <cell r="CF40">
            <v>24.101569654900445</v>
          </cell>
        </row>
        <row r="41">
          <cell r="L41">
            <v>3039.0008549118384</v>
          </cell>
          <cell r="N41">
            <v>3039.0008549118384</v>
          </cell>
          <cell r="Q41">
            <v>229.82562720125335</v>
          </cell>
          <cell r="R41">
            <v>231.78627338494337</v>
          </cell>
          <cell r="S41">
            <v>220.36962725388335</v>
          </cell>
          <cell r="T41">
            <v>260.44324293338332</v>
          </cell>
          <cell r="U41">
            <v>322.04120313933333</v>
          </cell>
          <cell r="V41">
            <v>236.95060855333335</v>
          </cell>
          <cell r="W41">
            <v>239.19305935433331</v>
          </cell>
          <cell r="X41">
            <v>228.78283836333335</v>
          </cell>
          <cell r="Y41">
            <v>240.99025244333333</v>
          </cell>
          <cell r="Z41">
            <v>489.89481366878056</v>
          </cell>
          <cell r="AA41">
            <v>3086.9989706022366</v>
          </cell>
          <cell r="AB41">
            <v>2.8239336017217149</v>
          </cell>
          <cell r="AC41" t="str">
            <v xml:space="preserve"> </v>
          </cell>
          <cell r="AD41">
            <v>2.8239336017217149</v>
          </cell>
          <cell r="AE41">
            <v>136.05759002946508</v>
          </cell>
          <cell r="AF41">
            <v>235.99584037193952</v>
          </cell>
          <cell r="AG41">
            <v>253.06730158728695</v>
          </cell>
          <cell r="AH41">
            <v>238.41410385292349</v>
          </cell>
          <cell r="AI41">
            <v>234.579779344998</v>
          </cell>
          <cell r="AJ41">
            <v>263.55543885477232</v>
          </cell>
          <cell r="AK41">
            <v>313.56136992002473</v>
          </cell>
          <cell r="AL41">
            <v>219.88163636300035</v>
          </cell>
          <cell r="AM41">
            <v>232.67036491447831</v>
          </cell>
          <cell r="AN41">
            <v>252.64815895060499</v>
          </cell>
          <cell r="AO41">
            <v>242.8264105908535</v>
          </cell>
          <cell r="AP41">
            <v>26.681482223868272</v>
          </cell>
          <cell r="AQ41">
            <v>-12.013488318946202</v>
          </cell>
          <cell r="AR41">
            <v>-23.241674386033594</v>
          </cell>
          <cell r="AS41">
            <v>-6.6278304679801181</v>
          </cell>
          <cell r="AT41">
            <v>-14.210152091114651</v>
          </cell>
          <cell r="AU41">
            <v>-3.1121959213890023</v>
          </cell>
          <cell r="AV41">
            <v>8.4798332193086026</v>
          </cell>
          <cell r="AW41">
            <v>17.068972190333</v>
          </cell>
          <cell r="AX41">
            <v>6.5226944398550017</v>
          </cell>
          <cell r="AY41">
            <v>386.72142430632664</v>
          </cell>
          <cell r="AZ41">
            <v>616.54705150758002</v>
          </cell>
          <cell r="BA41">
            <v>848.33332489252336</v>
          </cell>
          <cell r="BB41">
            <v>1068.7029521464067</v>
          </cell>
          <cell r="BC41">
            <v>1329.14619507979</v>
          </cell>
          <cell r="BD41">
            <v>1651.1873982191232</v>
          </cell>
          <cell r="BE41">
            <v>1888.1380067724565</v>
          </cell>
          <cell r="BF41">
            <v>2127.3310661267897</v>
          </cell>
          <cell r="BG41">
            <v>2356.1139044901229</v>
          </cell>
          <cell r="BH41">
            <v>372.05343040140463</v>
          </cell>
          <cell r="BI41">
            <v>625.12073198869155</v>
          </cell>
          <cell r="BJ41">
            <v>863.53483584161506</v>
          </cell>
          <cell r="BK41">
            <v>1098.114615186613</v>
          </cell>
          <cell r="BL41">
            <v>1361.6700540413854</v>
          </cell>
          <cell r="BM41">
            <v>1675.2314239614102</v>
          </cell>
          <cell r="BN41">
            <v>1895.1130603244105</v>
          </cell>
          <cell r="BO41">
            <v>2127.7834252388889</v>
          </cell>
          <cell r="BP41">
            <v>2380.4315841894941</v>
          </cell>
          <cell r="BQ41">
            <v>14.667993904922014</v>
          </cell>
          <cell r="BR41">
            <v>-8.5736804811115235</v>
          </cell>
          <cell r="BS41">
            <v>-15.201510949091698</v>
          </cell>
          <cell r="BT41">
            <v>-29.411663040206349</v>
          </cell>
          <cell r="BU41">
            <v>-32.523858961595352</v>
          </cell>
          <cell r="BV41">
            <v>-24.044025742286976</v>
          </cell>
          <cell r="BW41">
            <v>-6.9750535519540335</v>
          </cell>
          <cell r="BX41">
            <v>-0.45235911209920232</v>
          </cell>
          <cell r="BY41">
            <v>-24.317679699371183</v>
          </cell>
          <cell r="BZ41">
            <v>145.95099999999999</v>
          </cell>
          <cell r="CA41">
            <v>215.89788499999997</v>
          </cell>
          <cell r="CB41">
            <v>186.13363699999999</v>
          </cell>
          <cell r="CC41">
            <v>616.54705150758002</v>
          </cell>
          <cell r="CD41">
            <v>547.98252200000002</v>
          </cell>
          <cell r="CE41">
            <v>68.564529507580005</v>
          </cell>
          <cell r="CF41">
            <v>12.512174522891083</v>
          </cell>
        </row>
        <row r="42">
          <cell r="L42">
            <v>1136.2711188686997</v>
          </cell>
          <cell r="M42">
            <v>135.69999999999999</v>
          </cell>
          <cell r="N42">
            <v>1271.9711188686997</v>
          </cell>
          <cell r="Q42">
            <v>114.93062309356779</v>
          </cell>
          <cell r="R42">
            <v>97.577095191947578</v>
          </cell>
          <cell r="S42">
            <v>99.839122443596651</v>
          </cell>
          <cell r="T42">
            <v>80.184636532315565</v>
          </cell>
          <cell r="U42">
            <v>78.343778427148891</v>
          </cell>
          <cell r="V42">
            <v>99.025721802846675</v>
          </cell>
          <cell r="W42">
            <v>101.61939423679334</v>
          </cell>
          <cell r="X42">
            <v>104.04936530497444</v>
          </cell>
          <cell r="Y42">
            <v>111.93020796266667</v>
          </cell>
          <cell r="Z42">
            <v>99.254814024515426</v>
          </cell>
          <cell r="AA42">
            <v>1168.2704795129862</v>
          </cell>
          <cell r="AB42">
            <v>1.0558582726467629</v>
          </cell>
          <cell r="AC42">
            <v>0.12609663769402049</v>
          </cell>
          <cell r="AD42">
            <v>1.1819549103407834</v>
          </cell>
          <cell r="AE42">
            <v>38.699802558668416</v>
          </cell>
          <cell r="AF42">
            <v>119.90133607843137</v>
          </cell>
          <cell r="AG42">
            <v>90.284681960784297</v>
          </cell>
          <cell r="AH42">
            <v>72.295434640522842</v>
          </cell>
          <cell r="AI42">
            <v>91.401886405228737</v>
          </cell>
          <cell r="AJ42">
            <v>98.853333464052255</v>
          </cell>
          <cell r="AK42">
            <v>94.987434744842744</v>
          </cell>
          <cell r="AL42">
            <v>64.019107991242834</v>
          </cell>
          <cell r="AM42">
            <v>102.54403622653696</v>
          </cell>
          <cell r="AN42">
            <v>155.55366199584154</v>
          </cell>
          <cell r="AO42">
            <v>157.82449287581693</v>
          </cell>
          <cell r="AP42">
            <v>30.696783632878258</v>
          </cell>
          <cell r="AQ42">
            <v>-7.7822017773646905</v>
          </cell>
          <cell r="AR42">
            <v>24.645941132783491</v>
          </cell>
          <cell r="AS42">
            <v>25.281660551424736</v>
          </cell>
          <cell r="AT42">
            <v>8.4372360383679137</v>
          </cell>
          <cell r="AU42">
            <v>-18.66869693173669</v>
          </cell>
          <cell r="AV42">
            <v>-16.643656317693853</v>
          </cell>
          <cell r="AW42">
            <v>35.006613811603842</v>
          </cell>
          <cell r="AX42">
            <v>-0.92464198974361977</v>
          </cell>
          <cell r="AY42">
            <v>181.51572049261338</v>
          </cell>
          <cell r="AZ42">
            <v>296.44634358618117</v>
          </cell>
          <cell r="BA42">
            <v>394.02343877812871</v>
          </cell>
          <cell r="BB42">
            <v>493.8625612217254</v>
          </cell>
          <cell r="BC42">
            <v>574.04719775404089</v>
          </cell>
          <cell r="BD42">
            <v>652.39097618118979</v>
          </cell>
          <cell r="BE42">
            <v>751.41669798403655</v>
          </cell>
          <cell r="BF42">
            <v>853.0360922208298</v>
          </cell>
          <cell r="BG42">
            <v>957.08545752580426</v>
          </cell>
          <cell r="BH42">
            <v>158.60113863709981</v>
          </cell>
          <cell r="BI42">
            <v>248.88582059788411</v>
          </cell>
          <cell r="BJ42">
            <v>321.18125523840695</v>
          </cell>
          <cell r="BK42">
            <v>412.58314164363571</v>
          </cell>
          <cell r="BL42">
            <v>511.43647510768795</v>
          </cell>
          <cell r="BM42">
            <v>606.42390985253064</v>
          </cell>
          <cell r="BN42">
            <v>670.44301784377353</v>
          </cell>
          <cell r="BO42">
            <v>772.98705407031048</v>
          </cell>
          <cell r="BP42">
            <v>928.54071606615207</v>
          </cell>
          <cell r="BQ42">
            <v>22.914581855513553</v>
          </cell>
          <cell r="BR42">
            <v>47.560522988297038</v>
          </cell>
          <cell r="BS42">
            <v>72.842183539721773</v>
          </cell>
          <cell r="BT42">
            <v>81.279419578089701</v>
          </cell>
          <cell r="BU42">
            <v>62.61072264635299</v>
          </cell>
          <cell r="BV42">
            <v>45.967066328659151</v>
          </cell>
          <cell r="BW42">
            <v>80.973680140263014</v>
          </cell>
          <cell r="BX42">
            <v>80.049038150519323</v>
          </cell>
          <cell r="BY42">
            <v>28.544741459652187</v>
          </cell>
          <cell r="BZ42">
            <v>22.829712000000001</v>
          </cell>
          <cell r="CA42">
            <v>98.086211399999996</v>
          </cell>
          <cell r="CB42">
            <v>88.478014999999999</v>
          </cell>
          <cell r="CC42">
            <v>296.44634358618117</v>
          </cell>
          <cell r="CD42">
            <v>209.3939384</v>
          </cell>
          <cell r="CE42">
            <v>87.052405186181176</v>
          </cell>
          <cell r="CF42">
            <v>41.573507739219821</v>
          </cell>
        </row>
        <row r="43">
          <cell r="L43">
            <v>345.9</v>
          </cell>
          <cell r="M43">
            <v>135.69999999999999</v>
          </cell>
          <cell r="N43">
            <v>481.59999999999997</v>
          </cell>
          <cell r="Q43">
            <v>26.136318601111117</v>
          </cell>
          <cell r="R43">
            <v>28.111831709090907</v>
          </cell>
          <cell r="S43">
            <v>10.912967109</v>
          </cell>
          <cell r="T43">
            <v>10.992378753888888</v>
          </cell>
          <cell r="U43">
            <v>12.36558303222222</v>
          </cell>
          <cell r="V43">
            <v>49.993232800000001</v>
          </cell>
          <cell r="W43">
            <v>32.539151746666668</v>
          </cell>
          <cell r="X43">
            <v>28.857724697777776</v>
          </cell>
          <cell r="Y43">
            <v>28.824999999999999</v>
          </cell>
          <cell r="Z43">
            <v>28.824999999999999</v>
          </cell>
          <cell r="AA43">
            <v>316.25375747975755</v>
          </cell>
          <cell r="AB43">
            <v>0.32142097994371183</v>
          </cell>
          <cell r="AC43">
            <v>0.12609663769402049</v>
          </cell>
          <cell r="AD43">
            <v>0.44751761763773235</v>
          </cell>
          <cell r="AE43">
            <v>0.38659411764705881</v>
          </cell>
          <cell r="AF43">
            <v>29.059669411764705</v>
          </cell>
          <cell r="AG43">
            <v>6.7430152941176473</v>
          </cell>
          <cell r="AH43">
            <v>6.4093235294117639</v>
          </cell>
          <cell r="AI43">
            <v>12.415775294117648</v>
          </cell>
          <cell r="AJ43">
            <v>22.467222352941175</v>
          </cell>
          <cell r="AK43">
            <v>29.995634117647054</v>
          </cell>
          <cell r="AL43">
            <v>14.698715294117646</v>
          </cell>
          <cell r="AM43">
            <v>28.823643529411765</v>
          </cell>
          <cell r="AN43">
            <v>28.823643529411765</v>
          </cell>
          <cell r="AO43">
            <v>83.038381764705875</v>
          </cell>
          <cell r="AP43">
            <v>34.455825252352952</v>
          </cell>
          <cell r="AQ43">
            <v>-5.2075197517646998</v>
          </cell>
          <cell r="AR43">
            <v>19.39330330699347</v>
          </cell>
          <cell r="AS43">
            <v>21.702508179679143</v>
          </cell>
          <cell r="AT43">
            <v>-1.5028081851176474</v>
          </cell>
          <cell r="AU43">
            <v>-11.474843599052287</v>
          </cell>
          <cell r="AV43">
            <v>-17.630051085424832</v>
          </cell>
          <cell r="AW43">
            <v>35.294517505882354</v>
          </cell>
          <cell r="AX43">
            <v>3.7155082172549037</v>
          </cell>
          <cell r="AY43">
            <v>58.694569030000011</v>
          </cell>
          <cell r="AZ43">
            <v>84.830887631111125</v>
          </cell>
          <cell r="BA43">
            <v>112.94271934020203</v>
          </cell>
          <cell r="BB43">
            <v>123.85568644920204</v>
          </cell>
          <cell r="BC43">
            <v>134.84806520309093</v>
          </cell>
          <cell r="BD43">
            <v>147.21364823531314</v>
          </cell>
          <cell r="BE43">
            <v>197.20688103531313</v>
          </cell>
          <cell r="BF43">
            <v>229.74603278197981</v>
          </cell>
          <cell r="BG43">
            <v>258.60375747975758</v>
          </cell>
          <cell r="BH43">
            <v>29.446263529411763</v>
          </cell>
          <cell r="BI43">
            <v>36.189278823529406</v>
          </cell>
          <cell r="BJ43">
            <v>42.598602352941171</v>
          </cell>
          <cell r="BK43">
            <v>55.014377647058822</v>
          </cell>
          <cell r="BL43">
            <v>77.4816</v>
          </cell>
          <cell r="BM43">
            <v>107.47723411764706</v>
          </cell>
          <cell r="BN43">
            <v>122.17594941176471</v>
          </cell>
          <cell r="BO43">
            <v>150.99959294117647</v>
          </cell>
          <cell r="BP43">
            <v>179.82323647058823</v>
          </cell>
          <cell r="BQ43">
            <v>29.248305500588248</v>
          </cell>
          <cell r="BR43">
            <v>48.641608807581719</v>
          </cell>
          <cell r="BS43">
            <v>70.344116987260861</v>
          </cell>
          <cell r="BT43">
            <v>68.841308802143217</v>
          </cell>
          <cell r="BU43">
            <v>57.366465203090925</v>
          </cell>
          <cell r="BV43">
            <v>39.736414117666087</v>
          </cell>
          <cell r="BW43">
            <v>75.030931623548426</v>
          </cell>
          <cell r="BX43">
            <v>78.746439840803333</v>
          </cell>
          <cell r="BY43">
            <v>78.780521009169348</v>
          </cell>
          <cell r="BZ43">
            <v>7.5627120000000003</v>
          </cell>
          <cell r="CA43">
            <v>26.583966399999994</v>
          </cell>
          <cell r="CB43">
            <v>8.624015</v>
          </cell>
          <cell r="CC43">
            <v>84.830887631111125</v>
          </cell>
          <cell r="CD43">
            <v>42.770693399999992</v>
          </cell>
          <cell r="CE43">
            <v>42.060194231111133</v>
          </cell>
          <cell r="CF43">
            <v>98.338817745496598</v>
          </cell>
        </row>
        <row r="44">
          <cell r="Q44">
            <v>88.794304492456675</v>
          </cell>
          <cell r="R44">
            <v>69.46526348285667</v>
          </cell>
          <cell r="S44">
            <v>88.926155334596658</v>
          </cell>
          <cell r="T44">
            <v>69.192257778426679</v>
          </cell>
          <cell r="U44">
            <v>65.978195394926672</v>
          </cell>
          <cell r="V44">
            <v>49.032489002846667</v>
          </cell>
          <cell r="W44">
            <v>69.080242490126665</v>
          </cell>
          <cell r="X44">
            <v>75.191640607196675</v>
          </cell>
          <cell r="Y44">
            <v>83.105207962666668</v>
          </cell>
          <cell r="Z44">
            <v>70.429814024515423</v>
          </cell>
          <cell r="AA44">
            <v>852.01672203322869</v>
          </cell>
          <cell r="AE44">
            <v>38.313208441021359</v>
          </cell>
          <cell r="AF44">
            <v>90.841666666666669</v>
          </cell>
          <cell r="AG44">
            <v>83.541666666666657</v>
          </cell>
          <cell r="AH44">
            <v>65.886111111111077</v>
          </cell>
          <cell r="AI44">
            <v>78.986111111111086</v>
          </cell>
          <cell r="AJ44">
            <v>76.386111111111077</v>
          </cell>
          <cell r="AK44">
            <v>64.991800627195687</v>
          </cell>
          <cell r="AL44">
            <v>49.320392697125179</v>
          </cell>
          <cell r="AM44">
            <v>73.720392697125192</v>
          </cell>
          <cell r="AN44">
            <v>126.73001846642978</v>
          </cell>
          <cell r="AO44">
            <v>74.786111111111069</v>
          </cell>
          <cell r="AP44">
            <v>-3.7590416194746936</v>
          </cell>
          <cell r="AQ44">
            <v>-2.5746820255999978</v>
          </cell>
          <cell r="AR44">
            <v>5.2526378257900177</v>
          </cell>
          <cell r="AS44">
            <v>3.5791523717455931</v>
          </cell>
          <cell r="AT44">
            <v>9.9400442234855717</v>
          </cell>
          <cell r="AU44">
            <v>-7.1938533326843981</v>
          </cell>
          <cell r="AV44">
            <v>0.98639476773098522</v>
          </cell>
          <cell r="AW44">
            <v>-0.28790369427851203</v>
          </cell>
          <cell r="AX44">
            <v>-4.640150206998527</v>
          </cell>
          <cell r="AY44">
            <v>122.82115146261334</v>
          </cell>
          <cell r="AZ44">
            <v>211.61545595507002</v>
          </cell>
          <cell r="BA44">
            <v>281.08071943792669</v>
          </cell>
          <cell r="BB44">
            <v>370.00687477252336</v>
          </cell>
          <cell r="BC44">
            <v>439.19913255095003</v>
          </cell>
          <cell r="BD44">
            <v>505.1773279458767</v>
          </cell>
          <cell r="BE44">
            <v>554.20981694872341</v>
          </cell>
          <cell r="BF44">
            <v>623.29005943884999</v>
          </cell>
          <cell r="BG44">
            <v>698.48170004604663</v>
          </cell>
          <cell r="BH44">
            <v>129.15487510768804</v>
          </cell>
          <cell r="BI44">
            <v>212.6965417743547</v>
          </cell>
          <cell r="BJ44">
            <v>278.58265288546579</v>
          </cell>
          <cell r="BK44">
            <v>357.56876399657688</v>
          </cell>
          <cell r="BL44">
            <v>433.95487510768794</v>
          </cell>
          <cell r="BM44">
            <v>498.94667573488363</v>
          </cell>
          <cell r="BN44">
            <v>548.26706843200884</v>
          </cell>
          <cell r="BO44">
            <v>621.98746112913409</v>
          </cell>
          <cell r="BP44">
            <v>748.71747959556387</v>
          </cell>
          <cell r="BQ44">
            <v>-6.3337236450746959</v>
          </cell>
          <cell r="BR44">
            <v>-1.0810858192846786</v>
          </cell>
          <cell r="BS44">
            <v>2.498066552460906</v>
          </cell>
          <cell r="BT44">
            <v>12.438110775946482</v>
          </cell>
          <cell r="BU44">
            <v>5.2442574432620646</v>
          </cell>
          <cell r="BV44">
            <v>6.2306522109930658</v>
          </cell>
          <cell r="BW44">
            <v>5.9427485167145733</v>
          </cell>
          <cell r="BX44">
            <v>1.3025983097159042</v>
          </cell>
          <cell r="BY44">
            <v>-50.235779549517247</v>
          </cell>
          <cell r="BZ44">
            <v>15.266999999999999</v>
          </cell>
          <cell r="CA44">
            <v>71.502245000000002</v>
          </cell>
          <cell r="CB44">
            <v>79.853999999999999</v>
          </cell>
          <cell r="CC44">
            <v>211.61545595507002</v>
          </cell>
          <cell r="CD44">
            <v>166.623245</v>
          </cell>
          <cell r="CE44">
            <v>44.992210955070021</v>
          </cell>
          <cell r="CF44">
            <v>27.002361498283168</v>
          </cell>
        </row>
        <row r="45">
          <cell r="G45" t="str">
            <v xml:space="preserve">  Pagos Tesorería</v>
          </cell>
          <cell r="L45">
            <v>788.57572886869968</v>
          </cell>
          <cell r="N45">
            <v>788.57572886869968</v>
          </cell>
          <cell r="O45">
            <v>33.485464796666669</v>
          </cell>
          <cell r="P45">
            <v>88.228597405366671</v>
          </cell>
          <cell r="Q45">
            <v>87.873993407506674</v>
          </cell>
          <cell r="R45">
            <v>69.338785109096676</v>
          </cell>
          <cell r="S45">
            <v>88.053497958206663</v>
          </cell>
          <cell r="T45">
            <v>68.571828354016674</v>
          </cell>
          <cell r="U45">
            <v>62.220111285406666</v>
          </cell>
          <cell r="V45">
            <v>48.592906006636667</v>
          </cell>
          <cell r="W45">
            <v>68.960692307966667</v>
          </cell>
          <cell r="X45">
            <v>75.109252106666673</v>
          </cell>
          <cell r="Y45">
            <v>82.925245816666674</v>
          </cell>
          <cell r="Z45">
            <v>70.429814024515423</v>
          </cell>
          <cell r="AA45">
            <v>843.7901885787187</v>
          </cell>
          <cell r="AB45">
            <v>0.73276896077711551</v>
          </cell>
          <cell r="AC45" t="str">
            <v xml:space="preserve"> </v>
          </cell>
          <cell r="AD45">
            <v>0.73276896077711551</v>
          </cell>
          <cell r="AE45">
            <v>38.313208441021359</v>
          </cell>
          <cell r="AF45">
            <v>90.841666666666669</v>
          </cell>
          <cell r="AG45">
            <v>83.541666666666657</v>
          </cell>
          <cell r="AH45">
            <v>65.886111111111077</v>
          </cell>
          <cell r="AI45">
            <v>78.986111111111086</v>
          </cell>
          <cell r="AJ45">
            <v>76.386111111111077</v>
          </cell>
          <cell r="AK45">
            <v>56.38611111111107</v>
          </cell>
          <cell r="AL45">
            <v>47.88611111111107</v>
          </cell>
          <cell r="AM45">
            <v>72.286111111111083</v>
          </cell>
          <cell r="AN45">
            <v>58.88611111111107</v>
          </cell>
          <cell r="AO45">
            <v>74.786111111111069</v>
          </cell>
          <cell r="AP45">
            <v>-4.8277436443546904</v>
          </cell>
          <cell r="AQ45">
            <v>-2.6130692612999979</v>
          </cell>
          <cell r="AR45">
            <v>4.332326740840017</v>
          </cell>
          <cell r="AS45">
            <v>3.4526739979855989</v>
          </cell>
          <cell r="AT45">
            <v>9.0673868470955767</v>
          </cell>
          <cell r="AU45">
            <v>-7.8142827570944036</v>
          </cell>
          <cell r="AV45">
            <v>5.8340001742955963</v>
          </cell>
          <cell r="AW45">
            <v>0.70679489552559716</v>
          </cell>
          <cell r="AX45">
            <v>-3.3254188031444158</v>
          </cell>
          <cell r="AY45">
            <v>121.71406220203335</v>
          </cell>
          <cell r="AZ45">
            <v>209.58805560954002</v>
          </cell>
          <cell r="BA45">
            <v>278.9268407186367</v>
          </cell>
          <cell r="BB45">
            <v>366.98033867684336</v>
          </cell>
          <cell r="BC45">
            <v>435.55216703086001</v>
          </cell>
          <cell r="BD45">
            <v>497.77227831626669</v>
          </cell>
          <cell r="BE45">
            <v>546.36518432290336</v>
          </cell>
          <cell r="BF45">
            <v>615.32587663086997</v>
          </cell>
          <cell r="BG45">
            <v>690.43512873753662</v>
          </cell>
          <cell r="BH45">
            <v>129.15487510768804</v>
          </cell>
          <cell r="BI45">
            <v>212.6965417743547</v>
          </cell>
          <cell r="BJ45">
            <v>278.58265288546579</v>
          </cell>
          <cell r="BK45">
            <v>357.56876399657688</v>
          </cell>
          <cell r="BL45">
            <v>433.95487510768794</v>
          </cell>
          <cell r="BM45">
            <v>490.340986218799</v>
          </cell>
          <cell r="BN45">
            <v>538.22709732991007</v>
          </cell>
          <cell r="BO45">
            <v>610.51320844102111</v>
          </cell>
          <cell r="BP45">
            <v>669.39931955213217</v>
          </cell>
          <cell r="BQ45">
            <v>-7.4408129056546954</v>
          </cell>
          <cell r="BR45">
            <v>-3.1084861648146784</v>
          </cell>
          <cell r="BS45">
            <v>0.34418783317090629</v>
          </cell>
          <cell r="BT45">
            <v>9.411574680266483</v>
          </cell>
          <cell r="BU45">
            <v>1.5972919231720653</v>
          </cell>
          <cell r="BV45">
            <v>7.4312920974676899</v>
          </cell>
          <cell r="BW45">
            <v>8.1380869929932942</v>
          </cell>
          <cell r="BX45">
            <v>4.8126681898488641</v>
          </cell>
          <cell r="BY45">
            <v>21.035809185404446</v>
          </cell>
          <cell r="BZ45">
            <v>15.266999999999999</v>
          </cell>
          <cell r="CA45">
            <v>69.202245000000005</v>
          </cell>
          <cell r="CB45">
            <v>77.554000000000002</v>
          </cell>
          <cell r="CC45">
            <v>209.58805560954002</v>
          </cell>
          <cell r="CD45">
            <v>162.023245</v>
          </cell>
          <cell r="CE45">
            <v>47.564810609540018</v>
          </cell>
          <cell r="CF45">
            <v>29.356781867651161</v>
          </cell>
        </row>
        <row r="46">
          <cell r="G46" t="str">
            <v xml:space="preserve">  Otros Pagos</v>
          </cell>
          <cell r="L46">
            <v>1.79539</v>
          </cell>
          <cell r="N46">
            <v>1.79539</v>
          </cell>
          <cell r="O46">
            <v>1.0687020248799999</v>
          </cell>
          <cell r="P46">
            <v>3.8387235699999994E-2</v>
          </cell>
          <cell r="Q46">
            <v>0.92031108495000002</v>
          </cell>
          <cell r="R46">
            <v>0.12647837375999998</v>
          </cell>
          <cell r="S46">
            <v>0.87265737638999985</v>
          </cell>
          <cell r="T46">
            <v>0.62042942440999915</v>
          </cell>
          <cell r="U46">
            <v>3.7580841095200004</v>
          </cell>
          <cell r="V46">
            <v>0.43958299621000002</v>
          </cell>
          <cell r="W46">
            <v>0.11955018215999999</v>
          </cell>
          <cell r="X46">
            <v>8.2388500529999992E-2</v>
          </cell>
          <cell r="Y46">
            <v>0.17996214599999999</v>
          </cell>
          <cell r="Z46">
            <v>0</v>
          </cell>
          <cell r="AA46">
            <v>8.2265334545099993</v>
          </cell>
          <cell r="AB46">
            <v>1.6683319259356486E-3</v>
          </cell>
          <cell r="AC46" t="str">
            <v xml:space="preserve"> </v>
          </cell>
          <cell r="AD46">
            <v>1.6683319259356486E-3</v>
          </cell>
          <cell r="AE46">
            <v>0</v>
          </cell>
          <cell r="AF46">
            <v>0</v>
          </cell>
          <cell r="AG46">
            <v>0</v>
          </cell>
          <cell r="AH46">
            <v>0</v>
          </cell>
          <cell r="AI46">
            <v>0</v>
          </cell>
          <cell r="AJ46">
            <v>0</v>
          </cell>
          <cell r="AK46">
            <v>8.6056895160846238</v>
          </cell>
          <cell r="AL46">
            <v>1.4342815860141087</v>
          </cell>
          <cell r="AM46">
            <v>1.4342815860141087</v>
          </cell>
          <cell r="AN46">
            <v>67.84390735531872</v>
          </cell>
          <cell r="AO46">
            <v>0</v>
          </cell>
          <cell r="AP46">
            <v>1.0687020248799999</v>
          </cell>
          <cell r="AQ46">
            <v>3.8387235699999994E-2</v>
          </cell>
          <cell r="AR46">
            <v>0.92031108495000002</v>
          </cell>
          <cell r="AS46">
            <v>0.12647837375999998</v>
          </cell>
          <cell r="AT46">
            <v>0.87265737638999985</v>
          </cell>
          <cell r="AU46">
            <v>0.62042942440999915</v>
          </cell>
          <cell r="AV46">
            <v>-4.8476054065646235</v>
          </cell>
          <cell r="AW46">
            <v>-0.99469858980410875</v>
          </cell>
          <cell r="AX46">
            <v>-1.3147314038541087</v>
          </cell>
          <cell r="AY46">
            <v>1.1070892605799998</v>
          </cell>
          <cell r="AZ46">
            <v>2.0274003455299998</v>
          </cell>
          <cell r="BA46">
            <v>2.1538787192899997</v>
          </cell>
          <cell r="BB46">
            <v>3.0265360956799996</v>
          </cell>
          <cell r="BC46">
            <v>3.6469655200899989</v>
          </cell>
          <cell r="BD46">
            <v>7.4050496296099997</v>
          </cell>
          <cell r="BE46">
            <v>7.8446326258200001</v>
          </cell>
          <cell r="BF46">
            <v>7.9641828079800003</v>
          </cell>
          <cell r="BG46">
            <v>8.0465713085099999</v>
          </cell>
          <cell r="BH46">
            <v>0</v>
          </cell>
          <cell r="BI46">
            <v>0</v>
          </cell>
          <cell r="BJ46">
            <v>0</v>
          </cell>
          <cell r="BK46">
            <v>0</v>
          </cell>
          <cell r="BL46">
            <v>0</v>
          </cell>
          <cell r="BM46">
            <v>8.6056895160846238</v>
          </cell>
          <cell r="BN46">
            <v>10.039971102098733</v>
          </cell>
          <cell r="BO46">
            <v>11.474252688112841</v>
          </cell>
          <cell r="BP46">
            <v>79.318160043431561</v>
          </cell>
          <cell r="BQ46">
            <v>1.1070892605799998</v>
          </cell>
          <cell r="BR46">
            <v>2.0274003455299998</v>
          </cell>
          <cell r="BS46">
            <v>2.1538787192899997</v>
          </cell>
          <cell r="BT46">
            <v>3.0265360956799996</v>
          </cell>
          <cell r="BU46">
            <v>3.6469655200899989</v>
          </cell>
          <cell r="BV46">
            <v>-1.2006398864746242</v>
          </cell>
          <cell r="BW46">
            <v>-2.1953384762787325</v>
          </cell>
          <cell r="BX46">
            <v>-3.5100698801328409</v>
          </cell>
          <cell r="BY46">
            <v>-71.271588734921565</v>
          </cell>
          <cell r="BZ46">
            <v>0</v>
          </cell>
          <cell r="CA46">
            <v>2.2999999999999998</v>
          </cell>
          <cell r="CB46">
            <v>2.2999999999999998</v>
          </cell>
          <cell r="CC46">
            <v>2.0274003455299998</v>
          </cell>
          <cell r="CD46">
            <v>4.5999999999999996</v>
          </cell>
          <cell r="CE46">
            <v>-2.5725996544699998</v>
          </cell>
          <cell r="CF46">
            <v>-55.926079444999999</v>
          </cell>
        </row>
        <row r="47">
          <cell r="L47">
            <v>9660.4221979685062</v>
          </cell>
          <cell r="M47">
            <v>0</v>
          </cell>
          <cell r="N47">
            <v>9660.4221979685062</v>
          </cell>
          <cell r="Q47">
            <v>923.96580722227884</v>
          </cell>
          <cell r="R47">
            <v>763.58122574437368</v>
          </cell>
          <cell r="S47">
            <v>975.20912274727209</v>
          </cell>
          <cell r="T47">
            <v>673.95333738251657</v>
          </cell>
          <cell r="U47">
            <v>954.34877725981562</v>
          </cell>
          <cell r="V47">
            <v>624.04591935441329</v>
          </cell>
          <cell r="W47">
            <v>924.38620619599646</v>
          </cell>
          <cell r="X47">
            <v>604.07122599028889</v>
          </cell>
          <cell r="Y47">
            <v>875.46711142210006</v>
          </cell>
          <cell r="Z47">
            <v>567.78305003000003</v>
          </cell>
          <cell r="AA47">
            <v>9233.943859756786</v>
          </cell>
          <cell r="AB47">
            <v>8.9767631383088275</v>
          </cell>
          <cell r="AC47" t="str">
            <v xml:space="preserve"> </v>
          </cell>
          <cell r="AD47">
            <v>8.9767631383088275</v>
          </cell>
          <cell r="AE47">
            <v>754.70208650035579</v>
          </cell>
          <cell r="AF47">
            <v>537.02413122669725</v>
          </cell>
          <cell r="AG47">
            <v>1017.4232800952977</v>
          </cell>
          <cell r="AH47">
            <v>806.81766652053375</v>
          </cell>
          <cell r="AI47">
            <v>868.54516029559363</v>
          </cell>
          <cell r="AJ47">
            <v>653.29117664756075</v>
          </cell>
          <cell r="AK47">
            <v>930.97944513804737</v>
          </cell>
          <cell r="AL47">
            <v>702.19909841316269</v>
          </cell>
          <cell r="AM47">
            <v>949.55362455165141</v>
          </cell>
          <cell r="AN47">
            <v>610.60299050579613</v>
          </cell>
          <cell r="AO47">
            <v>905.19843857684236</v>
          </cell>
          <cell r="AP47">
            <v>15.338831711977491</v>
          </cell>
          <cell r="AQ47">
            <v>40.067026968700247</v>
          </cell>
          <cell r="AR47">
            <v>-93.457472873018901</v>
          </cell>
          <cell r="AS47">
            <v>-43.236440776160066</v>
          </cell>
          <cell r="AT47">
            <v>106.66396245167846</v>
          </cell>
          <cell r="AU47">
            <v>20.662160734955819</v>
          </cell>
          <cell r="AV47">
            <v>23.369332121768252</v>
          </cell>
          <cell r="AW47">
            <v>-78.153179058749402</v>
          </cell>
          <cell r="AX47">
            <v>-25.167418355654945</v>
          </cell>
          <cell r="AY47">
            <v>1347.1320764077307</v>
          </cell>
          <cell r="AZ47">
            <v>2271.0978836300092</v>
          </cell>
          <cell r="BA47">
            <v>3034.6791093743832</v>
          </cell>
          <cell r="BB47">
            <v>4009.8882321216556</v>
          </cell>
          <cell r="BC47">
            <v>4683.8415695041722</v>
          </cell>
          <cell r="BD47">
            <v>5638.1903467639886</v>
          </cell>
          <cell r="BE47">
            <v>6262.2362661184015</v>
          </cell>
          <cell r="BF47">
            <v>7186.6224723143978</v>
          </cell>
          <cell r="BG47">
            <v>7790.6936983046862</v>
          </cell>
          <cell r="BH47">
            <v>1291.7262177270529</v>
          </cell>
          <cell r="BI47">
            <v>2309.1494978223504</v>
          </cell>
          <cell r="BJ47">
            <v>3115.9671643428842</v>
          </cell>
          <cell r="BK47">
            <v>3984.5123246384778</v>
          </cell>
          <cell r="BL47">
            <v>4637.8035012860391</v>
          </cell>
          <cell r="BM47">
            <v>5568.7829464240858</v>
          </cell>
          <cell r="BN47">
            <v>6270.9820448372493</v>
          </cell>
          <cell r="BO47">
            <v>7220.5356693889007</v>
          </cell>
          <cell r="BP47">
            <v>7831.1386598946965</v>
          </cell>
          <cell r="BQ47">
            <v>55.405858680677731</v>
          </cell>
          <cell r="BR47">
            <v>-38.05161419234107</v>
          </cell>
          <cell r="BS47">
            <v>-81.288054968501086</v>
          </cell>
          <cell r="BT47">
            <v>25.375907483177507</v>
          </cell>
          <cell r="BU47">
            <v>46.038068218133375</v>
          </cell>
          <cell r="BV47">
            <v>69.407400339902168</v>
          </cell>
          <cell r="BW47">
            <v>-8.7457787188477596</v>
          </cell>
          <cell r="BX47">
            <v>-33.913197074502932</v>
          </cell>
          <cell r="BY47">
            <v>-40.44496159001028</v>
          </cell>
          <cell r="BZ47">
            <v>622.42567999999994</v>
          </cell>
          <cell r="CA47">
            <v>428.39404019999995</v>
          </cell>
          <cell r="CB47">
            <v>757.51776449999988</v>
          </cell>
          <cell r="CC47">
            <v>2271.0978836300092</v>
          </cell>
          <cell r="CD47">
            <v>1808.3374846999998</v>
          </cell>
          <cell r="CE47">
            <v>462.76039893000939</v>
          </cell>
          <cell r="CF47">
            <v>25.590378059700548</v>
          </cell>
        </row>
        <row r="48">
          <cell r="G48" t="str">
            <v>Pagos de Tesorería</v>
          </cell>
          <cell r="L48">
            <v>9136.2682832986175</v>
          </cell>
          <cell r="N48">
            <v>9136.2682832986175</v>
          </cell>
          <cell r="O48">
            <v>758.2664752733333</v>
          </cell>
          <cell r="P48">
            <v>522.75099553439748</v>
          </cell>
          <cell r="Q48">
            <v>911.1945479559455</v>
          </cell>
          <cell r="R48">
            <v>754.83617747001006</v>
          </cell>
          <cell r="S48">
            <v>949.13048394929172</v>
          </cell>
          <cell r="T48">
            <v>631.98930914062771</v>
          </cell>
          <cell r="U48">
            <v>913.35740327059341</v>
          </cell>
          <cell r="V48">
            <v>568.97598091274665</v>
          </cell>
          <cell r="W48">
            <v>891.62743001266313</v>
          </cell>
          <cell r="X48">
            <v>570.29130542851112</v>
          </cell>
          <cell r="Y48">
            <v>847.50924078176672</v>
          </cell>
          <cell r="Z48">
            <v>544.375</v>
          </cell>
          <cell r="AA48">
            <v>8864.3043497298877</v>
          </cell>
          <cell r="AB48">
            <v>8.4897031068126498</v>
          </cell>
          <cell r="AC48" t="str">
            <v xml:space="preserve"> </v>
          </cell>
          <cell r="AD48">
            <v>8.4897031068126498</v>
          </cell>
          <cell r="AE48">
            <v>751.96380764877688</v>
          </cell>
          <cell r="AF48">
            <v>497.77500000000003</v>
          </cell>
          <cell r="AG48">
            <v>1008.3259613790808</v>
          </cell>
          <cell r="AH48">
            <v>790.63245898688047</v>
          </cell>
          <cell r="AI48">
            <v>855.45331935734202</v>
          </cell>
          <cell r="AJ48">
            <v>580.51847838184017</v>
          </cell>
          <cell r="AK48">
            <v>906.4337875980093</v>
          </cell>
          <cell r="AL48">
            <v>560.89451486390112</v>
          </cell>
          <cell r="AM48">
            <v>880.88325931616509</v>
          </cell>
          <cell r="AN48">
            <v>574.82120418614329</v>
          </cell>
          <cell r="AO48">
            <v>862.19109527811634</v>
          </cell>
          <cell r="AP48">
            <v>6.3026676245564204</v>
          </cell>
          <cell r="AQ48">
            <v>24.975995534397441</v>
          </cell>
          <cell r="AR48">
            <v>-97.131413423135314</v>
          </cell>
          <cell r="AS48">
            <v>-35.796281516870408</v>
          </cell>
          <cell r="AT48">
            <v>93.67716459194969</v>
          </cell>
          <cell r="AU48">
            <v>51.470830758787542</v>
          </cell>
          <cell r="AV48">
            <v>6.9236156725841056</v>
          </cell>
          <cell r="AW48">
            <v>8.0814660488455274</v>
          </cell>
          <cell r="AX48">
            <v>10.744170696498031</v>
          </cell>
          <cell r="AY48">
            <v>1281.0174708077307</v>
          </cell>
          <cell r="AZ48">
            <v>2192.212018763676</v>
          </cell>
          <cell r="BA48">
            <v>2947.0481962336862</v>
          </cell>
          <cell r="BB48">
            <v>3896.178680182978</v>
          </cell>
          <cell r="BC48">
            <v>4528.167989323606</v>
          </cell>
          <cell r="BD48">
            <v>5441.5253925941997</v>
          </cell>
          <cell r="BE48">
            <v>6010.501373506946</v>
          </cell>
          <cell r="BF48">
            <v>6902.1288035196094</v>
          </cell>
          <cell r="BG48">
            <v>7472.4201089481203</v>
          </cell>
          <cell r="BH48">
            <v>1249.7388076487769</v>
          </cell>
          <cell r="BI48">
            <v>2258.0647690278574</v>
          </cell>
          <cell r="BJ48">
            <v>3048.6972280147379</v>
          </cell>
          <cell r="BK48">
            <v>3904.1505473720799</v>
          </cell>
          <cell r="BL48">
            <v>4484.6690257539203</v>
          </cell>
          <cell r="BM48">
            <v>5391.1028133519294</v>
          </cell>
          <cell r="BN48">
            <v>5951.9973282158307</v>
          </cell>
          <cell r="BO48">
            <v>6832.8805875319958</v>
          </cell>
          <cell r="BP48">
            <v>7407.7017917181392</v>
          </cell>
          <cell r="BQ48">
            <v>31.278663158953805</v>
          </cell>
          <cell r="BR48">
            <v>-65.852750264181395</v>
          </cell>
          <cell r="BS48">
            <v>-101.64903178105169</v>
          </cell>
          <cell r="BT48">
            <v>-7.9718671891018857</v>
          </cell>
          <cell r="BU48">
            <v>43.498963569685657</v>
          </cell>
          <cell r="BV48">
            <v>50.422579242270331</v>
          </cell>
          <cell r="BW48">
            <v>58.50404529111529</v>
          </cell>
          <cell r="BX48">
            <v>69.248215987613548</v>
          </cell>
          <cell r="BY48">
            <v>64.718317229981039</v>
          </cell>
          <cell r="BZ48">
            <v>615.19398000000001</v>
          </cell>
          <cell r="CA48">
            <v>400.79887673999997</v>
          </cell>
          <cell r="CB48">
            <v>724.87496499999986</v>
          </cell>
          <cell r="CC48">
            <v>2192.212018763676</v>
          </cell>
          <cell r="CD48">
            <v>1740.8678217399997</v>
          </cell>
          <cell r="CE48">
            <v>451.34419702367632</v>
          </cell>
          <cell r="CF48">
            <v>25.926390929126207</v>
          </cell>
        </row>
        <row r="49">
          <cell r="G49" t="str">
            <v>Más Transferencias de Inversión</v>
          </cell>
          <cell r="L49">
            <v>346.29999999999995</v>
          </cell>
          <cell r="M49">
            <v>0</v>
          </cell>
          <cell r="N49">
            <v>346.29999999999995</v>
          </cell>
          <cell r="O49">
            <v>11.120173399999999</v>
          </cell>
          <cell r="P49">
            <v>29.652177999999999</v>
          </cell>
          <cell r="Q49">
            <v>10.730986</v>
          </cell>
          <cell r="R49">
            <v>5.4240189999999995</v>
          </cell>
          <cell r="S49">
            <v>14.851702899999999</v>
          </cell>
          <cell r="T49">
            <v>13.2781456</v>
          </cell>
          <cell r="U49">
            <v>40.577399999999997</v>
          </cell>
          <cell r="V49">
            <v>20.845372000000001</v>
          </cell>
          <cell r="W49">
            <v>31.52</v>
          </cell>
          <cell r="X49">
            <v>31.52</v>
          </cell>
          <cell r="Y49">
            <v>15.52</v>
          </cell>
          <cell r="Z49">
            <v>10.82</v>
          </cell>
          <cell r="AA49">
            <v>235.85997690000002</v>
          </cell>
          <cell r="AB49">
            <v>0.32179267231716502</v>
          </cell>
          <cell r="AC49" t="str">
            <v xml:space="preserve"> </v>
          </cell>
          <cell r="AD49">
            <v>0.32179267231716502</v>
          </cell>
          <cell r="AE49">
            <v>0</v>
          </cell>
          <cell r="AF49">
            <v>1.4073423994790084</v>
          </cell>
          <cell r="AG49">
            <v>8.4886565217673784</v>
          </cell>
          <cell r="AH49">
            <v>13.209656852907692</v>
          </cell>
          <cell r="AI49">
            <v>1.1169049332947674</v>
          </cell>
          <cell r="AJ49">
            <v>26.974367510777135</v>
          </cell>
          <cell r="AK49">
            <v>23.559686270522533</v>
          </cell>
          <cell r="AL49">
            <v>99.783051730031275</v>
          </cell>
          <cell r="AM49">
            <v>67.327521146702423</v>
          </cell>
          <cell r="AN49">
            <v>33.373038673950695</v>
          </cell>
          <cell r="AO49">
            <v>35.530150621440647</v>
          </cell>
          <cell r="AP49">
            <v>11.120173399999999</v>
          </cell>
          <cell r="AQ49">
            <v>28.24483560052099</v>
          </cell>
          <cell r="AR49">
            <v>2.2423294782326213</v>
          </cell>
          <cell r="AS49">
            <v>-7.7856378529076924</v>
          </cell>
          <cell r="AT49">
            <v>13.734797966705232</v>
          </cell>
          <cell r="AU49">
            <v>-13.696221910777135</v>
          </cell>
          <cell r="AV49">
            <v>17.017713729477464</v>
          </cell>
          <cell r="AW49">
            <v>-78.937679730031277</v>
          </cell>
          <cell r="AX49">
            <v>-35.807521146702427</v>
          </cell>
          <cell r="AY49">
            <v>40.772351400000005</v>
          </cell>
          <cell r="AZ49">
            <v>51.503337399999999</v>
          </cell>
          <cell r="BA49">
            <v>56.927356400000001</v>
          </cell>
          <cell r="BB49">
            <v>71.7790593</v>
          </cell>
          <cell r="BC49">
            <v>85.057204900000002</v>
          </cell>
          <cell r="BD49">
            <v>125.6346049</v>
          </cell>
          <cell r="BE49">
            <v>146.4799769</v>
          </cell>
          <cell r="BF49">
            <v>177.99997689999998</v>
          </cell>
          <cell r="BG49">
            <v>209.51997689999999</v>
          </cell>
          <cell r="BH49">
            <v>1.4073423994790084</v>
          </cell>
          <cell r="BI49">
            <v>9.8959989212463881</v>
          </cell>
          <cell r="BJ49">
            <v>23.10565577415408</v>
          </cell>
          <cell r="BK49">
            <v>24.222560707448849</v>
          </cell>
          <cell r="BL49">
            <v>51.196928218225978</v>
          </cell>
          <cell r="BM49">
            <v>74.756614488748511</v>
          </cell>
          <cell r="BN49">
            <v>174.53966621877979</v>
          </cell>
          <cell r="BO49">
            <v>241.86718736548221</v>
          </cell>
          <cell r="BP49">
            <v>275.24022603943291</v>
          </cell>
          <cell r="BQ49">
            <v>39.365009000520992</v>
          </cell>
          <cell r="BR49">
            <v>41.607338478753611</v>
          </cell>
          <cell r="BS49">
            <v>33.821700625845921</v>
          </cell>
          <cell r="BT49">
            <v>47.556498592551151</v>
          </cell>
          <cell r="BU49">
            <v>33.860276681774018</v>
          </cell>
          <cell r="BV49">
            <v>50.877990411251474</v>
          </cell>
          <cell r="BW49">
            <v>-28.059689318779789</v>
          </cell>
          <cell r="BX49">
            <v>-63.867210465482231</v>
          </cell>
          <cell r="BY49">
            <v>-65.720249139432923</v>
          </cell>
          <cell r="BZ49">
            <v>5.0979999999999999</v>
          </cell>
          <cell r="CA49">
            <v>1.7290000000000001</v>
          </cell>
          <cell r="CB49">
            <v>32.038000000000004</v>
          </cell>
          <cell r="CC49">
            <v>51.503337399999999</v>
          </cell>
          <cell r="CD49">
            <v>38.865000000000002</v>
          </cell>
          <cell r="CE49">
            <v>12.638337399999998</v>
          </cell>
          <cell r="CF49">
            <v>32.518557571079377</v>
          </cell>
        </row>
        <row r="50">
          <cell r="H50" t="str">
            <v>Subsidio Tarifas Eléctricas</v>
          </cell>
          <cell r="L50">
            <v>97.1</v>
          </cell>
          <cell r="N50">
            <v>97.1</v>
          </cell>
          <cell r="O50">
            <v>0</v>
          </cell>
          <cell r="P50">
            <v>0</v>
          </cell>
          <cell r="Q50">
            <v>0</v>
          </cell>
          <cell r="R50">
            <v>0</v>
          </cell>
          <cell r="S50">
            <v>0</v>
          </cell>
          <cell r="T50">
            <v>0</v>
          </cell>
          <cell r="U50">
            <v>27</v>
          </cell>
          <cell r="V50">
            <v>10.054</v>
          </cell>
          <cell r="W50">
            <v>27</v>
          </cell>
          <cell r="X50">
            <v>27</v>
          </cell>
          <cell r="Y50">
            <v>6</v>
          </cell>
          <cell r="Z50">
            <v>0</v>
          </cell>
          <cell r="AA50">
            <v>97.054000000000002</v>
          </cell>
          <cell r="AB50">
            <v>9.0228323655780332E-2</v>
          </cell>
          <cell r="AC50" t="str">
            <v xml:space="preserve"> </v>
          </cell>
          <cell r="AD50">
            <v>9.0228323655780332E-2</v>
          </cell>
          <cell r="AE50">
            <v>0</v>
          </cell>
          <cell r="AF50">
            <v>1.398905882451426</v>
          </cell>
          <cell r="AG50">
            <v>8.3462902969269273</v>
          </cell>
          <cell r="AH50">
            <v>0.29018558979381703</v>
          </cell>
          <cell r="AI50">
            <v>0.1804515432331299</v>
          </cell>
          <cell r="AJ50">
            <v>26.186607733326635</v>
          </cell>
          <cell r="AK50">
            <v>7.3156031040458071E-3</v>
          </cell>
          <cell r="AL50">
            <v>26.010220414040198</v>
          </cell>
          <cell r="AM50">
            <v>34.680022937123816</v>
          </cell>
          <cell r="AN50">
            <v>0</v>
          </cell>
          <cell r="AO50">
            <v>0</v>
          </cell>
          <cell r="AP50">
            <v>0</v>
          </cell>
          <cell r="AQ50">
            <v>-1.398905882451426</v>
          </cell>
          <cell r="AR50">
            <v>-8.3462902969269273</v>
          </cell>
          <cell r="AS50">
            <v>-0.29018558979381703</v>
          </cell>
          <cell r="AT50">
            <v>-0.1804515432331299</v>
          </cell>
          <cell r="AU50">
            <v>-26.186607733326635</v>
          </cell>
          <cell r="AV50">
            <v>26.992684396895953</v>
          </cell>
          <cell r="AW50">
            <v>-15.956220414040198</v>
          </cell>
          <cell r="AX50">
            <v>-7.680022937123816</v>
          </cell>
          <cell r="AY50">
            <v>0</v>
          </cell>
          <cell r="AZ50">
            <v>0</v>
          </cell>
          <cell r="BA50">
            <v>0</v>
          </cell>
          <cell r="BB50">
            <v>0</v>
          </cell>
          <cell r="BC50">
            <v>0</v>
          </cell>
          <cell r="BD50">
            <v>27</v>
          </cell>
          <cell r="BE50">
            <v>37.054000000000002</v>
          </cell>
          <cell r="BF50">
            <v>64.054000000000002</v>
          </cell>
          <cell r="BG50">
            <v>91.054000000000002</v>
          </cell>
          <cell r="BH50">
            <v>1.398905882451426</v>
          </cell>
          <cell r="BI50">
            <v>9.7451961793783539</v>
          </cell>
          <cell r="BJ50">
            <v>10.035381769172171</v>
          </cell>
          <cell r="BK50">
            <v>10.2158333124053</v>
          </cell>
          <cell r="BL50">
            <v>36.402441045731933</v>
          </cell>
          <cell r="BM50">
            <v>36.40975664883598</v>
          </cell>
          <cell r="BN50">
            <v>62.419977062876178</v>
          </cell>
          <cell r="BO50">
            <v>97.1</v>
          </cell>
          <cell r="BP50">
            <v>97.1</v>
          </cell>
          <cell r="BQ50">
            <v>-1.398905882451426</v>
          </cell>
          <cell r="BR50">
            <v>-9.7451961793783539</v>
          </cell>
          <cell r="BS50">
            <v>-10.035381769172171</v>
          </cell>
          <cell r="BT50">
            <v>-10.2158333124053</v>
          </cell>
          <cell r="BU50">
            <v>-36.402441045731933</v>
          </cell>
          <cell r="BV50">
            <v>-9.4097566488359803</v>
          </cell>
          <cell r="BW50">
            <v>-25.365977062876176</v>
          </cell>
          <cell r="BX50">
            <v>-33.045999999999992</v>
          </cell>
          <cell r="BY50">
            <v>-6.0459999999999923</v>
          </cell>
          <cell r="BZ50">
            <v>0</v>
          </cell>
          <cell r="CA50">
            <v>1.7210000000000001</v>
          </cell>
          <cell r="CB50">
            <v>10.268000000000001</v>
          </cell>
          <cell r="CC50">
            <v>0</v>
          </cell>
          <cell r="CD50">
            <v>11.989000000000001</v>
          </cell>
          <cell r="CE50">
            <v>-11.989000000000001</v>
          </cell>
          <cell r="CF50">
            <v>-100</v>
          </cell>
        </row>
        <row r="51">
          <cell r="H51" t="str">
            <v>Fosga</v>
          </cell>
          <cell r="L51">
            <v>0</v>
          </cell>
          <cell r="N51">
            <v>0</v>
          </cell>
          <cell r="O51">
            <v>0</v>
          </cell>
          <cell r="P51">
            <v>12.5</v>
          </cell>
          <cell r="Q51">
            <v>3.8</v>
          </cell>
          <cell r="R51">
            <v>4.87</v>
          </cell>
          <cell r="S51">
            <v>5.7</v>
          </cell>
          <cell r="T51">
            <v>7.2160000000000002</v>
          </cell>
          <cell r="U51">
            <v>4.5199999999999996</v>
          </cell>
          <cell r="V51">
            <v>3</v>
          </cell>
          <cell r="W51">
            <v>4.5199999999999996</v>
          </cell>
          <cell r="X51">
            <v>4.5199999999999996</v>
          </cell>
          <cell r="Y51">
            <v>9.52</v>
          </cell>
          <cell r="Z51">
            <v>10.82</v>
          </cell>
          <cell r="AA51">
            <v>70.98599999999999</v>
          </cell>
          <cell r="AB51" t="str">
            <v xml:space="preserve"> </v>
          </cell>
          <cell r="AC51" t="str">
            <v xml:space="preserve"> </v>
          </cell>
          <cell r="AD51" t="str">
            <v xml:space="preserve"> </v>
          </cell>
          <cell r="AE51">
            <v>0</v>
          </cell>
          <cell r="AF51">
            <v>0</v>
          </cell>
          <cell r="AG51">
            <v>0</v>
          </cell>
          <cell r="AH51">
            <v>0</v>
          </cell>
          <cell r="AI51">
            <v>0</v>
          </cell>
          <cell r="AJ51">
            <v>0</v>
          </cell>
          <cell r="AK51">
            <v>0</v>
          </cell>
          <cell r="AL51">
            <v>0</v>
          </cell>
          <cell r="AM51">
            <v>0</v>
          </cell>
          <cell r="AN51">
            <v>0</v>
          </cell>
          <cell r="AO51">
            <v>0</v>
          </cell>
          <cell r="AP51">
            <v>0</v>
          </cell>
          <cell r="AQ51">
            <v>12.5</v>
          </cell>
          <cell r="AR51">
            <v>3.8</v>
          </cell>
          <cell r="AS51">
            <v>4.87</v>
          </cell>
          <cell r="AT51">
            <v>5.7</v>
          </cell>
          <cell r="AU51">
            <v>7.2160000000000002</v>
          </cell>
          <cell r="AV51">
            <v>4.5199999999999996</v>
          </cell>
          <cell r="AW51">
            <v>3</v>
          </cell>
          <cell r="AX51">
            <v>4.5199999999999996</v>
          </cell>
          <cell r="AY51">
            <v>12.5</v>
          </cell>
          <cell r="AZ51">
            <v>16.3</v>
          </cell>
          <cell r="BA51">
            <v>21.17</v>
          </cell>
          <cell r="BB51">
            <v>26.87</v>
          </cell>
          <cell r="BC51">
            <v>34.085999999999999</v>
          </cell>
          <cell r="BD51">
            <v>38.605999999999995</v>
          </cell>
          <cell r="BE51">
            <v>41.605999999999995</v>
          </cell>
          <cell r="BF51">
            <v>46.125999999999991</v>
          </cell>
          <cell r="BG51">
            <v>50.645999999999987</v>
          </cell>
          <cell r="BH51">
            <v>0</v>
          </cell>
          <cell r="BI51">
            <v>0</v>
          </cell>
          <cell r="BJ51">
            <v>0</v>
          </cell>
          <cell r="BK51">
            <v>0</v>
          </cell>
          <cell r="BL51">
            <v>0</v>
          </cell>
          <cell r="BM51">
            <v>0</v>
          </cell>
          <cell r="BN51">
            <v>0</v>
          </cell>
          <cell r="BO51">
            <v>0</v>
          </cell>
          <cell r="BP51">
            <v>0</v>
          </cell>
          <cell r="BQ51">
            <v>12.5</v>
          </cell>
          <cell r="BR51">
            <v>16.3</v>
          </cell>
          <cell r="BS51">
            <v>21.17</v>
          </cell>
          <cell r="BT51">
            <v>26.87</v>
          </cell>
          <cell r="BU51">
            <v>34.085999999999999</v>
          </cell>
          <cell r="BV51">
            <v>38.605999999999995</v>
          </cell>
          <cell r="BW51">
            <v>41.605999999999995</v>
          </cell>
          <cell r="BX51">
            <v>46.125999999999991</v>
          </cell>
          <cell r="BY51">
            <v>50.645999999999987</v>
          </cell>
          <cell r="BZ51">
            <v>0</v>
          </cell>
          <cell r="CA51">
            <v>0</v>
          </cell>
          <cell r="CB51">
            <v>20.8</v>
          </cell>
          <cell r="CC51">
            <v>16.3</v>
          </cell>
          <cell r="CD51">
            <v>20.8</v>
          </cell>
          <cell r="CE51">
            <v>-4.5</v>
          </cell>
          <cell r="CF51">
            <v>-21.634615384615387</v>
          </cell>
        </row>
        <row r="52">
          <cell r="H52" t="str">
            <v>Ancianos Indigentes</v>
          </cell>
          <cell r="L52">
            <v>29</v>
          </cell>
          <cell r="N52">
            <v>29</v>
          </cell>
          <cell r="O52">
            <v>1.8348734</v>
          </cell>
          <cell r="P52">
            <v>5.9269780000000001</v>
          </cell>
          <cell r="Q52">
            <v>2.8377759999999999</v>
          </cell>
          <cell r="R52">
            <v>0.37401899999999999</v>
          </cell>
          <cell r="S52">
            <v>4.4152029000000006</v>
          </cell>
          <cell r="T52">
            <v>1.4326456000000001</v>
          </cell>
          <cell r="U52">
            <v>0.22790000000000002</v>
          </cell>
          <cell r="V52">
            <v>7.6561999999999991E-2</v>
          </cell>
          <cell r="W52">
            <v>0</v>
          </cell>
          <cell r="X52">
            <v>0</v>
          </cell>
          <cell r="Y52">
            <v>0</v>
          </cell>
          <cell r="Z52">
            <v>0</v>
          </cell>
          <cell r="AA52">
            <v>17.125956900000002</v>
          </cell>
          <cell r="AB52">
            <v>2.6947697075361789E-2</v>
          </cell>
          <cell r="AC52" t="str">
            <v xml:space="preserve"> </v>
          </cell>
          <cell r="AD52">
            <v>2.6947697075361789E-2</v>
          </cell>
          <cell r="AE52">
            <v>0</v>
          </cell>
          <cell r="AF52">
            <v>8.4365170275823194E-3</v>
          </cell>
          <cell r="AG52">
            <v>0.14236622484045164</v>
          </cell>
          <cell r="AH52">
            <v>12.919471263113875</v>
          </cell>
          <cell r="AI52">
            <v>0.93645339006163753</v>
          </cell>
          <cell r="AJ52">
            <v>0.78775977745049908</v>
          </cell>
          <cell r="AK52">
            <v>0.33851524573174058</v>
          </cell>
          <cell r="AL52">
            <v>1.6440662557501047</v>
          </cell>
          <cell r="AM52">
            <v>1.4331533300605466</v>
          </cell>
          <cell r="AN52">
            <v>2.1586937944326263</v>
          </cell>
          <cell r="AO52">
            <v>4.3158057419225804</v>
          </cell>
          <cell r="AP52">
            <v>1.8348734</v>
          </cell>
          <cell r="AQ52">
            <v>5.9185414829724179</v>
          </cell>
          <cell r="AR52">
            <v>2.6954097751595483</v>
          </cell>
          <cell r="AS52">
            <v>-12.545452263113875</v>
          </cell>
          <cell r="AT52">
            <v>3.4787495099383632</v>
          </cell>
          <cell r="AU52">
            <v>0.644885822549501</v>
          </cell>
          <cell r="AV52">
            <v>-0.11061524573174056</v>
          </cell>
          <cell r="AW52">
            <v>-1.5675042557501047</v>
          </cell>
          <cell r="AX52">
            <v>-1.4331533300605466</v>
          </cell>
          <cell r="AY52">
            <v>7.7618514000000003</v>
          </cell>
          <cell r="AZ52">
            <v>10.599627399999999</v>
          </cell>
          <cell r="BA52">
            <v>10.9736464</v>
          </cell>
          <cell r="BB52">
            <v>15.3888493</v>
          </cell>
          <cell r="BC52">
            <v>16.821494900000001</v>
          </cell>
          <cell r="BD52">
            <v>17.049394900000003</v>
          </cell>
          <cell r="BE52">
            <v>17.125956900000002</v>
          </cell>
          <cell r="BF52">
            <v>17.125956900000002</v>
          </cell>
          <cell r="BG52">
            <v>17.125956900000002</v>
          </cell>
          <cell r="BH52">
            <v>8.4365170275823194E-3</v>
          </cell>
          <cell r="BI52">
            <v>0.15080274186803397</v>
          </cell>
          <cell r="BJ52">
            <v>13.070274004981909</v>
          </cell>
          <cell r="BK52">
            <v>14.006727395043548</v>
          </cell>
          <cell r="BL52">
            <v>14.794487172494048</v>
          </cell>
          <cell r="BM52">
            <v>15.133002418225788</v>
          </cell>
          <cell r="BN52">
            <v>16.777068673975894</v>
          </cell>
          <cell r="BO52">
            <v>18.210222004036439</v>
          </cell>
          <cell r="BP52">
            <v>20.368915798469065</v>
          </cell>
          <cell r="BQ52">
            <v>7.7534148829724181</v>
          </cell>
          <cell r="BR52">
            <v>10.448824658131965</v>
          </cell>
          <cell r="BS52">
            <v>-2.0966276049819097</v>
          </cell>
          <cell r="BT52">
            <v>1.3821219049564526</v>
          </cell>
          <cell r="BU52">
            <v>2.0270077275059535</v>
          </cell>
          <cell r="BV52">
            <v>1.9163924817742153</v>
          </cell>
          <cell r="BW52">
            <v>0.34888822602410841</v>
          </cell>
          <cell r="BX52">
            <v>-1.0842651040364366</v>
          </cell>
          <cell r="BY52">
            <v>-3.2429588984690625</v>
          </cell>
          <cell r="BZ52">
            <v>0</v>
          </cell>
          <cell r="CA52">
            <v>8.0000000000000002E-3</v>
          </cell>
          <cell r="CB52">
            <v>0.13500000000000001</v>
          </cell>
          <cell r="CC52">
            <v>10.599627399999999</v>
          </cell>
          <cell r="CD52">
            <v>0.14300000000000002</v>
          </cell>
          <cell r="CE52">
            <v>10.456627399999999</v>
          </cell>
          <cell r="CF52">
            <v>7312.3268531468511</v>
          </cell>
        </row>
        <row r="53">
          <cell r="H53" t="str">
            <v>Fondo Solidaridad Pensional</v>
          </cell>
          <cell r="L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t="str">
            <v xml:space="preserve"> </v>
          </cell>
          <cell r="AC53" t="str">
            <v xml:space="preserve"> </v>
          </cell>
          <cell r="AD53" t="str">
            <v xml:space="preserve"> </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5.0979999999999999</v>
          </cell>
          <cell r="CA53">
            <v>0</v>
          </cell>
          <cell r="CB53">
            <v>0.83499999999999996</v>
          </cell>
          <cell r="CC53">
            <v>0</v>
          </cell>
          <cell r="CD53">
            <v>5.9329999999999998</v>
          </cell>
          <cell r="CE53">
            <v>-5.9329999999999998</v>
          </cell>
          <cell r="CF53">
            <v>-100</v>
          </cell>
        </row>
        <row r="54">
          <cell r="H54" t="str">
            <v>Fondo Compensación Educativa</v>
          </cell>
          <cell r="L54">
            <v>220.2</v>
          </cell>
          <cell r="N54">
            <v>220.2</v>
          </cell>
          <cell r="O54">
            <v>9.2852999999999994</v>
          </cell>
          <cell r="P54">
            <v>11.225200000000001</v>
          </cell>
          <cell r="Q54">
            <v>4.09321</v>
          </cell>
          <cell r="R54">
            <v>0.18</v>
          </cell>
          <cell r="S54">
            <v>4.7365000000000004</v>
          </cell>
          <cell r="T54">
            <v>4.6295000000000002</v>
          </cell>
          <cell r="U54">
            <v>8.8294999999999995</v>
          </cell>
          <cell r="V54">
            <v>7.7148100000000008</v>
          </cell>
          <cell r="W54">
            <v>0</v>
          </cell>
          <cell r="X54">
            <v>0</v>
          </cell>
          <cell r="Y54">
            <v>0</v>
          </cell>
          <cell r="Z54">
            <v>0</v>
          </cell>
          <cell r="AA54">
            <v>50.694019999999995</v>
          </cell>
          <cell r="AB54">
            <v>0.20461665158602299</v>
          </cell>
          <cell r="AC54" t="str">
            <v xml:space="preserve"> </v>
          </cell>
          <cell r="AD54">
            <v>0.20461665158602299</v>
          </cell>
          <cell r="AE54">
            <v>0</v>
          </cell>
          <cell r="AF54">
            <v>0</v>
          </cell>
          <cell r="AG54">
            <v>0</v>
          </cell>
          <cell r="AH54">
            <v>0</v>
          </cell>
          <cell r="AI54">
            <v>0</v>
          </cell>
          <cell r="AJ54">
            <v>0</v>
          </cell>
          <cell r="AK54">
            <v>23.213855421686748</v>
          </cell>
          <cell r="AL54">
            <v>72.128765060240966</v>
          </cell>
          <cell r="AM54">
            <v>31.214344879518066</v>
          </cell>
          <cell r="AN54">
            <v>31.214344879518066</v>
          </cell>
          <cell r="AO54">
            <v>31.214344879518066</v>
          </cell>
          <cell r="AP54">
            <v>9.2852999999999994</v>
          </cell>
          <cell r="AQ54">
            <v>11.225200000000001</v>
          </cell>
          <cell r="AR54">
            <v>4.09321</v>
          </cell>
          <cell r="AS54">
            <v>0.18</v>
          </cell>
          <cell r="AT54">
            <v>4.7365000000000004</v>
          </cell>
          <cell r="AU54">
            <v>4.6295000000000002</v>
          </cell>
          <cell r="AV54">
            <v>-14.384355421686749</v>
          </cell>
          <cell r="AW54">
            <v>-64.413955060240966</v>
          </cell>
          <cell r="AX54">
            <v>-31.214344879518066</v>
          </cell>
          <cell r="AY54">
            <v>20.5105</v>
          </cell>
          <cell r="AZ54">
            <v>24.60371</v>
          </cell>
          <cell r="BA54">
            <v>24.783709999999999</v>
          </cell>
          <cell r="BB54">
            <v>29.520209999999999</v>
          </cell>
          <cell r="BC54">
            <v>34.149709999999999</v>
          </cell>
          <cell r="BD54">
            <v>42.979209999999995</v>
          </cell>
          <cell r="BE54">
            <v>50.694019999999995</v>
          </cell>
          <cell r="BF54">
            <v>50.694019999999995</v>
          </cell>
          <cell r="BG54">
            <v>50.694019999999995</v>
          </cell>
          <cell r="BH54">
            <v>0</v>
          </cell>
          <cell r="BI54">
            <v>0</v>
          </cell>
          <cell r="BJ54">
            <v>0</v>
          </cell>
          <cell r="BK54">
            <v>0</v>
          </cell>
          <cell r="BL54">
            <v>0</v>
          </cell>
          <cell r="BM54">
            <v>23.213855421686748</v>
          </cell>
          <cell r="BN54">
            <v>95.34262048192771</v>
          </cell>
          <cell r="BO54">
            <v>126.55696536144578</v>
          </cell>
          <cell r="BP54">
            <v>157.77131024096383</v>
          </cell>
          <cell r="BQ54">
            <v>20.5105</v>
          </cell>
          <cell r="BR54">
            <v>24.60371</v>
          </cell>
          <cell r="BS54">
            <v>24.783709999999999</v>
          </cell>
          <cell r="BT54">
            <v>29.520209999999999</v>
          </cell>
          <cell r="BU54">
            <v>34.149709999999999</v>
          </cell>
          <cell r="BV54">
            <v>19.765354578313246</v>
          </cell>
          <cell r="BW54">
            <v>-44.648600481927716</v>
          </cell>
          <cell r="BX54">
            <v>-75.862945361445782</v>
          </cell>
          <cell r="BY54">
            <v>-107.07729024096383</v>
          </cell>
          <cell r="BZ54">
            <v>0</v>
          </cell>
          <cell r="CA54">
            <v>0</v>
          </cell>
          <cell r="CB54">
            <v>0</v>
          </cell>
          <cell r="CC54">
            <v>24.60371</v>
          </cell>
          <cell r="CD54">
            <v>0</v>
          </cell>
          <cell r="CE54">
            <v>24.60371</v>
          </cell>
          <cell r="CF54" t="str">
            <v xml:space="preserve">n.a. </v>
          </cell>
        </row>
        <row r="55">
          <cell r="G55" t="str">
            <v>Más Transferencias de Deuda</v>
          </cell>
          <cell r="L55">
            <v>177.85391466988909</v>
          </cell>
          <cell r="M55">
            <v>0</v>
          </cell>
          <cell r="N55">
            <v>177.85391466988909</v>
          </cell>
          <cell r="O55">
            <v>0.65426953900000007</v>
          </cell>
          <cell r="P55">
            <v>24.687984660999998</v>
          </cell>
          <cell r="Q55">
            <v>2.0402732663333336</v>
          </cell>
          <cell r="R55">
            <v>3.321029274363636</v>
          </cell>
          <cell r="S55">
            <v>11.226935897980429</v>
          </cell>
          <cell r="T55">
            <v>28.685882641888888</v>
          </cell>
          <cell r="U55">
            <v>0.41397398922222223</v>
          </cell>
          <cell r="V55">
            <v>34.224566441666667</v>
          </cell>
          <cell r="W55">
            <v>1.2387761833333333</v>
          </cell>
          <cell r="X55">
            <v>2.2599205617777773</v>
          </cell>
          <cell r="Y55">
            <v>12.437870640333331</v>
          </cell>
          <cell r="Z55">
            <v>12.58805003</v>
          </cell>
          <cell r="AA55">
            <v>133.77953312689959</v>
          </cell>
          <cell r="AB55">
            <v>0.16526735917901433</v>
          </cell>
          <cell r="AC55" t="str">
            <v xml:space="preserve"> </v>
          </cell>
          <cell r="AD55">
            <v>0.16526735917901433</v>
          </cell>
          <cell r="AE55">
            <v>2.7382788515788858</v>
          </cell>
          <cell r="AF55">
            <v>37.841788827218167</v>
          </cell>
          <cell r="AG55">
            <v>0.60866219444955894</v>
          </cell>
          <cell r="AH55">
            <v>2.9755506807456689</v>
          </cell>
          <cell r="AI55">
            <v>11.97493600495687</v>
          </cell>
          <cell r="AJ55">
            <v>45.798330754943443</v>
          </cell>
          <cell r="AK55">
            <v>0.98597126951555292</v>
          </cell>
          <cell r="AL55">
            <v>41.521531819230319</v>
          </cell>
          <cell r="AM55">
            <v>1.3428440887838857</v>
          </cell>
          <cell r="AN55">
            <v>2.4087476457022081</v>
          </cell>
          <cell r="AO55">
            <v>7.4771926772853803</v>
          </cell>
          <cell r="AP55">
            <v>-2.0840093125788859</v>
          </cell>
          <cell r="AQ55">
            <v>-13.153804166218169</v>
          </cell>
          <cell r="AR55">
            <v>1.4316110718837747</v>
          </cell>
          <cell r="AS55">
            <v>0.34547859361796718</v>
          </cell>
          <cell r="AT55">
            <v>-0.74800010697644126</v>
          </cell>
          <cell r="AU55">
            <v>-17.112448113054555</v>
          </cell>
          <cell r="AV55">
            <v>-0.57199728029333063</v>
          </cell>
          <cell r="AW55">
            <v>-7.2969653775636516</v>
          </cell>
          <cell r="AX55">
            <v>-0.10406790545055244</v>
          </cell>
          <cell r="AY55">
            <v>25.342254199999999</v>
          </cell>
          <cell r="AZ55">
            <v>27.382527466333332</v>
          </cell>
          <cell r="BA55">
            <v>30.703556740696968</v>
          </cell>
          <cell r="BB55">
            <v>41.930492638677393</v>
          </cell>
          <cell r="BC55">
            <v>70.616375280566288</v>
          </cell>
          <cell r="BD55">
            <v>71.030349269788502</v>
          </cell>
          <cell r="BE55">
            <v>105.25491571145517</v>
          </cell>
          <cell r="BF55">
            <v>106.49369189478851</v>
          </cell>
          <cell r="BG55">
            <v>108.75361245656629</v>
          </cell>
          <cell r="BH55">
            <v>40.580067678797057</v>
          </cell>
          <cell r="BI55">
            <v>41.188729873246615</v>
          </cell>
          <cell r="BJ55">
            <v>44.164280553992285</v>
          </cell>
          <cell r="BK55">
            <v>56.139216558949151</v>
          </cell>
          <cell r="BL55">
            <v>101.93754731389259</v>
          </cell>
          <cell r="BM55">
            <v>102.92351858340814</v>
          </cell>
          <cell r="BN55">
            <v>144.44505040263846</v>
          </cell>
          <cell r="BO55">
            <v>145.78789449142235</v>
          </cell>
          <cell r="BP55">
            <v>148.19664213712457</v>
          </cell>
          <cell r="BQ55">
            <v>-15.237813478797056</v>
          </cell>
          <cell r="BR55">
            <v>-13.806202406913286</v>
          </cell>
          <cell r="BS55">
            <v>-13.460723813295317</v>
          </cell>
          <cell r="BT55">
            <v>-14.208723920271758</v>
          </cell>
          <cell r="BU55">
            <v>-31.321172033326306</v>
          </cell>
          <cell r="BV55">
            <v>-31.893169313619641</v>
          </cell>
          <cell r="BW55">
            <v>-39.190134691183289</v>
          </cell>
          <cell r="BX55">
            <v>-39.294202596633838</v>
          </cell>
          <cell r="BY55">
            <v>-39.443029680558283</v>
          </cell>
          <cell r="BZ55">
            <v>2.1337000000000002</v>
          </cell>
          <cell r="CA55">
            <v>25.866163459999999</v>
          </cell>
          <cell r="CB55">
            <v>0.60479949999999993</v>
          </cell>
          <cell r="CC55">
            <v>27.382527466333332</v>
          </cell>
          <cell r="CD55">
            <v>28.604662959999999</v>
          </cell>
          <cell r="CE55">
            <v>-1.2221354936666664</v>
          </cell>
          <cell r="CF55">
            <v>-4.2725044352931789</v>
          </cell>
          <cell r="CI55">
            <v>338.12739999999997</v>
          </cell>
        </row>
        <row r="56">
          <cell r="H56" t="str">
            <v>Deuda Externa Entidades</v>
          </cell>
          <cell r="L56">
            <v>122.43058841578632</v>
          </cell>
          <cell r="N56">
            <v>122.43058841578632</v>
          </cell>
          <cell r="O56">
            <v>5.5769539000000007E-2</v>
          </cell>
          <cell r="P56">
            <v>23.123284661</v>
          </cell>
          <cell r="Q56">
            <v>0.18767326633333339</v>
          </cell>
          <cell r="R56">
            <v>1.5677292743636362</v>
          </cell>
          <cell r="S56">
            <v>10.640369487980429</v>
          </cell>
          <cell r="T56">
            <v>4.5132826418888898</v>
          </cell>
          <cell r="U56">
            <v>5.9673989222222203E-2</v>
          </cell>
          <cell r="V56">
            <v>34.019566441666669</v>
          </cell>
          <cell r="W56">
            <v>0.80927618333333329</v>
          </cell>
          <cell r="X56">
            <v>1.8941205617777774</v>
          </cell>
          <cell r="Y56">
            <v>12.261470640333332</v>
          </cell>
          <cell r="Z56">
            <v>0</v>
          </cell>
          <cell r="AA56">
            <v>89.132216686899625</v>
          </cell>
          <cell r="AB56">
            <v>0.11376628997885889</v>
          </cell>
          <cell r="AC56" t="str">
            <v xml:space="preserve"> </v>
          </cell>
          <cell r="AD56">
            <v>0.11376628997885889</v>
          </cell>
          <cell r="AE56">
            <v>2.4042955140057494</v>
          </cell>
          <cell r="AF56">
            <v>37.180898418894088</v>
          </cell>
          <cell r="AG56">
            <v>0.26214014023384996</v>
          </cell>
          <cell r="AH56">
            <v>2.7159775875713388</v>
          </cell>
          <cell r="AI56">
            <v>10.581432294611959</v>
          </cell>
          <cell r="AJ56">
            <v>11.434353326463118</v>
          </cell>
          <cell r="AK56">
            <v>0.92642613732675994</v>
          </cell>
          <cell r="AL56">
            <v>41.317225185282524</v>
          </cell>
          <cell r="AM56">
            <v>1.136809529216718</v>
          </cell>
          <cell r="AN56">
            <v>2.1860920873201168</v>
          </cell>
          <cell r="AO56">
            <v>7.0565662122265298</v>
          </cell>
          <cell r="AP56">
            <v>-2.3485259750057494</v>
          </cell>
          <cell r="AQ56">
            <v>-14.057613757894089</v>
          </cell>
          <cell r="AR56">
            <v>-7.4466873900516567E-2</v>
          </cell>
          <cell r="AS56">
            <v>-1.1482483132077026</v>
          </cell>
          <cell r="AT56">
            <v>5.893719336846992E-2</v>
          </cell>
          <cell r="AU56">
            <v>-6.9210706845742278</v>
          </cell>
          <cell r="AV56">
            <v>-0.86675214810453771</v>
          </cell>
          <cell r="AW56">
            <v>-7.2976587436158553</v>
          </cell>
          <cell r="AX56">
            <v>-0.32753334588338467</v>
          </cell>
          <cell r="AY56">
            <v>23.179054199999999</v>
          </cell>
          <cell r="AZ56">
            <v>23.366727466333334</v>
          </cell>
          <cell r="BA56">
            <v>24.934456740696969</v>
          </cell>
          <cell r="BB56">
            <v>35.574826228677395</v>
          </cell>
          <cell r="BC56">
            <v>40.088108870566288</v>
          </cell>
          <cell r="BD56">
            <v>40.147782859788506</v>
          </cell>
          <cell r="BE56">
            <v>74.167349301455175</v>
          </cell>
          <cell r="BF56">
            <v>74.976625484788514</v>
          </cell>
          <cell r="BG56">
            <v>76.870746046566296</v>
          </cell>
          <cell r="BH56">
            <v>39.585193932899841</v>
          </cell>
          <cell r="BI56">
            <v>39.847334073133695</v>
          </cell>
          <cell r="BJ56">
            <v>42.563311660705033</v>
          </cell>
          <cell r="BK56">
            <v>53.14474395531699</v>
          </cell>
          <cell r="BL56">
            <v>64.579097281780108</v>
          </cell>
          <cell r="BM56">
            <v>65.505523419106865</v>
          </cell>
          <cell r="BN56">
            <v>106.82274860438939</v>
          </cell>
          <cell r="BO56">
            <v>107.95955813360611</v>
          </cell>
          <cell r="BP56">
            <v>110.14565022092623</v>
          </cell>
          <cell r="BQ56">
            <v>-16.406139732899842</v>
          </cell>
          <cell r="BR56">
            <v>-16.480606606800361</v>
          </cell>
          <cell r="BS56">
            <v>-17.628854920008063</v>
          </cell>
          <cell r="BT56">
            <v>-17.569917726639595</v>
          </cell>
          <cell r="BU56">
            <v>-24.49098841121382</v>
          </cell>
          <cell r="BV56">
            <v>-25.357740559318358</v>
          </cell>
          <cell r="BW56">
            <v>-32.655399302934214</v>
          </cell>
          <cell r="BX56">
            <v>-32.982932648817595</v>
          </cell>
          <cell r="BY56">
            <v>-33.274904174359932</v>
          </cell>
          <cell r="BZ56">
            <v>1.7278</v>
          </cell>
          <cell r="CA56">
            <v>25.062963459999999</v>
          </cell>
          <cell r="CB56">
            <v>0.1787995</v>
          </cell>
          <cell r="CC56">
            <v>23.366727466333334</v>
          </cell>
          <cell r="CD56">
            <v>26.969562959999998</v>
          </cell>
          <cell r="CE56">
            <v>-3.6028354936666638</v>
          </cell>
          <cell r="CF56">
            <v>-13.358894613940253</v>
          </cell>
          <cell r="CI56">
            <v>1393.1273999999999</v>
          </cell>
        </row>
        <row r="57">
          <cell r="H57" t="str">
            <v>Deuda Interna Entidades</v>
          </cell>
          <cell r="L57">
            <v>55.423326254102776</v>
          </cell>
          <cell r="N57">
            <v>55.423326254102776</v>
          </cell>
          <cell r="O57">
            <v>0.59850000000000003</v>
          </cell>
          <cell r="P57">
            <v>1.5647</v>
          </cell>
          <cell r="Q57">
            <v>1.8526</v>
          </cell>
          <cell r="R57">
            <v>1.7533000000000001</v>
          </cell>
          <cell r="S57">
            <v>0.58656640999999998</v>
          </cell>
          <cell r="T57">
            <v>24.172599999999999</v>
          </cell>
          <cell r="U57">
            <v>0.3543</v>
          </cell>
          <cell r="V57">
            <v>0.20499999999999999</v>
          </cell>
          <cell r="W57">
            <v>0.42949999999999999</v>
          </cell>
          <cell r="X57">
            <v>0.36580000000000001</v>
          </cell>
          <cell r="Y57">
            <v>0.1764</v>
          </cell>
          <cell r="Z57">
            <v>12.58805003</v>
          </cell>
          <cell r="AA57">
            <v>44.647316439999997</v>
          </cell>
          <cell r="AB57">
            <v>5.1501069200155437E-2</v>
          </cell>
          <cell r="AC57" t="str">
            <v xml:space="preserve"> </v>
          </cell>
          <cell r="AD57">
            <v>5.1501069200155437E-2</v>
          </cell>
          <cell r="AE57">
            <v>0.33398333757313658</v>
          </cell>
          <cell r="AF57">
            <v>0.66089040832407797</v>
          </cell>
          <cell r="AG57">
            <v>0.34652205421570897</v>
          </cell>
          <cell r="AH57">
            <v>0.25957309317432997</v>
          </cell>
          <cell r="AI57">
            <v>1.3935037103449099</v>
          </cell>
          <cell r="AJ57">
            <v>34.363977428480325</v>
          </cell>
          <cell r="AK57">
            <v>5.9545132188792982E-2</v>
          </cell>
          <cell r="AL57">
            <v>0.20430663394779458</v>
          </cell>
          <cell r="AM57">
            <v>0.20603455956716779</v>
          </cell>
          <cell r="AN57">
            <v>0.22265555838209106</v>
          </cell>
          <cell r="AO57">
            <v>0.42062646505885048</v>
          </cell>
          <cell r="AP57">
            <v>0.26451666242686345</v>
          </cell>
          <cell r="AQ57">
            <v>0.90380959167592201</v>
          </cell>
          <cell r="AR57">
            <v>1.506077945784291</v>
          </cell>
          <cell r="AS57">
            <v>1.4937269068256702</v>
          </cell>
          <cell r="AT57">
            <v>-0.80693730034490996</v>
          </cell>
          <cell r="AU57">
            <v>-10.191377428480326</v>
          </cell>
          <cell r="AV57">
            <v>0.29475486781120702</v>
          </cell>
          <cell r="AW57">
            <v>6.9336605220540748E-4</v>
          </cell>
          <cell r="AX57">
            <v>0.2234654404328322</v>
          </cell>
          <cell r="AY57">
            <v>2.1631999999999998</v>
          </cell>
          <cell r="AZ57">
            <v>4.0157999999999996</v>
          </cell>
          <cell r="BA57">
            <v>5.7690999999999999</v>
          </cell>
          <cell r="BB57">
            <v>6.3556664099999995</v>
          </cell>
          <cell r="BC57">
            <v>30.528266410000001</v>
          </cell>
          <cell r="BD57">
            <v>30.882566409999999</v>
          </cell>
          <cell r="BE57">
            <v>31.087566409999997</v>
          </cell>
          <cell r="BF57">
            <v>31.517066409999998</v>
          </cell>
          <cell r="BG57">
            <v>31.882866409999998</v>
          </cell>
          <cell r="BH57">
            <v>0.99487374589721456</v>
          </cell>
          <cell r="BI57">
            <v>1.3413958001129236</v>
          </cell>
          <cell r="BJ57">
            <v>1.6009688932872534</v>
          </cell>
          <cell r="BK57">
            <v>2.9944726036321634</v>
          </cell>
          <cell r="BL57">
            <v>37.358450032112486</v>
          </cell>
          <cell r="BM57">
            <v>37.417995164301281</v>
          </cell>
          <cell r="BN57">
            <v>37.622301798249076</v>
          </cell>
          <cell r="BO57">
            <v>37.828336357816241</v>
          </cell>
          <cell r="BP57">
            <v>38.050991916198335</v>
          </cell>
          <cell r="BQ57">
            <v>1.1683262541027852</v>
          </cell>
          <cell r="BR57">
            <v>2.6744041998870758</v>
          </cell>
          <cell r="BS57">
            <v>4.168131106712746</v>
          </cell>
          <cell r="BT57">
            <v>3.3611938063678362</v>
          </cell>
          <cell r="BU57">
            <v>-6.8301836221124859</v>
          </cell>
          <cell r="BV57">
            <v>-6.5354287543012823</v>
          </cell>
          <cell r="BW57">
            <v>-6.5347353882490786</v>
          </cell>
          <cell r="BX57">
            <v>-6.3112699478162426</v>
          </cell>
          <cell r="BY57">
            <v>-6.1681255061983364</v>
          </cell>
          <cell r="BZ57">
            <v>0.40589999999999998</v>
          </cell>
          <cell r="CA57">
            <v>0.80320000000000003</v>
          </cell>
          <cell r="CB57">
            <v>0.42599999999999999</v>
          </cell>
          <cell r="CC57">
            <v>4.0157999999999996</v>
          </cell>
          <cell r="CD57">
            <v>1.6351</v>
          </cell>
          <cell r="CE57">
            <v>2.3806999999999996</v>
          </cell>
          <cell r="CF57">
            <v>145.59965751330193</v>
          </cell>
        </row>
        <row r="58">
          <cell r="BN58">
            <v>0</v>
          </cell>
          <cell r="BW58">
            <v>0</v>
          </cell>
        </row>
        <row r="59">
          <cell r="L59">
            <v>2537.5869837451937</v>
          </cell>
          <cell r="M59">
            <v>0</v>
          </cell>
          <cell r="N59">
            <v>2537.5869837451937</v>
          </cell>
          <cell r="Q59">
            <v>294.0610956759279</v>
          </cell>
          <cell r="R59">
            <v>242.60712493043712</v>
          </cell>
          <cell r="S59">
            <v>163.62961941089</v>
          </cell>
          <cell r="T59">
            <v>144.72957612675719</v>
          </cell>
          <cell r="U59">
            <v>242.82889541177775</v>
          </cell>
          <cell r="V59">
            <v>198.61304410745123</v>
          </cell>
          <cell r="W59">
            <v>511.05546935365669</v>
          </cell>
          <cell r="X59">
            <v>211.26157493933331</v>
          </cell>
          <cell r="Y59">
            <v>97.855146539000003</v>
          </cell>
          <cell r="Z59">
            <v>287.48785082556651</v>
          </cell>
          <cell r="AA59">
            <v>2684.1596631453813</v>
          </cell>
          <cell r="AB59">
            <v>2.3580043220809142</v>
          </cell>
          <cell r="AC59" t="str">
            <v xml:space="preserve"> </v>
          </cell>
          <cell r="AD59">
            <v>2.3580043220809142</v>
          </cell>
          <cell r="AE59">
            <v>139.29688463322262</v>
          </cell>
          <cell r="AF59">
            <v>138.65641176632701</v>
          </cell>
          <cell r="AG59">
            <v>329.85988123361915</v>
          </cell>
          <cell r="AH59">
            <v>241.25266478841922</v>
          </cell>
          <cell r="AI59">
            <v>179.96494847638968</v>
          </cell>
          <cell r="AJ59">
            <v>163.69305167317788</v>
          </cell>
          <cell r="AK59">
            <v>194.7889101078257</v>
          </cell>
          <cell r="AL59">
            <v>278.33786711858227</v>
          </cell>
          <cell r="AM59">
            <v>438.22349769462562</v>
          </cell>
          <cell r="AN59">
            <v>113.58463397436068</v>
          </cell>
          <cell r="AO59">
            <v>75.514513207985942</v>
          </cell>
          <cell r="AP59">
            <v>-1.3528202868892834</v>
          </cell>
          <cell r="AQ59">
            <v>13.429789711923007</v>
          </cell>
          <cell r="AR59">
            <v>-35.798785557691247</v>
          </cell>
          <cell r="AS59">
            <v>1.3544601420178992</v>
          </cell>
          <cell r="AT59">
            <v>-16.335329065499678</v>
          </cell>
          <cell r="AU59">
            <v>-18.963475546420682</v>
          </cell>
          <cell r="AV59">
            <v>48.039985303952051</v>
          </cell>
          <cell r="AW59">
            <v>-79.724823011131036</v>
          </cell>
          <cell r="AX59">
            <v>72.831971659031069</v>
          </cell>
          <cell r="AY59">
            <v>290.03026582458335</v>
          </cell>
          <cell r="AZ59">
            <v>584.09136150051131</v>
          </cell>
          <cell r="BA59">
            <v>826.69848643094838</v>
          </cell>
          <cell r="BB59">
            <v>990.32810584183846</v>
          </cell>
          <cell r="BC59">
            <v>1135.0576819685957</v>
          </cell>
          <cell r="BD59">
            <v>1377.8865773803734</v>
          </cell>
          <cell r="BE59">
            <v>1576.4996214878245</v>
          </cell>
          <cell r="BF59">
            <v>2087.5550908414812</v>
          </cell>
          <cell r="BG59">
            <v>2298.8166657808147</v>
          </cell>
          <cell r="BH59">
            <v>277.95329639954963</v>
          </cell>
          <cell r="BI59">
            <v>607.81317763316883</v>
          </cell>
          <cell r="BJ59">
            <v>849.06584242158806</v>
          </cell>
          <cell r="BK59">
            <v>1029.0307908979776</v>
          </cell>
          <cell r="BL59">
            <v>1192.7238425711555</v>
          </cell>
          <cell r="BM59">
            <v>1387.5127526789813</v>
          </cell>
          <cell r="BN59">
            <v>1665.8506197975639</v>
          </cell>
          <cell r="BO59">
            <v>2104.0741174921895</v>
          </cell>
          <cell r="BP59">
            <v>2217.6587514665503</v>
          </cell>
          <cell r="BQ59">
            <v>12.07696942503371</v>
          </cell>
          <cell r="BR59">
            <v>-23.721816132657551</v>
          </cell>
          <cell r="BS59">
            <v>-22.367355990639567</v>
          </cell>
          <cell r="BT59">
            <v>-38.702685056139217</v>
          </cell>
          <cell r="BU59">
            <v>-57.666160602559842</v>
          </cell>
          <cell r="BV59">
            <v>-9.6261752986079046</v>
          </cell>
          <cell r="BW59">
            <v>-89.350998309739452</v>
          </cell>
          <cell r="BX59">
            <v>-16.519026650708383</v>
          </cell>
          <cell r="BY59">
            <v>81.157914314264417</v>
          </cell>
          <cell r="BZ59">
            <v>51.372504939999999</v>
          </cell>
          <cell r="CA59">
            <v>185.31118026000001</v>
          </cell>
          <cell r="CB59">
            <v>176.49927199999999</v>
          </cell>
          <cell r="CC59">
            <v>584.09136150051131</v>
          </cell>
          <cell r="CD59">
            <v>413.18295719999998</v>
          </cell>
          <cell r="CE59">
            <v>170.90840430051134</v>
          </cell>
          <cell r="CF59">
            <v>41.363856210018767</v>
          </cell>
        </row>
        <row r="60">
          <cell r="L60">
            <v>1857.0093354691621</v>
          </cell>
          <cell r="M60">
            <v>0</v>
          </cell>
          <cell r="N60">
            <v>1857.0093354691621</v>
          </cell>
          <cell r="Q60">
            <v>250.2770903</v>
          </cell>
          <cell r="R60">
            <v>181.92547436683</v>
          </cell>
          <cell r="S60">
            <v>136.10404965729001</v>
          </cell>
          <cell r="T60">
            <v>66.59179432900001</v>
          </cell>
          <cell r="U60">
            <v>201.49002999999999</v>
          </cell>
          <cell r="V60">
            <v>117.15720660522</v>
          </cell>
          <cell r="W60">
            <v>455.76433764899002</v>
          </cell>
          <cell r="X60">
            <v>119.3005</v>
          </cell>
          <cell r="Y60">
            <v>80.678799999999995</v>
          </cell>
          <cell r="Z60">
            <v>223.83</v>
          </cell>
          <cell r="AA60">
            <v>2034.9541098073298</v>
          </cell>
          <cell r="AB60">
            <v>1.725590518563513</v>
          </cell>
          <cell r="AC60" t="str">
            <v xml:space="preserve"> </v>
          </cell>
          <cell r="AD60">
            <v>1.725590518563513</v>
          </cell>
          <cell r="AE60">
            <v>105.5949751885439</v>
          </cell>
          <cell r="AF60">
            <v>83.460269798793149</v>
          </cell>
          <cell r="AG60">
            <v>259.77615401441949</v>
          </cell>
          <cell r="AH60">
            <v>167.34054464170501</v>
          </cell>
          <cell r="AI60">
            <v>133.32951094867099</v>
          </cell>
          <cell r="AJ60">
            <v>88.77389837829439</v>
          </cell>
          <cell r="AK60">
            <v>161.08700066314699</v>
          </cell>
          <cell r="AL60">
            <v>178.59418459334898</v>
          </cell>
          <cell r="AM60">
            <v>334.39982540121105</v>
          </cell>
          <cell r="AN60">
            <v>48.910951726747605</v>
          </cell>
          <cell r="AO60">
            <v>44.769004089069</v>
          </cell>
          <cell r="AP60">
            <v>2.2549181114560923</v>
          </cell>
          <cell r="AQ60">
            <v>10.524663801206856</v>
          </cell>
          <cell r="AR60">
            <v>-9.499063714419492</v>
          </cell>
          <cell r="AS60">
            <v>14.584929725124994</v>
          </cell>
          <cell r="AT60">
            <v>2.7745387086190192</v>
          </cell>
          <cell r="AU60">
            <v>-22.182104049294381</v>
          </cell>
          <cell r="AV60">
            <v>40.403029336852995</v>
          </cell>
          <cell r="AW60">
            <v>-61.436977988128987</v>
          </cell>
          <cell r="AX60">
            <v>121.36451224777898</v>
          </cell>
          <cell r="AY60">
            <v>201.8348269</v>
          </cell>
          <cell r="AZ60">
            <v>452.11191719999999</v>
          </cell>
          <cell r="BA60">
            <v>634.03739156683002</v>
          </cell>
          <cell r="BB60">
            <v>770.14144122412006</v>
          </cell>
          <cell r="BC60">
            <v>836.73323555312004</v>
          </cell>
          <cell r="BD60">
            <v>1038.22326555312</v>
          </cell>
          <cell r="BE60">
            <v>1155.3804721583399</v>
          </cell>
          <cell r="BF60">
            <v>1611.1448098073299</v>
          </cell>
          <cell r="BG60">
            <v>1730.44530980733</v>
          </cell>
          <cell r="BH60">
            <v>189.05524498733706</v>
          </cell>
          <cell r="BI60">
            <v>448.83139900175655</v>
          </cell>
          <cell r="BJ60">
            <v>616.17194364346153</v>
          </cell>
          <cell r="BK60">
            <v>749.50145459213252</v>
          </cell>
          <cell r="BL60">
            <v>838.27535297042687</v>
          </cell>
          <cell r="BM60">
            <v>999.36235363357389</v>
          </cell>
          <cell r="BN60">
            <v>1177.9565382269229</v>
          </cell>
          <cell r="BO60">
            <v>1512.356363628134</v>
          </cell>
          <cell r="BP60">
            <v>1561.2673153548815</v>
          </cell>
          <cell r="BQ60">
            <v>12.779581912662934</v>
          </cell>
          <cell r="BR60">
            <v>3.2805181982434419</v>
          </cell>
          <cell r="BS60">
            <v>17.865447923368492</v>
          </cell>
          <cell r="BT60">
            <v>20.63998663198754</v>
          </cell>
          <cell r="BU60">
            <v>-1.5421174173068266</v>
          </cell>
          <cell r="BV60">
            <v>38.860911919546083</v>
          </cell>
          <cell r="BW60">
            <v>-22.576066068583032</v>
          </cell>
          <cell r="BX60">
            <v>98.788446179195944</v>
          </cell>
          <cell r="BY60">
            <v>169.1779944524485</v>
          </cell>
          <cell r="BZ60">
            <v>22.890900000000002</v>
          </cell>
          <cell r="CA60">
            <v>152.2893</v>
          </cell>
          <cell r="CB60">
            <v>144.3749</v>
          </cell>
          <cell r="CC60">
            <v>452.11191719999999</v>
          </cell>
          <cell r="CD60">
            <v>319.55509999999998</v>
          </cell>
          <cell r="CE60">
            <v>132.55681720000001</v>
          </cell>
          <cell r="CF60">
            <v>41.481677870264001</v>
          </cell>
        </row>
        <row r="61">
          <cell r="G61" t="str">
            <v>Pagos de Gobierno por Tesorería</v>
          </cell>
          <cell r="L61">
            <v>1771.1911754257305</v>
          </cell>
          <cell r="N61">
            <v>1771.1911754257305</v>
          </cell>
          <cell r="O61">
            <v>107.84989329999999</v>
          </cell>
          <cell r="P61">
            <v>93.984933600000005</v>
          </cell>
          <cell r="Q61">
            <v>250.2770903</v>
          </cell>
          <cell r="R61">
            <v>181.92547436683</v>
          </cell>
          <cell r="S61">
            <v>136.10404965729001</v>
          </cell>
          <cell r="T61">
            <v>66.59179432900001</v>
          </cell>
          <cell r="U61">
            <v>201.49002999999999</v>
          </cell>
          <cell r="V61">
            <v>117.15720660522</v>
          </cell>
          <cell r="W61">
            <v>455.76433764899002</v>
          </cell>
          <cell r="X61">
            <v>119.3005</v>
          </cell>
          <cell r="Y61">
            <v>80.678799999999995</v>
          </cell>
          <cell r="Z61">
            <v>223.83</v>
          </cell>
          <cell r="AA61">
            <v>2034.9541098073298</v>
          </cell>
          <cell r="AB61">
            <v>1.6458456295836748</v>
          </cell>
          <cell r="AC61" t="str">
            <v xml:space="preserve"> </v>
          </cell>
          <cell r="AD61">
            <v>1.6458456295836748</v>
          </cell>
          <cell r="AE61">
            <v>105.5949751885439</v>
          </cell>
          <cell r="AF61">
            <v>83.460269798793149</v>
          </cell>
          <cell r="AG61">
            <v>259.77615401441949</v>
          </cell>
          <cell r="AH61">
            <v>167.34054464170501</v>
          </cell>
          <cell r="AI61">
            <v>133.32951094867099</v>
          </cell>
          <cell r="AJ61">
            <v>88.77389837829439</v>
          </cell>
          <cell r="AK61">
            <v>161.08700066314699</v>
          </cell>
          <cell r="AL61">
            <v>178.59418459334898</v>
          </cell>
          <cell r="AM61">
            <v>334.39982540121105</v>
          </cell>
          <cell r="AN61">
            <v>48.910951726747605</v>
          </cell>
          <cell r="AO61">
            <v>44.769004089069</v>
          </cell>
          <cell r="AP61">
            <v>2.2549181114560923</v>
          </cell>
          <cell r="AQ61">
            <v>10.524663801206856</v>
          </cell>
          <cell r="AR61">
            <v>-9.499063714419492</v>
          </cell>
          <cell r="AS61">
            <v>14.584929725124994</v>
          </cell>
          <cell r="AT61">
            <v>2.7745387086190192</v>
          </cell>
          <cell r="AU61">
            <v>-22.182104049294381</v>
          </cell>
          <cell r="AV61">
            <v>40.403029336852995</v>
          </cell>
          <cell r="AW61">
            <v>-61.436977988128987</v>
          </cell>
          <cell r="AX61">
            <v>121.36451224777898</v>
          </cell>
          <cell r="AY61">
            <v>201.8348269</v>
          </cell>
          <cell r="AZ61">
            <v>452.11191719999999</v>
          </cell>
          <cell r="BA61">
            <v>634.03739156683002</v>
          </cell>
          <cell r="BB61">
            <v>770.14144122412006</v>
          </cell>
          <cell r="BC61">
            <v>836.73323555312004</v>
          </cell>
          <cell r="BD61">
            <v>1038.22326555312</v>
          </cell>
          <cell r="BE61">
            <v>1155.3804721583399</v>
          </cell>
          <cell r="BF61">
            <v>1611.1448098073299</v>
          </cell>
          <cell r="BG61">
            <v>1730.44530980733</v>
          </cell>
          <cell r="BH61">
            <v>189.05524498733706</v>
          </cell>
          <cell r="BI61">
            <v>448.83139900175655</v>
          </cell>
          <cell r="BJ61">
            <v>616.17194364346153</v>
          </cell>
          <cell r="BK61">
            <v>749.50145459213252</v>
          </cell>
          <cell r="BL61">
            <v>838.27535297042687</v>
          </cell>
          <cell r="BM61">
            <v>999.36235363357389</v>
          </cell>
          <cell r="BN61">
            <v>1177.9565382269229</v>
          </cell>
          <cell r="BO61">
            <v>1512.356363628134</v>
          </cell>
          <cell r="BP61">
            <v>1561.2673153548815</v>
          </cell>
          <cell r="BQ61">
            <v>12.779581912662934</v>
          </cell>
          <cell r="BR61">
            <v>3.2805181982434419</v>
          </cell>
          <cell r="BS61">
            <v>17.865447923368492</v>
          </cell>
          <cell r="BT61">
            <v>20.63998663198754</v>
          </cell>
          <cell r="BU61">
            <v>-1.5421174173068266</v>
          </cell>
          <cell r="BV61">
            <v>38.860911919546083</v>
          </cell>
          <cell r="BW61">
            <v>-22.576066068583032</v>
          </cell>
          <cell r="BX61">
            <v>98.788446179195944</v>
          </cell>
          <cell r="BY61">
            <v>169.1779944524485</v>
          </cell>
          <cell r="BZ61">
            <v>22.509</v>
          </cell>
          <cell r="CA61">
            <v>141.8793</v>
          </cell>
          <cell r="CB61">
            <v>144.3749</v>
          </cell>
          <cell r="CC61">
            <v>452.11191719999999</v>
          </cell>
          <cell r="CD61">
            <v>308.76319999999998</v>
          </cell>
          <cell r="CE61">
            <v>143.34871720000001</v>
          </cell>
          <cell r="CF61">
            <v>46.426749431279376</v>
          </cell>
        </row>
        <row r="62">
          <cell r="G62" t="str">
            <v>Más Bonos Dec. 4308, Ley 55 y Dec. 700</v>
          </cell>
          <cell r="L62">
            <v>56.5</v>
          </cell>
          <cell r="N62">
            <v>56.5</v>
          </cell>
          <cell r="O62">
            <v>0</v>
          </cell>
          <cell r="P62">
            <v>0</v>
          </cell>
          <cell r="Q62">
            <v>0</v>
          </cell>
          <cell r="R62">
            <v>0</v>
          </cell>
          <cell r="S62">
            <v>0</v>
          </cell>
          <cell r="T62">
            <v>0</v>
          </cell>
          <cell r="U62">
            <v>0</v>
          </cell>
          <cell r="V62">
            <v>0</v>
          </cell>
          <cell r="W62">
            <v>0</v>
          </cell>
          <cell r="X62">
            <v>0</v>
          </cell>
          <cell r="Y62">
            <v>0</v>
          </cell>
          <cell r="Z62">
            <v>0</v>
          </cell>
          <cell r="AA62">
            <v>0</v>
          </cell>
          <cell r="AB62">
            <v>5.2501547750273832E-2</v>
          </cell>
          <cell r="AC62" t="str">
            <v xml:space="preserve"> </v>
          </cell>
          <cell r="AD62">
            <v>5.2501547750273832E-2</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0.38190000000000002</v>
          </cell>
          <cell r="CA62">
            <v>10.41</v>
          </cell>
          <cell r="CB62">
            <v>0</v>
          </cell>
          <cell r="CC62">
            <v>0</v>
          </cell>
          <cell r="CD62">
            <v>10.7919</v>
          </cell>
          <cell r="CE62">
            <v>-10.7919</v>
          </cell>
          <cell r="CF62">
            <v>-100</v>
          </cell>
        </row>
        <row r="63">
          <cell r="G63" t="str">
            <v>Otra deuda Interna</v>
          </cell>
          <cell r="L63">
            <v>29.318160043431551</v>
          </cell>
          <cell r="N63">
            <v>29.318160043431551</v>
          </cell>
          <cell r="AA63">
            <v>0</v>
          </cell>
          <cell r="AB63">
            <v>2.7243341229564462E-2</v>
          </cell>
          <cell r="AC63" t="str">
            <v xml:space="preserve"> </v>
          </cell>
          <cell r="AD63">
            <v>2.7243341229564462E-2</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t="str">
            <v xml:space="preserve">n.a. </v>
          </cell>
        </row>
        <row r="64">
          <cell r="L64">
            <v>680.57764827603137</v>
          </cell>
          <cell r="M64">
            <v>0</v>
          </cell>
          <cell r="N64">
            <v>680.57764827603137</v>
          </cell>
          <cell r="Q64">
            <v>43.784005375927912</v>
          </cell>
          <cell r="R64">
            <v>60.681650563607135</v>
          </cell>
          <cell r="S64">
            <v>27.525569753600006</v>
          </cell>
          <cell r="T64">
            <v>78.137781797757199</v>
          </cell>
          <cell r="U64">
            <v>41.338865411777768</v>
          </cell>
          <cell r="V64">
            <v>81.455837502231233</v>
          </cell>
          <cell r="W64">
            <v>55.291131704666668</v>
          </cell>
          <cell r="X64">
            <v>91.961074939333315</v>
          </cell>
          <cell r="Y64">
            <v>17.176346539000001</v>
          </cell>
          <cell r="Z64">
            <v>63.657850825566527</v>
          </cell>
          <cell r="AA64">
            <v>649.205553338051</v>
          </cell>
          <cell r="AB64">
            <v>0.63241380351740051</v>
          </cell>
          <cell r="AC64" t="str">
            <v xml:space="preserve"> </v>
          </cell>
          <cell r="AD64">
            <v>0.63241380351740051</v>
          </cell>
          <cell r="AE64">
            <v>33.701909444678712</v>
          </cell>
          <cell r="AF64">
            <v>55.196141967533862</v>
          </cell>
          <cell r="AG64">
            <v>70.083727219199687</v>
          </cell>
          <cell r="AH64">
            <v>73.91212014671423</v>
          </cell>
          <cell r="AI64">
            <v>46.635437527718707</v>
          </cell>
          <cell r="AJ64">
            <v>74.9191532948835</v>
          </cell>
          <cell r="AK64">
            <v>33.701909444678712</v>
          </cell>
          <cell r="AL64">
            <v>99.743682525233297</v>
          </cell>
          <cell r="AM64">
            <v>103.82367229341455</v>
          </cell>
          <cell r="AN64">
            <v>64.673682247613073</v>
          </cell>
          <cell r="AO64">
            <v>30.745509118916949</v>
          </cell>
          <cell r="AP64">
            <v>-3.6077383983453757</v>
          </cell>
          <cell r="AQ64">
            <v>2.9051259107161442</v>
          </cell>
          <cell r="AR64">
            <v>-26.299721843271776</v>
          </cell>
          <cell r="AS64">
            <v>-13.230469583107094</v>
          </cell>
          <cell r="AT64">
            <v>-19.109867774118701</v>
          </cell>
          <cell r="AU64">
            <v>3.2186285028736989</v>
          </cell>
          <cell r="AV64">
            <v>7.6369559670990554</v>
          </cell>
          <cell r="AW64">
            <v>-18.287845023002063</v>
          </cell>
          <cell r="AX64">
            <v>-48.532540588747878</v>
          </cell>
          <cell r="AY64">
            <v>88.195438924583343</v>
          </cell>
          <cell r="AZ64">
            <v>131.97944430051126</v>
          </cell>
          <cell r="BA64">
            <v>192.66109486411841</v>
          </cell>
          <cell r="BB64">
            <v>220.18666461771841</v>
          </cell>
          <cell r="BC64">
            <v>298.32444641547562</v>
          </cell>
          <cell r="BD64">
            <v>339.66331182725338</v>
          </cell>
          <cell r="BE64">
            <v>421.11914932948463</v>
          </cell>
          <cell r="BF64">
            <v>476.4102810341513</v>
          </cell>
          <cell r="BG64">
            <v>568.37135597348458</v>
          </cell>
          <cell r="BH64">
            <v>88.898051412212567</v>
          </cell>
          <cell r="BI64">
            <v>158.98177863141225</v>
          </cell>
          <cell r="BJ64">
            <v>232.89389877812647</v>
          </cell>
          <cell r="BK64">
            <v>279.52933630584516</v>
          </cell>
          <cell r="BL64">
            <v>354.44848960072864</v>
          </cell>
          <cell r="BM64">
            <v>388.15039904540737</v>
          </cell>
          <cell r="BN64">
            <v>487.89408157064065</v>
          </cell>
          <cell r="BO64">
            <v>591.71775386405523</v>
          </cell>
          <cell r="BP64">
            <v>656.39143611166833</v>
          </cell>
          <cell r="BQ64">
            <v>-0.70261248762922435</v>
          </cell>
          <cell r="BR64">
            <v>-27.002334330900993</v>
          </cell>
          <cell r="BS64">
            <v>-40.232803914008059</v>
          </cell>
          <cell r="BT64">
            <v>-59.342671688126757</v>
          </cell>
          <cell r="BU64">
            <v>-56.124043185253015</v>
          </cell>
          <cell r="BV64">
            <v>-48.487087218153988</v>
          </cell>
          <cell r="BW64">
            <v>-66.774932241156023</v>
          </cell>
          <cell r="BX64">
            <v>-115.30747282990393</v>
          </cell>
          <cell r="BY64">
            <v>-88.020080138183744</v>
          </cell>
          <cell r="BZ64">
            <v>28.481604939999997</v>
          </cell>
          <cell r="CA64">
            <v>33.021880260000003</v>
          </cell>
          <cell r="CB64">
            <v>32.124372000000001</v>
          </cell>
          <cell r="CC64">
            <v>131.97944430051126</v>
          </cell>
          <cell r="CD64">
            <v>93.627857199999994</v>
          </cell>
          <cell r="CE64">
            <v>38.351587100511267</v>
          </cell>
          <cell r="CF64">
            <v>40.961726827292246</v>
          </cell>
        </row>
        <row r="65">
          <cell r="G65" t="str">
            <v>Pagos de Gobierno por Tesorería</v>
          </cell>
          <cell r="L65">
            <v>737.07764827603137</v>
          </cell>
          <cell r="N65">
            <v>737.07764827603137</v>
          </cell>
          <cell r="O65">
            <v>30.094171046333337</v>
          </cell>
          <cell r="P65">
            <v>58.101267878250006</v>
          </cell>
          <cell r="Q65">
            <v>43.784005375927912</v>
          </cell>
          <cell r="R65">
            <v>60.681650563607135</v>
          </cell>
          <cell r="S65">
            <v>27.525569753600006</v>
          </cell>
          <cell r="T65">
            <v>78.137781797757199</v>
          </cell>
          <cell r="U65">
            <v>41.338865411777768</v>
          </cell>
          <cell r="V65">
            <v>81.455837502231233</v>
          </cell>
          <cell r="W65">
            <v>55.291131704666668</v>
          </cell>
          <cell r="X65">
            <v>91.961074939333315</v>
          </cell>
          <cell r="Y65">
            <v>17.176346539000001</v>
          </cell>
          <cell r="Z65">
            <v>63.657850825566527</v>
          </cell>
          <cell r="AA65">
            <v>649.205553338051</v>
          </cell>
          <cell r="AB65">
            <v>0.68491535126767444</v>
          </cell>
          <cell r="AC65" t="str">
            <v xml:space="preserve"> </v>
          </cell>
          <cell r="AD65">
            <v>0.68491535126767444</v>
          </cell>
          <cell r="AE65">
            <v>33.701909444678712</v>
          </cell>
          <cell r="AF65">
            <v>55.196141967533862</v>
          </cell>
          <cell r="AG65">
            <v>70.083727219199687</v>
          </cell>
          <cell r="AH65">
            <v>73.91212014671423</v>
          </cell>
          <cell r="AI65">
            <v>46.635437527718707</v>
          </cell>
          <cell r="AJ65">
            <v>74.9191532948835</v>
          </cell>
          <cell r="AK65">
            <v>33.701909444678712</v>
          </cell>
          <cell r="AL65">
            <v>99.743682525233297</v>
          </cell>
          <cell r="AM65">
            <v>103.82367229341455</v>
          </cell>
          <cell r="AN65">
            <v>64.673682247613073</v>
          </cell>
          <cell r="AO65">
            <v>30.745509118916949</v>
          </cell>
          <cell r="AP65">
            <v>-3.6077383983453757</v>
          </cell>
          <cell r="AQ65">
            <v>2.9051259107161442</v>
          </cell>
          <cell r="AR65">
            <v>-26.299721843271776</v>
          </cell>
          <cell r="AS65">
            <v>-13.230469583107094</v>
          </cell>
          <cell r="AT65">
            <v>-19.109867774118701</v>
          </cell>
          <cell r="AU65">
            <v>3.2186285028736989</v>
          </cell>
          <cell r="AV65">
            <v>7.6369559670990554</v>
          </cell>
          <cell r="AW65">
            <v>-18.287845023002063</v>
          </cell>
          <cell r="AX65">
            <v>-48.532540588747878</v>
          </cell>
          <cell r="AY65">
            <v>88.195438924583343</v>
          </cell>
          <cell r="AZ65">
            <v>131.97944430051126</v>
          </cell>
          <cell r="BA65">
            <v>192.66109486411841</v>
          </cell>
          <cell r="BB65">
            <v>220.18666461771841</v>
          </cell>
          <cell r="BC65">
            <v>298.32444641547562</v>
          </cell>
          <cell r="BD65">
            <v>339.66331182725338</v>
          </cell>
          <cell r="BE65">
            <v>421.11914932948463</v>
          </cell>
          <cell r="BF65">
            <v>476.4102810341513</v>
          </cell>
          <cell r="BG65">
            <v>568.37135597348458</v>
          </cell>
          <cell r="BH65">
            <v>88.898051412212567</v>
          </cell>
          <cell r="BI65">
            <v>158.98177863141225</v>
          </cell>
          <cell r="BJ65">
            <v>232.89389877812647</v>
          </cell>
          <cell r="BK65">
            <v>279.52933630584516</v>
          </cell>
          <cell r="BL65">
            <v>354.44848960072864</v>
          </cell>
          <cell r="BM65">
            <v>388.15039904540737</v>
          </cell>
          <cell r="BN65">
            <v>487.89408157064065</v>
          </cell>
          <cell r="BO65">
            <v>591.71775386405523</v>
          </cell>
          <cell r="BP65">
            <v>656.39143611166833</v>
          </cell>
          <cell r="BQ65">
            <v>-0.70261248762922435</v>
          </cell>
          <cell r="BR65">
            <v>-27.002334330900993</v>
          </cell>
          <cell r="BS65">
            <v>-40.232803914008059</v>
          </cell>
          <cell r="BT65">
            <v>-59.342671688126757</v>
          </cell>
          <cell r="BU65">
            <v>-56.124043185253015</v>
          </cell>
          <cell r="BV65">
            <v>-48.487087218153988</v>
          </cell>
          <cell r="BW65">
            <v>-66.774932241156023</v>
          </cell>
          <cell r="BX65">
            <v>-115.30747282990393</v>
          </cell>
          <cell r="BY65">
            <v>-88.020080138183744</v>
          </cell>
          <cell r="BZ65">
            <v>28.863504939999999</v>
          </cell>
          <cell r="CA65">
            <v>43.43188026</v>
          </cell>
          <cell r="CB65">
            <v>32.124372000000001</v>
          </cell>
          <cell r="CC65">
            <v>131.97944430051126</v>
          </cell>
          <cell r="CD65">
            <v>104.41975719999999</v>
          </cell>
          <cell r="CE65">
            <v>27.559687100511269</v>
          </cell>
          <cell r="CF65">
            <v>26.393172939221564</v>
          </cell>
        </row>
        <row r="66">
          <cell r="G66" t="str">
            <v>Menos Bonos Dec.4308, Ley 55 y Dec. 700</v>
          </cell>
          <cell r="L66">
            <v>-56.5</v>
          </cell>
          <cell r="N66">
            <v>-56.5</v>
          </cell>
          <cell r="AA66">
            <v>0</v>
          </cell>
          <cell r="AB66">
            <v>-5.2501547750273832E-2</v>
          </cell>
          <cell r="AC66" t="str">
            <v xml:space="preserve"> </v>
          </cell>
          <cell r="AD66">
            <v>-5.2501547750273832E-2</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-0.38190000000000002</v>
          </cell>
          <cell r="CA66">
            <v>-10.41</v>
          </cell>
          <cell r="CB66">
            <v>0</v>
          </cell>
          <cell r="CC66">
            <v>0</v>
          </cell>
          <cell r="CD66">
            <v>-10.7919</v>
          </cell>
          <cell r="CE66">
            <v>10.7919</v>
          </cell>
          <cell r="CF66">
            <v>100</v>
          </cell>
        </row>
        <row r="67">
          <cell r="AX67">
            <v>0</v>
          </cell>
          <cell r="BN67">
            <v>0</v>
          </cell>
          <cell r="BO67">
            <v>0</v>
          </cell>
          <cell r="BP67">
            <v>0</v>
          </cell>
          <cell r="BW67">
            <v>0</v>
          </cell>
          <cell r="BX67">
            <v>0</v>
          </cell>
          <cell r="BY67">
            <v>0</v>
          </cell>
        </row>
        <row r="68">
          <cell r="AX68">
            <v>0</v>
          </cell>
          <cell r="BN68">
            <v>0</v>
          </cell>
          <cell r="BO68">
            <v>0</v>
          </cell>
          <cell r="BP68">
            <v>0</v>
          </cell>
          <cell r="BW68">
            <v>0</v>
          </cell>
          <cell r="BX68">
            <v>0</v>
          </cell>
          <cell r="BY68">
            <v>0</v>
          </cell>
        </row>
        <row r="69">
          <cell r="L69">
            <v>-1815.6808864698833</v>
          </cell>
          <cell r="M69">
            <v>-126.89999999999999</v>
          </cell>
          <cell r="N69">
            <v>-1942.5808864698829</v>
          </cell>
          <cell r="Q69">
            <v>-445.39502127331752</v>
          </cell>
          <cell r="R69">
            <v>-197.47139198043283</v>
          </cell>
          <cell r="S69">
            <v>-279.30859940319692</v>
          </cell>
          <cell r="T69">
            <v>216.32875682968938</v>
          </cell>
          <cell r="U69">
            <v>-98.808356011792966</v>
          </cell>
          <cell r="V69">
            <v>357.72888966002097</v>
          </cell>
          <cell r="W69">
            <v>-484.28307522222531</v>
          </cell>
          <cell r="X69">
            <v>232.22477878003292</v>
          </cell>
          <cell r="Y69">
            <v>-234.47440347146949</v>
          </cell>
          <cell r="Z69">
            <v>67.156309439434835</v>
          </cell>
          <cell r="AA69">
            <v>-1004.6721324599114</v>
          </cell>
          <cell r="AB69">
            <v>-1.6871868453143024</v>
          </cell>
          <cell r="AC69">
            <v>-0.11791940547804865</v>
          </cell>
          <cell r="AD69">
            <v>-1.8051062507923508</v>
          </cell>
          <cell r="AE69">
            <v>-342.42051332934034</v>
          </cell>
          <cell r="AF69">
            <v>406.54498249970561</v>
          </cell>
          <cell r="AG69">
            <v>-666.02484487698825</v>
          </cell>
          <cell r="AH69">
            <v>-139.50961375217958</v>
          </cell>
          <cell r="AI69">
            <v>-349.43378398148525</v>
          </cell>
          <cell r="AJ69">
            <v>139.11951925919243</v>
          </cell>
          <cell r="AK69">
            <v>-147.46399630213136</v>
          </cell>
          <cell r="AL69">
            <v>99.859936070350159</v>
          </cell>
          <cell r="AM69">
            <v>-575.21163207220479</v>
          </cell>
          <cell r="AN69">
            <v>229.40283581708059</v>
          </cell>
          <cell r="AO69">
            <v>-409.18258179056477</v>
          </cell>
          <cell r="AP69">
            <v>-54.90637721763926</v>
          </cell>
          <cell r="AQ69">
            <v>-147.58811175938035</v>
          </cell>
          <cell r="AR69">
            <v>220.62982360367073</v>
          </cell>
          <cell r="AS69">
            <v>-57.961778228253252</v>
          </cell>
          <cell r="AT69">
            <v>70.125184578288327</v>
          </cell>
          <cell r="AU69">
            <v>77.209237570496953</v>
          </cell>
          <cell r="AV69">
            <v>48.655640290338397</v>
          </cell>
          <cell r="AW69">
            <v>257.86895358967081</v>
          </cell>
          <cell r="AX69">
            <v>90.928556849979486</v>
          </cell>
          <cell r="AY69">
            <v>-148.20612437927457</v>
          </cell>
          <cell r="AZ69">
            <v>-601.56673350996152</v>
          </cell>
          <cell r="BA69">
            <v>-802.56271764178473</v>
          </cell>
          <cell r="BB69">
            <v>-1085.4142173241407</v>
          </cell>
          <cell r="BC69">
            <v>-873.8272846691325</v>
          </cell>
          <cell r="BD69">
            <v>-975.3575400406171</v>
          </cell>
          <cell r="BE69">
            <v>-620.74095300323643</v>
          </cell>
          <cell r="BF69">
            <v>-1113.4426234460498</v>
          </cell>
          <cell r="BG69">
            <v>-881.21784466601457</v>
          </cell>
          <cell r="BH69">
            <v>6.1256000615321682</v>
          </cell>
          <cell r="BI69">
            <v>-601.90037570662298</v>
          </cell>
          <cell r="BJ69">
            <v>-741.40998945880165</v>
          </cell>
          <cell r="BK69">
            <v>-1090.8437734402869</v>
          </cell>
          <cell r="BL69">
            <v>-951.72425418109469</v>
          </cell>
          <cell r="BM69">
            <v>-1099.1882504832265</v>
          </cell>
          <cell r="BN69">
            <v>-999.32831441287658</v>
          </cell>
          <cell r="BO69">
            <v>-1574.5399464850814</v>
          </cell>
          <cell r="BP69">
            <v>-1345.1371106680008</v>
          </cell>
          <cell r="BQ69">
            <v>-154.33172444080657</v>
          </cell>
          <cell r="BR69">
            <v>0.33364219666083272</v>
          </cell>
          <cell r="BS69">
            <v>-61.152728182982742</v>
          </cell>
          <cell r="BT69">
            <v>5.4295561161453136</v>
          </cell>
          <cell r="BU69">
            <v>77.8969695119618</v>
          </cell>
          <cell r="BV69">
            <v>123.83071044260976</v>
          </cell>
          <cell r="BW69">
            <v>378.58736140964015</v>
          </cell>
          <cell r="BX69">
            <v>461.09732303903161</v>
          </cell>
          <cell r="BY69">
            <v>463.91926600198622</v>
          </cell>
          <cell r="BZ69">
            <v>-223.73991493999995</v>
          </cell>
          <cell r="CA69">
            <v>204.57784495400028</v>
          </cell>
          <cell r="CB69">
            <v>-284.70977049999999</v>
          </cell>
          <cell r="CC69">
            <v>-601.56673350996152</v>
          </cell>
          <cell r="CD69">
            <v>-303.87184048600056</v>
          </cell>
          <cell r="CE69">
            <v>-297.69489302396096</v>
          </cell>
          <cell r="CF69">
            <v>97.967252427154676</v>
          </cell>
        </row>
        <row r="70">
          <cell r="AX70">
            <v>0</v>
          </cell>
          <cell r="BN70">
            <v>0</v>
          </cell>
          <cell r="BO70">
            <v>0</v>
          </cell>
        </row>
        <row r="71">
          <cell r="L71" t="e">
            <v>#REF!</v>
          </cell>
          <cell r="M71" t="e">
            <v>#REF!</v>
          </cell>
          <cell r="N71" t="e">
            <v>#REF!</v>
          </cell>
          <cell r="Q71">
            <v>404.7786453096212</v>
          </cell>
          <cell r="R71">
            <v>265.80763936931908</v>
          </cell>
          <cell r="S71">
            <v>241.58523357122994</v>
          </cell>
          <cell r="T71">
            <v>258.14069976800113</v>
          </cell>
          <cell r="U71">
            <v>246.26153916855324</v>
          </cell>
          <cell r="V71">
            <v>254.81999630365004</v>
          </cell>
          <cell r="W71">
            <v>217.43101778686668</v>
          </cell>
          <cell r="X71">
            <v>294.67137153757579</v>
          </cell>
          <cell r="Y71">
            <v>292.82296226800003</v>
          </cell>
          <cell r="Z71">
            <v>671.79916426696855</v>
          </cell>
          <cell r="AA71">
            <v>3593.7375903045527</v>
          </cell>
          <cell r="AB71" t="e">
            <v>#VALUE!</v>
          </cell>
          <cell r="AC71" t="e">
            <v>#VALUE!</v>
          </cell>
          <cell r="AD71">
            <v>2.6715333763513591</v>
          </cell>
          <cell r="AE71">
            <v>233.55099404603934</v>
          </cell>
          <cell r="AF71">
            <v>376.67698818875624</v>
          </cell>
          <cell r="AG71">
            <v>566.83263536502761</v>
          </cell>
          <cell r="AH71">
            <v>243.77043497050661</v>
          </cell>
          <cell r="AI71">
            <v>212.5075514024339</v>
          </cell>
          <cell r="AJ71">
            <v>245.09899648454331</v>
          </cell>
          <cell r="AK71">
            <v>225.82966824904469</v>
          </cell>
          <cell r="AL71">
            <v>120.99124882127424</v>
          </cell>
          <cell r="AM71">
            <v>148.21699874495661</v>
          </cell>
          <cell r="AN71">
            <v>318.21058238754068</v>
          </cell>
          <cell r="AO71">
            <v>140.61762979284902</v>
          </cell>
          <cell r="AP71">
            <v>-82.345610499372668</v>
          </cell>
          <cell r="AQ71">
            <v>-82.263050780656215</v>
          </cell>
          <cell r="AR71">
            <v>-162.05399005540642</v>
          </cell>
          <cell r="AS71">
            <v>22.037204398812463</v>
          </cell>
          <cell r="AT71">
            <v>29.077682168796031</v>
          </cell>
          <cell r="AU71">
            <v>13.041703283457821</v>
          </cell>
          <cell r="AV71">
            <v>20.431870919508555</v>
          </cell>
          <cell r="AW71">
            <v>133.8287474823758</v>
          </cell>
          <cell r="AX71">
            <v>69.214019041910063</v>
          </cell>
          <cell r="AY71">
            <v>445.61932095476669</v>
          </cell>
          <cell r="AZ71">
            <v>850.39796626438783</v>
          </cell>
          <cell r="BA71">
            <v>1116.2056056337069</v>
          </cell>
          <cell r="BB71">
            <v>1357.7908392049369</v>
          </cell>
          <cell r="BC71">
            <v>1615.9315389729379</v>
          </cell>
          <cell r="BD71">
            <v>1862.1930781414912</v>
          </cell>
          <cell r="BE71">
            <v>2117.0130744451412</v>
          </cell>
          <cell r="BF71">
            <v>2334.4440922320077</v>
          </cell>
          <cell r="BG71">
            <v>2629.1154637695831</v>
          </cell>
          <cell r="BH71">
            <v>610.22798223479549</v>
          </cell>
          <cell r="BI71">
            <v>1177.0606175998232</v>
          </cell>
          <cell r="BJ71">
            <v>1420.8310525703296</v>
          </cell>
          <cell r="BK71">
            <v>1633.3386039727634</v>
          </cell>
          <cell r="BL71">
            <v>1878.4376004573069</v>
          </cell>
          <cell r="BM71">
            <v>2104.2672687063509</v>
          </cell>
          <cell r="BN71">
            <v>2225.2585175276258</v>
          </cell>
          <cell r="BO71">
            <v>2373.4755162725824</v>
          </cell>
          <cell r="BP71">
            <v>2691.6860986601232</v>
          </cell>
          <cell r="BQ71">
            <v>-164.60866128002888</v>
          </cell>
          <cell r="BR71">
            <v>-326.66265133543533</v>
          </cell>
          <cell r="BS71">
            <v>-304.62544693662289</v>
          </cell>
          <cell r="BT71">
            <v>-275.54776476782672</v>
          </cell>
          <cell r="BU71">
            <v>-262.5060614843689</v>
          </cell>
          <cell r="BV71">
            <v>-242.07419056486026</v>
          </cell>
          <cell r="BW71">
            <v>-108.2454430824846</v>
          </cell>
          <cell r="BX71">
            <v>-39.03142404057462</v>
          </cell>
          <cell r="BY71">
            <v>-62.570634890540077</v>
          </cell>
          <cell r="BZ71" t="e">
            <v>#REF!</v>
          </cell>
          <cell r="CA71" t="e">
            <v>#REF!</v>
          </cell>
          <cell r="CB71" t="e">
            <v>#REF!</v>
          </cell>
          <cell r="CC71">
            <v>850.39796626438783</v>
          </cell>
          <cell r="CD71" t="e">
            <v>#REF!</v>
          </cell>
          <cell r="CE71" t="e">
            <v>#REF!</v>
          </cell>
          <cell r="CF71" t="e">
            <v>#REF!</v>
          </cell>
        </row>
        <row r="72">
          <cell r="E72" t="str">
            <v>Pagos de Tesorería</v>
          </cell>
          <cell r="L72">
            <v>3514.7940188775583</v>
          </cell>
          <cell r="N72">
            <v>3514.7940188775583</v>
          </cell>
          <cell r="O72">
            <v>174.4589679</v>
          </cell>
          <cell r="P72">
            <v>344.26113530559996</v>
          </cell>
          <cell r="Q72">
            <v>446.07478770851003</v>
          </cell>
          <cell r="R72">
            <v>286.61469061841001</v>
          </cell>
          <cell r="S72">
            <v>263.49508699622999</v>
          </cell>
          <cell r="T72">
            <v>288.22889391689</v>
          </cell>
          <cell r="U72">
            <v>292.79478604021995</v>
          </cell>
          <cell r="V72">
            <v>298.83532918865001</v>
          </cell>
          <cell r="W72">
            <v>278.4794187402</v>
          </cell>
          <cell r="X72">
            <v>354.03609999999998</v>
          </cell>
          <cell r="Y72">
            <v>335.36387422000001</v>
          </cell>
          <cell r="Z72">
            <v>709.13866272752421</v>
          </cell>
          <cell r="AA72">
            <v>4071.7817333622338</v>
          </cell>
          <cell r="AB72">
            <v>3.2660553276898581</v>
          </cell>
          <cell r="AC72" t="str">
            <v xml:space="preserve"> </v>
          </cell>
          <cell r="AD72">
            <v>3.2660553276898581</v>
          </cell>
          <cell r="AE72">
            <v>231.0275881636864</v>
          </cell>
          <cell r="AF72">
            <v>368.1</v>
          </cell>
          <cell r="AG72">
            <v>592.79030718091258</v>
          </cell>
          <cell r="AH72">
            <v>252.99941535282608</v>
          </cell>
          <cell r="AI72">
            <v>220.53273162984632</v>
          </cell>
          <cell r="AJ72">
            <v>288.03308634826163</v>
          </cell>
          <cell r="AK72">
            <v>271.8774886372143</v>
          </cell>
          <cell r="AL72">
            <v>226.96551584542317</v>
          </cell>
          <cell r="AM72">
            <v>234.8606634210708</v>
          </cell>
          <cell r="AN72">
            <v>369.89976459090315</v>
          </cell>
          <cell r="AO72">
            <v>247.67866217899549</v>
          </cell>
          <cell r="AP72">
            <v>-56.568620263686398</v>
          </cell>
          <cell r="AQ72">
            <v>-23.838864694400058</v>
          </cell>
          <cell r="AR72">
            <v>-146.71551947240255</v>
          </cell>
          <cell r="AS72">
            <v>33.615275265583932</v>
          </cell>
          <cell r="AT72">
            <v>42.962355366383662</v>
          </cell>
          <cell r="AU72">
            <v>0.19580756862836779</v>
          </cell>
          <cell r="AV72">
            <v>20.917297403005648</v>
          </cell>
          <cell r="AW72">
            <v>71.869813343226838</v>
          </cell>
          <cell r="AX72">
            <v>43.618755319129207</v>
          </cell>
          <cell r="AY72">
            <v>518.72010320560003</v>
          </cell>
          <cell r="AZ72">
            <v>964.79489091411006</v>
          </cell>
          <cell r="BA72">
            <v>1251.40958153252</v>
          </cell>
          <cell r="BB72">
            <v>1514.9046685287499</v>
          </cell>
          <cell r="BC72">
            <v>1803.1335624456399</v>
          </cell>
          <cell r="BD72">
            <v>2095.9283484858597</v>
          </cell>
          <cell r="BE72">
            <v>2394.7636776745098</v>
          </cell>
          <cell r="BF72">
            <v>2673.2430964147097</v>
          </cell>
          <cell r="BG72">
            <v>3027.2791964147095</v>
          </cell>
          <cell r="BH72">
            <v>599.12758816368637</v>
          </cell>
          <cell r="BI72">
            <v>1191.9178953445989</v>
          </cell>
          <cell r="BJ72">
            <v>1444.9173106974249</v>
          </cell>
          <cell r="BK72">
            <v>1665.4500423272711</v>
          </cell>
          <cell r="BL72">
            <v>1953.4831286755327</v>
          </cell>
          <cell r="BM72">
            <v>2225.3606173127469</v>
          </cell>
          <cell r="BN72">
            <v>2452.3261331581698</v>
          </cell>
          <cell r="BO72">
            <v>2687.1867965792408</v>
          </cell>
          <cell r="BP72">
            <v>3057.0865611701438</v>
          </cell>
          <cell r="BQ72">
            <v>-80.407484958086343</v>
          </cell>
          <cell r="BR72">
            <v>-227.12300443048889</v>
          </cell>
          <cell r="BS72">
            <v>-193.50772916490496</v>
          </cell>
          <cell r="BT72">
            <v>-150.54537379852127</v>
          </cell>
          <cell r="BU72">
            <v>-150.34956622989284</v>
          </cell>
          <cell r="BV72">
            <v>-129.43226882688714</v>
          </cell>
          <cell r="BW72">
            <v>-57.56245548365996</v>
          </cell>
          <cell r="BX72">
            <v>-13.943700164531037</v>
          </cell>
          <cell r="BY72">
            <v>-29.807364755434264</v>
          </cell>
          <cell r="BZ72">
            <v>134.78899999999999</v>
          </cell>
          <cell r="CA72">
            <v>242.17066299999999</v>
          </cell>
          <cell r="CB72">
            <v>403.38990000000001</v>
          </cell>
          <cell r="CC72">
            <v>964.79489091411006</v>
          </cell>
          <cell r="CD72">
            <v>780.34956299999999</v>
          </cell>
          <cell r="CE72">
            <v>184.44532791411007</v>
          </cell>
          <cell r="CF72">
            <v>23.636244147433459</v>
          </cell>
        </row>
        <row r="73">
          <cell r="E73" t="str">
            <v>Más:</v>
          </cell>
          <cell r="N73">
            <v>0</v>
          </cell>
          <cell r="O73">
            <v>6.5908008734032561E-2</v>
          </cell>
          <cell r="P73">
            <v>7.2595369806343762E-2</v>
          </cell>
          <cell r="Q73">
            <v>2.324987539434778E-2</v>
          </cell>
          <cell r="R73">
            <v>4.5977750838899697E-2</v>
          </cell>
          <cell r="S73">
            <v>0.23697525922649668</v>
          </cell>
          <cell r="T73">
            <v>1.1475324538318397E-2</v>
          </cell>
          <cell r="U73">
            <v>0.11748336283242911</v>
          </cell>
          <cell r="V73">
            <v>0.20668019247664488</v>
          </cell>
          <cell r="W73">
            <v>6.0581415522627108E-2</v>
          </cell>
          <cell r="X73">
            <v>0.15907344062985995</v>
          </cell>
          <cell r="Y73">
            <v>0</v>
          </cell>
          <cell r="Z73">
            <v>0</v>
          </cell>
          <cell r="AB73" t="str">
            <v xml:space="preserve"> </v>
          </cell>
          <cell r="AC73" t="str">
            <v xml:space="preserve"> </v>
          </cell>
          <cell r="AD73" t="str">
            <v xml:space="preserve"> </v>
          </cell>
          <cell r="AP73">
            <v>0</v>
          </cell>
          <cell r="AQ73">
            <v>0</v>
          </cell>
          <cell r="AR73">
            <v>0</v>
          </cell>
          <cell r="AS73">
            <v>0</v>
          </cell>
          <cell r="AT73">
            <v>0</v>
          </cell>
          <cell r="AU73">
            <v>0</v>
          </cell>
          <cell r="AV73">
            <v>0</v>
          </cell>
          <cell r="AW73">
            <v>0</v>
          </cell>
          <cell r="AX73">
            <v>0</v>
          </cell>
          <cell r="BN73">
            <v>0</v>
          </cell>
          <cell r="BO73">
            <v>0</v>
          </cell>
        </row>
        <row r="74">
          <cell r="F74" t="str">
            <v>Pagos en el Exterior Diferente de Militares</v>
          </cell>
          <cell r="L74">
            <v>0</v>
          </cell>
          <cell r="M74">
            <v>145.19999999999999</v>
          </cell>
          <cell r="N74">
            <v>145.19999999999999</v>
          </cell>
          <cell r="O74">
            <v>2.5923078533333341</v>
          </cell>
          <cell r="P74">
            <v>2.855336565</v>
          </cell>
          <cell r="Q74">
            <v>0.91446905666666689</v>
          </cell>
          <cell r="R74">
            <v>1.8084066999999997</v>
          </cell>
          <cell r="S74">
            <v>9.3207614270000025</v>
          </cell>
          <cell r="T74">
            <v>0.45134991166666677</v>
          </cell>
          <cell r="U74">
            <v>4.6208806783333314</v>
          </cell>
          <cell r="V74">
            <v>8.1291894016666664</v>
          </cell>
          <cell r="W74">
            <v>2.3828011533333333</v>
          </cell>
          <cell r="X74">
            <v>6.256710486666667</v>
          </cell>
          <cell r="Y74">
            <v>0</v>
          </cell>
          <cell r="Z74">
            <v>0</v>
          </cell>
          <cell r="AA74">
            <v>39.332213233666671</v>
          </cell>
          <cell r="AB74" t="str">
            <v xml:space="preserve"> </v>
          </cell>
          <cell r="AC74">
            <v>0.13492433156353556</v>
          </cell>
          <cell r="AD74">
            <v>0.13492433156353556</v>
          </cell>
          <cell r="AE74">
            <v>15.65</v>
          </cell>
          <cell r="AF74">
            <v>40.5</v>
          </cell>
          <cell r="AG74">
            <v>12.904</v>
          </cell>
          <cell r="AH74">
            <v>13.2</v>
          </cell>
          <cell r="AI74">
            <v>14.2</v>
          </cell>
          <cell r="AJ74">
            <v>15.2</v>
          </cell>
          <cell r="AK74">
            <v>16.2</v>
          </cell>
          <cell r="AL74">
            <v>17.2</v>
          </cell>
          <cell r="AM74">
            <v>18.2</v>
          </cell>
          <cell r="AN74">
            <v>19.2</v>
          </cell>
          <cell r="AO74">
            <v>20.2</v>
          </cell>
          <cell r="AP74">
            <v>-13.057692146666666</v>
          </cell>
          <cell r="AQ74">
            <v>-37.644663434999998</v>
          </cell>
          <cell r="AR74">
            <v>-11.989530943333333</v>
          </cell>
          <cell r="AS74">
            <v>-11.3915933</v>
          </cell>
          <cell r="AT74">
            <v>-4.8792385729999967</v>
          </cell>
          <cell r="AU74">
            <v>-14.748650088333333</v>
          </cell>
          <cell r="AV74">
            <v>-11.579119321666667</v>
          </cell>
          <cell r="AW74">
            <v>-9.0708105983333329</v>
          </cell>
          <cell r="AX74">
            <v>-15.817198846666667</v>
          </cell>
          <cell r="AY74">
            <v>5.4476444183333346</v>
          </cell>
          <cell r="AZ74">
            <v>6.362113475000001</v>
          </cell>
          <cell r="BA74">
            <v>8.1705201750000001</v>
          </cell>
          <cell r="BB74">
            <v>17.491281602000001</v>
          </cell>
          <cell r="BC74">
            <v>17.942631513666669</v>
          </cell>
          <cell r="BD74">
            <v>22.563512192000001</v>
          </cell>
          <cell r="BE74">
            <v>30.692701593666669</v>
          </cell>
          <cell r="BF74">
            <v>33.075502747000002</v>
          </cell>
          <cell r="BG74">
            <v>39.332213233666671</v>
          </cell>
          <cell r="BH74">
            <v>56.15</v>
          </cell>
          <cell r="BI74">
            <v>69.054000000000002</v>
          </cell>
          <cell r="BJ74">
            <v>82.254000000000005</v>
          </cell>
          <cell r="BK74">
            <v>96.454000000000008</v>
          </cell>
          <cell r="BL74">
            <v>111.65400000000001</v>
          </cell>
          <cell r="BM74">
            <v>127.85400000000001</v>
          </cell>
          <cell r="BN74">
            <v>145.054</v>
          </cell>
          <cell r="BO74">
            <v>163.25399999999999</v>
          </cell>
          <cell r="BP74">
            <v>182.45399999999998</v>
          </cell>
          <cell r="BQ74">
            <v>-50.702355581666666</v>
          </cell>
          <cell r="BR74">
            <v>-62.691886525000001</v>
          </cell>
          <cell r="BS74">
            <v>-74.083479825000012</v>
          </cell>
          <cell r="BT74">
            <v>-78.962718398000007</v>
          </cell>
          <cell r="BU74">
            <v>-93.711368486333342</v>
          </cell>
          <cell r="BV74">
            <v>-105.29048780800001</v>
          </cell>
          <cell r="BW74">
            <v>-114.36129840633333</v>
          </cell>
          <cell r="BX74">
            <v>-130.17849725299999</v>
          </cell>
          <cell r="BY74">
            <v>-143.12178676633332</v>
          </cell>
          <cell r="BZ74">
            <v>1.2943359999999999</v>
          </cell>
          <cell r="CA74">
            <v>7.2988343999999987</v>
          </cell>
          <cell r="CB74">
            <v>3.3513150000000005</v>
          </cell>
          <cell r="CC74">
            <v>6.362113475000001</v>
          </cell>
          <cell r="CD74">
            <v>11.944485399999998</v>
          </cell>
          <cell r="CE74">
            <v>-5.5823719249999968</v>
          </cell>
          <cell r="CF74">
            <v>-46.735976796455361</v>
          </cell>
        </row>
        <row r="75">
          <cell r="F75" t="str">
            <v>Menos Transferencias</v>
          </cell>
          <cell r="L75">
            <v>-346.29999999999995</v>
          </cell>
          <cell r="M75">
            <v>0</v>
          </cell>
          <cell r="N75">
            <v>-346.29999999999995</v>
          </cell>
          <cell r="O75">
            <v>-11.120173399999999</v>
          </cell>
          <cell r="P75">
            <v>-29.652177999999999</v>
          </cell>
          <cell r="Q75">
            <v>-10.730986</v>
          </cell>
          <cell r="R75">
            <v>-5.4240189999999995</v>
          </cell>
          <cell r="S75">
            <v>-14.851702899999999</v>
          </cell>
          <cell r="T75">
            <v>-13.2781456</v>
          </cell>
          <cell r="U75">
            <v>-40.577399999999997</v>
          </cell>
          <cell r="V75">
            <v>-20.845372000000001</v>
          </cell>
          <cell r="W75">
            <v>-31.52</v>
          </cell>
          <cell r="X75">
            <v>-31.52</v>
          </cell>
          <cell r="Y75">
            <v>-15.52</v>
          </cell>
          <cell r="Z75">
            <v>-10.82</v>
          </cell>
          <cell r="AA75">
            <v>-235.85997690000002</v>
          </cell>
          <cell r="AB75">
            <v>-0.32179267231716502</v>
          </cell>
          <cell r="AC75" t="str">
            <v xml:space="preserve"> </v>
          </cell>
          <cell r="AD75">
            <v>-0.32179267231716502</v>
          </cell>
          <cell r="AE75">
            <v>0</v>
          </cell>
          <cell r="AF75">
            <v>-1.4073423994790084</v>
          </cell>
          <cell r="AG75">
            <v>-8.4886565217673784</v>
          </cell>
          <cell r="AH75">
            <v>-13.209656852907692</v>
          </cell>
          <cell r="AI75">
            <v>-1.1169049332947674</v>
          </cell>
          <cell r="AJ75">
            <v>-26.974367510777135</v>
          </cell>
          <cell r="AK75">
            <v>-23.559686270522533</v>
          </cell>
          <cell r="AL75">
            <v>-99.783051730031275</v>
          </cell>
          <cell r="AM75">
            <v>-67.327521146702423</v>
          </cell>
          <cell r="AN75">
            <v>-33.373038673950695</v>
          </cell>
          <cell r="AO75">
            <v>-35.530150621440647</v>
          </cell>
          <cell r="AP75">
            <v>-11.120173399999999</v>
          </cell>
          <cell r="AQ75">
            <v>-28.24483560052099</v>
          </cell>
          <cell r="AR75">
            <v>-2.2423294782326213</v>
          </cell>
          <cell r="AS75">
            <v>7.7856378529076924</v>
          </cell>
          <cell r="AT75">
            <v>-13.734797966705232</v>
          </cell>
          <cell r="AU75">
            <v>13.696221910777135</v>
          </cell>
          <cell r="AV75">
            <v>-17.017713729477464</v>
          </cell>
          <cell r="AW75">
            <v>78.937679730031277</v>
          </cell>
          <cell r="AX75">
            <v>35.807521146702427</v>
          </cell>
          <cell r="AY75">
            <v>-40.772351400000005</v>
          </cell>
          <cell r="AZ75">
            <v>-51.503337399999999</v>
          </cell>
          <cell r="BA75">
            <v>-56.927356400000001</v>
          </cell>
          <cell r="BB75">
            <v>-71.7790593</v>
          </cell>
          <cell r="BC75">
            <v>-85.057204900000002</v>
          </cell>
          <cell r="BD75">
            <v>-125.6346049</v>
          </cell>
          <cell r="BE75">
            <v>-146.4799769</v>
          </cell>
          <cell r="BF75">
            <v>-177.99997689999998</v>
          </cell>
          <cell r="BG75">
            <v>-209.51997689999999</v>
          </cell>
          <cell r="BH75">
            <v>-1.4073423994790084</v>
          </cell>
          <cell r="BI75">
            <v>-9.8959989212463881</v>
          </cell>
          <cell r="BJ75">
            <v>-23.10565577415408</v>
          </cell>
          <cell r="BK75">
            <v>-24.222560707448849</v>
          </cell>
          <cell r="BL75">
            <v>-51.196928218225978</v>
          </cell>
          <cell r="BM75">
            <v>-74.756614488748511</v>
          </cell>
          <cell r="BN75">
            <v>-174.53966621877979</v>
          </cell>
          <cell r="BO75">
            <v>-241.86718736548221</v>
          </cell>
          <cell r="BP75">
            <v>-275.24022603943291</v>
          </cell>
          <cell r="BQ75">
            <v>-39.365009000520992</v>
          </cell>
          <cell r="BR75">
            <v>-41.607338478753611</v>
          </cell>
          <cell r="BS75">
            <v>-33.821700625845921</v>
          </cell>
          <cell r="BT75">
            <v>-47.556498592551151</v>
          </cell>
          <cell r="BU75">
            <v>-33.860276681774018</v>
          </cell>
          <cell r="BV75">
            <v>-50.877990411251474</v>
          </cell>
          <cell r="BW75">
            <v>28.059689318779789</v>
          </cell>
          <cell r="BX75">
            <v>63.867210465482231</v>
          </cell>
          <cell r="BY75">
            <v>65.720249139432923</v>
          </cell>
          <cell r="BZ75">
            <v>-5.0979999999999999</v>
          </cell>
          <cell r="CA75">
            <v>-1.7290000000000001</v>
          </cell>
          <cell r="CB75">
            <v>-32.038000000000004</v>
          </cell>
          <cell r="CC75">
            <v>-51.503337399999999</v>
          </cell>
          <cell r="CD75">
            <v>-38.865000000000002</v>
          </cell>
          <cell r="CE75">
            <v>-12.638337399999998</v>
          </cell>
          <cell r="CF75">
            <v>32.518557571079377</v>
          </cell>
        </row>
        <row r="76">
          <cell r="G76" t="str">
            <v>Subsidio Tarifas Eléctricas</v>
          </cell>
          <cell r="L76">
            <v>-97.1</v>
          </cell>
          <cell r="N76">
            <v>-97.1</v>
          </cell>
          <cell r="O76">
            <v>0</v>
          </cell>
          <cell r="P76">
            <v>0</v>
          </cell>
          <cell r="Q76">
            <v>0</v>
          </cell>
          <cell r="R76">
            <v>0</v>
          </cell>
          <cell r="S76">
            <v>0</v>
          </cell>
          <cell r="T76">
            <v>0</v>
          </cell>
          <cell r="U76">
            <v>-27</v>
          </cell>
          <cell r="V76">
            <v>-10.054</v>
          </cell>
          <cell r="W76">
            <v>-27</v>
          </cell>
          <cell r="X76">
            <v>-27</v>
          </cell>
          <cell r="Y76">
            <v>-6</v>
          </cell>
          <cell r="Z76">
            <v>0</v>
          </cell>
          <cell r="AA76">
            <v>-97.054000000000002</v>
          </cell>
          <cell r="AB76">
            <v>-9.0228323655780332E-2</v>
          </cell>
          <cell r="AC76" t="str">
            <v xml:space="preserve"> </v>
          </cell>
          <cell r="AD76">
            <v>-9.0228323655780332E-2</v>
          </cell>
          <cell r="AE76">
            <v>0</v>
          </cell>
          <cell r="AF76">
            <v>-1.398905882451426</v>
          </cell>
          <cell r="AG76">
            <v>-8.3462902969269273</v>
          </cell>
          <cell r="AH76">
            <v>-0.29018558979381703</v>
          </cell>
          <cell r="AI76">
            <v>-0.1804515432331299</v>
          </cell>
          <cell r="AJ76">
            <v>-26.186607733326635</v>
          </cell>
          <cell r="AK76">
            <v>-7.3156031040458071E-3</v>
          </cell>
          <cell r="AL76">
            <v>-26.010220414040198</v>
          </cell>
          <cell r="AM76">
            <v>-34.680022937123816</v>
          </cell>
          <cell r="AN76">
            <v>0</v>
          </cell>
          <cell r="AO76">
            <v>0</v>
          </cell>
          <cell r="AP76">
            <v>0</v>
          </cell>
          <cell r="AQ76">
            <v>1.398905882451426</v>
          </cell>
          <cell r="AR76">
            <v>8.3462902969269273</v>
          </cell>
          <cell r="AS76">
            <v>0.29018558979381703</v>
          </cell>
          <cell r="AT76">
            <v>0.1804515432331299</v>
          </cell>
          <cell r="AU76">
            <v>26.186607733326635</v>
          </cell>
          <cell r="AV76">
            <v>-26.992684396895953</v>
          </cell>
          <cell r="AW76">
            <v>15.956220414040198</v>
          </cell>
          <cell r="AX76">
            <v>7.680022937123816</v>
          </cell>
          <cell r="AY76">
            <v>0</v>
          </cell>
          <cell r="AZ76">
            <v>0</v>
          </cell>
          <cell r="BA76">
            <v>0</v>
          </cell>
          <cell r="BB76">
            <v>0</v>
          </cell>
          <cell r="BC76">
            <v>0</v>
          </cell>
          <cell r="BD76">
            <v>-27</v>
          </cell>
          <cell r="BE76">
            <v>-37.054000000000002</v>
          </cell>
          <cell r="BF76">
            <v>-64.054000000000002</v>
          </cell>
          <cell r="BG76">
            <v>-91.054000000000002</v>
          </cell>
          <cell r="BH76">
            <v>-1.398905882451426</v>
          </cell>
          <cell r="BI76">
            <v>-9.7451961793783539</v>
          </cell>
          <cell r="BJ76">
            <v>-10.035381769172171</v>
          </cell>
          <cell r="BK76">
            <v>-10.2158333124053</v>
          </cell>
          <cell r="BL76">
            <v>-36.402441045731933</v>
          </cell>
          <cell r="BM76">
            <v>-36.40975664883598</v>
          </cell>
          <cell r="BN76">
            <v>-62.419977062876178</v>
          </cell>
          <cell r="BO76">
            <v>-97.1</v>
          </cell>
          <cell r="BP76">
            <v>-97.1</v>
          </cell>
          <cell r="BQ76">
            <v>1.398905882451426</v>
          </cell>
          <cell r="BR76">
            <v>9.7451961793783539</v>
          </cell>
          <cell r="BS76">
            <v>10.035381769172171</v>
          </cell>
          <cell r="BT76">
            <v>10.2158333124053</v>
          </cell>
          <cell r="BU76">
            <v>36.402441045731933</v>
          </cell>
          <cell r="BV76">
            <v>9.4097566488359803</v>
          </cell>
          <cell r="BW76">
            <v>25.365977062876176</v>
          </cell>
          <cell r="BX76">
            <v>33.045999999999992</v>
          </cell>
          <cell r="BY76">
            <v>6.0459999999999923</v>
          </cell>
          <cell r="BZ76">
            <v>0</v>
          </cell>
          <cell r="CA76">
            <v>-1.7210000000000001</v>
          </cell>
          <cell r="CB76">
            <v>-10.268000000000001</v>
          </cell>
          <cell r="CC76">
            <v>0</v>
          </cell>
          <cell r="CD76">
            <v>-11.989000000000001</v>
          </cell>
          <cell r="CE76">
            <v>11.989000000000001</v>
          </cell>
          <cell r="CF76">
            <v>-100</v>
          </cell>
        </row>
        <row r="77">
          <cell r="G77" t="str">
            <v>Fosga</v>
          </cell>
          <cell r="L77">
            <v>0</v>
          </cell>
          <cell r="N77">
            <v>0</v>
          </cell>
          <cell r="O77">
            <v>0</v>
          </cell>
          <cell r="P77">
            <v>-12.5</v>
          </cell>
          <cell r="Q77">
            <v>-3.8</v>
          </cell>
          <cell r="R77">
            <v>-4.87</v>
          </cell>
          <cell r="S77">
            <v>-5.7</v>
          </cell>
          <cell r="T77">
            <v>-7.2160000000000002</v>
          </cell>
          <cell r="U77">
            <v>-4.5199999999999996</v>
          </cell>
          <cell r="V77">
            <v>-3</v>
          </cell>
          <cell r="W77">
            <v>-4.5199999999999996</v>
          </cell>
          <cell r="X77">
            <v>-4.5199999999999996</v>
          </cell>
          <cell r="Y77">
            <v>-9.52</v>
          </cell>
          <cell r="Z77">
            <v>-10.82</v>
          </cell>
          <cell r="AA77">
            <v>-70.98599999999999</v>
          </cell>
          <cell r="AB77" t="str">
            <v xml:space="preserve"> </v>
          </cell>
          <cell r="AC77" t="str">
            <v xml:space="preserve"> </v>
          </cell>
          <cell r="AD77" t="str">
            <v xml:space="preserve"> </v>
          </cell>
          <cell r="AE77">
            <v>0</v>
          </cell>
          <cell r="AF77">
            <v>0</v>
          </cell>
          <cell r="AG77">
            <v>0</v>
          </cell>
          <cell r="AH77">
            <v>0</v>
          </cell>
          <cell r="AI77">
            <v>0</v>
          </cell>
          <cell r="AJ77">
            <v>0</v>
          </cell>
          <cell r="AK77">
            <v>0</v>
          </cell>
          <cell r="AL77">
            <v>0</v>
          </cell>
          <cell r="AM77">
            <v>0</v>
          </cell>
          <cell r="AN77">
            <v>0</v>
          </cell>
          <cell r="AO77">
            <v>0</v>
          </cell>
          <cell r="AP77">
            <v>0</v>
          </cell>
          <cell r="AQ77">
            <v>-12.5</v>
          </cell>
          <cell r="AR77">
            <v>-3.8</v>
          </cell>
          <cell r="AS77">
            <v>-4.87</v>
          </cell>
          <cell r="AT77">
            <v>-5.7</v>
          </cell>
          <cell r="AU77">
            <v>-7.2160000000000002</v>
          </cell>
          <cell r="AV77">
            <v>-4.5199999999999996</v>
          </cell>
          <cell r="AW77">
            <v>-3</v>
          </cell>
          <cell r="AX77">
            <v>-4.5199999999999996</v>
          </cell>
          <cell r="AY77">
            <v>-12.5</v>
          </cell>
          <cell r="AZ77">
            <v>-16.3</v>
          </cell>
          <cell r="BA77">
            <v>-21.17</v>
          </cell>
          <cell r="BB77">
            <v>-26.87</v>
          </cell>
          <cell r="BC77">
            <v>-34.085999999999999</v>
          </cell>
          <cell r="BD77">
            <v>-38.605999999999995</v>
          </cell>
          <cell r="BE77">
            <v>-41.605999999999995</v>
          </cell>
          <cell r="BF77">
            <v>-46.125999999999991</v>
          </cell>
          <cell r="BG77">
            <v>-50.645999999999987</v>
          </cell>
          <cell r="BH77">
            <v>0</v>
          </cell>
          <cell r="BI77">
            <v>0</v>
          </cell>
          <cell r="BJ77">
            <v>0</v>
          </cell>
          <cell r="BK77">
            <v>0</v>
          </cell>
          <cell r="BL77">
            <v>0</v>
          </cell>
          <cell r="BM77">
            <v>0</v>
          </cell>
          <cell r="BN77">
            <v>0</v>
          </cell>
          <cell r="BO77">
            <v>0</v>
          </cell>
          <cell r="BP77">
            <v>0</v>
          </cell>
          <cell r="BQ77">
            <v>-12.5</v>
          </cell>
          <cell r="BR77">
            <v>-16.3</v>
          </cell>
          <cell r="BS77">
            <v>-21.17</v>
          </cell>
          <cell r="BT77">
            <v>-26.87</v>
          </cell>
          <cell r="BU77">
            <v>-34.085999999999999</v>
          </cell>
          <cell r="BV77">
            <v>-38.605999999999995</v>
          </cell>
          <cell r="BW77">
            <v>-41.605999999999995</v>
          </cell>
          <cell r="BX77">
            <v>-46.125999999999991</v>
          </cell>
          <cell r="BY77">
            <v>-50.645999999999987</v>
          </cell>
          <cell r="BZ77">
            <v>0</v>
          </cell>
          <cell r="CA77">
            <v>0</v>
          </cell>
          <cell r="CB77">
            <v>-20.8</v>
          </cell>
          <cell r="CC77">
            <v>-16.3</v>
          </cell>
          <cell r="CD77">
            <v>-20.8</v>
          </cell>
          <cell r="CE77">
            <v>4.5</v>
          </cell>
          <cell r="CF77">
            <v>21.634615384615383</v>
          </cell>
        </row>
        <row r="78">
          <cell r="G78" t="str">
            <v>Ancianos Indigentes</v>
          </cell>
          <cell r="L78">
            <v>-29</v>
          </cell>
          <cell r="N78">
            <v>-29</v>
          </cell>
          <cell r="O78">
            <v>-1.8348734</v>
          </cell>
          <cell r="P78">
            <v>-5.9269780000000001</v>
          </cell>
          <cell r="Q78">
            <v>-2.8377759999999999</v>
          </cell>
          <cell r="R78">
            <v>-0.37401899999999999</v>
          </cell>
          <cell r="S78">
            <v>-4.4152029000000006</v>
          </cell>
          <cell r="T78">
            <v>-1.4326456000000001</v>
          </cell>
          <cell r="U78">
            <v>-0.22790000000000002</v>
          </cell>
          <cell r="V78">
            <v>-7.6561999999999991E-2</v>
          </cell>
          <cell r="W78">
            <v>0</v>
          </cell>
          <cell r="X78">
            <v>0</v>
          </cell>
          <cell r="Y78">
            <v>0</v>
          </cell>
          <cell r="Z78">
            <v>0</v>
          </cell>
          <cell r="AA78">
            <v>-17.125956900000002</v>
          </cell>
          <cell r="AB78">
            <v>-2.6947697075361789E-2</v>
          </cell>
          <cell r="AC78" t="str">
            <v xml:space="preserve"> </v>
          </cell>
          <cell r="AD78">
            <v>-2.6947697075361789E-2</v>
          </cell>
          <cell r="AE78">
            <v>0</v>
          </cell>
          <cell r="AF78">
            <v>-8.4365170275823194E-3</v>
          </cell>
          <cell r="AG78">
            <v>-0.14236622484045164</v>
          </cell>
          <cell r="AH78">
            <v>-12.919471263113875</v>
          </cell>
          <cell r="AI78">
            <v>-0.93645339006163753</v>
          </cell>
          <cell r="AJ78">
            <v>-0.78775977745049908</v>
          </cell>
          <cell r="AK78">
            <v>-0.33851524573174058</v>
          </cell>
          <cell r="AL78">
            <v>-1.6440662557501047</v>
          </cell>
          <cell r="AM78">
            <v>-1.4331533300605466</v>
          </cell>
          <cell r="AN78">
            <v>-2.1586937944326263</v>
          </cell>
          <cell r="AO78">
            <v>-4.3158057419225804</v>
          </cell>
          <cell r="AP78">
            <v>-1.8348734</v>
          </cell>
          <cell r="AQ78">
            <v>-5.9185414829724179</v>
          </cell>
          <cell r="AR78">
            <v>-2.6954097751595483</v>
          </cell>
          <cell r="AS78">
            <v>12.545452263113875</v>
          </cell>
          <cell r="AT78">
            <v>-3.4787495099383632</v>
          </cell>
          <cell r="AU78">
            <v>-0.644885822549501</v>
          </cell>
          <cell r="AV78">
            <v>0.11061524573174056</v>
          </cell>
          <cell r="AW78">
            <v>1.5675042557501047</v>
          </cell>
          <cell r="AX78">
            <v>1.4331533300605466</v>
          </cell>
          <cell r="AY78">
            <v>-7.7618514000000003</v>
          </cell>
          <cell r="AZ78">
            <v>-10.599627399999999</v>
          </cell>
          <cell r="BA78">
            <v>-10.9736464</v>
          </cell>
          <cell r="BB78">
            <v>-15.3888493</v>
          </cell>
          <cell r="BC78">
            <v>-16.821494900000001</v>
          </cell>
          <cell r="BD78">
            <v>-17.049394900000003</v>
          </cell>
          <cell r="BE78">
            <v>-17.125956900000002</v>
          </cell>
          <cell r="BF78">
            <v>-17.125956900000002</v>
          </cell>
          <cell r="BG78">
            <v>-17.125956900000002</v>
          </cell>
          <cell r="BH78">
            <v>-8.4365170275823194E-3</v>
          </cell>
          <cell r="BI78">
            <v>-0.15080274186803397</v>
          </cell>
          <cell r="BJ78">
            <v>-13.070274004981909</v>
          </cell>
          <cell r="BK78">
            <v>-14.006727395043548</v>
          </cell>
          <cell r="BL78">
            <v>-14.794487172494048</v>
          </cell>
          <cell r="BM78">
            <v>-15.133002418225788</v>
          </cell>
          <cell r="BN78">
            <v>-16.777068673975894</v>
          </cell>
          <cell r="BO78">
            <v>-18.210222004036439</v>
          </cell>
          <cell r="BP78">
            <v>-20.368915798469065</v>
          </cell>
          <cell r="BQ78">
            <v>-7.7534148829724181</v>
          </cell>
          <cell r="BR78">
            <v>-10.448824658131965</v>
          </cell>
          <cell r="BS78">
            <v>2.0966276049819097</v>
          </cell>
          <cell r="BT78">
            <v>-1.3821219049564526</v>
          </cell>
          <cell r="BU78">
            <v>-2.0270077275059535</v>
          </cell>
          <cell r="BV78">
            <v>-1.9163924817742153</v>
          </cell>
          <cell r="BW78">
            <v>-0.34888822602410841</v>
          </cell>
          <cell r="BX78">
            <v>1.0842651040364366</v>
          </cell>
          <cell r="BY78">
            <v>3.2429588984690625</v>
          </cell>
          <cell r="BZ78">
            <v>0</v>
          </cell>
          <cell r="CA78">
            <v>-8.0000000000000002E-3</v>
          </cell>
          <cell r="CB78">
            <v>-0.13500000000000001</v>
          </cell>
          <cell r="CC78">
            <v>-10.599627399999999</v>
          </cell>
          <cell r="CD78">
            <v>-0.14300000000000002</v>
          </cell>
          <cell r="CE78">
            <v>-10.456627399999999</v>
          </cell>
          <cell r="CF78">
            <v>40.063566076461399</v>
          </cell>
        </row>
        <row r="79">
          <cell r="G79" t="str">
            <v>Fondo Solidaridad Pensional</v>
          </cell>
          <cell r="L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t="str">
            <v xml:space="preserve"> </v>
          </cell>
          <cell r="AC79" t="str">
            <v xml:space="preserve"> </v>
          </cell>
          <cell r="AD79" t="str">
            <v xml:space="preserve"> </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-5.0979999999999999</v>
          </cell>
          <cell r="CA79">
            <v>0</v>
          </cell>
          <cell r="CB79">
            <v>-0.83499999999999996</v>
          </cell>
          <cell r="CC79">
            <v>0</v>
          </cell>
          <cell r="CD79">
            <v>-5.9329999999999998</v>
          </cell>
          <cell r="CE79">
            <v>5.9329999999999998</v>
          </cell>
          <cell r="CF79">
            <v>100</v>
          </cell>
        </row>
        <row r="80">
          <cell r="G80" t="str">
            <v>Fondo Compensación Educativa</v>
          </cell>
          <cell r="L80">
            <v>-220.2</v>
          </cell>
          <cell r="N80">
            <v>-220.2</v>
          </cell>
          <cell r="O80">
            <v>-9.2852999999999994</v>
          </cell>
          <cell r="P80">
            <v>-11.225200000000001</v>
          </cell>
          <cell r="Q80">
            <v>-4.09321</v>
          </cell>
          <cell r="R80">
            <v>-0.18</v>
          </cell>
          <cell r="S80">
            <v>-4.7365000000000004</v>
          </cell>
          <cell r="T80">
            <v>-4.6295000000000002</v>
          </cell>
          <cell r="U80">
            <v>-8.8294999999999995</v>
          </cell>
          <cell r="V80">
            <v>-7.7148100000000008</v>
          </cell>
          <cell r="W80">
            <v>0</v>
          </cell>
          <cell r="X80">
            <v>0</v>
          </cell>
          <cell r="Y80">
            <v>0</v>
          </cell>
          <cell r="Z80">
            <v>0</v>
          </cell>
          <cell r="AA80">
            <v>-50.694019999999995</v>
          </cell>
          <cell r="AB80">
            <v>-0.20461665158602299</v>
          </cell>
          <cell r="AC80" t="str">
            <v xml:space="preserve"> </v>
          </cell>
          <cell r="AD80">
            <v>-0.20461665158602299</v>
          </cell>
          <cell r="AE80">
            <v>0</v>
          </cell>
          <cell r="AF80">
            <v>0</v>
          </cell>
          <cell r="AG80">
            <v>0</v>
          </cell>
          <cell r="AH80">
            <v>0</v>
          </cell>
          <cell r="AI80">
            <v>0</v>
          </cell>
          <cell r="AJ80">
            <v>0</v>
          </cell>
          <cell r="AK80">
            <v>-23.213855421686748</v>
          </cell>
          <cell r="AL80">
            <v>-72.128765060240966</v>
          </cell>
          <cell r="AM80">
            <v>-31.214344879518066</v>
          </cell>
          <cell r="AN80">
            <v>-31.214344879518066</v>
          </cell>
          <cell r="AO80">
            <v>-31.214344879518066</v>
          </cell>
          <cell r="AP80">
            <v>-9.2852999999999994</v>
          </cell>
          <cell r="AQ80">
            <v>-11.225200000000001</v>
          </cell>
          <cell r="AR80">
            <v>-4.09321</v>
          </cell>
          <cell r="AS80">
            <v>-0.18</v>
          </cell>
          <cell r="AT80">
            <v>-4.7365000000000004</v>
          </cell>
          <cell r="AU80">
            <v>-4.6295000000000002</v>
          </cell>
          <cell r="AV80">
            <v>14.384355421686749</v>
          </cell>
          <cell r="AW80">
            <v>64.413955060240966</v>
          </cell>
          <cell r="AX80">
            <v>31.214344879518066</v>
          </cell>
          <cell r="AY80">
            <v>-20.5105</v>
          </cell>
          <cell r="AZ80">
            <v>-24.60371</v>
          </cell>
          <cell r="BA80">
            <v>-24.783709999999999</v>
          </cell>
          <cell r="BB80">
            <v>-29.520209999999999</v>
          </cell>
          <cell r="BC80">
            <v>-34.149709999999999</v>
          </cell>
          <cell r="BD80">
            <v>-42.979209999999995</v>
          </cell>
          <cell r="BE80">
            <v>-50.694019999999995</v>
          </cell>
          <cell r="BF80">
            <v>-50.694019999999995</v>
          </cell>
          <cell r="BG80">
            <v>-50.694019999999995</v>
          </cell>
          <cell r="BH80">
            <v>0</v>
          </cell>
          <cell r="BI80">
            <v>0</v>
          </cell>
          <cell r="BJ80">
            <v>0</v>
          </cell>
          <cell r="BK80">
            <v>0</v>
          </cell>
          <cell r="BL80">
            <v>0</v>
          </cell>
          <cell r="BM80">
            <v>-23.213855421686748</v>
          </cell>
          <cell r="BN80">
            <v>-95.34262048192771</v>
          </cell>
          <cell r="BO80">
            <v>-126.55696536144578</v>
          </cell>
          <cell r="BP80">
            <v>-157.77131024096383</v>
          </cell>
          <cell r="BQ80">
            <v>-20.5105</v>
          </cell>
          <cell r="BR80">
            <v>-24.60371</v>
          </cell>
          <cell r="BS80">
            <v>-24.783709999999999</v>
          </cell>
          <cell r="BT80">
            <v>-29.520209999999999</v>
          </cell>
          <cell r="BU80">
            <v>-34.149709999999999</v>
          </cell>
          <cell r="BV80">
            <v>-19.765354578313246</v>
          </cell>
          <cell r="BW80">
            <v>44.648600481927716</v>
          </cell>
          <cell r="BX80">
            <v>75.862945361445782</v>
          </cell>
          <cell r="BY80">
            <v>107.07729024096383</v>
          </cell>
          <cell r="BZ80">
            <v>0</v>
          </cell>
          <cell r="CA80">
            <v>0</v>
          </cell>
          <cell r="CB80">
            <v>0</v>
          </cell>
          <cell r="CC80">
            <v>-24.60371</v>
          </cell>
          <cell r="CD80">
            <v>0</v>
          </cell>
          <cell r="CE80">
            <v>-24.60371</v>
          </cell>
          <cell r="CF80" t="str">
            <v xml:space="preserve">n.a. </v>
          </cell>
        </row>
        <row r="81">
          <cell r="F81" t="str">
            <v>Menos Gastos Generales Equipo Militar CSF</v>
          </cell>
          <cell r="L81">
            <v>-345.9</v>
          </cell>
          <cell r="N81">
            <v>-345.9</v>
          </cell>
          <cell r="O81">
            <v>-1.4947000000000001</v>
          </cell>
          <cell r="P81">
            <v>-7.1885000000000003</v>
          </cell>
          <cell r="Q81">
            <v>-5.5836000000000006</v>
          </cell>
          <cell r="R81">
            <v>-9.1050000000000004</v>
          </cell>
          <cell r="S81">
            <v>-9.4905000000000008</v>
          </cell>
          <cell r="T81">
            <v>-10.8744</v>
          </cell>
          <cell r="U81">
            <v>-5.8631000000000002</v>
          </cell>
          <cell r="V81">
            <v>-28.824999999999999</v>
          </cell>
          <cell r="W81">
            <v>-28.824999999999999</v>
          </cell>
          <cell r="X81">
            <v>-28.824999999999999</v>
          </cell>
          <cell r="Y81">
            <v>-28.824999999999999</v>
          </cell>
          <cell r="Z81">
            <v>-28.824999999999999</v>
          </cell>
          <cell r="AA81">
            <v>-193.72479999999999</v>
          </cell>
          <cell r="AB81">
            <v>-0.32142097994371183</v>
          </cell>
          <cell r="AC81" t="str">
            <v xml:space="preserve"> </v>
          </cell>
          <cell r="AD81">
            <v>-0.32142097994371183</v>
          </cell>
          <cell r="AE81">
            <v>-0.38659411764705881</v>
          </cell>
          <cell r="AF81">
            <v>-29.059669411764705</v>
          </cell>
          <cell r="AG81">
            <v>-6.7430152941176473</v>
          </cell>
          <cell r="AH81">
            <v>-6.4093235294117639</v>
          </cell>
          <cell r="AI81">
            <v>-12.415775294117648</v>
          </cell>
          <cell r="AJ81">
            <v>-22.467222352941175</v>
          </cell>
          <cell r="AK81">
            <v>-29.995634117647054</v>
          </cell>
          <cell r="AL81">
            <v>-14.698715294117646</v>
          </cell>
          <cell r="AM81">
            <v>-28.823643529411765</v>
          </cell>
          <cell r="AN81">
            <v>-28.823643529411765</v>
          </cell>
          <cell r="AO81">
            <v>-83.038381764705875</v>
          </cell>
          <cell r="AP81">
            <v>-1.1081058823529413</v>
          </cell>
          <cell r="AQ81">
            <v>21.871169411764704</v>
          </cell>
          <cell r="AR81">
            <v>1.1594152941176468</v>
          </cell>
          <cell r="AS81">
            <v>-2.6956764705882366</v>
          </cell>
          <cell r="AT81">
            <v>2.9252752941176468</v>
          </cell>
          <cell r="AU81">
            <v>11.592822352941175</v>
          </cell>
          <cell r="AV81">
            <v>24.132534117647054</v>
          </cell>
          <cell r="AW81">
            <v>-14.126284705882354</v>
          </cell>
          <cell r="AX81">
            <v>-1.3564705882345152E-3</v>
          </cell>
          <cell r="AY81">
            <v>-8.6832000000000011</v>
          </cell>
          <cell r="AZ81">
            <v>-14.266800000000002</v>
          </cell>
          <cell r="BA81">
            <v>-23.3718</v>
          </cell>
          <cell r="BB81">
            <v>-32.862300000000005</v>
          </cell>
          <cell r="BC81">
            <v>-43.736700000000006</v>
          </cell>
          <cell r="BD81">
            <v>-49.599800000000009</v>
          </cell>
          <cell r="BE81">
            <v>-78.424800000000005</v>
          </cell>
          <cell r="BF81">
            <v>-107.24980000000001</v>
          </cell>
          <cell r="BG81">
            <v>-136.07480000000001</v>
          </cell>
          <cell r="BH81">
            <v>-29.446263529411763</v>
          </cell>
          <cell r="BI81">
            <v>-36.189278823529406</v>
          </cell>
          <cell r="BJ81">
            <v>-42.598602352941171</v>
          </cell>
          <cell r="BK81">
            <v>-55.014377647058822</v>
          </cell>
          <cell r="BL81">
            <v>-77.4816</v>
          </cell>
          <cell r="BM81">
            <v>-107.47723411764706</v>
          </cell>
          <cell r="BN81">
            <v>-122.17594941176471</v>
          </cell>
          <cell r="BO81">
            <v>-150.99959294117647</v>
          </cell>
          <cell r="BP81">
            <v>-179.82323647058823</v>
          </cell>
          <cell r="BQ81">
            <v>20.76306352941176</v>
          </cell>
          <cell r="BR81">
            <v>21.922478823529403</v>
          </cell>
          <cell r="BS81">
            <v>19.226802352941171</v>
          </cell>
          <cell r="BT81">
            <v>22.152077647058817</v>
          </cell>
          <cell r="BU81">
            <v>33.744899999999994</v>
          </cell>
          <cell r="BV81">
            <v>57.877434117647049</v>
          </cell>
          <cell r="BW81">
            <v>43.7511494117647</v>
          </cell>
          <cell r="BX81">
            <v>43.749792941176466</v>
          </cell>
          <cell r="BY81">
            <v>43.748436470588217</v>
          </cell>
          <cell r="BZ81">
            <v>-9.5000000000000001E-2</v>
          </cell>
          <cell r="CA81">
            <v>-7.141</v>
          </cell>
          <cell r="CB81">
            <v>-1.657</v>
          </cell>
          <cell r="CC81">
            <v>-14.266800000000002</v>
          </cell>
          <cell r="CD81">
            <v>-8.8930000000000007</v>
          </cell>
          <cell r="CE81">
            <v>-5.373800000000001</v>
          </cell>
          <cell r="CF81">
            <v>60.427302372652662</v>
          </cell>
        </row>
        <row r="82">
          <cell r="F82" t="str">
            <v>Menos Préstamos Presupuestales CSF</v>
          </cell>
          <cell r="L82">
            <v>-92.8</v>
          </cell>
          <cell r="N82">
            <v>-92.8</v>
          </cell>
          <cell r="O82">
            <v>-13.231018806666667</v>
          </cell>
          <cell r="P82">
            <v>-15.8618564625</v>
          </cell>
          <cell r="Q82">
            <v>-25.896025455555556</v>
          </cell>
          <cell r="R82">
            <v>-8.0864389490909101</v>
          </cell>
          <cell r="S82">
            <v>-6.8884119520000011</v>
          </cell>
          <cell r="T82">
            <v>-6.3869984605555548</v>
          </cell>
          <cell r="U82">
            <v>-4.7136275499999991</v>
          </cell>
          <cell r="V82">
            <v>-2.4741502866666671</v>
          </cell>
          <cell r="W82">
            <v>-3.0862021066666667</v>
          </cell>
          <cell r="X82">
            <v>-5.2764389490909096</v>
          </cell>
          <cell r="Y82">
            <v>1.8040880479999979</v>
          </cell>
          <cell r="Z82">
            <v>2.3055015394444442</v>
          </cell>
          <cell r="AA82">
            <v>-87.791579391348506</v>
          </cell>
          <cell r="AB82">
            <v>-8.6232630641157729E-2</v>
          </cell>
          <cell r="AC82" t="str">
            <v xml:space="preserve"> </v>
          </cell>
          <cell r="AD82">
            <v>-8.6232630641157729E-2</v>
          </cell>
          <cell r="AE82">
            <v>-12.74</v>
          </cell>
          <cell r="AF82">
            <v>-1.456</v>
          </cell>
          <cell r="AG82">
            <v>-23.63</v>
          </cell>
          <cell r="AH82">
            <v>-2.81</v>
          </cell>
          <cell r="AI82">
            <v>-8.692499999999999</v>
          </cell>
          <cell r="AJ82">
            <v>-8.692499999999999</v>
          </cell>
          <cell r="AK82">
            <v>-8.692499999999999</v>
          </cell>
          <cell r="AL82">
            <v>-8.692499999999999</v>
          </cell>
          <cell r="AM82">
            <v>-8.692499999999999</v>
          </cell>
          <cell r="AN82">
            <v>-8.692499999999999</v>
          </cell>
          <cell r="AO82">
            <v>-8.692499999999999</v>
          </cell>
          <cell r="AP82">
            <v>-0.49101880666666631</v>
          </cell>
          <cell r="AQ82">
            <v>-14.405856462500001</v>
          </cell>
          <cell r="AR82">
            <v>-2.2660254555555568</v>
          </cell>
          <cell r="AS82">
            <v>-5.2764389490909096</v>
          </cell>
          <cell r="AT82">
            <v>1.8040880479999979</v>
          </cell>
          <cell r="AU82">
            <v>2.3055015394444442</v>
          </cell>
          <cell r="AV82">
            <v>3.9788724499999999</v>
          </cell>
          <cell r="AW82">
            <v>6.2183497133333319</v>
          </cell>
          <cell r="AX82">
            <v>5.6062978933333323</v>
          </cell>
          <cell r="AY82">
            <v>-29.092875269166669</v>
          </cell>
          <cell r="AZ82">
            <v>-54.988900724722228</v>
          </cell>
          <cell r="BA82">
            <v>-63.07533967381314</v>
          </cell>
          <cell r="BB82">
            <v>-69.963751625813146</v>
          </cell>
          <cell r="BC82">
            <v>-76.350750086368706</v>
          </cell>
          <cell r="BD82">
            <v>-81.064377636368704</v>
          </cell>
          <cell r="BE82">
            <v>-83.538527923035375</v>
          </cell>
          <cell r="BF82">
            <v>-86.624730029702036</v>
          </cell>
          <cell r="BG82">
            <v>-91.901168978792953</v>
          </cell>
          <cell r="BH82">
            <v>-14.196</v>
          </cell>
          <cell r="BI82">
            <v>-37.826000000000001</v>
          </cell>
          <cell r="BJ82">
            <v>-40.636000000000003</v>
          </cell>
          <cell r="BK82">
            <v>-49.328500000000005</v>
          </cell>
          <cell r="BL82">
            <v>-58.021000000000001</v>
          </cell>
          <cell r="BM82">
            <v>-66.713499999999996</v>
          </cell>
          <cell r="BN82">
            <v>-75.405999999999992</v>
          </cell>
          <cell r="BO82">
            <v>-84.098499999999987</v>
          </cell>
          <cell r="BP82">
            <v>-92.790999999999983</v>
          </cell>
          <cell r="BQ82">
            <v>-14.896875269166669</v>
          </cell>
          <cell r="BR82">
            <v>-17.162900724722228</v>
          </cell>
          <cell r="BS82">
            <v>-22.439339673813137</v>
          </cell>
          <cell r="BT82">
            <v>-20.63525162581314</v>
          </cell>
          <cell r="BU82">
            <v>-18.329750086368705</v>
          </cell>
          <cell r="BV82">
            <v>-14.350877636368708</v>
          </cell>
          <cell r="BW82">
            <v>-8.1325279230353829</v>
          </cell>
          <cell r="BX82">
            <v>-2.5262300297020488</v>
          </cell>
          <cell r="BY82">
            <v>0.88983102120702995</v>
          </cell>
          <cell r="BZ82">
            <v>0</v>
          </cell>
          <cell r="CA82">
            <v>0</v>
          </cell>
          <cell r="CB82">
            <v>-13.54111</v>
          </cell>
          <cell r="CC82">
            <v>-54.988900724722228</v>
          </cell>
          <cell r="CD82">
            <v>-13.54111</v>
          </cell>
          <cell r="CE82">
            <v>-41.447790724722225</v>
          </cell>
          <cell r="CF82">
            <v>-306.08857563908884</v>
          </cell>
        </row>
        <row r="83">
          <cell r="AX83">
            <v>0</v>
          </cell>
          <cell r="BN83">
            <v>0</v>
          </cell>
          <cell r="BO83">
            <v>0</v>
          </cell>
        </row>
        <row r="84">
          <cell r="L84" t="e">
            <v>#REF!</v>
          </cell>
          <cell r="M84" t="e">
            <v>#REF!</v>
          </cell>
          <cell r="N84" t="e">
            <v>#REF!</v>
          </cell>
          <cell r="Q84">
            <v>1967.561798502649</v>
          </cell>
          <cell r="R84">
            <v>1601.3593586210206</v>
          </cell>
          <cell r="S84">
            <v>1700.632725426872</v>
          </cell>
          <cell r="T84">
            <v>1417.4514927429736</v>
          </cell>
          <cell r="U84">
            <v>1843.8241934066289</v>
          </cell>
          <cell r="V84">
            <v>1413.4552901216946</v>
          </cell>
          <cell r="W84">
            <v>1993.6851469276467</v>
          </cell>
          <cell r="X84">
            <v>1442.8363761355058</v>
          </cell>
          <cell r="Y84">
            <v>1619.0656806351003</v>
          </cell>
          <cell r="Z84">
            <v>2116.219692815831</v>
          </cell>
          <cell r="AA84">
            <v>19767.110563321941</v>
          </cell>
          <cell r="AB84" t="e">
            <v>#REF!</v>
          </cell>
          <cell r="AC84" t="e">
            <v>#REF!</v>
          </cell>
          <cell r="AD84" t="e">
            <v>#REF!</v>
          </cell>
          <cell r="AE84">
            <v>1302.3073577677512</v>
          </cell>
          <cell r="AF84">
            <v>1408.2547076321514</v>
          </cell>
          <cell r="AG84">
            <v>2257.467780242016</v>
          </cell>
          <cell r="AH84">
            <v>1602.550304772906</v>
          </cell>
          <cell r="AI84">
            <v>1586.9993259246439</v>
          </cell>
          <cell r="AJ84">
            <v>1424.4919971241065</v>
          </cell>
          <cell r="AK84">
            <v>1760.1468281597852</v>
          </cell>
          <cell r="AL84">
            <v>1385.4289587072624</v>
          </cell>
          <cell r="AM84">
            <v>1871.2085221322488</v>
          </cell>
          <cell r="AN84">
            <v>1450.6000278141439</v>
          </cell>
          <cell r="AO84">
            <v>1521.9814850443481</v>
          </cell>
          <cell r="AP84">
            <v>-10.981333217537895</v>
          </cell>
          <cell r="AQ84">
            <v>-48.561924196343853</v>
          </cell>
          <cell r="AR84">
            <v>-289.90598173936701</v>
          </cell>
          <cell r="AS84">
            <v>-1.1909461518853277</v>
          </cell>
          <cell r="AT84">
            <v>113.63339950222803</v>
          </cell>
          <cell r="AU84">
            <v>-7.0405043811329051</v>
          </cell>
          <cell r="AV84">
            <v>83.677365246843692</v>
          </cell>
          <cell r="AW84">
            <v>28.026331414432207</v>
          </cell>
          <cell r="AX84">
            <v>122.47662479539781</v>
          </cell>
          <cell r="AY84">
            <v>2651.0188079860209</v>
          </cell>
          <cell r="AZ84">
            <v>4618.5806064886692</v>
          </cell>
          <cell r="BA84">
            <v>6219.939965109691</v>
          </cell>
          <cell r="BB84">
            <v>7920.5726905365627</v>
          </cell>
          <cell r="BC84">
            <v>9338.0241832795364</v>
          </cell>
          <cell r="BD84">
            <v>11181.848376686165</v>
          </cell>
          <cell r="BE84">
            <v>12595.303666807862</v>
          </cell>
          <cell r="BF84">
            <v>14588.988813735506</v>
          </cell>
          <cell r="BG84">
            <v>16031.825189871011</v>
          </cell>
          <cell r="BH84">
            <v>2710.5620653999026</v>
          </cell>
          <cell r="BI84">
            <v>4968.0298456419187</v>
          </cell>
          <cell r="BJ84">
            <v>6570.5801504148239</v>
          </cell>
          <cell r="BK84">
            <v>8157.5794763394679</v>
          </cell>
          <cell r="BL84">
            <v>9582.0714734635749</v>
          </cell>
          <cell r="BM84">
            <v>11342.218301623359</v>
          </cell>
          <cell r="BN84">
            <v>12727.647260330621</v>
          </cell>
          <cell r="BO84">
            <v>14598.85578246287</v>
          </cell>
          <cell r="BP84">
            <v>16049.455810277013</v>
          </cell>
          <cell r="BQ84">
            <v>-59.543257413881875</v>
          </cell>
          <cell r="BR84">
            <v>-349.44923915324841</v>
          </cell>
          <cell r="BS84">
            <v>-350.64018530513346</v>
          </cell>
          <cell r="BT84">
            <v>-237.00678580290509</v>
          </cell>
          <cell r="BU84">
            <v>-244.04729018403773</v>
          </cell>
          <cell r="BV84">
            <v>-160.36992493719382</v>
          </cell>
          <cell r="BW84">
            <v>-132.34359352275897</v>
          </cell>
          <cell r="BX84">
            <v>-9.8669687273632007</v>
          </cell>
          <cell r="BY84">
            <v>-17.630620406001981</v>
          </cell>
          <cell r="BZ84" t="e">
            <v>#REF!</v>
          </cell>
          <cell r="CA84" t="e">
            <v>#REF!</v>
          </cell>
          <cell r="CB84" t="e">
            <v>#REF!</v>
          </cell>
          <cell r="CC84">
            <v>4618.5806064886692</v>
          </cell>
          <cell r="CD84" t="e">
            <v>#REF!</v>
          </cell>
          <cell r="CE84" t="e">
            <v>#REF!</v>
          </cell>
          <cell r="CF84" t="e">
            <v>#REF!</v>
          </cell>
        </row>
        <row r="85">
          <cell r="AX85">
            <v>0</v>
          </cell>
          <cell r="BN85">
            <v>0</v>
          </cell>
          <cell r="BO85">
            <v>0</v>
          </cell>
        </row>
        <row r="86">
          <cell r="L86" t="e">
            <v>#REF!</v>
          </cell>
          <cell r="M86" t="e">
            <v>#REF!</v>
          </cell>
          <cell r="N86" t="e">
            <v>#REF!</v>
          </cell>
          <cell r="Q86">
            <v>-850.17366658293872</v>
          </cell>
          <cell r="R86">
            <v>-463.2790313497519</v>
          </cell>
          <cell r="S86">
            <v>-520.89383297442691</v>
          </cell>
          <cell r="T86">
            <v>-41.811942938311745</v>
          </cell>
          <cell r="U86">
            <v>-345.06989518034618</v>
          </cell>
          <cell r="V86">
            <v>102.90889335637092</v>
          </cell>
          <cell r="W86">
            <v>-701.71409300909204</v>
          </cell>
          <cell r="X86">
            <v>-62.446592757542874</v>
          </cell>
          <cell r="Y86">
            <v>-527.29736573946957</v>
          </cell>
          <cell r="Z86">
            <v>-604.64285482753371</v>
          </cell>
          <cell r="AA86">
            <v>-4598.4097227644643</v>
          </cell>
          <cell r="AB86" t="e">
            <v>#REF!</v>
          </cell>
          <cell r="AC86" t="e">
            <v>#REF!</v>
          </cell>
          <cell r="AD86" t="e">
            <v>#REF!</v>
          </cell>
          <cell r="AE86">
            <v>-575.9715073753797</v>
          </cell>
          <cell r="AF86">
            <v>29.867994310949371</v>
          </cell>
          <cell r="AG86">
            <v>-1232.8574802420158</v>
          </cell>
          <cell r="AH86">
            <v>-383.28004872268616</v>
          </cell>
          <cell r="AI86">
            <v>-561.94133538391918</v>
          </cell>
          <cell r="AJ86">
            <v>-105.97947722535088</v>
          </cell>
          <cell r="AK86">
            <v>-373.29366455117605</v>
          </cell>
          <cell r="AL86">
            <v>-21.131312750924081</v>
          </cell>
          <cell r="AM86">
            <v>-723.42863081716143</v>
          </cell>
          <cell r="AN86">
            <v>-88.807746570460097</v>
          </cell>
          <cell r="AO86">
            <v>-549.80021158341378</v>
          </cell>
          <cell r="AP86">
            <v>27.439233281733436</v>
          </cell>
          <cell r="AQ86">
            <v>-65.325060978724139</v>
          </cell>
          <cell r="AR86">
            <v>382.68381365907703</v>
          </cell>
          <cell r="AS86">
            <v>-79.998982627065743</v>
          </cell>
          <cell r="AT86">
            <v>41.047502409492267</v>
          </cell>
          <cell r="AU86">
            <v>64.167534287039132</v>
          </cell>
          <cell r="AV86">
            <v>28.223769370829871</v>
          </cell>
          <cell r="AW86">
            <v>124.04020610729501</v>
          </cell>
          <cell r="AX86">
            <v>21.714537808069394</v>
          </cell>
          <cell r="AY86">
            <v>-593.82544533404121</v>
          </cell>
          <cell r="AZ86">
            <v>-1451.9646997743494</v>
          </cell>
          <cell r="BA86">
            <v>-1918.7683232754916</v>
          </cell>
          <cell r="BB86">
            <v>-2443.2050565290774</v>
          </cell>
          <cell r="BC86">
            <v>-2489.7588236420706</v>
          </cell>
          <cell r="BD86">
            <v>-2837.5506181821083</v>
          </cell>
          <cell r="BE86">
            <v>-2737.7540274483777</v>
          </cell>
          <cell r="BF86">
            <v>-3447.886715678058</v>
          </cell>
          <cell r="BG86">
            <v>-3510.3333084355982</v>
          </cell>
          <cell r="BH86">
            <v>-604.10238217326332</v>
          </cell>
          <cell r="BI86">
            <v>-1778.9609933064462</v>
          </cell>
          <cell r="BJ86">
            <v>-2162.2410420291312</v>
          </cell>
          <cell r="BK86">
            <v>-2724.1823774130503</v>
          </cell>
          <cell r="BL86">
            <v>-2830.1618546384016</v>
          </cell>
          <cell r="BM86">
            <v>-3203.4555191895774</v>
          </cell>
          <cell r="BN86">
            <v>-3224.5868319405026</v>
          </cell>
          <cell r="BO86">
            <v>-3948.015462757664</v>
          </cell>
          <cell r="BP86">
            <v>-4036.823209328124</v>
          </cell>
          <cell r="BQ86">
            <v>10.276936839222316</v>
          </cell>
          <cell r="BR86">
            <v>326.99629353209616</v>
          </cell>
          <cell r="BS86">
            <v>243.47271875364015</v>
          </cell>
          <cell r="BT86">
            <v>280.97732088397203</v>
          </cell>
          <cell r="BU86">
            <v>340.4030309963307</v>
          </cell>
          <cell r="BV86">
            <v>365.90490100747002</v>
          </cell>
          <cell r="BW86">
            <v>486.83280449212498</v>
          </cell>
          <cell r="BX86">
            <v>500.128747079606</v>
          </cell>
          <cell r="BY86">
            <v>526.48990089252584</v>
          </cell>
          <cell r="BZ86" t="e">
            <v>#REF!</v>
          </cell>
          <cell r="CA86" t="e">
            <v>#REF!</v>
          </cell>
          <cell r="CB86" t="e">
            <v>#REF!</v>
          </cell>
          <cell r="CC86">
            <v>-1451.9646997743494</v>
          </cell>
          <cell r="CD86" t="e">
            <v>#REF!</v>
          </cell>
          <cell r="CE86" t="e">
            <v>#REF!</v>
          </cell>
          <cell r="CF86" t="e">
            <v>#REF!</v>
          </cell>
        </row>
        <row r="87">
          <cell r="AX87">
            <v>0</v>
          </cell>
          <cell r="BN87">
            <v>0</v>
          </cell>
          <cell r="BO87">
            <v>0</v>
          </cell>
          <cell r="BP87">
            <v>0</v>
          </cell>
          <cell r="BW87">
            <v>0</v>
          </cell>
          <cell r="BX87">
            <v>0</v>
          </cell>
          <cell r="BY87">
            <v>0</v>
          </cell>
        </row>
        <row r="88">
          <cell r="L88">
            <v>147.05021974965689</v>
          </cell>
          <cell r="M88">
            <v>49.7</v>
          </cell>
          <cell r="N88">
            <v>196.75021974965688</v>
          </cell>
          <cell r="Q88">
            <v>40.036821937128892</v>
          </cell>
          <cell r="R88">
            <v>25.893005499405454</v>
          </cell>
          <cell r="S88">
            <v>5.5265848677800014</v>
          </cell>
          <cell r="T88">
            <v>1.5822323980600004</v>
          </cell>
          <cell r="U88">
            <v>4.3351867676299989</v>
          </cell>
          <cell r="V88">
            <v>31.716771812076669</v>
          </cell>
          <cell r="W88">
            <v>30.122478628093333</v>
          </cell>
          <cell r="X88">
            <v>5.2764389490909096</v>
          </cell>
          <cell r="Y88">
            <v>-1.8040880479999979</v>
          </cell>
          <cell r="Z88">
            <v>-2.3055015394444442</v>
          </cell>
          <cell r="AA88">
            <v>196.03832182802412</v>
          </cell>
          <cell r="AB88">
            <v>0.13664361298893576</v>
          </cell>
          <cell r="AC88">
            <v>4.6182777401568315E-2</v>
          </cell>
          <cell r="AD88">
            <v>0.18282639039050408</v>
          </cell>
          <cell r="AE88">
            <v>14.874000000000001</v>
          </cell>
          <cell r="AF88">
            <v>35.719349956987656</v>
          </cell>
          <cell r="AG88">
            <v>45.633769106525087</v>
          </cell>
          <cell r="AH88">
            <v>29.007659191067077</v>
          </cell>
          <cell r="AI88">
            <v>13.842499999999999</v>
          </cell>
          <cell r="AJ88">
            <v>18.993415301163697</v>
          </cell>
          <cell r="AK88">
            <v>10.192499999999999</v>
          </cell>
          <cell r="AL88">
            <v>45.589560843799987</v>
          </cell>
          <cell r="AM88">
            <v>42.212007933196098</v>
          </cell>
          <cell r="AN88">
            <v>32.700250820818169</v>
          </cell>
          <cell r="AO88">
            <v>14.309659701761369</v>
          </cell>
          <cell r="AP88">
            <v>-3.6613825587766673</v>
          </cell>
          <cell r="AQ88">
            <v>8.7264231579923432</v>
          </cell>
          <cell r="AR88">
            <v>-5.596947169396195</v>
          </cell>
          <cell r="AS88">
            <v>-3.1146536916616228</v>
          </cell>
          <cell r="AT88">
            <v>-8.3159151322199989</v>
          </cell>
          <cell r="AU88">
            <v>-17.411182903103697</v>
          </cell>
          <cell r="AV88">
            <v>-5.8573132323700001</v>
          </cell>
          <cell r="AW88">
            <v>-13.872789031723318</v>
          </cell>
          <cell r="AX88">
            <v>-12.089529305102765</v>
          </cell>
          <cell r="AY88">
            <v>55.658390556203337</v>
          </cell>
          <cell r="AZ88">
            <v>95.695212493332235</v>
          </cell>
          <cell r="BA88">
            <v>121.58821799273768</v>
          </cell>
          <cell r="BB88">
            <v>127.11480286051768</v>
          </cell>
          <cell r="BC88">
            <v>128.69703525857767</v>
          </cell>
          <cell r="BD88">
            <v>133.03222202620771</v>
          </cell>
          <cell r="BE88">
            <v>164.74899383828438</v>
          </cell>
          <cell r="BF88">
            <v>194.8714724663777</v>
          </cell>
          <cell r="BG88">
            <v>200.1479114154686</v>
          </cell>
          <cell r="BH88">
            <v>50.593349956987652</v>
          </cell>
          <cell r="BI88">
            <v>96.227119063512731</v>
          </cell>
          <cell r="BJ88">
            <v>125.23477825457981</v>
          </cell>
          <cell r="BK88">
            <v>139.07727825457982</v>
          </cell>
          <cell r="BL88">
            <v>158.07069355574353</v>
          </cell>
          <cell r="BM88">
            <v>168.26319355574353</v>
          </cell>
          <cell r="BN88">
            <v>213.85275439954353</v>
          </cell>
          <cell r="BO88">
            <v>256.06476233273963</v>
          </cell>
          <cell r="BP88">
            <v>288.76501315355779</v>
          </cell>
          <cell r="BQ88">
            <v>5.0650405992156795</v>
          </cell>
          <cell r="BR88">
            <v>-0.53190657018050835</v>
          </cell>
          <cell r="BS88">
            <v>-3.6465602618421329</v>
          </cell>
          <cell r="BT88">
            <v>-11.962475394062128</v>
          </cell>
          <cell r="BU88">
            <v>-29.373658297165818</v>
          </cell>
          <cell r="BV88">
            <v>-35.230971529535815</v>
          </cell>
          <cell r="BW88">
            <v>-49.103760561259151</v>
          </cell>
          <cell r="BX88">
            <v>-61.193289866361937</v>
          </cell>
          <cell r="BY88">
            <v>-88.61710173808919</v>
          </cell>
          <cell r="BZ88">
            <v>3.3572108000000012</v>
          </cell>
          <cell r="CA88">
            <v>28.847685874</v>
          </cell>
          <cell r="CB88">
            <v>25.258643499999998</v>
          </cell>
          <cell r="CC88">
            <v>95.695212493332235</v>
          </cell>
          <cell r="CD88">
            <v>57.463540174000002</v>
          </cell>
          <cell r="CE88">
            <v>38.231672319332233</v>
          </cell>
          <cell r="CF88">
            <v>66.532051808096853</v>
          </cell>
        </row>
        <row r="89">
          <cell r="E89" t="str">
            <v xml:space="preserve">Préstamos de Inversión </v>
          </cell>
          <cell r="L89">
            <v>92.8</v>
          </cell>
          <cell r="M89">
            <v>49.7</v>
          </cell>
          <cell r="N89">
            <v>142.5</v>
          </cell>
          <cell r="O89">
            <v>13.231018806666667</v>
          </cell>
          <cell r="P89">
            <v>15.8618564625</v>
          </cell>
          <cell r="Q89">
            <v>25.896025455555556</v>
          </cell>
          <cell r="R89">
            <v>8.0864389490909101</v>
          </cell>
          <cell r="S89">
            <v>6.8884119520000011</v>
          </cell>
          <cell r="T89">
            <v>6.3869984605555548</v>
          </cell>
          <cell r="U89">
            <v>4.7136275499999991</v>
          </cell>
          <cell r="V89">
            <v>2.4741502866666671</v>
          </cell>
          <cell r="W89">
            <v>3.0862021066666667</v>
          </cell>
          <cell r="X89">
            <v>5.2764389490909096</v>
          </cell>
          <cell r="Y89">
            <v>-1.8040880479999979</v>
          </cell>
          <cell r="Z89">
            <v>-2.3055015394444442</v>
          </cell>
          <cell r="AA89">
            <v>87.791579391348506</v>
          </cell>
          <cell r="AB89">
            <v>8.6232630641157729E-2</v>
          </cell>
          <cell r="AC89">
            <v>4.6182777401568315E-2</v>
          </cell>
          <cell r="AD89">
            <v>0.13241540804272606</v>
          </cell>
          <cell r="AE89">
            <v>12.74</v>
          </cell>
          <cell r="AF89">
            <v>1.456</v>
          </cell>
          <cell r="AG89">
            <v>23.63</v>
          </cell>
          <cell r="AH89">
            <v>2.81</v>
          </cell>
          <cell r="AI89">
            <v>8.692499999999999</v>
          </cell>
          <cell r="AJ89">
            <v>8.692499999999999</v>
          </cell>
          <cell r="AK89">
            <v>8.692499999999999</v>
          </cell>
          <cell r="AL89">
            <v>8.692499999999999</v>
          </cell>
          <cell r="AM89">
            <v>8.692499999999999</v>
          </cell>
          <cell r="AN89">
            <v>8.692499999999999</v>
          </cell>
          <cell r="AO89">
            <v>8.692499999999999</v>
          </cell>
          <cell r="AP89">
            <v>0.49101880666666631</v>
          </cell>
          <cell r="AQ89">
            <v>14.405856462500001</v>
          </cell>
          <cell r="AR89">
            <v>2.2660254555555568</v>
          </cell>
          <cell r="AS89">
            <v>5.2764389490909096</v>
          </cell>
          <cell r="AT89">
            <v>-1.8040880479999979</v>
          </cell>
          <cell r="AU89">
            <v>-2.3055015394444442</v>
          </cell>
          <cell r="AV89">
            <v>-3.9788724499999999</v>
          </cell>
          <cell r="AW89">
            <v>-6.2183497133333319</v>
          </cell>
          <cell r="AX89">
            <v>-5.6062978933333323</v>
          </cell>
          <cell r="AY89">
            <v>29.092875269166669</v>
          </cell>
          <cell r="AZ89">
            <v>54.988900724722228</v>
          </cell>
          <cell r="BA89">
            <v>63.07533967381314</v>
          </cell>
          <cell r="BB89">
            <v>69.963751625813146</v>
          </cell>
          <cell r="BC89">
            <v>76.350750086368706</v>
          </cell>
          <cell r="BD89">
            <v>81.064377636368704</v>
          </cell>
          <cell r="BE89">
            <v>83.538527923035375</v>
          </cell>
          <cell r="BF89">
            <v>86.624730029702036</v>
          </cell>
          <cell r="BG89">
            <v>91.901168978792953</v>
          </cell>
          <cell r="BH89">
            <v>14.196</v>
          </cell>
          <cell r="BI89">
            <v>37.826000000000001</v>
          </cell>
          <cell r="BJ89">
            <v>40.636000000000003</v>
          </cell>
          <cell r="BK89">
            <v>49.328500000000005</v>
          </cell>
          <cell r="BL89">
            <v>58.021000000000001</v>
          </cell>
          <cell r="BM89">
            <v>66.713499999999996</v>
          </cell>
          <cell r="BN89">
            <v>75.405999999999992</v>
          </cell>
          <cell r="BO89">
            <v>84.098499999999987</v>
          </cell>
          <cell r="BP89">
            <v>92.790999999999983</v>
          </cell>
          <cell r="BQ89">
            <v>14.896875269166669</v>
          </cell>
          <cell r="BR89">
            <v>17.162900724722228</v>
          </cell>
          <cell r="BS89">
            <v>22.439339673813137</v>
          </cell>
          <cell r="BT89">
            <v>20.63525162581314</v>
          </cell>
          <cell r="BU89">
            <v>18.329750086368705</v>
          </cell>
          <cell r="BV89">
            <v>14.350877636368708</v>
          </cell>
          <cell r="BW89">
            <v>8.1325279230353829</v>
          </cell>
          <cell r="BX89">
            <v>2.5262300297020488</v>
          </cell>
          <cell r="BY89">
            <v>-0.88983102120702995</v>
          </cell>
          <cell r="BZ89">
            <v>6.9509888000000011</v>
          </cell>
          <cell r="CA89">
            <v>0.80289280000000007</v>
          </cell>
          <cell r="CB89">
            <v>13.54111</v>
          </cell>
          <cell r="CC89">
            <v>54.988900724722228</v>
          </cell>
          <cell r="CD89">
            <v>21.294991600000003</v>
          </cell>
          <cell r="CE89">
            <v>33.693909124722225</v>
          </cell>
          <cell r="CF89">
            <v>158.22457109925426</v>
          </cell>
        </row>
        <row r="90">
          <cell r="E90" t="str">
            <v>Préstamo por Venta de Epsa</v>
          </cell>
          <cell r="N90">
            <v>0</v>
          </cell>
          <cell r="AA90">
            <v>0</v>
          </cell>
          <cell r="AB90" t="str">
            <v xml:space="preserve"> </v>
          </cell>
          <cell r="AC90" t="str">
            <v xml:space="preserve"> </v>
          </cell>
          <cell r="AD90" t="str">
            <v xml:space="preserve"> </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t="str">
            <v xml:space="preserve">n.a. </v>
          </cell>
        </row>
        <row r="91">
          <cell r="E91" t="str">
            <v>Préstamo CEDE</v>
          </cell>
          <cell r="L91">
            <v>164.96341974965685</v>
          </cell>
          <cell r="N91">
            <v>164.96341974965685</v>
          </cell>
          <cell r="O91">
            <v>1.4687005666666669E-2</v>
          </cell>
          <cell r="P91">
            <v>29.116483568500001</v>
          </cell>
          <cell r="Q91">
            <v>16.267671668333335</v>
          </cell>
          <cell r="R91">
            <v>18.511720713454544</v>
          </cell>
          <cell r="S91">
            <v>0</v>
          </cell>
          <cell r="T91">
            <v>4.875120232944445</v>
          </cell>
          <cell r="U91">
            <v>0</v>
          </cell>
          <cell r="V91">
            <v>29.481852691500002</v>
          </cell>
          <cell r="W91">
            <v>27.041020524666667</v>
          </cell>
          <cell r="X91">
            <v>0</v>
          </cell>
          <cell r="Y91">
            <v>0</v>
          </cell>
          <cell r="Z91">
            <v>0</v>
          </cell>
          <cell r="AA91">
            <v>125.30855640506564</v>
          </cell>
          <cell r="AB91">
            <v>0.15328911254929334</v>
          </cell>
          <cell r="AC91" t="str">
            <v xml:space="preserve"> </v>
          </cell>
          <cell r="AD91">
            <v>0.15328911254929334</v>
          </cell>
          <cell r="AE91">
            <v>0</v>
          </cell>
          <cell r="AF91">
            <v>33.588349956987656</v>
          </cell>
          <cell r="AG91">
            <v>19.208969106525082</v>
          </cell>
          <cell r="AH91">
            <v>19.04765919106708</v>
          </cell>
          <cell r="AI91">
            <v>0</v>
          </cell>
          <cell r="AJ91">
            <v>5.6009153011636998</v>
          </cell>
          <cell r="AK91">
            <v>0</v>
          </cell>
          <cell r="AL91">
            <v>34.597060843799994</v>
          </cell>
          <cell r="AM91">
            <v>28.719507933196102</v>
          </cell>
          <cell r="AN91">
            <v>21.637750820818169</v>
          </cell>
          <cell r="AO91">
            <v>3.7271597017613702</v>
          </cell>
          <cell r="AP91">
            <v>1.4687005666666669E-2</v>
          </cell>
          <cell r="AQ91">
            <v>-4.4718663884876548</v>
          </cell>
          <cell r="AR91">
            <v>-2.9412974381917465</v>
          </cell>
          <cell r="AS91">
            <v>-0.53593847761253599</v>
          </cell>
          <cell r="AT91">
            <v>0</v>
          </cell>
          <cell r="AU91">
            <v>-0.72579506821925488</v>
          </cell>
          <cell r="AV91">
            <v>0</v>
          </cell>
          <cell r="AW91">
            <v>-5.1152081522999922</v>
          </cell>
          <cell r="AX91">
            <v>-1.6784874085294348</v>
          </cell>
          <cell r="AY91">
            <v>29.131170574166667</v>
          </cell>
          <cell r="AZ91">
            <v>45.398842242500002</v>
          </cell>
          <cell r="BA91">
            <v>63.910562955954546</v>
          </cell>
          <cell r="BB91">
            <v>63.910562955954546</v>
          </cell>
          <cell r="BC91">
            <v>68.785683188898986</v>
          </cell>
          <cell r="BD91">
            <v>68.785683188898986</v>
          </cell>
          <cell r="BE91">
            <v>98.267535880398981</v>
          </cell>
          <cell r="BF91">
            <v>125.30855640506564</v>
          </cell>
          <cell r="BG91">
            <v>125.30855640506564</v>
          </cell>
          <cell r="BH91">
            <v>33.588349956987656</v>
          </cell>
          <cell r="BI91">
            <v>52.797319063512738</v>
          </cell>
          <cell r="BJ91">
            <v>71.844978254579814</v>
          </cell>
          <cell r="BK91">
            <v>71.844978254579814</v>
          </cell>
          <cell r="BL91">
            <v>77.44589355574351</v>
          </cell>
          <cell r="BM91">
            <v>77.44589355574351</v>
          </cell>
          <cell r="BN91">
            <v>112.0429543995435</v>
          </cell>
          <cell r="BO91">
            <v>140.7624623327396</v>
          </cell>
          <cell r="BP91">
            <v>162.40021315355779</v>
          </cell>
          <cell r="BQ91">
            <v>-4.4571793828209891</v>
          </cell>
          <cell r="BR91">
            <v>-7.3984768210127356</v>
          </cell>
          <cell r="BS91">
            <v>-7.9344152986252681</v>
          </cell>
          <cell r="BT91">
            <v>-7.9344152986252681</v>
          </cell>
          <cell r="BU91">
            <v>-8.6602103668445238</v>
          </cell>
          <cell r="BV91">
            <v>-8.6602103668445238</v>
          </cell>
          <cell r="BW91">
            <v>-13.775418519144523</v>
          </cell>
          <cell r="BX91">
            <v>-15.453905927673958</v>
          </cell>
          <cell r="BY91">
            <v>-37.091656748492142</v>
          </cell>
          <cell r="BZ91">
            <v>0</v>
          </cell>
          <cell r="CA91">
            <v>29.570398060000002</v>
          </cell>
          <cell r="CB91">
            <v>17.4681155</v>
          </cell>
          <cell r="CC91">
            <v>45.398842242500002</v>
          </cell>
          <cell r="CD91">
            <v>47.038513559999998</v>
          </cell>
          <cell r="CE91">
            <v>-1.639671317499996</v>
          </cell>
          <cell r="CF91">
            <v>-3.4858059777091221</v>
          </cell>
        </row>
        <row r="92">
          <cell r="E92" t="str">
            <v>Menos Recuperación de Cartera</v>
          </cell>
          <cell r="L92">
            <v>-110.71319999999999</v>
          </cell>
          <cell r="N92">
            <v>-110.71319999999999</v>
          </cell>
          <cell r="O92">
            <v>-2.0330883711100003</v>
          </cell>
          <cell r="P92">
            <v>-0.53256691602000006</v>
          </cell>
          <cell r="Q92">
            <v>-2.12687518676</v>
          </cell>
          <cell r="R92">
            <v>-0.70515416314000012</v>
          </cell>
          <cell r="S92">
            <v>-1.36182708422</v>
          </cell>
          <cell r="T92">
            <v>-9.6798862954399993</v>
          </cell>
          <cell r="U92">
            <v>-0.37844078237000001</v>
          </cell>
          <cell r="V92">
            <v>-0.23923116609000003</v>
          </cell>
          <cell r="W92">
            <v>-4.7440032400000009E-3</v>
          </cell>
          <cell r="X92">
            <v>0</v>
          </cell>
          <cell r="Y92">
            <v>0</v>
          </cell>
          <cell r="Z92">
            <v>0</v>
          </cell>
          <cell r="AA92">
            <v>-17.061813968389998</v>
          </cell>
          <cell r="AB92">
            <v>-0.10287813020151532</v>
          </cell>
          <cell r="AC92" t="str">
            <v xml:space="preserve"> </v>
          </cell>
          <cell r="AD92">
            <v>-0.10287813020151532</v>
          </cell>
          <cell r="AE92">
            <v>2.1339999999999999</v>
          </cell>
          <cell r="AF92">
            <v>0.67500000000000004</v>
          </cell>
          <cell r="AG92">
            <v>2.7948</v>
          </cell>
          <cell r="AH92">
            <v>7.15</v>
          </cell>
          <cell r="AI92">
            <v>5.15</v>
          </cell>
          <cell r="AJ92">
            <v>4.7</v>
          </cell>
          <cell r="AK92">
            <v>1.5</v>
          </cell>
          <cell r="AL92">
            <v>2.2999999999999998</v>
          </cell>
          <cell r="AM92">
            <v>4.8</v>
          </cell>
          <cell r="AN92">
            <v>2.37</v>
          </cell>
          <cell r="AO92">
            <v>1.89</v>
          </cell>
          <cell r="AP92">
            <v>-4.1670883711100002</v>
          </cell>
          <cell r="AQ92">
            <v>-1.2075669160200002</v>
          </cell>
          <cell r="AR92">
            <v>-4.9216751867599999</v>
          </cell>
          <cell r="AS92">
            <v>-7.8551541631400008</v>
          </cell>
          <cell r="AT92">
            <v>-6.5118270842200001</v>
          </cell>
          <cell r="AU92">
            <v>-14.379886295439999</v>
          </cell>
          <cell r="AV92">
            <v>-1.87844078237</v>
          </cell>
          <cell r="AW92">
            <v>-2.53923116609</v>
          </cell>
          <cell r="AX92">
            <v>-4.8047440032399997</v>
          </cell>
          <cell r="AY92">
            <v>-2.5656552871300002</v>
          </cell>
          <cell r="AZ92">
            <v>-4.6925304738900007</v>
          </cell>
          <cell r="BA92">
            <v>-5.3976846370300011</v>
          </cell>
          <cell r="BB92">
            <v>-6.7595117212500009</v>
          </cell>
          <cell r="BC92">
            <v>-16.439398016689999</v>
          </cell>
          <cell r="BD92">
            <v>-16.817838799059999</v>
          </cell>
          <cell r="BE92">
            <v>-17.057069965149999</v>
          </cell>
          <cell r="BF92">
            <v>-17.061813968389998</v>
          </cell>
          <cell r="BG92">
            <v>-17.061813968389998</v>
          </cell>
          <cell r="BH92">
            <v>2.8090000000000002</v>
          </cell>
          <cell r="BI92">
            <v>5.6037999999999997</v>
          </cell>
          <cell r="BJ92">
            <v>12.7538</v>
          </cell>
          <cell r="BK92">
            <v>17.9038</v>
          </cell>
          <cell r="BL92">
            <v>22.6038</v>
          </cell>
          <cell r="BM92">
            <v>24.1038</v>
          </cell>
          <cell r="BN92">
            <v>26.4038</v>
          </cell>
          <cell r="BO92">
            <v>31.203800000000001</v>
          </cell>
          <cell r="BP92">
            <v>33.573799999999999</v>
          </cell>
          <cell r="BQ92">
            <v>-5.3746552871300004</v>
          </cell>
          <cell r="BR92">
            <v>-10.29633047389</v>
          </cell>
          <cell r="BS92">
            <v>-18.151484637030002</v>
          </cell>
          <cell r="BT92">
            <v>-24.66331172125</v>
          </cell>
          <cell r="BU92">
            <v>-39.043198016689999</v>
          </cell>
          <cell r="BV92">
            <v>-40.921638799059998</v>
          </cell>
          <cell r="BW92">
            <v>-43.460869965149996</v>
          </cell>
          <cell r="BX92">
            <v>-48.265613968389999</v>
          </cell>
          <cell r="BY92">
            <v>-50.635613968389997</v>
          </cell>
          <cell r="BZ92">
            <v>-3.5937779999999999</v>
          </cell>
          <cell r="CA92">
            <v>-1.5256049859999998</v>
          </cell>
          <cell r="CB92">
            <v>-5.7505820000000005</v>
          </cell>
          <cell r="CC92">
            <v>-4.6925304738900007</v>
          </cell>
          <cell r="CD92">
            <v>-10.869964985999999</v>
          </cell>
          <cell r="CE92">
            <v>6.1774345121099987</v>
          </cell>
          <cell r="CF92">
            <v>-56.83030736590451</v>
          </cell>
        </row>
        <row r="93">
          <cell r="AX93">
            <v>0</v>
          </cell>
          <cell r="BN93">
            <v>0</v>
          </cell>
          <cell r="BO93">
            <v>0</v>
          </cell>
        </row>
        <row r="94">
          <cell r="L94" t="e">
            <v>#REF!</v>
          </cell>
          <cell r="M94" t="e">
            <v>#REF!</v>
          </cell>
          <cell r="N94" t="e">
            <v>#REF!</v>
          </cell>
          <cell r="Q94">
            <v>-890.21048852006766</v>
          </cell>
          <cell r="R94">
            <v>-489.17203684915734</v>
          </cell>
          <cell r="S94">
            <v>-526.42041784220692</v>
          </cell>
          <cell r="T94">
            <v>-43.394175336371745</v>
          </cell>
          <cell r="U94">
            <v>-349.40508194797616</v>
          </cell>
          <cell r="V94">
            <v>71.192121544294253</v>
          </cell>
          <cell r="W94">
            <v>-731.83657163718533</v>
          </cell>
          <cell r="X94">
            <v>-67.723031706633776</v>
          </cell>
          <cell r="Y94">
            <v>-525.49327769146953</v>
          </cell>
          <cell r="Z94">
            <v>-602.33735328808928</v>
          </cell>
          <cell r="AA94">
            <v>-4794.4480445924883</v>
          </cell>
          <cell r="AB94" t="e">
            <v>#REF!</v>
          </cell>
          <cell r="AC94" t="e">
            <v>#REF!</v>
          </cell>
          <cell r="AD94" t="e">
            <v>#REF!</v>
          </cell>
          <cell r="AE94">
            <v>-590.84550737537973</v>
          </cell>
          <cell r="AF94">
            <v>-5.8513556460382858</v>
          </cell>
          <cell r="AG94">
            <v>-1278.4912493485408</v>
          </cell>
          <cell r="AH94">
            <v>-412.28770791375325</v>
          </cell>
          <cell r="AI94">
            <v>-575.78383538391915</v>
          </cell>
          <cell r="AJ94">
            <v>-124.97289252651457</v>
          </cell>
          <cell r="AK94">
            <v>-383.48616455117605</v>
          </cell>
          <cell r="AL94">
            <v>-66.720873594724068</v>
          </cell>
          <cell r="AM94">
            <v>-765.64063875035754</v>
          </cell>
          <cell r="AN94">
            <v>-121.50799739127827</v>
          </cell>
          <cell r="AO94">
            <v>-564.10987128517513</v>
          </cell>
          <cell r="AP94">
            <v>31.100615840510159</v>
          </cell>
          <cell r="AQ94">
            <v>-74.051484136716482</v>
          </cell>
          <cell r="AR94">
            <v>388.28076082847315</v>
          </cell>
          <cell r="AS94">
            <v>-76.884328935404085</v>
          </cell>
          <cell r="AT94">
            <v>49.363417541712238</v>
          </cell>
          <cell r="AU94">
            <v>81.578717190142825</v>
          </cell>
          <cell r="AV94">
            <v>34.081082603199889</v>
          </cell>
          <cell r="AW94">
            <v>137.91299513901834</v>
          </cell>
          <cell r="AX94">
            <v>33.804067113172209</v>
          </cell>
          <cell r="AY94">
            <v>-649.48383589024456</v>
          </cell>
          <cell r="AZ94">
            <v>-1547.6599122676816</v>
          </cell>
          <cell r="BA94">
            <v>-2040.3565412682294</v>
          </cell>
          <cell r="BB94">
            <v>-2570.319859389595</v>
          </cell>
          <cell r="BC94">
            <v>-2618.4558589006483</v>
          </cell>
          <cell r="BD94">
            <v>-2970.5828402083162</v>
          </cell>
          <cell r="BE94">
            <v>-2902.5030212866623</v>
          </cell>
          <cell r="BF94">
            <v>-3642.7581881444357</v>
          </cell>
          <cell r="BG94">
            <v>-3710.4812198510667</v>
          </cell>
          <cell r="BH94">
            <v>-654.69573213025092</v>
          </cell>
          <cell r="BI94">
            <v>-1875.1881123699588</v>
          </cell>
          <cell r="BJ94">
            <v>-2287.4758202837111</v>
          </cell>
          <cell r="BK94">
            <v>-2863.2596556676299</v>
          </cell>
          <cell r="BL94">
            <v>-2988.2325481941452</v>
          </cell>
          <cell r="BM94">
            <v>-3371.7187127453208</v>
          </cell>
          <cell r="BN94">
            <v>-3438.4395863400459</v>
          </cell>
          <cell r="BO94">
            <v>-4204.0802250904035</v>
          </cell>
          <cell r="BP94">
            <v>-4325.5882224816814</v>
          </cell>
          <cell r="BQ94">
            <v>5.2118962400066362</v>
          </cell>
          <cell r="BR94">
            <v>327.52820010227668</v>
          </cell>
          <cell r="BS94">
            <v>247.11927901548228</v>
          </cell>
          <cell r="BT94">
            <v>292.93979627803418</v>
          </cell>
          <cell r="BU94">
            <v>369.77668929349653</v>
          </cell>
          <cell r="BV94">
            <v>401.13587253700581</v>
          </cell>
          <cell r="BW94">
            <v>535.93656505338367</v>
          </cell>
          <cell r="BX94">
            <v>561.32203694596774</v>
          </cell>
          <cell r="BY94">
            <v>615.10700263061472</v>
          </cell>
          <cell r="BZ94" t="e">
            <v>#REF!</v>
          </cell>
          <cell r="CA94" t="e">
            <v>#REF!</v>
          </cell>
          <cell r="CB94" t="e">
            <v>#REF!</v>
          </cell>
          <cell r="CC94">
            <v>-1547.6599122676816</v>
          </cell>
          <cell r="CD94" t="e">
            <v>#REF!</v>
          </cell>
          <cell r="CE94" t="e">
            <v>#REF!</v>
          </cell>
          <cell r="CF94" t="e">
            <v>#REF!</v>
          </cell>
        </row>
        <row r="95">
          <cell r="AX95">
            <v>0</v>
          </cell>
          <cell r="BN95">
            <v>0</v>
          </cell>
          <cell r="BO95">
            <v>0</v>
          </cell>
        </row>
        <row r="96">
          <cell r="L96" t="e">
            <v>#REF!</v>
          </cell>
          <cell r="M96" t="e">
            <v>#REF!</v>
          </cell>
          <cell r="N96" t="e">
            <v>#REF!</v>
          </cell>
          <cell r="Q96">
            <v>890.21048852006766</v>
          </cell>
          <cell r="R96">
            <v>489.17203684915734</v>
          </cell>
          <cell r="S96">
            <v>526.42041784220692</v>
          </cell>
          <cell r="T96">
            <v>43.394175336371745</v>
          </cell>
          <cell r="U96">
            <v>349.40508194797616</v>
          </cell>
          <cell r="V96">
            <v>-71.192121544294253</v>
          </cell>
          <cell r="W96">
            <v>731.83657163718533</v>
          </cell>
          <cell r="X96">
            <v>67.723031706633776</v>
          </cell>
          <cell r="Y96">
            <v>525.49327769146953</v>
          </cell>
          <cell r="Z96">
            <v>602.33735328808928</v>
          </cell>
          <cell r="AA96">
            <v>4794.4480445924883</v>
          </cell>
          <cell r="AB96" t="e">
            <v>#REF!</v>
          </cell>
          <cell r="AC96" t="e">
            <v>#REF!</v>
          </cell>
          <cell r="AD96" t="e">
            <v>#REF!</v>
          </cell>
          <cell r="AE96">
            <v>590.84550737537973</v>
          </cell>
          <cell r="AF96">
            <v>5.8513556460382858</v>
          </cell>
          <cell r="AG96">
            <v>1278.4912493485408</v>
          </cell>
          <cell r="AH96">
            <v>412.28770791375325</v>
          </cell>
          <cell r="AI96">
            <v>575.78383538391915</v>
          </cell>
          <cell r="AJ96">
            <v>124.97289252651457</v>
          </cell>
          <cell r="AK96">
            <v>383.48616455117605</v>
          </cell>
          <cell r="AL96">
            <v>66.720873594724068</v>
          </cell>
          <cell r="AM96">
            <v>765.64063875035754</v>
          </cell>
          <cell r="AN96">
            <v>121.50799739127827</v>
          </cell>
          <cell r="AO96">
            <v>564.10987128517513</v>
          </cell>
          <cell r="AP96">
            <v>-31.100615840510159</v>
          </cell>
          <cell r="AQ96">
            <v>74.051484136716482</v>
          </cell>
          <cell r="AR96">
            <v>-388.28076082847315</v>
          </cell>
          <cell r="AS96">
            <v>76.884328935404085</v>
          </cell>
          <cell r="AT96">
            <v>-49.363417541712238</v>
          </cell>
          <cell r="AU96">
            <v>-81.578717190142825</v>
          </cell>
          <cell r="AV96">
            <v>-34.081082603199889</v>
          </cell>
          <cell r="AW96">
            <v>-137.91299513901834</v>
          </cell>
          <cell r="AX96">
            <v>-33.804067113172209</v>
          </cell>
          <cell r="AY96">
            <v>649.48383589024456</v>
          </cell>
          <cell r="AZ96">
            <v>1547.6599122676816</v>
          </cell>
          <cell r="BA96">
            <v>2040.3565412682294</v>
          </cell>
          <cell r="BB96">
            <v>2570.319859389595</v>
          </cell>
          <cell r="BC96">
            <v>2618.4558589006483</v>
          </cell>
          <cell r="BD96">
            <v>2970.5828402083162</v>
          </cell>
          <cell r="BE96">
            <v>2902.5030212866623</v>
          </cell>
          <cell r="BF96">
            <v>3642.7581881444357</v>
          </cell>
          <cell r="BG96">
            <v>3710.4812198510667</v>
          </cell>
          <cell r="BH96">
            <v>654.69573213025092</v>
          </cell>
          <cell r="BI96">
            <v>1875.1881123699588</v>
          </cell>
          <cell r="BJ96">
            <v>2287.4758202837111</v>
          </cell>
          <cell r="BK96">
            <v>2863.2596556676299</v>
          </cell>
          <cell r="BL96">
            <v>2988.2325481941452</v>
          </cell>
          <cell r="BM96">
            <v>3371.7187127453208</v>
          </cell>
          <cell r="BN96">
            <v>3438.4395863400459</v>
          </cell>
          <cell r="BO96">
            <v>4204.0802250904035</v>
          </cell>
          <cell r="BP96">
            <v>4325.5882224816814</v>
          </cell>
          <cell r="BQ96">
            <v>-5.2118962400066362</v>
          </cell>
          <cell r="BR96">
            <v>-327.52820010227668</v>
          </cell>
          <cell r="BS96">
            <v>-247.11927901548228</v>
          </cell>
          <cell r="BT96">
            <v>-292.93979627803418</v>
          </cell>
          <cell r="BU96">
            <v>-369.77668929349653</v>
          </cell>
          <cell r="BV96">
            <v>-401.13587253700581</v>
          </cell>
          <cell r="BW96">
            <v>-535.93656505338367</v>
          </cell>
          <cell r="BX96">
            <v>-561.32203694596774</v>
          </cell>
          <cell r="BY96">
            <v>-615.10700263061472</v>
          </cell>
          <cell r="BZ96" t="e">
            <v>#REF!</v>
          </cell>
          <cell r="CA96" t="e">
            <v>#REF!</v>
          </cell>
          <cell r="CB96" t="e">
            <v>#REF!</v>
          </cell>
          <cell r="CC96">
            <v>1547.6599122676816</v>
          </cell>
          <cell r="CD96" t="e">
            <v>#REF!</v>
          </cell>
          <cell r="CE96" t="e">
            <v>#REF!</v>
          </cell>
          <cell r="CF96" t="e">
            <v>#REF!</v>
          </cell>
        </row>
        <row r="97">
          <cell r="AX97">
            <v>0</v>
          </cell>
          <cell r="BN97">
            <v>0</v>
          </cell>
          <cell r="BO97">
            <v>0</v>
          </cell>
        </row>
        <row r="98">
          <cell r="L98">
            <v>639.05421527048111</v>
          </cell>
          <cell r="M98">
            <v>335.92549594676302</v>
          </cell>
          <cell r="N98">
            <v>974.97971121724413</v>
          </cell>
          <cell r="Q98">
            <v>2.9894620952923319</v>
          </cell>
          <cell r="R98">
            <v>-164.77816799706926</v>
          </cell>
          <cell r="S98">
            <v>-295.41200307049195</v>
          </cell>
          <cell r="T98">
            <v>1.1693489214799122</v>
          </cell>
          <cell r="U98">
            <v>-10.156778040254203</v>
          </cell>
          <cell r="V98">
            <v>2.7434353768728386</v>
          </cell>
          <cell r="W98">
            <v>-93.031746413190135</v>
          </cell>
          <cell r="X98">
            <v>43.998957597113261</v>
          </cell>
          <cell r="Y98">
            <v>24.711978947638865</v>
          </cell>
          <cell r="Z98">
            <v>189.83435812515449</v>
          </cell>
          <cell r="AA98">
            <v>759.39219859510604</v>
          </cell>
          <cell r="AB98">
            <v>0.59382894509799888</v>
          </cell>
          <cell r="AC98">
            <v>0.31215236222979464</v>
          </cell>
          <cell r="AD98">
            <v>0.90598130732779358</v>
          </cell>
          <cell r="AE98">
            <v>34.883341659996759</v>
          </cell>
          <cell r="AF98">
            <v>828.78595952418698</v>
          </cell>
          <cell r="AG98">
            <v>36.778636096465263</v>
          </cell>
          <cell r="AH98">
            <v>-103.89689032556608</v>
          </cell>
          <cell r="AI98">
            <v>-242.52994766108284</v>
          </cell>
          <cell r="AJ98">
            <v>52.087356112903294</v>
          </cell>
          <cell r="AK98">
            <v>40.920096609244311</v>
          </cell>
          <cell r="AL98">
            <v>41.739180194382115</v>
          </cell>
          <cell r="AM98">
            <v>-72.382533511861823</v>
          </cell>
          <cell r="AN98">
            <v>-29.276127941215918</v>
          </cell>
          <cell r="AO98">
            <v>91.586691720826991</v>
          </cell>
          <cell r="AP98">
            <v>-20.444387593865255</v>
          </cell>
          <cell r="AQ98">
            <v>214.09843946224112</v>
          </cell>
          <cell r="AR98">
            <v>-33.789174001172931</v>
          </cell>
          <cell r="AS98">
            <v>-60.881277671503184</v>
          </cell>
          <cell r="AT98">
            <v>-52.882055409409105</v>
          </cell>
          <cell r="AU98">
            <v>-50.918007191423385</v>
          </cell>
          <cell r="AV98">
            <v>-51.076874649498514</v>
          </cell>
          <cell r="AW98">
            <v>-38.995744817509276</v>
          </cell>
          <cell r="AX98">
            <v>-20.649212901328312</v>
          </cell>
          <cell r="AY98">
            <v>1057.3233530525597</v>
          </cell>
          <cell r="AZ98">
            <v>1060.3128151478522</v>
          </cell>
          <cell r="BA98">
            <v>895.53464715078269</v>
          </cell>
          <cell r="BB98">
            <v>600.12264408029068</v>
          </cell>
          <cell r="BC98">
            <v>601.29199300177049</v>
          </cell>
          <cell r="BD98">
            <v>591.13521496151657</v>
          </cell>
          <cell r="BE98">
            <v>593.87865033838943</v>
          </cell>
          <cell r="BF98">
            <v>500.84690392519929</v>
          </cell>
          <cell r="BG98">
            <v>544.84586152231236</v>
          </cell>
          <cell r="BH98">
            <v>863.66930118418372</v>
          </cell>
          <cell r="BI98">
            <v>900.44793728064883</v>
          </cell>
          <cell r="BJ98">
            <v>796.55104695508282</v>
          </cell>
          <cell r="BK98">
            <v>554.0210992939999</v>
          </cell>
          <cell r="BL98">
            <v>606.10845540690343</v>
          </cell>
          <cell r="BM98">
            <v>647.02855201614761</v>
          </cell>
          <cell r="BN98">
            <v>688.76773221052974</v>
          </cell>
          <cell r="BO98">
            <v>616.38519869866786</v>
          </cell>
          <cell r="BP98">
            <v>587.10907075745195</v>
          </cell>
          <cell r="BQ98">
            <v>193.65405186837592</v>
          </cell>
          <cell r="BR98">
            <v>159.86487786720298</v>
          </cell>
          <cell r="BS98">
            <v>98.983600195699808</v>
          </cell>
          <cell r="BT98">
            <v>46.101544786290731</v>
          </cell>
          <cell r="BU98">
            <v>-4.8164624051326967</v>
          </cell>
          <cell r="BV98">
            <v>-55.893337054631075</v>
          </cell>
          <cell r="BW98">
            <v>-94.889081872140309</v>
          </cell>
          <cell r="BX98">
            <v>-115.53829477346858</v>
          </cell>
          <cell r="BY98">
            <v>-42.263209235139584</v>
          </cell>
          <cell r="BZ98">
            <v>1.4981328000000005</v>
          </cell>
          <cell r="CA98">
            <v>366.78625418000001</v>
          </cell>
          <cell r="CB98">
            <v>263.98059999999998</v>
          </cell>
          <cell r="CC98">
            <v>1060.3128151478522</v>
          </cell>
          <cell r="CD98">
            <v>632.26498698</v>
          </cell>
          <cell r="CE98">
            <v>428.04782816785223</v>
          </cell>
          <cell r="CF98">
            <v>67.700700969132171</v>
          </cell>
        </row>
        <row r="99">
          <cell r="L99">
            <v>1428.4849897022912</v>
          </cell>
          <cell r="M99">
            <v>335.92549594676302</v>
          </cell>
          <cell r="N99">
            <v>1764.4104856490542</v>
          </cell>
          <cell r="Q99">
            <v>50.937557258403459</v>
          </cell>
          <cell r="R99">
            <v>37.39597355783981</v>
          </cell>
          <cell r="S99">
            <v>28.940566820708035</v>
          </cell>
          <cell r="T99">
            <v>30.712036930479918</v>
          </cell>
          <cell r="U99">
            <v>35.931942268301334</v>
          </cell>
          <cell r="V99">
            <v>84.686021780539505</v>
          </cell>
          <cell r="W99">
            <v>19.657021299809866</v>
          </cell>
          <cell r="X99">
            <v>156.90923406822435</v>
          </cell>
          <cell r="Y99">
            <v>37.102043533638863</v>
          </cell>
          <cell r="Z99">
            <v>219.22892079860355</v>
          </cell>
          <cell r="AA99">
            <v>1857.9286864009418</v>
          </cell>
          <cell r="AB99">
            <v>1.3273924406620223</v>
          </cell>
          <cell r="AC99">
            <v>0.31215236222979464</v>
          </cell>
          <cell r="AD99">
            <v>1.6395448028918169</v>
          </cell>
          <cell r="AE99">
            <v>60.376594117647059</v>
          </cell>
          <cell r="AF99">
            <v>907.19443251295115</v>
          </cell>
          <cell r="AG99">
            <v>88.734204559688919</v>
          </cell>
          <cell r="AH99">
            <v>42.168021793740976</v>
          </cell>
          <cell r="AI99">
            <v>57.148968347815327</v>
          </cell>
          <cell r="AJ99">
            <v>74.831563446766765</v>
          </cell>
          <cell r="AK99">
            <v>92.394756404912712</v>
          </cell>
          <cell r="AL99">
            <v>69.852676542503275</v>
          </cell>
          <cell r="AM99">
            <v>81.862530473357879</v>
          </cell>
          <cell r="AN99">
            <v>107.71517339232685</v>
          </cell>
          <cell r="AO99">
            <v>142.5262457243648</v>
          </cell>
          <cell r="AP99">
            <v>-21.052551138182217</v>
          </cell>
          <cell r="AQ99">
            <v>209.90889259197706</v>
          </cell>
          <cell r="AR99">
            <v>-37.796647301285461</v>
          </cell>
          <cell r="AS99">
            <v>-4.7720482359011669</v>
          </cell>
          <cell r="AT99">
            <v>-28.208401527107291</v>
          </cell>
          <cell r="AU99">
            <v>-44.119526516286847</v>
          </cell>
          <cell r="AV99">
            <v>-56.462814136611378</v>
          </cell>
          <cell r="AW99">
            <v>14.83334523803623</v>
          </cell>
          <cell r="AX99">
            <v>-62.205509173548009</v>
          </cell>
          <cell r="AY99">
            <v>1156.427368084393</v>
          </cell>
          <cell r="AZ99">
            <v>1207.3649253427966</v>
          </cell>
          <cell r="BA99">
            <v>1244.7608989006362</v>
          </cell>
          <cell r="BB99">
            <v>1273.7014657213442</v>
          </cell>
          <cell r="BC99">
            <v>1304.413502651824</v>
          </cell>
          <cell r="BD99">
            <v>1340.3454449201256</v>
          </cell>
          <cell r="BE99">
            <v>1425.0314667006651</v>
          </cell>
          <cell r="BF99">
            <v>1444.688488000475</v>
          </cell>
          <cell r="BG99">
            <v>1601.5977220686991</v>
          </cell>
          <cell r="BH99">
            <v>967.57102663059823</v>
          </cell>
          <cell r="BI99">
            <v>1056.305231190287</v>
          </cell>
          <cell r="BJ99">
            <v>1098.473252984028</v>
          </cell>
          <cell r="BK99">
            <v>1155.6222213318433</v>
          </cell>
          <cell r="BL99">
            <v>1230.4537847786103</v>
          </cell>
          <cell r="BM99">
            <v>1322.8485411835229</v>
          </cell>
          <cell r="BN99">
            <v>1392.701217726026</v>
          </cell>
          <cell r="BO99">
            <v>1474.563748199384</v>
          </cell>
          <cell r="BP99">
            <v>1582.278921591711</v>
          </cell>
          <cell r="BQ99">
            <v>188.85634145379476</v>
          </cell>
          <cell r="BR99">
            <v>151.05969415250931</v>
          </cell>
          <cell r="BS99">
            <v>146.28764591660814</v>
          </cell>
          <cell r="BT99">
            <v>118.07924438950084</v>
          </cell>
          <cell r="BU99">
            <v>73.959717873214018</v>
          </cell>
          <cell r="BV99">
            <v>17.496903736602661</v>
          </cell>
          <cell r="BW99">
            <v>32.330248974639062</v>
          </cell>
          <cell r="BX99">
            <v>-29.875260198909018</v>
          </cell>
          <cell r="BY99">
            <v>19.318800476988145</v>
          </cell>
          <cell r="BZ99">
            <v>17.5490368</v>
          </cell>
          <cell r="CA99">
            <v>447.42097360000002</v>
          </cell>
          <cell r="CB99">
            <v>321.45983000000001</v>
          </cell>
          <cell r="CC99">
            <v>1207.3649253427966</v>
          </cell>
          <cell r="CD99">
            <v>786.42984039999999</v>
          </cell>
          <cell r="CE99">
            <v>420.93508494279661</v>
          </cell>
          <cell r="CF99">
            <v>53.524810900956822</v>
          </cell>
        </row>
        <row r="100">
          <cell r="L100">
            <v>356.97048970229122</v>
          </cell>
          <cell r="N100">
            <v>356.97048970229122</v>
          </cell>
          <cell r="Q100">
            <v>25.211344145070115</v>
          </cell>
          <cell r="R100">
            <v>15.471296199657996</v>
          </cell>
          <cell r="S100">
            <v>14.601926332708032</v>
          </cell>
          <cell r="T100">
            <v>27.790709804368806</v>
          </cell>
          <cell r="U100">
            <v>24.114951007745784</v>
          </cell>
          <cell r="V100">
            <v>52.914449292206172</v>
          </cell>
          <cell r="W100">
            <v>10.4738662931432</v>
          </cell>
          <cell r="X100">
            <v>22.569315121557686</v>
          </cell>
          <cell r="Y100">
            <v>37.102043533638863</v>
          </cell>
          <cell r="Z100">
            <v>89.728920798603539</v>
          </cell>
          <cell r="AA100">
            <v>343.14598011434299</v>
          </cell>
          <cell r="AB100">
            <v>0.33170802142554823</v>
          </cell>
          <cell r="AC100" t="str">
            <v xml:space="preserve"> </v>
          </cell>
          <cell r="AD100">
            <v>0.33170802142554823</v>
          </cell>
          <cell r="AE100">
            <v>31.6</v>
          </cell>
          <cell r="AF100">
            <v>33.909257759124486</v>
          </cell>
          <cell r="AG100">
            <v>45.457189265571266</v>
          </cell>
          <cell r="AH100">
            <v>19.748698264329217</v>
          </cell>
          <cell r="AI100">
            <v>21.840693053697674</v>
          </cell>
          <cell r="AJ100">
            <v>28.471841093825585</v>
          </cell>
          <cell r="AK100">
            <v>37.506622287265657</v>
          </cell>
          <cell r="AL100">
            <v>29.261461248385629</v>
          </cell>
          <cell r="AM100">
            <v>26.146386943946119</v>
          </cell>
          <cell r="AN100">
            <v>50.999029862915073</v>
          </cell>
          <cell r="AO100">
            <v>30.595363959658915</v>
          </cell>
          <cell r="AP100">
            <v>-28.748003050535168</v>
          </cell>
          <cell r="AQ100">
            <v>-13.594097122946511</v>
          </cell>
          <cell r="AR100">
            <v>-20.245845120501151</v>
          </cell>
          <cell r="AS100">
            <v>-4.2774020646712216</v>
          </cell>
          <cell r="AT100">
            <v>-7.2387667209896414</v>
          </cell>
          <cell r="AU100">
            <v>-0.68113128945677914</v>
          </cell>
          <cell r="AV100">
            <v>-13.391671279519873</v>
          </cell>
          <cell r="AW100">
            <v>23.652988043820542</v>
          </cell>
          <cell r="AX100">
            <v>-15.67252065080292</v>
          </cell>
          <cell r="AY100">
            <v>23.167157585642808</v>
          </cell>
          <cell r="AZ100">
            <v>48.378501730712927</v>
          </cell>
          <cell r="BA100">
            <v>63.849797930370926</v>
          </cell>
          <cell r="BB100">
            <v>78.451724263078958</v>
          </cell>
          <cell r="BC100">
            <v>106.24243406744776</v>
          </cell>
          <cell r="BD100">
            <v>130.35738507519355</v>
          </cell>
          <cell r="BE100">
            <v>183.27183436739972</v>
          </cell>
          <cell r="BF100">
            <v>193.74570066054292</v>
          </cell>
          <cell r="BG100">
            <v>216.3150157821006</v>
          </cell>
          <cell r="BH100">
            <v>65.509257759124495</v>
          </cell>
          <cell r="BI100">
            <v>110.96644702469575</v>
          </cell>
          <cell r="BJ100">
            <v>130.71514528902497</v>
          </cell>
          <cell r="BK100">
            <v>152.55583834272264</v>
          </cell>
          <cell r="BL100">
            <v>181.02767943654823</v>
          </cell>
          <cell r="BM100">
            <v>218.53430172381388</v>
          </cell>
          <cell r="BN100">
            <v>247.7957629721995</v>
          </cell>
          <cell r="BO100">
            <v>273.94214991614564</v>
          </cell>
          <cell r="BP100">
            <v>324.94117977906069</v>
          </cell>
          <cell r="BQ100">
            <v>-42.342100173481683</v>
          </cell>
          <cell r="BR100">
            <v>-62.587945293982827</v>
          </cell>
          <cell r="BS100">
            <v>-66.865347358654049</v>
          </cell>
          <cell r="BT100">
            <v>-74.104114079643679</v>
          </cell>
          <cell r="BU100">
            <v>-74.785245369100465</v>
          </cell>
          <cell r="BV100">
            <v>-88.176916648620335</v>
          </cell>
          <cell r="BW100">
            <v>-64.523928604799778</v>
          </cell>
          <cell r="BX100">
            <v>-80.196449255602715</v>
          </cell>
          <cell r="BY100">
            <v>-108.62616399696009</v>
          </cell>
          <cell r="BZ100">
            <v>1.8360000000000001</v>
          </cell>
          <cell r="CA100">
            <v>9.57714</v>
          </cell>
          <cell r="CB100">
            <v>13.1625</v>
          </cell>
          <cell r="CC100">
            <v>48.378501730712927</v>
          </cell>
          <cell r="CD100">
            <v>24.57564</v>
          </cell>
          <cell r="CE100">
            <v>23.802861730712927</v>
          </cell>
          <cell r="CF100">
            <v>96.855511110648294</v>
          </cell>
        </row>
        <row r="101">
          <cell r="L101">
            <v>1071.5145</v>
          </cell>
          <cell r="N101">
            <v>1071.5145</v>
          </cell>
          <cell r="Q101">
            <v>0</v>
          </cell>
          <cell r="R101">
            <v>0</v>
          </cell>
          <cell r="S101">
            <v>0</v>
          </cell>
          <cell r="T101">
            <v>0</v>
          </cell>
          <cell r="U101">
            <v>0</v>
          </cell>
          <cell r="V101">
            <v>0</v>
          </cell>
          <cell r="W101">
            <v>0</v>
          </cell>
          <cell r="X101">
            <v>125.86422222222221</v>
          </cell>
          <cell r="Y101">
            <v>0</v>
          </cell>
          <cell r="Z101">
            <v>129.5</v>
          </cell>
          <cell r="AA101">
            <v>1326.9345440034724</v>
          </cell>
          <cell r="AB101">
            <v>0.99568441923647422</v>
          </cell>
          <cell r="AC101" t="str">
            <v xml:space="preserve"> </v>
          </cell>
          <cell r="AD101">
            <v>0.99568441923647422</v>
          </cell>
          <cell r="AE101">
            <v>0</v>
          </cell>
          <cell r="AF101">
            <v>802.26950534206196</v>
          </cell>
          <cell r="AG101">
            <v>0</v>
          </cell>
          <cell r="AH101">
            <v>0</v>
          </cell>
          <cell r="AI101">
            <v>0</v>
          </cell>
          <cell r="AJ101">
            <v>0</v>
          </cell>
          <cell r="AK101">
            <v>0</v>
          </cell>
          <cell r="AL101">
            <v>0</v>
          </cell>
          <cell r="AM101">
            <v>0</v>
          </cell>
          <cell r="AN101">
            <v>0</v>
          </cell>
          <cell r="AO101">
            <v>0</v>
          </cell>
          <cell r="AP101">
            <v>0</v>
          </cell>
          <cell r="AQ101">
            <v>269.30081643918822</v>
          </cell>
          <cell r="AR101">
            <v>0</v>
          </cell>
          <cell r="AS101">
            <v>0</v>
          </cell>
          <cell r="AT101">
            <v>0</v>
          </cell>
          <cell r="AU101">
            <v>0</v>
          </cell>
          <cell r="AV101">
            <v>0</v>
          </cell>
          <cell r="AW101">
            <v>0</v>
          </cell>
          <cell r="AX101">
            <v>0</v>
          </cell>
          <cell r="AY101">
            <v>1071.5703217812502</v>
          </cell>
          <cell r="AZ101">
            <v>1071.5703217812502</v>
          </cell>
          <cell r="BA101">
            <v>1071.5703217812502</v>
          </cell>
          <cell r="BB101">
            <v>1071.5703217812502</v>
          </cell>
          <cell r="BC101">
            <v>1071.5703217812502</v>
          </cell>
          <cell r="BD101">
            <v>1071.5703217812502</v>
          </cell>
          <cell r="BE101">
            <v>1071.5703217812502</v>
          </cell>
          <cell r="BF101">
            <v>1071.5703217812502</v>
          </cell>
          <cell r="BG101">
            <v>1197.4345440034724</v>
          </cell>
          <cell r="BH101">
            <v>802.26950534206196</v>
          </cell>
          <cell r="BI101">
            <v>802.26950534206196</v>
          </cell>
          <cell r="BJ101">
            <v>802.26950534206196</v>
          </cell>
          <cell r="BK101">
            <v>802.26950534206196</v>
          </cell>
          <cell r="BL101">
            <v>802.26950534206196</v>
          </cell>
          <cell r="BM101">
            <v>802.26950534206196</v>
          </cell>
          <cell r="BN101">
            <v>802.26950534206196</v>
          </cell>
          <cell r="BO101">
            <v>802.26950534206196</v>
          </cell>
          <cell r="BP101">
            <v>802.26950534206196</v>
          </cell>
          <cell r="BQ101">
            <v>269.30081643918822</v>
          </cell>
          <cell r="BR101">
            <v>269.30081643918822</v>
          </cell>
          <cell r="BS101">
            <v>269.30081643918822</v>
          </cell>
          <cell r="BT101">
            <v>269.30081643918822</v>
          </cell>
          <cell r="BU101">
            <v>269.30081643918822</v>
          </cell>
          <cell r="BV101">
            <v>269.30081643918822</v>
          </cell>
          <cell r="BW101">
            <v>269.30081643918822</v>
          </cell>
          <cell r="BX101">
            <v>269.30081643918822</v>
          </cell>
          <cell r="BY101">
            <v>395.16503866141045</v>
          </cell>
          <cell r="BZ101">
            <v>0</v>
          </cell>
          <cell r="CA101">
            <v>410.29914000000002</v>
          </cell>
          <cell r="CB101">
            <v>297.97899999999998</v>
          </cell>
          <cell r="CC101">
            <v>1071.5703217812502</v>
          </cell>
          <cell r="CD101">
            <v>708.27814000000001</v>
          </cell>
          <cell r="CE101">
            <v>363.29218178125018</v>
          </cell>
          <cell r="CF101">
            <v>51.292304712559698</v>
          </cell>
        </row>
        <row r="102">
          <cell r="M102">
            <v>335.92549594676302</v>
          </cell>
          <cell r="N102">
            <v>335.92549594676302</v>
          </cell>
          <cell r="Q102">
            <v>25.72621311333334</v>
          </cell>
          <cell r="R102">
            <v>21.924677358181814</v>
          </cell>
          <cell r="S102">
            <v>14.338640488000003</v>
          </cell>
          <cell r="T102">
            <v>2.9213271261111111</v>
          </cell>
          <cell r="U102">
            <v>11.816991260555552</v>
          </cell>
          <cell r="V102">
            <v>31.771572488333337</v>
          </cell>
          <cell r="W102">
            <v>9.1831550066666665</v>
          </cell>
          <cell r="X102">
            <v>8.475696724444445</v>
          </cell>
          <cell r="Y102">
            <v>0</v>
          </cell>
          <cell r="Z102">
            <v>0</v>
          </cell>
          <cell r="AA102">
            <v>187.84816228312627</v>
          </cell>
          <cell r="AB102" t="str">
            <v xml:space="preserve"> </v>
          </cell>
          <cell r="AC102">
            <v>0.31215236222979464</v>
          </cell>
          <cell r="AD102">
            <v>0.31215236222979464</v>
          </cell>
          <cell r="AE102">
            <v>28.776594117647058</v>
          </cell>
          <cell r="AF102">
            <v>71.015669411764705</v>
          </cell>
          <cell r="AG102">
            <v>43.277015294117646</v>
          </cell>
          <cell r="AH102">
            <v>22.419323529411763</v>
          </cell>
          <cell r="AI102">
            <v>35.308275294117649</v>
          </cell>
          <cell r="AJ102">
            <v>46.359722352941176</v>
          </cell>
          <cell r="AK102">
            <v>54.888134117647056</v>
          </cell>
          <cell r="AL102">
            <v>40.591215294117646</v>
          </cell>
          <cell r="AM102">
            <v>55.716143529411767</v>
          </cell>
          <cell r="AN102">
            <v>56.716143529411767</v>
          </cell>
          <cell r="AO102">
            <v>111.93088176470587</v>
          </cell>
          <cell r="AP102">
            <v>7.6954519123529508</v>
          </cell>
          <cell r="AQ102">
            <v>-45.797826724264695</v>
          </cell>
          <cell r="AR102">
            <v>-17.550802180784306</v>
          </cell>
          <cell r="AS102">
            <v>-0.49464617122994881</v>
          </cell>
          <cell r="AT102">
            <v>-20.969634806117647</v>
          </cell>
          <cell r="AU102">
            <v>-43.438395226830067</v>
          </cell>
          <cell r="AV102">
            <v>-43.071142857091502</v>
          </cell>
          <cell r="AW102">
            <v>-8.8196428057843086</v>
          </cell>
          <cell r="AX102">
            <v>-46.5329885227451</v>
          </cell>
          <cell r="AY102">
            <v>61.689888717500011</v>
          </cell>
          <cell r="AZ102">
            <v>87.416101830833355</v>
          </cell>
          <cell r="BA102">
            <v>109.34077918901517</v>
          </cell>
          <cell r="BB102">
            <v>123.67941967701518</v>
          </cell>
          <cell r="BC102">
            <v>126.60074680312628</v>
          </cell>
          <cell r="BD102">
            <v>138.41773806368184</v>
          </cell>
          <cell r="BE102">
            <v>170.18931055201517</v>
          </cell>
          <cell r="BF102">
            <v>179.37246555868182</v>
          </cell>
          <cell r="BG102">
            <v>187.84816228312627</v>
          </cell>
          <cell r="BH102">
            <v>99.79226352941177</v>
          </cell>
          <cell r="BI102">
            <v>143.06927882352943</v>
          </cell>
          <cell r="BJ102">
            <v>165.4886023529412</v>
          </cell>
          <cell r="BK102">
            <v>200.79687764705886</v>
          </cell>
          <cell r="BL102">
            <v>247.15660000000003</v>
          </cell>
          <cell r="BM102">
            <v>302.04473411764707</v>
          </cell>
          <cell r="BN102">
            <v>342.63594941176473</v>
          </cell>
          <cell r="BO102">
            <v>398.35209294117647</v>
          </cell>
          <cell r="BP102">
            <v>455.0682364705882</v>
          </cell>
          <cell r="BQ102">
            <v>-38.102374811911758</v>
          </cell>
          <cell r="BR102">
            <v>-55.653176992696075</v>
          </cell>
          <cell r="BS102">
            <v>-56.147823163926034</v>
          </cell>
          <cell r="BT102">
            <v>-77.117457970043688</v>
          </cell>
          <cell r="BU102">
            <v>-120.55585319687374</v>
          </cell>
          <cell r="BV102">
            <v>-163.62699605396523</v>
          </cell>
          <cell r="BW102">
            <v>-172.44663885974956</v>
          </cell>
          <cell r="BX102">
            <v>-218.97962738249464</v>
          </cell>
          <cell r="BY102">
            <v>-267.22007418746193</v>
          </cell>
          <cell r="BZ102">
            <v>15.713036800000001</v>
          </cell>
          <cell r="CA102">
            <v>27.544693599999995</v>
          </cell>
          <cell r="CB102">
            <v>10.31833</v>
          </cell>
          <cell r="CC102">
            <v>87.416101830833355</v>
          </cell>
          <cell r="CD102">
            <v>53.576060400000003</v>
          </cell>
          <cell r="CE102">
            <v>33.840041430833352</v>
          </cell>
          <cell r="CF102">
            <v>63.162616247224769</v>
          </cell>
        </row>
        <row r="103">
          <cell r="L103">
            <v>789.43077443181005</v>
          </cell>
          <cell r="M103">
            <v>0</v>
          </cell>
          <cell r="N103">
            <v>789.43077443181005</v>
          </cell>
          <cell r="Q103">
            <v>47.948095163111127</v>
          </cell>
          <cell r="R103">
            <v>202.17414155490908</v>
          </cell>
          <cell r="S103">
            <v>324.35256989120001</v>
          </cell>
          <cell r="T103">
            <v>29.542688009000006</v>
          </cell>
          <cell r="U103">
            <v>46.088720308555537</v>
          </cell>
          <cell r="V103">
            <v>81.942586403666667</v>
          </cell>
          <cell r="W103">
            <v>112.688767713</v>
          </cell>
          <cell r="X103">
            <v>112.91027647111109</v>
          </cell>
          <cell r="Y103">
            <v>12.390064585999998</v>
          </cell>
          <cell r="Z103">
            <v>29.394562673449055</v>
          </cell>
          <cell r="AA103">
            <v>1098.5364878058358</v>
          </cell>
          <cell r="AB103">
            <v>0.73356349556402356</v>
          </cell>
          <cell r="AC103" t="str">
            <v xml:space="preserve"> </v>
          </cell>
          <cell r="AD103">
            <v>0.73356349556402356</v>
          </cell>
          <cell r="AE103">
            <v>25.493252457650296</v>
          </cell>
          <cell r="AF103">
            <v>78.408472988764188</v>
          </cell>
          <cell r="AG103">
            <v>51.955568463223656</v>
          </cell>
          <cell r="AH103">
            <v>146.06491211930705</v>
          </cell>
          <cell r="AI103">
            <v>299.67891600889817</v>
          </cell>
          <cell r="AJ103">
            <v>22.744207333863471</v>
          </cell>
          <cell r="AK103">
            <v>51.474659795668401</v>
          </cell>
          <cell r="AL103">
            <v>28.113496348121156</v>
          </cell>
          <cell r="AM103">
            <v>154.2450639852197</v>
          </cell>
          <cell r="AN103">
            <v>136.99130133354276</v>
          </cell>
          <cell r="AO103">
            <v>50.9395540035378</v>
          </cell>
          <cell r="AP103">
            <v>-0.60816354431695885</v>
          </cell>
          <cell r="AQ103">
            <v>-4.1895468702641807</v>
          </cell>
          <cell r="AR103">
            <v>-4.0074733001125296</v>
          </cell>
          <cell r="AS103">
            <v>56.109229435602032</v>
          </cell>
          <cell r="AT103">
            <v>24.673653882301835</v>
          </cell>
          <cell r="AU103">
            <v>6.7984806751365348</v>
          </cell>
          <cell r="AV103">
            <v>-5.3859394871128643</v>
          </cell>
          <cell r="AW103">
            <v>53.829090055545507</v>
          </cell>
          <cell r="AX103">
            <v>-41.556296272219697</v>
          </cell>
          <cell r="AY103">
            <v>99.104015031833342</v>
          </cell>
          <cell r="AZ103">
            <v>147.05211019494448</v>
          </cell>
          <cell r="BA103">
            <v>349.22625174985353</v>
          </cell>
          <cell r="BB103">
            <v>673.57882164105354</v>
          </cell>
          <cell r="BC103">
            <v>703.12150965005355</v>
          </cell>
          <cell r="BD103">
            <v>749.21022995860903</v>
          </cell>
          <cell r="BE103">
            <v>831.15281636227564</v>
          </cell>
          <cell r="BF103">
            <v>943.8415840752757</v>
          </cell>
          <cell r="BG103">
            <v>1056.7518605463868</v>
          </cell>
          <cell r="BH103">
            <v>103.90172544641449</v>
          </cell>
          <cell r="BI103">
            <v>155.85729390963814</v>
          </cell>
          <cell r="BJ103">
            <v>301.9222060289452</v>
          </cell>
          <cell r="BK103">
            <v>601.60112203784342</v>
          </cell>
          <cell r="BL103">
            <v>624.34532937170684</v>
          </cell>
          <cell r="BM103">
            <v>675.8199891673753</v>
          </cell>
          <cell r="BN103">
            <v>703.9334855154965</v>
          </cell>
          <cell r="BO103">
            <v>858.17854950071614</v>
          </cell>
          <cell r="BP103">
            <v>995.16985083425891</v>
          </cell>
          <cell r="BQ103">
            <v>-4.7977104145811467</v>
          </cell>
          <cell r="BR103">
            <v>-8.8051837146936691</v>
          </cell>
          <cell r="BS103">
            <v>47.304045720908334</v>
          </cell>
          <cell r="BT103">
            <v>71.977699603210112</v>
          </cell>
          <cell r="BU103">
            <v>78.776180278346715</v>
          </cell>
          <cell r="BV103">
            <v>73.390240791233737</v>
          </cell>
          <cell r="BW103">
            <v>127.21933084677914</v>
          </cell>
          <cell r="BX103">
            <v>85.66303457455956</v>
          </cell>
          <cell r="BY103">
            <v>61.582009712127842</v>
          </cell>
          <cell r="BZ103">
            <v>16.050903999999999</v>
          </cell>
          <cell r="CA103">
            <v>80.634719419999996</v>
          </cell>
          <cell r="CB103">
            <v>57.479230000000001</v>
          </cell>
          <cell r="CC103">
            <v>147.05211019494448</v>
          </cell>
          <cell r="CD103">
            <v>154.16485341999999</v>
          </cell>
          <cell r="CE103">
            <v>-7.1127432250555103</v>
          </cell>
          <cell r="CF103">
            <v>-4.613725545911473</v>
          </cell>
        </row>
        <row r="104">
          <cell r="G104" t="str">
            <v>Menos Bonos Ley 55/85 y Otros</v>
          </cell>
          <cell r="L104">
            <v>279.56515974264568</v>
          </cell>
          <cell r="N104">
            <v>279.56515974264568</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0.25978059439896362</v>
          </cell>
          <cell r="AC104" t="str">
            <v xml:space="preserve"> </v>
          </cell>
          <cell r="AD104">
            <v>0.25978059439896362</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I104">
            <v>0</v>
          </cell>
          <cell r="BJ104">
            <v>0</v>
          </cell>
          <cell r="BK104">
            <v>0</v>
          </cell>
          <cell r="BL104">
            <v>0</v>
          </cell>
          <cell r="BM104">
            <v>0</v>
          </cell>
          <cell r="BN104">
            <v>0</v>
          </cell>
          <cell r="BO104">
            <v>0</v>
          </cell>
          <cell r="BP104">
            <v>0</v>
          </cell>
          <cell r="BW104">
            <v>0</v>
          </cell>
          <cell r="BX104">
            <v>0</v>
          </cell>
          <cell r="BY104">
            <v>0</v>
          </cell>
          <cell r="CC104">
            <v>0</v>
          </cell>
          <cell r="CD104">
            <v>0</v>
          </cell>
          <cell r="CE104">
            <v>0</v>
          </cell>
          <cell r="CF104" t="str">
            <v xml:space="preserve">n.a. </v>
          </cell>
        </row>
        <row r="105">
          <cell r="AX105">
            <v>0</v>
          </cell>
          <cell r="BN105">
            <v>0</v>
          </cell>
          <cell r="BO105">
            <v>0</v>
          </cell>
        </row>
        <row r="106">
          <cell r="L106" t="e">
            <v>#REF!</v>
          </cell>
          <cell r="M106" t="e">
            <v>#REF!</v>
          </cell>
          <cell r="N106" t="e">
            <v>#REF!</v>
          </cell>
          <cell r="Q106">
            <v>206.27681502049001</v>
          </cell>
          <cell r="R106">
            <v>639.88448619985002</v>
          </cell>
          <cell r="S106">
            <v>652.53199717977998</v>
          </cell>
          <cell r="T106">
            <v>248.23939259432001</v>
          </cell>
          <cell r="U106">
            <v>304.01528822100011</v>
          </cell>
          <cell r="V106">
            <v>420.99438568722007</v>
          </cell>
          <cell r="W106">
            <v>46.367790962989829</v>
          </cell>
          <cell r="X106">
            <v>583.99450135899986</v>
          </cell>
          <cell r="Y106">
            <v>70.188505643999989</v>
          </cell>
          <cell r="Z106">
            <v>-202.6288738400001</v>
          </cell>
          <cell r="AA106">
            <v>4055.4105103676493</v>
          </cell>
          <cell r="AB106" t="e">
            <v>#REF!</v>
          </cell>
          <cell r="AC106" t="e">
            <v>#REF!</v>
          </cell>
          <cell r="AD106" t="e">
            <v>#REF!</v>
          </cell>
          <cell r="AE106">
            <v>257.41269150581837</v>
          </cell>
          <cell r="AF106">
            <v>166.61080914380179</v>
          </cell>
          <cell r="AG106">
            <v>202.07436370859196</v>
          </cell>
          <cell r="AH106">
            <v>577.5588673884979</v>
          </cell>
          <cell r="AI106">
            <v>367.08218172257608</v>
          </cell>
          <cell r="AJ106">
            <v>346.06187568583243</v>
          </cell>
          <cell r="AK106">
            <v>117.1763798686485</v>
          </cell>
          <cell r="AL106">
            <v>-19.196601741356289</v>
          </cell>
          <cell r="AM106">
            <v>66.673193170564787</v>
          </cell>
          <cell r="AN106">
            <v>359.89872821879396</v>
          </cell>
          <cell r="AO106">
            <v>255.9316246498239</v>
          </cell>
          <cell r="AP106">
            <v>602.54650179418172</v>
          </cell>
          <cell r="AQ106">
            <v>58.97621889519823</v>
          </cell>
          <cell r="AR106">
            <v>4.2024513118980451</v>
          </cell>
          <cell r="AS106">
            <v>62.325618811352115</v>
          </cell>
          <cell r="AT106">
            <v>285.4498154572039</v>
          </cell>
          <cell r="AU106">
            <v>-97.822483091512424</v>
          </cell>
          <cell r="AV106">
            <v>186.83890835235161</v>
          </cell>
          <cell r="AW106">
            <v>440.19098742857636</v>
          </cell>
          <cell r="AX106">
            <v>-20.305402207574957</v>
          </cell>
          <cell r="AY106">
            <v>1085.5462213389999</v>
          </cell>
          <cell r="AZ106">
            <v>1291.8230363594898</v>
          </cell>
          <cell r="BA106">
            <v>1931.7075225593398</v>
          </cell>
          <cell r="BB106">
            <v>2584.2395197391197</v>
          </cell>
          <cell r="BC106">
            <v>2832.4789123334403</v>
          </cell>
          <cell r="BD106">
            <v>3136.4942005544408</v>
          </cell>
          <cell r="BE106">
            <v>3557.48858624166</v>
          </cell>
          <cell r="BF106">
            <v>3603.8563772046491</v>
          </cell>
          <cell r="BG106">
            <v>4187.8508785636486</v>
          </cell>
          <cell r="BH106">
            <v>424.02350064962013</v>
          </cell>
          <cell r="BI106">
            <v>626.09786435821229</v>
          </cell>
          <cell r="BJ106">
            <v>1203.6567317467102</v>
          </cell>
          <cell r="BK106">
            <v>1570.7389134692862</v>
          </cell>
          <cell r="BL106">
            <v>1916.8007891551183</v>
          </cell>
          <cell r="BM106">
            <v>1883.9771690237671</v>
          </cell>
          <cell r="BN106">
            <v>2014.7805672824104</v>
          </cell>
          <cell r="BO106">
            <v>2081.4537604529751</v>
          </cell>
          <cell r="BP106">
            <v>2441.3524886717692</v>
          </cell>
          <cell r="BQ106">
            <v>661.52272068937975</v>
          </cell>
          <cell r="BR106">
            <v>665.72517200127766</v>
          </cell>
          <cell r="BS106">
            <v>728.05079081262954</v>
          </cell>
          <cell r="BT106">
            <v>1013.5006062698337</v>
          </cell>
          <cell r="BU106">
            <v>915.67812317832113</v>
          </cell>
          <cell r="BV106">
            <v>1252.5170315306732</v>
          </cell>
          <cell r="BW106">
            <v>1542.7080189592496</v>
          </cell>
          <cell r="BX106">
            <v>1522.402616751674</v>
          </cell>
          <cell r="BY106">
            <v>1746.4983898918795</v>
          </cell>
          <cell r="BZ106">
            <v>243.755</v>
          </cell>
          <cell r="CA106">
            <v>-104.41860000000003</v>
          </cell>
          <cell r="CB106">
            <v>186.23699999999997</v>
          </cell>
          <cell r="CC106">
            <v>1291.8230363594898</v>
          </cell>
          <cell r="CD106">
            <v>325.57339999999999</v>
          </cell>
          <cell r="CE106">
            <v>966.24963635948984</v>
          </cell>
          <cell r="CF106">
            <v>296.78396219085766</v>
          </cell>
        </row>
        <row r="107">
          <cell r="L107" t="e">
            <v>#REF!</v>
          </cell>
          <cell r="M107" t="e">
            <v>#REF!</v>
          </cell>
          <cell r="N107" t="e">
            <v>#REF!</v>
          </cell>
          <cell r="Q107">
            <v>462.70712472049001</v>
          </cell>
          <cell r="R107">
            <v>1088.91101183302</v>
          </cell>
          <cell r="S107">
            <v>927.42099089452995</v>
          </cell>
          <cell r="T107">
            <v>395.50859826532002</v>
          </cell>
          <cell r="U107">
            <v>828.39575822100005</v>
          </cell>
          <cell r="V107">
            <v>692.66227908200005</v>
          </cell>
          <cell r="W107">
            <v>559.36255331399991</v>
          </cell>
          <cell r="X107">
            <v>641.7194013589999</v>
          </cell>
          <cell r="Y107">
            <v>155.74210564399999</v>
          </cell>
          <cell r="Z107">
            <v>149.57612615999989</v>
          </cell>
          <cell r="AA107">
            <v>7196.4493439323596</v>
          </cell>
          <cell r="AB107" t="e">
            <v>#REF!</v>
          </cell>
          <cell r="AC107" t="e">
            <v>#REF!</v>
          </cell>
          <cell r="AD107" t="e">
            <v>#REF!</v>
          </cell>
          <cell r="AE107">
            <v>396.71800000000002</v>
          </cell>
          <cell r="AF107">
            <v>230.15110914380179</v>
          </cell>
          <cell r="AG107">
            <v>437.34327619978995</v>
          </cell>
          <cell r="AH107">
            <v>997.21158021495796</v>
          </cell>
          <cell r="AI107">
            <v>670.7728257158501</v>
          </cell>
          <cell r="AJ107">
            <v>511.91857889883244</v>
          </cell>
          <cell r="AK107">
            <v>714.08966999580252</v>
          </cell>
          <cell r="AL107">
            <v>520.34018775564368</v>
          </cell>
          <cell r="AM107">
            <v>647.75248287969373</v>
          </cell>
          <cell r="AN107">
            <v>405.01155945365394</v>
          </cell>
          <cell r="AO107">
            <v>322.060455079473</v>
          </cell>
          <cell r="AP107">
            <v>617.52199999999993</v>
          </cell>
          <cell r="AQ107">
            <v>50.052285295198232</v>
          </cell>
          <cell r="AR107">
            <v>25.36384852070006</v>
          </cell>
          <cell r="AS107">
            <v>91.699431618062022</v>
          </cell>
          <cell r="AT107">
            <v>256.64816517867985</v>
          </cell>
          <cell r="AU107">
            <v>-116.40998063351242</v>
          </cell>
          <cell r="AV107">
            <v>114.30608822519753</v>
          </cell>
          <cell r="AW107">
            <v>172.32209132635637</v>
          </cell>
          <cell r="AX107">
            <v>-88.389929565693819</v>
          </cell>
          <cell r="AY107">
            <v>1294.4433944389998</v>
          </cell>
          <cell r="AZ107">
            <v>1757.1505191594899</v>
          </cell>
          <cell r="BA107">
            <v>2846.0615309925097</v>
          </cell>
          <cell r="BB107">
            <v>3773.4825218870396</v>
          </cell>
          <cell r="BC107">
            <v>4168.9911201523601</v>
          </cell>
          <cell r="BD107">
            <v>4997.3868783733606</v>
          </cell>
          <cell r="BE107">
            <v>5690.0491574553598</v>
          </cell>
          <cell r="BF107">
            <v>6249.4117107693592</v>
          </cell>
          <cell r="BG107">
            <v>6891.1311121283588</v>
          </cell>
          <cell r="BH107">
            <v>626.86910914380178</v>
          </cell>
          <cell r="BI107">
            <v>1064.2123853435919</v>
          </cell>
          <cell r="BJ107">
            <v>2061.4239655585498</v>
          </cell>
          <cell r="BK107">
            <v>2732.1967912743999</v>
          </cell>
          <cell r="BL107">
            <v>3244.1153701732319</v>
          </cell>
          <cell r="BM107">
            <v>3958.2050401690349</v>
          </cell>
          <cell r="BN107">
            <v>4478.5452279246783</v>
          </cell>
          <cell r="BO107">
            <v>5126.2977108043724</v>
          </cell>
          <cell r="BP107">
            <v>5531.3092702580261</v>
          </cell>
          <cell r="BQ107">
            <v>667.57428529519814</v>
          </cell>
          <cell r="BR107">
            <v>692.93813381589803</v>
          </cell>
          <cell r="BS107">
            <v>784.63756543395994</v>
          </cell>
          <cell r="BT107">
            <v>1041.28573061264</v>
          </cell>
          <cell r="BU107">
            <v>924.87574997912748</v>
          </cell>
          <cell r="BV107">
            <v>1039.1818382043252</v>
          </cell>
          <cell r="BW107">
            <v>1211.5039295306815</v>
          </cell>
          <cell r="BX107">
            <v>1123.1139999649868</v>
          </cell>
          <cell r="BY107">
            <v>1359.8218418703327</v>
          </cell>
          <cell r="BZ107">
            <v>300.08199999999999</v>
          </cell>
          <cell r="CA107">
            <v>281.39999999999998</v>
          </cell>
          <cell r="CB107">
            <v>394.53199999999998</v>
          </cell>
          <cell r="CC107">
            <v>1757.1505191594899</v>
          </cell>
          <cell r="CD107">
            <v>976.01400000000001</v>
          </cell>
          <cell r="CE107">
            <v>781.13651915948992</v>
          </cell>
          <cell r="CF107">
            <v>80.033331402980906</v>
          </cell>
        </row>
        <row r="108">
          <cell r="L108">
            <v>5977.6461322326977</v>
          </cell>
          <cell r="M108">
            <v>0</v>
          </cell>
          <cell r="N108">
            <v>5977.6461322326977</v>
          </cell>
          <cell r="Q108">
            <v>462.70712472049001</v>
          </cell>
          <cell r="R108">
            <v>1088.91101183302</v>
          </cell>
          <cell r="S108">
            <v>718.84242761753001</v>
          </cell>
          <cell r="T108">
            <v>393.189057263</v>
          </cell>
          <cell r="U108">
            <v>743.365338221</v>
          </cell>
          <cell r="V108">
            <v>625.69829108200008</v>
          </cell>
          <cell r="W108">
            <v>551.82264131399995</v>
          </cell>
          <cell r="X108">
            <v>635.25968435899995</v>
          </cell>
          <cell r="Y108">
            <v>150.814092644</v>
          </cell>
          <cell r="Z108">
            <v>148.83265815999988</v>
          </cell>
          <cell r="AA108">
            <v>6783.8857216530396</v>
          </cell>
          <cell r="AB108">
            <v>5.5546136963832682</v>
          </cell>
          <cell r="AC108" t="str">
            <v xml:space="preserve"> </v>
          </cell>
          <cell r="AD108">
            <v>5.5546136963832682</v>
          </cell>
          <cell r="AE108">
            <v>366.71800000000002</v>
          </cell>
          <cell r="AF108">
            <v>230.15110914380179</v>
          </cell>
          <cell r="AG108">
            <v>437.34327619978995</v>
          </cell>
          <cell r="AH108">
            <v>997.21158021495796</v>
          </cell>
          <cell r="AI108">
            <v>608.76358658717902</v>
          </cell>
          <cell r="AJ108">
            <v>363.30695944018055</v>
          </cell>
          <cell r="AK108">
            <v>639.43524439606597</v>
          </cell>
          <cell r="AL108">
            <v>422.03017174382603</v>
          </cell>
          <cell r="AM108">
            <v>643.60206961169797</v>
          </cell>
          <cell r="AN108">
            <v>371.73436399999997</v>
          </cell>
          <cell r="AO108">
            <v>317.07336399999997</v>
          </cell>
          <cell r="AP108">
            <v>617.52199999999993</v>
          </cell>
          <cell r="AQ108">
            <v>50.052285295198232</v>
          </cell>
          <cell r="AR108">
            <v>25.36384852070006</v>
          </cell>
          <cell r="AS108">
            <v>91.699431618062022</v>
          </cell>
          <cell r="AT108">
            <v>110.07884103035099</v>
          </cell>
          <cell r="AU108">
            <v>29.882097822819446</v>
          </cell>
          <cell r="AV108">
            <v>103.93009382493403</v>
          </cell>
          <cell r="AW108">
            <v>203.66811933817405</v>
          </cell>
          <cell r="AX108">
            <v>-91.779428297698018</v>
          </cell>
          <cell r="AY108">
            <v>1264.4433944389998</v>
          </cell>
          <cell r="AZ108">
            <v>1727.1505191594899</v>
          </cell>
          <cell r="BA108">
            <v>2816.0615309925097</v>
          </cell>
          <cell r="BB108">
            <v>3534.9039586100398</v>
          </cell>
          <cell r="BC108">
            <v>3928.0930158730398</v>
          </cell>
          <cell r="BD108">
            <v>4671.4583540940403</v>
          </cell>
          <cell r="BE108">
            <v>5297.15664517604</v>
          </cell>
          <cell r="BF108">
            <v>5848.9792864900392</v>
          </cell>
          <cell r="BG108">
            <v>6484.2389708490391</v>
          </cell>
          <cell r="BH108">
            <v>596.86910914380178</v>
          </cell>
          <cell r="BI108">
            <v>1034.2123853435919</v>
          </cell>
          <cell r="BJ108">
            <v>2031.4239655585498</v>
          </cell>
          <cell r="BK108">
            <v>2640.1875521457287</v>
          </cell>
          <cell r="BL108">
            <v>3003.4945115859091</v>
          </cell>
          <cell r="BM108">
            <v>3642.9297559819752</v>
          </cell>
          <cell r="BN108">
            <v>4064.9599277258012</v>
          </cell>
          <cell r="BO108">
            <v>4708.5619973374996</v>
          </cell>
          <cell r="BP108">
            <v>5080.2963613374995</v>
          </cell>
          <cell r="BQ108">
            <v>667.57428529519814</v>
          </cell>
          <cell r="BR108">
            <v>692.93813381589803</v>
          </cell>
          <cell r="BS108">
            <v>784.63756543395994</v>
          </cell>
          <cell r="BT108">
            <v>894.71640646431115</v>
          </cell>
          <cell r="BU108">
            <v>924.59850428713048</v>
          </cell>
          <cell r="BV108">
            <v>1028.5285981120646</v>
          </cell>
          <cell r="BW108">
            <v>1232.1967174502388</v>
          </cell>
          <cell r="BX108">
            <v>1140.4172891525395</v>
          </cell>
          <cell r="BY108">
            <v>1403.9426095115396</v>
          </cell>
          <cell r="BZ108">
            <v>300.08199999999999</v>
          </cell>
          <cell r="CA108">
            <v>281.39999999999998</v>
          </cell>
          <cell r="CB108">
            <v>341.089</v>
          </cell>
          <cell r="CC108">
            <v>1727.1505191594899</v>
          </cell>
          <cell r="CD108">
            <v>922.57100000000003</v>
          </cell>
          <cell r="CE108">
            <v>804.57951915948991</v>
          </cell>
          <cell r="CF108">
            <v>87.210579907615767</v>
          </cell>
        </row>
        <row r="109">
          <cell r="L109">
            <v>1800.2401520390001</v>
          </cell>
          <cell r="N109">
            <v>1800.2401520390001</v>
          </cell>
          <cell r="Q109">
            <v>132.15</v>
          </cell>
          <cell r="R109">
            <v>374.5</v>
          </cell>
          <cell r="S109">
            <v>159.91300000000001</v>
          </cell>
          <cell r="T109">
            <v>44.726067593000003</v>
          </cell>
          <cell r="U109">
            <v>98.430521941999999</v>
          </cell>
          <cell r="V109">
            <v>91.8</v>
          </cell>
          <cell r="W109">
            <v>330.7</v>
          </cell>
          <cell r="X109">
            <v>107.436361198</v>
          </cell>
          <cell r="Y109">
            <v>60.815374818999999</v>
          </cell>
          <cell r="Z109">
            <v>79.538499999999999</v>
          </cell>
          <cell r="AA109">
            <v>2046.2419775909998</v>
          </cell>
          <cell r="AB109">
            <v>1.6728388372431113</v>
          </cell>
          <cell r="AC109" t="str">
            <v xml:space="preserve"> </v>
          </cell>
          <cell r="AD109">
            <v>1.6728388372431113</v>
          </cell>
          <cell r="AE109">
            <v>116.718</v>
          </cell>
          <cell r="AF109">
            <v>76.635999999999996</v>
          </cell>
          <cell r="AG109">
            <v>129.99199999999999</v>
          </cell>
          <cell r="AH109">
            <v>266.02800000000002</v>
          </cell>
          <cell r="AI109">
            <v>151.977</v>
          </cell>
          <cell r="AJ109">
            <v>62.365000000000002</v>
          </cell>
          <cell r="AK109">
            <v>92.058999999999997</v>
          </cell>
          <cell r="AL109">
            <v>85.102000000000004</v>
          </cell>
          <cell r="AM109">
            <v>296.23500000000001</v>
          </cell>
          <cell r="AN109">
            <v>50</v>
          </cell>
          <cell r="AO109">
            <v>50</v>
          </cell>
          <cell r="AP109">
            <v>370.13199999999995</v>
          </cell>
          <cell r="AQ109">
            <v>2.7461520390000089</v>
          </cell>
          <cell r="AR109">
            <v>2.1580000000000155</v>
          </cell>
          <cell r="AS109">
            <v>108.47199999999998</v>
          </cell>
          <cell r="AT109">
            <v>7.936000000000007</v>
          </cell>
          <cell r="AU109">
            <v>-17.638932406999999</v>
          </cell>
          <cell r="AV109">
            <v>6.3715219420000011</v>
          </cell>
          <cell r="AW109">
            <v>6.6979999999999933</v>
          </cell>
          <cell r="AX109">
            <v>34.464999999999975</v>
          </cell>
          <cell r="AY109">
            <v>566.23215203899997</v>
          </cell>
          <cell r="AZ109">
            <v>698.38215203899995</v>
          </cell>
          <cell r="BA109">
            <v>1072.8821520389999</v>
          </cell>
          <cell r="BB109">
            <v>1232.795152039</v>
          </cell>
          <cell r="BC109">
            <v>1277.5212196319999</v>
          </cell>
          <cell r="BD109">
            <v>1375.9517415739999</v>
          </cell>
          <cell r="BE109">
            <v>1467.7517415739999</v>
          </cell>
          <cell r="BF109">
            <v>1798.4517415739999</v>
          </cell>
          <cell r="BG109">
            <v>1905.8881027719999</v>
          </cell>
          <cell r="BH109">
            <v>193.35399999999998</v>
          </cell>
          <cell r="BI109">
            <v>323.346</v>
          </cell>
          <cell r="BJ109">
            <v>589.37400000000002</v>
          </cell>
          <cell r="BK109">
            <v>741.351</v>
          </cell>
          <cell r="BL109">
            <v>803.71600000000001</v>
          </cell>
          <cell r="BM109">
            <v>895.77499999999998</v>
          </cell>
          <cell r="BN109">
            <v>980.87699999999995</v>
          </cell>
          <cell r="BO109">
            <v>1277.1120000000001</v>
          </cell>
          <cell r="BP109">
            <v>1327.1120000000001</v>
          </cell>
          <cell r="BQ109">
            <v>372.87815203899999</v>
          </cell>
          <cell r="BR109">
            <v>375.03615203899994</v>
          </cell>
          <cell r="BS109">
            <v>483.50815203899992</v>
          </cell>
          <cell r="BT109">
            <v>491.44415203899996</v>
          </cell>
          <cell r="BU109">
            <v>473.80521963199988</v>
          </cell>
          <cell r="BV109">
            <v>480.17674157399995</v>
          </cell>
          <cell r="BW109">
            <v>486.87474157399993</v>
          </cell>
          <cell r="BX109">
            <v>521.33974157399985</v>
          </cell>
          <cell r="BY109">
            <v>578.77610277199983</v>
          </cell>
          <cell r="BZ109">
            <v>196.523</v>
          </cell>
          <cell r="CA109">
            <v>207.4</v>
          </cell>
          <cell r="CB109">
            <v>202.44</v>
          </cell>
          <cell r="CC109">
            <v>698.38215203899995</v>
          </cell>
          <cell r="CD109">
            <v>606.36300000000006</v>
          </cell>
          <cell r="CE109">
            <v>92.019152038999891</v>
          </cell>
          <cell r="CF109">
            <v>15.175588226689275</v>
          </cell>
        </row>
        <row r="110">
          <cell r="L110">
            <v>1999.9646399999999</v>
          </cell>
          <cell r="N110">
            <v>1999.9646399999999</v>
          </cell>
          <cell r="Q110">
            <v>126.04443754799999</v>
          </cell>
          <cell r="R110">
            <v>445.03289853799998</v>
          </cell>
          <cell r="S110">
            <v>346.61981351199995</v>
          </cell>
          <cell r="T110">
            <v>219.998784503</v>
          </cell>
          <cell r="U110">
            <v>247.522541058</v>
          </cell>
          <cell r="V110">
            <v>279.08910039599999</v>
          </cell>
          <cell r="W110">
            <v>221.12264131399999</v>
          </cell>
          <cell r="X110">
            <v>527.82332316099996</v>
          </cell>
          <cell r="Y110">
            <v>89.998717825</v>
          </cell>
          <cell r="Z110">
            <v>69.294158159999895</v>
          </cell>
          <cell r="AA110">
            <v>2863.2583826419991</v>
          </cell>
          <cell r="AB110">
            <v>1.8584290096605172</v>
          </cell>
          <cell r="AC110" t="str">
            <v xml:space="preserve"> </v>
          </cell>
          <cell r="AD110">
            <v>1.8584290096605172</v>
          </cell>
          <cell r="AE110">
            <v>100</v>
          </cell>
          <cell r="AF110">
            <v>91.8</v>
          </cell>
          <cell r="AG110">
            <v>151.38036399999999</v>
          </cell>
          <cell r="AH110">
            <v>271.54036400000001</v>
          </cell>
          <cell r="AI110">
            <v>160.82836400000002</v>
          </cell>
          <cell r="AJ110">
            <v>121.27336400000002</v>
          </cell>
          <cell r="AK110">
            <v>162.04036400000001</v>
          </cell>
          <cell r="AL110">
            <v>109.50136400000001</v>
          </cell>
          <cell r="AM110">
            <v>105.72936399999998</v>
          </cell>
          <cell r="AN110">
            <v>113.53436399999998</v>
          </cell>
          <cell r="AO110">
            <v>110.973364</v>
          </cell>
          <cell r="AP110">
            <v>129.59</v>
          </cell>
          <cell r="AQ110">
            <v>-30.678033372999998</v>
          </cell>
          <cell r="AR110">
            <v>-25.335926451999995</v>
          </cell>
          <cell r="AS110">
            <v>173.49253453799997</v>
          </cell>
          <cell r="AT110">
            <v>185.79144951199993</v>
          </cell>
          <cell r="AU110">
            <v>98.725420502999981</v>
          </cell>
          <cell r="AV110">
            <v>85.482177057999991</v>
          </cell>
          <cell r="AW110">
            <v>169.58773639599997</v>
          </cell>
          <cell r="AX110">
            <v>115.39327731400002</v>
          </cell>
          <cell r="AY110">
            <v>290.71196662699998</v>
          </cell>
          <cell r="AZ110">
            <v>416.75640417499994</v>
          </cell>
          <cell r="BA110">
            <v>861.78930271299987</v>
          </cell>
          <cell r="BB110">
            <v>1208.4091162249997</v>
          </cell>
          <cell r="BC110">
            <v>1428.4079007279997</v>
          </cell>
          <cell r="BD110">
            <v>1675.9304417859998</v>
          </cell>
          <cell r="BE110">
            <v>1955.0195421819999</v>
          </cell>
          <cell r="BF110">
            <v>2176.1421834959997</v>
          </cell>
          <cell r="BG110">
            <v>2703.9655066569994</v>
          </cell>
          <cell r="BH110">
            <v>191.8</v>
          </cell>
          <cell r="BI110">
            <v>343.180364</v>
          </cell>
          <cell r="BJ110">
            <v>614.72072800000001</v>
          </cell>
          <cell r="BK110">
            <v>775.54909199999997</v>
          </cell>
          <cell r="BL110">
            <v>896.82245599999999</v>
          </cell>
          <cell r="BM110">
            <v>1058.8628200000001</v>
          </cell>
          <cell r="BN110">
            <v>1168.364184</v>
          </cell>
          <cell r="BO110">
            <v>1274.0935480000001</v>
          </cell>
          <cell r="BP110">
            <v>1387.6279119999999</v>
          </cell>
          <cell r="BQ110">
            <v>98.91196662699997</v>
          </cell>
          <cell r="BR110">
            <v>73.576040174999946</v>
          </cell>
          <cell r="BS110">
            <v>247.06857471299986</v>
          </cell>
          <cell r="BT110">
            <v>432.86002422499973</v>
          </cell>
          <cell r="BU110">
            <v>531.58544472799974</v>
          </cell>
          <cell r="BV110">
            <v>617.06762178599979</v>
          </cell>
          <cell r="BW110">
            <v>786.65535818199987</v>
          </cell>
          <cell r="BX110">
            <v>902.04863549599963</v>
          </cell>
          <cell r="BY110">
            <v>1316.3375946569995</v>
          </cell>
          <cell r="BZ110">
            <v>15</v>
          </cell>
          <cell r="CA110">
            <v>5.4</v>
          </cell>
          <cell r="CB110">
            <v>0.54900000000000004</v>
          </cell>
          <cell r="CC110">
            <v>416.75640417499994</v>
          </cell>
          <cell r="CD110">
            <v>20.948999999999998</v>
          </cell>
          <cell r="CE110">
            <v>395.80740417499993</v>
          </cell>
          <cell r="CF110">
            <v>1889.3856707957418</v>
          </cell>
        </row>
        <row r="111">
          <cell r="L111">
            <v>1777.4413401936974</v>
          </cell>
          <cell r="N111">
            <v>1777.4413401936974</v>
          </cell>
          <cell r="Q111">
            <v>204.51268717249002</v>
          </cell>
          <cell r="R111">
            <v>269.37811329502</v>
          </cell>
          <cell r="S111">
            <v>212.30961410553002</v>
          </cell>
          <cell r="T111">
            <v>128.46420516699999</v>
          </cell>
          <cell r="U111">
            <v>397.41227522100002</v>
          </cell>
          <cell r="V111">
            <v>254.80919068600005</v>
          </cell>
          <cell r="W111">
            <v>0</v>
          </cell>
          <cell r="X111">
            <v>0</v>
          </cell>
          <cell r="Y111">
            <v>0</v>
          </cell>
          <cell r="Z111">
            <v>0</v>
          </cell>
          <cell r="AA111">
            <v>1874.3853614200402</v>
          </cell>
          <cell r="AB111">
            <v>1.6516534760263737</v>
          </cell>
          <cell r="AC111" t="str">
            <v xml:space="preserve"> </v>
          </cell>
          <cell r="AD111">
            <v>1.6516534760263737</v>
          </cell>
          <cell r="AE111">
            <v>150</v>
          </cell>
          <cell r="AF111">
            <v>61.715109143801804</v>
          </cell>
          <cell r="AG111">
            <v>155.97091219979001</v>
          </cell>
          <cell r="AH111">
            <v>159.64321621495799</v>
          </cell>
          <cell r="AI111">
            <v>195.95822258717899</v>
          </cell>
          <cell r="AJ111">
            <v>79.668595440180496</v>
          </cell>
          <cell r="AK111">
            <v>385.33588039606599</v>
          </cell>
          <cell r="AL111">
            <v>227.426807743826</v>
          </cell>
          <cell r="AM111">
            <v>141.63770561169801</v>
          </cell>
          <cell r="AN111">
            <v>108.2</v>
          </cell>
          <cell r="AO111">
            <v>56.1</v>
          </cell>
          <cell r="AP111">
            <v>117.80000000000001</v>
          </cell>
          <cell r="AQ111">
            <v>77.984166629198171</v>
          </cell>
          <cell r="AR111">
            <v>48.541774972700011</v>
          </cell>
          <cell r="AS111">
            <v>109.73489708006201</v>
          </cell>
          <cell r="AT111">
            <v>16.351391518351022</v>
          </cell>
          <cell r="AU111">
            <v>48.795609726819492</v>
          </cell>
          <cell r="AV111">
            <v>12.076394824934027</v>
          </cell>
          <cell r="AW111">
            <v>27.382382942174047</v>
          </cell>
          <cell r="AX111">
            <v>-141.63770561169801</v>
          </cell>
          <cell r="AY111">
            <v>407.49927577300002</v>
          </cell>
          <cell r="AZ111">
            <v>612.01196294549004</v>
          </cell>
          <cell r="BA111">
            <v>881.3900762405101</v>
          </cell>
          <cell r="BB111">
            <v>1093.6996903460401</v>
          </cell>
          <cell r="BC111">
            <v>1222.1638955130402</v>
          </cell>
          <cell r="BD111">
            <v>1619.5761707340403</v>
          </cell>
          <cell r="BE111">
            <v>1874.3853614200402</v>
          </cell>
          <cell r="BF111">
            <v>1874.3853614200402</v>
          </cell>
          <cell r="BG111">
            <v>1874.3853614200402</v>
          </cell>
          <cell r="BH111">
            <v>211.71510914380181</v>
          </cell>
          <cell r="BI111">
            <v>367.68602134359185</v>
          </cell>
          <cell r="BJ111">
            <v>527.32923755854983</v>
          </cell>
          <cell r="BK111">
            <v>723.2874601457288</v>
          </cell>
          <cell r="BL111">
            <v>802.95605558590933</v>
          </cell>
          <cell r="BM111">
            <v>1188.2919359819753</v>
          </cell>
          <cell r="BN111">
            <v>1415.7187437258012</v>
          </cell>
          <cell r="BO111">
            <v>1557.3564493374993</v>
          </cell>
          <cell r="BP111">
            <v>1665.5564493374993</v>
          </cell>
          <cell r="BQ111">
            <v>195.78416662919821</v>
          </cell>
          <cell r="BR111">
            <v>244.32594160189819</v>
          </cell>
          <cell r="BS111">
            <v>354.06083868196026</v>
          </cell>
          <cell r="BT111">
            <v>370.41223020031134</v>
          </cell>
          <cell r="BU111">
            <v>419.20783992713086</v>
          </cell>
          <cell r="BV111">
            <v>431.284234752065</v>
          </cell>
          <cell r="BW111">
            <v>458.66661769423899</v>
          </cell>
          <cell r="BX111">
            <v>317.02891208254096</v>
          </cell>
          <cell r="BY111">
            <v>208.82891208254091</v>
          </cell>
          <cell r="BZ111">
            <v>88.558999999999997</v>
          </cell>
          <cell r="CA111">
            <v>68.599999999999994</v>
          </cell>
          <cell r="CB111">
            <v>138.1</v>
          </cell>
          <cell r="CC111">
            <v>612.01196294549004</v>
          </cell>
          <cell r="CD111">
            <v>295.25900000000001</v>
          </cell>
          <cell r="CE111">
            <v>316.75296294549003</v>
          </cell>
          <cell r="CF111">
            <v>107.27969780616</v>
          </cell>
        </row>
        <row r="112">
          <cell r="L112">
            <v>400</v>
          </cell>
          <cell r="N112">
            <v>400</v>
          </cell>
          <cell r="Q112">
            <v>0</v>
          </cell>
          <cell r="R112">
            <v>0</v>
          </cell>
          <cell r="S112">
            <v>0</v>
          </cell>
          <cell r="T112">
            <v>0</v>
          </cell>
          <cell r="U112">
            <v>0</v>
          </cell>
          <cell r="V112">
            <v>0</v>
          </cell>
          <cell r="W112">
            <v>0</v>
          </cell>
          <cell r="X112">
            <v>0</v>
          </cell>
          <cell r="Y112">
            <v>0</v>
          </cell>
          <cell r="Z112">
            <v>0</v>
          </cell>
          <cell r="AA112">
            <v>0</v>
          </cell>
          <cell r="AB112">
            <v>0.37169237345326611</v>
          </cell>
          <cell r="AC112" t="str">
            <v xml:space="preserve"> </v>
          </cell>
          <cell r="AD112">
            <v>0.37169237345326611</v>
          </cell>
          <cell r="AE112">
            <v>0</v>
          </cell>
          <cell r="AF112">
            <v>0</v>
          </cell>
          <cell r="AG112">
            <v>0</v>
          </cell>
          <cell r="AH112">
            <v>300</v>
          </cell>
          <cell r="AI112">
            <v>100</v>
          </cell>
          <cell r="AJ112">
            <v>100</v>
          </cell>
          <cell r="AK112">
            <v>0</v>
          </cell>
          <cell r="AL112">
            <v>0</v>
          </cell>
          <cell r="AM112">
            <v>100</v>
          </cell>
          <cell r="AN112">
            <v>100</v>
          </cell>
          <cell r="AO112">
            <v>100</v>
          </cell>
          <cell r="AP112">
            <v>0</v>
          </cell>
          <cell r="AQ112">
            <v>0</v>
          </cell>
          <cell r="AR112">
            <v>0</v>
          </cell>
          <cell r="AS112">
            <v>-300</v>
          </cell>
          <cell r="AT112">
            <v>-100</v>
          </cell>
          <cell r="AU112">
            <v>-100</v>
          </cell>
          <cell r="AV112">
            <v>0</v>
          </cell>
          <cell r="AW112">
            <v>0</v>
          </cell>
          <cell r="AX112">
            <v>-100</v>
          </cell>
          <cell r="AY112">
            <v>0</v>
          </cell>
          <cell r="AZ112">
            <v>0</v>
          </cell>
          <cell r="BA112">
            <v>0</v>
          </cell>
          <cell r="BB112">
            <v>0</v>
          </cell>
          <cell r="BC112">
            <v>0</v>
          </cell>
          <cell r="BD112">
            <v>0</v>
          </cell>
          <cell r="BE112">
            <v>0</v>
          </cell>
          <cell r="BF112">
            <v>0</v>
          </cell>
          <cell r="BG112">
            <v>0</v>
          </cell>
          <cell r="BH112">
            <v>0</v>
          </cell>
          <cell r="BI112">
            <v>0</v>
          </cell>
          <cell r="BJ112">
            <v>300</v>
          </cell>
          <cell r="BK112">
            <v>400</v>
          </cell>
          <cell r="BL112">
            <v>500</v>
          </cell>
          <cell r="BM112">
            <v>500</v>
          </cell>
          <cell r="BN112">
            <v>500</v>
          </cell>
          <cell r="BO112">
            <v>600</v>
          </cell>
          <cell r="BP112">
            <v>700</v>
          </cell>
          <cell r="BQ112">
            <v>0</v>
          </cell>
          <cell r="BR112">
            <v>0</v>
          </cell>
          <cell r="BS112">
            <v>-300</v>
          </cell>
          <cell r="BT112">
            <v>-400</v>
          </cell>
          <cell r="BU112">
            <v>-500</v>
          </cell>
          <cell r="BV112">
            <v>-500</v>
          </cell>
          <cell r="BW112">
            <v>-500</v>
          </cell>
          <cell r="BX112">
            <v>-600</v>
          </cell>
          <cell r="BY112">
            <v>-700</v>
          </cell>
          <cell r="CC112">
            <v>0</v>
          </cell>
          <cell r="CD112">
            <v>0</v>
          </cell>
          <cell r="CE112">
            <v>0</v>
          </cell>
          <cell r="CF112" t="str">
            <v xml:space="preserve">n.a. </v>
          </cell>
        </row>
        <row r="113">
          <cell r="L113" t="e">
            <v>#REF!</v>
          </cell>
          <cell r="M113" t="e">
            <v>#REF!</v>
          </cell>
          <cell r="N113" t="e">
            <v>#REF!</v>
          </cell>
          <cell r="Q113">
            <v>0</v>
          </cell>
          <cell r="R113">
            <v>0</v>
          </cell>
          <cell r="S113">
            <v>208.57856327699997</v>
          </cell>
          <cell r="T113">
            <v>2.3195410023199998</v>
          </cell>
          <cell r="U113">
            <v>85.030420000000007</v>
          </cell>
          <cell r="V113">
            <v>66.963988000000001</v>
          </cell>
          <cell r="W113">
            <v>7.5399120000000002</v>
          </cell>
          <cell r="X113">
            <v>6.4597169999999995</v>
          </cell>
          <cell r="Y113">
            <v>4.9280130000000009</v>
          </cell>
          <cell r="Z113">
            <v>0.74346800000000002</v>
          </cell>
          <cell r="AA113">
            <v>412.56362227931999</v>
          </cell>
          <cell r="AB113" t="e">
            <v>#REF!</v>
          </cell>
          <cell r="AC113" t="e">
            <v>#REF!</v>
          </cell>
          <cell r="AD113" t="e">
            <v>#REF!</v>
          </cell>
          <cell r="AE113">
            <v>30</v>
          </cell>
          <cell r="AF113">
            <v>0</v>
          </cell>
          <cell r="AG113">
            <v>0</v>
          </cell>
          <cell r="AH113">
            <v>0</v>
          </cell>
          <cell r="AI113">
            <v>62.009239128671091</v>
          </cell>
          <cell r="AJ113">
            <v>148.61161945865189</v>
          </cell>
          <cell r="AK113">
            <v>74.654425599736498</v>
          </cell>
          <cell r="AL113">
            <v>98.310016011817709</v>
          </cell>
          <cell r="AM113">
            <v>4.1504132679958099</v>
          </cell>
          <cell r="AN113">
            <v>33.277195453654002</v>
          </cell>
          <cell r="AO113">
            <v>4.9870910794730197</v>
          </cell>
          <cell r="AP113">
            <v>0</v>
          </cell>
          <cell r="AQ113">
            <v>0</v>
          </cell>
          <cell r="AR113">
            <v>0</v>
          </cell>
          <cell r="AS113">
            <v>0</v>
          </cell>
          <cell r="AT113">
            <v>146.56932414832889</v>
          </cell>
          <cell r="AU113">
            <v>-146.29207845633189</v>
          </cell>
          <cell r="AV113">
            <v>10.375994400263508</v>
          </cell>
          <cell r="AW113">
            <v>-31.346028011817708</v>
          </cell>
          <cell r="AX113">
            <v>3.3894987320041903</v>
          </cell>
          <cell r="AY113">
            <v>30</v>
          </cell>
          <cell r="AZ113">
            <v>30</v>
          </cell>
          <cell r="BA113">
            <v>30</v>
          </cell>
          <cell r="BB113">
            <v>238.57856327699997</v>
          </cell>
          <cell r="BC113">
            <v>240.89810427931997</v>
          </cell>
          <cell r="BD113">
            <v>325.92852427931996</v>
          </cell>
          <cell r="BE113">
            <v>392.89251227931993</v>
          </cell>
          <cell r="BF113">
            <v>400.43242427931995</v>
          </cell>
          <cell r="BG113">
            <v>406.89214127931996</v>
          </cell>
          <cell r="BH113">
            <v>30</v>
          </cell>
          <cell r="BI113">
            <v>30</v>
          </cell>
          <cell r="BJ113">
            <v>30</v>
          </cell>
          <cell r="BK113">
            <v>92.009239128671084</v>
          </cell>
          <cell r="BL113">
            <v>240.62085858732297</v>
          </cell>
          <cell r="BM113">
            <v>315.27528418705947</v>
          </cell>
          <cell r="BN113">
            <v>413.58530019887718</v>
          </cell>
          <cell r="BO113">
            <v>417.73571346687299</v>
          </cell>
          <cell r="BP113">
            <v>451.01290892052702</v>
          </cell>
          <cell r="BQ113">
            <v>0</v>
          </cell>
          <cell r="BR113">
            <v>0</v>
          </cell>
          <cell r="BS113">
            <v>0</v>
          </cell>
          <cell r="BT113">
            <v>146.56932414832889</v>
          </cell>
          <cell r="BU113">
            <v>0.27724569199699545</v>
          </cell>
          <cell r="BV113">
            <v>10.653240092260489</v>
          </cell>
          <cell r="BW113">
            <v>-20.692787919557247</v>
          </cell>
          <cell r="BX113">
            <v>-17.303289187553048</v>
          </cell>
          <cell r="BY113">
            <v>-44.120767641207067</v>
          </cell>
          <cell r="BZ113">
            <v>0</v>
          </cell>
          <cell r="CA113">
            <v>0</v>
          </cell>
          <cell r="CB113">
            <v>53.442999999999998</v>
          </cell>
          <cell r="CC113">
            <v>30</v>
          </cell>
          <cell r="CD113">
            <v>53.442999999999998</v>
          </cell>
          <cell r="CE113">
            <v>-23.442999999999998</v>
          </cell>
          <cell r="CF113">
            <v>-43.865426716314573</v>
          </cell>
        </row>
        <row r="114">
          <cell r="H114" t="str">
            <v>Bonos de Seguridad</v>
          </cell>
          <cell r="L114">
            <v>426.00000000000006</v>
          </cell>
          <cell r="N114">
            <v>426.00000000000006</v>
          </cell>
          <cell r="O114">
            <v>0</v>
          </cell>
          <cell r="P114">
            <v>0</v>
          </cell>
          <cell r="Q114">
            <v>0</v>
          </cell>
          <cell r="R114">
            <v>0</v>
          </cell>
          <cell r="S114">
            <v>208.57856327699997</v>
          </cell>
          <cell r="T114">
            <v>2.3195410023199998</v>
          </cell>
          <cell r="U114">
            <v>85.030420000000007</v>
          </cell>
          <cell r="V114">
            <v>66.963988000000001</v>
          </cell>
          <cell r="W114">
            <v>7.5399120000000002</v>
          </cell>
          <cell r="X114">
            <v>6.4597169999999995</v>
          </cell>
          <cell r="Y114">
            <v>4.9280130000000009</v>
          </cell>
          <cell r="Z114">
            <v>0.74346800000000002</v>
          </cell>
          <cell r="AA114">
            <v>382.56362227931999</v>
          </cell>
          <cell r="AB114">
            <v>0.39585237772772847</v>
          </cell>
          <cell r="AC114" t="str">
            <v xml:space="preserve"> </v>
          </cell>
          <cell r="AD114">
            <v>0.39585237772772847</v>
          </cell>
          <cell r="AE114">
            <v>0</v>
          </cell>
          <cell r="AF114">
            <v>0</v>
          </cell>
          <cell r="AG114">
            <v>0</v>
          </cell>
          <cell r="AH114">
            <v>0</v>
          </cell>
          <cell r="AI114">
            <v>62.009239128671091</v>
          </cell>
          <cell r="AJ114">
            <v>148.61161945865189</v>
          </cell>
          <cell r="AK114">
            <v>74.654425599736498</v>
          </cell>
          <cell r="AL114">
            <v>98.310016011817709</v>
          </cell>
          <cell r="AM114">
            <v>4.1504132679958099</v>
          </cell>
          <cell r="AN114">
            <v>33.277195453654002</v>
          </cell>
          <cell r="AO114">
            <v>4.9870910794730197</v>
          </cell>
          <cell r="AP114">
            <v>0</v>
          </cell>
          <cell r="AQ114">
            <v>0</v>
          </cell>
          <cell r="AR114">
            <v>0</v>
          </cell>
          <cell r="AS114">
            <v>0</v>
          </cell>
          <cell r="AT114">
            <v>146.56932414832889</v>
          </cell>
          <cell r="AU114">
            <v>-146.29207845633189</v>
          </cell>
          <cell r="AV114">
            <v>10.375994400263508</v>
          </cell>
          <cell r="AW114">
            <v>-31.346028011817708</v>
          </cell>
          <cell r="AX114">
            <v>3.3894987320041903</v>
          </cell>
          <cell r="AY114">
            <v>0</v>
          </cell>
          <cell r="AZ114">
            <v>0</v>
          </cell>
          <cell r="BA114">
            <v>0</v>
          </cell>
          <cell r="BB114">
            <v>208.57856327699997</v>
          </cell>
          <cell r="BC114">
            <v>210.89810427931997</v>
          </cell>
          <cell r="BD114">
            <v>295.92852427931996</v>
          </cell>
          <cell r="BE114">
            <v>362.89251227931993</v>
          </cell>
          <cell r="BF114">
            <v>370.43242427931995</v>
          </cell>
          <cell r="BG114">
            <v>376.89214127931996</v>
          </cell>
          <cell r="BH114">
            <v>0</v>
          </cell>
          <cell r="BI114">
            <v>0</v>
          </cell>
          <cell r="BJ114">
            <v>0</v>
          </cell>
          <cell r="BK114">
            <v>62.009239128671091</v>
          </cell>
          <cell r="BL114">
            <v>210.62085858732297</v>
          </cell>
          <cell r="BM114">
            <v>285.27528418705947</v>
          </cell>
          <cell r="BN114">
            <v>383.58530019887718</v>
          </cell>
          <cell r="BO114">
            <v>387.73571346687299</v>
          </cell>
          <cell r="BP114">
            <v>421.01290892052702</v>
          </cell>
          <cell r="BQ114">
            <v>0</v>
          </cell>
          <cell r="BR114">
            <v>0</v>
          </cell>
          <cell r="BS114">
            <v>0</v>
          </cell>
          <cell r="BT114">
            <v>146.56932414832889</v>
          </cell>
          <cell r="BU114">
            <v>0.27724569199699545</v>
          </cell>
          <cell r="BV114">
            <v>10.653240092260489</v>
          </cell>
          <cell r="BW114">
            <v>-20.692787919557247</v>
          </cell>
          <cell r="BX114">
            <v>-17.303289187553048</v>
          </cell>
          <cell r="BY114">
            <v>-44.120767641207067</v>
          </cell>
          <cell r="BZ114">
            <v>0</v>
          </cell>
          <cell r="CC114">
            <v>0</v>
          </cell>
          <cell r="CD114">
            <v>0</v>
          </cell>
          <cell r="CE114">
            <v>0</v>
          </cell>
          <cell r="CF114" t="str">
            <v xml:space="preserve">n.a. </v>
          </cell>
        </row>
        <row r="115">
          <cell r="H115" t="str">
            <v>Fondo de Pensiones Caja Agraria</v>
          </cell>
          <cell r="M115">
            <v>48</v>
          </cell>
          <cell r="N115">
            <v>48</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t="str">
            <v xml:space="preserve"> </v>
          </cell>
          <cell r="AC115">
            <v>4.460308481439193E-2</v>
          </cell>
          <cell r="AD115">
            <v>4.460308481439193E-2</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53.442999999999998</v>
          </cell>
          <cell r="CC115">
            <v>0</v>
          </cell>
          <cell r="CD115">
            <v>53.442999999999998</v>
          </cell>
          <cell r="CE115">
            <v>-53.442999999999998</v>
          </cell>
          <cell r="CF115">
            <v>-100</v>
          </cell>
        </row>
        <row r="116">
          <cell r="H116" t="str">
            <v>Fondo de Solidaridad Agropecuario</v>
          </cell>
          <cell r="M116">
            <v>105</v>
          </cell>
          <cell r="N116">
            <v>105</v>
          </cell>
          <cell r="O116">
            <v>30</v>
          </cell>
          <cell r="P116">
            <v>0</v>
          </cell>
          <cell r="Q116">
            <v>0</v>
          </cell>
          <cell r="R116">
            <v>0</v>
          </cell>
          <cell r="S116">
            <v>0</v>
          </cell>
          <cell r="T116">
            <v>0</v>
          </cell>
          <cell r="U116">
            <v>0</v>
          </cell>
          <cell r="V116">
            <v>0</v>
          </cell>
          <cell r="W116">
            <v>0</v>
          </cell>
          <cell r="X116">
            <v>0</v>
          </cell>
          <cell r="Y116">
            <v>0</v>
          </cell>
          <cell r="Z116">
            <v>0</v>
          </cell>
          <cell r="AA116">
            <v>30</v>
          </cell>
          <cell r="AB116" t="str">
            <v xml:space="preserve"> </v>
          </cell>
          <cell r="AC116">
            <v>9.7569248031482342E-2</v>
          </cell>
          <cell r="AD116">
            <v>9.7569248031482342E-2</v>
          </cell>
          <cell r="AE116">
            <v>30</v>
          </cell>
          <cell r="AP116">
            <v>0</v>
          </cell>
          <cell r="AQ116">
            <v>0</v>
          </cell>
          <cell r="AR116">
            <v>0</v>
          </cell>
          <cell r="AS116">
            <v>0</v>
          </cell>
          <cell r="AT116">
            <v>0</v>
          </cell>
          <cell r="AU116">
            <v>0</v>
          </cell>
          <cell r="AV116">
            <v>0</v>
          </cell>
          <cell r="AW116">
            <v>0</v>
          </cell>
          <cell r="AX116">
            <v>0</v>
          </cell>
          <cell r="AY116">
            <v>30</v>
          </cell>
          <cell r="AZ116">
            <v>30</v>
          </cell>
          <cell r="BA116">
            <v>30</v>
          </cell>
          <cell r="BB116">
            <v>30</v>
          </cell>
          <cell r="BC116">
            <v>30</v>
          </cell>
          <cell r="BD116">
            <v>30</v>
          </cell>
          <cell r="BE116">
            <v>30</v>
          </cell>
          <cell r="BF116">
            <v>30</v>
          </cell>
          <cell r="BG116">
            <v>30</v>
          </cell>
          <cell r="BH116">
            <v>30</v>
          </cell>
          <cell r="BI116">
            <v>30</v>
          </cell>
          <cell r="BJ116">
            <v>30</v>
          </cell>
          <cell r="BK116">
            <v>30</v>
          </cell>
          <cell r="BL116">
            <v>30</v>
          </cell>
          <cell r="BM116">
            <v>30</v>
          </cell>
          <cell r="BN116">
            <v>30</v>
          </cell>
          <cell r="BO116">
            <v>30</v>
          </cell>
          <cell r="BP116">
            <v>30</v>
          </cell>
          <cell r="BQ116">
            <v>0</v>
          </cell>
          <cell r="BR116">
            <v>0</v>
          </cell>
          <cell r="BS116">
            <v>0</v>
          </cell>
          <cell r="BT116">
            <v>0</v>
          </cell>
          <cell r="BU116">
            <v>0</v>
          </cell>
          <cell r="BV116">
            <v>0</v>
          </cell>
          <cell r="BW116">
            <v>0</v>
          </cell>
          <cell r="BX116">
            <v>0</v>
          </cell>
          <cell r="BY116">
            <v>0</v>
          </cell>
          <cell r="CC116">
            <v>30</v>
          </cell>
          <cell r="CD116">
            <v>0</v>
          </cell>
          <cell r="CE116">
            <v>30</v>
          </cell>
          <cell r="CF116" t="str">
            <v xml:space="preserve">n.a. </v>
          </cell>
        </row>
        <row r="117">
          <cell r="L117">
            <v>3390.7645173871006</v>
          </cell>
          <cell r="M117">
            <v>48</v>
          </cell>
          <cell r="N117">
            <v>3438.7645173871006</v>
          </cell>
          <cell r="Q117">
            <v>256.43030970000001</v>
          </cell>
          <cell r="R117">
            <v>449.02652563316997</v>
          </cell>
          <cell r="S117">
            <v>274.88899371474997</v>
          </cell>
          <cell r="T117">
            <v>147.26920567100001</v>
          </cell>
          <cell r="U117">
            <v>524.38046999999995</v>
          </cell>
          <cell r="V117">
            <v>271.66789339477998</v>
          </cell>
          <cell r="W117">
            <v>512.99476235101008</v>
          </cell>
          <cell r="X117">
            <v>57.724899999999998</v>
          </cell>
          <cell r="Y117">
            <v>85.553600000000003</v>
          </cell>
          <cell r="Z117">
            <v>352.20499999999998</v>
          </cell>
          <cell r="AA117">
            <v>3141.0388335647103</v>
          </cell>
          <cell r="AB117">
            <v>3.150803278221824</v>
          </cell>
          <cell r="AC117">
            <v>4.460308481439193E-2</v>
          </cell>
          <cell r="AD117">
            <v>3.1954063630362164</v>
          </cell>
          <cell r="AE117">
            <v>139.30530849418165</v>
          </cell>
          <cell r="AF117">
            <v>63.540300000000002</v>
          </cell>
          <cell r="AG117">
            <v>235.26891249119799</v>
          </cell>
          <cell r="AH117">
            <v>419.65271282646</v>
          </cell>
          <cell r="AI117">
            <v>303.69064399327402</v>
          </cell>
          <cell r="AJ117">
            <v>165.856703213</v>
          </cell>
          <cell r="AK117">
            <v>596.91329012715403</v>
          </cell>
          <cell r="AL117">
            <v>539.53678949699997</v>
          </cell>
          <cell r="AM117">
            <v>581.07928970912894</v>
          </cell>
          <cell r="AN117">
            <v>45.112831234860003</v>
          </cell>
          <cell r="AO117">
            <v>66.128830429649099</v>
          </cell>
          <cell r="AP117">
            <v>14.975498205818354</v>
          </cell>
          <cell r="AQ117">
            <v>-8.9239336000000051</v>
          </cell>
          <cell r="AR117">
            <v>21.161397208802015</v>
          </cell>
          <cell r="AS117">
            <v>29.373812806709964</v>
          </cell>
          <cell r="AT117">
            <v>-28.80165027852405</v>
          </cell>
          <cell r="AU117">
            <v>-18.587497541999994</v>
          </cell>
          <cell r="AV117">
            <v>-72.532820127154082</v>
          </cell>
          <cell r="AW117">
            <v>-267.86889610221999</v>
          </cell>
          <cell r="AX117">
            <v>-68.084527358118862</v>
          </cell>
          <cell r="AY117">
            <v>208.8971731</v>
          </cell>
          <cell r="AZ117">
            <v>465.32748279999998</v>
          </cell>
          <cell r="BA117">
            <v>914.35400843316995</v>
          </cell>
          <cell r="BB117">
            <v>1189.2430021479199</v>
          </cell>
          <cell r="BC117">
            <v>1336.5122078189199</v>
          </cell>
          <cell r="BD117">
            <v>1860.8926778189198</v>
          </cell>
          <cell r="BE117">
            <v>2132.5605712136999</v>
          </cell>
          <cell r="BF117">
            <v>2645.5553335647101</v>
          </cell>
          <cell r="BG117">
            <v>2703.2802335647102</v>
          </cell>
          <cell r="BH117">
            <v>202.84560849418165</v>
          </cell>
          <cell r="BI117">
            <v>438.11452098537961</v>
          </cell>
          <cell r="BJ117">
            <v>857.76723381183956</v>
          </cell>
          <cell r="BK117">
            <v>1161.4578778051136</v>
          </cell>
          <cell r="BL117">
            <v>1327.3145810181136</v>
          </cell>
          <cell r="BM117">
            <v>2074.2278711452677</v>
          </cell>
          <cell r="BN117">
            <v>2463.7646606422677</v>
          </cell>
          <cell r="BO117">
            <v>3044.8439503513964</v>
          </cell>
          <cell r="BP117">
            <v>3089.9567815862565</v>
          </cell>
          <cell r="BQ117">
            <v>6.0515646058183563</v>
          </cell>
          <cell r="BR117">
            <v>27.212961814620371</v>
          </cell>
          <cell r="BS117">
            <v>56.586774621330392</v>
          </cell>
          <cell r="BT117">
            <v>27.785124342806284</v>
          </cell>
          <cell r="BU117">
            <v>9.1976268008063471</v>
          </cell>
          <cell r="BV117">
            <v>-213.33519332634796</v>
          </cell>
          <cell r="BW117">
            <v>-331.20408942856784</v>
          </cell>
          <cell r="BX117">
            <v>-399.28861678668636</v>
          </cell>
          <cell r="BY117">
            <v>-386.6765480215463</v>
          </cell>
          <cell r="BZ117">
            <v>56.326999999999998</v>
          </cell>
          <cell r="CA117">
            <v>385.8186</v>
          </cell>
          <cell r="CB117">
            <v>208.29500000000002</v>
          </cell>
          <cell r="CC117">
            <v>465.32748279999998</v>
          </cell>
          <cell r="CD117">
            <v>650.44060000000002</v>
          </cell>
          <cell r="CE117">
            <v>-185.11311720000003</v>
          </cell>
          <cell r="CF117">
            <v>-28.459649843506085</v>
          </cell>
        </row>
        <row r="118">
          <cell r="G118" t="str">
            <v>TESORERIA TES B</v>
          </cell>
          <cell r="L118">
            <v>3111.1993576444547</v>
          </cell>
          <cell r="N118">
            <v>3111.1993576444547</v>
          </cell>
          <cell r="O118">
            <v>154.2808067</v>
          </cell>
          <cell r="P118">
            <v>54.616366399999997</v>
          </cell>
          <cell r="Q118">
            <v>256.43030970000001</v>
          </cell>
          <cell r="R118">
            <v>449.02652563316997</v>
          </cell>
          <cell r="S118">
            <v>274.88899371474997</v>
          </cell>
          <cell r="T118">
            <v>147.26920567100001</v>
          </cell>
          <cell r="U118">
            <v>524.38046999999995</v>
          </cell>
          <cell r="V118">
            <v>271.66789339477998</v>
          </cell>
          <cell r="W118">
            <v>512.99476235101008</v>
          </cell>
          <cell r="X118">
            <v>57.724899999999998</v>
          </cell>
          <cell r="Y118">
            <v>85.553600000000003</v>
          </cell>
          <cell r="Z118">
            <v>352.20499999999998</v>
          </cell>
          <cell r="AA118">
            <v>3141.0388335647103</v>
          </cell>
          <cell r="AB118">
            <v>2.8910226838228605</v>
          </cell>
          <cell r="AC118" t="str">
            <v xml:space="preserve"> </v>
          </cell>
          <cell r="AD118">
            <v>2.8910226838228605</v>
          </cell>
          <cell r="AE118">
            <v>139.30530849418165</v>
          </cell>
          <cell r="AF118">
            <v>63.540300000000002</v>
          </cell>
          <cell r="AG118">
            <v>235.26891249119799</v>
          </cell>
          <cell r="AH118">
            <v>419.65271282646</v>
          </cell>
          <cell r="AI118">
            <v>303.69064399327402</v>
          </cell>
          <cell r="AJ118">
            <v>165.856703213</v>
          </cell>
          <cell r="AK118">
            <v>446.91329012715403</v>
          </cell>
          <cell r="AL118">
            <v>439.53678949699997</v>
          </cell>
          <cell r="AM118">
            <v>581.07928970912894</v>
          </cell>
          <cell r="AN118">
            <v>45.112831234860003</v>
          </cell>
          <cell r="AO118">
            <v>66.128830429649099</v>
          </cell>
          <cell r="AP118">
            <v>14.975498205818354</v>
          </cell>
          <cell r="AQ118">
            <v>-8.9239336000000051</v>
          </cell>
          <cell r="AR118">
            <v>21.161397208802015</v>
          </cell>
          <cell r="AS118">
            <v>29.373812806709964</v>
          </cell>
          <cell r="AT118">
            <v>-28.80165027852405</v>
          </cell>
          <cell r="AU118">
            <v>-18.587497541999994</v>
          </cell>
          <cell r="AV118">
            <v>77.467179872845918</v>
          </cell>
          <cell r="AW118">
            <v>-167.86889610221999</v>
          </cell>
          <cell r="AX118">
            <v>-68.084527358118862</v>
          </cell>
          <cell r="AY118">
            <v>208.8971731</v>
          </cell>
          <cell r="AZ118">
            <v>465.32748279999998</v>
          </cell>
          <cell r="BA118">
            <v>914.35400843316995</v>
          </cell>
          <cell r="BB118">
            <v>1189.2430021479199</v>
          </cell>
          <cell r="BC118">
            <v>1336.5122078189199</v>
          </cell>
          <cell r="BD118">
            <v>1860.8926778189198</v>
          </cell>
          <cell r="BE118">
            <v>2132.5605712136999</v>
          </cell>
          <cell r="BF118">
            <v>2645.5553335647101</v>
          </cell>
          <cell r="BG118">
            <v>2703.2802335647102</v>
          </cell>
          <cell r="BH118">
            <v>202.84560849418165</v>
          </cell>
          <cell r="BI118">
            <v>438.11452098537961</v>
          </cell>
          <cell r="BJ118">
            <v>857.76723381183956</v>
          </cell>
          <cell r="BK118">
            <v>1161.4578778051136</v>
          </cell>
          <cell r="BL118">
            <v>1327.3145810181136</v>
          </cell>
          <cell r="BM118">
            <v>1774.2278711452677</v>
          </cell>
          <cell r="BN118">
            <v>2213.7646606422677</v>
          </cell>
          <cell r="BO118">
            <v>2794.8439503513964</v>
          </cell>
          <cell r="BP118">
            <v>2839.9567815862565</v>
          </cell>
          <cell r="BQ118">
            <v>6.0515646058183563</v>
          </cell>
          <cell r="BR118">
            <v>27.212961814620371</v>
          </cell>
          <cell r="BS118">
            <v>56.586774621330392</v>
          </cell>
          <cell r="BT118">
            <v>27.785124342806284</v>
          </cell>
          <cell r="BU118">
            <v>9.1976268008063471</v>
          </cell>
          <cell r="BV118">
            <v>86.664806673652038</v>
          </cell>
          <cell r="BW118">
            <v>-81.204089428567841</v>
          </cell>
          <cell r="BX118">
            <v>-149.28861678668636</v>
          </cell>
          <cell r="BY118">
            <v>-136.6765480215463</v>
          </cell>
          <cell r="BZ118">
            <v>56.326999999999998</v>
          </cell>
          <cell r="CA118">
            <v>385.8186</v>
          </cell>
          <cell r="CB118">
            <v>154.846</v>
          </cell>
          <cell r="CC118">
            <v>465.32748279999998</v>
          </cell>
          <cell r="CD118">
            <v>596.99160000000006</v>
          </cell>
          <cell r="CE118">
            <v>-131.66411720000008</v>
          </cell>
          <cell r="CF118">
            <v>-22.054601304272971</v>
          </cell>
        </row>
        <row r="119">
          <cell r="G119" t="str">
            <v>OTROS</v>
          </cell>
          <cell r="L119">
            <v>0</v>
          </cell>
          <cell r="M119">
            <v>48</v>
          </cell>
          <cell r="N119">
            <v>48</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t="str">
            <v xml:space="preserve"> </v>
          </cell>
          <cell r="AC119">
            <v>4.460308481439193E-2</v>
          </cell>
          <cell r="AD119">
            <v>4.460308481439193E-2</v>
          </cell>
          <cell r="AE119">
            <v>0</v>
          </cell>
          <cell r="AF119">
            <v>0</v>
          </cell>
          <cell r="AG119">
            <v>0</v>
          </cell>
          <cell r="AH119">
            <v>0</v>
          </cell>
          <cell r="AI119">
            <v>0</v>
          </cell>
          <cell r="AJ119">
            <v>0</v>
          </cell>
          <cell r="AK119">
            <v>150</v>
          </cell>
          <cell r="AL119">
            <v>100</v>
          </cell>
          <cell r="AM119">
            <v>0</v>
          </cell>
          <cell r="AN119">
            <v>0</v>
          </cell>
          <cell r="AO119">
            <v>0</v>
          </cell>
          <cell r="AP119">
            <v>0</v>
          </cell>
          <cell r="AQ119">
            <v>0</v>
          </cell>
          <cell r="AR119">
            <v>0</v>
          </cell>
          <cell r="AS119">
            <v>0</v>
          </cell>
          <cell r="AT119">
            <v>0</v>
          </cell>
          <cell r="AU119">
            <v>0</v>
          </cell>
          <cell r="AV119">
            <v>-150</v>
          </cell>
          <cell r="AW119">
            <v>-100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300</v>
          </cell>
          <cell r="BN119">
            <v>250</v>
          </cell>
          <cell r="BO119">
            <v>250</v>
          </cell>
          <cell r="BP119">
            <v>250</v>
          </cell>
          <cell r="BQ119">
            <v>0</v>
          </cell>
          <cell r="BR119">
            <v>0</v>
          </cell>
          <cell r="BS119">
            <v>0</v>
          </cell>
          <cell r="BT119">
            <v>0</v>
          </cell>
          <cell r="BU119">
            <v>0</v>
          </cell>
          <cell r="BV119">
            <v>-300</v>
          </cell>
          <cell r="BW119">
            <v>-250</v>
          </cell>
          <cell r="BX119">
            <v>-250</v>
          </cell>
          <cell r="BY119">
            <v>-250</v>
          </cell>
          <cell r="BZ119">
            <v>0</v>
          </cell>
          <cell r="CA119">
            <v>0</v>
          </cell>
          <cell r="CB119">
            <v>53.448999999999998</v>
          </cell>
          <cell r="CC119">
            <v>0</v>
          </cell>
          <cell r="CD119">
            <v>53.448999999999998</v>
          </cell>
          <cell r="CE119">
            <v>-53.448999999999998</v>
          </cell>
          <cell r="CF119">
            <v>-100</v>
          </cell>
        </row>
        <row r="120">
          <cell r="H120" t="str">
            <v>Caja Agraria pagares</v>
          </cell>
          <cell r="M120">
            <v>48</v>
          </cell>
          <cell r="N120">
            <v>48</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t="str">
            <v xml:space="preserve"> </v>
          </cell>
          <cell r="AC120">
            <v>4.460308481439193E-2</v>
          </cell>
          <cell r="AD120">
            <v>4.460308481439193E-2</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53.448999999999998</v>
          </cell>
          <cell r="CC120">
            <v>0</v>
          </cell>
          <cell r="CD120">
            <v>53.448999999999998</v>
          </cell>
          <cell r="CE120">
            <v>-53.448999999999998</v>
          </cell>
          <cell r="CF120">
            <v>-100</v>
          </cell>
        </row>
        <row r="121">
          <cell r="H121" t="str">
            <v>Otra Deuda Interna</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t="str">
            <v xml:space="preserve"> </v>
          </cell>
          <cell r="AC121" t="str">
            <v xml:space="preserve"> </v>
          </cell>
          <cell r="AD121" t="str">
            <v xml:space="preserve"> </v>
          </cell>
          <cell r="AK121">
            <v>150</v>
          </cell>
          <cell r="AL121">
            <v>100</v>
          </cell>
          <cell r="AM121">
            <v>0</v>
          </cell>
          <cell r="AN121">
            <v>0</v>
          </cell>
          <cell r="AO121">
            <v>0</v>
          </cell>
          <cell r="AP121">
            <v>0</v>
          </cell>
          <cell r="AQ121">
            <v>0</v>
          </cell>
          <cell r="AR121">
            <v>0</v>
          </cell>
          <cell r="AS121">
            <v>0</v>
          </cell>
          <cell r="AT121">
            <v>0</v>
          </cell>
          <cell r="AU121">
            <v>0</v>
          </cell>
          <cell r="AV121">
            <v>-150</v>
          </cell>
          <cell r="AW121">
            <v>-100</v>
          </cell>
          <cell r="AX121">
            <v>0</v>
          </cell>
          <cell r="AY121">
            <v>0</v>
          </cell>
          <cell r="AZ121">
            <v>0</v>
          </cell>
          <cell r="BA121">
            <v>0</v>
          </cell>
          <cell r="BB121">
            <v>0</v>
          </cell>
          <cell r="BC121">
            <v>0</v>
          </cell>
          <cell r="BD121">
            <v>0</v>
          </cell>
          <cell r="BE121">
            <v>0</v>
          </cell>
          <cell r="BF121">
            <v>0</v>
          </cell>
          <cell r="BG121">
            <v>0</v>
          </cell>
          <cell r="BH121">
            <v>0</v>
          </cell>
          <cell r="BI121">
            <v>0</v>
          </cell>
          <cell r="BJ121">
            <v>0</v>
          </cell>
          <cell r="BK121">
            <v>0</v>
          </cell>
          <cell r="BL121">
            <v>0</v>
          </cell>
          <cell r="BM121">
            <v>150</v>
          </cell>
          <cell r="BN121">
            <v>250</v>
          </cell>
          <cell r="BO121">
            <v>250</v>
          </cell>
          <cell r="BP121">
            <v>250</v>
          </cell>
          <cell r="BQ121">
            <v>0</v>
          </cell>
          <cell r="BR121">
            <v>0</v>
          </cell>
          <cell r="BS121">
            <v>0</v>
          </cell>
          <cell r="BT121">
            <v>0</v>
          </cell>
          <cell r="BU121">
            <v>0</v>
          </cell>
          <cell r="BV121">
            <v>-150</v>
          </cell>
          <cell r="BW121">
            <v>-250</v>
          </cell>
          <cell r="BX121">
            <v>-250</v>
          </cell>
          <cell r="BY121">
            <v>-250</v>
          </cell>
          <cell r="CC121">
            <v>0</v>
          </cell>
          <cell r="CD121">
            <v>0</v>
          </cell>
          <cell r="CE121">
            <v>0</v>
          </cell>
          <cell r="CF121" t="str">
            <v xml:space="preserve">n.a. </v>
          </cell>
        </row>
        <row r="122">
          <cell r="G122" t="str">
            <v>Mas Bonos Ley 55/85 y otros</v>
          </cell>
          <cell r="L122">
            <v>279.56515974264568</v>
          </cell>
          <cell r="N122">
            <v>279.56515974264568</v>
          </cell>
          <cell r="AA122">
            <v>0</v>
          </cell>
          <cell r="AB122">
            <v>0.25978059439896362</v>
          </cell>
          <cell r="AC122" t="str">
            <v xml:space="preserve"> </v>
          </cell>
          <cell r="AD122">
            <v>0.25978059439896362</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CC122">
            <v>0</v>
          </cell>
          <cell r="CD122">
            <v>0</v>
          </cell>
          <cell r="CE122">
            <v>0</v>
          </cell>
          <cell r="CF122" t="str">
            <v xml:space="preserve">n.a. </v>
          </cell>
        </row>
        <row r="123">
          <cell r="L123">
            <v>476.65260000000001</v>
          </cell>
          <cell r="M123">
            <v>0</v>
          </cell>
          <cell r="N123">
            <v>476.65260000000001</v>
          </cell>
          <cell r="Q123">
            <v>1.5</v>
          </cell>
          <cell r="R123">
            <v>1.7</v>
          </cell>
          <cell r="S123">
            <v>0</v>
          </cell>
          <cell r="T123">
            <v>531.70000000000005</v>
          </cell>
          <cell r="U123">
            <v>6.7278700999999996E-2</v>
          </cell>
          <cell r="V123">
            <v>0</v>
          </cell>
          <cell r="W123">
            <v>0</v>
          </cell>
          <cell r="X123">
            <v>0</v>
          </cell>
          <cell r="Y123">
            <v>0</v>
          </cell>
          <cell r="Z123">
            <v>0</v>
          </cell>
          <cell r="AA123">
            <v>699.42638120100003</v>
          </cell>
          <cell r="AB123">
            <v>0.44292034051667567</v>
          </cell>
          <cell r="AC123" t="str">
            <v xml:space="preserve"> </v>
          </cell>
          <cell r="AD123">
            <v>0.44292034051667567</v>
          </cell>
          <cell r="AE123">
            <v>0</v>
          </cell>
          <cell r="AF123">
            <v>161.71041390315327</v>
          </cell>
          <cell r="AG123">
            <v>0</v>
          </cell>
          <cell r="AH123">
            <v>0</v>
          </cell>
          <cell r="AI123">
            <v>0</v>
          </cell>
          <cell r="AJ123">
            <v>0</v>
          </cell>
          <cell r="AK123">
            <v>535</v>
          </cell>
          <cell r="AL123">
            <v>0</v>
          </cell>
          <cell r="AM123">
            <v>0</v>
          </cell>
          <cell r="AN123">
            <v>0</v>
          </cell>
          <cell r="AO123">
            <v>0</v>
          </cell>
          <cell r="AP123">
            <v>0</v>
          </cell>
          <cell r="AQ123">
            <v>2.7486885968467334</v>
          </cell>
          <cell r="AR123">
            <v>1.5</v>
          </cell>
          <cell r="AS123">
            <v>1.7</v>
          </cell>
          <cell r="AT123">
            <v>0</v>
          </cell>
          <cell r="AU123">
            <v>531.70000000000005</v>
          </cell>
          <cell r="AV123">
            <v>-534.93272129900004</v>
          </cell>
          <cell r="AW123">
            <v>0</v>
          </cell>
          <cell r="AX123">
            <v>0</v>
          </cell>
          <cell r="AY123">
            <v>164.4591025</v>
          </cell>
          <cell r="AZ123">
            <v>165.9591025</v>
          </cell>
          <cell r="BA123">
            <v>167.65910250000002</v>
          </cell>
          <cell r="BB123">
            <v>167.65910250000002</v>
          </cell>
          <cell r="BC123">
            <v>699.35910250000006</v>
          </cell>
          <cell r="BD123">
            <v>699.42638120099991</v>
          </cell>
          <cell r="BE123">
            <v>699.42638120099991</v>
          </cell>
          <cell r="BF123">
            <v>699.42638120099991</v>
          </cell>
          <cell r="BG123">
            <v>699.42638120099991</v>
          </cell>
          <cell r="BH123">
            <v>161.71041390315327</v>
          </cell>
          <cell r="BI123">
            <v>161.71041390315327</v>
          </cell>
          <cell r="BJ123">
            <v>161.71041390315327</v>
          </cell>
          <cell r="BK123">
            <v>161.71041390315327</v>
          </cell>
          <cell r="BL123">
            <v>161.71041390315327</v>
          </cell>
          <cell r="BM123">
            <v>696.71041390315327</v>
          </cell>
          <cell r="BN123">
            <v>696.71041390315327</v>
          </cell>
          <cell r="BO123">
            <v>696.71041390315327</v>
          </cell>
          <cell r="BP123">
            <v>696.71041390315327</v>
          </cell>
          <cell r="BQ123">
            <v>2.7486885968467392</v>
          </cell>
          <cell r="BR123">
            <v>4.2486885968467387</v>
          </cell>
          <cell r="BS123">
            <v>5.9486885968467389</v>
          </cell>
          <cell r="BT123">
            <v>5.9486885968467389</v>
          </cell>
          <cell r="BU123">
            <v>537.6486885968468</v>
          </cell>
          <cell r="BV123">
            <v>2.7159672978467029</v>
          </cell>
          <cell r="BW123">
            <v>2.715967297846646</v>
          </cell>
          <cell r="BX123">
            <v>2.715967297846646</v>
          </cell>
          <cell r="BY123">
            <v>2.715967297846646</v>
          </cell>
          <cell r="BZ123">
            <v>0</v>
          </cell>
          <cell r="CA123">
            <v>0</v>
          </cell>
          <cell r="CB123">
            <v>0</v>
          </cell>
          <cell r="CC123">
            <v>165.9591025</v>
          </cell>
          <cell r="CD123">
            <v>0</v>
          </cell>
          <cell r="CE123">
            <v>165.9591025</v>
          </cell>
          <cell r="CF123" t="str">
            <v xml:space="preserve">n.a. </v>
          </cell>
        </row>
        <row r="124">
          <cell r="F124" t="str">
            <v>Cerromatoso</v>
          </cell>
          <cell r="L124">
            <v>164.3526</v>
          </cell>
          <cell r="N124">
            <v>164.3526</v>
          </cell>
          <cell r="O124">
            <v>0</v>
          </cell>
          <cell r="P124">
            <v>164.35910250000001</v>
          </cell>
          <cell r="Q124">
            <v>0</v>
          </cell>
          <cell r="R124">
            <v>0</v>
          </cell>
          <cell r="S124">
            <v>0</v>
          </cell>
          <cell r="T124">
            <v>0</v>
          </cell>
          <cell r="U124">
            <v>0</v>
          </cell>
          <cell r="V124">
            <v>0</v>
          </cell>
          <cell r="W124">
            <v>0</v>
          </cell>
          <cell r="X124">
            <v>0</v>
          </cell>
          <cell r="Y124">
            <v>0</v>
          </cell>
          <cell r="Z124">
            <v>0</v>
          </cell>
          <cell r="AA124">
            <v>164.35910250000001</v>
          </cell>
          <cell r="AB124">
            <v>0.15272151994303815</v>
          </cell>
          <cell r="AC124" t="str">
            <v xml:space="preserve"> </v>
          </cell>
          <cell r="AD124">
            <v>0.15272151994303815</v>
          </cell>
          <cell r="AE124">
            <v>0</v>
          </cell>
          <cell r="AF124">
            <v>161.71041390315327</v>
          </cell>
          <cell r="AG124">
            <v>0</v>
          </cell>
          <cell r="AH124">
            <v>0</v>
          </cell>
          <cell r="AI124">
            <v>0</v>
          </cell>
          <cell r="AJ124">
            <v>0</v>
          </cell>
          <cell r="AK124">
            <v>0</v>
          </cell>
          <cell r="AL124">
            <v>0</v>
          </cell>
          <cell r="AM124">
            <v>0</v>
          </cell>
          <cell r="AN124">
            <v>0</v>
          </cell>
          <cell r="AO124">
            <v>0</v>
          </cell>
          <cell r="AP124">
            <v>0</v>
          </cell>
          <cell r="AQ124">
            <v>2.6486885968467391</v>
          </cell>
          <cell r="AR124">
            <v>0</v>
          </cell>
          <cell r="AS124">
            <v>0</v>
          </cell>
          <cell r="AT124">
            <v>0</v>
          </cell>
          <cell r="AU124">
            <v>0</v>
          </cell>
          <cell r="AV124">
            <v>0</v>
          </cell>
          <cell r="AW124">
            <v>0</v>
          </cell>
          <cell r="AX124">
            <v>0</v>
          </cell>
          <cell r="AY124">
            <v>164.35910250000001</v>
          </cell>
          <cell r="AZ124">
            <v>164.35910250000001</v>
          </cell>
          <cell r="BA124">
            <v>164.35910250000001</v>
          </cell>
          <cell r="BB124">
            <v>164.35910250000001</v>
          </cell>
          <cell r="BC124">
            <v>164.35910250000001</v>
          </cell>
          <cell r="BD124">
            <v>164.35910250000001</v>
          </cell>
          <cell r="BE124">
            <v>164.35910250000001</v>
          </cell>
          <cell r="BF124">
            <v>164.35910250000001</v>
          </cell>
          <cell r="BG124">
            <v>164.35910250000001</v>
          </cell>
          <cell r="BH124">
            <v>161.71041390315327</v>
          </cell>
          <cell r="BI124">
            <v>161.71041390315327</v>
          </cell>
          <cell r="BJ124">
            <v>161.71041390315327</v>
          </cell>
          <cell r="BK124">
            <v>161.71041390315327</v>
          </cell>
          <cell r="BL124">
            <v>161.71041390315327</v>
          </cell>
          <cell r="BM124">
            <v>161.71041390315327</v>
          </cell>
          <cell r="BN124">
            <v>161.71041390315327</v>
          </cell>
          <cell r="BO124">
            <v>161.71041390315327</v>
          </cell>
          <cell r="BP124">
            <v>161.71041390315327</v>
          </cell>
          <cell r="BQ124">
            <v>2.6486885968467391</v>
          </cell>
          <cell r="BR124">
            <v>2.6486885968467391</v>
          </cell>
          <cell r="BS124">
            <v>2.6486885968467391</v>
          </cell>
          <cell r="BT124">
            <v>2.6486885968467391</v>
          </cell>
          <cell r="BU124">
            <v>2.6486885968467391</v>
          </cell>
          <cell r="BV124">
            <v>2.6486885968467391</v>
          </cell>
          <cell r="BW124">
            <v>2.6486885968467391</v>
          </cell>
          <cell r="BX124">
            <v>2.6486885968467391</v>
          </cell>
          <cell r="BY124">
            <v>2.6486885968467391</v>
          </cell>
          <cell r="CC124">
            <v>164.35910250000001</v>
          </cell>
          <cell r="CD124">
            <v>0</v>
          </cell>
          <cell r="CE124">
            <v>164.35910250000001</v>
          </cell>
          <cell r="CF124" t="str">
            <v xml:space="preserve">n.a. </v>
          </cell>
        </row>
        <row r="125">
          <cell r="F125" t="str">
            <v xml:space="preserve">Epsa </v>
          </cell>
          <cell r="L125">
            <v>312.3</v>
          </cell>
          <cell r="N125">
            <v>312.3</v>
          </cell>
          <cell r="O125">
            <v>0</v>
          </cell>
          <cell r="P125">
            <v>0.1</v>
          </cell>
          <cell r="Q125">
            <v>1.5</v>
          </cell>
          <cell r="R125">
            <v>1.7</v>
          </cell>
          <cell r="S125">
            <v>0</v>
          </cell>
          <cell r="T125">
            <v>531.70000000000005</v>
          </cell>
          <cell r="U125">
            <v>6.7278700999999996E-2</v>
          </cell>
          <cell r="V125">
            <v>0</v>
          </cell>
          <cell r="W125">
            <v>0</v>
          </cell>
          <cell r="X125">
            <v>0</v>
          </cell>
          <cell r="Y125">
            <v>0</v>
          </cell>
          <cell r="Z125">
            <v>0</v>
          </cell>
          <cell r="AA125">
            <v>535.06727870099996</v>
          </cell>
          <cell r="AB125">
            <v>0.29019882057363749</v>
          </cell>
          <cell r="AC125" t="str">
            <v xml:space="preserve"> </v>
          </cell>
          <cell r="AD125">
            <v>0.29019882057363749</v>
          </cell>
          <cell r="AE125">
            <v>0</v>
          </cell>
          <cell r="AF125">
            <v>0</v>
          </cell>
          <cell r="AG125">
            <v>0</v>
          </cell>
          <cell r="AH125">
            <v>0</v>
          </cell>
          <cell r="AI125">
            <v>0</v>
          </cell>
          <cell r="AJ125">
            <v>0</v>
          </cell>
          <cell r="AK125">
            <v>535</v>
          </cell>
          <cell r="AL125">
            <v>0</v>
          </cell>
          <cell r="AM125">
            <v>0</v>
          </cell>
          <cell r="AN125">
            <v>0</v>
          </cell>
          <cell r="AO125">
            <v>0</v>
          </cell>
          <cell r="AP125">
            <v>0</v>
          </cell>
          <cell r="AQ125">
            <v>0.1</v>
          </cell>
          <cell r="AR125">
            <v>1.5</v>
          </cell>
          <cell r="AS125">
            <v>1.7</v>
          </cell>
          <cell r="AT125">
            <v>0</v>
          </cell>
          <cell r="AU125">
            <v>531.70000000000005</v>
          </cell>
          <cell r="AV125">
            <v>-534.93272129900004</v>
          </cell>
          <cell r="AW125">
            <v>0</v>
          </cell>
          <cell r="AX125">
            <v>0</v>
          </cell>
          <cell r="AY125">
            <v>0.1</v>
          </cell>
          <cell r="AZ125">
            <v>1.6</v>
          </cell>
          <cell r="BA125">
            <v>3.3</v>
          </cell>
          <cell r="BB125">
            <v>3.3</v>
          </cell>
          <cell r="BC125">
            <v>535</v>
          </cell>
          <cell r="BD125">
            <v>535.06727870099996</v>
          </cell>
          <cell r="BE125">
            <v>535.06727870099996</v>
          </cell>
          <cell r="BF125">
            <v>535.06727870099996</v>
          </cell>
          <cell r="BG125">
            <v>535.06727870099996</v>
          </cell>
          <cell r="BH125">
            <v>0</v>
          </cell>
          <cell r="BI125">
            <v>0</v>
          </cell>
          <cell r="BJ125">
            <v>0</v>
          </cell>
          <cell r="BK125">
            <v>0</v>
          </cell>
          <cell r="BL125">
            <v>0</v>
          </cell>
          <cell r="BM125">
            <v>535</v>
          </cell>
          <cell r="BN125">
            <v>535</v>
          </cell>
          <cell r="BO125">
            <v>535</v>
          </cell>
          <cell r="BP125">
            <v>535</v>
          </cell>
          <cell r="BQ125">
            <v>0.1</v>
          </cell>
          <cell r="BR125">
            <v>1.6</v>
          </cell>
          <cell r="BS125">
            <v>3.3</v>
          </cell>
          <cell r="BT125">
            <v>3.3</v>
          </cell>
          <cell r="BU125">
            <v>535</v>
          </cell>
          <cell r="BV125">
            <v>6.7278700999963803E-2</v>
          </cell>
          <cell r="BW125">
            <v>6.7278700999963803E-2</v>
          </cell>
          <cell r="BX125">
            <v>6.7278700999963803E-2</v>
          </cell>
          <cell r="BY125">
            <v>6.7278700999963803E-2</v>
          </cell>
          <cell r="CC125">
            <v>1.6</v>
          </cell>
          <cell r="CD125">
            <v>0</v>
          </cell>
          <cell r="CE125">
            <v>1.6</v>
          </cell>
          <cell r="CF125" t="str">
            <v xml:space="preserve">n.a. </v>
          </cell>
        </row>
        <row r="126">
          <cell r="AX126">
            <v>0</v>
          </cell>
          <cell r="BN126">
            <v>0</v>
          </cell>
          <cell r="BO126">
            <v>0</v>
          </cell>
        </row>
        <row r="127">
          <cell r="L127">
            <v>494.46593362474619</v>
          </cell>
          <cell r="M127">
            <v>-105</v>
          </cell>
          <cell r="N127">
            <v>389.46593362474619</v>
          </cell>
          <cell r="Q127">
            <v>565.83517064273622</v>
          </cell>
          <cell r="R127">
            <v>42.685130151915928</v>
          </cell>
          <cell r="S127">
            <v>121.74199531563303</v>
          </cell>
          <cell r="T127">
            <v>-716.07373198375967</v>
          </cell>
          <cell r="U127">
            <v>52.654882650232103</v>
          </cell>
          <cell r="V127">
            <v>-437.69818666688025</v>
          </cell>
          <cell r="W127">
            <v>746.83107923199123</v>
          </cell>
          <cell r="X127">
            <v>-565.43032128721893</v>
          </cell>
          <cell r="Y127">
            <v>459.90283069623837</v>
          </cell>
          <cell r="Z127">
            <v>1576.7389019964503</v>
          </cell>
          <cell r="AA127">
            <v>386.77268877276833</v>
          </cell>
          <cell r="AB127">
            <v>0.45947304115191756</v>
          </cell>
          <cell r="AC127">
            <v>-9.7569248031482342E-2</v>
          </cell>
          <cell r="AD127">
            <v>0.36190379312043525</v>
          </cell>
          <cell r="AE127">
            <v>508.70000000000005</v>
          </cell>
          <cell r="AF127">
            <v>0</v>
          </cell>
          <cell r="AG127">
            <v>0</v>
          </cell>
          <cell r="AH127">
            <v>0</v>
          </cell>
          <cell r="AI127">
            <v>0</v>
          </cell>
          <cell r="AJ127">
            <v>0</v>
          </cell>
          <cell r="AK127">
            <v>0</v>
          </cell>
          <cell r="AL127">
            <v>0</v>
          </cell>
          <cell r="AM127">
            <v>0</v>
          </cell>
          <cell r="AN127">
            <v>0</v>
          </cell>
          <cell r="AO127">
            <v>0</v>
          </cell>
          <cell r="AP127">
            <v>-728.72774775733319</v>
          </cell>
          <cell r="AQ127">
            <v>-1240.387314217237</v>
          </cell>
          <cell r="AR127">
            <v>565.83517064273622</v>
          </cell>
          <cell r="AS127">
            <v>42.685130151915928</v>
          </cell>
          <cell r="AT127">
            <v>121.74199531563303</v>
          </cell>
          <cell r="AU127">
            <v>-716.07373198375967</v>
          </cell>
          <cell r="AV127">
            <v>52.654882650232103</v>
          </cell>
          <cell r="AW127">
            <v>-437.69818666688025</v>
          </cell>
          <cell r="AX127">
            <v>746.83107923199123</v>
          </cell>
          <cell r="AY127">
            <v>-1460.4150619745701</v>
          </cell>
          <cell r="AZ127">
            <v>-894.57989133183389</v>
          </cell>
          <cell r="BA127">
            <v>-851.89476117991796</v>
          </cell>
          <cell r="BB127">
            <v>-730.1527658642849</v>
          </cell>
          <cell r="BC127">
            <v>-1446.2264978480446</v>
          </cell>
          <cell r="BD127">
            <v>-1393.5716151978124</v>
          </cell>
          <cell r="BE127">
            <v>-1831.2698018646927</v>
          </cell>
          <cell r="BF127">
            <v>-1084.4387226327015</v>
          </cell>
          <cell r="BG127">
            <v>-1649.8690439199204</v>
          </cell>
          <cell r="BH127">
            <v>508.70000000000005</v>
          </cell>
          <cell r="BI127">
            <v>508.70000000000005</v>
          </cell>
          <cell r="BJ127">
            <v>508.70000000000005</v>
          </cell>
          <cell r="BK127">
            <v>508.70000000000005</v>
          </cell>
          <cell r="BL127">
            <v>508.70000000000005</v>
          </cell>
          <cell r="BM127">
            <v>508.70000000000005</v>
          </cell>
          <cell r="BN127">
            <v>508.70000000000005</v>
          </cell>
          <cell r="BO127">
            <v>508.70000000000005</v>
          </cell>
          <cell r="BP127">
            <v>508.70000000000005</v>
          </cell>
          <cell r="BQ127">
            <v>-1969.1150619745699</v>
          </cell>
          <cell r="BR127">
            <v>-1403.2798913318338</v>
          </cell>
          <cell r="BS127">
            <v>-1360.5947611799179</v>
          </cell>
          <cell r="BT127">
            <v>-1238.8527658642849</v>
          </cell>
          <cell r="BU127">
            <v>-1954.9264978480446</v>
          </cell>
          <cell r="BV127">
            <v>-1902.2716151978125</v>
          </cell>
          <cell r="BW127">
            <v>-2339.9698018646927</v>
          </cell>
          <cell r="BX127">
            <v>-1593.1387226327015</v>
          </cell>
          <cell r="BY127">
            <v>-2158.5690439199207</v>
          </cell>
          <cell r="BZ127">
            <v>133.48042187999999</v>
          </cell>
          <cell r="CA127">
            <v>-222.04193587760008</v>
          </cell>
          <cell r="CB127">
            <v>227.13897456100011</v>
          </cell>
          <cell r="CC127">
            <v>-894.57989133183389</v>
          </cell>
          <cell r="CD127">
            <v>138.57746056340005</v>
          </cell>
          <cell r="CE127">
            <v>-1033.1573518952339</v>
          </cell>
          <cell r="CF127">
            <v>-745.54501698532567</v>
          </cell>
        </row>
        <row r="128">
          <cell r="L128">
            <v>399.66593362474617</v>
          </cell>
          <cell r="M128">
            <v>0</v>
          </cell>
          <cell r="N128">
            <v>399.66593362474617</v>
          </cell>
          <cell r="Q128">
            <v>-30.112321813264227</v>
          </cell>
          <cell r="R128">
            <v>293.96046498791429</v>
          </cell>
          <cell r="S128">
            <v>131.99697951248331</v>
          </cell>
          <cell r="T128">
            <v>-429.1030702787582</v>
          </cell>
          <cell r="U128">
            <v>53.862612822234006</v>
          </cell>
          <cell r="V128">
            <v>222.47641698612006</v>
          </cell>
          <cell r="W128">
            <v>264.01452723499602</v>
          </cell>
          <cell r="X128">
            <v>46.525055275661792</v>
          </cell>
          <cell r="Y128">
            <v>54.253219819235881</v>
          </cell>
          <cell r="Z128">
            <v>578.56029855644999</v>
          </cell>
          <cell r="AA128">
            <v>603.55169489150296</v>
          </cell>
          <cell r="AB128">
            <v>0.3713819486434935</v>
          </cell>
          <cell r="AC128" t="str">
            <v xml:space="preserve"> </v>
          </cell>
          <cell r="AD128">
            <v>0.3713819486434935</v>
          </cell>
          <cell r="AE128">
            <v>538.70000000000005</v>
          </cell>
          <cell r="AF128">
            <v>0</v>
          </cell>
          <cell r="AG128">
            <v>0</v>
          </cell>
          <cell r="AH128">
            <v>0</v>
          </cell>
          <cell r="AI128">
            <v>0</v>
          </cell>
          <cell r="AJ128">
            <v>0</v>
          </cell>
          <cell r="AK128">
            <v>0</v>
          </cell>
          <cell r="AL128">
            <v>0</v>
          </cell>
          <cell r="AM128">
            <v>0</v>
          </cell>
          <cell r="AN128">
            <v>0</v>
          </cell>
          <cell r="AO128">
            <v>0</v>
          </cell>
          <cell r="AP128">
            <v>-305.24850433333336</v>
          </cell>
          <cell r="AQ128">
            <v>-816.33398387823672</v>
          </cell>
          <cell r="AR128">
            <v>-30.112321813264227</v>
          </cell>
          <cell r="AS128">
            <v>293.96046498791429</v>
          </cell>
          <cell r="AT128">
            <v>131.99697951248331</v>
          </cell>
          <cell r="AU128">
            <v>-429.1030702787582</v>
          </cell>
          <cell r="AV128">
            <v>53.862612822234006</v>
          </cell>
          <cell r="AW128">
            <v>222.47641698612006</v>
          </cell>
          <cell r="AX128">
            <v>264.01452723499602</v>
          </cell>
          <cell r="AY128">
            <v>-582.88248821157003</v>
          </cell>
          <cell r="AZ128">
            <v>-612.99481002483424</v>
          </cell>
          <cell r="BA128">
            <v>-319.03434503691994</v>
          </cell>
          <cell r="BB128">
            <v>-187.03736552443661</v>
          </cell>
          <cell r="BC128">
            <v>-616.1404358031948</v>
          </cell>
          <cell r="BD128">
            <v>-562.27782298096076</v>
          </cell>
          <cell r="BE128">
            <v>-339.80140599484071</v>
          </cell>
          <cell r="BF128">
            <v>-75.786878759844683</v>
          </cell>
          <cell r="BG128">
            <v>-29.261823484182912</v>
          </cell>
          <cell r="BH128">
            <v>538.70000000000005</v>
          </cell>
          <cell r="BI128">
            <v>538.70000000000005</v>
          </cell>
          <cell r="BJ128">
            <v>538.70000000000005</v>
          </cell>
          <cell r="BK128">
            <v>538.70000000000005</v>
          </cell>
          <cell r="BL128">
            <v>538.70000000000005</v>
          </cell>
          <cell r="BM128">
            <v>538.70000000000005</v>
          </cell>
          <cell r="BN128">
            <v>538.70000000000005</v>
          </cell>
          <cell r="BO128">
            <v>538.70000000000005</v>
          </cell>
          <cell r="BP128">
            <v>538.70000000000005</v>
          </cell>
          <cell r="BQ128">
            <v>-1121.5824882115699</v>
          </cell>
          <cell r="BR128">
            <v>-1151.6948100248342</v>
          </cell>
          <cell r="BS128">
            <v>-857.73434503691999</v>
          </cell>
          <cell r="BT128">
            <v>-725.73736552443665</v>
          </cell>
          <cell r="BU128">
            <v>-1154.8404358031949</v>
          </cell>
          <cell r="BV128">
            <v>-1100.9778229809608</v>
          </cell>
          <cell r="BW128">
            <v>-878.50140599484075</v>
          </cell>
          <cell r="BX128">
            <v>-614.48687875984479</v>
          </cell>
          <cell r="BY128">
            <v>-567.96182348418301</v>
          </cell>
          <cell r="BZ128">
            <v>47.340546880000005</v>
          </cell>
          <cell r="CA128">
            <v>-219.18651125660006</v>
          </cell>
          <cell r="CB128">
            <v>-71.816450059999909</v>
          </cell>
          <cell r="CC128">
            <v>-612.99481002483424</v>
          </cell>
          <cell r="CD128">
            <v>-243.66241443659993</v>
          </cell>
          <cell r="CE128">
            <v>-369.33239558823431</v>
          </cell>
          <cell r="CF128">
            <v>151.57544771203652</v>
          </cell>
        </row>
        <row r="129">
          <cell r="G129" t="str">
            <v>Utilización Portafolio Tesoreria</v>
          </cell>
          <cell r="L129">
            <v>620.90776154493005</v>
          </cell>
          <cell r="N129">
            <v>620.90776154493005</v>
          </cell>
          <cell r="O129">
            <v>141.83744633333336</v>
          </cell>
          <cell r="P129">
            <v>-816.33398387823672</v>
          </cell>
          <cell r="Q129">
            <v>-30.112321813264227</v>
          </cell>
          <cell r="R129">
            <v>293.96046498791429</v>
          </cell>
          <cell r="S129">
            <v>131.99697951248331</v>
          </cell>
          <cell r="T129">
            <v>106.67200472124185</v>
          </cell>
          <cell r="U129">
            <v>53.862612822234006</v>
          </cell>
          <cell r="V129">
            <v>222.47641698612006</v>
          </cell>
          <cell r="W129">
            <v>264.01452723499602</v>
          </cell>
          <cell r="X129">
            <v>46.525055275661792</v>
          </cell>
          <cell r="Y129">
            <v>41.436198461096744</v>
          </cell>
          <cell r="Z129">
            <v>250.53679855644995</v>
          </cell>
          <cell r="AA129">
            <v>706.87219920003042</v>
          </cell>
          <cell r="AB129">
            <v>0.57696669896047403</v>
          </cell>
          <cell r="AC129" t="str">
            <v xml:space="preserve"> </v>
          </cell>
          <cell r="AD129">
            <v>0.57696669896047403</v>
          </cell>
          <cell r="AE129">
            <v>448.15828804700004</v>
          </cell>
          <cell r="AF129">
            <v>0</v>
          </cell>
          <cell r="AG129">
            <v>0</v>
          </cell>
          <cell r="AH129">
            <v>0</v>
          </cell>
          <cell r="AI129">
            <v>0</v>
          </cell>
          <cell r="AJ129">
            <v>0</v>
          </cell>
          <cell r="AK129">
            <v>0</v>
          </cell>
          <cell r="AL129">
            <v>0</v>
          </cell>
          <cell r="AM129">
            <v>0</v>
          </cell>
          <cell r="AN129">
            <v>0</v>
          </cell>
          <cell r="AO129">
            <v>0</v>
          </cell>
          <cell r="AP129">
            <v>-306.32084171366671</v>
          </cell>
          <cell r="AQ129">
            <v>-816.33398387823672</v>
          </cell>
          <cell r="AR129">
            <v>-30.112321813264227</v>
          </cell>
          <cell r="AS129">
            <v>293.96046498791429</v>
          </cell>
          <cell r="AT129">
            <v>131.99697951248331</v>
          </cell>
          <cell r="AU129">
            <v>106.67200472124185</v>
          </cell>
          <cell r="AV129">
            <v>53.862612822234006</v>
          </cell>
          <cell r="AW129">
            <v>222.47641698612006</v>
          </cell>
          <cell r="AX129">
            <v>264.01452723499602</v>
          </cell>
          <cell r="AY129">
            <v>-674.49653754490339</v>
          </cell>
          <cell r="AZ129">
            <v>-704.60885935816759</v>
          </cell>
          <cell r="BA129">
            <v>-410.6483943702533</v>
          </cell>
          <cell r="BB129">
            <v>-278.65141485776996</v>
          </cell>
          <cell r="BC129">
            <v>-171.97941013652812</v>
          </cell>
          <cell r="BD129">
            <v>-118.1167973142941</v>
          </cell>
          <cell r="BE129">
            <v>104.35961967182595</v>
          </cell>
          <cell r="BF129">
            <v>368.37414690682198</v>
          </cell>
          <cell r="BG129">
            <v>414.89920218248375</v>
          </cell>
          <cell r="BH129">
            <v>448.15828804700004</v>
          </cell>
          <cell r="BI129">
            <v>448.15828804700004</v>
          </cell>
          <cell r="BJ129">
            <v>448.15828804700004</v>
          </cell>
          <cell r="BK129">
            <v>448.15828804700004</v>
          </cell>
          <cell r="BL129">
            <v>448.15828804700004</v>
          </cell>
          <cell r="BM129">
            <v>448.15828804700004</v>
          </cell>
          <cell r="BN129">
            <v>448.15828804700004</v>
          </cell>
          <cell r="BO129">
            <v>448.15828804700004</v>
          </cell>
          <cell r="BP129">
            <v>448.15828804700004</v>
          </cell>
          <cell r="BQ129">
            <v>-1122.6548255919033</v>
          </cell>
          <cell r="BR129">
            <v>-1152.7671474051676</v>
          </cell>
          <cell r="BS129">
            <v>-858.80668241725334</v>
          </cell>
          <cell r="BT129">
            <v>-726.80970290477001</v>
          </cell>
          <cell r="BU129">
            <v>-620.13769818352819</v>
          </cell>
          <cell r="BV129">
            <v>-566.27508536129415</v>
          </cell>
          <cell r="BW129">
            <v>-343.79866837517409</v>
          </cell>
          <cell r="BX129">
            <v>-79.784141140178065</v>
          </cell>
          <cell r="BY129">
            <v>-33.259085864516294</v>
          </cell>
          <cell r="BZ129">
            <v>-42.656453119999995</v>
          </cell>
          <cell r="CA129">
            <v>-219.18651125660006</v>
          </cell>
          <cell r="CB129">
            <v>-71.816450059999909</v>
          </cell>
          <cell r="CC129">
            <v>-704.60885935816759</v>
          </cell>
          <cell r="CD129">
            <v>-333.65941443659995</v>
          </cell>
          <cell r="CE129">
            <v>-370.94944492156765</v>
          </cell>
          <cell r="CF129">
            <v>111.17607622369468</v>
          </cell>
        </row>
        <row r="130">
          <cell r="G130" t="str">
            <v>Utilización Portafolio Larga Distancia</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t="str">
            <v xml:space="preserve"> </v>
          </cell>
          <cell r="AC130" t="str">
            <v xml:space="preserve"> </v>
          </cell>
          <cell r="AD130" t="str">
            <v xml:space="preserve"> </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CC130">
            <v>0</v>
          </cell>
          <cell r="CD130">
            <v>0</v>
          </cell>
          <cell r="CE130">
            <v>0</v>
          </cell>
          <cell r="CF130" t="str">
            <v xml:space="preserve">n.a. </v>
          </cell>
        </row>
        <row r="131">
          <cell r="G131" t="str">
            <v>Utilización Portafolio Telefonia Celular</v>
          </cell>
          <cell r="L131">
            <v>8.8901720798161357</v>
          </cell>
          <cell r="N131">
            <v>8.8901720798161357</v>
          </cell>
          <cell r="O131">
            <v>91.614049333333355</v>
          </cell>
          <cell r="P131">
            <v>0</v>
          </cell>
          <cell r="Q131">
            <v>0</v>
          </cell>
          <cell r="R131">
            <v>0</v>
          </cell>
          <cell r="S131">
            <v>0</v>
          </cell>
          <cell r="T131">
            <v>0</v>
          </cell>
          <cell r="U131">
            <v>0</v>
          </cell>
          <cell r="V131">
            <v>0</v>
          </cell>
          <cell r="W131">
            <v>0</v>
          </cell>
          <cell r="X131">
            <v>0</v>
          </cell>
          <cell r="Y131">
            <v>0</v>
          </cell>
          <cell r="Z131">
            <v>0</v>
          </cell>
          <cell r="AA131">
            <v>91.614049333333355</v>
          </cell>
          <cell r="AB131">
            <v>8.2610229018870458E-3</v>
          </cell>
          <cell r="AC131" t="str">
            <v xml:space="preserve"> </v>
          </cell>
          <cell r="AD131">
            <v>8.2610229018870458E-3</v>
          </cell>
          <cell r="AE131">
            <v>90.541711952999989</v>
          </cell>
          <cell r="AF131">
            <v>0</v>
          </cell>
          <cell r="AG131">
            <v>0</v>
          </cell>
          <cell r="AH131">
            <v>0</v>
          </cell>
          <cell r="AI131">
            <v>0</v>
          </cell>
          <cell r="AJ131">
            <v>0</v>
          </cell>
          <cell r="AK131">
            <v>0</v>
          </cell>
          <cell r="AL131">
            <v>0</v>
          </cell>
          <cell r="AM131">
            <v>0</v>
          </cell>
          <cell r="AN131">
            <v>0</v>
          </cell>
          <cell r="AO131">
            <v>0</v>
          </cell>
          <cell r="AP131">
            <v>1.0723373803333658</v>
          </cell>
          <cell r="AQ131">
            <v>0</v>
          </cell>
          <cell r="AR131">
            <v>0</v>
          </cell>
          <cell r="AS131">
            <v>0</v>
          </cell>
          <cell r="AT131">
            <v>0</v>
          </cell>
          <cell r="AU131">
            <v>0</v>
          </cell>
          <cell r="AV131">
            <v>0</v>
          </cell>
          <cell r="AW131">
            <v>0</v>
          </cell>
          <cell r="AX131">
            <v>0</v>
          </cell>
          <cell r="AY131">
            <v>91.614049333333355</v>
          </cell>
          <cell r="AZ131">
            <v>91.614049333333355</v>
          </cell>
          <cell r="BA131">
            <v>91.614049333333355</v>
          </cell>
          <cell r="BB131">
            <v>91.614049333333355</v>
          </cell>
          <cell r="BC131">
            <v>91.614049333333355</v>
          </cell>
          <cell r="BD131">
            <v>91.614049333333355</v>
          </cell>
          <cell r="BE131">
            <v>91.614049333333355</v>
          </cell>
          <cell r="BF131">
            <v>91.614049333333355</v>
          </cell>
          <cell r="BG131">
            <v>91.614049333333355</v>
          </cell>
          <cell r="BH131">
            <v>90.541711952999989</v>
          </cell>
          <cell r="BI131">
            <v>90.541711952999989</v>
          </cell>
          <cell r="BJ131">
            <v>90.541711952999989</v>
          </cell>
          <cell r="BK131">
            <v>90.541711952999989</v>
          </cell>
          <cell r="BL131">
            <v>90.541711952999989</v>
          </cell>
          <cell r="BM131">
            <v>90.541711952999989</v>
          </cell>
          <cell r="BN131">
            <v>90.541711952999989</v>
          </cell>
          <cell r="BO131">
            <v>90.541711952999989</v>
          </cell>
          <cell r="BP131">
            <v>90.541711952999989</v>
          </cell>
          <cell r="BQ131">
            <v>1.0723373803333658</v>
          </cell>
          <cell r="BR131">
            <v>1.0723373803333658</v>
          </cell>
          <cell r="BS131">
            <v>1.0723373803333658</v>
          </cell>
          <cell r="BT131">
            <v>1.0723373803333658</v>
          </cell>
          <cell r="BU131">
            <v>1.0723373803333658</v>
          </cell>
          <cell r="BV131">
            <v>1.0723373803333658</v>
          </cell>
          <cell r="BW131">
            <v>1.0723373803333658</v>
          </cell>
          <cell r="BX131">
            <v>1.0723373803333658</v>
          </cell>
          <cell r="BY131">
            <v>1.0723373803333658</v>
          </cell>
          <cell r="BZ131">
            <v>89.997</v>
          </cell>
          <cell r="CA131">
            <v>0</v>
          </cell>
          <cell r="CB131">
            <v>0</v>
          </cell>
          <cell r="CC131">
            <v>91.614049333333355</v>
          </cell>
          <cell r="CD131">
            <v>89.997</v>
          </cell>
          <cell r="CE131">
            <v>1.6170493333333553</v>
          </cell>
          <cell r="CF131">
            <v>1.7967813741939898</v>
          </cell>
        </row>
        <row r="132">
          <cell r="G132" t="str">
            <v>Utilización Portafolio EPSA</v>
          </cell>
          <cell r="L132">
            <v>-312.3</v>
          </cell>
          <cell r="N132">
            <v>-312.3</v>
          </cell>
          <cell r="O132">
            <v>0</v>
          </cell>
          <cell r="P132">
            <v>0</v>
          </cell>
          <cell r="Q132">
            <v>0</v>
          </cell>
          <cell r="R132">
            <v>0</v>
          </cell>
          <cell r="S132">
            <v>0</v>
          </cell>
          <cell r="T132">
            <v>-535.77507500000002</v>
          </cell>
          <cell r="U132">
            <v>0</v>
          </cell>
          <cell r="V132">
            <v>0</v>
          </cell>
          <cell r="W132">
            <v>0</v>
          </cell>
          <cell r="X132">
            <v>0</v>
          </cell>
          <cell r="Y132">
            <v>12.817021358139133</v>
          </cell>
          <cell r="Z132">
            <v>328.02350000000001</v>
          </cell>
          <cell r="AA132">
            <v>-194.93455364186082</v>
          </cell>
          <cell r="AB132">
            <v>-0.29019882057363749</v>
          </cell>
          <cell r="AC132" t="str">
            <v xml:space="preserve"> </v>
          </cell>
          <cell r="AD132">
            <v>-0.29019882057363749</v>
          </cell>
          <cell r="AP132">
            <v>0</v>
          </cell>
          <cell r="AQ132">
            <v>0</v>
          </cell>
          <cell r="AR132">
            <v>0</v>
          </cell>
          <cell r="AS132">
            <v>0</v>
          </cell>
          <cell r="AT132">
            <v>0</v>
          </cell>
          <cell r="AU132">
            <v>-535.77507500000002</v>
          </cell>
          <cell r="AV132">
            <v>0</v>
          </cell>
          <cell r="AW132">
            <v>0</v>
          </cell>
          <cell r="AX132">
            <v>0</v>
          </cell>
          <cell r="AY132">
            <v>0</v>
          </cell>
          <cell r="AZ132">
            <v>0</v>
          </cell>
          <cell r="BA132">
            <v>0</v>
          </cell>
          <cell r="BB132">
            <v>0</v>
          </cell>
          <cell r="BC132">
            <v>-535.77507500000002</v>
          </cell>
          <cell r="BD132">
            <v>-535.77507500000002</v>
          </cell>
          <cell r="BE132">
            <v>-535.77507500000002</v>
          </cell>
          <cell r="BF132">
            <v>-535.77507500000002</v>
          </cell>
          <cell r="BG132">
            <v>-535.77507500000002</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-535.77507500000002</v>
          </cell>
          <cell r="BV132">
            <v>-535.77507500000002</v>
          </cell>
          <cell r="BW132">
            <v>-535.77507500000002</v>
          </cell>
          <cell r="BX132">
            <v>-535.77507500000002</v>
          </cell>
          <cell r="BY132">
            <v>-535.77507500000002</v>
          </cell>
          <cell r="CC132">
            <v>0</v>
          </cell>
          <cell r="CD132">
            <v>0</v>
          </cell>
          <cell r="CE132">
            <v>0</v>
          </cell>
          <cell r="CF132" t="str">
            <v xml:space="preserve">n.a. </v>
          </cell>
        </row>
        <row r="133">
          <cell r="L133">
            <v>94.8</v>
          </cell>
          <cell r="M133">
            <v>-105</v>
          </cell>
          <cell r="N133">
            <v>-10.200000000000003</v>
          </cell>
          <cell r="Q133">
            <v>595.94749245600042</v>
          </cell>
          <cell r="R133">
            <v>-251.27533483599836</v>
          </cell>
          <cell r="S133">
            <v>-10.254984196850273</v>
          </cell>
          <cell r="T133">
            <v>-286.97066170500148</v>
          </cell>
          <cell r="U133">
            <v>-1.2077301720019022</v>
          </cell>
          <cell r="V133">
            <v>-660.1746036530003</v>
          </cell>
          <cell r="W133">
            <v>482.81655199699526</v>
          </cell>
          <cell r="X133">
            <v>-611.9553765628807</v>
          </cell>
          <cell r="Y133">
            <v>405.64961087700249</v>
          </cell>
          <cell r="Z133">
            <v>998.17860344000019</v>
          </cell>
          <cell r="AA133">
            <v>-216.77900611873474</v>
          </cell>
          <cell r="AB133">
            <v>8.8091092508424063E-2</v>
          </cell>
          <cell r="AC133">
            <v>-9.7569248031482342E-2</v>
          </cell>
          <cell r="AD133">
            <v>-9.4781555230582879E-3</v>
          </cell>
          <cell r="AE133">
            <v>-30</v>
          </cell>
          <cell r="AF133">
            <v>0</v>
          </cell>
          <cell r="AG133">
            <v>0</v>
          </cell>
          <cell r="AH133">
            <v>0</v>
          </cell>
          <cell r="AI133">
            <v>0</v>
          </cell>
          <cell r="AJ133">
            <v>0</v>
          </cell>
          <cell r="AK133">
            <v>0</v>
          </cell>
          <cell r="AL133">
            <v>0</v>
          </cell>
          <cell r="AM133">
            <v>0</v>
          </cell>
          <cell r="AN133">
            <v>0</v>
          </cell>
          <cell r="AO133">
            <v>0</v>
          </cell>
          <cell r="AP133">
            <v>-423.47924342399983</v>
          </cell>
          <cell r="AQ133">
            <v>-424.05333033900024</v>
          </cell>
          <cell r="AR133">
            <v>595.94749245600042</v>
          </cell>
          <cell r="AS133">
            <v>-251.27533483599836</v>
          </cell>
          <cell r="AT133">
            <v>-10.254984196850273</v>
          </cell>
          <cell r="AU133">
            <v>-286.97066170500148</v>
          </cell>
          <cell r="AV133">
            <v>-1.2077301720019022</v>
          </cell>
          <cell r="AW133">
            <v>-660.1746036530003</v>
          </cell>
          <cell r="AX133">
            <v>482.81655199699526</v>
          </cell>
          <cell r="AY133">
            <v>-877.53257376300007</v>
          </cell>
          <cell r="AZ133">
            <v>-281.58508130699965</v>
          </cell>
          <cell r="BA133">
            <v>-532.86041614299802</v>
          </cell>
          <cell r="BB133">
            <v>-543.11540033984829</v>
          </cell>
          <cell r="BC133">
            <v>-830.08606204484977</v>
          </cell>
          <cell r="BD133">
            <v>-831.29379221685167</v>
          </cell>
          <cell r="BE133">
            <v>-1491.468395869852</v>
          </cell>
          <cell r="BF133">
            <v>-1008.6518438728567</v>
          </cell>
          <cell r="BG133">
            <v>-1620.6072204357374</v>
          </cell>
          <cell r="BH133">
            <v>-30</v>
          </cell>
          <cell r="BI133">
            <v>-30</v>
          </cell>
          <cell r="BJ133">
            <v>-30</v>
          </cell>
          <cell r="BK133">
            <v>-30</v>
          </cell>
          <cell r="BL133">
            <v>-30</v>
          </cell>
          <cell r="BM133">
            <v>-30</v>
          </cell>
          <cell r="BN133">
            <v>-30</v>
          </cell>
          <cell r="BO133">
            <v>-30</v>
          </cell>
          <cell r="BP133">
            <v>-30</v>
          </cell>
          <cell r="BQ133">
            <v>-847.53257376300007</v>
          </cell>
          <cell r="BR133">
            <v>-251.58508130699965</v>
          </cell>
          <cell r="BS133">
            <v>-502.86041614299802</v>
          </cell>
          <cell r="BT133">
            <v>-513.11540033984829</v>
          </cell>
          <cell r="BU133">
            <v>-800.08606204484977</v>
          </cell>
          <cell r="BV133">
            <v>-801.29379221685167</v>
          </cell>
          <cell r="BW133">
            <v>-1461.468395869852</v>
          </cell>
          <cell r="BX133">
            <v>-978.65184387285672</v>
          </cell>
          <cell r="BY133">
            <v>-1590.6072204357374</v>
          </cell>
          <cell r="BZ133">
            <v>86.139874999999989</v>
          </cell>
          <cell r="CA133">
            <v>-2.8554246210000165</v>
          </cell>
          <cell r="CB133">
            <v>298.95542462100002</v>
          </cell>
          <cell r="CC133">
            <v>-281.58508130699965</v>
          </cell>
          <cell r="CD133">
            <v>382.23987499999998</v>
          </cell>
          <cell r="CE133">
            <v>-663.82495630699964</v>
          </cell>
          <cell r="CF133">
            <v>-173.66711317258557</v>
          </cell>
        </row>
        <row r="134">
          <cell r="G134" t="str">
            <v>Utilización Portafolio Tesoreria</v>
          </cell>
          <cell r="L134">
            <v>37</v>
          </cell>
          <cell r="N134">
            <v>37</v>
          </cell>
          <cell r="O134">
            <v>-423.47924342399983</v>
          </cell>
          <cell r="P134">
            <v>-424.05333033900024</v>
          </cell>
          <cell r="Q134">
            <v>595.94749245600042</v>
          </cell>
          <cell r="R134">
            <v>-251.27533483599836</v>
          </cell>
          <cell r="S134">
            <v>-10.254984196850273</v>
          </cell>
          <cell r="T134">
            <v>-286.97066170500148</v>
          </cell>
          <cell r="U134">
            <v>-1.2077301720019022</v>
          </cell>
          <cell r="V134">
            <v>-660.1746036530003</v>
          </cell>
          <cell r="W134">
            <v>482.81655199699526</v>
          </cell>
          <cell r="X134">
            <v>-611.9553765628807</v>
          </cell>
          <cell r="Y134">
            <v>405.64961087700249</v>
          </cell>
          <cell r="Z134">
            <v>998.17860344000019</v>
          </cell>
          <cell r="AA134">
            <v>-186.77900611873474</v>
          </cell>
          <cell r="AB134">
            <v>3.4381544544427114E-2</v>
          </cell>
          <cell r="AC134" t="str">
            <v xml:space="preserve"> </v>
          </cell>
          <cell r="AD134">
            <v>3.4381544544427114E-2</v>
          </cell>
          <cell r="AE134">
            <v>0</v>
          </cell>
          <cell r="AF134">
            <v>0</v>
          </cell>
          <cell r="AG134">
            <v>0</v>
          </cell>
          <cell r="AH134">
            <v>0</v>
          </cell>
          <cell r="AI134">
            <v>0</v>
          </cell>
          <cell r="AJ134">
            <v>0</v>
          </cell>
          <cell r="AK134">
            <v>0</v>
          </cell>
          <cell r="AL134">
            <v>0</v>
          </cell>
          <cell r="AM134">
            <v>0</v>
          </cell>
          <cell r="AN134">
            <v>0</v>
          </cell>
          <cell r="AO134">
            <v>0</v>
          </cell>
          <cell r="AP134">
            <v>-423.47924342399983</v>
          </cell>
          <cell r="AQ134">
            <v>-424.05333033900024</v>
          </cell>
          <cell r="AR134">
            <v>595.94749245600042</v>
          </cell>
          <cell r="AS134">
            <v>-251.27533483599836</v>
          </cell>
          <cell r="AT134">
            <v>-10.254984196850273</v>
          </cell>
          <cell r="AU134">
            <v>-286.97066170500148</v>
          </cell>
          <cell r="AV134">
            <v>-1.2077301720019022</v>
          </cell>
          <cell r="AW134">
            <v>-660.1746036530003</v>
          </cell>
          <cell r="AX134">
            <v>482.81655199699526</v>
          </cell>
          <cell r="AY134">
            <v>-847.53257376300007</v>
          </cell>
          <cell r="AZ134">
            <v>-251.58508130699965</v>
          </cell>
          <cell r="BA134">
            <v>-502.86041614299802</v>
          </cell>
          <cell r="BB134">
            <v>-513.11540033984829</v>
          </cell>
          <cell r="BC134">
            <v>-800.08606204484977</v>
          </cell>
          <cell r="BD134">
            <v>-801.29379221685167</v>
          </cell>
          <cell r="BE134">
            <v>-1461.468395869852</v>
          </cell>
          <cell r="BF134">
            <v>-978.65184387285672</v>
          </cell>
          <cell r="BG134">
            <v>-1590.6072204357374</v>
          </cell>
          <cell r="BH134">
            <v>0</v>
          </cell>
          <cell r="BI134">
            <v>0</v>
          </cell>
          <cell r="BJ134">
            <v>0</v>
          </cell>
          <cell r="BK134">
            <v>0</v>
          </cell>
          <cell r="BL134">
            <v>0</v>
          </cell>
          <cell r="BM134">
            <v>0</v>
          </cell>
          <cell r="BN134">
            <v>0</v>
          </cell>
          <cell r="BO134">
            <v>0</v>
          </cell>
          <cell r="BP134">
            <v>0</v>
          </cell>
          <cell r="BQ134">
            <v>-847.53257376300007</v>
          </cell>
          <cell r="BR134">
            <v>-251.58508130699965</v>
          </cell>
          <cell r="BS134">
            <v>-502.86041614299802</v>
          </cell>
          <cell r="BT134">
            <v>-513.11540033984829</v>
          </cell>
          <cell r="BU134">
            <v>-800.08606204484977</v>
          </cell>
          <cell r="BV134">
            <v>-801.29379221685167</v>
          </cell>
          <cell r="BW134">
            <v>-1461.468395869852</v>
          </cell>
          <cell r="BX134">
            <v>-978.65184387285672</v>
          </cell>
          <cell r="BY134">
            <v>-1590.6072204357374</v>
          </cell>
          <cell r="BZ134">
            <v>86.139874999999989</v>
          </cell>
          <cell r="CA134">
            <v>-2.8554246210000165</v>
          </cell>
          <cell r="CB134">
            <v>298.95542462100002</v>
          </cell>
          <cell r="CC134">
            <v>-251.58508130699965</v>
          </cell>
          <cell r="CD134">
            <v>382.23987499999998</v>
          </cell>
          <cell r="CE134">
            <v>-633.82495630699964</v>
          </cell>
          <cell r="CF134">
            <v>-165.81863844189456</v>
          </cell>
          <cell r="CK134">
            <v>100</v>
          </cell>
          <cell r="CL134">
            <v>-100</v>
          </cell>
          <cell r="CM134">
            <v>-200</v>
          </cell>
        </row>
        <row r="135">
          <cell r="G135" t="str">
            <v>Utilización Cartera FSA</v>
          </cell>
          <cell r="M135">
            <v>-105</v>
          </cell>
          <cell r="N135">
            <v>-105</v>
          </cell>
          <cell r="O135">
            <v>-30</v>
          </cell>
          <cell r="P135">
            <v>0</v>
          </cell>
          <cell r="Q135">
            <v>0</v>
          </cell>
          <cell r="R135">
            <v>0</v>
          </cell>
          <cell r="S135">
            <v>0</v>
          </cell>
          <cell r="T135">
            <v>0</v>
          </cell>
          <cell r="U135">
            <v>0</v>
          </cell>
          <cell r="V135">
            <v>0</v>
          </cell>
          <cell r="W135">
            <v>0</v>
          </cell>
          <cell r="X135">
            <v>0</v>
          </cell>
          <cell r="Y135">
            <v>0</v>
          </cell>
          <cell r="Z135">
            <v>0</v>
          </cell>
          <cell r="AA135">
            <v>-30</v>
          </cell>
          <cell r="AB135" t="str">
            <v xml:space="preserve"> </v>
          </cell>
          <cell r="AC135">
            <v>-9.7569248031482342E-2</v>
          </cell>
          <cell r="AD135">
            <v>-9.7569248031482342E-2</v>
          </cell>
          <cell r="AE135">
            <v>-30</v>
          </cell>
          <cell r="AP135">
            <v>0</v>
          </cell>
          <cell r="AQ135">
            <v>0</v>
          </cell>
          <cell r="AR135">
            <v>0</v>
          </cell>
          <cell r="AS135">
            <v>0</v>
          </cell>
          <cell r="AT135">
            <v>0</v>
          </cell>
          <cell r="AU135">
            <v>0</v>
          </cell>
          <cell r="AV135">
            <v>0</v>
          </cell>
          <cell r="AW135">
            <v>0</v>
          </cell>
          <cell r="AX135">
            <v>0</v>
          </cell>
          <cell r="AY135">
            <v>-30</v>
          </cell>
          <cell r="AZ135">
            <v>-30</v>
          </cell>
          <cell r="BA135">
            <v>-30</v>
          </cell>
          <cell r="BB135">
            <v>-30</v>
          </cell>
          <cell r="BC135">
            <v>-30</v>
          </cell>
          <cell r="BD135">
            <v>-30</v>
          </cell>
          <cell r="BE135">
            <v>-30</v>
          </cell>
          <cell r="BF135">
            <v>-30</v>
          </cell>
          <cell r="BG135">
            <v>-30</v>
          </cell>
          <cell r="BH135">
            <v>-30</v>
          </cell>
          <cell r="BI135">
            <v>-30</v>
          </cell>
          <cell r="BJ135">
            <v>-30</v>
          </cell>
          <cell r="BK135">
            <v>-30</v>
          </cell>
          <cell r="BL135">
            <v>-30</v>
          </cell>
          <cell r="BM135">
            <v>-30</v>
          </cell>
          <cell r="BN135">
            <v>-30</v>
          </cell>
          <cell r="BO135">
            <v>-30</v>
          </cell>
          <cell r="BP135">
            <v>-30</v>
          </cell>
          <cell r="BR135">
            <v>0</v>
          </cell>
          <cell r="BW135">
            <v>0</v>
          </cell>
          <cell r="BX135">
            <v>0</v>
          </cell>
          <cell r="BY135">
            <v>0</v>
          </cell>
          <cell r="CC135">
            <v>-30</v>
          </cell>
          <cell r="CD135">
            <v>0</v>
          </cell>
          <cell r="CE135">
            <v>-30</v>
          </cell>
          <cell r="CF135" t="str">
            <v xml:space="preserve">n.a. </v>
          </cell>
        </row>
        <row r="136">
          <cell r="Q136">
            <v>113.60904076154917</v>
          </cell>
          <cell r="R136">
            <v>-30.31941150553935</v>
          </cell>
          <cell r="S136">
            <v>47.558428417285803</v>
          </cell>
          <cell r="T136">
            <v>-21.640834195668504</v>
          </cell>
          <cell r="U136">
            <v>2.8244104159981589</v>
          </cell>
          <cell r="V136">
            <v>-57.23175594150689</v>
          </cell>
          <cell r="W136">
            <v>31.669447855394424</v>
          </cell>
          <cell r="X136">
            <v>5.1598940377396048</v>
          </cell>
          <cell r="Y136">
            <v>-29.310037596407653</v>
          </cell>
          <cell r="Z136">
            <v>-961.60703299351542</v>
          </cell>
          <cell r="AA136">
            <v>-1106.553734344036</v>
          </cell>
          <cell r="AE136">
            <v>-210.15052579043538</v>
          </cell>
          <cell r="AF136">
            <v>-1151.2558269251037</v>
          </cell>
          <cell r="AG136">
            <v>1039.6382495434837</v>
          </cell>
          <cell r="AH136">
            <v>-61.374269149178588</v>
          </cell>
          <cell r="AI136">
            <v>451.23160132242594</v>
          </cell>
          <cell r="AJ136">
            <v>-273.17633927222118</v>
          </cell>
          <cell r="AK136">
            <v>-309.61031192671675</v>
          </cell>
          <cell r="AL136">
            <v>44.178295141698243</v>
          </cell>
          <cell r="AM136">
            <v>771.34997909165463</v>
          </cell>
          <cell r="AN136">
            <v>-209.11460288629979</v>
          </cell>
          <cell r="AO136">
            <v>216.59155491452424</v>
          </cell>
          <cell r="AP136">
            <v>115.52501771650657</v>
          </cell>
          <cell r="AQ136">
            <v>1038.6154513996673</v>
          </cell>
          <cell r="AR136">
            <v>-926.02920878193447</v>
          </cell>
          <cell r="AS136">
            <v>31.054857643639238</v>
          </cell>
          <cell r="AT136">
            <v>-403.67317290514012</v>
          </cell>
          <cell r="AU136">
            <v>251.53550507655268</v>
          </cell>
          <cell r="AV136">
            <v>312.43472234271491</v>
          </cell>
          <cell r="AW136">
            <v>-101.41005108320513</v>
          </cell>
          <cell r="AX136">
            <v>-739.68053123626021</v>
          </cell>
          <cell r="AZ136">
            <v>-93.656842837816058</v>
          </cell>
          <cell r="BA136">
            <v>-123.97625434335541</v>
          </cell>
          <cell r="BB136">
            <v>-76.417825926069611</v>
          </cell>
          <cell r="BC136">
            <v>-98.058660121738114</v>
          </cell>
          <cell r="BD136">
            <v>-95.234249705739956</v>
          </cell>
          <cell r="BE136">
            <v>-152.46600564724685</v>
          </cell>
          <cell r="BF136">
            <v>-120.79655779185242</v>
          </cell>
          <cell r="BG136">
            <v>-115.63666375411282</v>
          </cell>
          <cell r="BI136">
            <v>-321.76810317205536</v>
          </cell>
          <cell r="BJ136">
            <v>-383.14237232123395</v>
          </cell>
          <cell r="BK136">
            <v>68.089229001191995</v>
          </cell>
          <cell r="BL136">
            <v>-205.08711027102919</v>
          </cell>
          <cell r="BM136">
            <v>-514.69742219774594</v>
          </cell>
          <cell r="BN136">
            <v>-470.51912705604769</v>
          </cell>
          <cell r="BO136">
            <v>300.83085203560694</v>
          </cell>
          <cell r="BP136">
            <v>91.716249149307146</v>
          </cell>
          <cell r="BR136">
            <v>228.11126033423932</v>
          </cell>
          <cell r="BS136">
            <v>259.16611797787857</v>
          </cell>
          <cell r="BT136">
            <v>-144.50705492726161</v>
          </cell>
          <cell r="BU136">
            <v>107.02845014929107</v>
          </cell>
          <cell r="BV136">
            <v>419.46317249200598</v>
          </cell>
          <cell r="BW136">
            <v>318.05312140880085</v>
          </cell>
          <cell r="BX136">
            <v>-421.62740982745936</v>
          </cell>
          <cell r="BY136">
            <v>-207.35291290341996</v>
          </cell>
        </row>
        <row r="138">
          <cell r="L138" t="e">
            <v>#REF!</v>
          </cell>
          <cell r="M138" t="e">
            <v>#REF!</v>
          </cell>
          <cell r="N138" t="e">
            <v>#REF!</v>
          </cell>
          <cell r="Q138">
            <v>-0.79000766994919547</v>
          </cell>
          <cell r="R138">
            <v>-0.43049320683379838</v>
          </cell>
          <cell r="S138">
            <v>-0.48403066273858475</v>
          </cell>
          <cell r="T138">
            <v>-3.8852950773584048E-2</v>
          </cell>
          <cell r="U138">
            <v>-0.3206496208671315</v>
          </cell>
          <cell r="V138">
            <v>9.562612705269638E-2</v>
          </cell>
          <cell r="W138">
            <v>-0.65205444179038829</v>
          </cell>
          <cell r="X138">
            <v>-5.8027305690301609E-2</v>
          </cell>
          <cell r="Y138">
            <v>-0.48998102346839589</v>
          </cell>
          <cell r="Z138">
            <v>-0.56185284450601147</v>
          </cell>
          <cell r="AA138">
            <v>-4.2729845599122473</v>
          </cell>
          <cell r="AE138">
            <v>-0.53521054154452552</v>
          </cell>
          <cell r="AF138">
            <v>2.7754264239313552E-2</v>
          </cell>
          <cell r="AG138">
            <v>-1.1456093074019198</v>
          </cell>
          <cell r="AH138">
            <v>-0.35615567751754668</v>
          </cell>
          <cell r="AI138">
            <v>-0.52217327172586681</v>
          </cell>
          <cell r="AJ138">
            <v>-9.847940856806757E-2</v>
          </cell>
          <cell r="AK138">
            <v>-0.34687602043023491</v>
          </cell>
          <cell r="AL138">
            <v>-1.9635869476435593E-2</v>
          </cell>
          <cell r="AM138">
            <v>-0.67223226203119335</v>
          </cell>
          <cell r="AN138">
            <v>-8.2522905259526158E-2</v>
          </cell>
          <cell r="AO138">
            <v>-0.51089136392136736</v>
          </cell>
          <cell r="AP138">
            <v>2.5497384360563369E-2</v>
          </cell>
          <cell r="AQ138">
            <v>-6.0702067402903279E-2</v>
          </cell>
          <cell r="AR138">
            <v>0.35560163745272433</v>
          </cell>
          <cell r="AS138">
            <v>-7.4337529316251705E-2</v>
          </cell>
          <cell r="AT138">
            <v>3.8142608987282056E-2</v>
          </cell>
          <cell r="AU138">
            <v>5.9626457794483521E-2</v>
          </cell>
          <cell r="AV138">
            <v>-2.6226399563103409E-2</v>
          </cell>
          <cell r="AW138">
            <v>-0.11526199652913197</v>
          </cell>
          <cell r="AX138">
            <v>2.0177820240805056E-2</v>
          </cell>
          <cell r="AY138">
            <v>-0.55180097298288122</v>
          </cell>
          <cell r="AZ138">
            <v>-1.3492105135737171</v>
          </cell>
          <cell r="BA138">
            <v>-1.7829788804630282</v>
          </cell>
          <cell r="BB138">
            <v>-2.2703017157357848</v>
          </cell>
          <cell r="BC138">
            <v>-2.3135609162143322</v>
          </cell>
          <cell r="BD138">
            <v>-2.6367398101647255</v>
          </cell>
          <cell r="BE138">
            <v>-2.5440057309838138</v>
          </cell>
          <cell r="BF138">
            <v>-3.2038829918709091</v>
          </cell>
          <cell r="BG138">
            <v>-3.2619102975612089</v>
          </cell>
          <cell r="BH138">
            <v>-0.56135062059688057</v>
          </cell>
          <cell r="BI138">
            <v>-1.6530655847071318</v>
          </cell>
          <cell r="BJ138">
            <v>-2.0092212622246777</v>
          </cell>
          <cell r="BK138">
            <v>-2.5313945339505444</v>
          </cell>
          <cell r="BL138">
            <v>-2.629873942518612</v>
          </cell>
          <cell r="BM138">
            <v>-2.9767499629488472</v>
          </cell>
          <cell r="BN138">
            <v>-2.9963858324252834</v>
          </cell>
          <cell r="BO138">
            <v>-3.6686180944564768</v>
          </cell>
          <cell r="BP138">
            <v>-3.7511409997160028</v>
          </cell>
          <cell r="BQ138">
            <v>9.5496476139996216E-3</v>
          </cell>
          <cell r="BR138">
            <v>0.30385507113341426</v>
          </cell>
          <cell r="BS138">
            <v>0.2262423817616501</v>
          </cell>
          <cell r="BT138">
            <v>0.26109281821475877</v>
          </cell>
          <cell r="BU138">
            <v>0.31631302630427965</v>
          </cell>
          <cell r="BV138">
            <v>0.34001015278412228</v>
          </cell>
          <cell r="BW138">
            <v>0.45238010144146967</v>
          </cell>
          <cell r="BX138">
            <v>0.46473510258556772</v>
          </cell>
          <cell r="BY138">
            <v>0.48923070215479392</v>
          </cell>
          <cell r="BZ138">
            <v>-0.39553762640049328</v>
          </cell>
          <cell r="CA138">
            <v>-4.0176828879510539E-2</v>
          </cell>
          <cell r="CB138">
            <v>-0.71847181882567046</v>
          </cell>
          <cell r="CC138">
            <v>-1.3492105135737171</v>
          </cell>
          <cell r="CD138">
            <v>-1.1541862741056743</v>
          </cell>
          <cell r="CE138">
            <v>-0.19502423946804281</v>
          </cell>
        </row>
        <row r="139">
          <cell r="L139" t="e">
            <v>#REF!</v>
          </cell>
          <cell r="M139" t="e">
            <v>#REF!</v>
          </cell>
          <cell r="N139" t="e">
            <v>#REF!</v>
          </cell>
          <cell r="Q139">
            <v>-0.78861382354874565</v>
          </cell>
          <cell r="R139">
            <v>-0.428913514246622</v>
          </cell>
          <cell r="S139">
            <v>-0.48403066273858475</v>
          </cell>
          <cell r="T139">
            <v>0.45521913663916991</v>
          </cell>
          <cell r="U139">
            <v>-0.32058710341698765</v>
          </cell>
          <cell r="V139">
            <v>9.562612705269638E-2</v>
          </cell>
          <cell r="W139">
            <v>-0.65205444179038829</v>
          </cell>
          <cell r="X139">
            <v>-5.8027305690301609E-2</v>
          </cell>
          <cell r="Y139">
            <v>-0.48998102346839589</v>
          </cell>
          <cell r="Z139">
            <v>-0.56185284450601147</v>
          </cell>
          <cell r="AA139">
            <v>-3.623055930701176</v>
          </cell>
          <cell r="AE139">
            <v>-0.53521054154452552</v>
          </cell>
          <cell r="AF139">
            <v>0.17802058312874625</v>
          </cell>
          <cell r="AG139">
            <v>-1.1456093074019198</v>
          </cell>
          <cell r="AH139">
            <v>-0.35615567751754668</v>
          </cell>
          <cell r="AI139">
            <v>-0.52217327172586681</v>
          </cell>
          <cell r="AJ139">
            <v>-9.847940856806757E-2</v>
          </cell>
          <cell r="AK139">
            <v>0.15026252906350845</v>
          </cell>
          <cell r="AL139">
            <v>-1.9635869476435593E-2</v>
          </cell>
          <cell r="AM139">
            <v>-0.67223226203119335</v>
          </cell>
          <cell r="AN139">
            <v>-8.2522905259526158E-2</v>
          </cell>
          <cell r="AO139">
            <v>-0.51089136392136736</v>
          </cell>
          <cell r="AP139">
            <v>2.5497384360563369E-2</v>
          </cell>
          <cell r="AQ139">
            <v>-5.8147900931788565E-2</v>
          </cell>
          <cell r="AR139">
            <v>0.35699548385317414</v>
          </cell>
          <cell r="AS139">
            <v>-7.275783672907532E-2</v>
          </cell>
          <cell r="AT139">
            <v>3.8142608987282056E-2</v>
          </cell>
          <cell r="AU139">
            <v>0.55369854520723749</v>
          </cell>
          <cell r="AV139">
            <v>0.47084963248049611</v>
          </cell>
          <cell r="AW139">
            <v>-0.11526199652913197</v>
          </cell>
          <cell r="AX139">
            <v>2.0177820240805056E-2</v>
          </cell>
          <cell r="AY139">
            <v>-0.39898048762233385</v>
          </cell>
          <cell r="AZ139">
            <v>-1.1949961818127197</v>
          </cell>
          <cell r="BA139">
            <v>-1.6271848561148543</v>
          </cell>
          <cell r="BB139">
            <v>-2.1145076913876113</v>
          </cell>
          <cell r="BC139">
            <v>-1.6636948044534048</v>
          </cell>
          <cell r="BD139">
            <v>-1.9868111809536542</v>
          </cell>
          <cell r="BE139">
            <v>-1.8940771017727429</v>
          </cell>
          <cell r="BF139">
            <v>-2.5539543626598382</v>
          </cell>
          <cell r="BG139">
            <v>-2.6119816683501371</v>
          </cell>
          <cell r="BH139">
            <v>-0.41108430170744792</v>
          </cell>
          <cell r="BI139">
            <v>-1.5027992658176992</v>
          </cell>
          <cell r="BJ139">
            <v>-1.8589549433352448</v>
          </cell>
          <cell r="BK139">
            <v>-2.3811282150611115</v>
          </cell>
          <cell r="BL139">
            <v>-2.4796076236291791</v>
          </cell>
          <cell r="BM139">
            <v>-2.3293450945656708</v>
          </cell>
          <cell r="BN139">
            <v>-2.3489809640421075</v>
          </cell>
          <cell r="BO139">
            <v>-3.0212132260733009</v>
          </cell>
          <cell r="BP139">
            <v>-3.1037361313328269</v>
          </cell>
          <cell r="BQ139">
            <v>1.2103814085114352E-2</v>
          </cell>
          <cell r="BR139">
            <v>0.30780308400497874</v>
          </cell>
          <cell r="BS139">
            <v>0.23177008722039097</v>
          </cell>
          <cell r="BT139">
            <v>0.26662052367349964</v>
          </cell>
          <cell r="BU139">
            <v>0.81591281917577452</v>
          </cell>
          <cell r="BV139">
            <v>0.34253391361201752</v>
          </cell>
          <cell r="BW139">
            <v>0.45490386226936463</v>
          </cell>
          <cell r="BX139">
            <v>0.46725886341346268</v>
          </cell>
          <cell r="BY139">
            <v>0.49175446298268977</v>
          </cell>
          <cell r="BZ139">
            <v>-0.39553762640049328</v>
          </cell>
          <cell r="CA139">
            <v>-4.0176828879510539E-2</v>
          </cell>
          <cell r="CB139">
            <v>-0.71847181882567046</v>
          </cell>
          <cell r="CC139">
            <v>-1.1949961818127197</v>
          </cell>
          <cell r="CD139">
            <v>-1.1541862741056743</v>
          </cell>
          <cell r="CE139">
            <v>-4.0809907707045401E-2</v>
          </cell>
        </row>
        <row r="140">
          <cell r="AP140">
            <v>0</v>
          </cell>
          <cell r="AQ140">
            <v>0</v>
          </cell>
          <cell r="AR140">
            <v>0</v>
          </cell>
          <cell r="AS140">
            <v>0</v>
          </cell>
          <cell r="AT140">
            <v>0</v>
          </cell>
        </row>
        <row r="141">
          <cell r="N141">
            <v>35781.130642476855</v>
          </cell>
          <cell r="AP141">
            <v>0</v>
          </cell>
          <cell r="AQ141">
            <v>0</v>
          </cell>
          <cell r="AR141">
            <v>0</v>
          </cell>
          <cell r="AS141">
            <v>0</v>
          </cell>
          <cell r="AT141">
            <v>0</v>
          </cell>
        </row>
        <row r="142">
          <cell r="L142" t="e">
            <v>#REF!</v>
          </cell>
          <cell r="M142" t="e">
            <v>#REF!</v>
          </cell>
          <cell r="N142" t="e">
            <v>#REF!</v>
          </cell>
          <cell r="Q142">
            <v>76.535133318163403</v>
          </cell>
          <cell r="R142">
            <v>97.942742984624218</v>
          </cell>
          <cell r="S142">
            <v>53.422788509173181</v>
          </cell>
          <cell r="T142">
            <v>71.912813169509292</v>
          </cell>
          <cell r="U142">
            <v>70.55560521390862</v>
          </cell>
          <cell r="V142">
            <v>127.1873279736335</v>
          </cell>
          <cell r="W142">
            <v>94.59926169735175</v>
          </cell>
          <cell r="X142">
            <v>47.588840544149178</v>
          </cell>
          <cell r="Y142">
            <v>82.058772178296437</v>
          </cell>
          <cell r="Z142">
            <v>961.60703299351542</v>
          </cell>
          <cell r="AA142">
            <v>1106.5537343440355</v>
          </cell>
          <cell r="AE142">
            <v>253.7</v>
          </cell>
          <cell r="AF142">
            <v>1258.9000000000001</v>
          </cell>
          <cell r="AG142">
            <v>307.5</v>
          </cell>
          <cell r="AH142">
            <v>628.6</v>
          </cell>
          <cell r="AI142">
            <v>373.7</v>
          </cell>
          <cell r="AJ142">
            <v>374.7</v>
          </cell>
          <cell r="AP142">
            <v>-16.309425259404492</v>
          </cell>
          <cell r="AR142">
            <v>-230.96486668183661</v>
          </cell>
          <cell r="AS142">
            <v>-530.65725701537576</v>
          </cell>
          <cell r="AT142">
            <v>-320.2772114908268</v>
          </cell>
          <cell r="AY142">
            <v>197.42977902674491</v>
          </cell>
          <cell r="AZ142">
            <v>75.855150407826528</v>
          </cell>
          <cell r="BA142">
            <v>102.64996976197506</v>
          </cell>
          <cell r="BB142">
            <v>51.548641065530546</v>
          </cell>
          <cell r="BH142">
            <v>1303.4074836067064</v>
          </cell>
          <cell r="BI142">
            <v>321.76810317205559</v>
          </cell>
          <cell r="BJ142">
            <v>383.14237232123514</v>
          </cell>
          <cell r="BK142">
            <v>-68.089229001190233</v>
          </cell>
          <cell r="BZ142" t="e">
            <v>#REF!</v>
          </cell>
          <cell r="CA142" t="e">
            <v>#REF!</v>
          </cell>
          <cell r="CB142" t="e">
            <v>#REF!</v>
          </cell>
          <cell r="CC142">
            <v>75.855150407826528</v>
          </cell>
          <cell r="CD142" t="e">
            <v>#REF!</v>
          </cell>
        </row>
        <row r="143">
          <cell r="L143">
            <v>82.168000000000006</v>
          </cell>
          <cell r="N143">
            <v>82.168000000000006</v>
          </cell>
          <cell r="Q143">
            <v>152.01283043028573</v>
          </cell>
          <cell r="R143">
            <v>34.773126812437603</v>
          </cell>
          <cell r="S143">
            <v>66.4884524018901</v>
          </cell>
          <cell r="T143">
            <v>19.435201437592379</v>
          </cell>
          <cell r="U143">
            <v>33.044557190524358</v>
          </cell>
          <cell r="V143">
            <v>41.019891418236647</v>
          </cell>
          <cell r="W143">
            <v>42.606146909500019</v>
          </cell>
          <cell r="X143">
            <v>0</v>
          </cell>
          <cell r="Y143">
            <v>0</v>
          </cell>
          <cell r="AB143">
            <v>7.6353047354769915E-2</v>
          </cell>
          <cell r="AC143" t="str">
            <v xml:space="preserve"> </v>
          </cell>
          <cell r="AD143">
            <v>7.6353047354769915E-2</v>
          </cell>
          <cell r="AE143">
            <v>80.968000000000018</v>
          </cell>
          <cell r="AF143">
            <v>226.39999999999998</v>
          </cell>
          <cell r="AG143">
            <v>643.80000000000007</v>
          </cell>
          <cell r="AH143">
            <v>268.2</v>
          </cell>
          <cell r="AI143">
            <v>165.3</v>
          </cell>
          <cell r="AJ143">
            <v>164.3</v>
          </cell>
          <cell r="AP143">
            <v>1.1970666666666574</v>
          </cell>
          <cell r="AR143">
            <v>-491.78716956971437</v>
          </cell>
          <cell r="AS143">
            <v>-233.42687318756239</v>
          </cell>
          <cell r="AT143">
            <v>-98.811547598109911</v>
          </cell>
          <cell r="AY143">
            <v>-72.329566940000092</v>
          </cell>
          <cell r="AZ143">
            <v>46.319894589999898</v>
          </cell>
          <cell r="BA143">
            <v>25.815792559999913</v>
          </cell>
          <cell r="BH143">
            <v>-545.96420000000012</v>
          </cell>
          <cell r="BI143">
            <v>-168.72200000000001</v>
          </cell>
          <cell r="BJ143">
            <v>-391.11059999999998</v>
          </cell>
          <cell r="BK143">
            <v>78.130235950914539</v>
          </cell>
          <cell r="BQ143">
            <v>473.63463306000006</v>
          </cell>
          <cell r="BR143">
            <v>215.04189458999991</v>
          </cell>
          <cell r="BS143">
            <v>416.9263925599999</v>
          </cell>
          <cell r="BZ143">
            <v>38.049000000000007</v>
          </cell>
          <cell r="CA143">
            <v>40.092517940000093</v>
          </cell>
          <cell r="CB143">
            <v>60.301548543399676</v>
          </cell>
          <cell r="CC143">
            <v>46.319894589999898</v>
          </cell>
          <cell r="CD143">
            <v>-35.185500000000047</v>
          </cell>
          <cell r="CE143">
            <v>81.505394589999952</v>
          </cell>
          <cell r="CF143">
            <v>231.64483832828816</v>
          </cell>
        </row>
        <row r="144">
          <cell r="L144">
            <v>57.8</v>
          </cell>
          <cell r="N144">
            <v>57.8</v>
          </cell>
          <cell r="Q144">
            <v>38.131343649426853</v>
          </cell>
          <cell r="R144">
            <v>32.850204666647272</v>
          </cell>
          <cell r="S144">
            <v>34.492764524568877</v>
          </cell>
          <cell r="T144">
            <v>30.836777536248412</v>
          </cell>
          <cell r="U144">
            <v>40.335458439382421</v>
          </cell>
          <cell r="V144">
            <v>28.935680613889957</v>
          </cell>
          <cell r="W144">
            <v>83.662562643246162</v>
          </cell>
          <cell r="X144">
            <v>52.748734581888783</v>
          </cell>
          <cell r="Y144">
            <v>52.748734581888783</v>
          </cell>
          <cell r="AA144">
            <v>512.93305881892422</v>
          </cell>
          <cell r="AB144">
            <v>5.3709547963996948E-2</v>
          </cell>
          <cell r="AC144" t="str">
            <v xml:space="preserve"> </v>
          </cell>
          <cell r="AD144">
            <v>5.3709547963996948E-2</v>
          </cell>
          <cell r="AE144">
            <v>60.6</v>
          </cell>
          <cell r="AF144">
            <v>50.8</v>
          </cell>
          <cell r="AG144">
            <v>638.6</v>
          </cell>
          <cell r="AH144">
            <v>62.8</v>
          </cell>
          <cell r="AI144">
            <v>165.7</v>
          </cell>
          <cell r="AJ144">
            <v>166.7</v>
          </cell>
          <cell r="AP144">
            <v>0</v>
          </cell>
          <cell r="AQ144">
            <v>6.790797581736669</v>
          </cell>
          <cell r="AR144">
            <v>-600.46865635057316</v>
          </cell>
          <cell r="AS144">
            <v>-29.949795333352725</v>
          </cell>
          <cell r="AT144">
            <v>-131.2072354754311</v>
          </cell>
          <cell r="AY144">
            <v>22.476616515600668</v>
          </cell>
          <cell r="AZ144">
            <v>30.407488795600713</v>
          </cell>
          <cell r="BA144">
            <v>-247.67332709439859</v>
          </cell>
          <cell r="BH144">
            <v>-571.36779999999999</v>
          </cell>
          <cell r="BI144">
            <v>2.7899999999999991</v>
          </cell>
          <cell r="BJ144">
            <v>-378.46139999999997</v>
          </cell>
          <cell r="BK144">
            <v>237.14163595091455</v>
          </cell>
          <cell r="BQ144">
            <v>593.84441651560064</v>
          </cell>
          <cell r="BR144">
            <v>27.617488795600714</v>
          </cell>
          <cell r="BS144">
            <v>130.78807290560138</v>
          </cell>
          <cell r="BZ144">
            <v>39</v>
          </cell>
          <cell r="CA144">
            <v>57.800574999999995</v>
          </cell>
          <cell r="CB144">
            <v>13.047924379000294</v>
          </cell>
          <cell r="CC144">
            <v>30.407488795600713</v>
          </cell>
          <cell r="CD144">
            <v>31.245587999999653</v>
          </cell>
          <cell r="CE144">
            <v>-0.83809920439894015</v>
          </cell>
          <cell r="CF144">
            <v>-2.6822961513764731</v>
          </cell>
        </row>
        <row r="145">
          <cell r="AP145">
            <v>0</v>
          </cell>
          <cell r="AQ145">
            <v>0</v>
          </cell>
          <cell r="AR145">
            <v>0</v>
          </cell>
          <cell r="AS145">
            <v>0</v>
          </cell>
          <cell r="AT145">
            <v>0</v>
          </cell>
        </row>
        <row r="146">
          <cell r="Q146">
            <v>66.711860024399471</v>
          </cell>
          <cell r="R146">
            <v>96.791493494399347</v>
          </cell>
          <cell r="S146">
            <v>27.433528871040053</v>
          </cell>
          <cell r="T146">
            <v>22.233528871040054</v>
          </cell>
          <cell r="U146">
            <v>16.033528871040055</v>
          </cell>
          <cell r="V146">
            <v>8.8335288710400555</v>
          </cell>
          <cell r="AP146">
            <v>86.35228332999958</v>
          </cell>
          <cell r="AQ146">
            <v>187.00347658439969</v>
          </cell>
          <cell r="AR146">
            <v>66.711860024399471</v>
          </cell>
          <cell r="AS146">
            <v>96.791493494399347</v>
          </cell>
          <cell r="AT146">
            <v>27.433528871040053</v>
          </cell>
        </row>
        <row r="147">
          <cell r="Q147">
            <v>9.8232732937639327</v>
          </cell>
          <cell r="R147">
            <v>1.1512494902248704</v>
          </cell>
          <cell r="S147">
            <v>25.989259638133127</v>
          </cell>
          <cell r="T147">
            <v>49.679284298469241</v>
          </cell>
          <cell r="U147">
            <v>54.522076342868566</v>
          </cell>
          <cell r="V147">
            <v>118.35379910259344</v>
          </cell>
          <cell r="AP147">
            <v>151.03829141059592</v>
          </cell>
          <cell r="AQ147">
            <v>16.211476176744696</v>
          </cell>
          <cell r="AR147">
            <v>9.8232732937639327</v>
          </cell>
          <cell r="AS147">
            <v>1.1512494902248704</v>
          </cell>
          <cell r="AT147">
            <v>25.989259638133127</v>
          </cell>
        </row>
        <row r="148">
          <cell r="AP148">
            <v>0</v>
          </cell>
          <cell r="AQ148">
            <v>0</v>
          </cell>
          <cell r="AR148">
            <v>0</v>
          </cell>
          <cell r="AS148">
            <v>0</v>
          </cell>
          <cell r="AT148">
            <v>0</v>
          </cell>
        </row>
        <row r="149">
          <cell r="AP149">
            <v>0</v>
          </cell>
          <cell r="AQ149">
            <v>0</v>
          </cell>
          <cell r="AR149">
            <v>0</v>
          </cell>
          <cell r="AS149">
            <v>0</v>
          </cell>
          <cell r="AT149">
            <v>0</v>
          </cell>
        </row>
        <row r="150">
          <cell r="L150">
            <v>1118.2606389705827</v>
          </cell>
          <cell r="Q150">
            <v>1062.0999999999999</v>
          </cell>
          <cell r="R150">
            <v>1060.5999999999999</v>
          </cell>
          <cell r="S150">
            <v>1075.2</v>
          </cell>
          <cell r="T150">
            <v>0</v>
          </cell>
          <cell r="U150">
            <v>0</v>
          </cell>
          <cell r="AP150">
            <v>1027.0999999999999</v>
          </cell>
          <cell r="AQ150">
            <v>1074.2</v>
          </cell>
          <cell r="AR150">
            <v>1062.0999999999999</v>
          </cell>
          <cell r="AS150">
            <v>1060.5999999999999</v>
          </cell>
          <cell r="AT150">
            <v>1075.2</v>
          </cell>
        </row>
        <row r="151">
          <cell r="L151" t="e">
            <v>#REF!</v>
          </cell>
          <cell r="AE151">
            <v>-23.5</v>
          </cell>
          <cell r="AF151">
            <v>-23.5</v>
          </cell>
          <cell r="AG151">
            <v>23.5</v>
          </cell>
          <cell r="AH151">
            <v>23.5</v>
          </cell>
          <cell r="AP151">
            <v>23.5</v>
          </cell>
          <cell r="AQ151">
            <v>23.5</v>
          </cell>
          <cell r="AR151">
            <v>-23.5</v>
          </cell>
          <cell r="AS151">
            <v>-23.5</v>
          </cell>
          <cell r="AT151">
            <v>0</v>
          </cell>
        </row>
        <row r="152">
          <cell r="Q152">
            <v>54.716666666666669</v>
          </cell>
          <cell r="R152">
            <v>54.716666666666669</v>
          </cell>
          <cell r="S152">
            <v>54.716666666666669</v>
          </cell>
          <cell r="T152">
            <v>54.716666666666669</v>
          </cell>
          <cell r="U152">
            <v>54.716666666666669</v>
          </cell>
          <cell r="V152">
            <v>54.716666666666669</v>
          </cell>
          <cell r="W152">
            <v>54.716666666666669</v>
          </cell>
          <cell r="X152">
            <v>54.716666666666669</v>
          </cell>
          <cell r="Y152">
            <v>54.716666666666669</v>
          </cell>
          <cell r="Z152">
            <v>54.716666666666669</v>
          </cell>
          <cell r="AP152">
            <v>54.716666666666669</v>
          </cell>
          <cell r="AQ152">
            <v>54.716666666666669</v>
          </cell>
          <cell r="AR152">
            <v>54.716666666666669</v>
          </cell>
          <cell r="AS152">
            <v>54.716666666666669</v>
          </cell>
          <cell r="AT152">
            <v>54.716666666666669</v>
          </cell>
        </row>
        <row r="153">
          <cell r="Q153">
            <v>1.6583333333333332</v>
          </cell>
          <cell r="R153">
            <v>1.6583333333333332</v>
          </cell>
          <cell r="S153">
            <v>1.6583333333333332</v>
          </cell>
          <cell r="T153">
            <v>1.6583333333333332</v>
          </cell>
          <cell r="U153">
            <v>1.6583333333333332</v>
          </cell>
          <cell r="V153">
            <v>1.6583333333333332</v>
          </cell>
          <cell r="W153">
            <v>1.6583333333333332</v>
          </cell>
          <cell r="X153">
            <v>1.6583333333333332</v>
          </cell>
          <cell r="Y153">
            <v>1.6583333333333332</v>
          </cell>
          <cell r="Z153">
            <v>1.6583333333333332</v>
          </cell>
          <cell r="AP153">
            <v>1.6583333333333332</v>
          </cell>
          <cell r="AQ153">
            <v>1.6583333333333332</v>
          </cell>
          <cell r="AR153">
            <v>1.6583333333333332</v>
          </cell>
          <cell r="AS153">
            <v>1.6583333333333332</v>
          </cell>
          <cell r="AT153">
            <v>1.6583333333333332</v>
          </cell>
        </row>
        <row r="164">
          <cell r="L164" t="str">
            <v>TESORERIA</v>
          </cell>
          <cell r="M164" t="str">
            <v>RESTO</v>
          </cell>
          <cell r="N164" t="str">
            <v>TOTAL</v>
          </cell>
          <cell r="Q164" t="str">
            <v>Observ.</v>
          </cell>
          <cell r="R164" t="str">
            <v>Observ.</v>
          </cell>
          <cell r="S164" t="str">
            <v>Observ.</v>
          </cell>
          <cell r="T164" t="str">
            <v>Observ.</v>
          </cell>
          <cell r="U164" t="str">
            <v>Observ.</v>
          </cell>
          <cell r="V164" t="str">
            <v>Observ.</v>
          </cell>
          <cell r="W164" t="str">
            <v>Observ.</v>
          </cell>
          <cell r="X164" t="str">
            <v>Observ.</v>
          </cell>
          <cell r="Y164" t="str">
            <v>Observ.</v>
          </cell>
          <cell r="Z164" t="str">
            <v>Observ.</v>
          </cell>
          <cell r="AA164" t="str">
            <v xml:space="preserve">Total </v>
          </cell>
          <cell r="AB164" t="str">
            <v>% PIB</v>
          </cell>
          <cell r="AC164" t="str">
            <v>% PIB</v>
          </cell>
          <cell r="AD164" t="str">
            <v>% PIB</v>
          </cell>
          <cell r="AE164" t="str">
            <v>Progr.</v>
          </cell>
          <cell r="AF164" t="str">
            <v>Progr.</v>
          </cell>
          <cell r="AG164" t="str">
            <v>Progr.</v>
          </cell>
          <cell r="AH164" t="str">
            <v>Progr.</v>
          </cell>
          <cell r="AI164" t="str">
            <v>Progr.</v>
          </cell>
          <cell r="AJ164" t="str">
            <v>Progr.</v>
          </cell>
          <cell r="AK164" t="str">
            <v>Progr.</v>
          </cell>
          <cell r="AL164" t="str">
            <v>Progr.</v>
          </cell>
          <cell r="AM164" t="str">
            <v>Progr.</v>
          </cell>
          <cell r="AP164" t="str">
            <v>Observ.-Prog.</v>
          </cell>
          <cell r="AQ164" t="str">
            <v>Observ.-Prog.</v>
          </cell>
          <cell r="AR164" t="str">
            <v>Observ.-Prog.</v>
          </cell>
          <cell r="AS164" t="str">
            <v>Observ.-Prog.</v>
          </cell>
          <cell r="AT164" t="str">
            <v>Observ.-Prog.</v>
          </cell>
          <cell r="AU164" t="str">
            <v>Observ-Prog</v>
          </cell>
          <cell r="AV164" t="str">
            <v>Observ-Prog</v>
          </cell>
          <cell r="AW164" t="str">
            <v>Observ-Prog</v>
          </cell>
          <cell r="AY164" t="str">
            <v>Observ.</v>
          </cell>
          <cell r="AZ164" t="str">
            <v>Observ.</v>
          </cell>
          <cell r="BA164" t="str">
            <v>Observ.</v>
          </cell>
          <cell r="BB164" t="str">
            <v>Observ.</v>
          </cell>
          <cell r="BC164" t="str">
            <v>Observ.</v>
          </cell>
          <cell r="BD164" t="str">
            <v>Observ.</v>
          </cell>
          <cell r="BE164" t="str">
            <v>Observ.</v>
          </cell>
          <cell r="BH164" t="str">
            <v>Progr.</v>
          </cell>
          <cell r="BI164" t="str">
            <v>Progr.</v>
          </cell>
          <cell r="BJ164" t="str">
            <v>Progr.</v>
          </cell>
          <cell r="BK164" t="str">
            <v>Progr.</v>
          </cell>
          <cell r="BL164" t="str">
            <v>Progr.</v>
          </cell>
          <cell r="BM164" t="str">
            <v>Progr.</v>
          </cell>
          <cell r="BN164" t="str">
            <v>Progr.</v>
          </cell>
          <cell r="BQ164" t="str">
            <v>Observ-Progr</v>
          </cell>
          <cell r="BR164" t="str">
            <v>Observ-Progr</v>
          </cell>
          <cell r="BS164" t="str">
            <v>Observ-Progr</v>
          </cell>
          <cell r="BT164" t="str">
            <v>Observ-Progr</v>
          </cell>
          <cell r="BU164" t="str">
            <v>Observ-Progr</v>
          </cell>
          <cell r="BV164" t="str">
            <v>Observ-Progr</v>
          </cell>
          <cell r="BW164" t="str">
            <v>Observ-Progr</v>
          </cell>
          <cell r="BZ164" t="str">
            <v>% PIB Observ.</v>
          </cell>
          <cell r="CA164" t="str">
            <v>% PIB Progr</v>
          </cell>
        </row>
        <row r="165">
          <cell r="L165" t="str">
            <v>CSF</v>
          </cell>
          <cell r="M165" t="str">
            <v>SSF</v>
          </cell>
          <cell r="N165" t="str">
            <v>CSF+SSF</v>
          </cell>
          <cell r="Q165">
            <v>35490</v>
          </cell>
          <cell r="R165">
            <v>35521</v>
          </cell>
          <cell r="S165">
            <v>35551</v>
          </cell>
          <cell r="T165">
            <v>35582</v>
          </cell>
          <cell r="U165">
            <v>35612</v>
          </cell>
          <cell r="V165">
            <v>35643</v>
          </cell>
          <cell r="W165">
            <v>35674</v>
          </cell>
          <cell r="X165">
            <v>35704</v>
          </cell>
          <cell r="Y165">
            <v>35735</v>
          </cell>
          <cell r="Z165">
            <v>35765</v>
          </cell>
          <cell r="AA165">
            <v>1997</v>
          </cell>
          <cell r="AB165" t="str">
            <v>CSF</v>
          </cell>
          <cell r="AC165" t="str">
            <v>SSF</v>
          </cell>
          <cell r="AD165" t="str">
            <v>CSF+SSF</v>
          </cell>
          <cell r="AE165" t="str">
            <v>Ene</v>
          </cell>
          <cell r="AF165" t="str">
            <v>Feb</v>
          </cell>
          <cell r="AG165" t="str">
            <v>Mar</v>
          </cell>
          <cell r="AH165" t="str">
            <v>Abr</v>
          </cell>
          <cell r="AI165" t="str">
            <v>May</v>
          </cell>
          <cell r="AJ165" t="str">
            <v>Jun</v>
          </cell>
          <cell r="AK165" t="str">
            <v>Jul</v>
          </cell>
          <cell r="AL165" t="str">
            <v>Ago</v>
          </cell>
          <cell r="AM165" t="str">
            <v>Sep</v>
          </cell>
          <cell r="AP165" t="str">
            <v>Enero</v>
          </cell>
          <cell r="AQ165" t="str">
            <v>Febrero</v>
          </cell>
          <cell r="AR165" t="str">
            <v>Marzo</v>
          </cell>
          <cell r="AS165" t="str">
            <v>Abril</v>
          </cell>
          <cell r="AT165" t="str">
            <v>Mayo</v>
          </cell>
          <cell r="AU165" t="str">
            <v>Junio</v>
          </cell>
          <cell r="AV165" t="str">
            <v>Julio</v>
          </cell>
          <cell r="AW165" t="str">
            <v>Agosto</v>
          </cell>
          <cell r="AY165" t="str">
            <v>Ene-Feb</v>
          </cell>
          <cell r="AZ165" t="str">
            <v>Ene-Mar</v>
          </cell>
          <cell r="BA165" t="str">
            <v>Ene-Abr</v>
          </cell>
          <cell r="BB165" t="str">
            <v>Ene-May</v>
          </cell>
          <cell r="BC165" t="str">
            <v>Ene-Jun</v>
          </cell>
          <cell r="BD165" t="str">
            <v>Ene-Jul</v>
          </cell>
          <cell r="BE165" t="str">
            <v>Ene-Agos</v>
          </cell>
          <cell r="BH165" t="str">
            <v>Ene-Feb</v>
          </cell>
          <cell r="BI165" t="str">
            <v>Ene-Mar</v>
          </cell>
          <cell r="BJ165" t="str">
            <v>Ene-Abr</v>
          </cell>
          <cell r="BK165" t="str">
            <v>Ene-May</v>
          </cell>
          <cell r="BL165" t="str">
            <v>Ene-Jun</v>
          </cell>
          <cell r="BM165" t="str">
            <v>Ene-Jul</v>
          </cell>
          <cell r="BN165" t="str">
            <v>Ene-Agos</v>
          </cell>
          <cell r="BQ165" t="str">
            <v>Ene-Feb</v>
          </cell>
          <cell r="BR165" t="str">
            <v>Ene-Mar</v>
          </cell>
          <cell r="BS165" t="str">
            <v>Ene-Abr</v>
          </cell>
          <cell r="BT165" t="str">
            <v>Ene-May</v>
          </cell>
          <cell r="BU165" t="str">
            <v>Ene-Jun</v>
          </cell>
          <cell r="BV165" t="str">
            <v>Ene-Jul</v>
          </cell>
          <cell r="BW165" t="str">
            <v>Ene-Agos</v>
          </cell>
          <cell r="BZ165" t="str">
            <v>Ene-Jun</v>
          </cell>
          <cell r="CA165" t="str">
            <v>Ene-Jun</v>
          </cell>
        </row>
        <row r="166">
          <cell r="Q166">
            <v>1109.4225440623406</v>
          </cell>
          <cell r="R166">
            <v>1134.5557351198786</v>
          </cell>
          <cell r="S166">
            <v>1176.195992173285</v>
          </cell>
          <cell r="T166">
            <v>1370.897725629982</v>
          </cell>
          <cell r="U166">
            <v>1496.0323988665925</v>
          </cell>
          <cell r="V166">
            <v>1513.2518808554255</v>
          </cell>
          <cell r="W166">
            <v>1283.5524586979645</v>
          </cell>
          <cell r="X166">
            <v>1327.6792521698108</v>
          </cell>
          <cell r="Y166">
            <v>939.49260787227013</v>
          </cell>
          <cell r="Z166">
            <v>1423.5621228785751</v>
          </cell>
          <cell r="AA166">
            <v>13585.217358032784</v>
          </cell>
          <cell r="AB166">
            <v>12.086825027770352</v>
          </cell>
          <cell r="AC166" t="e">
            <v>#VALUE!</v>
          </cell>
          <cell r="AD166">
            <v>12.086825027770352</v>
          </cell>
          <cell r="AE166">
            <v>726.33585039237164</v>
          </cell>
          <cell r="AF166">
            <v>1438.1227019431008</v>
          </cell>
          <cell r="AG166">
            <v>1024.6103000000001</v>
          </cell>
          <cell r="AH166">
            <v>1219.2702560502198</v>
          </cell>
          <cell r="AI166">
            <v>1025.0579905407249</v>
          </cell>
          <cell r="AJ166">
            <v>1318.5125198987557</v>
          </cell>
          <cell r="AK166">
            <v>1386.8531636086091</v>
          </cell>
          <cell r="AL166">
            <v>1364.2976459563383</v>
          </cell>
          <cell r="AP166">
            <v>13.374136032745128</v>
          </cell>
          <cell r="AQ166">
            <v>-120.63932571623809</v>
          </cell>
          <cell r="AR166">
            <v>84.812244062340596</v>
          </cell>
          <cell r="AS166">
            <v>-84.714520930341223</v>
          </cell>
          <cell r="AT166">
            <v>151.13800163256019</v>
          </cell>
          <cell r="AU166">
            <v>52.385205731226279</v>
          </cell>
          <cell r="AV166">
            <v>109.17923525798346</v>
          </cell>
          <cell r="AW166">
            <v>148.95423489908717</v>
          </cell>
          <cell r="AY166">
            <v>2057.1933626519794</v>
          </cell>
          <cell r="AZ166">
            <v>3166.6159067143203</v>
          </cell>
          <cell r="BA166">
            <v>4301.1716418341994</v>
          </cell>
          <cell r="BB166">
            <v>5477.3676340074853</v>
          </cell>
          <cell r="BC166">
            <v>6848.2653596374657</v>
          </cell>
          <cell r="BD166">
            <v>8344.2977585040589</v>
          </cell>
          <cell r="BE166">
            <v>9857.549639359484</v>
          </cell>
          <cell r="BH166">
            <v>2106.4596832266393</v>
          </cell>
          <cell r="BI166">
            <v>3189.068852335472</v>
          </cell>
          <cell r="BJ166">
            <v>4408.3391083856923</v>
          </cell>
          <cell r="BK166">
            <v>5433.3970989264171</v>
          </cell>
          <cell r="BL166">
            <v>6751.9096188251733</v>
          </cell>
          <cell r="BM166">
            <v>8138.7627824337824</v>
          </cell>
          <cell r="BN166">
            <v>9503.0604283901212</v>
          </cell>
          <cell r="BQ166">
            <v>-49.266320574659602</v>
          </cell>
          <cell r="BR166">
            <v>-22.452945621152274</v>
          </cell>
          <cell r="BS166">
            <v>-107.16746655149332</v>
          </cell>
          <cell r="BT166">
            <v>43.970535081066949</v>
          </cell>
          <cell r="BU166">
            <v>96.355740812292964</v>
          </cell>
          <cell r="BV166">
            <v>205.53497607027657</v>
          </cell>
          <cell r="BW166">
            <v>354.48921096936283</v>
          </cell>
          <cell r="BZ166">
            <v>6.1338717767530824</v>
          </cell>
          <cell r="CA166">
            <v>6.047567621166456</v>
          </cell>
        </row>
        <row r="167">
          <cell r="Q167">
            <v>918.67541202805035</v>
          </cell>
          <cell r="R167">
            <v>1041.3214851985499</v>
          </cell>
          <cell r="S167">
            <v>1060.4619888837797</v>
          </cell>
          <cell r="T167">
            <v>1183.4589118603099</v>
          </cell>
          <cell r="U167">
            <v>1175.3498713699</v>
          </cell>
          <cell r="V167">
            <v>1300.8273561133799</v>
          </cell>
          <cell r="W167">
            <v>1030.2689678214899</v>
          </cell>
          <cell r="X167">
            <v>1285.17972252666</v>
          </cell>
          <cell r="Y167">
            <v>916.57072490871997</v>
          </cell>
          <cell r="Z167">
            <v>1367.4223958232524</v>
          </cell>
          <cell r="AA167">
            <v>13075.612779912504</v>
          </cell>
          <cell r="AB167">
            <v>11.611762310490025</v>
          </cell>
          <cell r="AC167" t="e">
            <v>#VALUE!</v>
          </cell>
          <cell r="AD167">
            <v>11.611762310490025</v>
          </cell>
          <cell r="AE167">
            <v>653.77829999999994</v>
          </cell>
          <cell r="AF167">
            <v>1354.6194</v>
          </cell>
          <cell r="AG167">
            <v>786.88030000000003</v>
          </cell>
          <cell r="AH167">
            <v>1121.4405222222222</v>
          </cell>
          <cell r="AI167">
            <v>935.23733791019799</v>
          </cell>
          <cell r="AJ167">
            <v>1193.5068379101976</v>
          </cell>
          <cell r="AK167">
            <v>1019.9875954975064</v>
          </cell>
          <cell r="AL167">
            <v>1247.3770828528786</v>
          </cell>
          <cell r="AP167">
            <v>-76.766353117949848</v>
          </cell>
          <cell r="AQ167">
            <v>-135.55540350363995</v>
          </cell>
          <cell r="AR167">
            <v>131.7951120280502</v>
          </cell>
          <cell r="AS167">
            <v>-80.119037023672178</v>
          </cell>
          <cell r="AT167">
            <v>125.22465097358187</v>
          </cell>
          <cell r="AU167">
            <v>-10.047926049887893</v>
          </cell>
          <cell r="AV167">
            <v>155.36227587239364</v>
          </cell>
          <cell r="AW167">
            <v>53.450273260501262</v>
          </cell>
          <cell r="AY167">
            <v>1796.0759433784101</v>
          </cell>
          <cell r="AZ167">
            <v>2714.7513554064603</v>
          </cell>
          <cell r="BA167">
            <v>3756.0728406050102</v>
          </cell>
          <cell r="BB167">
            <v>4816.5348294887908</v>
          </cell>
          <cell r="BC167">
            <v>5999.9937413490998</v>
          </cell>
          <cell r="BD167">
            <v>7175.3436127189998</v>
          </cell>
          <cell r="BE167">
            <v>8476.170968832379</v>
          </cell>
          <cell r="BH167">
            <v>2008.3977</v>
          </cell>
          <cell r="BI167">
            <v>2795.2779999999998</v>
          </cell>
          <cell r="BJ167">
            <v>3916.7185222222224</v>
          </cell>
          <cell r="BK167">
            <v>4851.9558601324197</v>
          </cell>
          <cell r="BL167">
            <v>6045.4626980426183</v>
          </cell>
          <cell r="BM167">
            <v>7065.4502935401251</v>
          </cell>
          <cell r="BN167">
            <v>8312.8273763930047</v>
          </cell>
          <cell r="BQ167">
            <v>-212.32175662158997</v>
          </cell>
          <cell r="BR167">
            <v>-80.526644593539771</v>
          </cell>
          <cell r="BS167">
            <v>-160.64568161721201</v>
          </cell>
          <cell r="BT167">
            <v>-35.421030643630175</v>
          </cell>
          <cell r="BU167">
            <v>-45.468956693518301</v>
          </cell>
          <cell r="BV167">
            <v>109.89331917887466</v>
          </cell>
          <cell r="BW167">
            <v>163.34359243937433</v>
          </cell>
          <cell r="BZ167">
            <v>5.3740896910432614</v>
          </cell>
          <cell r="CA167">
            <v>5.4148154420961596</v>
          </cell>
        </row>
        <row r="168">
          <cell r="Q168">
            <v>612.18613506100019</v>
          </cell>
          <cell r="R168">
            <v>752.90155518899996</v>
          </cell>
          <cell r="S168">
            <v>709.49727737799981</v>
          </cell>
          <cell r="T168">
            <v>851.27870428699998</v>
          </cell>
          <cell r="U168">
            <v>803.17442898100001</v>
          </cell>
          <cell r="V168">
            <v>972.70713087999991</v>
          </cell>
          <cell r="W168">
            <v>690.39096822800002</v>
          </cell>
          <cell r="X168">
            <v>919.5669539930002</v>
          </cell>
          <cell r="Y168">
            <v>560.75002455699996</v>
          </cell>
          <cell r="Z168">
            <v>976.01564914280027</v>
          </cell>
          <cell r="AA168">
            <v>9152.5181370445007</v>
          </cell>
          <cell r="AB168">
            <v>8.0643945886236565</v>
          </cell>
          <cell r="AC168" t="e">
            <v>#VALUE!</v>
          </cell>
          <cell r="AD168">
            <v>8.0643945886236565</v>
          </cell>
          <cell r="AE168">
            <v>372.33579999999995</v>
          </cell>
          <cell r="AF168">
            <v>1072.5493999999999</v>
          </cell>
          <cell r="AG168">
            <v>494.41030000000001</v>
          </cell>
          <cell r="AH168">
            <v>798.19579999999996</v>
          </cell>
          <cell r="AI168">
            <v>600.26139999999998</v>
          </cell>
          <cell r="AJ168">
            <v>857.12189999999987</v>
          </cell>
          <cell r="AK168">
            <v>668.19430000000011</v>
          </cell>
          <cell r="AL168">
            <v>897.23910000000001</v>
          </cell>
          <cell r="AP168">
            <v>-28.368856882299951</v>
          </cell>
          <cell r="AQ168">
            <v>-112.46703376999994</v>
          </cell>
          <cell r="AR168">
            <v>117.77583506100018</v>
          </cell>
          <cell r="AS168">
            <v>-45.294244810999999</v>
          </cell>
          <cell r="AT168">
            <v>109.23587737799983</v>
          </cell>
          <cell r="AU168">
            <v>-5.8431957129998864</v>
          </cell>
          <cell r="AV168">
            <v>134.98012898099989</v>
          </cell>
          <cell r="AW168">
            <v>75.468030879999901</v>
          </cell>
          <cell r="AY168">
            <v>1304.0493093476998</v>
          </cell>
          <cell r="AZ168">
            <v>1916.2354444087</v>
          </cell>
          <cell r="BA168">
            <v>2669.1369995977002</v>
          </cell>
          <cell r="BB168">
            <v>3378.6342769757002</v>
          </cell>
          <cell r="BC168">
            <v>4229.9129812626998</v>
          </cell>
          <cell r="BD168">
            <v>5033.0874102437001</v>
          </cell>
          <cell r="BE168">
            <v>6005.7945411236997</v>
          </cell>
          <cell r="BH168">
            <v>1444.8851999999999</v>
          </cell>
          <cell r="BI168">
            <v>1939.2954999999999</v>
          </cell>
          <cell r="BJ168">
            <v>2737.4913000000001</v>
          </cell>
          <cell r="BK168">
            <v>3337.7527</v>
          </cell>
          <cell r="BL168">
            <v>4194.8746000000001</v>
          </cell>
          <cell r="BM168">
            <v>4863.0688999999993</v>
          </cell>
          <cell r="BN168">
            <v>5760.3079999999991</v>
          </cell>
          <cell r="BQ168">
            <v>-140.83589065230001</v>
          </cell>
          <cell r="BR168">
            <v>-23.060055591299829</v>
          </cell>
          <cell r="BS168">
            <v>-68.354300402299941</v>
          </cell>
          <cell r="BT168">
            <v>40.881576975699772</v>
          </cell>
          <cell r="BU168">
            <v>35.038381262699659</v>
          </cell>
          <cell r="BV168">
            <v>170.0185102437008</v>
          </cell>
          <cell r="BW168">
            <v>245.48654112370059</v>
          </cell>
          <cell r="BZ168">
            <v>3.7886592430849206</v>
          </cell>
          <cell r="CA168">
            <v>3.7572759764263166</v>
          </cell>
        </row>
        <row r="169">
          <cell r="Q169">
            <v>547.25089320100017</v>
          </cell>
          <cell r="R169">
            <v>273.53488764100001</v>
          </cell>
          <cell r="S169">
            <v>633.26266243399982</v>
          </cell>
          <cell r="T169">
            <v>407.06395279499992</v>
          </cell>
          <cell r="U169">
            <v>716.37736025599997</v>
          </cell>
          <cell r="V169">
            <v>457.37705655100001</v>
          </cell>
          <cell r="W169">
            <v>587.30996725600005</v>
          </cell>
          <cell r="AE169">
            <v>300.03099999999995</v>
          </cell>
          <cell r="AF169">
            <v>412.96669999999995</v>
          </cell>
          <cell r="AG169">
            <v>411.47919999999999</v>
          </cell>
          <cell r="AH169">
            <v>256.96799999999996</v>
          </cell>
          <cell r="AI169">
            <v>517.72820000000002</v>
          </cell>
          <cell r="AJ169">
            <v>367.72089999999997</v>
          </cell>
          <cell r="AK169">
            <v>564.85660000000007</v>
          </cell>
          <cell r="AL169">
            <v>375.6336</v>
          </cell>
          <cell r="AP169">
            <v>-56.474356882299986</v>
          </cell>
          <cell r="AQ169">
            <v>-44.584800674999997</v>
          </cell>
          <cell r="AR169">
            <v>135.77169320100018</v>
          </cell>
          <cell r="AT169">
            <v>115.53446243399981</v>
          </cell>
          <cell r="AU169">
            <v>39.343052794999949</v>
          </cell>
          <cell r="AV169">
            <v>151.5207602559999</v>
          </cell>
          <cell r="AW169">
            <v>81.743456551000008</v>
          </cell>
          <cell r="AY169">
            <v>611.93854244269994</v>
          </cell>
          <cell r="AZ169">
            <v>1159.1894356437001</v>
          </cell>
          <cell r="BA169">
            <v>1432.7243232847002</v>
          </cell>
          <cell r="BB169">
            <v>2065.9869857187</v>
          </cell>
          <cell r="BC169">
            <v>2473.0509385136997</v>
          </cell>
          <cell r="BD169">
            <v>3189.4282987696997</v>
          </cell>
          <cell r="BE169">
            <v>3646.8053553206996</v>
          </cell>
          <cell r="BH169">
            <v>712.9976999999999</v>
          </cell>
          <cell r="BI169">
            <v>1124.4768999999999</v>
          </cell>
          <cell r="BJ169">
            <v>1381.4449</v>
          </cell>
          <cell r="BK169">
            <v>1899.1731</v>
          </cell>
          <cell r="BL169">
            <v>2266.8939999999998</v>
          </cell>
          <cell r="BM169">
            <v>2831.7505999999998</v>
          </cell>
          <cell r="BN169">
            <v>3207.3842</v>
          </cell>
          <cell r="BQ169">
            <v>-101.05915755729995</v>
          </cell>
          <cell r="BR169">
            <v>34.712535643700221</v>
          </cell>
          <cell r="BS169">
            <v>51.279423284700215</v>
          </cell>
          <cell r="BT169">
            <v>166.81388571870002</v>
          </cell>
          <cell r="BU169">
            <v>206.15693851369997</v>
          </cell>
          <cell r="BV169">
            <v>357.67769876969987</v>
          </cell>
          <cell r="BW169">
            <v>439.42115532069965</v>
          </cell>
          <cell r="BZ169">
            <v>2.2150685695720389</v>
          </cell>
          <cell r="CA169">
            <v>2.0304173972935824</v>
          </cell>
        </row>
        <row r="170">
          <cell r="Q170">
            <v>64.935241859999991</v>
          </cell>
          <cell r="R170">
            <v>479.36666754800001</v>
          </cell>
          <cell r="S170">
            <v>76.234614944000015</v>
          </cell>
          <cell r="T170">
            <v>444.214751492</v>
          </cell>
          <cell r="U170">
            <v>86.797068725000017</v>
          </cell>
          <cell r="V170">
            <v>515.3300743289999</v>
          </cell>
          <cell r="W170">
            <v>103.08100097199998</v>
          </cell>
          <cell r="AE170">
            <v>72.3048</v>
          </cell>
          <cell r="AF170">
            <v>659.58270000000005</v>
          </cell>
          <cell r="AG170">
            <v>82.931100000000001</v>
          </cell>
          <cell r="AH170">
            <v>541.2278</v>
          </cell>
          <cell r="AI170">
            <v>82.533199999999994</v>
          </cell>
          <cell r="AJ170">
            <v>489.40099999999995</v>
          </cell>
          <cell r="AK170">
            <v>103.3377</v>
          </cell>
          <cell r="AL170">
            <v>521.60550000000001</v>
          </cell>
          <cell r="AP170">
            <v>28.105500000000006</v>
          </cell>
          <cell r="AQ170">
            <v>-67.882233095000061</v>
          </cell>
          <cell r="AR170">
            <v>-17.99585814000001</v>
          </cell>
          <cell r="AT170">
            <v>-6.298585055999979</v>
          </cell>
          <cell r="AU170">
            <v>-45.186248507999949</v>
          </cell>
          <cell r="AV170">
            <v>-16.540631274999981</v>
          </cell>
          <cell r="AW170">
            <v>-6.2754256710001073</v>
          </cell>
          <cell r="AY170">
            <v>692.11076690499999</v>
          </cell>
          <cell r="AZ170">
            <v>757.04600876500001</v>
          </cell>
          <cell r="BA170">
            <v>1236.412676313</v>
          </cell>
          <cell r="BB170">
            <v>1312.647291257</v>
          </cell>
          <cell r="BC170">
            <v>1756.862042749</v>
          </cell>
          <cell r="BD170">
            <v>1843.6591114739999</v>
          </cell>
          <cell r="BE170">
            <v>2358.9891858029996</v>
          </cell>
          <cell r="BH170">
            <v>731.88750000000005</v>
          </cell>
          <cell r="BI170">
            <v>814.81860000000006</v>
          </cell>
          <cell r="BJ170">
            <v>1356.0464000000002</v>
          </cell>
          <cell r="BK170">
            <v>1438.5796000000003</v>
          </cell>
          <cell r="BL170">
            <v>1927.9806000000003</v>
          </cell>
          <cell r="BM170">
            <v>2031.3183000000004</v>
          </cell>
          <cell r="BN170">
            <v>2552.9238000000005</v>
          </cell>
          <cell r="BQ170">
            <v>-39.776733095000054</v>
          </cell>
          <cell r="BR170">
            <v>-57.77259123500005</v>
          </cell>
          <cell r="BS170">
            <v>-119.63372368700016</v>
          </cell>
          <cell r="BT170">
            <v>-125.93230874300025</v>
          </cell>
          <cell r="BU170">
            <v>-171.11855725100031</v>
          </cell>
          <cell r="BV170">
            <v>-187.65918852600043</v>
          </cell>
          <cell r="BW170">
            <v>-193.93461419700088</v>
          </cell>
          <cell r="BZ170">
            <v>1.573590673512882</v>
          </cell>
          <cell r="CA170">
            <v>1.726858579132734</v>
          </cell>
        </row>
        <row r="171">
          <cell r="Q171">
            <v>230.41582564200002</v>
          </cell>
          <cell r="R171">
            <v>208.70567652300002</v>
          </cell>
          <cell r="S171">
            <v>278.76066448540001</v>
          </cell>
          <cell r="T171">
            <v>262.92810880995995</v>
          </cell>
          <cell r="U171">
            <v>309.66857646900002</v>
          </cell>
          <cell r="V171">
            <v>275.746238785</v>
          </cell>
          <cell r="W171">
            <v>299.01292254214991</v>
          </cell>
          <cell r="X171">
            <v>317.95930432717</v>
          </cell>
          <cell r="Y171">
            <v>308.058088183</v>
          </cell>
          <cell r="Z171">
            <v>340.72488169626354</v>
          </cell>
          <cell r="AA171">
            <v>3197.1848572169438</v>
          </cell>
          <cell r="AB171">
            <v>2.7631307308090571</v>
          </cell>
          <cell r="AC171" t="e">
            <v>#VALUE!</v>
          </cell>
          <cell r="AD171">
            <v>2.7631307308090571</v>
          </cell>
          <cell r="AE171">
            <v>220</v>
          </cell>
          <cell r="AF171">
            <v>220</v>
          </cell>
          <cell r="AG171">
            <v>220</v>
          </cell>
          <cell r="AH171">
            <v>240</v>
          </cell>
          <cell r="AI171">
            <v>250</v>
          </cell>
          <cell r="AJ171">
            <v>250</v>
          </cell>
          <cell r="AK171">
            <v>267.2</v>
          </cell>
          <cell r="AL171">
            <v>267.5</v>
          </cell>
          <cell r="AP171">
            <v>-44.580802537000011</v>
          </cell>
          <cell r="AQ171">
            <v>-30.214627709000013</v>
          </cell>
          <cell r="AR171">
            <v>10.415825642000016</v>
          </cell>
          <cell r="AS171">
            <v>-31.294323476999978</v>
          </cell>
          <cell r="AT171">
            <v>28.760664485400014</v>
          </cell>
          <cell r="AU171">
            <v>12.928108809959951</v>
          </cell>
          <cell r="AV171">
            <v>42.468576469000027</v>
          </cell>
          <cell r="AW171">
            <v>8.2462387850000027</v>
          </cell>
          <cell r="AY171">
            <v>365.20456975399998</v>
          </cell>
          <cell r="AZ171">
            <v>595.62039539600005</v>
          </cell>
          <cell r="BA171">
            <v>804.32607191900001</v>
          </cell>
          <cell r="BB171">
            <v>1083.0867364044002</v>
          </cell>
          <cell r="BC171">
            <v>1346.0148452143601</v>
          </cell>
          <cell r="BD171">
            <v>1655.6834216833599</v>
          </cell>
          <cell r="BE171">
            <v>1931.42966046836</v>
          </cell>
          <cell r="BH171">
            <v>440.00000000000006</v>
          </cell>
          <cell r="BI171">
            <v>660</v>
          </cell>
          <cell r="BJ171">
            <v>900</v>
          </cell>
          <cell r="BK171">
            <v>1150</v>
          </cell>
          <cell r="BL171">
            <v>1400</v>
          </cell>
          <cell r="BM171">
            <v>1667.2</v>
          </cell>
          <cell r="BN171">
            <v>1934.7</v>
          </cell>
          <cell r="BQ171">
            <v>-74.79543024600008</v>
          </cell>
          <cell r="BR171">
            <v>-64.379604604000065</v>
          </cell>
          <cell r="BS171">
            <v>-95.673928080999985</v>
          </cell>
          <cell r="BT171">
            <v>-66.913263595599915</v>
          </cell>
          <cell r="BU171">
            <v>-53.985154785639963</v>
          </cell>
          <cell r="BV171">
            <v>-11.516578316640107</v>
          </cell>
          <cell r="BW171">
            <v>-3.2703395316400474</v>
          </cell>
          <cell r="BZ171">
            <v>1.2056020081832963</v>
          </cell>
          <cell r="CA171">
            <v>1.2539555692551199</v>
          </cell>
        </row>
        <row r="172">
          <cell r="Q172">
            <v>87.581100000000021</v>
          </cell>
          <cell r="R172">
            <v>75.481886342485012</v>
          </cell>
          <cell r="S172">
            <v>100.79985627792065</v>
          </cell>
          <cell r="T172">
            <v>96.822372804126232</v>
          </cell>
          <cell r="U172">
            <v>119.95336933611877</v>
          </cell>
          <cell r="V172">
            <v>106.80132008960814</v>
          </cell>
          <cell r="W172">
            <v>121.30396975051718</v>
          </cell>
          <cell r="X172">
            <v>123.15117546677656</v>
          </cell>
          <cell r="Y172">
            <v>120.73640728030996</v>
          </cell>
          <cell r="Z172">
            <v>131.96731670782302</v>
          </cell>
          <cell r="AA172">
            <v>1221.3033438096857</v>
          </cell>
          <cell r="AB172">
            <v>1.0069033117662627</v>
          </cell>
          <cell r="AC172" t="str">
            <v xml:space="preserve"> </v>
          </cell>
          <cell r="AD172">
            <v>1.0069033117662627</v>
          </cell>
          <cell r="AE172">
            <v>79.530992176990523</v>
          </cell>
          <cell r="AF172">
            <v>79.5</v>
          </cell>
          <cell r="AG172">
            <v>79.5</v>
          </cell>
          <cell r="AH172">
            <v>86.8</v>
          </cell>
          <cell r="AI172">
            <v>90.4</v>
          </cell>
          <cell r="AJ172">
            <v>90.4</v>
          </cell>
          <cell r="AK172">
            <v>96.6</v>
          </cell>
          <cell r="AL172">
            <v>96.7</v>
          </cell>
          <cell r="AP172">
            <v>-17.211794713990507</v>
          </cell>
          <cell r="AQ172">
            <v>-5.1146277089999614</v>
          </cell>
          <cell r="AR172">
            <v>8.0811000000000206</v>
          </cell>
          <cell r="AS172">
            <v>-11.318113657514985</v>
          </cell>
          <cell r="AT172">
            <v>10.399856277920648</v>
          </cell>
          <cell r="AU172">
            <v>6.4223728041262262</v>
          </cell>
          <cell r="AV172">
            <v>23.353369336118774</v>
          </cell>
          <cell r="AW172">
            <v>10.101320089608137</v>
          </cell>
          <cell r="AY172">
            <v>136.70456975400006</v>
          </cell>
          <cell r="AZ172">
            <v>224.28566975400008</v>
          </cell>
          <cell r="BA172">
            <v>299.76755609648512</v>
          </cell>
          <cell r="BB172">
            <v>400.56741237440576</v>
          </cell>
          <cell r="BC172">
            <v>497.38978517853201</v>
          </cell>
          <cell r="BD172">
            <v>617.34315451465079</v>
          </cell>
          <cell r="BE172">
            <v>724.1444746042589</v>
          </cell>
          <cell r="BH172">
            <v>159.03099217699054</v>
          </cell>
          <cell r="BI172">
            <v>238.53099217699054</v>
          </cell>
          <cell r="BJ172">
            <v>325.33099217699055</v>
          </cell>
          <cell r="BK172">
            <v>415.73099217699053</v>
          </cell>
          <cell r="BL172">
            <v>506.1309921769905</v>
          </cell>
          <cell r="BM172">
            <v>602.73099217699053</v>
          </cell>
          <cell r="BN172">
            <v>699.43099217699057</v>
          </cell>
          <cell r="BQ172">
            <v>-22.326422422990476</v>
          </cell>
          <cell r="BR172">
            <v>-14.245322422990455</v>
          </cell>
          <cell r="BS172">
            <v>-25.563436080505426</v>
          </cell>
          <cell r="BT172">
            <v>-15.163579802584763</v>
          </cell>
          <cell r="BU172">
            <v>-8.7412069984584946</v>
          </cell>
          <cell r="BV172">
            <v>14.612162337660266</v>
          </cell>
          <cell r="BW172">
            <v>24.713482427268332</v>
          </cell>
          <cell r="BZ172">
            <v>0.44550335086801984</v>
          </cell>
          <cell r="CA172">
            <v>0.45333269743782617</v>
          </cell>
        </row>
        <row r="173">
          <cell r="Q173">
            <v>142.834725642</v>
          </cell>
          <cell r="R173">
            <v>133.22379018051501</v>
          </cell>
          <cell r="S173">
            <v>177.96080820747937</v>
          </cell>
          <cell r="T173">
            <v>166.10573600583371</v>
          </cell>
          <cell r="U173">
            <v>189.71520713288123</v>
          </cell>
          <cell r="V173">
            <v>168.94491869539186</v>
          </cell>
          <cell r="W173">
            <v>177.70895279163273</v>
          </cell>
          <cell r="X173">
            <v>194.80812886039345</v>
          </cell>
          <cell r="Y173">
            <v>187.32168090269005</v>
          </cell>
          <cell r="Z173">
            <v>208.75756498844049</v>
          </cell>
          <cell r="AA173">
            <v>1975.8815134072579</v>
          </cell>
          <cell r="AB173">
            <v>1.7562274190427944</v>
          </cell>
          <cell r="AC173" t="str">
            <v xml:space="preserve"> </v>
          </cell>
          <cell r="AD173">
            <v>1.7562274190427944</v>
          </cell>
          <cell r="AE173">
            <v>140.46900782300949</v>
          </cell>
          <cell r="AF173">
            <v>140.5</v>
          </cell>
          <cell r="AG173">
            <v>140.5</v>
          </cell>
          <cell r="AH173">
            <v>153.19999999999999</v>
          </cell>
          <cell r="AI173">
            <v>159.6</v>
          </cell>
          <cell r="AJ173">
            <v>159.6</v>
          </cell>
          <cell r="AK173">
            <v>170.6</v>
          </cell>
          <cell r="AL173">
            <v>170.8</v>
          </cell>
          <cell r="AP173">
            <v>-27.369007823009511</v>
          </cell>
          <cell r="AQ173">
            <v>-25.100000000000065</v>
          </cell>
          <cell r="AR173">
            <v>2.3347256419999951</v>
          </cell>
          <cell r="AS173">
            <v>-19.976209819484978</v>
          </cell>
          <cell r="AT173">
            <v>18.36080820747938</v>
          </cell>
          <cell r="AU173">
            <v>6.505736005833711</v>
          </cell>
          <cell r="AV173">
            <v>19.115207132881238</v>
          </cell>
          <cell r="AW173">
            <v>-1.8550813046081487</v>
          </cell>
          <cell r="AY173">
            <v>228.49999999999991</v>
          </cell>
          <cell r="AZ173">
            <v>371.33472564199991</v>
          </cell>
          <cell r="BA173">
            <v>504.55851582251489</v>
          </cell>
          <cell r="BB173">
            <v>682.51932402999432</v>
          </cell>
          <cell r="BC173">
            <v>848.62506003582803</v>
          </cell>
          <cell r="BD173">
            <v>1038.3402671687093</v>
          </cell>
          <cell r="BE173">
            <v>1207.2851858641011</v>
          </cell>
          <cell r="BH173">
            <v>280.96900782300952</v>
          </cell>
          <cell r="BI173">
            <v>421.46900782300952</v>
          </cell>
          <cell r="BJ173">
            <v>574.66900782300945</v>
          </cell>
          <cell r="BK173">
            <v>734.26900782300947</v>
          </cell>
          <cell r="BL173">
            <v>893.8690078230095</v>
          </cell>
          <cell r="BM173">
            <v>1064.4690078230094</v>
          </cell>
          <cell r="BN173">
            <v>1235.2690078230094</v>
          </cell>
          <cell r="BQ173">
            <v>-52.469007823009605</v>
          </cell>
          <cell r="BR173">
            <v>-50.13428218100961</v>
          </cell>
          <cell r="BS173">
            <v>-70.11049200049456</v>
          </cell>
          <cell r="BT173">
            <v>-51.749683793015151</v>
          </cell>
          <cell r="BU173">
            <v>-45.243947787181469</v>
          </cell>
          <cell r="BV173">
            <v>-26.128740654300145</v>
          </cell>
          <cell r="BW173">
            <v>-27.983821958908266</v>
          </cell>
          <cell r="BZ173">
            <v>0.76009865731527637</v>
          </cell>
          <cell r="CA173">
            <v>0.80062287181729352</v>
          </cell>
        </row>
        <row r="174">
          <cell r="Q174">
            <v>48.755678719580004</v>
          </cell>
          <cell r="R174">
            <v>61.927547688800004</v>
          </cell>
          <cell r="S174">
            <v>56.177978153059996</v>
          </cell>
          <cell r="T174">
            <v>65.378911245259999</v>
          </cell>
          <cell r="U174">
            <v>60.214436816019997</v>
          </cell>
          <cell r="V174">
            <v>49.163226856559994</v>
          </cell>
          <cell r="W174">
            <v>38.87063087264</v>
          </cell>
          <cell r="X174">
            <v>45.708496023000002</v>
          </cell>
          <cell r="Y174">
            <v>45.870645472</v>
          </cell>
          <cell r="Z174">
            <v>50.682198984188432</v>
          </cell>
          <cell r="AA174">
            <v>634.42619069857847</v>
          </cell>
          <cell r="AB174">
            <v>0.73449525917993053</v>
          </cell>
          <cell r="AC174" t="str">
            <v xml:space="preserve"> </v>
          </cell>
          <cell r="AD174">
            <v>0.73449525917993053</v>
          </cell>
          <cell r="AE174">
            <v>60.442500000000003</v>
          </cell>
          <cell r="AF174">
            <v>60.4</v>
          </cell>
          <cell r="AG174">
            <v>60.4</v>
          </cell>
          <cell r="AH174">
            <v>67.674722222222201</v>
          </cell>
          <cell r="AI174">
            <v>68.014937910197958</v>
          </cell>
          <cell r="AJ174">
            <v>68.014937910197958</v>
          </cell>
          <cell r="AK174">
            <v>67.71493791019796</v>
          </cell>
          <cell r="AL174">
            <v>67.989937910197952</v>
          </cell>
          <cell r="AP174">
            <v>-4.2526461975098897</v>
          </cell>
          <cell r="AQ174">
            <v>-4.913413935020003</v>
          </cell>
          <cell r="AR174">
            <v>-11.644321280419994</v>
          </cell>
          <cell r="AS174">
            <v>-5.7471745334221964</v>
          </cell>
          <cell r="AT174">
            <v>-11.836959757137961</v>
          </cell>
          <cell r="AU174">
            <v>-2.6360266649379582</v>
          </cell>
          <cell r="AV174">
            <v>-7.5005010941779631</v>
          </cell>
          <cell r="AW174">
            <v>-18.826711053637958</v>
          </cell>
          <cell r="AY174">
            <v>111.67643986747011</v>
          </cell>
          <cell r="AZ174">
            <v>160.43211858705013</v>
          </cell>
          <cell r="BA174">
            <v>222.35966627585015</v>
          </cell>
          <cell r="BB174">
            <v>278.53764442891014</v>
          </cell>
          <cell r="BC174">
            <v>343.91655567417013</v>
          </cell>
          <cell r="BD174">
            <v>404.13099249019012</v>
          </cell>
          <cell r="BE174">
            <v>453.29421934675014</v>
          </cell>
          <cell r="BH174">
            <v>120.8425</v>
          </cell>
          <cell r="BI174">
            <v>181.24250000000001</v>
          </cell>
          <cell r="BJ174">
            <v>248.91722222222222</v>
          </cell>
          <cell r="BK174">
            <v>316.93216013242017</v>
          </cell>
          <cell r="BL174">
            <v>384.94709804261811</v>
          </cell>
          <cell r="BM174">
            <v>452.66203595281604</v>
          </cell>
          <cell r="BN174">
            <v>520.65197386301395</v>
          </cell>
          <cell r="BQ174">
            <v>-9.1660601325298927</v>
          </cell>
          <cell r="BR174">
            <v>-20.81038141294988</v>
          </cell>
          <cell r="BS174">
            <v>-26.557555946372077</v>
          </cell>
          <cell r="BT174">
            <v>-38.394515703510024</v>
          </cell>
          <cell r="BU174">
            <v>-41.030542368447982</v>
          </cell>
          <cell r="BV174">
            <v>-48.531043462625917</v>
          </cell>
          <cell r="BW174">
            <v>-67.35775451626381</v>
          </cell>
          <cell r="BZ174">
            <v>0.30804005739047435</v>
          </cell>
          <cell r="CA174">
            <v>0.34479039818509827</v>
          </cell>
        </row>
        <row r="175">
          <cell r="Q175">
            <v>27.317772605470001</v>
          </cell>
          <cell r="R175">
            <v>17.786705797749999</v>
          </cell>
          <cell r="S175">
            <v>16.026068867319999</v>
          </cell>
          <cell r="T175">
            <v>3.8731875180900004</v>
          </cell>
          <cell r="U175">
            <v>2.29242910388</v>
          </cell>
          <cell r="V175">
            <v>3.2107595918200014</v>
          </cell>
          <cell r="W175">
            <v>1.9944461786999981</v>
          </cell>
          <cell r="X175">
            <v>1.9449681834900003</v>
          </cell>
          <cell r="Y175">
            <v>1.891966696719994</v>
          </cell>
          <cell r="Z175">
            <v>-3.3399999999872421E-4</v>
          </cell>
          <cell r="AA175">
            <v>91.483594952479976</v>
          </cell>
          <cell r="AB175">
            <v>4.974173187738333E-2</v>
          </cell>
          <cell r="AC175" t="e">
            <v>#VALUE!</v>
          </cell>
          <cell r="AD175">
            <v>4.974173187738333E-2</v>
          </cell>
          <cell r="AE175">
            <v>1</v>
          </cell>
          <cell r="AF175">
            <v>1.67</v>
          </cell>
          <cell r="AG175">
            <v>12.07</v>
          </cell>
          <cell r="AH175">
            <v>15.57</v>
          </cell>
          <cell r="AI175">
            <v>16.960999999999999</v>
          </cell>
          <cell r="AJ175">
            <v>18.37</v>
          </cell>
          <cell r="AK175">
            <v>16.878357587308294</v>
          </cell>
          <cell r="AL175">
            <v>14.648044942680542</v>
          </cell>
          <cell r="AP175">
            <v>0.43595249885999721</v>
          </cell>
          <cell r="AQ175">
            <v>12.039671910380003</v>
          </cell>
          <cell r="AR175">
            <v>15.247772605470001</v>
          </cell>
          <cell r="AS175">
            <v>2.2167057977499987</v>
          </cell>
          <cell r="AT175">
            <v>-0.93493113267999917</v>
          </cell>
          <cell r="AU175">
            <v>-14.49681248191</v>
          </cell>
          <cell r="AV175">
            <v>-14.585928483428294</v>
          </cell>
          <cell r="AW175">
            <v>-11.437285350860542</v>
          </cell>
          <cell r="AY175">
            <v>15.14562440924</v>
          </cell>
          <cell r="AZ175">
            <v>42.463397014709997</v>
          </cell>
          <cell r="BA175">
            <v>60.25010281246</v>
          </cell>
          <cell r="BB175">
            <v>76.276171679779992</v>
          </cell>
          <cell r="BC175">
            <v>80.149359197869998</v>
          </cell>
          <cell r="BD175">
            <v>82.441788301749995</v>
          </cell>
          <cell r="BE175">
            <v>85.652547893570002</v>
          </cell>
          <cell r="BH175">
            <v>2.67</v>
          </cell>
          <cell r="BI175">
            <v>14.74</v>
          </cell>
          <cell r="BJ175">
            <v>30.310000000000002</v>
          </cell>
          <cell r="BK175">
            <v>47.271000000000001</v>
          </cell>
          <cell r="BL175">
            <v>65.641000000000005</v>
          </cell>
          <cell r="BM175">
            <v>82.519357587308292</v>
          </cell>
          <cell r="BN175">
            <v>97.167402529988834</v>
          </cell>
          <cell r="BQ175">
            <v>12.47562440924</v>
          </cell>
          <cell r="BR175">
            <v>27.723397014709995</v>
          </cell>
          <cell r="BS175">
            <v>29.940102812459994</v>
          </cell>
          <cell r="BT175">
            <v>29.005171679779991</v>
          </cell>
          <cell r="BU175">
            <v>14.508359197869986</v>
          </cell>
          <cell r="BV175">
            <v>-7.7569285558297452E-2</v>
          </cell>
          <cell r="BW175">
            <v>-11.514854636418832</v>
          </cell>
          <cell r="BZ175">
            <v>7.1788382384570096E-2</v>
          </cell>
          <cell r="CA175">
            <v>5.8793498229625228E-2</v>
          </cell>
        </row>
        <row r="176">
          <cell r="Q176">
            <v>35.094471764150001</v>
          </cell>
          <cell r="R176">
            <v>35.14656270695</v>
          </cell>
          <cell r="S176">
            <v>29.180717095710001</v>
          </cell>
          <cell r="T176">
            <v>31.759557582969997</v>
          </cell>
          <cell r="U176">
            <v>26.012900590530002</v>
          </cell>
          <cell r="V176">
            <v>28.550581069179998</v>
          </cell>
          <cell r="W176">
            <v>29.711161721580002</v>
          </cell>
          <cell r="X176">
            <v>29.501093009100003</v>
          </cell>
          <cell r="Y176">
            <v>16.481547299860001</v>
          </cell>
          <cell r="Z176">
            <v>54.881081765122673</v>
          </cell>
          <cell r="AA176">
            <v>407.57820320317273</v>
          </cell>
          <cell r="AB176">
            <v>0.3597821418076097</v>
          </cell>
          <cell r="AC176" t="e">
            <v>#VALUE!</v>
          </cell>
          <cell r="AD176">
            <v>0.3597821418076097</v>
          </cell>
          <cell r="AE176">
            <v>29.198869108833222</v>
          </cell>
          <cell r="AF176">
            <v>28.8</v>
          </cell>
          <cell r="AG176">
            <v>31.3</v>
          </cell>
          <cell r="AH176">
            <v>27.130943987791408</v>
          </cell>
          <cell r="AI176">
            <v>30.444743670989389</v>
          </cell>
          <cell r="AJ176">
            <v>28.784751352719894</v>
          </cell>
          <cell r="AK176">
            <v>31.027972937692418</v>
          </cell>
          <cell r="AL176">
            <v>31.818774086118658</v>
          </cell>
          <cell r="AP176">
            <v>6.3351749155667676</v>
          </cell>
          <cell r="AQ176">
            <v>26.924484573620003</v>
          </cell>
          <cell r="AR176">
            <v>3.7944717641499999</v>
          </cell>
          <cell r="AS176">
            <v>8.0156187191585921</v>
          </cell>
          <cell r="AT176">
            <v>-1.264026575279388</v>
          </cell>
          <cell r="AU176">
            <v>2.9748062302501026</v>
          </cell>
          <cell r="AV176">
            <v>-5.0150723471624161</v>
          </cell>
          <cell r="AW176">
            <v>-3.2681930169386604</v>
          </cell>
          <cell r="AY176">
            <v>91.258528598020007</v>
          </cell>
          <cell r="AZ176">
            <v>126.35300036216999</v>
          </cell>
          <cell r="BA176">
            <v>161.49956306912</v>
          </cell>
          <cell r="BB176">
            <v>190.68028016483001</v>
          </cell>
          <cell r="BC176">
            <v>222.43983774780003</v>
          </cell>
          <cell r="BD176">
            <v>248.45273833832999</v>
          </cell>
          <cell r="BE176">
            <v>277.00331940750999</v>
          </cell>
          <cell r="BH176">
            <v>0</v>
          </cell>
          <cell r="BI176">
            <v>89.29886910883323</v>
          </cell>
          <cell r="BJ176">
            <v>116.42981309662463</v>
          </cell>
          <cell r="BK176">
            <v>146.87455676761402</v>
          </cell>
          <cell r="BL176">
            <v>175.65930812033389</v>
          </cell>
          <cell r="BM176">
            <v>206.68728105802634</v>
          </cell>
          <cell r="BN176">
            <v>238.50605514414499</v>
          </cell>
          <cell r="BQ176">
            <v>91.258528598020007</v>
          </cell>
          <cell r="BR176">
            <v>37.05413125333677</v>
          </cell>
          <cell r="BS176">
            <v>45.069749972495373</v>
          </cell>
          <cell r="BT176">
            <v>43.805723397215992</v>
          </cell>
          <cell r="BU176">
            <v>46.780529627466109</v>
          </cell>
          <cell r="BV176">
            <v>41.76545728030365</v>
          </cell>
          <cell r="BW176">
            <v>38.497264263364997</v>
          </cell>
          <cell r="BZ176">
            <v>0.19923548097718502</v>
          </cell>
          <cell r="CA176">
            <v>0.15733497693499554</v>
          </cell>
        </row>
        <row r="177">
          <cell r="Q177">
            <v>22.9039720259</v>
          </cell>
          <cell r="R177">
            <v>25.0219692973</v>
          </cell>
          <cell r="S177">
            <v>21.114573597</v>
          </cell>
          <cell r="T177">
            <v>20.491068197259999</v>
          </cell>
          <cell r="U177">
            <v>18.793302554930001</v>
          </cell>
          <cell r="V177">
            <v>20.673125192440001</v>
          </cell>
          <cell r="W177">
            <v>21.788663787080001</v>
          </cell>
          <cell r="X177">
            <v>23.042011341850003</v>
          </cell>
          <cell r="Y177">
            <v>10.44828470136</v>
          </cell>
          <cell r="Z177">
            <v>47.236163857398111</v>
          </cell>
          <cell r="AA177">
            <v>281.14187918592813</v>
          </cell>
          <cell r="AB177">
            <v>0.31086268638339837</v>
          </cell>
          <cell r="AC177" t="str">
            <v xml:space="preserve"> </v>
          </cell>
          <cell r="AD177">
            <v>0.31086268638339837</v>
          </cell>
          <cell r="AE177">
            <v>22</v>
          </cell>
          <cell r="AF177">
            <v>22</v>
          </cell>
          <cell r="AG177">
            <v>22</v>
          </cell>
          <cell r="AH177">
            <v>23</v>
          </cell>
          <cell r="AI177">
            <v>26.92924657871426</v>
          </cell>
          <cell r="AJ177">
            <v>26.854149303394049</v>
          </cell>
          <cell r="AK177">
            <v>26.855239421008392</v>
          </cell>
          <cell r="AL177">
            <v>29.218076853133606</v>
          </cell>
          <cell r="AP177">
            <v>0.79152494470999457</v>
          </cell>
          <cell r="AQ177">
            <v>4.8372196887000065</v>
          </cell>
          <cell r="AR177">
            <v>0.90397202589999992</v>
          </cell>
          <cell r="AS177">
            <v>2.0219692973000001</v>
          </cell>
          <cell r="AT177">
            <v>-5.8146729817142599</v>
          </cell>
          <cell r="AU177">
            <v>-6.3630811061340502</v>
          </cell>
          <cell r="AV177">
            <v>-8.0619368660783906</v>
          </cell>
          <cell r="AW177">
            <v>-8.5449516606936058</v>
          </cell>
          <cell r="AY177">
            <v>49.628744633410001</v>
          </cell>
          <cell r="AZ177">
            <v>72.532716659309997</v>
          </cell>
          <cell r="BA177">
            <v>97.554685956610001</v>
          </cell>
          <cell r="BB177">
            <v>118.66925955361</v>
          </cell>
          <cell r="BC177">
            <v>139.16032775087001</v>
          </cell>
          <cell r="BD177">
            <v>157.9536303058</v>
          </cell>
          <cell r="BE177">
            <v>178.62675549824002</v>
          </cell>
          <cell r="BH177">
            <v>0</v>
          </cell>
          <cell r="BI177">
            <v>66</v>
          </cell>
          <cell r="BJ177">
            <v>89</v>
          </cell>
          <cell r="BK177">
            <v>115.92924657871426</v>
          </cell>
          <cell r="BL177">
            <v>142.78339588210829</v>
          </cell>
          <cell r="BM177">
            <v>169.6386353031167</v>
          </cell>
          <cell r="BN177">
            <v>198.8567121562503</v>
          </cell>
          <cell r="BQ177">
            <v>49.628744633410001</v>
          </cell>
          <cell r="BR177">
            <v>6.5327166593099975</v>
          </cell>
          <cell r="BS177">
            <v>8.5546859566100011</v>
          </cell>
          <cell r="BT177">
            <v>2.7400129748957482</v>
          </cell>
          <cell r="BU177">
            <v>-3.6230681312382842</v>
          </cell>
          <cell r="BV177">
            <v>-11.685004997316696</v>
          </cell>
          <cell r="BW177">
            <v>-20.229956658010281</v>
          </cell>
          <cell r="BZ177">
            <v>0.12464347714469375</v>
          </cell>
          <cell r="CA177">
            <v>0.12788859604537731</v>
          </cell>
        </row>
        <row r="178">
          <cell r="Q178">
            <v>12.190499738249997</v>
          </cell>
          <cell r="R178">
            <v>10.12459340965</v>
          </cell>
          <cell r="S178">
            <v>8.0661434987099998</v>
          </cell>
          <cell r="T178">
            <v>11.26848938571</v>
          </cell>
          <cell r="U178">
            <v>7.2195980356000007</v>
          </cell>
          <cell r="V178">
            <v>7.8774558767399991</v>
          </cell>
          <cell r="W178">
            <v>7.9224979344999999</v>
          </cell>
          <cell r="X178">
            <v>6.4590816672500004</v>
          </cell>
          <cell r="Y178">
            <v>6.0332625985000004</v>
          </cell>
          <cell r="Z178">
            <v>7.6449179077245635</v>
          </cell>
          <cell r="AA178">
            <v>126.43632401724457</v>
          </cell>
          <cell r="AB178">
            <v>4.8919455424211347E-2</v>
          </cell>
          <cell r="AC178" t="str">
            <v xml:space="preserve"> </v>
          </cell>
          <cell r="AD178">
            <v>4.8919455424211347E-2</v>
          </cell>
          <cell r="AE178">
            <v>7.19886910883322</v>
          </cell>
          <cell r="AF178">
            <v>6.8000000000000007</v>
          </cell>
          <cell r="AG178">
            <v>9.3000000000000007</v>
          </cell>
          <cell r="AH178">
            <v>4.1309439877914071</v>
          </cell>
          <cell r="AI178">
            <v>3.5154970922751296</v>
          </cell>
          <cell r="AJ178">
            <v>1.9306020493258464</v>
          </cell>
          <cell r="AK178">
            <v>4.1727335166840263</v>
          </cell>
          <cell r="AL178">
            <v>2.6006972329850533</v>
          </cell>
          <cell r="AP178">
            <v>5.5436499708567784</v>
          </cell>
          <cell r="AQ178">
            <v>22.087264884919996</v>
          </cell>
          <cell r="AR178">
            <v>2.8904997382499964</v>
          </cell>
          <cell r="AS178">
            <v>5.993649421858593</v>
          </cell>
          <cell r="AT178">
            <v>4.5506464064348702</v>
          </cell>
          <cell r="AU178">
            <v>9.3378873363841528</v>
          </cell>
          <cell r="AV178">
            <v>3.0468645189159744</v>
          </cell>
          <cell r="AW178">
            <v>5.2767586437549454</v>
          </cell>
          <cell r="AY178">
            <v>41.629783964609999</v>
          </cell>
          <cell r="AZ178">
            <v>53.820283702859996</v>
          </cell>
          <cell r="BA178">
            <v>63.94487711251</v>
          </cell>
          <cell r="BB178">
            <v>72.011020611220005</v>
          </cell>
          <cell r="BC178">
            <v>83.279509996930003</v>
          </cell>
          <cell r="BD178">
            <v>90.499108032530003</v>
          </cell>
          <cell r="BE178">
            <v>98.376563909270004</v>
          </cell>
          <cell r="BH178">
            <v>0</v>
          </cell>
          <cell r="BI178">
            <v>23.298869108833223</v>
          </cell>
          <cell r="BJ178">
            <v>27.429813096624631</v>
          </cell>
          <cell r="BK178">
            <v>30.945310188899761</v>
          </cell>
          <cell r="BL178">
            <v>32.875912238225609</v>
          </cell>
          <cell r="BM178">
            <v>37.048645754909636</v>
          </cell>
          <cell r="BN178">
            <v>39.649342987894691</v>
          </cell>
          <cell r="BQ178">
            <v>41.629783964609999</v>
          </cell>
          <cell r="BR178">
            <v>30.521414594026773</v>
          </cell>
          <cell r="BS178">
            <v>36.515064015885372</v>
          </cell>
          <cell r="BT178">
            <v>41.065710422320244</v>
          </cell>
          <cell r="BU178">
            <v>50.403597758704393</v>
          </cell>
          <cell r="BV178">
            <v>53.450462277620368</v>
          </cell>
          <cell r="BW178">
            <v>58.727220921375313</v>
          </cell>
          <cell r="BZ178">
            <v>7.4592003832491288E-2</v>
          </cell>
          <cell r="CA178">
            <v>2.9446380889618252E-2</v>
          </cell>
        </row>
        <row r="179">
          <cell r="Q179">
            <v>155.65266027014036</v>
          </cell>
          <cell r="R179">
            <v>58.087687214378782</v>
          </cell>
          <cell r="S179">
            <v>86.553286193795373</v>
          </cell>
          <cell r="T179">
            <v>155.67925618670219</v>
          </cell>
          <cell r="U179">
            <v>294.66962690616242</v>
          </cell>
          <cell r="V179">
            <v>183.87394367286561</v>
          </cell>
          <cell r="W179">
            <v>223.57232915489456</v>
          </cell>
          <cell r="X179">
            <v>12.998436634050623</v>
          </cell>
          <cell r="Y179">
            <v>6.4403356636901039</v>
          </cell>
          <cell r="Z179">
            <v>1.2586452902</v>
          </cell>
          <cell r="AA179">
            <v>102.02637491710546</v>
          </cell>
          <cell r="AB179">
            <v>0.11528057547271719</v>
          </cell>
          <cell r="AC179" t="e">
            <v>#VALUE!</v>
          </cell>
          <cell r="AD179">
            <v>0.11528057547271719</v>
          </cell>
          <cell r="AE179">
            <v>43.358681283538402</v>
          </cell>
          <cell r="AF179">
            <v>54.703301943100755</v>
          </cell>
          <cell r="AG179">
            <v>206.42999999999998</v>
          </cell>
          <cell r="AH179">
            <v>70.698789840206189</v>
          </cell>
          <cell r="AI179">
            <v>59.375908959537568</v>
          </cell>
          <cell r="AJ179">
            <v>96.220930635838158</v>
          </cell>
          <cell r="AK179">
            <v>335.83759517341036</v>
          </cell>
          <cell r="AL179">
            <v>85.101789017341048</v>
          </cell>
          <cell r="AP179">
            <v>83.805314235128293</v>
          </cell>
          <cell r="AQ179">
            <v>-12.008406786217925</v>
          </cell>
          <cell r="AR179">
            <v>-50.777339729859619</v>
          </cell>
          <cell r="AS179">
            <v>-12.611102625827407</v>
          </cell>
          <cell r="AT179">
            <v>27.177377234257804</v>
          </cell>
          <cell r="AU179">
            <v>59.458325550864032</v>
          </cell>
          <cell r="AV179">
            <v>-41.167968267247943</v>
          </cell>
          <cell r="AW179">
            <v>98.77215465552456</v>
          </cell>
          <cell r="AY179">
            <v>169.85889067554956</v>
          </cell>
          <cell r="AZ179">
            <v>325.51155094568986</v>
          </cell>
          <cell r="BA179">
            <v>383.59923816006869</v>
          </cell>
          <cell r="BB179">
            <v>470.15252435386401</v>
          </cell>
          <cell r="BC179">
            <v>625.83178054056623</v>
          </cell>
          <cell r="BD179">
            <v>920.50140744672865</v>
          </cell>
          <cell r="BE179">
            <v>1104.3753511195941</v>
          </cell>
          <cell r="BH179">
            <v>98.061983226639157</v>
          </cell>
          <cell r="BI179">
            <v>304.49198322663915</v>
          </cell>
          <cell r="BJ179">
            <v>375.19077306684534</v>
          </cell>
          <cell r="BK179">
            <v>434.56668202638292</v>
          </cell>
          <cell r="BL179">
            <v>530.78761266222102</v>
          </cell>
          <cell r="BM179">
            <v>866.6252078356315</v>
          </cell>
          <cell r="BN179">
            <v>951.72699685297255</v>
          </cell>
          <cell r="BQ179">
            <v>71.79690744891036</v>
          </cell>
          <cell r="BR179">
            <v>21.019567719050727</v>
          </cell>
          <cell r="BS179">
            <v>8.4084650932233131</v>
          </cell>
          <cell r="BT179">
            <v>35.585842327481132</v>
          </cell>
          <cell r="BU179">
            <v>95.044167878345149</v>
          </cell>
          <cell r="BV179">
            <v>53.876199611097149</v>
          </cell>
          <cell r="BW179">
            <v>152.6483542666216</v>
          </cell>
          <cell r="BZ179">
            <v>0.56054660473263629</v>
          </cell>
          <cell r="CA179">
            <v>0.47541720213530098</v>
          </cell>
        </row>
        <row r="180">
          <cell r="Q180">
            <v>20.389989183469996</v>
          </cell>
          <cell r="R180">
            <v>23.18330702766</v>
          </cell>
          <cell r="S180">
            <v>26.06416653558</v>
          </cell>
          <cell r="T180">
            <v>47.061405926010011</v>
          </cell>
          <cell r="U180">
            <v>30.953203019040004</v>
          </cell>
          <cell r="V180">
            <v>36.708243836569999</v>
          </cell>
          <cell r="W180">
            <v>24.578930537091001</v>
          </cell>
          <cell r="AE180">
            <v>27.7</v>
          </cell>
          <cell r="AF180">
            <v>36</v>
          </cell>
          <cell r="AG180">
            <v>32.700000000000003</v>
          </cell>
          <cell r="AH180">
            <v>24.7</v>
          </cell>
          <cell r="AI180">
            <v>31.9</v>
          </cell>
          <cell r="AJ180">
            <v>52.1</v>
          </cell>
          <cell r="AK180">
            <v>39</v>
          </cell>
          <cell r="AL180">
            <v>43.2</v>
          </cell>
          <cell r="AP180">
            <v>10.564640287859877</v>
          </cell>
          <cell r="AQ180">
            <v>-11.601199240870002</v>
          </cell>
          <cell r="AR180">
            <v>-12.310010816530006</v>
          </cell>
          <cell r="AT180">
            <v>-5.8358334644199985</v>
          </cell>
          <cell r="AU180">
            <v>-5.0385940739899908</v>
          </cell>
          <cell r="AV180">
            <v>-8.0467969809599964</v>
          </cell>
          <cell r="AW180">
            <v>-6.4917561634300043</v>
          </cell>
          <cell r="AY180">
            <v>62.663441046989874</v>
          </cell>
          <cell r="AZ180">
            <v>83.053430230459867</v>
          </cell>
          <cell r="BA180">
            <v>106.23673725811986</v>
          </cell>
          <cell r="BB180">
            <v>132.30090379369986</v>
          </cell>
          <cell r="BC180">
            <v>179.36230971970986</v>
          </cell>
          <cell r="BD180">
            <v>210.31551273874987</v>
          </cell>
          <cell r="BE180">
            <v>247.02375657531988</v>
          </cell>
          <cell r="BH180">
            <v>63.7</v>
          </cell>
          <cell r="BI180">
            <v>96.4</v>
          </cell>
          <cell r="BJ180">
            <v>121.10000000000001</v>
          </cell>
          <cell r="BK180">
            <v>153</v>
          </cell>
          <cell r="BL180">
            <v>205.1</v>
          </cell>
          <cell r="BM180">
            <v>244.1</v>
          </cell>
          <cell r="BN180">
            <v>287.3</v>
          </cell>
          <cell r="BQ180">
            <v>-1.0365589530101289</v>
          </cell>
          <cell r="BR180">
            <v>-13.346569769540139</v>
          </cell>
          <cell r="BS180">
            <v>-14.863262741880149</v>
          </cell>
          <cell r="BT180">
            <v>-20.69909620630014</v>
          </cell>
          <cell r="BU180">
            <v>-25.737690280290138</v>
          </cell>
          <cell r="BV180">
            <v>-33.784487261250121</v>
          </cell>
          <cell r="BW180">
            <v>-40.276243424680132</v>
          </cell>
          <cell r="BZ180">
            <v>0.16065169084820849</v>
          </cell>
          <cell r="CA180">
            <v>0.18370449089587504</v>
          </cell>
        </row>
        <row r="181">
          <cell r="Q181">
            <v>20.419145816216478</v>
          </cell>
          <cell r="R181">
            <v>18.153312371182583</v>
          </cell>
          <cell r="S181">
            <v>17.05947118514537</v>
          </cell>
          <cell r="T181">
            <v>12.247566229500725</v>
          </cell>
          <cell r="U181">
            <v>25.380658931673061</v>
          </cell>
          <cell r="V181">
            <v>21.110588443768986</v>
          </cell>
          <cell r="W181">
            <v>19.332088271396032</v>
          </cell>
          <cell r="AE181">
            <v>2</v>
          </cell>
          <cell r="AF181">
            <v>4.0999999999999996</v>
          </cell>
          <cell r="AG181">
            <v>5</v>
          </cell>
          <cell r="AH181">
            <v>22</v>
          </cell>
          <cell r="AI181">
            <v>10.4</v>
          </cell>
          <cell r="AJ181">
            <v>11.8</v>
          </cell>
          <cell r="AK181">
            <v>23.4</v>
          </cell>
          <cell r="AL181">
            <v>7.2</v>
          </cell>
          <cell r="AP181">
            <v>6.741418895517878</v>
          </cell>
          <cell r="AQ181">
            <v>2.3909133710559747</v>
          </cell>
          <cell r="AR181">
            <v>15.419145816216478</v>
          </cell>
          <cell r="AT181">
            <v>6.6594711851453692</v>
          </cell>
          <cell r="AU181">
            <v>0.44756622950072433</v>
          </cell>
          <cell r="AV181">
            <v>1.9806589316730623</v>
          </cell>
          <cell r="AW181">
            <v>13.910588443768987</v>
          </cell>
          <cell r="AY181">
            <v>15.232332266573852</v>
          </cell>
          <cell r="AZ181">
            <v>35.651478082790334</v>
          </cell>
          <cell r="BA181">
            <v>53.804790453972913</v>
          </cell>
          <cell r="BB181">
            <v>70.864261639118283</v>
          </cell>
          <cell r="BC181">
            <v>83.111827868619002</v>
          </cell>
          <cell r="BD181">
            <v>108.49248680029206</v>
          </cell>
          <cell r="BE181">
            <v>129.60307524406105</v>
          </cell>
          <cell r="BH181">
            <v>6.1</v>
          </cell>
          <cell r="BI181">
            <v>11.1</v>
          </cell>
          <cell r="BJ181">
            <v>33.1</v>
          </cell>
          <cell r="BK181">
            <v>43.5</v>
          </cell>
          <cell r="BL181">
            <v>55.3</v>
          </cell>
          <cell r="BM181">
            <v>78.699999999999989</v>
          </cell>
          <cell r="BN181">
            <v>85.899999999999991</v>
          </cell>
          <cell r="BQ181">
            <v>9.1323322665738527</v>
          </cell>
          <cell r="BR181">
            <v>24.551478082790332</v>
          </cell>
          <cell r="BS181">
            <v>20.704790453972912</v>
          </cell>
          <cell r="BT181">
            <v>27.364261639118283</v>
          </cell>
          <cell r="BU181">
            <v>27.811827868619005</v>
          </cell>
          <cell r="BV181">
            <v>29.792486800292068</v>
          </cell>
          <cell r="BW181">
            <v>43.703075244061054</v>
          </cell>
          <cell r="BZ181">
            <v>7.4441813876305482E-2</v>
          </cell>
          <cell r="CA181">
            <v>4.9531244985577226E-2</v>
          </cell>
        </row>
        <row r="182">
          <cell r="Q182">
            <v>5.0113765807009782</v>
          </cell>
          <cell r="R182">
            <v>4.7818756766337636</v>
          </cell>
          <cell r="S182">
            <v>21.554095750260004</v>
          </cell>
          <cell r="T182">
            <v>5.9497288321294901</v>
          </cell>
          <cell r="U182">
            <v>3.9456540861499994</v>
          </cell>
          <cell r="V182">
            <v>21.941462904838779</v>
          </cell>
          <cell r="W182">
            <v>6.9551681920775339</v>
          </cell>
          <cell r="AE182">
            <v>10.119681283538403</v>
          </cell>
          <cell r="AF182">
            <v>10.35904385061521</v>
          </cell>
          <cell r="AG182">
            <v>9.3999999999999986</v>
          </cell>
          <cell r="AH182">
            <v>7.7757898402061905</v>
          </cell>
          <cell r="AI182">
            <v>10.8</v>
          </cell>
          <cell r="AJ182">
            <v>24</v>
          </cell>
          <cell r="AK182">
            <v>5.2</v>
          </cell>
          <cell r="AL182">
            <v>29.5</v>
          </cell>
          <cell r="AP182">
            <v>53.538706444161605</v>
          </cell>
          <cell r="AQ182">
            <v>-1.4290486148652075</v>
          </cell>
          <cell r="AR182">
            <v>-4.3886234192990203</v>
          </cell>
          <cell r="AT182">
            <v>10.754095750260003</v>
          </cell>
          <cell r="AU182">
            <v>-18.050271167870509</v>
          </cell>
          <cell r="AV182">
            <v>-1.2543459138500008</v>
          </cell>
          <cell r="AW182">
            <v>-7.5585370951612205</v>
          </cell>
          <cell r="AY182">
            <v>72.588382963450016</v>
          </cell>
          <cell r="AZ182">
            <v>77.599759544150999</v>
          </cell>
          <cell r="BA182">
            <v>82.381635220784759</v>
          </cell>
          <cell r="BB182">
            <v>103.93573097104476</v>
          </cell>
          <cell r="BC182">
            <v>109.88545980317426</v>
          </cell>
          <cell r="BD182">
            <v>113.83111388932426</v>
          </cell>
          <cell r="BE182">
            <v>135.77257679416303</v>
          </cell>
          <cell r="BH182">
            <v>20.478725134153613</v>
          </cell>
          <cell r="BI182">
            <v>29.878725134153612</v>
          </cell>
          <cell r="BJ182">
            <v>37.654514974359799</v>
          </cell>
          <cell r="BK182">
            <v>48.454514974359796</v>
          </cell>
          <cell r="BL182">
            <v>72.454514974359796</v>
          </cell>
          <cell r="BM182">
            <v>77.654514974359799</v>
          </cell>
          <cell r="BN182">
            <v>107.1545149743598</v>
          </cell>
          <cell r="BQ182">
            <v>52.109657829296403</v>
          </cell>
          <cell r="BR182">
            <v>47.721034409997387</v>
          </cell>
          <cell r="BS182">
            <v>44.72712024642496</v>
          </cell>
          <cell r="BT182">
            <v>55.481215996684966</v>
          </cell>
          <cell r="BU182">
            <v>37.430944828814461</v>
          </cell>
          <cell r="BV182">
            <v>36.176598914964458</v>
          </cell>
          <cell r="BW182">
            <v>28.618061819803231</v>
          </cell>
          <cell r="BZ182">
            <v>9.8422488785964254E-2</v>
          </cell>
          <cell r="CA182">
            <v>6.4896244692697808E-2</v>
          </cell>
        </row>
        <row r="183">
          <cell r="Q183">
            <v>100</v>
          </cell>
          <cell r="R183">
            <v>0</v>
          </cell>
          <cell r="S183">
            <v>17.899999999999999</v>
          </cell>
          <cell r="T183">
            <v>88.812268683499994</v>
          </cell>
          <cell r="U183">
            <v>114.15</v>
          </cell>
          <cell r="V183">
            <v>98.247960756910004</v>
          </cell>
          <cell r="W183">
            <v>150.15</v>
          </cell>
          <cell r="AE183">
            <v>0</v>
          </cell>
          <cell r="AF183">
            <v>0</v>
          </cell>
          <cell r="AG183">
            <v>138.19999999999999</v>
          </cell>
          <cell r="AH183">
            <v>0</v>
          </cell>
          <cell r="AI183">
            <v>0</v>
          </cell>
          <cell r="AJ183">
            <v>0</v>
          </cell>
          <cell r="AK183">
            <v>139.078495</v>
          </cell>
          <cell r="AL183">
            <v>0</v>
          </cell>
          <cell r="AP183">
            <v>4.4000000000000004</v>
          </cell>
          <cell r="AQ183">
            <v>0.5</v>
          </cell>
          <cell r="AR183">
            <v>-38.199999999999989</v>
          </cell>
          <cell r="AT183">
            <v>17.899999999999999</v>
          </cell>
          <cell r="AU183">
            <v>88.812268683499994</v>
          </cell>
          <cell r="AV183">
            <v>-24.928494999999998</v>
          </cell>
          <cell r="AW183">
            <v>98.247960756910004</v>
          </cell>
          <cell r="AY183">
            <v>4.9000000000000004</v>
          </cell>
          <cell r="AZ183">
            <v>104.9</v>
          </cell>
          <cell r="BA183">
            <v>104.9</v>
          </cell>
          <cell r="BB183">
            <v>122.8</v>
          </cell>
          <cell r="BC183">
            <v>211.61226868349999</v>
          </cell>
          <cell r="BD183">
            <v>325.7622686835</v>
          </cell>
          <cell r="BE183">
            <v>424.01022944041</v>
          </cell>
          <cell r="BH183">
            <v>0</v>
          </cell>
          <cell r="BI183">
            <v>138.19999999999999</v>
          </cell>
          <cell r="BJ183">
            <v>138.19999999999999</v>
          </cell>
          <cell r="BK183">
            <v>138.19999999999999</v>
          </cell>
          <cell r="BL183">
            <v>138.19999999999999</v>
          </cell>
          <cell r="BM183">
            <v>277.27849500000002</v>
          </cell>
          <cell r="BN183">
            <v>277.27849500000002</v>
          </cell>
          <cell r="BQ183">
            <v>4.9000000000000004</v>
          </cell>
          <cell r="BR183">
            <v>-33.29999999999999</v>
          </cell>
          <cell r="BS183">
            <v>-33.29999999999999</v>
          </cell>
          <cell r="BT183">
            <v>-15.399999999999991</v>
          </cell>
          <cell r="BU183">
            <v>73.412268683500002</v>
          </cell>
          <cell r="BV183">
            <v>48.483773683499976</v>
          </cell>
          <cell r="BW183">
            <v>146.73173444040998</v>
          </cell>
          <cell r="BZ183">
            <v>0.18953741631313256</v>
          </cell>
          <cell r="CA183">
            <v>0.12378332833646967</v>
          </cell>
        </row>
        <row r="184">
          <cell r="Q184">
            <v>0</v>
          </cell>
          <cell r="R184">
            <v>0</v>
          </cell>
          <cell r="S184">
            <v>0</v>
          </cell>
          <cell r="T184">
            <v>0</v>
          </cell>
          <cell r="U184">
            <v>109.19289789080555</v>
          </cell>
          <cell r="V184">
            <v>0</v>
          </cell>
          <cell r="W184">
            <v>0</v>
          </cell>
          <cell r="AE184">
            <v>0</v>
          </cell>
          <cell r="AF184">
            <v>0</v>
          </cell>
          <cell r="AG184">
            <v>0</v>
          </cell>
          <cell r="AH184">
            <v>0</v>
          </cell>
          <cell r="AI184">
            <v>0</v>
          </cell>
          <cell r="AJ184">
            <v>0</v>
          </cell>
          <cell r="AK184">
            <v>111.04121000000001</v>
          </cell>
          <cell r="AL184">
            <v>0</v>
          </cell>
          <cell r="AP184">
            <v>0</v>
          </cell>
          <cell r="AQ184">
            <v>0</v>
          </cell>
          <cell r="AR184">
            <v>0</v>
          </cell>
          <cell r="AS184">
            <v>0</v>
          </cell>
          <cell r="AT184">
            <v>0</v>
          </cell>
          <cell r="AU184">
            <v>0</v>
          </cell>
          <cell r="AV184">
            <v>-1.8483121091944525</v>
          </cell>
          <cell r="AW184">
            <v>0</v>
          </cell>
          <cell r="AY184">
            <v>0</v>
          </cell>
          <cell r="AZ184">
            <v>0</v>
          </cell>
          <cell r="BA184">
            <v>0</v>
          </cell>
          <cell r="BB184">
            <v>0</v>
          </cell>
          <cell r="BC184">
            <v>0</v>
          </cell>
          <cell r="BD184">
            <v>109.19289789080555</v>
          </cell>
          <cell r="BE184">
            <v>109.19289789080555</v>
          </cell>
          <cell r="BH184">
            <v>0</v>
          </cell>
          <cell r="BI184">
            <v>0</v>
          </cell>
          <cell r="BJ184">
            <v>0</v>
          </cell>
          <cell r="BK184">
            <v>0</v>
          </cell>
          <cell r="BL184">
            <v>0</v>
          </cell>
          <cell r="BM184">
            <v>111.04121000000001</v>
          </cell>
          <cell r="BN184">
            <v>111.04121000000001</v>
          </cell>
          <cell r="BQ184">
            <v>0</v>
          </cell>
          <cell r="BR184">
            <v>0</v>
          </cell>
          <cell r="BS184">
            <v>0</v>
          </cell>
          <cell r="BT184">
            <v>0</v>
          </cell>
          <cell r="BU184">
            <v>0</v>
          </cell>
          <cell r="BV184">
            <v>-1.8483121091944525</v>
          </cell>
          <cell r="BW184">
            <v>-1.8483121091944525</v>
          </cell>
        </row>
        <row r="185">
          <cell r="Q185">
            <v>9.8321486897529002</v>
          </cell>
          <cell r="R185">
            <v>11.969192138902438</v>
          </cell>
          <cell r="S185">
            <v>3.9755527228100003</v>
          </cell>
          <cell r="T185">
            <v>1.608286515561961</v>
          </cell>
          <cell r="U185">
            <v>11.047212978493802</v>
          </cell>
          <cell r="V185">
            <v>5.8656877307778501</v>
          </cell>
          <cell r="W185">
            <v>22.556142154329997</v>
          </cell>
          <cell r="X185">
            <v>12.998436634050623</v>
          </cell>
          <cell r="Y185">
            <v>6.4403356636901039</v>
          </cell>
          <cell r="Z185">
            <v>1.2586452902</v>
          </cell>
          <cell r="AA185">
            <v>102.02637491710546</v>
          </cell>
          <cell r="AB185">
            <v>0.11528057547271719</v>
          </cell>
          <cell r="AC185" t="e">
            <v>#VALUE!</v>
          </cell>
          <cell r="AD185">
            <v>0.11528057547271719</v>
          </cell>
          <cell r="AE185">
            <v>3.5389999999999997</v>
          </cell>
          <cell r="AF185">
            <v>4.2442580924855484</v>
          </cell>
          <cell r="AG185">
            <v>21.13</v>
          </cell>
          <cell r="AH185">
            <v>16.222999999999999</v>
          </cell>
          <cell r="AI185">
            <v>6.2759089595375706</v>
          </cell>
          <cell r="AJ185">
            <v>8.320930635838149</v>
          </cell>
          <cell r="AK185">
            <v>18.117890173410402</v>
          </cell>
          <cell r="AL185">
            <v>5.2017890173410404</v>
          </cell>
          <cell r="AP185">
            <v>8.5605486075889345</v>
          </cell>
          <cell r="AQ185">
            <v>-1.869072301538699</v>
          </cell>
          <cell r="AR185">
            <v>-11.297851310247099</v>
          </cell>
          <cell r="AT185">
            <v>-2.3003562367275698</v>
          </cell>
          <cell r="AU185">
            <v>-6.7126441202761882</v>
          </cell>
          <cell r="AV185">
            <v>-7.0706771949166001</v>
          </cell>
          <cell r="AW185">
            <v>0.66389871343680973</v>
          </cell>
          <cell r="AY185">
            <v>14.474734398535784</v>
          </cell>
          <cell r="AZ185">
            <v>24.306883088288686</v>
          </cell>
          <cell r="BA185">
            <v>36.276075227191122</v>
          </cell>
          <cell r="BB185">
            <v>40.251627950001122</v>
          </cell>
          <cell r="BC185">
            <v>41.859914465563087</v>
          </cell>
          <cell r="BD185">
            <v>52.90712744405689</v>
          </cell>
          <cell r="BE185">
            <v>58.77281517483474</v>
          </cell>
          <cell r="BH185">
            <v>7.783258092485549</v>
          </cell>
          <cell r="BI185">
            <v>28.913258092485549</v>
          </cell>
          <cell r="BJ185">
            <v>45.136258092485548</v>
          </cell>
          <cell r="BK185">
            <v>51.412167052023108</v>
          </cell>
          <cell r="BL185">
            <v>59.73309768786126</v>
          </cell>
          <cell r="BM185">
            <v>77.850987861271676</v>
          </cell>
          <cell r="BN185">
            <v>83.052776878612718</v>
          </cell>
          <cell r="BQ185">
            <v>6.6914763060502338</v>
          </cell>
          <cell r="BR185">
            <v>-4.6063750041968614</v>
          </cell>
          <cell r="BS185">
            <v>-8.860182865294421</v>
          </cell>
          <cell r="BT185">
            <v>-11.160539102021989</v>
          </cell>
          <cell r="BU185">
            <v>-17.873183222298174</v>
          </cell>
          <cell r="BV185">
            <v>-24.943860417214786</v>
          </cell>
          <cell r="BW185">
            <v>-24.279961703777978</v>
          </cell>
          <cell r="BZ185">
            <v>3.7493194909025564E-2</v>
          </cell>
          <cell r="CA185">
            <v>5.3501893224681248E-2</v>
          </cell>
        </row>
        <row r="188">
          <cell r="Q188">
            <v>1562.7831531930278</v>
          </cell>
          <cell r="R188">
            <v>1335.5517192517016</v>
          </cell>
          <cell r="S188">
            <v>1459.047491855642</v>
          </cell>
          <cell r="T188">
            <v>1159.3107929749726</v>
          </cell>
          <cell r="U188">
            <v>1597.5626542380755</v>
          </cell>
          <cell r="V188">
            <v>1158.6352938180446</v>
          </cell>
          <cell r="W188">
            <v>1776.2541291407799</v>
          </cell>
          <cell r="X188">
            <v>1148.16500459793</v>
          </cell>
          <cell r="Y188">
            <v>1326.2427183671002</v>
          </cell>
          <cell r="Z188">
            <v>1444.4205285488624</v>
          </cell>
          <cell r="AA188">
            <v>16173.372973017389</v>
          </cell>
          <cell r="AB188">
            <v>14.480122042055168</v>
          </cell>
          <cell r="AC188" t="e">
            <v>#VALUE!</v>
          </cell>
          <cell r="AD188">
            <v>14.606218679749187</v>
          </cell>
          <cell r="AE188">
            <v>1068.756363721712</v>
          </cell>
          <cell r="AF188">
            <v>1031.5777194433952</v>
          </cell>
          <cell r="AG188">
            <v>1690.6351448769883</v>
          </cell>
          <cell r="AH188">
            <v>1358.7798698023994</v>
          </cell>
          <cell r="AI188">
            <v>1374.4917745222101</v>
          </cell>
          <cell r="AJ188">
            <v>1179.3930006395633</v>
          </cell>
          <cell r="AK188">
            <v>1534.3171599107404</v>
          </cell>
          <cell r="AP188">
            <v>71.364277281834575</v>
          </cell>
          <cell r="AQ188">
            <v>33.701126584312306</v>
          </cell>
          <cell r="AR188">
            <v>-127.85199168396048</v>
          </cell>
          <cell r="AS188">
            <v>-23.228150550697819</v>
          </cell>
          <cell r="AT188">
            <v>84.555717333431858</v>
          </cell>
          <cell r="AU188">
            <v>-20.082207664590669</v>
          </cell>
          <cell r="AV188">
            <v>63.245494327335109</v>
          </cell>
          <cell r="AY188">
            <v>2205.399487031254</v>
          </cell>
          <cell r="AZ188">
            <v>3768.1826402242814</v>
          </cell>
          <cell r="BA188">
            <v>5103.7343594759841</v>
          </cell>
          <cell r="BB188">
            <v>6562.7818513316261</v>
          </cell>
          <cell r="BC188">
            <v>7722.0926443065991</v>
          </cell>
          <cell r="BD188">
            <v>9319.6552985446742</v>
          </cell>
          <cell r="BE188">
            <v>10478.290592362719</v>
          </cell>
          <cell r="BH188">
            <v>2100.3340831651071</v>
          </cell>
          <cell r="BI188">
            <v>3790.969228042095</v>
          </cell>
          <cell r="BJ188">
            <v>5149.7490978444939</v>
          </cell>
          <cell r="BK188">
            <v>6524.240872366704</v>
          </cell>
          <cell r="BL188">
            <v>7703.633873006268</v>
          </cell>
          <cell r="BM188">
            <v>9237.951032917008</v>
          </cell>
          <cell r="BN188">
            <v>9237.951032917008</v>
          </cell>
          <cell r="BQ188">
            <v>105.06540386614701</v>
          </cell>
          <cell r="BR188">
            <v>-22.786587817813107</v>
          </cell>
          <cell r="BS188">
            <v>-46.014738368510578</v>
          </cell>
          <cell r="BT188">
            <v>38.540978964921635</v>
          </cell>
          <cell r="BU188">
            <v>18.458771300331165</v>
          </cell>
          <cell r="BV188">
            <v>81.704265627666246</v>
          </cell>
          <cell r="BW188">
            <v>1240.3395594457106</v>
          </cell>
          <cell r="BZ188">
            <v>6.9165436268801814</v>
          </cell>
          <cell r="CA188">
            <v>6.9000104275418552</v>
          </cell>
        </row>
        <row r="189">
          <cell r="Q189">
            <v>1268.7220575171</v>
          </cell>
          <cell r="R189">
            <v>1092.9445943212645</v>
          </cell>
          <cell r="S189">
            <v>1295.417872444752</v>
          </cell>
          <cell r="T189">
            <v>1014.5812168482155</v>
          </cell>
          <cell r="U189">
            <v>1354.7337588262978</v>
          </cell>
          <cell r="V189">
            <v>960.02224971059331</v>
          </cell>
          <cell r="W189">
            <v>1265.1986597871232</v>
          </cell>
          <cell r="X189">
            <v>936.90342965859668</v>
          </cell>
          <cell r="Y189">
            <v>1228.3875718281001</v>
          </cell>
          <cell r="Z189">
            <v>1156.9326777232959</v>
          </cell>
          <cell r="AA189">
            <v>13489.213309872008</v>
          </cell>
          <cell r="AB189">
            <v>12.122117719974254</v>
          </cell>
          <cell r="AC189" t="e">
            <v>#VALUE!</v>
          </cell>
          <cell r="AD189">
            <v>12.248214357668274</v>
          </cell>
          <cell r="AE189">
            <v>929.45947908848927</v>
          </cell>
          <cell r="AF189">
            <v>892.92130767706817</v>
          </cell>
          <cell r="AG189">
            <v>1360.775263643369</v>
          </cell>
          <cell r="AH189">
            <v>1117.5272050139802</v>
          </cell>
          <cell r="AI189">
            <v>1194.5268260458204</v>
          </cell>
          <cell r="AJ189">
            <v>1015.6999489663854</v>
          </cell>
          <cell r="AK189">
            <v>1339.5282498029148</v>
          </cell>
          <cell r="AP189">
            <v>72.717097568724057</v>
          </cell>
          <cell r="AQ189">
            <v>20.271336872389384</v>
          </cell>
          <cell r="AR189">
            <v>-92.05320612626906</v>
          </cell>
          <cell r="AS189">
            <v>-24.582610692715662</v>
          </cell>
          <cell r="AT189">
            <v>100.89104639893162</v>
          </cell>
          <cell r="AU189">
            <v>-1.1187321181698735</v>
          </cell>
          <cell r="AV189">
            <v>15.205509023383001</v>
          </cell>
          <cell r="AY189">
            <v>1915.3692212066708</v>
          </cell>
          <cell r="AZ189">
            <v>3184.0912787237703</v>
          </cell>
          <cell r="BA189">
            <v>4277.0358730450353</v>
          </cell>
          <cell r="BB189">
            <v>5572.4537454897873</v>
          </cell>
          <cell r="BC189">
            <v>6587.0349623380034</v>
          </cell>
          <cell r="BD189">
            <v>7941.7687211643006</v>
          </cell>
          <cell r="BE189">
            <v>8901.7909708748939</v>
          </cell>
          <cell r="BH189">
            <v>1822.3807867655573</v>
          </cell>
          <cell r="BI189">
            <v>3183.1560504089261</v>
          </cell>
          <cell r="BJ189">
            <v>4300.6832554229059</v>
          </cell>
          <cell r="BK189">
            <v>5495.2100814687265</v>
          </cell>
          <cell r="BL189">
            <v>6510.9100304351123</v>
          </cell>
          <cell r="BM189">
            <v>7850.4382802380269</v>
          </cell>
          <cell r="BN189">
            <v>7850.4382802380269</v>
          </cell>
          <cell r="BQ189">
            <v>92.988434441113299</v>
          </cell>
          <cell r="BR189">
            <v>0.93522831484444424</v>
          </cell>
          <cell r="BS189">
            <v>-23.647382377871011</v>
          </cell>
          <cell r="BT189">
            <v>77.243664021060852</v>
          </cell>
          <cell r="BU189">
            <v>76.124931902891007</v>
          </cell>
          <cell r="BV189">
            <v>91.330440926273695</v>
          </cell>
          <cell r="BW189">
            <v>1051.352690636867</v>
          </cell>
          <cell r="BZ189">
            <v>5.8998922685013762</v>
          </cell>
          <cell r="CA189">
            <v>5.8317084954165219</v>
          </cell>
        </row>
        <row r="190">
          <cell r="Q190">
            <v>229.82562720125335</v>
          </cell>
          <cell r="R190">
            <v>231.78627338494337</v>
          </cell>
          <cell r="S190">
            <v>220.36962725388335</v>
          </cell>
          <cell r="T190">
            <v>260.44324293338332</v>
          </cell>
          <cell r="U190">
            <v>322.04120313933333</v>
          </cell>
          <cell r="V190">
            <v>236.95060855333335</v>
          </cell>
          <cell r="W190">
            <v>239.19305935433331</v>
          </cell>
          <cell r="X190">
            <v>228.78283836333335</v>
          </cell>
          <cell r="Y190">
            <v>240.99025244333333</v>
          </cell>
          <cell r="Z190">
            <v>489.89481366878056</v>
          </cell>
          <cell r="AA190">
            <v>3086.9989706022366</v>
          </cell>
          <cell r="AB190">
            <v>2.8239336017217149</v>
          </cell>
          <cell r="AC190" t="str">
            <v xml:space="preserve"> </v>
          </cell>
          <cell r="AD190">
            <v>2.8239336017217149</v>
          </cell>
          <cell r="AE190">
            <v>136.05759002946508</v>
          </cell>
          <cell r="AF190">
            <v>235.99584037193952</v>
          </cell>
          <cell r="AG190">
            <v>253.06730158728695</v>
          </cell>
          <cell r="AH190">
            <v>238.41410385292349</v>
          </cell>
          <cell r="AI190">
            <v>234.579779344998</v>
          </cell>
          <cell r="AJ190">
            <v>263.55543885477232</v>
          </cell>
          <cell r="AK190">
            <v>313.56136992002473</v>
          </cell>
          <cell r="AP190">
            <v>26.681482223868272</v>
          </cell>
          <cell r="AQ190">
            <v>-12.013488318946202</v>
          </cell>
          <cell r="AR190">
            <v>-23.241674386033594</v>
          </cell>
          <cell r="AS190">
            <v>-6.6278304679801181</v>
          </cell>
          <cell r="AT190">
            <v>-14.210152091114651</v>
          </cell>
          <cell r="AU190">
            <v>-3.1121959213890023</v>
          </cell>
          <cell r="AV190">
            <v>8.4798332193086026</v>
          </cell>
          <cell r="AY190">
            <v>386.72142430632664</v>
          </cell>
          <cell r="AZ190">
            <v>616.54705150758002</v>
          </cell>
          <cell r="BA190">
            <v>848.33332489252336</v>
          </cell>
          <cell r="BB190">
            <v>1068.7029521464067</v>
          </cell>
          <cell r="BC190">
            <v>1329.14619507979</v>
          </cell>
          <cell r="BD190">
            <v>1651.1873982191232</v>
          </cell>
          <cell r="BE190">
            <v>1888.1380067724565</v>
          </cell>
          <cell r="BH190">
            <v>372.05343040140463</v>
          </cell>
          <cell r="BI190">
            <v>625.12073198869155</v>
          </cell>
          <cell r="BJ190">
            <v>863.53483584161506</v>
          </cell>
          <cell r="BK190">
            <v>1098.114615186613</v>
          </cell>
          <cell r="BL190">
            <v>1361.6700540413854</v>
          </cell>
          <cell r="BM190">
            <v>1675.2314239614102</v>
          </cell>
          <cell r="BN190">
            <v>1675.2314239614102</v>
          </cell>
          <cell r="BQ190">
            <v>14.667993904922014</v>
          </cell>
          <cell r="BR190">
            <v>-8.5736804811115235</v>
          </cell>
          <cell r="BS190">
            <v>-15.201510949091698</v>
          </cell>
          <cell r="BT190">
            <v>-29.411663040206349</v>
          </cell>
          <cell r="BU190">
            <v>-32.523858961595352</v>
          </cell>
          <cell r="BV190">
            <v>-24.044025742286976</v>
          </cell>
          <cell r="BW190">
            <v>212.90658281104629</v>
          </cell>
          <cell r="BZ190">
            <v>1.1904930526246817</v>
          </cell>
          <cell r="CA190">
            <v>1.2196241055379393</v>
          </cell>
        </row>
        <row r="191">
          <cell r="Q191">
            <v>114.93062309356779</v>
          </cell>
          <cell r="R191">
            <v>97.577095191947578</v>
          </cell>
          <cell r="S191">
            <v>99.839122443596665</v>
          </cell>
          <cell r="T191">
            <v>80.184636532315565</v>
          </cell>
          <cell r="U191">
            <v>78.343778427148891</v>
          </cell>
          <cell r="V191">
            <v>99.025721802846675</v>
          </cell>
          <cell r="W191">
            <v>101.61939423679334</v>
          </cell>
          <cell r="X191">
            <v>104.04936530497446</v>
          </cell>
          <cell r="Y191">
            <v>111.93020796266667</v>
          </cell>
          <cell r="Z191">
            <v>99.254814024515426</v>
          </cell>
          <cell r="AA191">
            <v>1168.2704795129862</v>
          </cell>
          <cell r="AB191">
            <v>0.32142097994371183</v>
          </cell>
          <cell r="AC191">
            <v>0.12609663769402049</v>
          </cell>
          <cell r="AD191">
            <v>0.44751761763773235</v>
          </cell>
          <cell r="AE191">
            <v>38.699802558668416</v>
          </cell>
          <cell r="AF191">
            <v>119.90133607843137</v>
          </cell>
          <cell r="AG191">
            <v>90.284681960784297</v>
          </cell>
          <cell r="AH191">
            <v>72.295434640522842</v>
          </cell>
          <cell r="AI191">
            <v>91.401886405228737</v>
          </cell>
          <cell r="AJ191">
            <v>98.853333464052255</v>
          </cell>
          <cell r="AK191">
            <v>94.987434744842744</v>
          </cell>
          <cell r="AP191">
            <v>30.696783632878258</v>
          </cell>
          <cell r="AQ191">
            <v>-7.7822017773646905</v>
          </cell>
          <cell r="AR191">
            <v>24.645941132783491</v>
          </cell>
          <cell r="AS191">
            <v>25.281660551424736</v>
          </cell>
          <cell r="AT191">
            <v>8.4372360383679279</v>
          </cell>
          <cell r="AU191">
            <v>-18.66869693173669</v>
          </cell>
          <cell r="AV191">
            <v>-16.643656317693853</v>
          </cell>
          <cell r="AY191">
            <v>181.51572049261335</v>
          </cell>
          <cell r="AZ191">
            <v>296.44634358618111</v>
          </cell>
          <cell r="BA191">
            <v>394.02343877812871</v>
          </cell>
          <cell r="BB191">
            <v>493.8625612217254</v>
          </cell>
          <cell r="BC191">
            <v>574.04719775404101</v>
          </cell>
          <cell r="BD191">
            <v>652.3909761811899</v>
          </cell>
          <cell r="BE191">
            <v>751.41669798403655</v>
          </cell>
          <cell r="BH191">
            <v>158.60113863709981</v>
          </cell>
          <cell r="BI191">
            <v>248.88582059788411</v>
          </cell>
          <cell r="BJ191">
            <v>321.18125523840695</v>
          </cell>
          <cell r="BK191">
            <v>412.58314164363571</v>
          </cell>
          <cell r="BL191">
            <v>511.43647510768795</v>
          </cell>
          <cell r="BM191">
            <v>606.42390985253064</v>
          </cell>
          <cell r="BN191">
            <v>606.42390985253064</v>
          </cell>
          <cell r="BQ191">
            <v>22.914581855513553</v>
          </cell>
          <cell r="BR191">
            <v>47.560522988297038</v>
          </cell>
          <cell r="BS191">
            <v>72.842183539721773</v>
          </cell>
          <cell r="BT191">
            <v>81.279419578089701</v>
          </cell>
          <cell r="BU191">
            <v>62.61072264635299</v>
          </cell>
          <cell r="BV191">
            <v>45.967066328659257</v>
          </cell>
          <cell r="BW191">
            <v>144.9927881315059</v>
          </cell>
          <cell r="BZ191">
            <v>0.51416405759926775</v>
          </cell>
          <cell r="CA191">
            <v>0.45808472591535199</v>
          </cell>
        </row>
        <row r="192">
          <cell r="Q192">
            <v>26.136318601111117</v>
          </cell>
          <cell r="R192">
            <v>28.111831709090907</v>
          </cell>
          <cell r="S192">
            <v>10.912967109</v>
          </cell>
          <cell r="T192">
            <v>10.992378753888888</v>
          </cell>
          <cell r="U192">
            <v>12.36558303222222</v>
          </cell>
          <cell r="V192">
            <v>49.993232800000001</v>
          </cell>
          <cell r="W192">
            <v>32.539151746666668</v>
          </cell>
          <cell r="X192">
            <v>28.857724697777776</v>
          </cell>
          <cell r="Y192">
            <v>28.824999999999999</v>
          </cell>
          <cell r="Z192">
            <v>28.824999999999999</v>
          </cell>
          <cell r="AA192">
            <v>316.25375747975755</v>
          </cell>
          <cell r="AB192">
            <v>0.32142097994371183</v>
          </cell>
          <cell r="AC192">
            <v>0.12609663769402049</v>
          </cell>
          <cell r="AD192">
            <v>0.44751761763773235</v>
          </cell>
          <cell r="AE192">
            <v>0.38659411764705881</v>
          </cell>
          <cell r="AF192">
            <v>29.059669411764705</v>
          </cell>
          <cell r="AG192">
            <v>6.7430152941176473</v>
          </cell>
          <cell r="AH192">
            <v>6.4093235294117639</v>
          </cell>
          <cell r="AI192">
            <v>12.415775294117648</v>
          </cell>
          <cell r="AJ192">
            <v>22.467222352941175</v>
          </cell>
          <cell r="AK192">
            <v>29.995634117647054</v>
          </cell>
          <cell r="AP192">
            <v>34.455825252352952</v>
          </cell>
          <cell r="AQ192">
            <v>-5.2075197517646998</v>
          </cell>
          <cell r="AR192">
            <v>19.39330330699347</v>
          </cell>
          <cell r="AS192">
            <v>21.702508179679143</v>
          </cell>
          <cell r="AT192">
            <v>-1.5028081851176474</v>
          </cell>
          <cell r="AU192">
            <v>-11.474843599052287</v>
          </cell>
          <cell r="AV192">
            <v>-17.630051085424832</v>
          </cell>
          <cell r="AY192">
            <v>58.694569030000011</v>
          </cell>
          <cell r="AZ192">
            <v>84.830887631111125</v>
          </cell>
          <cell r="BA192">
            <v>112.94271934020203</v>
          </cell>
          <cell r="BB192">
            <v>123.85568644920204</v>
          </cell>
          <cell r="BC192">
            <v>134.84806520309093</v>
          </cell>
          <cell r="BD192">
            <v>147.21364823531314</v>
          </cell>
          <cell r="BE192">
            <v>197.20688103531313</v>
          </cell>
          <cell r="BH192">
            <v>29.446263529411763</v>
          </cell>
          <cell r="BI192">
            <v>36.189278823529406</v>
          </cell>
          <cell r="BJ192">
            <v>42.598602352941171</v>
          </cell>
          <cell r="BK192">
            <v>55.014377647058822</v>
          </cell>
          <cell r="BL192">
            <v>77.4816</v>
          </cell>
          <cell r="BM192">
            <v>107.47723411764706</v>
          </cell>
          <cell r="BN192">
            <v>107.47723411764706</v>
          </cell>
          <cell r="BQ192">
            <v>29.248305500588248</v>
          </cell>
          <cell r="BR192">
            <v>48.641608807581719</v>
          </cell>
          <cell r="BS192">
            <v>70.344116987260861</v>
          </cell>
          <cell r="BT192">
            <v>68.841308802143217</v>
          </cell>
          <cell r="BU192">
            <v>57.366465203090925</v>
          </cell>
          <cell r="BV192">
            <v>39.736414117666087</v>
          </cell>
          <cell r="BW192">
            <v>89.729646917666074</v>
          </cell>
          <cell r="BZ192">
            <v>0.12078105883192385</v>
          </cell>
          <cell r="CA192">
            <v>6.9398917024855344E-2</v>
          </cell>
        </row>
        <row r="193">
          <cell r="Q193">
            <v>88.794304492456675</v>
          </cell>
          <cell r="R193">
            <v>69.46526348285667</v>
          </cell>
          <cell r="S193">
            <v>88.926155334596658</v>
          </cell>
          <cell r="T193">
            <v>69.192257778426679</v>
          </cell>
          <cell r="U193">
            <v>65.978195394926672</v>
          </cell>
          <cell r="V193">
            <v>49.032489002846667</v>
          </cell>
          <cell r="W193">
            <v>69.080242490126665</v>
          </cell>
          <cell r="X193">
            <v>75.191640607196675</v>
          </cell>
          <cell r="Y193">
            <v>83.105207962666668</v>
          </cell>
          <cell r="Z193">
            <v>70.429814024515423</v>
          </cell>
          <cell r="AA193">
            <v>852.01672203322869</v>
          </cell>
          <cell r="AB193">
            <v>0</v>
          </cell>
          <cell r="AC193">
            <v>0</v>
          </cell>
          <cell r="AD193">
            <v>0</v>
          </cell>
          <cell r="AE193">
            <v>38.313208441021359</v>
          </cell>
          <cell r="AF193">
            <v>90.841666666666669</v>
          </cell>
          <cell r="AG193">
            <v>83.541666666666657</v>
          </cell>
          <cell r="AH193">
            <v>65.886111111111077</v>
          </cell>
          <cell r="AI193">
            <v>78.986111111111086</v>
          </cell>
          <cell r="AJ193">
            <v>76.386111111111077</v>
          </cell>
          <cell r="AK193">
            <v>64.991800627195687</v>
          </cell>
          <cell r="AP193">
            <v>-3.7590416194746936</v>
          </cell>
          <cell r="AQ193">
            <v>-2.5746820255999978</v>
          </cell>
          <cell r="AR193">
            <v>5.2526378257900177</v>
          </cell>
          <cell r="AS193">
            <v>3.5791523717455931</v>
          </cell>
          <cell r="AT193">
            <v>9.9400442234855717</v>
          </cell>
          <cell r="AU193">
            <v>-7.1938533326843981</v>
          </cell>
          <cell r="AV193">
            <v>0.98639476773098522</v>
          </cell>
          <cell r="AY193">
            <v>122.82115146261334</v>
          </cell>
          <cell r="AZ193">
            <v>211.61545595507002</v>
          </cell>
          <cell r="BA193">
            <v>281.08071943792669</v>
          </cell>
          <cell r="BB193">
            <v>370.00687477252336</v>
          </cell>
          <cell r="BC193">
            <v>439.19913255095003</v>
          </cell>
          <cell r="BD193">
            <v>505.17732794587664</v>
          </cell>
          <cell r="BE193">
            <v>554.2098169487233</v>
          </cell>
          <cell r="BH193">
            <v>129.15487510768804</v>
          </cell>
          <cell r="BI193">
            <v>212.6965417743547</v>
          </cell>
          <cell r="BJ193">
            <v>278.58265288546579</v>
          </cell>
          <cell r="BK193">
            <v>357.56876399657688</v>
          </cell>
          <cell r="BL193">
            <v>433.95487510768794</v>
          </cell>
          <cell r="BM193">
            <v>498.94667573488363</v>
          </cell>
          <cell r="BN193">
            <v>498.94667573488363</v>
          </cell>
          <cell r="BQ193">
            <v>-6.3337236450746959</v>
          </cell>
          <cell r="BR193">
            <v>-1.0810858192846786</v>
          </cell>
          <cell r="BS193">
            <v>2.498066552460906</v>
          </cell>
          <cell r="BT193">
            <v>12.438110775946482</v>
          </cell>
          <cell r="BU193">
            <v>5.2442574432620646</v>
          </cell>
          <cell r="BV193">
            <v>6.2306522109930143</v>
          </cell>
          <cell r="BW193">
            <v>55.263141213839674</v>
          </cell>
          <cell r="BZ193">
            <v>0.39338299876734384</v>
          </cell>
          <cell r="CA193">
            <v>0.38868580889049659</v>
          </cell>
        </row>
        <row r="194">
          <cell r="Q194">
            <v>923.96580722227884</v>
          </cell>
          <cell r="R194">
            <v>763.58122574437368</v>
          </cell>
          <cell r="S194">
            <v>975.20912274727209</v>
          </cell>
          <cell r="T194">
            <v>673.95333738251657</v>
          </cell>
          <cell r="U194">
            <v>954.34877725981562</v>
          </cell>
          <cell r="V194">
            <v>624.04591935441329</v>
          </cell>
          <cell r="W194">
            <v>924.38620619599646</v>
          </cell>
          <cell r="X194">
            <v>604.07122599028889</v>
          </cell>
          <cell r="Y194">
            <v>875.46711142210006</v>
          </cell>
          <cell r="Z194">
            <v>567.78305003000003</v>
          </cell>
          <cell r="AA194">
            <v>9233.943859756786</v>
          </cell>
          <cell r="AB194">
            <v>8.9767631383088275</v>
          </cell>
          <cell r="AC194" t="str">
            <v xml:space="preserve"> </v>
          </cell>
          <cell r="AD194">
            <v>8.9767631383088275</v>
          </cell>
          <cell r="AE194">
            <v>754.70208650035579</v>
          </cell>
          <cell r="AF194">
            <v>537.02413122669725</v>
          </cell>
          <cell r="AG194">
            <v>1017.4232800952977</v>
          </cell>
          <cell r="AH194">
            <v>806.81766652053375</v>
          </cell>
          <cell r="AI194">
            <v>868.54516029559363</v>
          </cell>
          <cell r="AJ194">
            <v>653.29117664756075</v>
          </cell>
          <cell r="AK194">
            <v>930.97944513804737</v>
          </cell>
          <cell r="AP194">
            <v>15.338831711977491</v>
          </cell>
          <cell r="AQ194">
            <v>40.067026968700247</v>
          </cell>
          <cell r="AR194">
            <v>-93.457472873018901</v>
          </cell>
          <cell r="AS194">
            <v>-43.236440776160066</v>
          </cell>
          <cell r="AT194">
            <v>106.66396245167846</v>
          </cell>
          <cell r="AU194">
            <v>20.662160734955819</v>
          </cell>
          <cell r="AV194">
            <v>23.369332121768252</v>
          </cell>
          <cell r="AY194">
            <v>1347.1320764077307</v>
          </cell>
          <cell r="AZ194">
            <v>2271.0978836300092</v>
          </cell>
          <cell r="BA194">
            <v>3034.6791093743832</v>
          </cell>
          <cell r="BB194">
            <v>4009.8882321216556</v>
          </cell>
          <cell r="BC194">
            <v>4683.8415695041722</v>
          </cell>
          <cell r="BD194">
            <v>5638.1903467639868</v>
          </cell>
          <cell r="BE194">
            <v>6262.2362661183997</v>
          </cell>
          <cell r="BH194">
            <v>1291.7262177270529</v>
          </cell>
          <cell r="BI194">
            <v>2309.1494978223504</v>
          </cell>
          <cell r="BJ194">
            <v>3115.9671643428842</v>
          </cell>
          <cell r="BK194">
            <v>3984.5123246384778</v>
          </cell>
          <cell r="BL194">
            <v>4637.8035012860391</v>
          </cell>
          <cell r="BM194">
            <v>5568.7829464240867</v>
          </cell>
          <cell r="BN194">
            <v>5568.7829464240867</v>
          </cell>
          <cell r="BQ194">
            <v>55.405858680677731</v>
          </cell>
          <cell r="BR194">
            <v>-38.05161419234107</v>
          </cell>
          <cell r="BS194">
            <v>-81.288054968501086</v>
          </cell>
          <cell r="BT194">
            <v>25.375907483177507</v>
          </cell>
          <cell r="BU194">
            <v>46.038068218133375</v>
          </cell>
          <cell r="BV194">
            <v>69.40740033990005</v>
          </cell>
          <cell r="BW194">
            <v>693.453319694313</v>
          </cell>
          <cell r="BZ194">
            <v>4.195235158277427</v>
          </cell>
          <cell r="CA194">
            <v>4.1539996639632308</v>
          </cell>
        </row>
        <row r="196">
          <cell r="Q196">
            <v>294.0610956759279</v>
          </cell>
          <cell r="R196">
            <v>242.60712493043712</v>
          </cell>
          <cell r="S196">
            <v>163.62961941089</v>
          </cell>
          <cell r="T196">
            <v>144.72957612675719</v>
          </cell>
          <cell r="U196">
            <v>242.82889541177775</v>
          </cell>
          <cell r="V196">
            <v>198.61304410745123</v>
          </cell>
          <cell r="W196">
            <v>511.05546935365669</v>
          </cell>
          <cell r="X196">
            <v>211.26157493933331</v>
          </cell>
          <cell r="Y196">
            <v>97.855146539000003</v>
          </cell>
          <cell r="Z196">
            <v>287.48785082556651</v>
          </cell>
          <cell r="AA196">
            <v>2684.1596631453808</v>
          </cell>
          <cell r="AB196">
            <v>2.3580043220809133</v>
          </cell>
          <cell r="AC196" t="e">
            <v>#VALUE!</v>
          </cell>
          <cell r="AD196">
            <v>2.3580043220809133</v>
          </cell>
          <cell r="AE196">
            <v>139.29688463322262</v>
          </cell>
          <cell r="AF196">
            <v>138.65641176632701</v>
          </cell>
          <cell r="AG196">
            <v>329.85988123361915</v>
          </cell>
          <cell r="AH196">
            <v>241.25266478841922</v>
          </cell>
          <cell r="AI196">
            <v>179.96494847638968</v>
          </cell>
          <cell r="AJ196">
            <v>163.69305167317788</v>
          </cell>
          <cell r="AK196">
            <v>194.7889101078257</v>
          </cell>
          <cell r="AP196">
            <v>-1.3528202868892834</v>
          </cell>
          <cell r="AQ196">
            <v>13.429789711923007</v>
          </cell>
          <cell r="AR196">
            <v>-35.798785557691247</v>
          </cell>
          <cell r="AS196">
            <v>1.3544601420178992</v>
          </cell>
          <cell r="AT196">
            <v>-16.335329065499678</v>
          </cell>
          <cell r="AU196">
            <v>-18.963475546420682</v>
          </cell>
          <cell r="AV196">
            <v>48.039985303952051</v>
          </cell>
          <cell r="AY196">
            <v>290.03026582458335</v>
          </cell>
          <cell r="AZ196">
            <v>584.09136150051131</v>
          </cell>
          <cell r="BA196">
            <v>826.69848643094838</v>
          </cell>
          <cell r="BB196">
            <v>990.32810584183846</v>
          </cell>
          <cell r="BC196">
            <v>1135.0576819685957</v>
          </cell>
          <cell r="BD196">
            <v>1377.8865773803732</v>
          </cell>
          <cell r="BE196">
            <v>1576.4996214878245</v>
          </cell>
          <cell r="BH196">
            <v>277.95329639954963</v>
          </cell>
          <cell r="BI196">
            <v>607.81317763316883</v>
          </cell>
          <cell r="BJ196">
            <v>849.06584242158806</v>
          </cell>
          <cell r="BK196">
            <v>1029.0307908979776</v>
          </cell>
          <cell r="BL196">
            <v>1192.7238425711555</v>
          </cell>
          <cell r="BM196">
            <v>1387.5127526789815</v>
          </cell>
          <cell r="BN196">
            <v>1387.5127526789815</v>
          </cell>
          <cell r="BQ196">
            <v>12.07696942503371</v>
          </cell>
          <cell r="BR196">
            <v>-23.721816132657551</v>
          </cell>
          <cell r="BS196">
            <v>-22.367355990639567</v>
          </cell>
          <cell r="BT196">
            <v>-38.702685056139217</v>
          </cell>
          <cell r="BU196">
            <v>-57.666160602559842</v>
          </cell>
          <cell r="BV196">
            <v>-9.6261752986083593</v>
          </cell>
          <cell r="BW196">
            <v>188.98686880884293</v>
          </cell>
          <cell r="BZ196">
            <v>1.016651358378805</v>
          </cell>
          <cell r="CA196">
            <v>1.0683019321253338</v>
          </cell>
        </row>
        <row r="197">
          <cell r="Q197">
            <v>250.2770903</v>
          </cell>
          <cell r="R197">
            <v>181.92547436683</v>
          </cell>
          <cell r="S197">
            <v>136.10404965729001</v>
          </cell>
          <cell r="T197">
            <v>66.59179432900001</v>
          </cell>
          <cell r="U197">
            <v>201.49002999999999</v>
          </cell>
          <cell r="V197">
            <v>117.15720660522</v>
          </cell>
          <cell r="W197">
            <v>455.76433764899002</v>
          </cell>
          <cell r="X197">
            <v>119.3005</v>
          </cell>
          <cell r="Y197">
            <v>80.678799999999995</v>
          </cell>
          <cell r="Z197">
            <v>223.83</v>
          </cell>
          <cell r="AA197">
            <v>2034.9541098073298</v>
          </cell>
          <cell r="AB197">
            <v>1.725590518563513</v>
          </cell>
          <cell r="AC197" t="str">
            <v xml:space="preserve"> </v>
          </cell>
          <cell r="AD197">
            <v>1.725590518563513</v>
          </cell>
          <cell r="AE197">
            <v>105.5949751885439</v>
          </cell>
          <cell r="AF197">
            <v>83.460269798793149</v>
          </cell>
          <cell r="AG197">
            <v>259.77615401441949</v>
          </cell>
          <cell r="AH197">
            <v>167.34054464170501</v>
          </cell>
          <cell r="AI197">
            <v>133.32951094867099</v>
          </cell>
          <cell r="AJ197">
            <v>88.77389837829439</v>
          </cell>
          <cell r="AK197">
            <v>161.08700066314699</v>
          </cell>
          <cell r="AP197">
            <v>2.2549181114560923</v>
          </cell>
          <cell r="AQ197">
            <v>10.524663801206856</v>
          </cell>
          <cell r="AR197">
            <v>-9.499063714419492</v>
          </cell>
          <cell r="AS197">
            <v>14.584929725124994</v>
          </cell>
          <cell r="AT197">
            <v>2.7745387086190192</v>
          </cell>
          <cell r="AU197">
            <v>-22.182104049294381</v>
          </cell>
          <cell r="AV197">
            <v>40.403029336852995</v>
          </cell>
          <cell r="AY197">
            <v>201.8348269</v>
          </cell>
          <cell r="AZ197">
            <v>452.11191719999999</v>
          </cell>
          <cell r="BA197">
            <v>634.03739156683002</v>
          </cell>
          <cell r="BB197">
            <v>770.14144122412006</v>
          </cell>
          <cell r="BC197">
            <v>836.73323555312004</v>
          </cell>
          <cell r="BD197">
            <v>1038.22326555312</v>
          </cell>
          <cell r="BE197">
            <v>1155.3804721583399</v>
          </cell>
          <cell r="BH197">
            <v>189.05524498733706</v>
          </cell>
          <cell r="BI197">
            <v>448.83139900175655</v>
          </cell>
          <cell r="BJ197">
            <v>616.17194364346153</v>
          </cell>
          <cell r="BK197">
            <v>749.50145459213252</v>
          </cell>
          <cell r="BL197">
            <v>838.27535297042687</v>
          </cell>
          <cell r="BM197">
            <v>999.36235363357389</v>
          </cell>
          <cell r="BN197">
            <v>999.36235363357389</v>
          </cell>
          <cell r="BQ197">
            <v>12.779581912662934</v>
          </cell>
          <cell r="BR197">
            <v>3.2805181982434419</v>
          </cell>
          <cell r="BS197">
            <v>17.865447923368492</v>
          </cell>
          <cell r="BT197">
            <v>20.63998663198754</v>
          </cell>
          <cell r="BU197">
            <v>-1.5421174173068266</v>
          </cell>
          <cell r="BV197">
            <v>38.860911919546083</v>
          </cell>
          <cell r="BW197">
            <v>156.01811852476601</v>
          </cell>
          <cell r="BZ197">
            <v>0.74944735764477921</v>
          </cell>
          <cell r="CA197">
            <v>0.75082860530469142</v>
          </cell>
        </row>
        <row r="198">
          <cell r="Q198">
            <v>43.784005375927912</v>
          </cell>
          <cell r="R198">
            <v>60.681650563607135</v>
          </cell>
          <cell r="S198">
            <v>27.525569753600006</v>
          </cell>
          <cell r="T198">
            <v>78.137781797757199</v>
          </cell>
          <cell r="U198">
            <v>41.338865411777768</v>
          </cell>
          <cell r="V198">
            <v>81.455837502231233</v>
          </cell>
          <cell r="W198">
            <v>55.291131704666668</v>
          </cell>
          <cell r="X198">
            <v>91.961074939333315</v>
          </cell>
          <cell r="Y198">
            <v>17.176346539000001</v>
          </cell>
          <cell r="Z198">
            <v>63.657850825566527</v>
          </cell>
          <cell r="AA198">
            <v>649.205553338051</v>
          </cell>
          <cell r="AB198">
            <v>0.63241380351740051</v>
          </cell>
          <cell r="AC198" t="str">
            <v xml:space="preserve"> </v>
          </cell>
          <cell r="AD198">
            <v>0.63241380351740051</v>
          </cell>
          <cell r="AE198">
            <v>33.701909444678712</v>
          </cell>
          <cell r="AF198">
            <v>55.196141967533862</v>
          </cell>
          <cell r="AG198">
            <v>70.083727219199687</v>
          </cell>
          <cell r="AH198">
            <v>73.91212014671423</v>
          </cell>
          <cell r="AI198">
            <v>46.635437527718707</v>
          </cell>
          <cell r="AJ198">
            <v>74.9191532948835</v>
          </cell>
          <cell r="AK198">
            <v>33.701909444678712</v>
          </cell>
          <cell r="AP198">
            <v>-3.6077383983453757</v>
          </cell>
          <cell r="AQ198">
            <v>2.9051259107161442</v>
          </cell>
          <cell r="AR198">
            <v>-26.299721843271776</v>
          </cell>
          <cell r="AS198">
            <v>-13.230469583107094</v>
          </cell>
          <cell r="AT198">
            <v>-19.109867774118701</v>
          </cell>
          <cell r="AU198">
            <v>3.2186285028736989</v>
          </cell>
          <cell r="AV198">
            <v>7.6369559670990554</v>
          </cell>
          <cell r="AY198">
            <v>88.195438924583343</v>
          </cell>
          <cell r="AZ198">
            <v>131.97944430051126</v>
          </cell>
          <cell r="BA198">
            <v>192.66109486411841</v>
          </cell>
          <cell r="BB198">
            <v>220.18666461771841</v>
          </cell>
          <cell r="BC198">
            <v>298.32444641547562</v>
          </cell>
          <cell r="BD198">
            <v>339.66331182725338</v>
          </cell>
          <cell r="BE198">
            <v>421.11914932948463</v>
          </cell>
          <cell r="BH198">
            <v>88.898051412212567</v>
          </cell>
          <cell r="BI198">
            <v>158.98177863141225</v>
          </cell>
          <cell r="BJ198">
            <v>232.89389877812647</v>
          </cell>
          <cell r="BK198">
            <v>279.52933630584516</v>
          </cell>
          <cell r="BL198">
            <v>354.44848960072864</v>
          </cell>
          <cell r="BM198">
            <v>388.15039904540737</v>
          </cell>
          <cell r="BN198">
            <v>388.15039904540737</v>
          </cell>
          <cell r="BQ198">
            <v>-0.70261248762922435</v>
          </cell>
          <cell r="BR198">
            <v>-27.002334330900993</v>
          </cell>
          <cell r="BS198">
            <v>-40.232803914008059</v>
          </cell>
          <cell r="BT198">
            <v>-59.342671688126757</v>
          </cell>
          <cell r="BU198">
            <v>-56.124043185253015</v>
          </cell>
          <cell r="BV198">
            <v>-48.487087218153988</v>
          </cell>
          <cell r="BW198">
            <v>32.968750284077259</v>
          </cell>
          <cell r="BZ198">
            <v>0.26720400073402589</v>
          </cell>
          <cell r="CA198">
            <v>0.31747332682064217</v>
          </cell>
        </row>
        <row r="201">
          <cell r="Q201">
            <v>-453.36060913068718</v>
          </cell>
          <cell r="R201">
            <v>-200.99598413182298</v>
          </cell>
          <cell r="S201">
            <v>-282.85149968235692</v>
          </cell>
          <cell r="T201">
            <v>211.58693265500938</v>
          </cell>
          <cell r="U201">
            <v>-101.53025537148301</v>
          </cell>
          <cell r="V201">
            <v>354.6165870373809</v>
          </cell>
          <cell r="W201">
            <v>-492.70167044281538</v>
          </cell>
          <cell r="X201">
            <v>179.51424757188079</v>
          </cell>
          <cell r="Y201">
            <v>-386.7501104948301</v>
          </cell>
          <cell r="Z201">
            <v>-20.858405670287311</v>
          </cell>
          <cell r="AA201">
            <v>-2588.1556149846056</v>
          </cell>
          <cell r="AB201">
            <v>-2.3932970142848156</v>
          </cell>
          <cell r="AC201" t="e">
            <v>#VALUE!</v>
          </cell>
          <cell r="AD201">
            <v>-2.5193936519788345</v>
          </cell>
          <cell r="AE201">
            <v>-342.42051332934034</v>
          </cell>
          <cell r="AF201">
            <v>406.54498249970561</v>
          </cell>
          <cell r="AG201">
            <v>-666.02484487698825</v>
          </cell>
          <cell r="AH201">
            <v>-139.50961375217958</v>
          </cell>
          <cell r="AI201">
            <v>-349.43378398148525</v>
          </cell>
          <cell r="AJ201">
            <v>139.11951925919243</v>
          </cell>
          <cell r="AK201">
            <v>-147.46399630213136</v>
          </cell>
          <cell r="AP201">
            <v>-57.990141249089447</v>
          </cell>
          <cell r="AQ201">
            <v>-154.3404523005504</v>
          </cell>
          <cell r="AR201">
            <v>212.66423574630107</v>
          </cell>
          <cell r="AS201">
            <v>-61.486370379643404</v>
          </cell>
          <cell r="AT201">
            <v>66.582284299128332</v>
          </cell>
          <cell r="AU201">
            <v>72.467413395816948</v>
          </cell>
          <cell r="AV201">
            <v>45.933740930648355</v>
          </cell>
          <cell r="AY201">
            <v>-148.20612437927457</v>
          </cell>
          <cell r="AZ201">
            <v>-601.56673350996107</v>
          </cell>
          <cell r="BA201">
            <v>-802.56271764178473</v>
          </cell>
          <cell r="BB201">
            <v>-1085.4142173241407</v>
          </cell>
          <cell r="BC201">
            <v>-873.82728466913341</v>
          </cell>
          <cell r="BD201">
            <v>-975.35754004061528</v>
          </cell>
          <cell r="BE201">
            <v>-620.74095300323438</v>
          </cell>
          <cell r="BH201">
            <v>6.1256000615321682</v>
          </cell>
          <cell r="BI201">
            <v>-601.90037570662298</v>
          </cell>
          <cell r="BJ201">
            <v>-741.40998945880165</v>
          </cell>
          <cell r="BK201">
            <v>-1090.8437734402869</v>
          </cell>
          <cell r="BL201">
            <v>-951.72425418109469</v>
          </cell>
          <cell r="BM201">
            <v>-1099.1882504832267</v>
          </cell>
          <cell r="BN201">
            <v>-1099.1882504832267</v>
          </cell>
          <cell r="BQ201">
            <v>-154.33172444080662</v>
          </cell>
          <cell r="BR201">
            <v>0.33364219666083272</v>
          </cell>
          <cell r="BS201">
            <v>-61.152728182982742</v>
          </cell>
          <cell r="BT201">
            <v>5.4295561161453136</v>
          </cell>
          <cell r="BU201">
            <v>77.8969695119618</v>
          </cell>
          <cell r="BV201">
            <v>123.83071044261146</v>
          </cell>
          <cell r="BW201">
            <v>478.44729747999236</v>
          </cell>
          <cell r="BZ201">
            <v>-0.78267185012709917</v>
          </cell>
          <cell r="CA201">
            <v>-0.85244280637539926</v>
          </cell>
        </row>
        <row r="203">
          <cell r="Q203">
            <v>404.7786453096212</v>
          </cell>
          <cell r="R203">
            <v>265.80763936931908</v>
          </cell>
          <cell r="S203">
            <v>241.58523357122994</v>
          </cell>
          <cell r="T203">
            <v>258.14069976800113</v>
          </cell>
          <cell r="U203">
            <v>246.26153916855324</v>
          </cell>
          <cell r="V203">
            <v>254.81999630365004</v>
          </cell>
          <cell r="W203">
            <v>217.43101778686668</v>
          </cell>
          <cell r="X203">
            <v>294.67137153757579</v>
          </cell>
          <cell r="Y203">
            <v>292.82296226800003</v>
          </cell>
          <cell r="Z203">
            <v>671.79916426696855</v>
          </cell>
          <cell r="AA203">
            <v>3593.7375903045527</v>
          </cell>
          <cell r="AB203" t="e">
            <v>#VALUE!</v>
          </cell>
          <cell r="AC203" t="e">
            <v>#VALUE!</v>
          </cell>
          <cell r="AD203">
            <v>2.6715333763513591</v>
          </cell>
          <cell r="AE203">
            <v>233.55099404603934</v>
          </cell>
          <cell r="AF203">
            <v>376.67698818875624</v>
          </cell>
          <cell r="AG203">
            <v>566.83263536502761</v>
          </cell>
          <cell r="AH203">
            <v>243.77043497050661</v>
          </cell>
          <cell r="AI203">
            <v>212.5075514024339</v>
          </cell>
          <cell r="AJ203">
            <v>245.09899648454331</v>
          </cell>
          <cell r="AK203">
            <v>225.82966824904469</v>
          </cell>
          <cell r="AP203">
            <v>-82.345610499372668</v>
          </cell>
          <cell r="AQ203">
            <v>-82.263050780656215</v>
          </cell>
          <cell r="AR203">
            <v>-162.05399005540642</v>
          </cell>
          <cell r="AS203">
            <v>22.037204398812463</v>
          </cell>
          <cell r="AT203">
            <v>29.077682168796031</v>
          </cell>
          <cell r="AU203">
            <v>13.041703283457821</v>
          </cell>
          <cell r="AV203">
            <v>20.431870919508555</v>
          </cell>
          <cell r="AY203">
            <v>445.61932095476669</v>
          </cell>
          <cell r="AZ203">
            <v>850.39796626438783</v>
          </cell>
          <cell r="BA203">
            <v>1116.2056056337069</v>
          </cell>
          <cell r="BB203">
            <v>1357.7908392049369</v>
          </cell>
          <cell r="BC203">
            <v>1615.9315389729379</v>
          </cell>
          <cell r="BD203">
            <v>1862.1930781414915</v>
          </cell>
          <cell r="BE203">
            <v>2117.0130744451417</v>
          </cell>
          <cell r="BH203">
            <v>610.22798223479549</v>
          </cell>
          <cell r="BI203">
            <v>1177.0606175998232</v>
          </cell>
          <cell r="BJ203">
            <v>1420.8310525703296</v>
          </cell>
          <cell r="BK203">
            <v>1633.3386039727634</v>
          </cell>
          <cell r="BL203">
            <v>1878.4376004573069</v>
          </cell>
          <cell r="BM203">
            <v>2104.2672687063514</v>
          </cell>
          <cell r="BN203">
            <v>2104.2672687063514</v>
          </cell>
          <cell r="BQ203">
            <v>-164.60866128002888</v>
          </cell>
          <cell r="BR203">
            <v>-326.66265133543533</v>
          </cell>
          <cell r="BS203">
            <v>-304.62544693662289</v>
          </cell>
          <cell r="BT203">
            <v>-275.54776476782672</v>
          </cell>
          <cell r="BU203">
            <v>-262.5060614843689</v>
          </cell>
          <cell r="BV203">
            <v>-242.07419056485992</v>
          </cell>
          <cell r="BW203">
            <v>12.745805738790295</v>
          </cell>
          <cell r="BZ203">
            <v>1.4473616805929372</v>
          </cell>
          <cell r="CA203">
            <v>1.6824837789940452</v>
          </cell>
        </row>
        <row r="205">
          <cell r="Q205">
            <v>1967.561798502649</v>
          </cell>
          <cell r="R205">
            <v>1601.3593586210206</v>
          </cell>
          <cell r="S205">
            <v>1700.632725426872</v>
          </cell>
          <cell r="T205">
            <v>1417.4514927429736</v>
          </cell>
          <cell r="U205">
            <v>1843.8241934066289</v>
          </cell>
          <cell r="V205">
            <v>1413.4552901216946</v>
          </cell>
          <cell r="W205">
            <v>1993.6851469276467</v>
          </cell>
          <cell r="X205">
            <v>1442.8363761355058</v>
          </cell>
          <cell r="Y205">
            <v>1619.0656806351003</v>
          </cell>
          <cell r="Z205">
            <v>2116.219692815831</v>
          </cell>
          <cell r="AA205">
            <v>19767.110563321941</v>
          </cell>
          <cell r="AB205" t="e">
            <v>#VALUE!</v>
          </cell>
          <cell r="AC205" t="e">
            <v>#VALUE!</v>
          </cell>
          <cell r="AD205">
            <v>17.277752056100546</v>
          </cell>
          <cell r="AE205">
            <v>1302.3073577677512</v>
          </cell>
          <cell r="AF205">
            <v>1408.2547076321514</v>
          </cell>
          <cell r="AG205">
            <v>2257.467780242016</v>
          </cell>
          <cell r="AH205">
            <v>1602.550304772906</v>
          </cell>
          <cell r="AI205">
            <v>1586.9993259246439</v>
          </cell>
          <cell r="AJ205">
            <v>1424.4919971241065</v>
          </cell>
          <cell r="AK205">
            <v>1760.1468281597852</v>
          </cell>
          <cell r="AP205">
            <v>-10.981333217537895</v>
          </cell>
          <cell r="AQ205">
            <v>-48.561924196343853</v>
          </cell>
          <cell r="AR205">
            <v>-289.90598173936701</v>
          </cell>
          <cell r="AS205">
            <v>-1.1909461518853277</v>
          </cell>
          <cell r="AT205">
            <v>113.63339950222803</v>
          </cell>
          <cell r="AU205">
            <v>-7.0405043811329051</v>
          </cell>
          <cell r="AV205">
            <v>83.677365246843692</v>
          </cell>
          <cell r="AY205">
            <v>2651.0188079860209</v>
          </cell>
          <cell r="AZ205">
            <v>4618.5806064886692</v>
          </cell>
          <cell r="BA205">
            <v>6219.939965109691</v>
          </cell>
          <cell r="BB205">
            <v>7920.5726905365627</v>
          </cell>
          <cell r="BC205">
            <v>9338.0241832795364</v>
          </cell>
          <cell r="BD205">
            <v>11181.848376686165</v>
          </cell>
          <cell r="BE205">
            <v>12595.303666807858</v>
          </cell>
          <cell r="BH205">
            <v>2710.5620653999026</v>
          </cell>
          <cell r="BI205">
            <v>4968.0298456419187</v>
          </cell>
          <cell r="BJ205">
            <v>6570.5801504148239</v>
          </cell>
          <cell r="BK205">
            <v>8157.5794763394679</v>
          </cell>
          <cell r="BL205">
            <v>9582.0714734635749</v>
          </cell>
          <cell r="BM205">
            <v>11342.218301623359</v>
          </cell>
          <cell r="BN205">
            <v>11342.218301623359</v>
          </cell>
          <cell r="BQ205">
            <v>-59.543257413881875</v>
          </cell>
          <cell r="BR205">
            <v>-349.44923915324841</v>
          </cell>
          <cell r="BS205">
            <v>-350.64018530513346</v>
          </cell>
          <cell r="BT205">
            <v>-237.00678580290509</v>
          </cell>
          <cell r="BU205">
            <v>-244.04729018403773</v>
          </cell>
          <cell r="BV205">
            <v>-160.36992493719481</v>
          </cell>
          <cell r="BW205">
            <v>1253.0853651844991</v>
          </cell>
          <cell r="BZ205">
            <v>8.363905307473118</v>
          </cell>
          <cell r="CA205">
            <v>8.5824942065359018</v>
          </cell>
        </row>
        <row r="207">
          <cell r="Q207">
            <v>-858.13925444030838</v>
          </cell>
          <cell r="R207">
            <v>-466.80362350114206</v>
          </cell>
          <cell r="S207">
            <v>-524.43673325358691</v>
          </cell>
          <cell r="T207">
            <v>-46.553767112991636</v>
          </cell>
          <cell r="U207">
            <v>-347.79179454003634</v>
          </cell>
          <cell r="V207">
            <v>99.796590733730909</v>
          </cell>
          <cell r="W207">
            <v>-710.13268822968212</v>
          </cell>
          <cell r="X207">
            <v>-115.15712396569506</v>
          </cell>
          <cell r="Y207">
            <v>-679.57307276283018</v>
          </cell>
          <cell r="Z207">
            <v>-692.65756993725586</v>
          </cell>
          <cell r="AA207">
            <v>-6181.8932052891578</v>
          </cell>
          <cell r="AB207" t="e">
            <v>#VALUE!</v>
          </cell>
          <cell r="AC207" t="e">
            <v>#VALUE!</v>
          </cell>
          <cell r="AD207">
            <v>-5.1909270283301936</v>
          </cell>
          <cell r="AE207">
            <v>-575.97150737537959</v>
          </cell>
          <cell r="AF207">
            <v>29.867994310949371</v>
          </cell>
          <cell r="AG207">
            <v>-1232.857480242016</v>
          </cell>
          <cell r="AH207">
            <v>-383.28004872268616</v>
          </cell>
          <cell r="AI207">
            <v>-561.94133538391907</v>
          </cell>
          <cell r="AJ207">
            <v>-105.97947722535082</v>
          </cell>
          <cell r="AK207">
            <v>-373.29366455117611</v>
          </cell>
          <cell r="AP207">
            <v>24.355469250283022</v>
          </cell>
          <cell r="AQ207">
            <v>-72.077401519894238</v>
          </cell>
          <cell r="AR207">
            <v>374.7182258017076</v>
          </cell>
          <cell r="AS207">
            <v>-83.523574778455895</v>
          </cell>
          <cell r="AT207">
            <v>37.50460213033216</v>
          </cell>
          <cell r="AU207">
            <v>59.425710112359184</v>
          </cell>
          <cell r="AV207">
            <v>25.501870011139772</v>
          </cell>
          <cell r="AY207">
            <v>-593.82544533404143</v>
          </cell>
          <cell r="AZ207">
            <v>-1451.9646997743489</v>
          </cell>
          <cell r="BA207">
            <v>-1918.7683232754916</v>
          </cell>
          <cell r="BB207">
            <v>-2443.2050565290774</v>
          </cell>
          <cell r="BC207">
            <v>-2489.7588236420706</v>
          </cell>
          <cell r="BD207">
            <v>-2837.550618182107</v>
          </cell>
          <cell r="BE207">
            <v>-2737.7540274483763</v>
          </cell>
          <cell r="BH207">
            <v>-604.10238217326332</v>
          </cell>
          <cell r="BI207">
            <v>-1778.9609933064467</v>
          </cell>
          <cell r="BJ207">
            <v>-2162.2410420291317</v>
          </cell>
          <cell r="BK207">
            <v>-2724.1823774130507</v>
          </cell>
          <cell r="BL207">
            <v>-2830.1618546384016</v>
          </cell>
          <cell r="BM207">
            <v>-3203.4555191895788</v>
          </cell>
          <cell r="BN207">
            <v>-3203.4555191895788</v>
          </cell>
          <cell r="BQ207">
            <v>10.276936839222273</v>
          </cell>
          <cell r="BR207">
            <v>326.99629353209616</v>
          </cell>
          <cell r="BS207">
            <v>243.47271875364015</v>
          </cell>
          <cell r="BT207">
            <v>280.97732088397203</v>
          </cell>
          <cell r="BU207">
            <v>340.4030309963307</v>
          </cell>
          <cell r="BV207">
            <v>365.90490100747184</v>
          </cell>
          <cell r="BW207">
            <v>465.70149174120252</v>
          </cell>
          <cell r="BZ207">
            <v>-2.2300335307200356</v>
          </cell>
          <cell r="CA207">
            <v>-2.5349265853694445</v>
          </cell>
        </row>
        <row r="209">
          <cell r="Q209">
            <v>40.036821937128892</v>
          </cell>
          <cell r="R209">
            <v>25.893005499405454</v>
          </cell>
          <cell r="S209">
            <v>5.5265848677800014</v>
          </cell>
          <cell r="T209">
            <v>1.5822323980600004</v>
          </cell>
          <cell r="U209">
            <v>4.3351867676299989</v>
          </cell>
          <cell r="V209">
            <v>31.716771812076669</v>
          </cell>
          <cell r="W209">
            <v>30.122478628093333</v>
          </cell>
          <cell r="X209">
            <v>5.2764389490909096</v>
          </cell>
          <cell r="Y209">
            <v>-1.8040880479999979</v>
          </cell>
          <cell r="Z209">
            <v>-2.3055015394444442</v>
          </cell>
          <cell r="AA209">
            <v>196.03832182802412</v>
          </cell>
          <cell r="AB209">
            <v>0.13664361298893576</v>
          </cell>
          <cell r="AC209">
            <v>4.6182777401568315E-2</v>
          </cell>
          <cell r="AD209">
            <v>0.18282639039050408</v>
          </cell>
          <cell r="AE209">
            <v>14.874000000000001</v>
          </cell>
          <cell r="AF209">
            <v>35.719349956987656</v>
          </cell>
          <cell r="AG209">
            <v>45.633769106525087</v>
          </cell>
          <cell r="AH209">
            <v>29.007659191067077</v>
          </cell>
          <cell r="AI209">
            <v>13.842499999999999</v>
          </cell>
          <cell r="AJ209">
            <v>18.993415301163697</v>
          </cell>
          <cell r="AK209">
            <v>10.192499999999999</v>
          </cell>
          <cell r="AP209">
            <v>-3.6613825587766673</v>
          </cell>
          <cell r="AQ209">
            <v>8.7264231579923432</v>
          </cell>
          <cell r="AR209">
            <v>-5.596947169396195</v>
          </cell>
          <cell r="AS209">
            <v>-3.1146536916616228</v>
          </cell>
          <cell r="AT209">
            <v>-8.3159151322199989</v>
          </cell>
          <cell r="AU209">
            <v>-17.411182903103697</v>
          </cell>
          <cell r="AV209">
            <v>-5.8573132323700001</v>
          </cell>
          <cell r="AY209">
            <v>55.658390556203337</v>
          </cell>
          <cell r="AZ209">
            <v>95.695212493332235</v>
          </cell>
          <cell r="BA209">
            <v>121.58821799273768</v>
          </cell>
          <cell r="BB209">
            <v>127.11480286051768</v>
          </cell>
          <cell r="BC209">
            <v>128.69703525857767</v>
          </cell>
          <cell r="BD209">
            <v>133.03222202620768</v>
          </cell>
          <cell r="BE209">
            <v>164.74899383828435</v>
          </cell>
          <cell r="BH209">
            <v>50.593349956987652</v>
          </cell>
          <cell r="BI209">
            <v>96.227119063512731</v>
          </cell>
          <cell r="BJ209">
            <v>125.23477825457981</v>
          </cell>
          <cell r="BK209">
            <v>139.07727825457982</v>
          </cell>
          <cell r="BL209">
            <v>158.07069355574353</v>
          </cell>
          <cell r="BM209">
            <v>168.26319355574353</v>
          </cell>
          <cell r="BN209">
            <v>168.26319355574353</v>
          </cell>
          <cell r="BQ209">
            <v>5.0650405992156795</v>
          </cell>
          <cell r="BR209">
            <v>-0.53190657018050835</v>
          </cell>
          <cell r="BS209">
            <v>-3.6465602618421329</v>
          </cell>
          <cell r="BT209">
            <v>-11.962475394062128</v>
          </cell>
          <cell r="BU209">
            <v>-29.373658297165818</v>
          </cell>
          <cell r="BV209">
            <v>-35.23097152953585</v>
          </cell>
          <cell r="BW209">
            <v>-3.5141997174591779</v>
          </cell>
          <cell r="BZ209">
            <v>0.11527168864936856</v>
          </cell>
          <cell r="CA209">
            <v>0.14158116180017424</v>
          </cell>
        </row>
        <row r="211">
          <cell r="Q211">
            <v>-898.17607637743731</v>
          </cell>
          <cell r="R211">
            <v>-492.69662900054749</v>
          </cell>
          <cell r="S211">
            <v>-529.96331812136691</v>
          </cell>
          <cell r="T211">
            <v>-48.135999511051637</v>
          </cell>
          <cell r="U211">
            <v>-352.12698130766631</v>
          </cell>
          <cell r="V211">
            <v>68.079818921654237</v>
          </cell>
          <cell r="W211">
            <v>-740.25516685777541</v>
          </cell>
          <cell r="X211">
            <v>-120.43356291478597</v>
          </cell>
          <cell r="Y211">
            <v>-677.76898471483014</v>
          </cell>
          <cell r="Z211">
            <v>-690.35206839781142</v>
          </cell>
          <cell r="AA211">
            <v>-6377.9315271171818</v>
          </cell>
          <cell r="AB211" t="e">
            <v>#VALUE!</v>
          </cell>
          <cell r="AC211" t="e">
            <v>#VALUE!</v>
          </cell>
          <cell r="AD211">
            <v>-5.3737534187206979</v>
          </cell>
          <cell r="AE211">
            <v>-590.84550737537961</v>
          </cell>
          <cell r="AF211">
            <v>-5.8513556460382858</v>
          </cell>
          <cell r="AG211">
            <v>-1278.491249348541</v>
          </cell>
          <cell r="AH211">
            <v>-412.28770791375325</v>
          </cell>
          <cell r="AI211">
            <v>-575.78383538391904</v>
          </cell>
          <cell r="AJ211">
            <v>-124.97289252651451</v>
          </cell>
          <cell r="AK211">
            <v>-383.4861645511761</v>
          </cell>
          <cell r="AP211">
            <v>28.016851809059744</v>
          </cell>
          <cell r="AQ211">
            <v>-80.803824677886581</v>
          </cell>
          <cell r="AR211">
            <v>380.31517297110372</v>
          </cell>
          <cell r="AS211">
            <v>-80.408921086794237</v>
          </cell>
          <cell r="AT211">
            <v>45.82051726255213</v>
          </cell>
          <cell r="AU211">
            <v>76.836893015462877</v>
          </cell>
          <cell r="AV211">
            <v>31.35918324350979</v>
          </cell>
          <cell r="AY211">
            <v>-649.48383589024479</v>
          </cell>
          <cell r="AZ211">
            <v>-1547.6599122676812</v>
          </cell>
          <cell r="BA211">
            <v>-2040.3565412682294</v>
          </cell>
          <cell r="BB211">
            <v>-2570.319859389595</v>
          </cell>
          <cell r="BC211">
            <v>-2618.4558589006483</v>
          </cell>
          <cell r="BD211">
            <v>-2970.5828402083148</v>
          </cell>
          <cell r="BE211">
            <v>-2902.5030212866604</v>
          </cell>
          <cell r="BH211">
            <v>-654.69573213025092</v>
          </cell>
          <cell r="BI211">
            <v>-1875.1881123699593</v>
          </cell>
          <cell r="BJ211">
            <v>-2287.4758202837115</v>
          </cell>
          <cell r="BK211">
            <v>-2863.2596556676308</v>
          </cell>
          <cell r="BL211">
            <v>-2988.2325481941452</v>
          </cell>
          <cell r="BM211">
            <v>-3371.7187127453221</v>
          </cell>
          <cell r="BN211">
            <v>-3371.7187127453221</v>
          </cell>
          <cell r="BQ211">
            <v>5.2118962400065936</v>
          </cell>
          <cell r="BR211">
            <v>327.52820010227668</v>
          </cell>
          <cell r="BS211">
            <v>247.11927901548228</v>
          </cell>
          <cell r="BT211">
            <v>292.93979627803418</v>
          </cell>
          <cell r="BU211">
            <v>369.77668929349653</v>
          </cell>
          <cell r="BV211">
            <v>401.13587253700734</v>
          </cell>
          <cell r="BW211">
            <v>469.21569145866169</v>
          </cell>
          <cell r="BZ211">
            <v>-2.3453052193694042</v>
          </cell>
          <cell r="CA211">
            <v>-2.6765077471696186</v>
          </cell>
        </row>
        <row r="213">
          <cell r="Q213">
            <v>890.21048852006777</v>
          </cell>
          <cell r="R213">
            <v>489.17203684915734</v>
          </cell>
          <cell r="S213">
            <v>526.4204178422068</v>
          </cell>
          <cell r="T213">
            <v>43.394175336371745</v>
          </cell>
          <cell r="U213">
            <v>349.40508194797616</v>
          </cell>
          <cell r="V213">
            <v>-71.192121544294196</v>
          </cell>
          <cell r="W213">
            <v>731.83657163718533</v>
          </cell>
          <cell r="X213">
            <v>67.723031706633833</v>
          </cell>
          <cell r="Y213">
            <v>525.49327769146953</v>
          </cell>
          <cell r="Z213">
            <v>602.33735328808928</v>
          </cell>
          <cell r="AA213">
            <v>4794.4480445924892</v>
          </cell>
          <cell r="AB213" t="e">
            <v>#REF!</v>
          </cell>
          <cell r="AC213" t="e">
            <v>#VALUE!</v>
          </cell>
          <cell r="AD213" t="e">
            <v>#REF!</v>
          </cell>
          <cell r="AE213">
            <v>590.84550737537973</v>
          </cell>
          <cell r="AF213">
            <v>5.8513556460382006</v>
          </cell>
          <cell r="AG213">
            <v>1278.4912493485408</v>
          </cell>
          <cell r="AH213">
            <v>412.28770791375325</v>
          </cell>
          <cell r="AI213">
            <v>575.78383538391915</v>
          </cell>
          <cell r="AJ213">
            <v>124.97289252651456</v>
          </cell>
          <cell r="AK213">
            <v>383.48616455117605</v>
          </cell>
          <cell r="AP213">
            <v>-31.100615840510159</v>
          </cell>
          <cell r="AQ213">
            <v>74.051484136716454</v>
          </cell>
          <cell r="AR213">
            <v>-388.28076082847303</v>
          </cell>
          <cell r="AS213">
            <v>76.884328935404085</v>
          </cell>
          <cell r="AT213">
            <v>-49.363417541712352</v>
          </cell>
          <cell r="AU213">
            <v>-81.578717190142811</v>
          </cell>
          <cell r="AV213">
            <v>-34.081082603199889</v>
          </cell>
          <cell r="AY213">
            <v>846.91361491698945</v>
          </cell>
          <cell r="AZ213">
            <v>1529.8582198376919</v>
          </cell>
          <cell r="BA213">
            <v>2019.030256686849</v>
          </cell>
          <cell r="BB213">
            <v>2545.450674529056</v>
          </cell>
          <cell r="BC213">
            <v>2588.8448498654279</v>
          </cell>
          <cell r="BD213">
            <v>2938.2499318134041</v>
          </cell>
          <cell r="BE213">
            <v>2867.0578102691097</v>
          </cell>
          <cell r="BH213">
            <v>1958.1032157369573</v>
          </cell>
          <cell r="BI213">
            <v>1875.1881123699591</v>
          </cell>
          <cell r="BJ213">
            <v>2287.475820283712</v>
          </cell>
          <cell r="BK213">
            <v>2863.2596556676313</v>
          </cell>
          <cell r="BL213">
            <v>2988.2325481941457</v>
          </cell>
          <cell r="BM213">
            <v>3371.7187127453217</v>
          </cell>
          <cell r="BN213">
            <v>3371.7187127453217</v>
          </cell>
          <cell r="BQ213">
            <v>-1111.1896008199676</v>
          </cell>
          <cell r="BR213">
            <v>-345.32989253226719</v>
          </cell>
          <cell r="BS213">
            <v>-268.44556359686328</v>
          </cell>
          <cell r="BT213">
            <v>-317.80898113857529</v>
          </cell>
          <cell r="BU213">
            <v>-399.38769832871822</v>
          </cell>
          <cell r="BV213">
            <v>-433.46878093191754</v>
          </cell>
          <cell r="BW213">
            <v>-504.66090247621196</v>
          </cell>
          <cell r="BZ213">
            <v>2.3187831553044198</v>
          </cell>
          <cell r="CA213">
            <v>2.6765077471696195</v>
          </cell>
        </row>
        <row r="215">
          <cell r="Q215">
            <v>2.9894620952923319</v>
          </cell>
          <cell r="R215">
            <v>-164.77816799706926</v>
          </cell>
          <cell r="S215">
            <v>-295.41200307049195</v>
          </cell>
          <cell r="T215">
            <v>1.1693489214799122</v>
          </cell>
          <cell r="U215">
            <v>-10.156778040254203</v>
          </cell>
          <cell r="V215">
            <v>2.7434353768728386</v>
          </cell>
          <cell r="W215">
            <v>-93.031746413190135</v>
          </cell>
          <cell r="X215">
            <v>43.998957597113261</v>
          </cell>
          <cell r="Y215">
            <v>24.711978947638865</v>
          </cell>
          <cell r="Z215">
            <v>189.83435812515449</v>
          </cell>
          <cell r="AA215">
            <v>759.39219859510604</v>
          </cell>
          <cell r="AB215">
            <v>0.59382894509799877</v>
          </cell>
          <cell r="AC215" t="e">
            <v>#VALUE!</v>
          </cell>
          <cell r="AD215">
            <v>0.90598130732779336</v>
          </cell>
          <cell r="AE215">
            <v>34.883341659996759</v>
          </cell>
          <cell r="AF215">
            <v>828.78595952418698</v>
          </cell>
          <cell r="AG215">
            <v>36.778636096465263</v>
          </cell>
          <cell r="AH215">
            <v>-103.89689032556608</v>
          </cell>
          <cell r="AI215">
            <v>-242.52994766108284</v>
          </cell>
          <cell r="AJ215">
            <v>52.087356112903294</v>
          </cell>
          <cell r="AK215">
            <v>40.920096609244311</v>
          </cell>
          <cell r="AP215">
            <v>-20.444387593865255</v>
          </cell>
          <cell r="AQ215">
            <v>214.09843946224112</v>
          </cell>
          <cell r="AR215">
            <v>-33.789174001172931</v>
          </cell>
          <cell r="AS215">
            <v>-60.881277671503184</v>
          </cell>
          <cell r="AT215">
            <v>-52.882055409409105</v>
          </cell>
          <cell r="AU215">
            <v>-50.918007191423385</v>
          </cell>
          <cell r="AV215">
            <v>-51.076874649498514</v>
          </cell>
          <cell r="AY215">
            <v>1057.3233530525597</v>
          </cell>
          <cell r="AZ215">
            <v>1060.3128151478522</v>
          </cell>
          <cell r="BA215">
            <v>895.53464715078269</v>
          </cell>
          <cell r="BB215">
            <v>600.12264408029068</v>
          </cell>
          <cell r="BC215">
            <v>601.29199300177049</v>
          </cell>
          <cell r="BD215">
            <v>591.13521496151668</v>
          </cell>
          <cell r="BE215">
            <v>593.87865033838955</v>
          </cell>
          <cell r="BH215">
            <v>863.66930118418372</v>
          </cell>
          <cell r="BI215">
            <v>900.44793728064883</v>
          </cell>
          <cell r="BJ215">
            <v>796.55104695508282</v>
          </cell>
          <cell r="BK215">
            <v>554.0210992939999</v>
          </cell>
          <cell r="BL215">
            <v>606.10845540690343</v>
          </cell>
          <cell r="BM215">
            <v>647.02855201614761</v>
          </cell>
          <cell r="BN215">
            <v>647.02855201614761</v>
          </cell>
          <cell r="BQ215">
            <v>193.65405186837592</v>
          </cell>
          <cell r="BR215">
            <v>159.86487786720298</v>
          </cell>
          <cell r="BS215">
            <v>98.983600195699808</v>
          </cell>
          <cell r="BT215">
            <v>46.101544786290731</v>
          </cell>
          <cell r="BU215">
            <v>-4.8164624051326967</v>
          </cell>
          <cell r="BV215">
            <v>-55.893337054630933</v>
          </cell>
          <cell r="BW215">
            <v>-53.149901677758066</v>
          </cell>
          <cell r="BZ215">
            <v>0.53856674526648618</v>
          </cell>
          <cell r="CA215">
            <v>0.54288076659293216</v>
          </cell>
        </row>
        <row r="216">
          <cell r="Q216">
            <v>50.937557258403459</v>
          </cell>
          <cell r="R216">
            <v>37.39597355783981</v>
          </cell>
          <cell r="S216">
            <v>28.940566820708035</v>
          </cell>
          <cell r="T216">
            <v>30.712036930479918</v>
          </cell>
          <cell r="U216">
            <v>35.931942268301334</v>
          </cell>
          <cell r="V216">
            <v>84.686021780539505</v>
          </cell>
          <cell r="W216">
            <v>19.657021299809866</v>
          </cell>
          <cell r="X216">
            <v>156.90923406822435</v>
          </cell>
          <cell r="Y216">
            <v>37.102043533638863</v>
          </cell>
          <cell r="Z216">
            <v>219.22892079860355</v>
          </cell>
          <cell r="AA216">
            <v>1857.9286864009418</v>
          </cell>
          <cell r="AB216">
            <v>1.3273924406620223</v>
          </cell>
          <cell r="AC216">
            <v>0.31215236222979464</v>
          </cell>
          <cell r="AD216">
            <v>1.6395448028918169</v>
          </cell>
          <cell r="AE216">
            <v>60.376594117647059</v>
          </cell>
          <cell r="AF216">
            <v>907.19443251295115</v>
          </cell>
          <cell r="AG216">
            <v>88.734204559688919</v>
          </cell>
          <cell r="AH216">
            <v>42.168021793740976</v>
          </cell>
          <cell r="AI216">
            <v>57.148968347815327</v>
          </cell>
          <cell r="AJ216">
            <v>74.831563446766765</v>
          </cell>
          <cell r="AK216">
            <v>92.394756404912712</v>
          </cell>
          <cell r="AP216">
            <v>-21.052551138182217</v>
          </cell>
          <cell r="AQ216">
            <v>209.90889259197706</v>
          </cell>
          <cell r="AR216">
            <v>-37.796647301285461</v>
          </cell>
          <cell r="AS216">
            <v>-4.7720482359011669</v>
          </cell>
          <cell r="AT216">
            <v>-28.208401527107291</v>
          </cell>
          <cell r="AU216">
            <v>-44.119526516286847</v>
          </cell>
          <cell r="AV216">
            <v>-56.462814136611378</v>
          </cell>
          <cell r="AY216">
            <v>1156.427368084393</v>
          </cell>
          <cell r="AZ216">
            <v>1207.3649253427966</v>
          </cell>
          <cell r="BA216">
            <v>1244.7608989006362</v>
          </cell>
          <cell r="BB216">
            <v>1273.7014657213442</v>
          </cell>
          <cell r="BC216">
            <v>1304.413502651824</v>
          </cell>
          <cell r="BD216">
            <v>1340.3454449201256</v>
          </cell>
          <cell r="BE216">
            <v>1425.0314667006651</v>
          </cell>
          <cell r="BH216">
            <v>967.57102663059823</v>
          </cell>
          <cell r="BI216">
            <v>1056.305231190287</v>
          </cell>
          <cell r="BJ216">
            <v>1098.473252984028</v>
          </cell>
          <cell r="BK216">
            <v>1155.6222213318433</v>
          </cell>
          <cell r="BL216">
            <v>1230.4537847786103</v>
          </cell>
          <cell r="BM216">
            <v>1322.8485411835227</v>
          </cell>
          <cell r="BN216">
            <v>1322.8485411835227</v>
          </cell>
          <cell r="BQ216">
            <v>188.85634145379476</v>
          </cell>
          <cell r="BR216">
            <v>151.05969415250931</v>
          </cell>
          <cell r="BS216">
            <v>146.28764591660814</v>
          </cell>
          <cell r="BT216">
            <v>118.07924438950084</v>
          </cell>
          <cell r="BU216">
            <v>73.959717873214018</v>
          </cell>
          <cell r="BV216">
            <v>17.496903736602917</v>
          </cell>
          <cell r="BW216">
            <v>102.18292551714239</v>
          </cell>
          <cell r="BZ216">
            <v>1.1683404116155947</v>
          </cell>
          <cell r="CA216">
            <v>1.1020959829529851</v>
          </cell>
        </row>
        <row r="217">
          <cell r="Q217">
            <v>47.948095163111127</v>
          </cell>
          <cell r="R217">
            <v>202.17414155490908</v>
          </cell>
          <cell r="S217">
            <v>324.35256989120001</v>
          </cell>
          <cell r="T217">
            <v>29.542688009000006</v>
          </cell>
          <cell r="U217">
            <v>46.088720308555537</v>
          </cell>
          <cell r="V217">
            <v>81.942586403666667</v>
          </cell>
          <cell r="W217">
            <v>112.688767713</v>
          </cell>
          <cell r="X217">
            <v>112.91027647111109</v>
          </cell>
          <cell r="Y217">
            <v>12.390064585999998</v>
          </cell>
          <cell r="Z217">
            <v>29.394562673449055</v>
          </cell>
          <cell r="AA217">
            <v>1098.5364878058358</v>
          </cell>
          <cell r="AB217">
            <v>0.73356349556402356</v>
          </cell>
          <cell r="AC217" t="str">
            <v xml:space="preserve"> </v>
          </cell>
          <cell r="AD217">
            <v>0.73356349556402356</v>
          </cell>
          <cell r="AE217">
            <v>25.493252457650296</v>
          </cell>
          <cell r="AF217">
            <v>78.408472988764188</v>
          </cell>
          <cell r="AG217">
            <v>51.955568463223656</v>
          </cell>
          <cell r="AH217">
            <v>146.06491211930705</v>
          </cell>
          <cell r="AI217">
            <v>299.67891600889817</v>
          </cell>
          <cell r="AJ217">
            <v>22.744207333863471</v>
          </cell>
          <cell r="AK217">
            <v>51.474659795668401</v>
          </cell>
          <cell r="AP217">
            <v>-0.60816354431695885</v>
          </cell>
          <cell r="AQ217">
            <v>-4.1895468702641807</v>
          </cell>
          <cell r="AR217">
            <v>-4.0074733001125296</v>
          </cell>
          <cell r="AS217">
            <v>56.109229435602032</v>
          </cell>
          <cell r="AT217">
            <v>24.673653882301835</v>
          </cell>
          <cell r="AU217">
            <v>6.7984806751365348</v>
          </cell>
          <cell r="AV217">
            <v>-5.3859394871128643</v>
          </cell>
          <cell r="AY217">
            <v>99.104015031833342</v>
          </cell>
          <cell r="AZ217">
            <v>147.05211019494448</v>
          </cell>
          <cell r="BA217">
            <v>349.22625174985353</v>
          </cell>
          <cell r="BB217">
            <v>673.57882164105354</v>
          </cell>
          <cell r="BC217">
            <v>703.12150965005355</v>
          </cell>
          <cell r="BD217">
            <v>749.21022995860903</v>
          </cell>
          <cell r="BE217">
            <v>831.15281636227564</v>
          </cell>
          <cell r="BH217">
            <v>103.90172544641449</v>
          </cell>
          <cell r="BI217">
            <v>155.85729390963814</v>
          </cell>
          <cell r="BJ217">
            <v>301.9222060289452</v>
          </cell>
          <cell r="BK217">
            <v>601.60112203784342</v>
          </cell>
          <cell r="BL217">
            <v>624.34532937170684</v>
          </cell>
          <cell r="BM217">
            <v>675.8199891673753</v>
          </cell>
          <cell r="BN217">
            <v>675.8199891673753</v>
          </cell>
          <cell r="BQ217">
            <v>-4.7977104145811467</v>
          </cell>
          <cell r="BR217">
            <v>-8.8051837146936691</v>
          </cell>
          <cell r="BS217">
            <v>47.304045720908334</v>
          </cell>
          <cell r="BT217">
            <v>71.977699603210112</v>
          </cell>
          <cell r="BU217">
            <v>78.776180278346715</v>
          </cell>
          <cell r="BV217">
            <v>73.390240791233737</v>
          </cell>
          <cell r="BW217">
            <v>155.33282719490035</v>
          </cell>
          <cell r="BZ217">
            <v>0.6297736663491087</v>
          </cell>
          <cell r="CA217">
            <v>0.55921521636005278</v>
          </cell>
        </row>
        <row r="219">
          <cell r="Q219">
            <v>206.27681502049001</v>
          </cell>
          <cell r="R219">
            <v>639.88448619985002</v>
          </cell>
          <cell r="S219">
            <v>652.53199717977998</v>
          </cell>
          <cell r="T219">
            <v>248.23939259432001</v>
          </cell>
          <cell r="U219">
            <v>304.01528822100011</v>
          </cell>
          <cell r="V219">
            <v>420.99438568722007</v>
          </cell>
          <cell r="W219">
            <v>46.367790962989829</v>
          </cell>
          <cell r="X219">
            <v>583.99450135899986</v>
          </cell>
          <cell r="Y219">
            <v>70.188505643999989</v>
          </cell>
          <cell r="Z219">
            <v>-202.6288738400001</v>
          </cell>
          <cell r="AA219">
            <v>4055.4105103676493</v>
          </cell>
          <cell r="AB219" t="e">
            <v>#REF!</v>
          </cell>
          <cell r="AC219" t="e">
            <v>#REF!</v>
          </cell>
          <cell r="AD219" t="e">
            <v>#REF!</v>
          </cell>
          <cell r="AE219">
            <v>257.41269150581837</v>
          </cell>
          <cell r="AF219">
            <v>166.61080914380179</v>
          </cell>
          <cell r="AG219">
            <v>202.07436370859196</v>
          </cell>
          <cell r="AH219">
            <v>577.5588673884979</v>
          </cell>
          <cell r="AI219">
            <v>367.08218172257608</v>
          </cell>
          <cell r="AJ219">
            <v>346.06187568583243</v>
          </cell>
          <cell r="AK219">
            <v>117.1763798686485</v>
          </cell>
          <cell r="AP219">
            <v>602.54650179418172</v>
          </cell>
          <cell r="AQ219">
            <v>58.97621889519823</v>
          </cell>
          <cell r="AR219">
            <v>4.2024513118980451</v>
          </cell>
          <cell r="AS219">
            <v>62.325618811352115</v>
          </cell>
          <cell r="AT219">
            <v>285.4498154572039</v>
          </cell>
          <cell r="AU219">
            <v>-97.822483091512424</v>
          </cell>
          <cell r="AV219">
            <v>186.83890835235161</v>
          </cell>
          <cell r="AY219">
            <v>1085.5462213389999</v>
          </cell>
          <cell r="AZ219">
            <v>1291.8230363594898</v>
          </cell>
          <cell r="BA219">
            <v>1931.7075225593398</v>
          </cell>
          <cell r="BB219">
            <v>2584.2395197391197</v>
          </cell>
          <cell r="BC219">
            <v>2832.4789123334403</v>
          </cell>
          <cell r="BD219">
            <v>3136.4942005544403</v>
          </cell>
          <cell r="BE219">
            <v>3557.4885862416604</v>
          </cell>
          <cell r="BH219">
            <v>424.02350064962013</v>
          </cell>
          <cell r="BI219">
            <v>626.09786435821229</v>
          </cell>
          <cell r="BJ219">
            <v>1203.6567317467102</v>
          </cell>
          <cell r="BK219">
            <v>1570.7389134692862</v>
          </cell>
          <cell r="BL219">
            <v>1916.8007891551183</v>
          </cell>
          <cell r="BM219">
            <v>2033.9771690237667</v>
          </cell>
          <cell r="BN219">
            <v>2033.9771690237667</v>
          </cell>
          <cell r="BQ219">
            <v>661.52272068937975</v>
          </cell>
          <cell r="BR219">
            <v>665.72517200127766</v>
          </cell>
          <cell r="BS219">
            <v>728.05079081262954</v>
          </cell>
          <cell r="BT219">
            <v>1013.5006062698337</v>
          </cell>
          <cell r="BU219">
            <v>915.67812317832113</v>
          </cell>
          <cell r="BV219">
            <v>1102.5170315306736</v>
          </cell>
          <cell r="BW219">
            <v>1523.5114172178937</v>
          </cell>
          <cell r="BZ219">
            <v>2.5370019335130012</v>
          </cell>
          <cell r="CA219">
            <v>1.7168450176526209</v>
          </cell>
        </row>
        <row r="220">
          <cell r="Q220">
            <v>462.70712472049001</v>
          </cell>
          <cell r="R220">
            <v>1088.91101183302</v>
          </cell>
          <cell r="S220">
            <v>927.42099089452995</v>
          </cell>
          <cell r="T220">
            <v>395.50859826532002</v>
          </cell>
          <cell r="U220">
            <v>828.39575822100005</v>
          </cell>
          <cell r="V220">
            <v>692.66227908200005</v>
          </cell>
          <cell r="W220">
            <v>559.36255331399991</v>
          </cell>
          <cell r="X220">
            <v>641.7194013589999</v>
          </cell>
          <cell r="Y220">
            <v>155.74210564399999</v>
          </cell>
          <cell r="Z220">
            <v>149.57612615999989</v>
          </cell>
          <cell r="AA220">
            <v>7196.4493439323596</v>
          </cell>
          <cell r="AB220" t="e">
            <v>#REF!</v>
          </cell>
          <cell r="AC220" t="e">
            <v>#REF!</v>
          </cell>
          <cell r="AD220" t="e">
            <v>#REF!</v>
          </cell>
          <cell r="AE220">
            <v>396.71800000000002</v>
          </cell>
          <cell r="AF220">
            <v>230.15110914380179</v>
          </cell>
          <cell r="AG220">
            <v>437.34327619978995</v>
          </cell>
          <cell r="AH220">
            <v>997.21158021495796</v>
          </cell>
          <cell r="AI220">
            <v>670.7728257158501</v>
          </cell>
          <cell r="AJ220">
            <v>511.91857889883244</v>
          </cell>
          <cell r="AK220">
            <v>714.08966999580252</v>
          </cell>
          <cell r="AP220">
            <v>617.52199999999993</v>
          </cell>
          <cell r="AQ220">
            <v>50.052285295198232</v>
          </cell>
          <cell r="AR220">
            <v>25.36384852070006</v>
          </cell>
          <cell r="AS220">
            <v>91.699431618062022</v>
          </cell>
          <cell r="AT220">
            <v>256.64816517867985</v>
          </cell>
          <cell r="AU220">
            <v>-116.40998063351242</v>
          </cell>
          <cell r="AV220">
            <v>114.30608822519753</v>
          </cell>
          <cell r="AY220">
            <v>1294.4433944389998</v>
          </cell>
          <cell r="AZ220">
            <v>1757.1505191594899</v>
          </cell>
          <cell r="BA220">
            <v>2846.0615309925097</v>
          </cell>
          <cell r="BB220">
            <v>3773.4825218870396</v>
          </cell>
          <cell r="BC220">
            <v>4168.9911201523601</v>
          </cell>
          <cell r="BD220">
            <v>4997.3868783733597</v>
          </cell>
          <cell r="BE220">
            <v>5690.0491574553598</v>
          </cell>
          <cell r="BH220">
            <v>626.86910914380178</v>
          </cell>
          <cell r="BI220">
            <v>1064.2123853435919</v>
          </cell>
          <cell r="BJ220">
            <v>2061.4239655585498</v>
          </cell>
          <cell r="BK220">
            <v>2732.1967912743999</v>
          </cell>
          <cell r="BL220">
            <v>3244.1153701732319</v>
          </cell>
          <cell r="BM220">
            <v>3958.2050401690349</v>
          </cell>
          <cell r="BN220">
            <v>3958.2050401690349</v>
          </cell>
          <cell r="BQ220">
            <v>667.57428529519814</v>
          </cell>
          <cell r="BR220">
            <v>692.93813381589803</v>
          </cell>
          <cell r="BS220">
            <v>784.63756543395994</v>
          </cell>
          <cell r="BT220">
            <v>1041.28573061264</v>
          </cell>
          <cell r="BU220">
            <v>924.87574997912748</v>
          </cell>
          <cell r="BV220">
            <v>1039.1818382043248</v>
          </cell>
          <cell r="BW220">
            <v>1731.8441172863249</v>
          </cell>
          <cell r="BZ220">
            <v>3.7340925952072799</v>
          </cell>
          <cell r="CA220">
            <v>2.9056975255248991</v>
          </cell>
        </row>
        <row r="221">
          <cell r="Q221">
            <v>256.43030970000001</v>
          </cell>
          <cell r="R221">
            <v>449.02652563316997</v>
          </cell>
          <cell r="S221">
            <v>274.88899371474997</v>
          </cell>
          <cell r="T221">
            <v>147.26920567100001</v>
          </cell>
          <cell r="U221">
            <v>524.38046999999995</v>
          </cell>
          <cell r="V221">
            <v>271.66789339477998</v>
          </cell>
          <cell r="W221">
            <v>512.99476235101008</v>
          </cell>
          <cell r="X221">
            <v>57.724899999999998</v>
          </cell>
          <cell r="Y221">
            <v>85.553600000000003</v>
          </cell>
          <cell r="Z221">
            <v>352.20499999999998</v>
          </cell>
          <cell r="AA221">
            <v>3141.0388335647103</v>
          </cell>
          <cell r="AB221">
            <v>3.150803278221824</v>
          </cell>
          <cell r="AC221">
            <v>4.460308481439193E-2</v>
          </cell>
          <cell r="AD221">
            <v>3.1954063630362164</v>
          </cell>
          <cell r="AE221">
            <v>139.30530849418165</v>
          </cell>
          <cell r="AF221">
            <v>63.540300000000002</v>
          </cell>
          <cell r="AG221">
            <v>235.26891249119799</v>
          </cell>
          <cell r="AH221">
            <v>419.65271282646</v>
          </cell>
          <cell r="AI221">
            <v>303.69064399327402</v>
          </cell>
          <cell r="AJ221">
            <v>165.856703213</v>
          </cell>
          <cell r="AK221">
            <v>596.91329012715403</v>
          </cell>
          <cell r="AP221">
            <v>14.975498205818354</v>
          </cell>
          <cell r="AQ221">
            <v>-8.9239336000000051</v>
          </cell>
          <cell r="AR221">
            <v>21.161397208802015</v>
          </cell>
          <cell r="AS221">
            <v>29.373812806709964</v>
          </cell>
          <cell r="AT221">
            <v>-28.80165027852405</v>
          </cell>
          <cell r="AU221">
            <v>-18.587497541999994</v>
          </cell>
          <cell r="AV221">
            <v>-72.532820127154082</v>
          </cell>
          <cell r="AY221">
            <v>208.8971731</v>
          </cell>
          <cell r="AZ221">
            <v>465.32748279999998</v>
          </cell>
          <cell r="BA221">
            <v>914.35400843316995</v>
          </cell>
          <cell r="BB221">
            <v>1189.2430021479199</v>
          </cell>
          <cell r="BC221">
            <v>1336.5122078189199</v>
          </cell>
          <cell r="BD221">
            <v>1860.8926778189198</v>
          </cell>
          <cell r="BE221">
            <v>2132.5605712136999</v>
          </cell>
          <cell r="BH221">
            <v>202.84560849418165</v>
          </cell>
          <cell r="BI221">
            <v>438.11452098537961</v>
          </cell>
          <cell r="BJ221">
            <v>857.76723381183956</v>
          </cell>
          <cell r="BK221">
            <v>1161.4578778051136</v>
          </cell>
          <cell r="BL221">
            <v>1327.3145810181136</v>
          </cell>
          <cell r="BM221">
            <v>1924.2278711452677</v>
          </cell>
          <cell r="BN221">
            <v>1924.2278711452677</v>
          </cell>
          <cell r="BQ221">
            <v>6.0515646058183563</v>
          </cell>
          <cell r="BR221">
            <v>27.212961814620371</v>
          </cell>
          <cell r="BS221">
            <v>56.586774621330392</v>
          </cell>
          <cell r="BT221">
            <v>27.785124342806284</v>
          </cell>
          <cell r="BU221">
            <v>9.1976268008063471</v>
          </cell>
          <cell r="BV221">
            <v>-63.335193326347962</v>
          </cell>
          <cell r="BW221">
            <v>208.33270006843213</v>
          </cell>
          <cell r="BZ221">
            <v>1.1970906616942789</v>
          </cell>
          <cell r="CA221">
            <v>1.188852507872278</v>
          </cell>
        </row>
        <row r="223">
          <cell r="Q223">
            <v>1.5</v>
          </cell>
          <cell r="R223">
            <v>1.7</v>
          </cell>
          <cell r="S223">
            <v>0</v>
          </cell>
          <cell r="T223">
            <v>531.70000000000005</v>
          </cell>
          <cell r="U223">
            <v>6.7278700999999996E-2</v>
          </cell>
          <cell r="V223">
            <v>0</v>
          </cell>
          <cell r="W223">
            <v>0</v>
          </cell>
          <cell r="X223">
            <v>0</v>
          </cell>
          <cell r="Y223">
            <v>0</v>
          </cell>
          <cell r="Z223">
            <v>0</v>
          </cell>
          <cell r="AA223">
            <v>699.42638120100003</v>
          </cell>
          <cell r="AB223">
            <v>0.44292034051667567</v>
          </cell>
          <cell r="AC223" t="str">
            <v xml:space="preserve"> </v>
          </cell>
          <cell r="AD223">
            <v>0.44292034051667567</v>
          </cell>
          <cell r="AE223">
            <v>0</v>
          </cell>
          <cell r="AF223">
            <v>161.71041390315327</v>
          </cell>
          <cell r="AG223">
            <v>0</v>
          </cell>
          <cell r="AH223">
            <v>0</v>
          </cell>
          <cell r="AI223">
            <v>0</v>
          </cell>
          <cell r="AJ223">
            <v>0</v>
          </cell>
          <cell r="AK223">
            <v>535</v>
          </cell>
          <cell r="AP223">
            <v>0</v>
          </cell>
          <cell r="AQ223">
            <v>2.7486885968467334</v>
          </cell>
          <cell r="AR223">
            <v>1.5</v>
          </cell>
          <cell r="AS223">
            <v>1.7</v>
          </cell>
          <cell r="AT223">
            <v>0</v>
          </cell>
          <cell r="AU223">
            <v>531.70000000000005</v>
          </cell>
          <cell r="AV223">
            <v>-534.93272129900004</v>
          </cell>
          <cell r="AY223">
            <v>164.4591025</v>
          </cell>
          <cell r="AZ223">
            <v>165.9591025</v>
          </cell>
          <cell r="BA223">
            <v>167.65910250000002</v>
          </cell>
          <cell r="BB223">
            <v>167.65910250000002</v>
          </cell>
          <cell r="BC223">
            <v>699.35910250000006</v>
          </cell>
          <cell r="BD223">
            <v>699.42638120100003</v>
          </cell>
          <cell r="BE223">
            <v>699.42638120100003</v>
          </cell>
          <cell r="BH223">
            <v>161.71041390315327</v>
          </cell>
          <cell r="BI223">
            <v>161.71041390315327</v>
          </cell>
          <cell r="BJ223">
            <v>161.71041390315327</v>
          </cell>
          <cell r="BK223">
            <v>161.71041390315327</v>
          </cell>
          <cell r="BL223">
            <v>161.71041390315327</v>
          </cell>
          <cell r="BM223">
            <v>696.71041390315327</v>
          </cell>
          <cell r="BN223">
            <v>696.71041390315327</v>
          </cell>
          <cell r="BQ223">
            <v>2.7486885968467392</v>
          </cell>
          <cell r="BR223">
            <v>4.2486885968467387</v>
          </cell>
          <cell r="BS223">
            <v>5.9486885968467389</v>
          </cell>
          <cell r="BT223">
            <v>5.9486885968467389</v>
          </cell>
          <cell r="BU223">
            <v>537.6486885968468</v>
          </cell>
          <cell r="BV223">
            <v>2.7159672978467597</v>
          </cell>
          <cell r="BW223">
            <v>2.7159672978467597</v>
          </cell>
          <cell r="BZ223">
            <v>0.62640374392081233</v>
          </cell>
          <cell r="CA223">
            <v>0.14484119580029256</v>
          </cell>
        </row>
        <row r="225">
          <cell r="Q225">
            <v>565.83517064273622</v>
          </cell>
          <cell r="R225">
            <v>42.685130151915928</v>
          </cell>
          <cell r="S225">
            <v>121.74199531563303</v>
          </cell>
          <cell r="T225">
            <v>-716.07373198375967</v>
          </cell>
          <cell r="U225">
            <v>52.654882650232103</v>
          </cell>
          <cell r="V225">
            <v>-437.69818666688025</v>
          </cell>
          <cell r="W225">
            <v>746.83107923199123</v>
          </cell>
          <cell r="X225">
            <v>-565.43032128721893</v>
          </cell>
          <cell r="Y225">
            <v>459.90283069623837</v>
          </cell>
          <cell r="Z225">
            <v>1576.7389019964503</v>
          </cell>
          <cell r="AA225">
            <v>386.77268877276822</v>
          </cell>
          <cell r="AB225">
            <v>0.45947304115191756</v>
          </cell>
          <cell r="AC225" t="e">
            <v>#VALUE!</v>
          </cell>
          <cell r="AD225">
            <v>0.36190379312043519</v>
          </cell>
          <cell r="AE225">
            <v>508.70000000000005</v>
          </cell>
          <cell r="AF225">
            <v>0</v>
          </cell>
          <cell r="AG225">
            <v>0</v>
          </cell>
          <cell r="AH225">
            <v>0</v>
          </cell>
          <cell r="AI225">
            <v>0</v>
          </cell>
          <cell r="AJ225">
            <v>0</v>
          </cell>
          <cell r="AK225">
            <v>0</v>
          </cell>
          <cell r="AP225">
            <v>-728.72774775733319</v>
          </cell>
          <cell r="AQ225">
            <v>-1240.387314217237</v>
          </cell>
          <cell r="AR225">
            <v>565.83517064273622</v>
          </cell>
          <cell r="AS225">
            <v>42.685130151915928</v>
          </cell>
          <cell r="AT225">
            <v>121.74199531563303</v>
          </cell>
          <cell r="AU225">
            <v>-716.07373198375967</v>
          </cell>
          <cell r="AV225">
            <v>52.654882650232103</v>
          </cell>
          <cell r="AY225">
            <v>-1460.4150619745701</v>
          </cell>
          <cell r="AZ225">
            <v>-894.57989133183389</v>
          </cell>
          <cell r="BA225">
            <v>-851.89476117991796</v>
          </cell>
          <cell r="BB225">
            <v>-730.1527658642849</v>
          </cell>
          <cell r="BC225">
            <v>-1446.2264978480446</v>
          </cell>
          <cell r="BD225">
            <v>-1393.5716151978124</v>
          </cell>
          <cell r="BE225">
            <v>-1831.2698018646927</v>
          </cell>
          <cell r="BH225">
            <v>508.70000000000005</v>
          </cell>
          <cell r="BI225">
            <v>508.70000000000005</v>
          </cell>
          <cell r="BJ225">
            <v>508.70000000000005</v>
          </cell>
          <cell r="BK225">
            <v>508.70000000000005</v>
          </cell>
          <cell r="BL225">
            <v>508.70000000000005</v>
          </cell>
          <cell r="BM225">
            <v>508.70000000000005</v>
          </cell>
          <cell r="BN225">
            <v>508.70000000000005</v>
          </cell>
          <cell r="BQ225">
            <v>-1969.1150619745699</v>
          </cell>
          <cell r="BR225">
            <v>-1403.2798913318338</v>
          </cell>
          <cell r="BS225">
            <v>-1360.5947611799179</v>
          </cell>
          <cell r="BT225">
            <v>-1238.8527658642849</v>
          </cell>
          <cell r="BU225">
            <v>-1954.9264978480446</v>
          </cell>
          <cell r="BV225">
            <v>-1902.2716151978125</v>
          </cell>
          <cell r="BW225">
            <v>-2339.9698018646927</v>
          </cell>
          <cell r="BZ225">
            <v>-1.2953598367006307</v>
          </cell>
          <cell r="CA225">
            <v>0.45563371291434246</v>
          </cell>
        </row>
        <row r="226">
          <cell r="Q226">
            <v>-30.112321813264227</v>
          </cell>
          <cell r="R226">
            <v>293.96046498791429</v>
          </cell>
          <cell r="S226">
            <v>131.99697951248331</v>
          </cell>
          <cell r="T226">
            <v>-429.1030702787582</v>
          </cell>
          <cell r="U226">
            <v>53.862612822234006</v>
          </cell>
          <cell r="V226">
            <v>222.47641698612006</v>
          </cell>
          <cell r="W226">
            <v>264.01452723499602</v>
          </cell>
          <cell r="X226">
            <v>46.525055275661792</v>
          </cell>
          <cell r="Y226">
            <v>54.253219819235881</v>
          </cell>
          <cell r="Z226">
            <v>578.56029855644999</v>
          </cell>
          <cell r="AA226">
            <v>603.55169489150296</v>
          </cell>
          <cell r="AB226">
            <v>0.3713819486434935</v>
          </cell>
          <cell r="AC226" t="str">
            <v xml:space="preserve"> </v>
          </cell>
          <cell r="AD226">
            <v>0.3713819486434935</v>
          </cell>
          <cell r="AE226">
            <v>538.70000000000005</v>
          </cell>
          <cell r="AF226">
            <v>0</v>
          </cell>
          <cell r="AG226">
            <v>0</v>
          </cell>
          <cell r="AH226">
            <v>0</v>
          </cell>
          <cell r="AI226">
            <v>0</v>
          </cell>
          <cell r="AJ226">
            <v>0</v>
          </cell>
          <cell r="AK226">
            <v>0</v>
          </cell>
          <cell r="AP226">
            <v>-305.24850433333336</v>
          </cell>
          <cell r="AQ226">
            <v>-816.33398387823672</v>
          </cell>
          <cell r="AR226">
            <v>-30.112321813264227</v>
          </cell>
          <cell r="AS226">
            <v>293.96046498791429</v>
          </cell>
          <cell r="AT226">
            <v>131.99697951248331</v>
          </cell>
          <cell r="AU226">
            <v>-429.1030702787582</v>
          </cell>
          <cell r="AV226">
            <v>53.862612822234006</v>
          </cell>
          <cell r="AY226">
            <v>-582.88248821157003</v>
          </cell>
          <cell r="AZ226">
            <v>-612.99481002483424</v>
          </cell>
          <cell r="BA226">
            <v>-319.03434503691994</v>
          </cell>
          <cell r="BB226">
            <v>-187.03736552443661</v>
          </cell>
          <cell r="BC226">
            <v>-616.1404358031948</v>
          </cell>
          <cell r="BD226">
            <v>-562.27782298096076</v>
          </cell>
          <cell r="BE226">
            <v>-339.80140599484071</v>
          </cell>
          <cell r="BH226">
            <v>538.70000000000005</v>
          </cell>
          <cell r="BI226">
            <v>538.70000000000005</v>
          </cell>
          <cell r="BJ226">
            <v>538.70000000000005</v>
          </cell>
          <cell r="BK226">
            <v>538.70000000000005</v>
          </cell>
          <cell r="BL226">
            <v>538.70000000000005</v>
          </cell>
          <cell r="BM226">
            <v>538.70000000000005</v>
          </cell>
          <cell r="BN226">
            <v>538.70000000000005</v>
          </cell>
          <cell r="BQ226">
            <v>-1121.5824882115699</v>
          </cell>
          <cell r="BR226">
            <v>-1151.6948100248342</v>
          </cell>
          <cell r="BS226">
            <v>-857.73434503691999</v>
          </cell>
          <cell r="BT226">
            <v>-725.73736552443665</v>
          </cell>
          <cell r="BU226">
            <v>-1154.8404358031949</v>
          </cell>
          <cell r="BV226">
            <v>-1100.9778229809608</v>
          </cell>
          <cell r="BW226">
            <v>-878.50140599484075</v>
          </cell>
          <cell r="BZ226">
            <v>-0.55186623637049481</v>
          </cell>
          <cell r="CA226">
            <v>0.48250418939838075</v>
          </cell>
        </row>
        <row r="227">
          <cell r="Q227">
            <v>595.94749245600042</v>
          </cell>
          <cell r="R227">
            <v>-251.27533483599836</v>
          </cell>
          <cell r="S227">
            <v>-10.254984196850273</v>
          </cell>
          <cell r="T227">
            <v>-286.97066170500148</v>
          </cell>
          <cell r="U227">
            <v>-1.2077301720019022</v>
          </cell>
          <cell r="V227">
            <v>-660.1746036530003</v>
          </cell>
          <cell r="W227">
            <v>482.81655199699526</v>
          </cell>
          <cell r="X227">
            <v>-611.9553765628807</v>
          </cell>
          <cell r="Y227">
            <v>405.64961087700249</v>
          </cell>
          <cell r="Z227">
            <v>998.17860344000019</v>
          </cell>
          <cell r="AA227">
            <v>-216.77900611873474</v>
          </cell>
          <cell r="AB227">
            <v>8.8091092508424063E-2</v>
          </cell>
          <cell r="AC227">
            <v>-9.7569248031482342E-2</v>
          </cell>
          <cell r="AD227">
            <v>-9.4781555230582879E-3</v>
          </cell>
          <cell r="AE227">
            <v>-30</v>
          </cell>
          <cell r="AF227">
            <v>0</v>
          </cell>
          <cell r="AG227">
            <v>0</v>
          </cell>
          <cell r="AH227">
            <v>0</v>
          </cell>
          <cell r="AI227">
            <v>0</v>
          </cell>
          <cell r="AJ227">
            <v>0</v>
          </cell>
          <cell r="AK227">
            <v>0</v>
          </cell>
          <cell r="AP227">
            <v>-423.47924342399983</v>
          </cell>
          <cell r="AQ227">
            <v>-424.05333033900024</v>
          </cell>
          <cell r="AR227">
            <v>595.94749245600042</v>
          </cell>
          <cell r="AS227">
            <v>-251.27533483599836</v>
          </cell>
          <cell r="AT227">
            <v>-10.254984196850273</v>
          </cell>
          <cell r="AU227">
            <v>-286.97066170500148</v>
          </cell>
          <cell r="AV227">
            <v>-1.2077301720019022</v>
          </cell>
          <cell r="AY227">
            <v>-877.53257376300007</v>
          </cell>
          <cell r="AZ227">
            <v>-281.58508130699965</v>
          </cell>
          <cell r="BA227">
            <v>-532.86041614299802</v>
          </cell>
          <cell r="BB227">
            <v>-543.11540033984829</v>
          </cell>
          <cell r="BC227">
            <v>-830.08606204484977</v>
          </cell>
          <cell r="BD227">
            <v>-831.29379221685167</v>
          </cell>
          <cell r="BE227">
            <v>-1491.468395869852</v>
          </cell>
          <cell r="BH227">
            <v>-30</v>
          </cell>
          <cell r="BI227">
            <v>-30</v>
          </cell>
          <cell r="BJ227">
            <v>-30</v>
          </cell>
          <cell r="BK227">
            <v>-30</v>
          </cell>
          <cell r="BL227">
            <v>-30</v>
          </cell>
          <cell r="BM227">
            <v>-30</v>
          </cell>
          <cell r="BN227">
            <v>-30</v>
          </cell>
          <cell r="BQ227">
            <v>-847.53257376300007</v>
          </cell>
          <cell r="BR227">
            <v>-251.58508130699965</v>
          </cell>
          <cell r="BS227">
            <v>-502.86041614299802</v>
          </cell>
          <cell r="BT227">
            <v>-513.11540033984829</v>
          </cell>
          <cell r="BU227">
            <v>-800.08606204484977</v>
          </cell>
          <cell r="BV227">
            <v>-801.29379221685167</v>
          </cell>
          <cell r="BW227">
            <v>-1461.468395869852</v>
          </cell>
          <cell r="BZ227">
            <v>-0.7434936003301359</v>
          </cell>
          <cell r="CA227">
            <v>-2.6870476484038279E-2</v>
          </cell>
        </row>
        <row r="229">
          <cell r="Q229">
            <v>113.60904076154917</v>
          </cell>
          <cell r="R229">
            <v>-30.31941150553935</v>
          </cell>
          <cell r="S229">
            <v>47.558428417285803</v>
          </cell>
          <cell r="T229">
            <v>-21.640834195668504</v>
          </cell>
          <cell r="U229">
            <v>2.8244104159981589</v>
          </cell>
          <cell r="V229">
            <v>-57.23175594150689</v>
          </cell>
          <cell r="W229">
            <v>31.669447855394424</v>
          </cell>
          <cell r="X229">
            <v>5.1598940377396048</v>
          </cell>
          <cell r="Y229">
            <v>-29.310037596407653</v>
          </cell>
          <cell r="Z229">
            <v>-961.60703299351542</v>
          </cell>
          <cell r="AA229">
            <v>-1106.553734344036</v>
          </cell>
          <cell r="AB229">
            <v>0</v>
          </cell>
          <cell r="AC229">
            <v>0</v>
          </cell>
          <cell r="AD229">
            <v>0</v>
          </cell>
          <cell r="AE229">
            <v>-210.15052579043538</v>
          </cell>
          <cell r="AF229">
            <v>-1151.2558269251037</v>
          </cell>
          <cell r="AG229">
            <v>1039.6382495434837</v>
          </cell>
          <cell r="AH229">
            <v>-61.374269149178588</v>
          </cell>
          <cell r="AI229">
            <v>451.23160132242594</v>
          </cell>
          <cell r="AJ229">
            <v>-273.17633927222118</v>
          </cell>
          <cell r="AK229">
            <v>-309.61031192671675</v>
          </cell>
          <cell r="AP229">
            <v>115.52501771650657</v>
          </cell>
          <cell r="AQ229">
            <v>1038.6154513996673</v>
          </cell>
          <cell r="AR229">
            <v>-926.02920878193447</v>
          </cell>
          <cell r="AS229">
            <v>31.054857643639238</v>
          </cell>
          <cell r="AT229">
            <v>-403.67317290514012</v>
          </cell>
          <cell r="AU229">
            <v>251.53550507655268</v>
          </cell>
          <cell r="AV229">
            <v>312.43472234271491</v>
          </cell>
          <cell r="AY229">
            <v>0</v>
          </cell>
          <cell r="AZ229">
            <v>-93.656842837816058</v>
          </cell>
          <cell r="BA229">
            <v>-123.97625434335541</v>
          </cell>
          <cell r="BB229">
            <v>-76.417825926069611</v>
          </cell>
          <cell r="BC229">
            <v>-98.058660121738114</v>
          </cell>
          <cell r="BD229">
            <v>-95.234249705739956</v>
          </cell>
          <cell r="BE229">
            <v>-152.46600564724685</v>
          </cell>
          <cell r="BH229">
            <v>0</v>
          </cell>
          <cell r="BI229">
            <v>-321.76810317205536</v>
          </cell>
          <cell r="BJ229">
            <v>-383.14237232123395</v>
          </cell>
          <cell r="BK229">
            <v>68.089229001191995</v>
          </cell>
          <cell r="BL229">
            <v>-205.08711027102919</v>
          </cell>
          <cell r="BM229">
            <v>-514.69742219774594</v>
          </cell>
          <cell r="BN229">
            <v>-514.69742219774594</v>
          </cell>
          <cell r="BQ229">
            <v>0</v>
          </cell>
          <cell r="BR229">
            <v>228.11126033423932</v>
          </cell>
          <cell r="BS229">
            <v>259.16611797787857</v>
          </cell>
          <cell r="BT229">
            <v>-144.50705492726161</v>
          </cell>
          <cell r="BU229">
            <v>107.02845014929107</v>
          </cell>
          <cell r="BV229">
            <v>419.46317249200598</v>
          </cell>
          <cell r="BW229">
            <v>362.23141655049909</v>
          </cell>
          <cell r="BZ229">
            <v>-8.7829430695248872E-2</v>
          </cell>
          <cell r="CA229">
            <v>-0.18369294579056852</v>
          </cell>
        </row>
        <row r="231">
          <cell r="Q231">
            <v>-0.768620355215615</v>
          </cell>
          <cell r="R231">
            <v>-0.41810785959837654</v>
          </cell>
          <cell r="S231">
            <v>-0.46972883027521212</v>
          </cell>
          <cell r="T231">
            <v>-4.1697396815101213E-2</v>
          </cell>
          <cell r="U231">
            <v>-0.31151104121765066</v>
          </cell>
          <cell r="V231">
            <v>8.9386064816596972E-2</v>
          </cell>
          <cell r="W231">
            <v>-0.6360534566540853</v>
          </cell>
          <cell r="X231">
            <v>-0.10314422638298967</v>
          </cell>
          <cell r="Y231">
            <v>-0.60868174236197548</v>
          </cell>
          <cell r="Z231">
            <v>-0.62040129814967115</v>
          </cell>
          <cell r="AA231">
            <v>-5.5370138666519448</v>
          </cell>
          <cell r="AB231" t="e">
            <v>#VALUE!</v>
          </cell>
          <cell r="AC231" t="e">
            <v>#VALUE!</v>
          </cell>
          <cell r="AD231">
            <v>-4.6494227548368391E-3</v>
          </cell>
          <cell r="AE231">
            <v>-0.51588762814687394</v>
          </cell>
          <cell r="AF231">
            <v>2.675224129192514E-2</v>
          </cell>
          <cell r="AG231">
            <v>-1.1042489310337926</v>
          </cell>
          <cell r="AH231">
            <v>-0.34329725120013282</v>
          </cell>
          <cell r="AI231">
            <v>-0.50332104792808885</v>
          </cell>
          <cell r="AJ231">
            <v>-9.4923968352481985E-2</v>
          </cell>
          <cell r="AK231">
            <v>-0.33435262116542841</v>
          </cell>
          <cell r="AP231">
            <v>2.1814768791581562E-2</v>
          </cell>
          <cell r="AQ231">
            <v>-6.4558470752363428E-2</v>
          </cell>
          <cell r="AR231">
            <v>0.33562857581817762</v>
          </cell>
          <cell r="AS231">
            <v>-7.4810608398243716E-2</v>
          </cell>
          <cell r="AT231">
            <v>3.3592217652876732E-2</v>
          </cell>
          <cell r="AU231">
            <v>5.3226571537380772E-2</v>
          </cell>
          <cell r="AV231">
            <v>-2.2841579947777746E-2</v>
          </cell>
          <cell r="AY231">
            <v>-0.53187908881573065</v>
          </cell>
          <cell r="AZ231">
            <v>-1.3004994440313449</v>
          </cell>
          <cell r="BA231">
            <v>-1.7186073036297218</v>
          </cell>
          <cell r="BB231">
            <v>-2.188336133904933</v>
          </cell>
          <cell r="BC231">
            <v>-2.2300335307200356</v>
          </cell>
          <cell r="BD231">
            <v>-2.5415445719376861</v>
          </cell>
          <cell r="BE231">
            <v>-2.452158507121089</v>
          </cell>
          <cell r="BH231">
            <v>-0.54108396180460594</v>
          </cell>
          <cell r="BI231">
            <v>-1.5933843178887419</v>
          </cell>
          <cell r="BJ231">
            <v>-1.9366815690888737</v>
          </cell>
          <cell r="BK231">
            <v>-2.4400026170169626</v>
          </cell>
          <cell r="BL231">
            <v>-2.5349265853694445</v>
          </cell>
          <cell r="BM231">
            <v>-2.8692792065348733</v>
          </cell>
          <cell r="BN231">
            <v>-2.8692792065348733</v>
          </cell>
          <cell r="BQ231">
            <v>9.2048729888756248E-3</v>
          </cell>
          <cell r="BR231">
            <v>0.29288487385739564</v>
          </cell>
          <cell r="BS231">
            <v>0.21807426545915179</v>
          </cell>
          <cell r="BT231">
            <v>0.25166648311202827</v>
          </cell>
          <cell r="BU231">
            <v>0.30489305464940863</v>
          </cell>
          <cell r="BV231">
            <v>0.32773463459718721</v>
          </cell>
          <cell r="BW231">
            <v>0.41712069941378438</v>
          </cell>
        </row>
        <row r="232">
          <cell r="Q232">
            <v>-0.76727683139141312</v>
          </cell>
          <cell r="R232">
            <v>-0.41658519926428106</v>
          </cell>
          <cell r="S232">
            <v>-0.46972883027521212</v>
          </cell>
          <cell r="T232">
            <v>0.4345370147370039</v>
          </cell>
          <cell r="U232">
            <v>-0.31145078085921407</v>
          </cell>
          <cell r="V232">
            <v>8.9386064816596972E-2</v>
          </cell>
          <cell r="W232">
            <v>-0.6360534566540853</v>
          </cell>
          <cell r="X232">
            <v>-0.10314422638298967</v>
          </cell>
          <cell r="Y232">
            <v>-0.60868174236197548</v>
          </cell>
          <cell r="Z232">
            <v>-0.62040129814967115</v>
          </cell>
          <cell r="AA232">
            <v>-4.9105498623726955</v>
          </cell>
          <cell r="AB232" t="e">
            <v>#VALUE!</v>
          </cell>
          <cell r="AC232" t="e">
            <v>#VALUE!</v>
          </cell>
          <cell r="AD232">
            <v>-4.2527067350316538E-3</v>
          </cell>
          <cell r="AE232">
            <v>-0.51588762814687394</v>
          </cell>
          <cell r="AF232">
            <v>0.17159343709221769</v>
          </cell>
          <cell r="AG232">
            <v>-1.1042489310337926</v>
          </cell>
          <cell r="AH232">
            <v>-0.34329725120013282</v>
          </cell>
          <cell r="AI232">
            <v>-0.50332104792808885</v>
          </cell>
          <cell r="AJ232">
            <v>-9.4923968352481985E-2</v>
          </cell>
          <cell r="AK232">
            <v>0.14483754279992095</v>
          </cell>
          <cell r="AP232">
            <v>2.1814768791581562E-2</v>
          </cell>
          <cell r="AQ232">
            <v>-6.209651834224629E-2</v>
          </cell>
          <cell r="AR232">
            <v>0.33697209964237951</v>
          </cell>
          <cell r="AS232">
            <v>-7.3287948064148234E-2</v>
          </cell>
          <cell r="AT232">
            <v>3.3592217652876732E-2</v>
          </cell>
          <cell r="AU232">
            <v>0.52946098308948586</v>
          </cell>
          <cell r="AV232">
            <v>0.45628832365913502</v>
          </cell>
          <cell r="AY232">
            <v>-0.38457594060532102</v>
          </cell>
          <cell r="AZ232">
            <v>-1.1518527719967331</v>
          </cell>
          <cell r="BA232">
            <v>-1.568437971261015</v>
          </cell>
          <cell r="BB232">
            <v>-2.0381668015362262</v>
          </cell>
          <cell r="BC232">
            <v>-1.6036297867992235</v>
          </cell>
          <cell r="BD232">
            <v>-1.9150805676584373</v>
          </cell>
          <cell r="BE232">
            <v>-1.8256945028418403</v>
          </cell>
          <cell r="BH232">
            <v>-0.39624276600431341</v>
          </cell>
          <cell r="BI232">
            <v>-1.4485431220884493</v>
          </cell>
          <cell r="BJ232">
            <v>-1.791840373288581</v>
          </cell>
          <cell r="BK232">
            <v>-2.2951614212166698</v>
          </cell>
          <cell r="BL232">
            <v>-2.3900853895691516</v>
          </cell>
          <cell r="BM232">
            <v>-2.2452478467692316</v>
          </cell>
          <cell r="BN232">
            <v>-2.2452478467692316</v>
          </cell>
          <cell r="BQ232">
            <v>1.1666825398992775E-2</v>
          </cell>
          <cell r="BR232">
            <v>0.29669035009171468</v>
          </cell>
          <cell r="BS232">
            <v>0.22340240202756637</v>
          </cell>
          <cell r="BT232">
            <v>0.25699461968044285</v>
          </cell>
          <cell r="BU232">
            <v>0.78645560276992843</v>
          </cell>
          <cell r="BV232">
            <v>0.33016727911079435</v>
          </cell>
          <cell r="BW232">
            <v>0.4195533439273913</v>
          </cell>
        </row>
      </sheetData>
      <sheetData sheetId="1" refreshError="1"/>
      <sheetData sheetId="2" refreshError="1"/>
      <sheetData sheetId="3" refreshError="1"/>
      <sheetData sheetId="4" refreshError="1">
        <row r="7">
          <cell r="C7" t="str">
            <v>Plan Finan.</v>
          </cell>
          <cell r="E7" t="str">
            <v>Plan Financiero</v>
          </cell>
          <cell r="F7" t="str">
            <v>Plan Financiero</v>
          </cell>
          <cell r="G7" t="str">
            <v>Actual</v>
          </cell>
          <cell r="H7" t="str">
            <v>Escenario</v>
          </cell>
          <cell r="I7" t="str">
            <v>Diferencias</v>
          </cell>
          <cell r="J7" t="str">
            <v>Diferencias</v>
          </cell>
          <cell r="K7" t="str">
            <v>Diferencias</v>
          </cell>
          <cell r="L7" t="str">
            <v>Var. %</v>
          </cell>
          <cell r="M7" t="str">
            <v>Var. %</v>
          </cell>
          <cell r="N7" t="str">
            <v>Var.%</v>
          </cell>
          <cell r="O7" t="str">
            <v>% PIB</v>
          </cell>
          <cell r="P7" t="str">
            <v>% PIB</v>
          </cell>
          <cell r="Q7" t="str">
            <v>% PIB</v>
          </cell>
        </row>
        <row r="8">
          <cell r="C8" t="str">
            <v>Dic 20/96</v>
          </cell>
          <cell r="E8" t="str">
            <v>Dic20/96</v>
          </cell>
          <cell r="F8" t="str">
            <v>Mar07/97</v>
          </cell>
          <cell r="G8">
            <v>1997</v>
          </cell>
          <cell r="H8" t="str">
            <v>Alternativo</v>
          </cell>
          <cell r="I8">
            <v>1997</v>
          </cell>
          <cell r="J8">
            <v>1997</v>
          </cell>
          <cell r="K8">
            <v>1996</v>
          </cell>
          <cell r="L8" t="str">
            <v>P.F. Dic20-97/96</v>
          </cell>
          <cell r="M8" t="str">
            <v>P.F. Mar07-97/96</v>
          </cell>
          <cell r="N8" t="str">
            <v>Actual/96</v>
          </cell>
          <cell r="O8" t="str">
            <v>P.F. Dic20/96</v>
          </cell>
          <cell r="P8" t="str">
            <v>P.F. Mar07/97</v>
          </cell>
          <cell r="Q8" t="str">
            <v>Actual</v>
          </cell>
        </row>
        <row r="9">
          <cell r="C9">
            <v>1</v>
          </cell>
          <cell r="E9">
            <v>2</v>
          </cell>
          <cell r="F9">
            <v>2</v>
          </cell>
          <cell r="G9">
            <v>3</v>
          </cell>
          <cell r="I9" t="str">
            <v>5=3-2</v>
          </cell>
          <cell r="J9" t="str">
            <v>4=3-2</v>
          </cell>
          <cell r="K9" t="str">
            <v>3=2-1</v>
          </cell>
          <cell r="L9">
            <v>7</v>
          </cell>
          <cell r="M9">
            <v>5</v>
          </cell>
          <cell r="N9" t="str">
            <v>6=3/1</v>
          </cell>
          <cell r="O9">
            <v>10</v>
          </cell>
          <cell r="P9">
            <v>7</v>
          </cell>
          <cell r="Q9">
            <v>8</v>
          </cell>
        </row>
        <row r="11">
          <cell r="C11">
            <v>12004378.989300001</v>
          </cell>
          <cell r="E11">
            <v>14505177</v>
          </cell>
          <cell r="F11">
            <v>15137015.515000002</v>
          </cell>
          <cell r="G11">
            <v>14482198.458000001</v>
          </cell>
          <cell r="H11">
            <v>14154523.199999999</v>
          </cell>
          <cell r="I11">
            <v>631838.51500000246</v>
          </cell>
          <cell r="J11">
            <v>-654817.05700000189</v>
          </cell>
          <cell r="K11">
            <v>48989.000900000334</v>
          </cell>
          <cell r="L11">
            <v>20.341277324258613</v>
          </cell>
          <cell r="M11">
            <v>25.583285329935677</v>
          </cell>
          <cell r="N11">
            <v>20.150637313776198</v>
          </cell>
          <cell r="O11">
            <v>13.057849175859474</v>
          </cell>
          <cell r="P11">
            <v>13.557960647811004</v>
          </cell>
          <cell r="Q11">
            <v>13.067324726148918</v>
          </cell>
        </row>
        <row r="12">
          <cell r="C12">
            <v>10516955.6931</v>
          </cell>
          <cell r="E12">
            <v>12882399</v>
          </cell>
          <cell r="F12">
            <v>13620616.300000003</v>
          </cell>
          <cell r="G12">
            <v>12862955.058</v>
          </cell>
          <cell r="H12">
            <v>12522745.799999999</v>
          </cell>
          <cell r="I12">
            <v>738217.30000000261</v>
          </cell>
          <cell r="J12">
            <v>-757661.24200000241</v>
          </cell>
          <cell r="K12">
            <v>-13452.759099999443</v>
          </cell>
          <cell r="L12">
            <v>22.648597148475822</v>
          </cell>
          <cell r="M12">
            <v>29.676893371542356</v>
          </cell>
          <cell r="N12">
            <v>22.463478506417299</v>
          </cell>
          <cell r="O12">
            <v>11.596992106007592</v>
          </cell>
          <cell r="P12">
            <v>12.199748332908618</v>
          </cell>
          <cell r="Q12">
            <v>11.606277262959027</v>
          </cell>
        </row>
        <row r="13">
          <cell r="C13">
            <v>10210273.6931</v>
          </cell>
          <cell r="E13">
            <v>12491331</v>
          </cell>
          <cell r="F13">
            <v>13087082.000000002</v>
          </cell>
          <cell r="G13">
            <v>12329420.800000001</v>
          </cell>
          <cell r="H13">
            <v>12135562.799999999</v>
          </cell>
          <cell r="I13">
            <v>595751.00000000186</v>
          </cell>
          <cell r="J13">
            <v>-757661.20000000112</v>
          </cell>
          <cell r="K13">
            <v>-38558.759099999443</v>
          </cell>
          <cell r="L13">
            <v>22.804572100683295</v>
          </cell>
          <cell r="M13">
            <v>28.661509734755629</v>
          </cell>
          <cell r="N13">
            <v>21.212803150702221</v>
          </cell>
          <cell r="O13">
            <v>11.244944905100978</v>
          </cell>
          <cell r="P13">
            <v>11.721870970856022</v>
          </cell>
          <cell r="Q13">
            <v>11.124867936741733</v>
          </cell>
        </row>
        <row r="14">
          <cell r="C14">
            <v>3856038.1</v>
          </cell>
          <cell r="E14">
            <v>4723222</v>
          </cell>
          <cell r="F14">
            <v>4723106.5999999996</v>
          </cell>
          <cell r="G14">
            <v>4723106.5999999996</v>
          </cell>
          <cell r="H14">
            <v>4723106.5999999996</v>
          </cell>
          <cell r="I14">
            <v>-115.40000000037253</v>
          </cell>
          <cell r="J14">
            <v>0</v>
          </cell>
          <cell r="K14">
            <v>0</v>
          </cell>
          <cell r="L14">
            <v>22.488986817842903</v>
          </cell>
          <cell r="M14">
            <v>22.485994108823746</v>
          </cell>
          <cell r="N14">
            <v>22.485994108823746</v>
          </cell>
          <cell r="O14">
            <v>4.2519384975516896</v>
          </cell>
          <cell r="P14">
            <v>4.2304041608968657</v>
          </cell>
          <cell r="Q14">
            <v>4.2616711708106561</v>
          </cell>
        </row>
        <row r="15">
          <cell r="C15">
            <v>3166088.8</v>
          </cell>
          <cell r="E15">
            <v>3955483</v>
          </cell>
          <cell r="F15">
            <v>3955462.2</v>
          </cell>
          <cell r="G15">
            <v>3955462.2</v>
          </cell>
          <cell r="H15">
            <v>3955483</v>
          </cell>
          <cell r="I15">
            <v>-20.799999999813735</v>
          </cell>
          <cell r="J15">
            <v>0</v>
          </cell>
          <cell r="K15">
            <v>0</v>
          </cell>
          <cell r="L15">
            <v>24.93278773482286</v>
          </cell>
          <cell r="M15">
            <v>24.932130772832405</v>
          </cell>
          <cell r="N15">
            <v>24.932130772832405</v>
          </cell>
          <cell r="O15">
            <v>3.5608045618247992</v>
          </cell>
          <cell r="P15">
            <v>3.5428384676200775</v>
          </cell>
          <cell r="Q15">
            <v>3.5690236644185198</v>
          </cell>
        </row>
        <row r="16">
          <cell r="C16">
            <v>1574237.4510000001</v>
          </cell>
          <cell r="E16">
            <v>1918504</v>
          </cell>
          <cell r="F16">
            <v>1889979.5</v>
          </cell>
          <cell r="G16">
            <v>1756987</v>
          </cell>
          <cell r="H16">
            <v>1623994.5</v>
          </cell>
          <cell r="I16">
            <v>-28524.5</v>
          </cell>
          <cell r="J16">
            <v>-132992.5</v>
          </cell>
          <cell r="K16">
            <v>0</v>
          </cell>
          <cell r="L16">
            <v>21.868781534914696</v>
          </cell>
          <cell r="M16">
            <v>20.05682489636056</v>
          </cell>
          <cell r="N16">
            <v>11.60876644650477</v>
          </cell>
          <cell r="O16">
            <v>1.7270755038206773</v>
          </cell>
          <cell r="P16">
            <v>1.6928216570021475</v>
          </cell>
          <cell r="Q16">
            <v>1.5853338659324572</v>
          </cell>
        </row>
        <row r="17">
          <cell r="C17">
            <v>912709.549</v>
          </cell>
          <cell r="E17">
            <v>1086222</v>
          </cell>
          <cell r="F17">
            <v>1083587.8</v>
          </cell>
          <cell r="G17">
            <v>1018663</v>
          </cell>
          <cell r="H17">
            <v>953738.2</v>
          </cell>
          <cell r="I17">
            <v>-2634.1999999999534</v>
          </cell>
          <cell r="J17">
            <v>-64924.800000000047</v>
          </cell>
          <cell r="K17">
            <v>0</v>
          </cell>
          <cell r="L17">
            <v>19.010697454640081</v>
          </cell>
          <cell r="M17">
            <v>18.722084280505324</v>
          </cell>
          <cell r="N17">
            <v>11.608671248820258</v>
          </cell>
          <cell r="O17">
            <v>0.97783867425405624</v>
          </cell>
          <cell r="P17">
            <v>0.97055068327635918</v>
          </cell>
          <cell r="Q17">
            <v>0.91914223148626284</v>
          </cell>
        </row>
        <row r="18">
          <cell r="C18">
            <v>675739.2182</v>
          </cell>
          <cell r="E18">
            <v>790400</v>
          </cell>
          <cell r="F18">
            <v>790433.5</v>
          </cell>
          <cell r="G18">
            <v>797972</v>
          </cell>
          <cell r="H18">
            <v>805510.5</v>
          </cell>
          <cell r="I18">
            <v>33.5</v>
          </cell>
          <cell r="J18">
            <v>7538.5</v>
          </cell>
          <cell r="K18">
            <v>-38558.759099999908</v>
          </cell>
          <cell r="L18">
            <v>24.046490866405158</v>
          </cell>
          <cell r="M18">
            <v>24.051748403657204</v>
          </cell>
          <cell r="N18">
            <v>25.234851226780176</v>
          </cell>
          <cell r="O18">
            <v>0.71153381917361835</v>
          </cell>
          <cell r="P18">
            <v>0.70797749246486907</v>
          </cell>
          <cell r="Q18">
            <v>0.72001217747533397</v>
          </cell>
        </row>
        <row r="19">
          <cell r="C19">
            <v>25460.5749</v>
          </cell>
          <cell r="E19">
            <v>17500</v>
          </cell>
          <cell r="F19">
            <v>17530</v>
          </cell>
          <cell r="G19">
            <v>17530</v>
          </cell>
          <cell r="H19">
            <v>17530</v>
          </cell>
          <cell r="I19">
            <v>30</v>
          </cell>
          <cell r="J19">
            <v>0</v>
          </cell>
          <cell r="K19">
            <v>0</v>
          </cell>
          <cell r="L19">
            <v>-31.266281029655772</v>
          </cell>
          <cell r="M19">
            <v>-31.148451797135181</v>
          </cell>
          <cell r="N19">
            <v>-31.148451797135181</v>
          </cell>
          <cell r="O19">
            <v>1.5753848476136537E-2</v>
          </cell>
          <cell r="P19">
            <v>1.5701315092173034E-2</v>
          </cell>
          <cell r="Q19">
            <v>1.5817363856303987E-2</v>
          </cell>
        </row>
        <row r="20">
          <cell r="C20">
            <v>0</v>
          </cell>
          <cell r="E20">
            <v>0</v>
          </cell>
          <cell r="F20">
            <v>626982.40000000002</v>
          </cell>
          <cell r="G20">
            <v>59700</v>
          </cell>
          <cell r="H20">
            <v>56200</v>
          </cell>
          <cell r="I20">
            <v>626982.40000000002</v>
          </cell>
          <cell r="J20">
            <v>-567282.4</v>
          </cell>
          <cell r="K20">
            <v>0</v>
          </cell>
          <cell r="L20" t="str">
            <v>n.a.</v>
          </cell>
          <cell r="M20" t="str">
            <v>n.a.</v>
          </cell>
          <cell r="N20" t="str">
            <v>n.a.</v>
          </cell>
          <cell r="O20" t="str">
            <v xml:space="preserve"> </v>
          </cell>
          <cell r="P20">
            <v>0.56157719450352939</v>
          </cell>
          <cell r="Q20">
            <v>5.3867462762198969E-2</v>
          </cell>
        </row>
        <row r="21">
          <cell r="C21">
            <v>0</v>
          </cell>
          <cell r="E21">
            <v>0</v>
          </cell>
          <cell r="F21">
            <v>446095.4</v>
          </cell>
          <cell r="G21">
            <v>59700</v>
          </cell>
          <cell r="H21">
            <v>56200</v>
          </cell>
          <cell r="I21">
            <v>446095.4</v>
          </cell>
          <cell r="J21">
            <v>-386395.4</v>
          </cell>
          <cell r="K21">
            <v>0</v>
          </cell>
          <cell r="L21" t="str">
            <v>n.a.</v>
          </cell>
          <cell r="M21" t="str">
            <v>n.a.</v>
          </cell>
          <cell r="N21" t="str">
            <v>n.a.</v>
          </cell>
          <cell r="O21" t="str">
            <v xml:space="preserve"> </v>
          </cell>
          <cell r="P21">
            <v>0.39955986517792169</v>
          </cell>
          <cell r="Q21">
            <v>5.3867462762198969E-2</v>
          </cell>
        </row>
        <row r="22">
          <cell r="F22">
            <v>180887</v>
          </cell>
          <cell r="G22">
            <v>0</v>
          </cell>
          <cell r="H22">
            <v>0</v>
          </cell>
          <cell r="I22">
            <v>180887</v>
          </cell>
          <cell r="J22">
            <v>-180887</v>
          </cell>
          <cell r="K22">
            <v>0</v>
          </cell>
          <cell r="L22" t="str">
            <v>n.a.</v>
          </cell>
          <cell r="M22" t="str">
            <v>n.a.</v>
          </cell>
          <cell r="N22" t="str">
            <v>n.a.</v>
          </cell>
          <cell r="O22" t="str">
            <v xml:space="preserve"> </v>
          </cell>
          <cell r="P22">
            <v>0.16201732932560772</v>
          </cell>
          <cell r="Q22" t="str">
            <v xml:space="preserve"> </v>
          </cell>
        </row>
        <row r="23">
          <cell r="C23">
            <v>0</v>
          </cell>
          <cell r="E23">
            <v>0</v>
          </cell>
          <cell r="F23">
            <v>114412</v>
          </cell>
          <cell r="G23">
            <v>0</v>
          </cell>
          <cell r="H23">
            <v>57206</v>
          </cell>
          <cell r="I23">
            <v>114412</v>
          </cell>
          <cell r="J23">
            <v>-114412</v>
          </cell>
          <cell r="K23">
            <v>0</v>
          </cell>
          <cell r="L23" t="str">
            <v>n.a.</v>
          </cell>
          <cell r="M23" t="str">
            <v>n.a.</v>
          </cell>
          <cell r="N23" t="str">
            <v>n.a.</v>
          </cell>
          <cell r="O23" t="str">
            <v xml:space="preserve"> </v>
          </cell>
          <cell r="P23">
            <v>0.10247683184972625</v>
          </cell>
          <cell r="Q23" t="str">
            <v xml:space="preserve"> </v>
          </cell>
        </row>
        <row r="24">
          <cell r="C24">
            <v>0</v>
          </cell>
          <cell r="E24">
            <v>0</v>
          </cell>
          <cell r="F24">
            <v>16667</v>
          </cell>
          <cell r="G24">
            <v>0</v>
          </cell>
          <cell r="I24">
            <v>16667</v>
          </cell>
          <cell r="J24">
            <v>-16667</v>
          </cell>
          <cell r="K24">
            <v>0</v>
          </cell>
          <cell r="L24" t="str">
            <v>n.a.</v>
          </cell>
          <cell r="M24" t="str">
            <v>n.a.</v>
          </cell>
          <cell r="N24" t="str">
            <v>n.a.</v>
          </cell>
          <cell r="O24" t="str">
            <v xml:space="preserve"> </v>
          </cell>
          <cell r="P24">
            <v>1.4928341051982199E-2</v>
          </cell>
          <cell r="Q24" t="str">
            <v xml:space="preserve"> </v>
          </cell>
        </row>
        <row r="25">
          <cell r="C25">
            <v>0</v>
          </cell>
          <cell r="E25">
            <v>0</v>
          </cell>
          <cell r="F25">
            <v>4366</v>
          </cell>
          <cell r="G25">
            <v>0</v>
          </cell>
          <cell r="I25">
            <v>4366</v>
          </cell>
          <cell r="J25">
            <v>-4366</v>
          </cell>
          <cell r="K25">
            <v>0</v>
          </cell>
          <cell r="L25" t="str">
            <v>n.a.</v>
          </cell>
          <cell r="M25" t="str">
            <v>n.a.</v>
          </cell>
          <cell r="N25" t="str">
            <v>n.a.</v>
          </cell>
          <cell r="O25" t="str">
            <v xml:space="preserve"> </v>
          </cell>
          <cell r="P25">
            <v>3.9105500109770375E-3</v>
          </cell>
          <cell r="Q25" t="str">
            <v xml:space="preserve"> </v>
          </cell>
        </row>
        <row r="26">
          <cell r="C26">
            <v>0</v>
          </cell>
          <cell r="E26">
            <v>0</v>
          </cell>
          <cell r="F26">
            <v>45442</v>
          </cell>
          <cell r="G26">
            <v>0</v>
          </cell>
          <cell r="H26">
            <v>15147.333333333334</v>
          </cell>
          <cell r="I26">
            <v>45442</v>
          </cell>
          <cell r="J26">
            <v>-45442</v>
          </cell>
          <cell r="K26">
            <v>0</v>
          </cell>
          <cell r="L26" t="str">
            <v>n.a.</v>
          </cell>
          <cell r="M26" t="str">
            <v>n.a.</v>
          </cell>
          <cell r="N26" t="str">
            <v>n.a.</v>
          </cell>
          <cell r="O26" t="str">
            <v xml:space="preserve"> </v>
          </cell>
          <cell r="P26">
            <v>4.0701606412922253E-2</v>
          </cell>
          <cell r="Q26" t="str">
            <v xml:space="preserve"> </v>
          </cell>
        </row>
        <row r="27">
          <cell r="C27">
            <v>306682</v>
          </cell>
          <cell r="E27">
            <v>391068</v>
          </cell>
          <cell r="F27">
            <v>533534.30000000005</v>
          </cell>
          <cell r="G27">
            <v>533534.25800000003</v>
          </cell>
          <cell r="H27">
            <v>387183</v>
          </cell>
          <cell r="I27">
            <v>142466.30000000005</v>
          </cell>
          <cell r="J27">
            <v>-4.2000000015832484E-2</v>
          </cell>
          <cell r="K27">
            <v>25105.999999999942</v>
          </cell>
          <cell r="L27">
            <v>17.866830626785802</v>
          </cell>
          <cell r="M27">
            <v>60.805785622144292</v>
          </cell>
          <cell r="N27">
            <v>60.805772963458637</v>
          </cell>
          <cell r="O27">
            <v>0.35204720090661507</v>
          </cell>
          <cell r="P27">
            <v>0.47787736205259412</v>
          </cell>
          <cell r="Q27">
            <v>0.48140932621729415</v>
          </cell>
        </row>
        <row r="28">
          <cell r="C28">
            <v>266943</v>
          </cell>
          <cell r="E28">
            <v>324380</v>
          </cell>
          <cell r="F28">
            <v>334537.59999999998</v>
          </cell>
          <cell r="G28">
            <v>334537.59999999998</v>
          </cell>
          <cell r="H28">
            <v>334537.59999999998</v>
          </cell>
          <cell r="I28">
            <v>10157.599999999977</v>
          </cell>
          <cell r="J28">
            <v>0</v>
          </cell>
          <cell r="K28">
            <v>899.99999999994179</v>
          </cell>
          <cell r="L28">
            <v>21.108261182857156</v>
          </cell>
          <cell r="M28">
            <v>24.900632086707517</v>
          </cell>
          <cell r="N28">
            <v>24.900632086707517</v>
          </cell>
          <cell r="O28">
            <v>0.29201333535366686</v>
          </cell>
          <cell r="P28">
            <v>0.29963949046088678</v>
          </cell>
          <cell r="Q28">
            <v>0.30185413250511578</v>
          </cell>
        </row>
        <row r="29">
          <cell r="F29">
            <v>146351.29999999999</v>
          </cell>
          <cell r="G29">
            <v>146351.258</v>
          </cell>
          <cell r="I29">
            <v>146351.29999999999</v>
          </cell>
          <cell r="J29">
            <v>-4.1999999986728653E-2</v>
          </cell>
          <cell r="M29" t="str">
            <v>n.a.</v>
          </cell>
          <cell r="N29" t="str">
            <v>n.a.</v>
          </cell>
          <cell r="P29">
            <v>0.13108430550194769</v>
          </cell>
          <cell r="Q29">
            <v>0.13205311458150712</v>
          </cell>
        </row>
        <row r="30">
          <cell r="C30">
            <v>39739</v>
          </cell>
          <cell r="E30">
            <v>66688</v>
          </cell>
          <cell r="F30">
            <v>52645.4</v>
          </cell>
          <cell r="G30">
            <v>52645.4</v>
          </cell>
          <cell r="H30">
            <v>52645.4</v>
          </cell>
          <cell r="I30">
            <v>-14042.599999999999</v>
          </cell>
          <cell r="J30">
            <v>0</v>
          </cell>
          <cell r="K30">
            <v>24205.999999999993</v>
          </cell>
          <cell r="L30">
            <v>4.2896238955352439</v>
          </cell>
          <cell r="M30">
            <v>-17.670810853076844</v>
          </cell>
          <cell r="N30">
            <v>-17.670810853076844</v>
          </cell>
          <cell r="O30">
            <v>6.00338655529482E-2</v>
          </cell>
          <cell r="P30">
            <v>4.7153566089759631E-2</v>
          </cell>
          <cell r="Q30">
            <v>4.7502079130671185E-2</v>
          </cell>
        </row>
        <row r="31">
          <cell r="C31">
            <v>391876.6618</v>
          </cell>
          <cell r="E31">
            <v>490242</v>
          </cell>
          <cell r="F31">
            <v>501850.1</v>
          </cell>
          <cell r="G31">
            <v>501850.1</v>
          </cell>
          <cell r="H31">
            <v>501850.1</v>
          </cell>
          <cell r="I31">
            <v>11608.099999999977</v>
          </cell>
          <cell r="J31">
            <v>0</v>
          </cell>
          <cell r="K31">
            <v>13038</v>
          </cell>
          <cell r="L31">
            <v>21.072918876458434</v>
          </cell>
          <cell r="M31">
            <v>23.939720475688642</v>
          </cell>
          <cell r="N31">
            <v>23.939720475688642</v>
          </cell>
          <cell r="O31">
            <v>0.4413256105507502</v>
          </cell>
          <cell r="P31">
            <v>0.4494983770187419</v>
          </cell>
          <cell r="Q31">
            <v>0.45282062937949463</v>
          </cell>
        </row>
        <row r="32">
          <cell r="C32">
            <v>1095546.6343999999</v>
          </cell>
          <cell r="E32">
            <v>1132536</v>
          </cell>
          <cell r="F32">
            <v>1014549.115</v>
          </cell>
          <cell r="G32">
            <v>1117393.3</v>
          </cell>
          <cell r="H32">
            <v>1129927.3</v>
          </cell>
          <cell r="I32">
            <v>-117986.88500000001</v>
          </cell>
          <cell r="J32">
            <v>102844.18500000006</v>
          </cell>
          <cell r="K32">
            <v>49403.760000000242</v>
          </cell>
          <cell r="L32">
            <v>-1.0842735598607045</v>
          </cell>
          <cell r="M32">
            <v>-11.38925145035088</v>
          </cell>
          <cell r="N32">
            <v>-2.4068374083962896</v>
          </cell>
          <cell r="O32">
            <v>1.0195314593011298</v>
          </cell>
          <cell r="P32">
            <v>0.90871393788364496</v>
          </cell>
          <cell r="Q32">
            <v>1.0082268338103959</v>
          </cell>
        </row>
        <row r="33">
          <cell r="C33">
            <v>164252.17440000002</v>
          </cell>
          <cell r="E33">
            <v>69970</v>
          </cell>
          <cell r="F33">
            <v>74082.100000000006</v>
          </cell>
          <cell r="G33">
            <v>110000</v>
          </cell>
          <cell r="H33">
            <v>228517</v>
          </cell>
          <cell r="I33">
            <v>4112.1000000000058</v>
          </cell>
          <cell r="J33">
            <v>35917.899999999994</v>
          </cell>
          <cell r="K33">
            <v>0</v>
          </cell>
          <cell r="L33">
            <v>-57.400868356480039</v>
          </cell>
          <cell r="M33">
            <v>-54.897339855246386</v>
          </cell>
          <cell r="N33">
            <v>-33.029805905571017</v>
          </cell>
          <cell r="O33">
            <v>6.2988387307158486E-2</v>
          </cell>
          <cell r="P33">
            <v>6.6354044197939083E-2</v>
          </cell>
          <cell r="Q33">
            <v>9.9253281471388399E-2</v>
          </cell>
        </row>
        <row r="34">
          <cell r="F34">
            <v>31357</v>
          </cell>
          <cell r="G34">
            <v>31357</v>
          </cell>
          <cell r="I34">
            <v>31357</v>
          </cell>
          <cell r="J34">
            <v>0</v>
          </cell>
          <cell r="M34">
            <v>-36.395537525354968</v>
          </cell>
          <cell r="N34">
            <v>-36.395537525354968</v>
          </cell>
          <cell r="P34">
            <v>2.808591770366628E-2</v>
          </cell>
          <cell r="Q34">
            <v>2.8293501337257509E-2</v>
          </cell>
        </row>
        <row r="35">
          <cell r="F35">
            <v>87160</v>
          </cell>
          <cell r="G35">
            <v>87160</v>
          </cell>
          <cell r="I35">
            <v>87160</v>
          </cell>
          <cell r="J35">
            <v>0</v>
          </cell>
          <cell r="M35">
            <v>3.024786941052704</v>
          </cell>
          <cell r="N35">
            <v>3.024786941052704</v>
          </cell>
          <cell r="P35">
            <v>7.8067691011625889E-2</v>
          </cell>
          <cell r="Q35">
            <v>7.8644691027692837E-2</v>
          </cell>
        </row>
        <row r="36">
          <cell r="C36">
            <v>550049</v>
          </cell>
          <cell r="E36">
            <v>681100</v>
          </cell>
          <cell r="F36">
            <v>598900.01500000001</v>
          </cell>
          <cell r="G36">
            <v>654676.30000000005</v>
          </cell>
          <cell r="H36">
            <v>654676.30000000005</v>
          </cell>
          <cell r="I36">
            <v>-82199.984999999986</v>
          </cell>
          <cell r="J36">
            <v>55776.285000000033</v>
          </cell>
          <cell r="K36">
            <v>0</v>
          </cell>
          <cell r="L36">
            <v>23.825331924973959</v>
          </cell>
          <cell r="M36">
            <v>8.8812114920670648</v>
          </cell>
          <cell r="N36">
            <v>19.021450816200016</v>
          </cell>
          <cell r="O36">
            <v>0.61313978269123415</v>
          </cell>
          <cell r="P36">
            <v>0.53642429231158906</v>
          </cell>
          <cell r="Q36">
            <v>0.59071610069588287</v>
          </cell>
        </row>
        <row r="37">
          <cell r="C37">
            <v>228000</v>
          </cell>
          <cell r="E37">
            <v>278156</v>
          </cell>
          <cell r="F37">
            <v>278156.495</v>
          </cell>
          <cell r="G37">
            <v>207000</v>
          </cell>
          <cell r="H37">
            <v>207000</v>
          </cell>
          <cell r="I37">
            <v>0.49499999999534339</v>
          </cell>
          <cell r="J37">
            <v>-71156.494999999995</v>
          </cell>
          <cell r="K37">
            <v>0</v>
          </cell>
          <cell r="L37">
            <v>21.998245614035095</v>
          </cell>
          <cell r="M37">
            <v>21.998462719298239</v>
          </cell>
          <cell r="N37">
            <v>-9.210526315789469</v>
          </cell>
          <cell r="O37">
            <v>0.2504015700987563</v>
          </cell>
          <cell r="P37">
            <v>0.24913991859266704</v>
          </cell>
          <cell r="Q37">
            <v>0.18677662967797634</v>
          </cell>
        </row>
        <row r="38">
          <cell r="C38">
            <v>60000</v>
          </cell>
          <cell r="E38">
            <v>74400</v>
          </cell>
          <cell r="F38">
            <v>74400</v>
          </cell>
          <cell r="G38">
            <v>40800</v>
          </cell>
          <cell r="H38">
            <v>40800</v>
          </cell>
          <cell r="I38">
            <v>0</v>
          </cell>
          <cell r="J38">
            <v>-33600</v>
          </cell>
          <cell r="K38">
            <v>0</v>
          </cell>
          <cell r="L38">
            <v>24</v>
          </cell>
          <cell r="M38">
            <v>24</v>
          </cell>
          <cell r="N38">
            <v>-31.999999999999996</v>
          </cell>
          <cell r="O38">
            <v>6.6976361521403349E-2</v>
          </cell>
          <cell r="P38">
            <v>6.6638781680414927E-2</v>
          </cell>
          <cell r="Q38">
            <v>3.681394440029679E-2</v>
          </cell>
        </row>
        <row r="39">
          <cell r="C39">
            <v>189300</v>
          </cell>
          <cell r="E39">
            <v>138200</v>
          </cell>
          <cell r="F39">
            <v>100000</v>
          </cell>
          <cell r="G39">
            <v>100000</v>
          </cell>
          <cell r="H39">
            <v>100000</v>
          </cell>
          <cell r="I39">
            <v>-38200</v>
          </cell>
          <cell r="J39">
            <v>0</v>
          </cell>
          <cell r="K39">
            <v>0</v>
          </cell>
          <cell r="L39">
            <v>-26.994189117802424</v>
          </cell>
          <cell r="M39">
            <v>-47.173798203909136</v>
          </cell>
          <cell r="N39">
            <v>-47.173798203909136</v>
          </cell>
          <cell r="O39">
            <v>0.12441039196583255</v>
          </cell>
          <cell r="P39">
            <v>8.9568254946794254E-2</v>
          </cell>
          <cell r="Q39">
            <v>9.0230255883080354E-2</v>
          </cell>
        </row>
        <row r="40">
          <cell r="C40">
            <v>0</v>
          </cell>
          <cell r="E40">
            <v>0</v>
          </cell>
          <cell r="F40">
            <v>56000</v>
          </cell>
          <cell r="G40">
            <v>175303.3</v>
          </cell>
          <cell r="H40">
            <v>175303.3</v>
          </cell>
          <cell r="I40">
            <v>56000</v>
          </cell>
          <cell r="J40">
            <v>119303.29999999999</v>
          </cell>
          <cell r="K40">
            <v>0</v>
          </cell>
          <cell r="L40" t="str">
            <v>n.a.</v>
          </cell>
          <cell r="M40" t="str">
            <v>n.a.</v>
          </cell>
          <cell r="N40" t="str">
            <v>n.a.</v>
          </cell>
          <cell r="O40" t="str">
            <v xml:space="preserve"> </v>
          </cell>
          <cell r="P40">
            <v>5.0158222770204784E-2</v>
          </cell>
          <cell r="Q40">
            <v>0.15817661616148398</v>
          </cell>
        </row>
        <row r="41">
          <cell r="C41">
            <v>72749</v>
          </cell>
          <cell r="E41">
            <v>190344</v>
          </cell>
          <cell r="F41">
            <v>90343.52</v>
          </cell>
          <cell r="G41">
            <v>131573</v>
          </cell>
          <cell r="H41">
            <v>131573</v>
          </cell>
          <cell r="I41">
            <v>-100000.48</v>
          </cell>
          <cell r="J41">
            <v>41229.479999999996</v>
          </cell>
          <cell r="K41">
            <v>0</v>
          </cell>
          <cell r="L41">
            <v>161.6448336059602</v>
          </cell>
          <cell r="M41">
            <v>24.185239659651693</v>
          </cell>
          <cell r="N41">
            <v>80.858843420528117</v>
          </cell>
          <cell r="O41">
            <v>0.17135145910524191</v>
          </cell>
          <cell r="P41">
            <v>8.091911432150807E-2</v>
          </cell>
          <cell r="Q41">
            <v>0.11871865457304533</v>
          </cell>
        </row>
        <row r="42">
          <cell r="C42">
            <v>13400</v>
          </cell>
          <cell r="E42">
            <v>10800</v>
          </cell>
          <cell r="F42">
            <v>10800</v>
          </cell>
          <cell r="G42">
            <v>8100</v>
          </cell>
          <cell r="H42">
            <v>6784</v>
          </cell>
          <cell r="I42">
            <v>0</v>
          </cell>
          <cell r="J42">
            <v>-2700</v>
          </cell>
          <cell r="K42">
            <v>-5300</v>
          </cell>
          <cell r="L42">
            <v>33.333333333333329</v>
          </cell>
          <cell r="M42">
            <v>33.333333333333329</v>
          </cell>
          <cell r="N42">
            <v>0</v>
          </cell>
          <cell r="O42">
            <v>9.7223750595585492E-3</v>
          </cell>
          <cell r="P42">
            <v>9.6733715342537802E-3</v>
          </cell>
          <cell r="Q42">
            <v>7.3086507265295092E-3</v>
          </cell>
        </row>
        <row r="43">
          <cell r="C43">
            <v>186056.06</v>
          </cell>
          <cell r="E43">
            <v>185288</v>
          </cell>
          <cell r="F43">
            <v>186150</v>
          </cell>
          <cell r="G43">
            <v>200000</v>
          </cell>
          <cell r="H43">
            <v>213850</v>
          </cell>
          <cell r="I43">
            <v>862</v>
          </cell>
          <cell r="J43">
            <v>13850</v>
          </cell>
          <cell r="K43">
            <v>3658.1600000000035</v>
          </cell>
          <cell r="L43">
            <v>-2.3330986997179282</v>
          </cell>
          <cell r="M43">
            <v>-1.8787310724520334</v>
          </cell>
          <cell r="N43">
            <v>5.4217232635487278</v>
          </cell>
          <cell r="O43">
            <v>0.16679994722550781</v>
          </cell>
          <cell r="P43">
            <v>0.1667313065834575</v>
          </cell>
          <cell r="Q43">
            <v>0.18046051176616071</v>
          </cell>
        </row>
        <row r="44">
          <cell r="C44">
            <v>98934</v>
          </cell>
          <cell r="E44">
            <v>0</v>
          </cell>
          <cell r="F44">
            <v>0</v>
          </cell>
          <cell r="G44">
            <v>0</v>
          </cell>
          <cell r="H44">
            <v>0</v>
          </cell>
          <cell r="I44">
            <v>0</v>
          </cell>
          <cell r="J44">
            <v>0</v>
          </cell>
          <cell r="K44">
            <v>0</v>
          </cell>
          <cell r="L44">
            <v>-100</v>
          </cell>
          <cell r="M44">
            <v>-100</v>
          </cell>
          <cell r="N44">
            <v>-100</v>
          </cell>
          <cell r="O44" t="str">
            <v xml:space="preserve"> </v>
          </cell>
          <cell r="P44" t="str">
            <v xml:space="preserve"> </v>
          </cell>
          <cell r="Q44" t="str">
            <v xml:space="preserve"> </v>
          </cell>
        </row>
        <row r="45">
          <cell r="C45">
            <v>0</v>
          </cell>
          <cell r="E45">
            <v>97751</v>
          </cell>
          <cell r="F45">
            <v>0</v>
          </cell>
          <cell r="G45">
            <v>0</v>
          </cell>
          <cell r="H45">
            <v>0</v>
          </cell>
          <cell r="I45">
            <v>-97751</v>
          </cell>
          <cell r="J45">
            <v>0</v>
          </cell>
          <cell r="K45">
            <v>0</v>
          </cell>
          <cell r="L45" t="str">
            <v>n.a.</v>
          </cell>
          <cell r="M45" t="str">
            <v>n.a.</v>
          </cell>
          <cell r="N45" t="str">
            <v>n.a.</v>
          </cell>
          <cell r="O45">
            <v>8.7997396708047015E-2</v>
          </cell>
          <cell r="P45" t="str">
            <v xml:space="preserve"> </v>
          </cell>
          <cell r="Q45" t="str">
            <v xml:space="preserve"> </v>
          </cell>
        </row>
        <row r="46">
          <cell r="C46">
            <v>82855.399999999994</v>
          </cell>
          <cell r="E46">
            <v>87627</v>
          </cell>
          <cell r="F46">
            <v>26100</v>
          </cell>
          <cell r="G46">
            <v>26100</v>
          </cell>
          <cell r="H46">
            <v>26100</v>
          </cell>
          <cell r="I46">
            <v>-61527</v>
          </cell>
          <cell r="J46">
            <v>0</v>
          </cell>
          <cell r="K46">
            <v>-82855.399999999994</v>
          </cell>
          <cell r="L46" t="str">
            <v>n.a.</v>
          </cell>
          <cell r="M46" t="str">
            <v>n.a.</v>
          </cell>
          <cell r="N46" t="str">
            <v>n.a.</v>
          </cell>
          <cell r="O46">
            <v>7.8883570309623799E-2</v>
          </cell>
          <cell r="P46">
            <v>2.3377314541113303E-2</v>
          </cell>
          <cell r="Q46">
            <v>2.3550096785483973E-2</v>
          </cell>
        </row>
        <row r="47">
          <cell r="O47" t="str">
            <v xml:space="preserve"> </v>
          </cell>
        </row>
        <row r="48">
          <cell r="C48">
            <v>15622302.947824001</v>
          </cell>
          <cell r="E48">
            <v>19265187</v>
          </cell>
          <cell r="F48">
            <v>19488005.992658094</v>
          </cell>
          <cell r="G48">
            <v>19611801.492658094</v>
          </cell>
          <cell r="H48">
            <v>19611801.492658094</v>
          </cell>
          <cell r="I48">
            <v>222818.99265809357</v>
          </cell>
          <cell r="J48">
            <v>123795.5</v>
          </cell>
          <cell r="K48">
            <v>-220333.14900000207</v>
          </cell>
          <cell r="L48">
            <v>25.082617688751551</v>
          </cell>
          <cell r="M48">
            <v>26.529309219565398</v>
          </cell>
          <cell r="N48">
            <v>27.333073294011601</v>
          </cell>
          <cell r="O48">
            <v>17.34290496356774</v>
          </cell>
          <cell r="P48">
            <v>17.455066891550544</v>
          </cell>
          <cell r="Q48">
            <v>17.69577867010717</v>
          </cell>
        </row>
        <row r="49">
          <cell r="C49">
            <v>13743780.426072501</v>
          </cell>
          <cell r="E49">
            <v>16735229</v>
          </cell>
          <cell r="F49">
            <v>16846398.492658094</v>
          </cell>
          <cell r="G49">
            <v>16846398.492658094</v>
          </cell>
          <cell r="H49">
            <v>16846398.492658094</v>
          </cell>
          <cell r="I49">
            <v>111169.49265809357</v>
          </cell>
          <cell r="J49">
            <v>0</v>
          </cell>
          <cell r="K49">
            <v>-220333.14900000021</v>
          </cell>
          <cell r="L49">
            <v>23.749726361359926</v>
          </cell>
          <cell r="M49">
            <v>24.571776319336024</v>
          </cell>
          <cell r="N49">
            <v>24.571776319336024</v>
          </cell>
          <cell r="O49">
            <v>15.065386393111199</v>
          </cell>
          <cell r="P49">
            <v>15.089025151256907</v>
          </cell>
          <cell r="Q49">
            <v>15.20054846700879</v>
          </cell>
        </row>
        <row r="50">
          <cell r="C50">
            <v>13171377.947824001</v>
          </cell>
          <cell r="E50">
            <v>16266187</v>
          </cell>
          <cell r="F50">
            <v>16613011.973780537</v>
          </cell>
          <cell r="G50">
            <v>16736807.473780537</v>
          </cell>
          <cell r="H50">
            <v>16736807.473780537</v>
          </cell>
          <cell r="I50">
            <v>346824.97378053702</v>
          </cell>
          <cell r="J50">
            <v>123795.5</v>
          </cell>
          <cell r="K50">
            <v>-124154.97700000182</v>
          </cell>
          <cell r="L50">
            <v>24.671641132938404</v>
          </cell>
          <cell r="M50">
            <v>27.329869436050114</v>
          </cell>
          <cell r="N50">
            <v>28.278695866600344</v>
          </cell>
          <cell r="O50">
            <v>14.643145444714397</v>
          </cell>
          <cell r="P50">
            <v>14.879984919017208</v>
          </cell>
          <cell r="Q50">
            <v>15.101664210250695</v>
          </cell>
        </row>
        <row r="51">
          <cell r="C51">
            <v>1878522.5217514997</v>
          </cell>
          <cell r="E51">
            <v>2529958</v>
          </cell>
          <cell r="F51">
            <v>2641607.5</v>
          </cell>
          <cell r="G51">
            <v>2765403</v>
          </cell>
          <cell r="H51">
            <v>2765403</v>
          </cell>
          <cell r="I51">
            <v>111649.5</v>
          </cell>
          <cell r="J51">
            <v>123795.5</v>
          </cell>
          <cell r="K51">
            <v>0</v>
          </cell>
          <cell r="L51">
            <v>34.678076557799997</v>
          </cell>
          <cell r="M51">
            <v>40.621550682129381</v>
          </cell>
          <cell r="N51">
            <v>47.211596772424592</v>
          </cell>
          <cell r="O51">
            <v>2.2775185704565395</v>
          </cell>
          <cell r="P51">
            <v>2.366041740293638</v>
          </cell>
          <cell r="Q51">
            <v>2.4952302030983806</v>
          </cell>
        </row>
        <row r="52">
          <cell r="C52">
            <v>467078.2217514998</v>
          </cell>
          <cell r="E52">
            <v>737054</v>
          </cell>
          <cell r="F52">
            <v>680599.2</v>
          </cell>
          <cell r="G52">
            <v>644103</v>
          </cell>
          <cell r="H52">
            <v>644103</v>
          </cell>
          <cell r="I52">
            <v>-56454.800000000047</v>
          </cell>
          <cell r="J52">
            <v>-36496.199999999953</v>
          </cell>
          <cell r="K52">
            <v>0</v>
          </cell>
          <cell r="L52">
            <v>57.800977582751798</v>
          </cell>
          <cell r="M52">
            <v>45.714179832195214</v>
          </cell>
          <cell r="N52">
            <v>37.900456498415579</v>
          </cell>
          <cell r="O52">
            <v>0.66351068769887656</v>
          </cell>
          <cell r="P52">
            <v>0.60960082662184212</v>
          </cell>
          <cell r="Q52">
            <v>0.58117578505059708</v>
          </cell>
        </row>
        <row r="53">
          <cell r="C53">
            <v>1411444.3</v>
          </cell>
          <cell r="E53">
            <v>1792904</v>
          </cell>
          <cell r="F53">
            <v>1857009.3</v>
          </cell>
          <cell r="G53">
            <v>2121300</v>
          </cell>
          <cell r="H53">
            <v>2121300</v>
          </cell>
          <cell r="I53">
            <v>64105.300000000047</v>
          </cell>
          <cell r="J53">
            <v>264290.69999999995</v>
          </cell>
          <cell r="K53">
            <v>0</v>
          </cell>
          <cell r="L53">
            <v>27.026195791077257</v>
          </cell>
          <cell r="M53">
            <v>31.56801866003498</v>
          </cell>
          <cell r="N53">
            <v>50.292859590704353</v>
          </cell>
          <cell r="O53">
            <v>1.6140078827576632</v>
          </cell>
          <cell r="P53">
            <v>1.6632908242096796</v>
          </cell>
          <cell r="Q53">
            <v>1.9140544180477836</v>
          </cell>
        </row>
        <row r="54">
          <cell r="C54">
            <v>0</v>
          </cell>
          <cell r="E54">
            <v>0</v>
          </cell>
          <cell r="F54">
            <v>103999</v>
          </cell>
          <cell r="G54">
            <v>0</v>
          </cell>
          <cell r="H54">
            <v>0</v>
          </cell>
          <cell r="I54">
            <v>103999</v>
          </cell>
          <cell r="J54">
            <v>-103999</v>
          </cell>
          <cell r="K54">
            <v>0</v>
          </cell>
          <cell r="L54" t="str">
            <v>n.a.</v>
          </cell>
          <cell r="M54" t="str">
            <v>n.a.</v>
          </cell>
          <cell r="N54" t="str">
            <v>n.a.</v>
          </cell>
          <cell r="O54" t="str">
            <v xml:space="preserve"> </v>
          </cell>
          <cell r="P54">
            <v>9.3150089462116559E-2</v>
          </cell>
          <cell r="Q54" t="str">
            <v xml:space="preserve"> </v>
          </cell>
        </row>
        <row r="55">
          <cell r="C55">
            <v>11292855.426072501</v>
          </cell>
          <cell r="E55">
            <v>13736229</v>
          </cell>
          <cell r="F55">
            <v>13971404.473780537</v>
          </cell>
          <cell r="G55">
            <v>13971404.473780537</v>
          </cell>
          <cell r="H55">
            <v>13971404.473780537</v>
          </cell>
          <cell r="I55">
            <v>235175.47378053702</v>
          </cell>
          <cell r="J55">
            <v>0</v>
          </cell>
          <cell r="K55">
            <v>-124154.97699999996</v>
          </cell>
          <cell r="L55">
            <v>22.988606083895103</v>
          </cell>
          <cell r="M55">
            <v>25.094271598454277</v>
          </cell>
          <cell r="N55">
            <v>25.094271598454277</v>
          </cell>
          <cell r="O55">
            <v>12.365626874257858</v>
          </cell>
          <cell r="P55">
            <v>12.513943178723572</v>
          </cell>
          <cell r="Q55">
            <v>12.606434007152314</v>
          </cell>
        </row>
        <row r="56">
          <cell r="C56">
            <v>2551193.1740000001</v>
          </cell>
          <cell r="E56">
            <v>2827000</v>
          </cell>
          <cell r="F56">
            <v>3038900.8549118382</v>
          </cell>
          <cell r="G56">
            <v>3038900.8549118382</v>
          </cell>
          <cell r="H56">
            <v>3038900.8549118382</v>
          </cell>
          <cell r="I56">
            <v>211900.85491183819</v>
          </cell>
          <cell r="J56">
            <v>0</v>
          </cell>
          <cell r="K56">
            <v>0</v>
          </cell>
          <cell r="L56">
            <v>10.810895419869905</v>
          </cell>
          <cell r="M56">
            <v>19.116846418460899</v>
          </cell>
          <cell r="N56">
            <v>19.116846418460899</v>
          </cell>
          <cell r="O56">
            <v>2.5449216938307426</v>
          </cell>
          <cell r="P56">
            <v>2.7218904653077454</v>
          </cell>
          <cell r="Q56">
            <v>2.7420080174200683</v>
          </cell>
        </row>
        <row r="57">
          <cell r="C57">
            <v>7848944.2520725001</v>
          </cell>
          <cell r="E57">
            <v>9638543</v>
          </cell>
          <cell r="F57">
            <v>9660532.5</v>
          </cell>
          <cell r="G57">
            <v>9660532.5</v>
          </cell>
          <cell r="H57">
            <v>9660532.5</v>
          </cell>
          <cell r="I57">
            <v>21989.5</v>
          </cell>
          <cell r="J57">
            <v>0</v>
          </cell>
          <cell r="K57">
            <v>-84519</v>
          </cell>
          <cell r="L57">
            <v>24.137237298114968</v>
          </cell>
          <cell r="M57">
            <v>24.420445639828724</v>
          </cell>
          <cell r="N57">
            <v>24.420445639828724</v>
          </cell>
          <cell r="O57">
            <v>8.6768083401557998</v>
          </cell>
          <cell r="P57">
            <v>8.6527703788179178</v>
          </cell>
          <cell r="Q57">
            <v>8.7167231944181403</v>
          </cell>
        </row>
        <row r="58">
          <cell r="C58">
            <v>2695471</v>
          </cell>
          <cell r="E58">
            <v>3111900</v>
          </cell>
          <cell r="F58">
            <v>3092837</v>
          </cell>
          <cell r="G58">
            <v>3092837</v>
          </cell>
          <cell r="H58">
            <v>3092837</v>
          </cell>
          <cell r="I58">
            <v>-19063</v>
          </cell>
          <cell r="J58">
            <v>0</v>
          </cell>
          <cell r="K58">
            <v>-63471</v>
          </cell>
          <cell r="L58">
            <v>18.233282674772045</v>
          </cell>
          <cell r="M58">
            <v>17.509004559270515</v>
          </cell>
          <cell r="N58">
            <v>17.509004559270515</v>
          </cell>
          <cell r="O58">
            <v>2.8013943470222453</v>
          </cell>
          <cell r="P58">
            <v>2.7702001292487832</v>
          </cell>
          <cell r="Q58">
            <v>2.7906747391465858</v>
          </cell>
        </row>
        <row r="59">
          <cell r="C59">
            <v>1555900</v>
          </cell>
          <cell r="E59">
            <v>1929800</v>
          </cell>
          <cell r="F59">
            <v>1934659</v>
          </cell>
          <cell r="G59">
            <v>1934659</v>
          </cell>
          <cell r="H59">
            <v>1934659</v>
          </cell>
          <cell r="I59">
            <v>4859</v>
          </cell>
          <cell r="J59">
            <v>0</v>
          </cell>
          <cell r="K59">
            <v>-3900</v>
          </cell>
          <cell r="L59">
            <v>24.342783505154642</v>
          </cell>
          <cell r="M59">
            <v>24.655863402061851</v>
          </cell>
          <cell r="N59">
            <v>24.655863402061851</v>
          </cell>
          <cell r="O59">
            <v>1.7372443879570452</v>
          </cell>
          <cell r="P59">
            <v>1.7328403054711006</v>
          </cell>
          <cell r="Q59">
            <v>1.7456477661650438</v>
          </cell>
        </row>
        <row r="60">
          <cell r="C60">
            <v>3597573.2520725001</v>
          </cell>
          <cell r="E60">
            <v>4596843</v>
          </cell>
          <cell r="F60">
            <v>4633036.5</v>
          </cell>
          <cell r="G60">
            <v>4633036.5</v>
          </cell>
          <cell r="H60">
            <v>4633036.5</v>
          </cell>
          <cell r="I60">
            <v>36193.5</v>
          </cell>
          <cell r="J60">
            <v>0</v>
          </cell>
          <cell r="K60">
            <v>-17148</v>
          </cell>
          <cell r="L60">
            <v>28.38818510005634</v>
          </cell>
          <cell r="M60">
            <v>29.399056643291299</v>
          </cell>
          <cell r="N60">
            <v>29.399056643291299</v>
          </cell>
          <cell r="O60">
            <v>4.1381696051765093</v>
          </cell>
          <cell r="P60">
            <v>4.1497299440980333</v>
          </cell>
          <cell r="Q60">
            <v>4.1804006891065102</v>
          </cell>
        </row>
        <row r="61">
          <cell r="C61">
            <v>892718</v>
          </cell>
          <cell r="E61">
            <v>1270686</v>
          </cell>
          <cell r="F61">
            <v>1271971.1188686998</v>
          </cell>
          <cell r="G61">
            <v>1271971.1188686998</v>
          </cell>
          <cell r="H61">
            <v>1271971.1188686998</v>
          </cell>
          <cell r="I61">
            <v>1285.118868699763</v>
          </cell>
          <cell r="J61">
            <v>0</v>
          </cell>
          <cell r="K61">
            <v>-39635.977000000072</v>
          </cell>
          <cell r="L61">
            <v>48.952382741747222</v>
          </cell>
          <cell r="M61">
            <v>49.10302697454685</v>
          </cell>
          <cell r="N61">
            <v>49.10302697454685</v>
          </cell>
          <cell r="O61">
            <v>1.1438968402713163</v>
          </cell>
          <cell r="P61">
            <v>1.1392823345979086</v>
          </cell>
          <cell r="Q61">
            <v>1.1477027953141081</v>
          </cell>
        </row>
        <row r="62">
          <cell r="C62">
            <v>163200</v>
          </cell>
          <cell r="E62">
            <v>489386</v>
          </cell>
          <cell r="F62">
            <v>481600</v>
          </cell>
          <cell r="G62">
            <v>481600</v>
          </cell>
          <cell r="H62">
            <v>481600</v>
          </cell>
          <cell r="I62">
            <v>-7786</v>
          </cell>
          <cell r="J62">
            <v>0</v>
          </cell>
          <cell r="K62">
            <v>-35753</v>
          </cell>
          <cell r="L62">
            <v>283.99177697395783</v>
          </cell>
          <cell r="M62">
            <v>277.88257079413404</v>
          </cell>
          <cell r="N62">
            <v>277.88257079413404</v>
          </cell>
          <cell r="O62">
            <v>0.44055502230528887</v>
          </cell>
          <cell r="P62">
            <v>0.43136071582376118</v>
          </cell>
          <cell r="Q62">
            <v>0.43454891233291498</v>
          </cell>
        </row>
        <row r="63">
          <cell r="C63">
            <v>729518</v>
          </cell>
          <cell r="E63">
            <v>781300</v>
          </cell>
          <cell r="F63">
            <v>790371.11886869965</v>
          </cell>
          <cell r="G63">
            <v>790371.11886869965</v>
          </cell>
          <cell r="H63">
            <v>790371.11886869965</v>
          </cell>
          <cell r="I63">
            <v>9071.1188686996466</v>
          </cell>
          <cell r="J63">
            <v>0</v>
          </cell>
          <cell r="K63">
            <v>-3882.9770000000717</v>
          </cell>
          <cell r="L63">
            <v>7.6712086979848104</v>
          </cell>
          <cell r="M63">
            <v>8.9213025580078273</v>
          </cell>
          <cell r="N63">
            <v>8.9213025580078273</v>
          </cell>
          <cell r="O63">
            <v>0.70334181796602735</v>
          </cell>
          <cell r="P63">
            <v>0.70792161877414728</v>
          </cell>
          <cell r="Q63">
            <v>0.71315388298119287</v>
          </cell>
        </row>
        <row r="64">
          <cell r="C64">
            <v>2450925</v>
          </cell>
          <cell r="E64">
            <v>2999000</v>
          </cell>
          <cell r="F64">
            <v>2874994.0188775575</v>
          </cell>
          <cell r="G64">
            <v>2874994.0188775575</v>
          </cell>
          <cell r="H64">
            <v>2874994.0188775575</v>
          </cell>
          <cell r="I64">
            <v>-124005.98112244252</v>
          </cell>
          <cell r="J64">
            <v>0</v>
          </cell>
          <cell r="K64">
            <v>-96178.172000000719</v>
          </cell>
          <cell r="L64">
            <v>27.359763875218633</v>
          </cell>
          <cell r="M64">
            <v>22.093550979296971</v>
          </cell>
          <cell r="N64">
            <v>22.093550979296971</v>
          </cell>
          <cell r="O64">
            <v>2.6997595188533419</v>
          </cell>
          <cell r="P64">
            <v>2.5750819725333369</v>
          </cell>
          <cell r="Q64">
            <v>2.5941144598564758</v>
          </cell>
        </row>
        <row r="65">
          <cell r="C65">
            <v>2239325</v>
          </cell>
          <cell r="E65">
            <v>2999000</v>
          </cell>
          <cell r="F65">
            <v>2874994.0188775575</v>
          </cell>
          <cell r="G65">
            <v>2874994.0188775575</v>
          </cell>
          <cell r="H65">
            <v>2874994.0188775575</v>
          </cell>
          <cell r="I65">
            <v>-124005.98112244252</v>
          </cell>
          <cell r="J65">
            <v>0</v>
          </cell>
          <cell r="K65">
            <v>76821.827999999281</v>
          </cell>
          <cell r="L65">
            <v>29.48229204405175</v>
          </cell>
          <cell r="M65">
            <v>24.128314497234381</v>
          </cell>
          <cell r="N65">
            <v>24.128314497234381</v>
          </cell>
          <cell r="O65">
            <v>2.6997595188533419</v>
          </cell>
          <cell r="P65">
            <v>2.5750819725333369</v>
          </cell>
          <cell r="Q65">
            <v>2.5941144598564758</v>
          </cell>
        </row>
        <row r="66">
          <cell r="C66">
            <v>211600</v>
          </cell>
          <cell r="E66">
            <v>0</v>
          </cell>
          <cell r="F66">
            <v>0</v>
          </cell>
          <cell r="G66">
            <v>0</v>
          </cell>
          <cell r="H66">
            <v>0</v>
          </cell>
          <cell r="I66">
            <v>0</v>
          </cell>
          <cell r="J66">
            <v>0</v>
          </cell>
          <cell r="K66">
            <v>-173000</v>
          </cell>
          <cell r="L66">
            <v>-100</v>
          </cell>
          <cell r="M66">
            <v>-100</v>
          </cell>
          <cell r="N66">
            <v>-100</v>
          </cell>
          <cell r="O66" t="str">
            <v xml:space="preserve"> </v>
          </cell>
          <cell r="P66" t="str">
            <v xml:space="preserve"> </v>
          </cell>
          <cell r="Q66" t="str">
            <v xml:space="preserve"> </v>
          </cell>
        </row>
        <row r="67">
          <cell r="C67">
            <v>38600</v>
          </cell>
          <cell r="E67">
            <v>0</v>
          </cell>
          <cell r="F67">
            <v>0</v>
          </cell>
          <cell r="G67">
            <v>0</v>
          </cell>
          <cell r="H67">
            <v>0</v>
          </cell>
          <cell r="I67">
            <v>0</v>
          </cell>
          <cell r="J67">
            <v>0</v>
          </cell>
          <cell r="K67">
            <v>0</v>
          </cell>
          <cell r="L67">
            <v>-100</v>
          </cell>
          <cell r="M67">
            <v>-100</v>
          </cell>
          <cell r="N67">
            <v>-100</v>
          </cell>
          <cell r="O67" t="str">
            <v xml:space="preserve"> </v>
          </cell>
          <cell r="P67" t="str">
            <v xml:space="preserve"> </v>
          </cell>
          <cell r="Q67" t="str">
            <v xml:space="preserve"> </v>
          </cell>
        </row>
        <row r="68">
          <cell r="F68">
            <v>0</v>
          </cell>
          <cell r="G68">
            <v>0</v>
          </cell>
        </row>
        <row r="69">
          <cell r="O69" t="str">
            <v xml:space="preserve"> </v>
          </cell>
        </row>
        <row r="70">
          <cell r="O70" t="str">
            <v xml:space="preserve"> </v>
          </cell>
        </row>
        <row r="71">
          <cell r="C71">
            <v>-3617923.9585239999</v>
          </cell>
          <cell r="E71">
            <v>-4760010</v>
          </cell>
          <cell r="F71">
            <v>-4350990.4776580911</v>
          </cell>
          <cell r="G71">
            <v>-5129603.034658093</v>
          </cell>
          <cell r="H71">
            <v>-5457278.2926580943</v>
          </cell>
          <cell r="I71">
            <v>409019.52234190889</v>
          </cell>
          <cell r="J71">
            <v>-778612.55700000189</v>
          </cell>
          <cell r="K71">
            <v>269322.14990000241</v>
          </cell>
          <cell r="L71">
            <v>42.149179628974039</v>
          </cell>
          <cell r="M71">
            <v>29.934543619146936</v>
          </cell>
          <cell r="N71">
            <v>53.18641414596685</v>
          </cell>
          <cell r="O71">
            <v>-4.2850557877082673</v>
          </cell>
          <cell r="P71">
            <v>-3.8971062437395405</v>
          </cell>
          <cell r="Q71">
            <v>-4.6284539439582524</v>
          </cell>
        </row>
        <row r="72">
          <cell r="O72" t="str">
            <v xml:space="preserve"> </v>
          </cell>
        </row>
        <row r="73">
          <cell r="C73">
            <v>345136</v>
          </cell>
          <cell r="E73">
            <v>248238</v>
          </cell>
          <cell r="F73">
            <v>166104.1</v>
          </cell>
          <cell r="G73">
            <v>218886</v>
          </cell>
          <cell r="H73">
            <v>224802</v>
          </cell>
          <cell r="I73">
            <v>-82133.899999999994</v>
          </cell>
          <cell r="J73">
            <v>52781.899999999994</v>
          </cell>
          <cell r="K73">
            <v>173750</v>
          </cell>
          <cell r="L73">
            <v>-52.159433864085749</v>
          </cell>
          <cell r="M73">
            <v>-67.988324988533137</v>
          </cell>
          <cell r="N73">
            <v>-57.816167713139308</v>
          </cell>
          <cell r="O73">
            <v>0.22346879074395329</v>
          </cell>
          <cell r="P73">
            <v>0.1487765437650781</v>
          </cell>
          <cell r="Q73">
            <v>0.19750139789223928</v>
          </cell>
        </row>
        <row r="74">
          <cell r="O74" t="str">
            <v xml:space="preserve"> </v>
          </cell>
        </row>
        <row r="75">
          <cell r="C75">
            <v>-3963059.9585239999</v>
          </cell>
          <cell r="E75">
            <v>-5008248</v>
          </cell>
          <cell r="F75">
            <v>-4517094.5776580907</v>
          </cell>
          <cell r="G75">
            <v>-5348489.034658093</v>
          </cell>
          <cell r="H75">
            <v>-5682080.2926580943</v>
          </cell>
          <cell r="I75">
            <v>491153.42234190926</v>
          </cell>
          <cell r="J75">
            <v>-831394.45700000226</v>
          </cell>
          <cell r="K75">
            <v>95572.149900002405</v>
          </cell>
          <cell r="L75">
            <v>29.496154812233797</v>
          </cell>
          <cell r="M75">
            <v>16.796608061324836</v>
          </cell>
          <cell r="N75">
            <v>38.293623647155513</v>
          </cell>
          <cell r="O75">
            <v>-4.5085245784522208</v>
          </cell>
          <cell r="P75">
            <v>-4.0458827875046186</v>
          </cell>
          <cell r="Q75">
            <v>-4.8259553418504915</v>
          </cell>
        </row>
        <row r="76">
          <cell r="O76" t="str">
            <v xml:space="preserve"> </v>
          </cell>
        </row>
        <row r="77">
          <cell r="C77">
            <v>3963059.9585239999</v>
          </cell>
          <cell r="E77">
            <v>5008248</v>
          </cell>
          <cell r="F77">
            <v>4517094.5776580907</v>
          </cell>
          <cell r="G77">
            <v>5348489.034658093</v>
          </cell>
          <cell r="H77">
            <v>5682080.2926580943</v>
          </cell>
          <cell r="I77">
            <v>-491153.42234190926</v>
          </cell>
          <cell r="J77">
            <v>831394.45700000226</v>
          </cell>
          <cell r="K77">
            <v>-95572.149900002405</v>
          </cell>
          <cell r="L77">
            <v>29.496154812233797</v>
          </cell>
          <cell r="M77">
            <v>16.796608061324836</v>
          </cell>
          <cell r="N77">
            <v>38.293623647155513</v>
          </cell>
          <cell r="O77">
            <v>4.5085245784522208</v>
          </cell>
          <cell r="P77">
            <v>4.0458827875046186</v>
          </cell>
          <cell r="Q77">
            <v>4.8259553418504915</v>
          </cell>
        </row>
        <row r="78">
          <cell r="C78">
            <v>1021745.5780114998</v>
          </cell>
          <cell r="E78">
            <v>1980464</v>
          </cell>
          <cell r="F78">
            <v>976469.39999999991</v>
          </cell>
          <cell r="G78">
            <v>991376</v>
          </cell>
          <cell r="H78">
            <v>991376</v>
          </cell>
          <cell r="I78">
            <v>-1003994.6000000001</v>
          </cell>
          <cell r="J78">
            <v>14906.600000000093</v>
          </cell>
          <cell r="K78">
            <v>58068.607800000231</v>
          </cell>
          <cell r="L78">
            <v>83.407851649183982</v>
          </cell>
          <cell r="M78">
            <v>-9.5706082740369514</v>
          </cell>
          <cell r="N78">
            <v>-8.1901300217719566</v>
          </cell>
          <cell r="O78">
            <v>1.7828531296253298</v>
          </cell>
          <cell r="P78">
            <v>0.87460660166943216</v>
          </cell>
          <cell r="Q78">
            <v>0.89452110156344677</v>
          </cell>
        </row>
        <row r="79">
          <cell r="C79">
            <v>1761893.7411999998</v>
          </cell>
          <cell r="E79">
            <v>2790693</v>
          </cell>
          <cell r="F79">
            <v>1765927.7</v>
          </cell>
          <cell r="G79">
            <v>1760602</v>
          </cell>
          <cell r="H79">
            <v>1760602</v>
          </cell>
          <cell r="I79">
            <v>-1024765.3</v>
          </cell>
          <cell r="J79">
            <v>-5325.6999999999534</v>
          </cell>
          <cell r="K79">
            <v>58068.607800000114</v>
          </cell>
          <cell r="L79">
            <v>53.337952377607124</v>
          </cell>
          <cell r="M79">
            <v>-2.9689981789837505</v>
          </cell>
          <cell r="N79">
            <v>-3.2616251117841055</v>
          </cell>
          <cell r="O79">
            <v>2.5122374094522804</v>
          </cell>
          <cell r="P79">
            <v>1.5817106245120602</v>
          </cell>
          <cell r="Q79">
            <v>1.5885956896826303</v>
          </cell>
        </row>
        <row r="80">
          <cell r="C80">
            <v>317067.2928</v>
          </cell>
          <cell r="E80">
            <v>887100</v>
          </cell>
          <cell r="F80">
            <v>693415.7</v>
          </cell>
          <cell r="G80">
            <v>688090</v>
          </cell>
          <cell r="H80">
            <v>688090</v>
          </cell>
          <cell r="I80">
            <v>-193684.30000000005</v>
          </cell>
          <cell r="J80">
            <v>-5325.6999999999534</v>
          </cell>
          <cell r="K80">
            <v>58068.60779999994</v>
          </cell>
          <cell r="L80">
            <v>136.47430133483743</v>
          </cell>
          <cell r="M80">
            <v>84.843865620682223</v>
          </cell>
          <cell r="N80">
            <v>83.424193445483354</v>
          </cell>
          <cell r="O80">
            <v>0.79858508475318424</v>
          </cell>
          <cell r="P80">
            <v>0.62108034201709805</v>
          </cell>
          <cell r="Q80">
            <v>0.62086536770588763</v>
          </cell>
        </row>
        <row r="81">
          <cell r="C81">
            <v>1444826.4483999999</v>
          </cell>
          <cell r="E81">
            <v>1903593</v>
          </cell>
          <cell r="F81">
            <v>1072512</v>
          </cell>
          <cell r="G81">
            <v>1072512</v>
          </cell>
          <cell r="H81">
            <v>1072512</v>
          </cell>
          <cell r="I81">
            <v>-831081</v>
          </cell>
          <cell r="J81">
            <v>0</v>
          </cell>
          <cell r="K81">
            <v>0</v>
          </cell>
          <cell r="L81">
            <v>31.752363898656345</v>
          </cell>
          <cell r="M81">
            <v>-25.768800731208973</v>
          </cell>
          <cell r="N81">
            <v>-25.768800731208973</v>
          </cell>
          <cell r="O81">
            <v>1.713652324699096</v>
          </cell>
          <cell r="P81">
            <v>0.96063028249496218</v>
          </cell>
          <cell r="Q81">
            <v>0.9677303219767428</v>
          </cell>
        </row>
        <row r="82">
          <cell r="C82">
            <v>740148.16318849998</v>
          </cell>
          <cell r="E82">
            <v>810229</v>
          </cell>
          <cell r="F82">
            <v>789458.3</v>
          </cell>
          <cell r="G82">
            <v>769226</v>
          </cell>
          <cell r="H82">
            <v>769226</v>
          </cell>
          <cell r="I82">
            <v>-20770.699999999953</v>
          </cell>
          <cell r="J82">
            <v>-20232.300000000047</v>
          </cell>
          <cell r="K82">
            <v>0</v>
          </cell>
          <cell r="L82">
            <v>9.4684875673537228</v>
          </cell>
          <cell r="M82">
            <v>6.662198092754279</v>
          </cell>
          <cell r="N82">
            <v>3.9286508104316553</v>
          </cell>
          <cell r="O82">
            <v>0.72938427982695031</v>
          </cell>
          <cell r="P82">
            <v>0.70710402284262797</v>
          </cell>
          <cell r="Q82">
            <v>0.69407458811918377</v>
          </cell>
        </row>
        <row r="83">
          <cell r="O83" t="str">
            <v xml:space="preserve"> </v>
          </cell>
        </row>
        <row r="84">
          <cell r="C84">
            <v>1790818.7000000002</v>
          </cell>
          <cell r="E84">
            <v>1983921</v>
          </cell>
          <cell r="F84">
            <v>2817881.6148455972</v>
          </cell>
          <cell r="G84">
            <v>3517000</v>
          </cell>
          <cell r="H84">
            <v>3517000</v>
          </cell>
          <cell r="I84">
            <v>833960.61484559719</v>
          </cell>
          <cell r="J84">
            <v>699118.38515440281</v>
          </cell>
          <cell r="K84">
            <v>149421</v>
          </cell>
          <cell r="L84">
            <v>2.2513352345073567</v>
          </cell>
          <cell r="M84">
            <v>45.233685036214702</v>
          </cell>
          <cell r="N84">
            <v>81.266263132333577</v>
          </cell>
          <cell r="O84">
            <v>1.7859651898643014</v>
          </cell>
          <cell r="P84">
            <v>2.5239273888837475</v>
          </cell>
          <cell r="Q84">
            <v>3.1733980994079363</v>
          </cell>
        </row>
        <row r="85">
          <cell r="C85">
            <v>3874041.1</v>
          </cell>
          <cell r="E85">
            <v>5409063</v>
          </cell>
          <cell r="F85">
            <v>6256646.1322326977</v>
          </cell>
          <cell r="G85">
            <v>7003000</v>
          </cell>
          <cell r="H85">
            <v>7003000</v>
          </cell>
          <cell r="I85">
            <v>847583.13223269768</v>
          </cell>
          <cell r="J85">
            <v>746353.86776730232</v>
          </cell>
          <cell r="K85">
            <v>149421</v>
          </cell>
          <cell r="L85">
            <v>34.438025401059448</v>
          </cell>
          <cell r="M85">
            <v>55.504040468846405</v>
          </cell>
          <cell r="N85">
            <v>74.054081433996856</v>
          </cell>
          <cell r="O85">
            <v>4.8693462228500879</v>
          </cell>
          <cell r="P85">
            <v>5.6039687588369258</v>
          </cell>
          <cell r="Q85">
            <v>6.3188248194921179</v>
          </cell>
        </row>
        <row r="86">
          <cell r="C86">
            <v>3874041.1</v>
          </cell>
          <cell r="E86">
            <v>4783063</v>
          </cell>
          <cell r="F86">
            <v>5277646.1322326977</v>
          </cell>
          <cell r="G86">
            <v>6044000</v>
          </cell>
          <cell r="H86">
            <v>6044000</v>
          </cell>
          <cell r="I86">
            <v>494583.13223269768</v>
          </cell>
          <cell r="J86">
            <v>766353.86776730232</v>
          </cell>
          <cell r="K86">
            <v>40</v>
          </cell>
          <cell r="L86">
            <v>23.463161367478857</v>
          </cell>
          <cell r="M86">
            <v>36.229624419393211</v>
          </cell>
          <cell r="N86">
            <v>56.011189337259857</v>
          </cell>
          <cell r="O86">
            <v>4.3058085573608604</v>
          </cell>
          <cell r="P86">
            <v>4.7270955429078096</v>
          </cell>
          <cell r="Q86">
            <v>5.4535166655733764</v>
          </cell>
        </row>
        <row r="87">
          <cell r="F87">
            <v>1700000</v>
          </cell>
          <cell r="G87">
            <v>2200000</v>
          </cell>
          <cell r="J87">
            <v>500000</v>
          </cell>
          <cell r="K87">
            <v>591100</v>
          </cell>
          <cell r="L87">
            <v>-100</v>
          </cell>
          <cell r="M87">
            <v>187.59939096599561</v>
          </cell>
          <cell r="N87">
            <v>272.18744713246485</v>
          </cell>
          <cell r="O87" t="str">
            <v xml:space="preserve"> </v>
          </cell>
          <cell r="P87">
            <v>1.5226603340955025</v>
          </cell>
          <cell r="Q87">
            <v>1.985065629427768</v>
          </cell>
        </row>
        <row r="88">
          <cell r="F88">
            <v>1800246.1</v>
          </cell>
          <cell r="G88">
            <v>2067000</v>
          </cell>
          <cell r="J88">
            <v>266753.89999999991</v>
          </cell>
          <cell r="K88">
            <v>1636500</v>
          </cell>
          <cell r="L88">
            <v>-100</v>
          </cell>
          <cell r="M88">
            <v>10.005872288420425</v>
          </cell>
          <cell r="N88">
            <v>26.306141154903749</v>
          </cell>
          <cell r="O88" t="str">
            <v xml:space="preserve"> </v>
          </cell>
          <cell r="P88">
            <v>1.6124490165177208</v>
          </cell>
          <cell r="Q88">
            <v>1.865059389103271</v>
          </cell>
        </row>
        <row r="89">
          <cell r="F89">
            <v>1777400</v>
          </cell>
          <cell r="G89">
            <v>1777400</v>
          </cell>
          <cell r="J89">
            <v>0</v>
          </cell>
          <cell r="K89">
            <v>1497100</v>
          </cell>
          <cell r="L89">
            <v>-100</v>
          </cell>
          <cell r="M89">
            <v>18.722864204127987</v>
          </cell>
          <cell r="N89">
            <v>18.722864204127987</v>
          </cell>
          <cell r="O89" t="str">
            <v xml:space="preserve"> </v>
          </cell>
          <cell r="P89">
            <v>1.5919861634243211</v>
          </cell>
          <cell r="Q89">
            <v>1.6037525680658704</v>
          </cell>
        </row>
        <row r="90">
          <cell r="C90">
            <v>0</v>
          </cell>
          <cell r="E90">
            <v>200000</v>
          </cell>
          <cell r="F90">
            <v>400000</v>
          </cell>
          <cell r="G90">
            <v>400000</v>
          </cell>
          <cell r="H90">
            <v>400000</v>
          </cell>
          <cell r="I90">
            <v>200000</v>
          </cell>
          <cell r="J90">
            <v>0</v>
          </cell>
          <cell r="K90">
            <v>0</v>
          </cell>
          <cell r="L90" t="str">
            <v>n.a.</v>
          </cell>
          <cell r="M90" t="str">
            <v>n.a.</v>
          </cell>
          <cell r="N90" t="str">
            <v>n.a.</v>
          </cell>
          <cell r="O90">
            <v>0.18004398258441759</v>
          </cell>
          <cell r="P90">
            <v>0.35827301978717702</v>
          </cell>
          <cell r="Q90">
            <v>0.36092102353232142</v>
          </cell>
        </row>
        <row r="91">
          <cell r="C91">
            <v>0</v>
          </cell>
          <cell r="E91">
            <v>0</v>
          </cell>
          <cell r="F91">
            <v>0</v>
          </cell>
          <cell r="G91">
            <v>0</v>
          </cell>
          <cell r="H91">
            <v>0</v>
          </cell>
          <cell r="I91">
            <v>0</v>
          </cell>
          <cell r="J91">
            <v>0</v>
          </cell>
          <cell r="K91">
            <v>0</v>
          </cell>
          <cell r="L91" t="str">
            <v>n.a.</v>
          </cell>
          <cell r="M91" t="str">
            <v>n.a.</v>
          </cell>
          <cell r="N91" t="str">
            <v>n.a.</v>
          </cell>
          <cell r="O91" t="str">
            <v xml:space="preserve"> </v>
          </cell>
          <cell r="P91" t="str">
            <v xml:space="preserve"> </v>
          </cell>
          <cell r="Q91" t="str">
            <v xml:space="preserve"> </v>
          </cell>
        </row>
        <row r="92">
          <cell r="C92">
            <v>0</v>
          </cell>
          <cell r="E92">
            <v>426000</v>
          </cell>
          <cell r="F92">
            <v>426000</v>
          </cell>
          <cell r="G92">
            <v>426000</v>
          </cell>
          <cell r="H92">
            <v>426000</v>
          </cell>
          <cell r="I92">
            <v>0</v>
          </cell>
          <cell r="J92">
            <v>0</v>
          </cell>
          <cell r="K92">
            <v>0</v>
          </cell>
          <cell r="L92" t="str">
            <v>n.a.</v>
          </cell>
          <cell r="M92" t="str">
            <v>n.a.</v>
          </cell>
          <cell r="N92" t="str">
            <v>n.a.</v>
          </cell>
          <cell r="O92">
            <v>0.38349368290480945</v>
          </cell>
          <cell r="P92">
            <v>0.38156076607334355</v>
          </cell>
          <cell r="Q92">
            <v>0.38438089006192233</v>
          </cell>
        </row>
        <row r="93">
          <cell r="C93">
            <v>0</v>
          </cell>
          <cell r="F93">
            <v>153000</v>
          </cell>
          <cell r="G93">
            <v>133000</v>
          </cell>
          <cell r="H93">
            <v>133000</v>
          </cell>
          <cell r="I93">
            <v>153000</v>
          </cell>
          <cell r="J93">
            <v>-20000</v>
          </cell>
          <cell r="K93">
            <v>149381</v>
          </cell>
          <cell r="L93">
            <v>-100</v>
          </cell>
          <cell r="M93">
            <v>2.422664194241575</v>
          </cell>
          <cell r="N93">
            <v>-10.96591936056125</v>
          </cell>
          <cell r="O93" t="str">
            <v xml:space="preserve"> </v>
          </cell>
          <cell r="P93">
            <v>0.13703943006859523</v>
          </cell>
          <cell r="Q93">
            <v>0.12000624032449686</v>
          </cell>
        </row>
        <row r="94">
          <cell r="C94">
            <v>2083222.4</v>
          </cell>
          <cell r="E94">
            <v>3425142</v>
          </cell>
          <cell r="F94">
            <v>3438764.5173871005</v>
          </cell>
          <cell r="G94">
            <v>3486000</v>
          </cell>
          <cell r="H94">
            <v>3486000</v>
          </cell>
          <cell r="I94">
            <v>13622.517387100495</v>
          </cell>
          <cell r="J94">
            <v>47235.482612899505</v>
          </cell>
          <cell r="K94">
            <v>0</v>
          </cell>
          <cell r="L94">
            <v>64.415570800313986</v>
          </cell>
          <cell r="M94">
            <v>65.069486454595562</v>
          </cell>
          <cell r="N94">
            <v>67.33691035580263</v>
          </cell>
          <cell r="O94">
            <v>3.0833810329857858</v>
          </cell>
          <cell r="P94">
            <v>3.0800413699531775</v>
          </cell>
          <cell r="Q94">
            <v>3.1454267200841808</v>
          </cell>
        </row>
        <row r="95">
          <cell r="O95" t="str">
            <v xml:space="preserve"> </v>
          </cell>
        </row>
        <row r="96">
          <cell r="C96">
            <v>746775.77</v>
          </cell>
          <cell r="E96">
            <v>470766</v>
          </cell>
          <cell r="F96">
            <v>476805.6</v>
          </cell>
          <cell r="G96">
            <v>699505.6</v>
          </cell>
          <cell r="H96">
            <v>699505.6</v>
          </cell>
          <cell r="I96">
            <v>6039.5999999999767</v>
          </cell>
          <cell r="J96">
            <v>222700</v>
          </cell>
          <cell r="K96">
            <v>0</v>
          </cell>
          <cell r="L96">
            <v>-36.960193553146482</v>
          </cell>
          <cell r="M96">
            <v>-36.151436729126871</v>
          </cell>
          <cell r="N96">
            <v>-6.3299014107005664</v>
          </cell>
          <cell r="O96">
            <v>0.42379292752667957</v>
          </cell>
          <cell r="P96">
            <v>0.42706645540859206</v>
          </cell>
          <cell r="Q96">
            <v>0.6311656927964765</v>
          </cell>
        </row>
        <row r="97">
          <cell r="C97">
            <v>272620.87</v>
          </cell>
          <cell r="E97">
            <v>0</v>
          </cell>
          <cell r="F97">
            <v>0</v>
          </cell>
          <cell r="G97">
            <v>0</v>
          </cell>
          <cell r="H97">
            <v>0</v>
          </cell>
          <cell r="I97">
            <v>0</v>
          </cell>
          <cell r="J97">
            <v>0</v>
          </cell>
          <cell r="K97">
            <v>0</v>
          </cell>
          <cell r="L97">
            <v>-100</v>
          </cell>
          <cell r="M97">
            <v>-100</v>
          </cell>
          <cell r="N97">
            <v>-100</v>
          </cell>
          <cell r="O97" t="str">
            <v xml:space="preserve"> </v>
          </cell>
          <cell r="P97" t="str">
            <v xml:space="preserve"> </v>
          </cell>
          <cell r="Q97" t="str">
            <v xml:space="preserve"> </v>
          </cell>
        </row>
        <row r="98">
          <cell r="C98">
            <v>302763.90000000002</v>
          </cell>
          <cell r="E98">
            <v>0</v>
          </cell>
          <cell r="F98">
            <v>0</v>
          </cell>
          <cell r="G98">
            <v>0</v>
          </cell>
          <cell r="H98">
            <v>0</v>
          </cell>
          <cell r="I98">
            <v>0</v>
          </cell>
          <cell r="J98">
            <v>0</v>
          </cell>
          <cell r="K98">
            <v>0</v>
          </cell>
          <cell r="L98">
            <v>-100</v>
          </cell>
          <cell r="M98">
            <v>-100</v>
          </cell>
          <cell r="N98">
            <v>-100</v>
          </cell>
          <cell r="O98" t="str">
            <v xml:space="preserve"> </v>
          </cell>
          <cell r="P98" t="str">
            <v xml:space="preserve"> </v>
          </cell>
          <cell r="Q98" t="str">
            <v xml:space="preserve"> </v>
          </cell>
        </row>
        <row r="99">
          <cell r="C99">
            <v>16117</v>
          </cell>
          <cell r="E99">
            <v>0</v>
          </cell>
          <cell r="F99">
            <v>0</v>
          </cell>
          <cell r="G99">
            <v>0</v>
          </cell>
          <cell r="H99">
            <v>0</v>
          </cell>
          <cell r="I99">
            <v>0</v>
          </cell>
          <cell r="J99">
            <v>0</v>
          </cell>
          <cell r="K99">
            <v>0</v>
          </cell>
          <cell r="L99">
            <v>-100</v>
          </cell>
          <cell r="M99">
            <v>-100</v>
          </cell>
          <cell r="N99">
            <v>-100</v>
          </cell>
          <cell r="O99" t="str">
            <v xml:space="preserve"> </v>
          </cell>
          <cell r="P99" t="str">
            <v xml:space="preserve"> </v>
          </cell>
          <cell r="Q99" t="str">
            <v xml:space="preserve"> </v>
          </cell>
        </row>
        <row r="100">
          <cell r="C100">
            <v>17507</v>
          </cell>
          <cell r="E100">
            <v>0</v>
          </cell>
          <cell r="F100">
            <v>0</v>
          </cell>
          <cell r="G100">
            <v>0</v>
          </cell>
          <cell r="H100">
            <v>0</v>
          </cell>
          <cell r="I100">
            <v>0</v>
          </cell>
          <cell r="J100">
            <v>0</v>
          </cell>
          <cell r="K100">
            <v>0</v>
          </cell>
          <cell r="L100">
            <v>-100</v>
          </cell>
          <cell r="M100">
            <v>-100</v>
          </cell>
          <cell r="N100">
            <v>-100</v>
          </cell>
          <cell r="O100" t="str">
            <v xml:space="preserve"> </v>
          </cell>
          <cell r="P100" t="str">
            <v xml:space="preserve"> </v>
          </cell>
          <cell r="Q100" t="str">
            <v xml:space="preserve"> </v>
          </cell>
        </row>
        <row r="101">
          <cell r="C101">
            <v>4167</v>
          </cell>
          <cell r="E101">
            <v>158439</v>
          </cell>
          <cell r="F101">
            <v>164505.60000000001</v>
          </cell>
          <cell r="G101">
            <v>164505.60000000001</v>
          </cell>
          <cell r="H101">
            <v>164505.60000000001</v>
          </cell>
          <cell r="I101">
            <v>6066.6000000000058</v>
          </cell>
          <cell r="J101">
            <v>0</v>
          </cell>
          <cell r="K101">
            <v>0</v>
          </cell>
          <cell r="L101">
            <v>3702.2318214542834</v>
          </cell>
          <cell r="M101">
            <v>3847.8185745140395</v>
          </cell>
          <cell r="N101">
            <v>3847.8185745140395</v>
          </cell>
          <cell r="O101">
            <v>0.14262994278346269</v>
          </cell>
          <cell r="P101">
            <v>0.1473447952097536</v>
          </cell>
          <cell r="Q101">
            <v>0.14843382382199666</v>
          </cell>
        </row>
        <row r="102">
          <cell r="C102">
            <v>133600</v>
          </cell>
          <cell r="E102">
            <v>312327</v>
          </cell>
          <cell r="F102">
            <v>312300</v>
          </cell>
          <cell r="G102">
            <v>535000</v>
          </cell>
          <cell r="H102">
            <v>535000</v>
          </cell>
          <cell r="I102">
            <v>-27</v>
          </cell>
          <cell r="J102">
            <v>222700</v>
          </cell>
          <cell r="K102">
            <v>0</v>
          </cell>
          <cell r="L102">
            <v>133.77769461077844</v>
          </cell>
          <cell r="M102">
            <v>133.75748502994011</v>
          </cell>
          <cell r="N102">
            <v>300.44910179640721</v>
          </cell>
          <cell r="O102">
            <v>0.28116298474321694</v>
          </cell>
          <cell r="P102">
            <v>0.27972166019883848</v>
          </cell>
          <cell r="Q102">
            <v>0.48273186897447989</v>
          </cell>
        </row>
        <row r="103">
          <cell r="C103">
            <v>0</v>
          </cell>
          <cell r="E103">
            <v>0</v>
          </cell>
          <cell r="F103">
            <v>0</v>
          </cell>
          <cell r="G103">
            <v>0</v>
          </cell>
          <cell r="H103">
            <v>0</v>
          </cell>
          <cell r="I103">
            <v>0</v>
          </cell>
          <cell r="J103">
            <v>0</v>
          </cell>
          <cell r="K103">
            <v>0</v>
          </cell>
          <cell r="L103" t="str">
            <v>n.a.</v>
          </cell>
          <cell r="M103" t="str">
            <v>n.a.</v>
          </cell>
          <cell r="N103" t="str">
            <v>n.a.</v>
          </cell>
          <cell r="O103" t="str">
            <v xml:space="preserve"> </v>
          </cell>
          <cell r="P103" t="str">
            <v xml:space="preserve"> </v>
          </cell>
          <cell r="Q103" t="str">
            <v xml:space="preserve"> </v>
          </cell>
        </row>
        <row r="104">
          <cell r="O104" t="str">
            <v xml:space="preserve"> </v>
          </cell>
        </row>
        <row r="105">
          <cell r="C105">
            <v>305800</v>
          </cell>
          <cell r="E105">
            <v>247105</v>
          </cell>
          <cell r="F105">
            <v>389161.97207981616</v>
          </cell>
          <cell r="G105">
            <v>125500</v>
          </cell>
          <cell r="H105">
            <v>125500</v>
          </cell>
          <cell r="I105">
            <v>142056.97207981616</v>
          </cell>
          <cell r="J105">
            <v>-263661.97207981616</v>
          </cell>
          <cell r="K105">
            <v>0</v>
          </cell>
          <cell r="L105">
            <v>-19.193917593198172</v>
          </cell>
          <cell r="M105">
            <v>27.260291720018358</v>
          </cell>
          <cell r="N105">
            <v>-58.960104643557877</v>
          </cell>
          <cell r="O105">
            <v>0.22244884158261255</v>
          </cell>
          <cell r="P105">
            <v>0.34856558730842202</v>
          </cell>
          <cell r="Q105">
            <v>0.11323897113326585</v>
          </cell>
        </row>
        <row r="106">
          <cell r="C106">
            <v>-307002</v>
          </cell>
          <cell r="E106">
            <v>530132</v>
          </cell>
          <cell r="F106">
            <v>399361.97207981616</v>
          </cell>
          <cell r="G106">
            <v>76600</v>
          </cell>
          <cell r="H106">
            <v>76600</v>
          </cell>
          <cell r="I106">
            <v>-130770.02792018384</v>
          </cell>
          <cell r="J106">
            <v>-322761.97207981616</v>
          </cell>
          <cell r="K106">
            <v>0</v>
          </cell>
          <cell r="L106">
            <v>-272.68030827160732</v>
          </cell>
          <cell r="M106">
            <v>-230.08448546909017</v>
          </cell>
          <cell r="N106">
            <v>-124.95097751806176</v>
          </cell>
          <cell r="O106">
            <v>0.47723538287721229</v>
          </cell>
          <cell r="P106">
            <v>0.35770154931299508</v>
          </cell>
          <cell r="Q106">
            <v>6.911637600643955E-2</v>
          </cell>
        </row>
        <row r="107">
          <cell r="C107">
            <v>39498</v>
          </cell>
          <cell r="E107">
            <v>79300</v>
          </cell>
          <cell r="F107">
            <v>82168</v>
          </cell>
          <cell r="G107">
            <v>78400</v>
          </cell>
          <cell r="H107">
            <v>78400</v>
          </cell>
          <cell r="I107">
            <v>2868</v>
          </cell>
          <cell r="J107">
            <v>-3768</v>
          </cell>
          <cell r="K107">
            <v>0</v>
          </cell>
          <cell r="L107">
            <v>100.76965922325184</v>
          </cell>
          <cell r="M107">
            <v>108.03078636893008</v>
          </cell>
          <cell r="N107">
            <v>98.491062838624742</v>
          </cell>
          <cell r="O107">
            <v>7.1387439094721575E-2</v>
          </cell>
          <cell r="P107">
            <v>7.3596443724681909E-2</v>
          </cell>
          <cell r="Q107">
            <v>7.0740520612335003E-2</v>
          </cell>
        </row>
        <row r="108">
          <cell r="C108">
            <v>-436497</v>
          </cell>
          <cell r="E108">
            <v>458041</v>
          </cell>
          <cell r="F108">
            <v>620603.80000000005</v>
          </cell>
          <cell r="G108">
            <v>443700</v>
          </cell>
          <cell r="H108">
            <v>443700</v>
          </cell>
          <cell r="I108">
            <v>162562.80000000005</v>
          </cell>
          <cell r="J108">
            <v>-176903.80000000005</v>
          </cell>
          <cell r="K108">
            <v>0</v>
          </cell>
          <cell r="L108">
            <v>-204.93565820612741</v>
          </cell>
          <cell r="M108">
            <v>-242.17825093872355</v>
          </cell>
          <cell r="N108">
            <v>-201.65018316277087</v>
          </cell>
          <cell r="O108">
            <v>0.41233762913474609</v>
          </cell>
          <cell r="P108">
            <v>0.55586399379349316</v>
          </cell>
          <cell r="Q108">
            <v>0.40035164535322754</v>
          </cell>
        </row>
        <row r="109">
          <cell r="C109">
            <v>0</v>
          </cell>
          <cell r="E109">
            <v>-97751</v>
          </cell>
          <cell r="F109">
            <v>0</v>
          </cell>
          <cell r="G109">
            <v>0</v>
          </cell>
          <cell r="H109">
            <v>0</v>
          </cell>
          <cell r="I109">
            <v>97751</v>
          </cell>
          <cell r="J109">
            <v>0</v>
          </cell>
          <cell r="K109">
            <v>0</v>
          </cell>
          <cell r="L109" t="str">
            <v>n.a.</v>
          </cell>
          <cell r="M109" t="str">
            <v>n.a.</v>
          </cell>
          <cell r="N109" t="str">
            <v>n.a.</v>
          </cell>
          <cell r="O109">
            <v>-8.7997396708047015E-2</v>
          </cell>
          <cell r="P109" t="str">
            <v xml:space="preserve"> </v>
          </cell>
          <cell r="Q109" t="str">
            <v xml:space="preserve"> </v>
          </cell>
        </row>
        <row r="110">
          <cell r="C110">
            <v>89997</v>
          </cell>
          <cell r="E110">
            <v>90542</v>
          </cell>
          <cell r="F110">
            <v>8890.172079816135</v>
          </cell>
          <cell r="G110">
            <v>89500</v>
          </cell>
          <cell r="H110">
            <v>89500</v>
          </cell>
          <cell r="I110">
            <v>-81651.82792018386</v>
          </cell>
          <cell r="J110">
            <v>80609.82792018386</v>
          </cell>
          <cell r="K110">
            <v>0</v>
          </cell>
          <cell r="L110">
            <v>0.60557574141359982</v>
          </cell>
          <cell r="M110">
            <v>-90.121701745818044</v>
          </cell>
          <cell r="N110">
            <v>-0.55224063024322811</v>
          </cell>
          <cell r="O110">
            <v>8.1507711355791684E-2</v>
          </cell>
          <cell r="P110">
            <v>7.9627719936584372E-3</v>
          </cell>
          <cell r="Q110">
            <v>8.0756079015356919E-2</v>
          </cell>
        </row>
        <row r="111">
          <cell r="F111">
            <v>-312300</v>
          </cell>
          <cell r="G111">
            <v>-535000</v>
          </cell>
          <cell r="H111">
            <v>-535000</v>
          </cell>
          <cell r="I111">
            <v>-312300</v>
          </cell>
          <cell r="J111">
            <v>-222700</v>
          </cell>
          <cell r="K111">
            <v>0</v>
          </cell>
          <cell r="L111" t="str">
            <v>n.a.</v>
          </cell>
          <cell r="M111" t="str">
            <v>n.a.</v>
          </cell>
          <cell r="N111" t="str">
            <v>n.a.</v>
          </cell>
          <cell r="O111" t="str">
            <v xml:space="preserve"> </v>
          </cell>
          <cell r="P111">
            <v>-0.27972166019883848</v>
          </cell>
          <cell r="Q111">
            <v>-0.48273186897447989</v>
          </cell>
        </row>
        <row r="112">
          <cell r="C112">
            <v>612802</v>
          </cell>
          <cell r="E112">
            <v>-283027</v>
          </cell>
          <cell r="F112">
            <v>-10200</v>
          </cell>
          <cell r="G112">
            <v>48900</v>
          </cell>
          <cell r="H112">
            <v>48900</v>
          </cell>
          <cell r="I112">
            <v>272827</v>
          </cell>
          <cell r="J112">
            <v>59100</v>
          </cell>
          <cell r="K112">
            <v>0</v>
          </cell>
          <cell r="L112">
            <v>-146.18571740953848</v>
          </cell>
          <cell r="M112">
            <v>-101.66448542922511</v>
          </cell>
          <cell r="N112">
            <v>-92.020261030479674</v>
          </cell>
          <cell r="O112">
            <v>-0.25478654129459977</v>
          </cell>
          <cell r="P112">
            <v>-9.1359620045730148E-3</v>
          </cell>
          <cell r="Q112">
            <v>4.4122595126826293E-2</v>
          </cell>
        </row>
        <row r="113">
          <cell r="C113">
            <v>37702</v>
          </cell>
          <cell r="E113">
            <v>57300</v>
          </cell>
          <cell r="F113">
            <v>57800</v>
          </cell>
          <cell r="G113">
            <v>56900</v>
          </cell>
          <cell r="H113">
            <v>56900</v>
          </cell>
          <cell r="I113">
            <v>500</v>
          </cell>
          <cell r="J113">
            <v>-900</v>
          </cell>
          <cell r="K113">
            <v>0</v>
          </cell>
          <cell r="L113">
            <v>51.981327250543742</v>
          </cell>
          <cell r="M113">
            <v>53.307516842607818</v>
          </cell>
          <cell r="N113">
            <v>50.920375576892461</v>
          </cell>
          <cell r="O113">
            <v>5.1582601010435644E-2</v>
          </cell>
          <cell r="P113">
            <v>5.1770451359247086E-2</v>
          </cell>
          <cell r="Q113">
            <v>5.1341015597472721E-2</v>
          </cell>
        </row>
        <row r="114">
          <cell r="C114">
            <v>620100</v>
          </cell>
          <cell r="E114">
            <v>-235327</v>
          </cell>
          <cell r="F114">
            <v>37000</v>
          </cell>
          <cell r="G114">
            <v>77000</v>
          </cell>
          <cell r="H114">
            <v>77000</v>
          </cell>
          <cell r="I114">
            <v>272327</v>
          </cell>
          <cell r="J114">
            <v>40000</v>
          </cell>
          <cell r="K114">
            <v>0</v>
          </cell>
          <cell r="L114">
            <v>-137.94984679890342</v>
          </cell>
          <cell r="M114">
            <v>-94.033220448314793</v>
          </cell>
          <cell r="N114">
            <v>-87.582647960006454</v>
          </cell>
          <cell r="O114">
            <v>-0.21184605144821617</v>
          </cell>
          <cell r="P114">
            <v>3.3140254330313874E-2</v>
          </cell>
          <cell r="Q114">
            <v>6.947729702997188E-2</v>
          </cell>
        </row>
        <row r="115">
          <cell r="C115">
            <v>-45000</v>
          </cell>
          <cell r="E115">
            <v>-105000</v>
          </cell>
          <cell r="F115">
            <v>-105000</v>
          </cell>
          <cell r="G115">
            <v>-85000</v>
          </cell>
          <cell r="H115">
            <v>-85000</v>
          </cell>
          <cell r="I115">
            <v>0</v>
          </cell>
          <cell r="J115">
            <v>20000</v>
          </cell>
          <cell r="K115">
            <v>0</v>
          </cell>
          <cell r="L115">
            <v>133.33333333333334</v>
          </cell>
          <cell r="M115">
            <v>133.33333333333334</v>
          </cell>
          <cell r="N115">
            <v>88.888888888888886</v>
          </cell>
          <cell r="O115">
            <v>-9.4523090856819231E-2</v>
          </cell>
          <cell r="P115">
            <v>-9.4046667694133973E-2</v>
          </cell>
          <cell r="Q115">
            <v>-7.6695717500618307E-2</v>
          </cell>
        </row>
        <row r="116">
          <cell r="O116" t="str">
            <v xml:space="preserve"> </v>
          </cell>
        </row>
        <row r="117">
          <cell r="C117">
            <v>-97919.910512499977</v>
          </cell>
          <cell r="E117">
            <v>-325992</v>
          </cell>
          <cell r="F117">
            <v>143224.00926732249</v>
          </cell>
          <cell r="G117">
            <v>-15107.434658093029</v>
          </cell>
          <cell r="H117">
            <v>-348698.69265809434</v>
          </cell>
          <cell r="I117">
            <v>469216.00926732249</v>
          </cell>
          <cell r="J117">
            <v>-158331.44392541551</v>
          </cell>
          <cell r="K117">
            <v>303061.75770000275</v>
          </cell>
          <cell r="L117">
            <v>-258.91053164888308</v>
          </cell>
          <cell r="M117">
            <v>-30.182938668572312</v>
          </cell>
          <cell r="N117">
            <v>-107.36438462713296</v>
          </cell>
          <cell r="O117">
            <v>-0.29346448985329732</v>
          </cell>
          <cell r="P117">
            <v>0.12828324576557565</v>
          </cell>
          <cell r="Q117">
            <v>-1.3631476949366506E-2</v>
          </cell>
        </row>
        <row r="119">
          <cell r="C119">
            <v>-4.0501517825990447</v>
          </cell>
          <cell r="E119">
            <v>-4.2850557877082673</v>
          </cell>
          <cell r="F119">
            <v>-3.8971062437395405</v>
          </cell>
          <cell r="G119">
            <v>-4.6284539439582524</v>
          </cell>
          <cell r="H119">
            <v>-4.9241161677171981</v>
          </cell>
          <cell r="I119">
            <v>0.38794954396872683</v>
          </cell>
          <cell r="J119">
            <v>-0.73134770021871187</v>
          </cell>
        </row>
        <row r="120">
          <cell r="C120">
            <v>-3.2141598571907508</v>
          </cell>
          <cell r="E120">
            <v>-3.8612628601815877</v>
          </cell>
          <cell r="F120">
            <v>-3.4700397883309484</v>
          </cell>
          <cell r="G120">
            <v>-3.9972882511617764</v>
          </cell>
          <cell r="H120">
            <v>-4.2929504749207208</v>
          </cell>
          <cell r="I120">
            <v>0.39122307185063931</v>
          </cell>
          <cell r="J120">
            <v>-0.52724846283082805</v>
          </cell>
        </row>
        <row r="121">
          <cell r="C121">
            <v>89328108</v>
          </cell>
          <cell r="E121">
            <v>111083968</v>
          </cell>
          <cell r="F121">
            <v>111646699</v>
          </cell>
          <cell r="G121">
            <v>110827570</v>
          </cell>
          <cell r="H121">
            <v>110827570</v>
          </cell>
        </row>
        <row r="123">
          <cell r="P123" t="str">
            <v>c:\opef1997.xls</v>
          </cell>
        </row>
      </sheetData>
      <sheetData sheetId="5" refreshError="1"/>
      <sheetData sheetId="6" refreshError="1">
        <row r="8">
          <cell r="C8" t="str">
            <v>Observ.</v>
          </cell>
          <cell r="N8" t="str">
            <v>Observ.</v>
          </cell>
          <cell r="Y8" t="str">
            <v>Observ.</v>
          </cell>
          <cell r="AL8" t="str">
            <v>Var. %</v>
          </cell>
          <cell r="AV8" t="str">
            <v>Var.%</v>
          </cell>
          <cell r="BG8" t="str">
            <v>% PIB</v>
          </cell>
          <cell r="BR8" t="str">
            <v>% PIB</v>
          </cell>
          <cell r="CC8" t="str">
            <v>% PIB</v>
          </cell>
        </row>
        <row r="9">
          <cell r="C9" t="str">
            <v>Ene-Feb/95</v>
          </cell>
          <cell r="N9" t="str">
            <v>Ene-Feb/96</v>
          </cell>
          <cell r="Y9" t="str">
            <v>Ene-Feb/97</v>
          </cell>
          <cell r="AL9" t="str">
            <v>96/95</v>
          </cell>
          <cell r="AV9" t="str">
            <v>97/96</v>
          </cell>
          <cell r="BG9" t="str">
            <v>Ene-Feb/95</v>
          </cell>
          <cell r="BR9" t="str">
            <v>Ene-Feb/96</v>
          </cell>
          <cell r="CC9" t="str">
            <v>Ene-Feb/97</v>
          </cell>
        </row>
        <row r="11">
          <cell r="C11">
            <v>1351.6</v>
          </cell>
          <cell r="N11">
            <v>1750.3765268</v>
          </cell>
          <cell r="Y11">
            <v>2074.7699591537189</v>
          </cell>
          <cell r="AL11">
            <v>29.504034240899692</v>
          </cell>
          <cell r="AV11">
            <v>18.532780083995306</v>
          </cell>
          <cell r="BG11">
            <v>1.8311704472717816</v>
          </cell>
          <cell r="BR11">
            <v>1.9623030335526566</v>
          </cell>
          <cell r="CC11">
            <v>1.8583352465743022</v>
          </cell>
        </row>
        <row r="12">
          <cell r="C12">
            <v>1200</v>
          </cell>
          <cell r="N12">
            <v>1554.6018999999999</v>
          </cell>
          <cell r="Y12">
            <v>1796.686580910241</v>
          </cell>
          <cell r="AL12">
            <v>29.550158333333322</v>
          </cell>
          <cell r="AV12">
            <v>15.572133348752581</v>
          </cell>
          <cell r="BG12">
            <v>1.6257802136180364</v>
          </cell>
          <cell r="BR12">
            <v>1.7446089917890577</v>
          </cell>
          <cell r="CC12">
            <v>1.6092608173845255</v>
          </cell>
        </row>
        <row r="13">
          <cell r="C13">
            <v>852.3605</v>
          </cell>
          <cell r="N13">
            <v>1037.623</v>
          </cell>
          <cell r="Y13">
            <v>1304.0493093476998</v>
          </cell>
          <cell r="AL13">
            <v>21.735228227962232</v>
          </cell>
          <cell r="AV13">
            <v>25.676600205247937</v>
          </cell>
          <cell r="BG13">
            <v>1.1547923631413135</v>
          </cell>
          <cell r="BR13">
            <v>1.1537978561830191</v>
          </cell>
          <cell r="CC13">
            <v>1.2117629572288473</v>
          </cell>
        </row>
        <row r="14">
          <cell r="C14">
            <v>463.64150000000001</v>
          </cell>
          <cell r="N14">
            <v>546.55399999999997</v>
          </cell>
          <cell r="Y14">
            <v>611.93854244269994</v>
          </cell>
          <cell r="AL14">
            <v>17.882890120923168</v>
          </cell>
          <cell r="AV14">
            <v>11.96305258816146</v>
          </cell>
          <cell r="BG14">
            <v>0.62814931409348906</v>
          </cell>
          <cell r="BR14">
            <v>0.60774754750834725</v>
          </cell>
          <cell r="CC14">
            <v>0.56863222312014827</v>
          </cell>
        </row>
        <row r="15">
          <cell r="C15">
            <v>388.71899999999999</v>
          </cell>
          <cell r="N15">
            <v>491.06900000000002</v>
          </cell>
          <cell r="Y15">
            <v>692.11076690499999</v>
          </cell>
          <cell r="AL15">
            <v>26.330073909430716</v>
          </cell>
          <cell r="AV15">
            <v>40.939616816577697</v>
          </cell>
          <cell r="BG15">
            <v>0.52664304904782455</v>
          </cell>
          <cell r="BR15">
            <v>0.54605030867467186</v>
          </cell>
          <cell r="CC15">
            <v>0.64313073410869914</v>
          </cell>
        </row>
        <row r="16">
          <cell r="C16">
            <v>321.7</v>
          </cell>
          <cell r="N16">
            <v>402.43200000000002</v>
          </cell>
          <cell r="Y16">
            <v>365.20456975399998</v>
          </cell>
          <cell r="AL16">
            <v>25.095430525334162</v>
          </cell>
          <cell r="AV16">
            <v>-9.2506138294171532</v>
          </cell>
          <cell r="BG16">
            <v>0.43584457893410189</v>
          </cell>
          <cell r="BR16">
            <v>0.44748928932709164</v>
          </cell>
          <cell r="CC16">
            <v>0.3393593833196078</v>
          </cell>
        </row>
        <row r="17">
          <cell r="C17">
            <v>128.68</v>
          </cell>
          <cell r="N17">
            <v>149.88300000000001</v>
          </cell>
          <cell r="Y17">
            <v>136.70456975400006</v>
          </cell>
          <cell r="AL17">
            <v>16.477308050979179</v>
          </cell>
          <cell r="AV17">
            <v>-8.7924782970716819</v>
          </cell>
          <cell r="BG17">
            <v>0.17433783157364077</v>
          </cell>
          <cell r="BR17">
            <v>0.16666427409403942</v>
          </cell>
          <cell r="CC17">
            <v>0.12703011498442965</v>
          </cell>
        </row>
        <row r="18">
          <cell r="C18">
            <v>193.01999999999998</v>
          </cell>
          <cell r="N18">
            <v>252.54900000000001</v>
          </cell>
          <cell r="Y18">
            <v>228.49999999999991</v>
          </cell>
          <cell r="AL18">
            <v>30.840845508237514</v>
          </cell>
          <cell r="AV18">
            <v>-9.5225085033003865</v>
          </cell>
          <cell r="BG18">
            <v>0.26150674736046114</v>
          </cell>
          <cell r="BR18">
            <v>0.2808250152330522</v>
          </cell>
          <cell r="CC18">
            <v>0.21232926833517815</v>
          </cell>
        </row>
        <row r="19">
          <cell r="C19">
            <v>25.93950000000001</v>
          </cell>
          <cell r="N19">
            <v>114.54689999999982</v>
          </cell>
          <cell r="Y19">
            <v>168.74636304954106</v>
          </cell>
          <cell r="AL19">
            <v>341.59255189961169</v>
          </cell>
          <cell r="AV19">
            <v>47.316394463351962</v>
          </cell>
          <cell r="BG19">
            <v>3.5143271542620896E-2</v>
          </cell>
          <cell r="BR19">
            <v>0.12737185630273276</v>
          </cell>
          <cell r="CC19">
            <v>0.15114317266965599</v>
          </cell>
        </row>
        <row r="20">
          <cell r="C20">
            <v>0</v>
          </cell>
          <cell r="N20">
            <v>14.343999999999999</v>
          </cell>
          <cell r="Y20">
            <v>0</v>
          </cell>
          <cell r="AL20" t="str">
            <v>n.a.</v>
          </cell>
          <cell r="AV20">
            <v>-100</v>
          </cell>
          <cell r="BG20">
            <v>0</v>
          </cell>
          <cell r="BR20">
            <v>1.5949989976214121E-2</v>
          </cell>
          <cell r="CC20">
            <v>0</v>
          </cell>
        </row>
        <row r="21">
          <cell r="C21">
            <v>151.60000000000002</v>
          </cell>
          <cell r="N21">
            <v>195.77462679999999</v>
          </cell>
          <cell r="Y21">
            <v>270.95352384618951</v>
          </cell>
          <cell r="AL21">
            <v>29.138935883904992</v>
          </cell>
          <cell r="AV21">
            <v>38.400735720973181</v>
          </cell>
          <cell r="BG21">
            <v>0.20539023365374531</v>
          </cell>
          <cell r="BR21">
            <v>0.21769404176359874</v>
          </cell>
          <cell r="CC21">
            <v>0.25177839593479073</v>
          </cell>
        </row>
        <row r="23">
          <cell r="C23">
            <v>1355.4</v>
          </cell>
          <cell r="N23">
            <v>1770.2682138</v>
          </cell>
          <cell r="Y23">
            <v>2205.399487031254</v>
          </cell>
          <cell r="AL23">
            <v>30.608544621513943</v>
          </cell>
          <cell r="AV23">
            <v>24.579963072218035</v>
          </cell>
          <cell r="BG23">
            <v>1.8363187512815722</v>
          </cell>
          <cell r="BR23">
            <v>1.9684718534105186</v>
          </cell>
          <cell r="CC23">
            <v>2.0493254243681558</v>
          </cell>
        </row>
        <row r="25">
          <cell r="C25">
            <v>1215.9000000000001</v>
          </cell>
          <cell r="N25">
            <v>1533.5845286000001</v>
          </cell>
          <cell r="Y25">
            <v>1915.3692212066708</v>
          </cell>
          <cell r="AL25">
            <v>62.552194780643113</v>
          </cell>
          <cell r="AV25">
            <v>24.89492333071459</v>
          </cell>
          <cell r="BG25">
            <v>1.6473218014484754</v>
          </cell>
          <cell r="BR25">
            <v>1.7052884731488469</v>
          </cell>
          <cell r="CC25">
            <v>1.7798203296741033</v>
          </cell>
        </row>
        <row r="26">
          <cell r="C26">
            <v>294.5</v>
          </cell>
          <cell r="N26">
            <v>361.848885</v>
          </cell>
          <cell r="Y26">
            <v>386.72142430632664</v>
          </cell>
          <cell r="AL26">
            <v>22.868891341256358</v>
          </cell>
          <cell r="AV26">
            <v>6.8737366169655756</v>
          </cell>
          <cell r="BG26">
            <v>0.39899356075875975</v>
          </cell>
          <cell r="BR26">
            <v>0.40236238766412824</v>
          </cell>
          <cell r="CC26">
            <v>0.35935351016411532</v>
          </cell>
        </row>
        <row r="27">
          <cell r="C27">
            <v>109.7</v>
          </cell>
          <cell r="N27">
            <v>120.9159234</v>
          </cell>
          <cell r="Y27">
            <v>181.51572049261335</v>
          </cell>
          <cell r="AL27">
            <v>10.224178122151306</v>
          </cell>
          <cell r="AV27">
            <v>50.117300838983915</v>
          </cell>
          <cell r="BG27">
            <v>0.14862340786158218</v>
          </cell>
          <cell r="BR27">
            <v>0.13445397143019205</v>
          </cell>
          <cell r="CC27">
            <v>0.16867002242244777</v>
          </cell>
        </row>
        <row r="28">
          <cell r="C28">
            <v>811.7</v>
          </cell>
          <cell r="N28">
            <v>1050.8197202000001</v>
          </cell>
          <cell r="Y28">
            <v>1347.1320764077309</v>
          </cell>
          <cell r="AL28">
            <v>29.459125317235447</v>
          </cell>
          <cell r="AV28">
            <v>28.198210455294294</v>
          </cell>
          <cell r="BG28">
            <v>1.0997048328281336</v>
          </cell>
          <cell r="BR28">
            <v>1.1684721140545267</v>
          </cell>
          <cell r="CC28">
            <v>1.2517967970875403</v>
          </cell>
        </row>
        <row r="30">
          <cell r="C30">
            <v>139.5</v>
          </cell>
          <cell r="N30">
            <v>236.68368520000001</v>
          </cell>
          <cell r="Y30">
            <v>290.03026582458335</v>
          </cell>
          <cell r="AL30">
            <v>69.665724157706109</v>
          </cell>
          <cell r="AV30">
            <v>22.539187937480754</v>
          </cell>
          <cell r="BG30">
            <v>0.18899694983309673</v>
          </cell>
          <cell r="BR30">
            <v>0.26318338026167171</v>
          </cell>
          <cell r="CC30">
            <v>0.26950509469405265</v>
          </cell>
        </row>
        <row r="31">
          <cell r="C31">
            <v>97.1</v>
          </cell>
          <cell r="N31">
            <v>175.18020000000001</v>
          </cell>
          <cell r="Y31">
            <v>201.8348269</v>
          </cell>
          <cell r="AL31">
            <v>80.412152420185407</v>
          </cell>
          <cell r="AV31">
            <v>15.215547704592169</v>
          </cell>
          <cell r="BG31">
            <v>0.13155271561859277</v>
          </cell>
          <cell r="BR31">
            <v>0.19479381163072959</v>
          </cell>
          <cell r="CC31">
            <v>0.18755116463997529</v>
          </cell>
        </row>
        <row r="32">
          <cell r="C32">
            <v>42.4</v>
          </cell>
          <cell r="N32">
            <v>61.5034852</v>
          </cell>
          <cell r="Y32">
            <v>88.195438924583343</v>
          </cell>
          <cell r="AL32">
            <v>45.055389622641506</v>
          </cell>
          <cell r="AV32">
            <v>43.39909134870188</v>
          </cell>
          <cell r="BG32">
            <v>5.7444234214503953E-2</v>
          </cell>
          <cell r="BR32">
            <v>6.8389568630942116E-2</v>
          </cell>
          <cell r="CC32">
            <v>8.1953930054077376E-2</v>
          </cell>
        </row>
        <row r="34">
          <cell r="C34">
            <v>-3.8000000000001819</v>
          </cell>
          <cell r="N34">
            <v>-19.891687000000047</v>
          </cell>
          <cell r="Y34">
            <v>-129.41496909427769</v>
          </cell>
          <cell r="AL34">
            <v>423.46544736839718</v>
          </cell>
          <cell r="AV34">
            <v>550.59825792692891</v>
          </cell>
          <cell r="BG34">
            <v>-5.1483040097906052E-3</v>
          </cell>
          <cell r="BR34">
            <v>-6.1688198578619957E-3</v>
          </cell>
          <cell r="CC34">
            <v>-0.11591472945767765</v>
          </cell>
        </row>
        <row r="35">
          <cell r="CC35" t="str">
            <v xml:space="preserve"> </v>
          </cell>
        </row>
        <row r="36">
          <cell r="C36">
            <v>152.9</v>
          </cell>
          <cell r="N36">
            <v>355.98207019999995</v>
          </cell>
          <cell r="Y36">
            <v>445.61932095476669</v>
          </cell>
          <cell r="AL36">
            <v>132.82018979725305</v>
          </cell>
          <cell r="AV36">
            <v>25.180271215459314</v>
          </cell>
          <cell r="BG36">
            <v>0.20715149555183146</v>
          </cell>
          <cell r="BR36">
            <v>0.39583870966271273</v>
          </cell>
          <cell r="CC36">
            <v>0.41408325765577492</v>
          </cell>
        </row>
        <row r="37">
          <cell r="C37">
            <v>152.9</v>
          </cell>
          <cell r="N37">
            <v>355.98207019999995</v>
          </cell>
          <cell r="Y37">
            <v>445.61932095476669</v>
          </cell>
          <cell r="AL37">
            <v>132.82018979725305</v>
          </cell>
          <cell r="AV37">
            <v>25.180271215459314</v>
          </cell>
          <cell r="BG37">
            <v>0.20715149555183146</v>
          </cell>
          <cell r="BR37">
            <v>0.39583870966271273</v>
          </cell>
          <cell r="CC37">
            <v>0.41408325765577492</v>
          </cell>
        </row>
        <row r="38">
          <cell r="N38">
            <v>0</v>
          </cell>
          <cell r="AL38" t="str">
            <v>n.a.</v>
          </cell>
          <cell r="AV38" t="str">
            <v>n.a.</v>
          </cell>
          <cell r="BG38">
            <v>0</v>
          </cell>
          <cell r="BR38">
            <v>0</v>
          </cell>
          <cell r="CC38" t="str">
            <v xml:space="preserve"> </v>
          </cell>
        </row>
        <row r="40">
          <cell r="C40">
            <v>1508.3000000000002</v>
          </cell>
          <cell r="N40">
            <v>2126.2502839999997</v>
          </cell>
          <cell r="Y40">
            <v>2651.0188079860209</v>
          </cell>
          <cell r="AL40">
            <v>40.969985016243427</v>
          </cell>
          <cell r="AV40">
            <v>24.680468143138935</v>
          </cell>
          <cell r="BG40">
            <v>2.0434702468334036</v>
          </cell>
          <cell r="BR40">
            <v>2.3643105630732313</v>
          </cell>
          <cell r="CC40">
            <v>2.4634086820239309</v>
          </cell>
        </row>
        <row r="42">
          <cell r="C42">
            <v>-156.70000000000027</v>
          </cell>
          <cell r="N42">
            <v>-375.87375719999977</v>
          </cell>
          <cell r="Y42">
            <v>-581.9088414490443</v>
          </cell>
          <cell r="AL42">
            <v>139.86838366304983</v>
          </cell>
          <cell r="AV42">
            <v>54.814969202389598</v>
          </cell>
          <cell r="BG42">
            <v>-0.21229979956162204</v>
          </cell>
          <cell r="BR42">
            <v>-0.40200752952057472</v>
          </cell>
          <cell r="CC42">
            <v>-0.52120559466701688</v>
          </cell>
        </row>
        <row r="44">
          <cell r="C44">
            <v>21.799999999999997</v>
          </cell>
          <cell r="N44">
            <v>30.170460279310003</v>
          </cell>
          <cell r="Y44">
            <v>55.658390556203329</v>
          </cell>
          <cell r="AL44">
            <v>38.396606785825725</v>
          </cell>
          <cell r="AV44">
            <v>84.47975284743066</v>
          </cell>
          <cell r="BG44">
            <v>2.953500721406099E-2</v>
          </cell>
          <cell r="BR44">
            <v>3.354842017796715E-2</v>
          </cell>
          <cell r="CC44">
            <v>5.1719498221060159E-2</v>
          </cell>
        </row>
        <row r="46">
          <cell r="C46">
            <v>-178.50000000000028</v>
          </cell>
          <cell r="N46">
            <v>-406.04421747930979</v>
          </cell>
          <cell r="Y46">
            <v>-637.25664233272767</v>
          </cell>
          <cell r="AL46">
            <v>101.4717768772241</v>
          </cell>
          <cell r="AV46">
            <v>56.942671487545418</v>
          </cell>
          <cell r="BG46">
            <v>-0.24183480677568303</v>
          </cell>
          <cell r="BR46">
            <v>-0.43555594969854189</v>
          </cell>
          <cell r="CC46">
            <v>-0.57077965406995845</v>
          </cell>
        </row>
        <row r="48">
          <cell r="C48">
            <v>178.49999999999997</v>
          </cell>
          <cell r="N48">
            <v>406.35880005999991</v>
          </cell>
          <cell r="Y48">
            <v>786.32312548603068</v>
          </cell>
          <cell r="AL48">
            <v>127.65198882913165</v>
          </cell>
          <cell r="AV48">
            <v>93.504638110440339</v>
          </cell>
          <cell r="BG48">
            <v>0.24183480677568286</v>
          </cell>
          <cell r="BR48">
            <v>0.45185574370492176</v>
          </cell>
          <cell r="CC48">
            <v>0.73067577203273282</v>
          </cell>
        </row>
        <row r="50">
          <cell r="C50">
            <v>-20</v>
          </cell>
          <cell r="N50">
            <v>368.28438698000002</v>
          </cell>
          <cell r="Y50">
            <v>1057.3233530525597</v>
          </cell>
          <cell r="AL50">
            <v>-1941.4219349</v>
          </cell>
          <cell r="AV50">
            <v>187.09426476718343</v>
          </cell>
          <cell r="BG50">
            <v>-2.7096336893633929E-2</v>
          </cell>
          <cell r="BR50">
            <v>0.40951842447902703</v>
          </cell>
          <cell r="CC50">
            <v>0.98249756650917885</v>
          </cell>
        </row>
        <row r="51">
          <cell r="C51">
            <v>55.2</v>
          </cell>
          <cell r="N51">
            <v>464.97001040000004</v>
          </cell>
          <cell r="Y51">
            <v>1156.427368084393</v>
          </cell>
          <cell r="AL51">
            <v>742.33697536231875</v>
          </cell>
          <cell r="AV51">
            <v>148.71009790277711</v>
          </cell>
          <cell r="BG51">
            <v>7.4785889826429683E-2</v>
          </cell>
          <cell r="BR51">
            <v>0.517029211176811</v>
          </cell>
          <cell r="CC51">
            <v>1.0745880829240047</v>
          </cell>
        </row>
        <row r="52">
          <cell r="C52">
            <v>75.2</v>
          </cell>
          <cell r="N52">
            <v>96.685623419999999</v>
          </cell>
          <cell r="Y52">
            <v>99.104015031833342</v>
          </cell>
          <cell r="AL52">
            <v>28.571307739361696</v>
          </cell>
          <cell r="AV52">
            <v>2.5012939114307686</v>
          </cell>
          <cell r="BG52">
            <v>0.10188222672006361</v>
          </cell>
          <cell r="BR52">
            <v>0.10751078669778397</v>
          </cell>
          <cell r="CC52">
            <v>9.209051641482574E-2</v>
          </cell>
        </row>
        <row r="54">
          <cell r="C54">
            <v>189</v>
          </cell>
          <cell r="N54">
            <v>139.33639999999997</v>
          </cell>
          <cell r="Y54">
            <v>1085.5462213390001</v>
          </cell>
          <cell r="AL54">
            <v>-26.277037037037054</v>
          </cell>
          <cell r="AV54">
            <v>679.08301157414735</v>
          </cell>
          <cell r="BG54">
            <v>0.25606038364484074</v>
          </cell>
          <cell r="BR54">
            <v>0.1549368504825544</v>
          </cell>
          <cell r="CC54">
            <v>1.0087231287567937</v>
          </cell>
        </row>
        <row r="55">
          <cell r="C55">
            <v>338.7</v>
          </cell>
          <cell r="N55">
            <v>581.48199999999997</v>
          </cell>
          <cell r="Y55">
            <v>1294.443394439</v>
          </cell>
          <cell r="AL55">
            <v>71.680543253616776</v>
          </cell>
          <cell r="AV55">
            <v>122.61108588726736</v>
          </cell>
          <cell r="BG55">
            <v>0.45887646529369081</v>
          </cell>
          <cell r="BR55">
            <v>0.64658617340692548</v>
          </cell>
          <cell r="CC55">
            <v>1.2028368439498356</v>
          </cell>
        </row>
        <row r="56">
          <cell r="C56">
            <v>149.69999999999999</v>
          </cell>
          <cell r="N56">
            <v>442.1456</v>
          </cell>
          <cell r="Y56">
            <v>208.8971731</v>
          </cell>
          <cell r="AL56">
            <v>195.35444221776888</v>
          </cell>
          <cell r="AV56">
            <v>-52.753759598648053</v>
          </cell>
          <cell r="BG56">
            <v>0.20281608164885004</v>
          </cell>
          <cell r="BR56">
            <v>0.49164932292437108</v>
          </cell>
          <cell r="CC56">
            <v>0.19411371519304194</v>
          </cell>
        </row>
        <row r="58">
          <cell r="C58">
            <v>9.0999999999999659</v>
          </cell>
          <cell r="N58">
            <v>-101.26198692000006</v>
          </cell>
          <cell r="Y58">
            <v>-1521.0055514055289</v>
          </cell>
          <cell r="AL58">
            <v>-1212.7690870329718</v>
          </cell>
          <cell r="AV58">
            <v>1402.0498784081415</v>
          </cell>
          <cell r="BG58">
            <v>1.2328833286603405E-2</v>
          </cell>
          <cell r="BR58">
            <v>-0.11259953125665965</v>
          </cell>
          <cell r="CC58">
            <v>-1.4133654085937868</v>
          </cell>
        </row>
        <row r="59">
          <cell r="C59">
            <v>0</v>
          </cell>
          <cell r="N59">
            <v>0</v>
          </cell>
          <cell r="Y59">
            <v>91.614049333333355</v>
          </cell>
          <cell r="AL59" t="str">
            <v>n.a.</v>
          </cell>
          <cell r="AV59" t="str">
            <v>n.a.</v>
          </cell>
          <cell r="BG59">
            <v>0</v>
          </cell>
          <cell r="BR59">
            <v>0</v>
          </cell>
          <cell r="CC59">
            <v>8.5130608595928206E-2</v>
          </cell>
        </row>
        <row r="60">
          <cell r="C60">
            <v>69.3</v>
          </cell>
          <cell r="N60">
            <v>-88.561513997600088</v>
          </cell>
          <cell r="Y60">
            <v>-1560.4291113079034</v>
          </cell>
          <cell r="AL60">
            <v>-951.9088105132513</v>
          </cell>
          <cell r="AV60">
            <v>1661.9720360135095</v>
          </cell>
          <cell r="BG60">
            <v>9.3888807336441601E-2</v>
          </cell>
          <cell r="BR60">
            <v>-9.8477081744288056E-2</v>
          </cell>
          <cell r="CC60">
            <v>-1.4499989999690135</v>
          </cell>
        </row>
        <row r="61">
          <cell r="C61">
            <v>-60.200000000000031</v>
          </cell>
          <cell r="N61">
            <v>-12.70047292239996</v>
          </cell>
          <cell r="Y61">
            <v>-52.190489430958706</v>
          </cell>
          <cell r="AL61">
            <v>-78.902868899667851</v>
          </cell>
          <cell r="AV61">
            <v>310.93343334412202</v>
          </cell>
          <cell r="BG61">
            <v>-8.1559974049838196E-2</v>
          </cell>
          <cell r="BR61">
            <v>-1.4122449512371599E-2</v>
          </cell>
          <cell r="CC61">
            <v>-4.8497017220701599E-2</v>
          </cell>
        </row>
        <row r="63">
          <cell r="C63">
            <v>0.4</v>
          </cell>
          <cell r="N63">
            <v>0</v>
          </cell>
          <cell r="Y63">
            <v>164.4591025</v>
          </cell>
          <cell r="AL63">
            <v>167.65910249999999</v>
          </cell>
          <cell r="AV63" t="str">
            <v>n.a.</v>
          </cell>
          <cell r="BG63">
            <v>5.4192673787267884E-4</v>
          </cell>
          <cell r="BR63">
            <v>0</v>
          </cell>
          <cell r="CC63">
            <v>0.1528204853605474</v>
          </cell>
        </row>
        <row r="65">
          <cell r="C65">
            <v>-0.21586306542070674</v>
          </cell>
          <cell r="N65">
            <v>-0.40200752952057472</v>
          </cell>
          <cell r="Y65">
            <v>-0.52120559466701688</v>
          </cell>
          <cell r="CC65">
            <v>-0.52120559466701688</v>
          </cell>
        </row>
        <row r="66">
          <cell r="C66">
            <v>-0.24597064588245593</v>
          </cell>
          <cell r="N66">
            <v>-0.43555594969854189</v>
          </cell>
          <cell r="Y66">
            <v>-0.57077965406995845</v>
          </cell>
          <cell r="CC66">
            <v>-0.57077965406995845</v>
          </cell>
        </row>
        <row r="67">
          <cell r="C67">
            <v>35781.130639351853</v>
          </cell>
        </row>
        <row r="68">
          <cell r="C68">
            <v>-3.1263880373444408E-13</v>
          </cell>
          <cell r="N68">
            <v>0.31458258069011436</v>
          </cell>
          <cell r="Y68">
            <v>-0.98093126158437371</v>
          </cell>
          <cell r="BG68">
            <v>73810715</v>
          </cell>
        </row>
        <row r="69">
          <cell r="N69">
            <v>3.9322822586264294E-2</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G-ENE"/>
      <sheetName val="ING-FEB"/>
      <sheetName val="ING-MAR"/>
      <sheetName val="ING-ABR"/>
      <sheetName val="ING-MAY"/>
      <sheetName val="ING-JUN"/>
      <sheetName val="ING-JUL"/>
      <sheetName val="ING-AGO"/>
      <sheetName val="ING-SEP"/>
      <sheetName val="ING-OCT"/>
      <sheetName val="ING-NOV"/>
      <sheetName val="ING-DIC"/>
      <sheetName val="ING-2003"/>
      <sheetName val="ANEXO 1"/>
      <sheetName val="ANEXO 2"/>
      <sheetName val="ING-2003 trimestres"/>
      <sheetName val="plan fin 2003"/>
      <sheetName val="plan fin (2)"/>
      <sheetName val="plan fin PROPUESTA"/>
      <sheetName val="ING-DIC (2)"/>
      <sheetName val="ING-2004"/>
      <sheetName val="plan f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ific"/>
      <sheetName val="RESUMENV"/>
      <sheetName val="VIGP"/>
      <sheetName val="VIGN"/>
      <sheetName val="RESUMENCXP"/>
      <sheetName val="PROPIOSCXP"/>
      <sheetName val="NACIONCXP"/>
      <sheetName val="RESUMENR"/>
      <sheetName val="PROPIOSR"/>
      <sheetName val="NACIONR"/>
      <sheetName val="INFORMACION"/>
      <sheetName val="SALDOS"/>
      <sheetName val="94-03 Mil Corr "/>
      <sheetName val="Hoja1"/>
      <sheetName val="Hoja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 val="103"/>
      <sheetName val="102"/>
      <sheetName val="101"/>
    </sheetNames>
    <sheetDataSet>
      <sheetData sheetId="0" refreshError="1"/>
      <sheetData sheetId="1" refreshError="1"/>
      <sheetData sheetId="2"/>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e principal"/>
      <sheetName val="Saldos"/>
      <sheetName val="Fuente - interna"/>
      <sheetName val="Fuente - externa"/>
      <sheetName val="Fuente - total"/>
      <sheetName val="Tasa - interna"/>
      <sheetName val="Tasa - externa"/>
      <sheetName val="Tasa - total"/>
      <sheetName val="Moneda - interna"/>
      <sheetName val="Moneda - externa"/>
      <sheetName val="Moneda - total"/>
      <sheetName val="Perfil - interna"/>
      <sheetName val="Perfil - externa"/>
      <sheetName val="Perfil - total"/>
      <sheetName val="Indicadores"/>
      <sheetName val="Title"/>
      <sheetName val="Gráfica servicio deuda interna"/>
      <sheetName val="Gráfica servicio deuda externa"/>
      <sheetName val="Gráfica servicio deuda total"/>
    </sheetNames>
    <sheetDataSet>
      <sheetData sheetId="0"/>
      <sheetData sheetId="1">
        <row r="136">
          <cell r="B136">
            <v>143534231.0976536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row r="3">
          <cell r="B3" t="str">
            <v>Inicio</v>
          </cell>
        </row>
      </sheetData>
      <sheetData sheetId="16"/>
      <sheetData sheetId="17"/>
      <sheetData sheetId="18"/>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7"/>
      <sheetName val="GPT"/>
      <sheetName val="GPN"/>
      <sheetName val="GPP"/>
      <sheetName val="GGT"/>
      <sheetName val="GGN"/>
      <sheetName val="GGP"/>
      <sheetName val="CUA1-3"/>
      <sheetName val="PLANOJUL13"/>
      <sheetName val="CUA1_3"/>
      <sheetName val="i"/>
      <sheetName val="Datos"/>
      <sheetName val="Seguimiento CSF"/>
      <sheetName val="Resumen OPEF"/>
      <sheetName val="Resumen MES OPEF"/>
      <sheetName val="VIGN"/>
      <sheetName val="SUPUES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D pagos"/>
      <sheetName val="P+D ingresos"/>
      <sheetName val="Dolares ingresos"/>
      <sheetName val="Pesos ingresos"/>
      <sheetName val="Dolares pagos"/>
      <sheetName val="Pesos pagos"/>
      <sheetName val="Seguimiento pagos"/>
      <sheetName val="Seguimiento ingresos"/>
      <sheetName val="Seguimiento Flujo"/>
      <sheetName val="Hoja2"/>
      <sheetName val="Hoja1"/>
      <sheetName val="Seguimiento Transferencias"/>
      <sheetName val="Gráfico3"/>
      <sheetName val="Reporte de Pagos"/>
      <sheetName val="Reporte Vicetecnico"/>
      <sheetName val="inversión"/>
      <sheetName val="Transferencias"/>
      <sheetName val="Calculo TC"/>
      <sheetName val="Gráfico TC"/>
      <sheetName val="Ejercicio Portafolio"/>
      <sheetName val="Rend. financieros"/>
      <sheetName val="Contingencias"/>
      <sheetName val="Resumen TES Convenidas"/>
      <sheetName val="TES Convenidas"/>
      <sheetName val="Gráfico1"/>
      <sheetName val="Comparación Tributarios"/>
      <sheetName val="Comparación Servicio Deuda"/>
      <sheetName val="Ahorro TES"/>
      <sheetName val="Flujo Tesorería"/>
      <sheetName val="P_D ingresos"/>
      <sheetName val="Seguimiento CSF"/>
      <sheetName val="Resumen OPEF"/>
      <sheetName val="Resumen MES OPEF"/>
      <sheetName val="EPS"/>
    </sheetNames>
    <sheetDataSet>
      <sheetData sheetId="0" refreshError="1"/>
      <sheetData sheetId="1" refreshError="1">
        <row r="2">
          <cell r="D2" t="str">
            <v>INGRESOS PROGRAMADOS DE RECAUDO PARA LA TESORERIA</v>
          </cell>
        </row>
        <row r="3">
          <cell r="D3" t="str">
            <v>PESOS MAS DOLARES</v>
          </cell>
        </row>
        <row r="4">
          <cell r="D4" t="str">
            <v>1997</v>
          </cell>
        </row>
        <row r="5">
          <cell r="D5" t="str">
            <v>Miles de millones de pesos</v>
          </cell>
        </row>
        <row r="6">
          <cell r="D6" t="str">
            <v>Miles de millones de pesos</v>
          </cell>
        </row>
        <row r="7">
          <cell r="H7" t="str">
            <v>Progr.</v>
          </cell>
          <cell r="I7" t="str">
            <v>Progr.</v>
          </cell>
          <cell r="J7" t="str">
            <v>Progr.</v>
          </cell>
          <cell r="K7" t="str">
            <v>Progr.</v>
          </cell>
          <cell r="L7" t="str">
            <v>Progr.</v>
          </cell>
          <cell r="M7" t="str">
            <v>Progr.</v>
          </cell>
          <cell r="N7" t="str">
            <v>Progr.</v>
          </cell>
          <cell r="O7" t="str">
            <v>Progr.</v>
          </cell>
          <cell r="P7" t="str">
            <v>Progr.</v>
          </cell>
          <cell r="Q7" t="str">
            <v>Progr.</v>
          </cell>
          <cell r="R7" t="str">
            <v>Progr.</v>
          </cell>
          <cell r="S7" t="str">
            <v>Progr.</v>
          </cell>
          <cell r="T7" t="str">
            <v>Progr.</v>
          </cell>
        </row>
        <row r="8">
          <cell r="D8" t="str">
            <v>CLASIFICACION DE LOS INGRESOS</v>
          </cell>
          <cell r="H8" t="str">
            <v>Ene</v>
          </cell>
          <cell r="I8" t="str">
            <v>Feb</v>
          </cell>
          <cell r="J8" t="str">
            <v>Mar</v>
          </cell>
          <cell r="K8" t="str">
            <v>Abr</v>
          </cell>
          <cell r="L8" t="str">
            <v>May</v>
          </cell>
          <cell r="M8" t="str">
            <v>Jun</v>
          </cell>
          <cell r="N8" t="str">
            <v>Jul</v>
          </cell>
          <cell r="O8" t="str">
            <v>Ago</v>
          </cell>
          <cell r="P8" t="str">
            <v>Sep</v>
          </cell>
          <cell r="Q8" t="str">
            <v>Oct</v>
          </cell>
          <cell r="R8" t="str">
            <v>Nov</v>
          </cell>
          <cell r="S8" t="str">
            <v>Dic</v>
          </cell>
          <cell r="T8" t="str">
            <v>1997</v>
          </cell>
        </row>
        <row r="9">
          <cell r="H9" t="str">
            <v>Ene</v>
          </cell>
          <cell r="I9" t="str">
            <v>Feb</v>
          </cell>
          <cell r="J9" t="str">
            <v>Mar</v>
          </cell>
          <cell r="K9" t="str">
            <v>Abr</v>
          </cell>
          <cell r="L9" t="str">
            <v>May</v>
          </cell>
          <cell r="M9" t="str">
            <v>Jun</v>
          </cell>
          <cell r="N9" t="str">
            <v>Jul</v>
          </cell>
          <cell r="O9" t="str">
            <v>Ago</v>
          </cell>
          <cell r="P9" t="str">
            <v>Sep</v>
          </cell>
          <cell r="Q9" t="str">
            <v>Oct</v>
          </cell>
          <cell r="R9" t="str">
            <v>Nov</v>
          </cell>
          <cell r="S9" t="str">
            <v>Dic</v>
          </cell>
          <cell r="T9" t="str">
            <v>1997</v>
          </cell>
        </row>
        <row r="10">
          <cell r="D10" t="str">
            <v>INGRESOS DE TESORERIA</v>
          </cell>
          <cell r="H10">
            <v>1140.71421463775</v>
          </cell>
          <cell r="I10">
            <v>2651.9847937195022</v>
          </cell>
          <cell r="J10">
            <v>1471.5354278392447</v>
          </cell>
          <cell r="K10">
            <v>2179.6081448299437</v>
          </cell>
          <cell r="L10">
            <v>1722.8942551986092</v>
          </cell>
          <cell r="M10">
            <v>1729.869501630498</v>
          </cell>
          <cell r="N10">
            <v>2106.3267525148112</v>
          </cell>
          <cell r="O10">
            <v>2025.1217938814996</v>
          </cell>
          <cell r="P10">
            <v>2249.0322651158435</v>
          </cell>
          <cell r="Q10">
            <v>1516.7031570160511</v>
          </cell>
          <cell r="R10">
            <v>1087.8304174938371</v>
          </cell>
          <cell r="S10">
            <v>1825.5303261381632</v>
          </cell>
          <cell r="T10">
            <v>21707.151050015753</v>
          </cell>
        </row>
        <row r="11">
          <cell r="D11" t="str">
            <v>1.</v>
          </cell>
          <cell r="E11" t="str">
            <v>INGRESOS CORRIENTES</v>
          </cell>
          <cell r="H11">
            <v>701.07716910883323</v>
          </cell>
          <cell r="I11">
            <v>1406.6193999999998</v>
          </cell>
          <cell r="J11">
            <v>826.18571257264614</v>
          </cell>
          <cell r="K11">
            <v>1158.766599881033</v>
          </cell>
          <cell r="L11">
            <v>976.37469552680034</v>
          </cell>
          <cell r="M11">
            <v>1206.3580765977517</v>
          </cell>
          <cell r="N11">
            <v>1027.8358138803353</v>
          </cell>
          <cell r="O11">
            <v>1277.204922608692</v>
          </cell>
          <cell r="P11">
            <v>898.2148985554644</v>
          </cell>
          <cell r="Q11">
            <v>1272.599177865987</v>
          </cell>
          <cell r="R11">
            <v>823.23277349802368</v>
          </cell>
          <cell r="S11">
            <v>1316.082587592038</v>
          </cell>
          <cell r="T11">
            <v>12890.551827687605</v>
          </cell>
        </row>
        <row r="12">
          <cell r="E12" t="str">
            <v>1.1.</v>
          </cell>
          <cell r="F12" t="str">
            <v>TRIBUTARIOS NETOS</v>
          </cell>
          <cell r="H12">
            <v>671.87829999999997</v>
          </cell>
          <cell r="I12">
            <v>1377.8193999999999</v>
          </cell>
          <cell r="J12">
            <v>794.88571257264618</v>
          </cell>
          <cell r="K12">
            <v>1131.6356558932416</v>
          </cell>
          <cell r="L12">
            <v>945.92995185581094</v>
          </cell>
          <cell r="M12">
            <v>1178.2635413740968</v>
          </cell>
          <cell r="N12">
            <v>994.8713388384574</v>
          </cell>
          <cell r="O12">
            <v>1243.2382258038617</v>
          </cell>
          <cell r="P12">
            <v>861.34619358887539</v>
          </cell>
          <cell r="Q12">
            <v>1227.9154123284868</v>
          </cell>
          <cell r="R12">
            <v>777.51844656240587</v>
          </cell>
          <cell r="S12">
            <v>1263.7437255066948</v>
          </cell>
          <cell r="T12">
            <v>12469.045904324577</v>
          </cell>
        </row>
        <row r="13">
          <cell r="F13" t="str">
            <v>Impuesto sobre la Renta Neto</v>
          </cell>
          <cell r="H13">
            <v>300.03099999999995</v>
          </cell>
          <cell r="I13">
            <v>412.96669999999995</v>
          </cell>
          <cell r="J13">
            <v>422.38810000000001</v>
          </cell>
          <cell r="K13">
            <v>270.87149999999997</v>
          </cell>
          <cell r="L13">
            <v>532.38040000000001</v>
          </cell>
          <cell r="M13">
            <v>355.23997216044501</v>
          </cell>
          <cell r="N13">
            <v>558.91641758847641</v>
          </cell>
          <cell r="O13">
            <v>371.8090108792548</v>
          </cell>
          <cell r="P13">
            <v>440.37570174627211</v>
          </cell>
          <cell r="Q13">
            <v>279.42668778052632</v>
          </cell>
          <cell r="R13">
            <v>351.98717283484154</v>
          </cell>
          <cell r="S13">
            <v>304.67413701018359</v>
          </cell>
          <cell r="T13">
            <v>4601.0667999999996</v>
          </cell>
        </row>
        <row r="14">
          <cell r="F14" t="str">
            <v>Impuesto sobre las ventas Interno Neto</v>
          </cell>
          <cell r="H14">
            <v>72.3048</v>
          </cell>
          <cell r="I14">
            <v>659.58270000000005</v>
          </cell>
          <cell r="J14">
            <v>82.931100000000001</v>
          </cell>
          <cell r="K14">
            <v>541.2278</v>
          </cell>
          <cell r="L14">
            <v>82.533199999999994</v>
          </cell>
          <cell r="M14">
            <v>518.56355474227507</v>
          </cell>
          <cell r="N14">
            <v>116.99062830861816</v>
          </cell>
          <cell r="O14">
            <v>557.47218471947701</v>
          </cell>
          <cell r="P14">
            <v>104.88887038582527</v>
          </cell>
          <cell r="Q14">
            <v>628.72312106976005</v>
          </cell>
          <cell r="R14">
            <v>109.46175963320539</v>
          </cell>
          <cell r="S14">
            <v>630.82109977233199</v>
          </cell>
          <cell r="T14">
            <v>4105.5008186314926</v>
          </cell>
        </row>
        <row r="15">
          <cell r="F15" t="str">
            <v>-</v>
          </cell>
          <cell r="G15" t="str">
            <v>Devoluciones Impuestos Internos</v>
          </cell>
          <cell r="H15">
            <v>0</v>
          </cell>
          <cell r="I15">
            <v>0</v>
          </cell>
          <cell r="J15">
            <v>0</v>
          </cell>
          <cell r="K15">
            <v>0</v>
          </cell>
          <cell r="L15">
            <v>0</v>
          </cell>
          <cell r="M15">
            <v>0</v>
          </cell>
          <cell r="N15">
            <v>0</v>
          </cell>
          <cell r="O15">
            <v>0</v>
          </cell>
          <cell r="P15">
            <v>0</v>
          </cell>
          <cell r="Q15">
            <v>0</v>
          </cell>
          <cell r="R15">
            <v>0</v>
          </cell>
          <cell r="S15">
            <v>0</v>
          </cell>
          <cell r="T15">
            <v>0</v>
          </cell>
        </row>
        <row r="16">
          <cell r="F16" t="str">
            <v>Impuestos sobre aduanas y recargos Neto</v>
          </cell>
          <cell r="H16">
            <v>79.530992176990523</v>
          </cell>
          <cell r="I16">
            <v>79.5</v>
          </cell>
          <cell r="J16">
            <v>79.5</v>
          </cell>
          <cell r="K16">
            <v>86.8</v>
          </cell>
          <cell r="L16">
            <v>90.4</v>
          </cell>
          <cell r="M16">
            <v>83.529000000000011</v>
          </cell>
          <cell r="N16">
            <v>97.771530721467357</v>
          </cell>
          <cell r="O16">
            <v>97.880493855706547</v>
          </cell>
          <cell r="P16">
            <v>97.880493855706547</v>
          </cell>
          <cell r="Q16">
            <v>97.880493855706547</v>
          </cell>
          <cell r="R16">
            <v>97.880493855706547</v>
          </cell>
          <cell r="S16">
            <v>97.880493855706547</v>
          </cell>
          <cell r="T16">
            <v>1086.4339921769904</v>
          </cell>
        </row>
        <row r="17">
          <cell r="F17" t="str">
            <v>Impuesto sobre las ventas Externo Neto</v>
          </cell>
          <cell r="H17">
            <v>140.46900782300949</v>
          </cell>
          <cell r="I17">
            <v>140.5</v>
          </cell>
          <cell r="J17">
            <v>140.5</v>
          </cell>
          <cell r="K17">
            <v>153.19999999999999</v>
          </cell>
          <cell r="L17">
            <v>159.6</v>
          </cell>
          <cell r="M17">
            <v>143.29999999999998</v>
          </cell>
          <cell r="N17">
            <v>154.63297367285278</v>
          </cell>
          <cell r="O17">
            <v>154.83340526542943</v>
          </cell>
          <cell r="P17">
            <v>154.83340526542943</v>
          </cell>
          <cell r="Q17">
            <v>154.83340526542943</v>
          </cell>
          <cell r="R17">
            <v>154.83340526542943</v>
          </cell>
          <cell r="S17">
            <v>154.83340526542943</v>
          </cell>
          <cell r="T17">
            <v>1806.3690078230097</v>
          </cell>
        </row>
        <row r="18">
          <cell r="F18" t="str">
            <v>-</v>
          </cell>
          <cell r="G18" t="str">
            <v>Devoluciones Impuestos Externos</v>
          </cell>
          <cell r="H18">
            <v>0</v>
          </cell>
          <cell r="I18">
            <v>0</v>
          </cell>
          <cell r="J18">
            <v>0</v>
          </cell>
          <cell r="K18">
            <v>0</v>
          </cell>
          <cell r="L18">
            <v>0</v>
          </cell>
          <cell r="M18">
            <v>0</v>
          </cell>
          <cell r="N18">
            <v>0</v>
          </cell>
          <cell r="O18">
            <v>0</v>
          </cell>
          <cell r="P18">
            <v>0</v>
          </cell>
          <cell r="Q18">
            <v>0</v>
          </cell>
          <cell r="R18">
            <v>0</v>
          </cell>
          <cell r="S18">
            <v>0</v>
          </cell>
          <cell r="T18">
            <v>0</v>
          </cell>
        </row>
        <row r="19">
          <cell r="F19" t="str">
            <v>Impuesto Global a la Gasolina y al ACPM</v>
          </cell>
          <cell r="H19">
            <v>60.442500000000003</v>
          </cell>
          <cell r="I19">
            <v>60.4</v>
          </cell>
          <cell r="J19">
            <v>60.4</v>
          </cell>
          <cell r="K19">
            <v>67.674722222222201</v>
          </cell>
          <cell r="L19">
            <v>68.014937910197958</v>
          </cell>
          <cell r="M19">
            <v>67.510089276573055</v>
          </cell>
          <cell r="N19">
            <v>46.237960557278967</v>
          </cell>
          <cell r="O19">
            <v>47.531574289860103</v>
          </cell>
          <cell r="P19">
            <v>46.214292171755893</v>
          </cell>
          <cell r="Q19">
            <v>48.610620419118682</v>
          </cell>
          <cell r="R19">
            <v>48.577251796072105</v>
          </cell>
          <cell r="S19">
            <v>58.797776860727197</v>
          </cell>
          <cell r="T19">
            <v>680.41172550380611</v>
          </cell>
        </row>
        <row r="20">
          <cell r="F20" t="str">
            <v>Impuesto 5% Pasajes Internacionales</v>
          </cell>
          <cell r="H20">
            <v>0</v>
          </cell>
          <cell r="I20">
            <v>0</v>
          </cell>
          <cell r="J20">
            <v>0</v>
          </cell>
          <cell r="K20">
            <v>0</v>
          </cell>
          <cell r="L20">
            <v>0</v>
          </cell>
          <cell r="M20">
            <v>0</v>
          </cell>
          <cell r="N20">
            <v>0</v>
          </cell>
          <cell r="O20">
            <v>0</v>
          </cell>
          <cell r="P20">
            <v>0</v>
          </cell>
          <cell r="Q20">
            <v>0</v>
          </cell>
          <cell r="R20">
            <v>0</v>
          </cell>
          <cell r="S20">
            <v>0</v>
          </cell>
          <cell r="T20">
            <v>0</v>
          </cell>
        </row>
        <row r="21">
          <cell r="F21" t="str">
            <v>Timbre Nacional</v>
          </cell>
          <cell r="H21">
            <v>18.100000000000001</v>
          </cell>
          <cell r="I21">
            <v>23.2</v>
          </cell>
          <cell r="J21">
            <v>7.9965125726461519</v>
          </cell>
          <cell r="K21">
            <v>10.191633671019607</v>
          </cell>
          <cell r="L21">
            <v>10.740413945612969</v>
          </cell>
          <cell r="M21">
            <v>9.0509251948038436</v>
          </cell>
          <cell r="N21">
            <v>15.751827989763688</v>
          </cell>
          <cell r="O21">
            <v>12.641556794133745</v>
          </cell>
          <cell r="P21">
            <v>16.253430163886243</v>
          </cell>
          <cell r="Q21">
            <v>17.959083937945771</v>
          </cell>
          <cell r="R21">
            <v>14.390363177150888</v>
          </cell>
          <cell r="S21">
            <v>14.848812742315825</v>
          </cell>
          <cell r="T21">
            <v>171.12456018927872</v>
          </cell>
        </row>
        <row r="22">
          <cell r="F22" t="str">
            <v>Timbre Nacional Salidas al Exterior</v>
          </cell>
          <cell r="H22">
            <v>1</v>
          </cell>
          <cell r="I22">
            <v>0.97</v>
          </cell>
          <cell r="J22">
            <v>0.97</v>
          </cell>
          <cell r="K22">
            <v>0.97</v>
          </cell>
          <cell r="L22">
            <v>1.2610000000000001</v>
          </cell>
          <cell r="M22">
            <v>0.97</v>
          </cell>
          <cell r="N22">
            <v>0.97</v>
          </cell>
          <cell r="O22">
            <v>0.97</v>
          </cell>
          <cell r="P22">
            <v>0.8</v>
          </cell>
          <cell r="Q22">
            <v>0.28199999999999997</v>
          </cell>
          <cell r="R22">
            <v>0.188</v>
          </cell>
          <cell r="S22">
            <v>0.188</v>
          </cell>
          <cell r="T22">
            <v>9.5390000000000015</v>
          </cell>
        </row>
        <row r="23">
          <cell r="F23" t="str">
            <v>Timbre de Consulados</v>
          </cell>
          <cell r="H23">
            <v>0</v>
          </cell>
          <cell r="I23">
            <v>0.7</v>
          </cell>
          <cell r="J23">
            <v>0.2</v>
          </cell>
          <cell r="K23">
            <v>0.5</v>
          </cell>
          <cell r="L23">
            <v>0.7</v>
          </cell>
          <cell r="M23">
            <v>0</v>
          </cell>
          <cell r="N23">
            <v>3.5</v>
          </cell>
          <cell r="O23">
            <v>0</v>
          </cell>
          <cell r="P23">
            <v>0</v>
          </cell>
          <cell r="Q23">
            <v>0</v>
          </cell>
          <cell r="R23">
            <v>0</v>
          </cell>
          <cell r="S23">
            <v>1.5</v>
          </cell>
          <cell r="T23">
            <v>7.1</v>
          </cell>
        </row>
        <row r="24">
          <cell r="F24" t="str">
            <v>Impuesto al Oro y Platino</v>
          </cell>
          <cell r="H24">
            <v>0</v>
          </cell>
          <cell r="I24">
            <v>0</v>
          </cell>
          <cell r="J24">
            <v>0</v>
          </cell>
          <cell r="K24">
            <v>0.2</v>
          </cell>
          <cell r="L24">
            <v>0.3</v>
          </cell>
          <cell r="M24">
            <v>9.9999999999999978E-2</v>
          </cell>
          <cell r="N24">
            <v>0.1</v>
          </cell>
          <cell r="O24">
            <v>0.1</v>
          </cell>
          <cell r="P24">
            <v>0.1</v>
          </cell>
          <cell r="Q24">
            <v>0.2</v>
          </cell>
          <cell r="R24">
            <v>0.2</v>
          </cell>
          <cell r="S24">
            <v>0.2</v>
          </cell>
          <cell r="T24">
            <v>1.4999999999999998</v>
          </cell>
        </row>
        <row r="25">
          <cell r="F25" t="str">
            <v>Impuesto al Endeudamiento Externo</v>
          </cell>
          <cell r="H25">
            <v>0</v>
          </cell>
          <cell r="I25">
            <v>0</v>
          </cell>
          <cell r="J25">
            <v>0</v>
          </cell>
          <cell r="K25">
            <v>0</v>
          </cell>
          <cell r="L25">
            <v>0</v>
          </cell>
          <cell r="M25">
            <v>0</v>
          </cell>
          <cell r="N25">
            <v>0</v>
          </cell>
          <cell r="O25">
            <v>0</v>
          </cell>
          <cell r="P25">
            <v>0</v>
          </cell>
          <cell r="Q25">
            <v>0</v>
          </cell>
          <cell r="R25">
            <v>0</v>
          </cell>
          <cell r="S25">
            <v>0</v>
          </cell>
          <cell r="T25">
            <v>0</v>
          </cell>
        </row>
        <row r="26">
          <cell r="H26">
            <v>0</v>
          </cell>
          <cell r="I26">
            <v>0</v>
          </cell>
          <cell r="J26">
            <v>0</v>
          </cell>
          <cell r="K26">
            <v>0</v>
          </cell>
          <cell r="L26">
            <v>0</v>
          </cell>
          <cell r="M26">
            <v>0</v>
          </cell>
          <cell r="N26">
            <v>0</v>
          </cell>
          <cell r="O26">
            <v>0</v>
          </cell>
          <cell r="P26">
            <v>0</v>
          </cell>
          <cell r="Q26">
            <v>0</v>
          </cell>
          <cell r="R26">
            <v>0</v>
          </cell>
          <cell r="S26">
            <v>0</v>
          </cell>
          <cell r="T26">
            <v>0</v>
          </cell>
        </row>
        <row r="27">
          <cell r="E27" t="str">
            <v>1.2.</v>
          </cell>
          <cell r="F27" t="str">
            <v>NO TRIBUTARIOS</v>
          </cell>
          <cell r="H27">
            <v>29.198869108833222</v>
          </cell>
          <cell r="I27">
            <v>28.8</v>
          </cell>
          <cell r="J27">
            <v>31.3</v>
          </cell>
          <cell r="K27">
            <v>27.130943987791408</v>
          </cell>
          <cell r="L27">
            <v>30.444743670989389</v>
          </cell>
          <cell r="M27">
            <v>28.094535223654923</v>
          </cell>
          <cell r="N27">
            <v>32.964475041877975</v>
          </cell>
          <cell r="O27">
            <v>33.966696804830221</v>
          </cell>
          <cell r="P27">
            <v>36.868704966588957</v>
          </cell>
          <cell r="Q27">
            <v>44.683765537500214</v>
          </cell>
          <cell r="R27">
            <v>45.714326935617784</v>
          </cell>
          <cell r="S27">
            <v>52.338862085343102</v>
          </cell>
          <cell r="T27">
            <v>421.50592336302719</v>
          </cell>
        </row>
        <row r="28">
          <cell r="F28" t="str">
            <v>Cuota de Valorización Obras Nacionales</v>
          </cell>
          <cell r="H28">
            <v>0</v>
          </cell>
          <cell r="I28">
            <v>0</v>
          </cell>
          <cell r="J28">
            <v>0</v>
          </cell>
          <cell r="K28">
            <v>0</v>
          </cell>
          <cell r="L28">
            <v>0</v>
          </cell>
          <cell r="M28">
            <v>0</v>
          </cell>
          <cell r="N28">
            <v>0</v>
          </cell>
          <cell r="O28">
            <v>0</v>
          </cell>
          <cell r="P28">
            <v>0</v>
          </cell>
          <cell r="Q28">
            <v>0</v>
          </cell>
          <cell r="R28">
            <v>0</v>
          </cell>
          <cell r="S28">
            <v>0</v>
          </cell>
          <cell r="T28">
            <v>0</v>
          </cell>
        </row>
        <row r="29">
          <cell r="F29" t="str">
            <v>Tasas, Multas y contribuciones NEP</v>
          </cell>
          <cell r="H29">
            <v>2.971571263926239</v>
          </cell>
          <cell r="I29">
            <v>3.1</v>
          </cell>
          <cell r="J29">
            <v>2.6</v>
          </cell>
          <cell r="K29">
            <v>0.83203995389934704</v>
          </cell>
          <cell r="L29">
            <v>0.83235920128808694</v>
          </cell>
          <cell r="M29">
            <v>0.62458576923480202</v>
          </cell>
          <cell r="N29">
            <v>0.76403102564640202</v>
          </cell>
          <cell r="O29">
            <v>0.27889051282320099</v>
          </cell>
          <cell r="P29">
            <v>0.97611679488120406</v>
          </cell>
          <cell r="Q29">
            <v>4.7294671795248178</v>
          </cell>
          <cell r="R29">
            <v>2.372842346168766</v>
          </cell>
          <cell r="S29">
            <v>3.2095138846383717</v>
          </cell>
          <cell r="T29">
            <v>23.291417932031241</v>
          </cell>
        </row>
        <row r="30">
          <cell r="F30" t="str">
            <v>Contribución Hidrocarburos</v>
          </cell>
          <cell r="H30">
            <v>22</v>
          </cell>
          <cell r="I30">
            <v>22</v>
          </cell>
          <cell r="J30">
            <v>22</v>
          </cell>
          <cell r="K30">
            <v>23</v>
          </cell>
          <cell r="L30">
            <v>26.92924657871426</v>
          </cell>
          <cell r="M30">
            <v>26.163933174329078</v>
          </cell>
          <cell r="N30">
            <v>28.791741525193945</v>
          </cell>
          <cell r="O30">
            <v>31.365999571845165</v>
          </cell>
          <cell r="P30">
            <v>35.89258817170775</v>
          </cell>
          <cell r="Q30">
            <v>37.614982077884349</v>
          </cell>
          <cell r="R30">
            <v>39.681940737265919</v>
          </cell>
          <cell r="S30">
            <v>42.410028342390405</v>
          </cell>
          <cell r="T30">
            <v>357.85046017933087</v>
          </cell>
        </row>
        <row r="31">
          <cell r="F31" t="str">
            <v>5% Contratos Obras Públicas Ley104/93</v>
          </cell>
          <cell r="H31">
            <v>4.2272978449069809</v>
          </cell>
          <cell r="I31">
            <v>3.7</v>
          </cell>
          <cell r="J31">
            <v>1.7</v>
          </cell>
          <cell r="K31">
            <v>2.2989040338920601</v>
          </cell>
          <cell r="L31">
            <v>2.6831378909870427</v>
          </cell>
          <cell r="M31">
            <v>1.3060162800910444</v>
          </cell>
          <cell r="N31">
            <v>3.4087024910376238</v>
          </cell>
          <cell r="O31">
            <v>2.3218067201618524</v>
          </cell>
          <cell r="P31">
            <v>0</v>
          </cell>
          <cell r="Q31">
            <v>2.3393162800910448</v>
          </cell>
          <cell r="R31">
            <v>3.6595438521831016</v>
          </cell>
          <cell r="S31">
            <v>6.7193198583143285</v>
          </cell>
          <cell r="T31">
            <v>34.364045251665075</v>
          </cell>
        </row>
        <row r="32">
          <cell r="F32" t="str">
            <v>Telefonía Celular</v>
          </cell>
          <cell r="H32">
            <v>0</v>
          </cell>
          <cell r="I32">
            <v>0</v>
          </cell>
          <cell r="J32">
            <v>0</v>
          </cell>
          <cell r="K32">
            <v>0</v>
          </cell>
          <cell r="L32">
            <v>0</v>
          </cell>
          <cell r="M32">
            <v>0</v>
          </cell>
          <cell r="N32">
            <v>0</v>
          </cell>
          <cell r="O32">
            <v>0</v>
          </cell>
          <cell r="P32">
            <v>0</v>
          </cell>
          <cell r="Q32">
            <v>0</v>
          </cell>
          <cell r="R32">
            <v>0</v>
          </cell>
          <cell r="S32">
            <v>0</v>
          </cell>
          <cell r="T32">
            <v>0</v>
          </cell>
        </row>
        <row r="33">
          <cell r="F33" t="str">
            <v>Concesiones</v>
          </cell>
          <cell r="H33">
            <v>0</v>
          </cell>
          <cell r="I33">
            <v>0</v>
          </cell>
          <cell r="J33">
            <v>5</v>
          </cell>
          <cell r="K33">
            <v>1</v>
          </cell>
          <cell r="L33">
            <v>0</v>
          </cell>
          <cell r="M33">
            <v>0</v>
          </cell>
          <cell r="N33">
            <v>0</v>
          </cell>
          <cell r="O33">
            <v>0</v>
          </cell>
          <cell r="P33">
            <v>0</v>
          </cell>
          <cell r="Q33">
            <v>0</v>
          </cell>
          <cell r="R33">
            <v>0</v>
          </cell>
          <cell r="S33">
            <v>0</v>
          </cell>
          <cell r="T33">
            <v>6</v>
          </cell>
        </row>
        <row r="34">
          <cell r="F34" t="str">
            <v>-</v>
          </cell>
          <cell r="G34" t="str">
            <v>Larga Distancia Nacional</v>
          </cell>
          <cell r="H34">
            <v>0</v>
          </cell>
          <cell r="I34">
            <v>0</v>
          </cell>
          <cell r="J34">
            <v>0</v>
          </cell>
          <cell r="K34">
            <v>0</v>
          </cell>
          <cell r="L34">
            <v>0</v>
          </cell>
          <cell r="M34">
            <v>0</v>
          </cell>
          <cell r="N34">
            <v>0</v>
          </cell>
          <cell r="O34">
            <v>0</v>
          </cell>
          <cell r="P34">
            <v>0</v>
          </cell>
          <cell r="Q34">
            <v>0</v>
          </cell>
          <cell r="R34">
            <v>0</v>
          </cell>
          <cell r="S34">
            <v>0</v>
          </cell>
          <cell r="T34">
            <v>0</v>
          </cell>
        </row>
        <row r="35">
          <cell r="F35" t="str">
            <v>-</v>
          </cell>
          <cell r="G35" t="str">
            <v>Larga Distancia Internacional</v>
          </cell>
          <cell r="H35">
            <v>0</v>
          </cell>
          <cell r="I35">
            <v>0</v>
          </cell>
          <cell r="J35">
            <v>0</v>
          </cell>
          <cell r="K35">
            <v>0</v>
          </cell>
          <cell r="L35">
            <v>0</v>
          </cell>
          <cell r="M35">
            <v>0</v>
          </cell>
          <cell r="N35">
            <v>0</v>
          </cell>
          <cell r="O35">
            <v>0</v>
          </cell>
          <cell r="P35">
            <v>0</v>
          </cell>
          <cell r="Q35">
            <v>0</v>
          </cell>
          <cell r="R35">
            <v>0</v>
          </cell>
          <cell r="S35">
            <v>0</v>
          </cell>
          <cell r="T35">
            <v>0</v>
          </cell>
        </row>
        <row r="36">
          <cell r="F36" t="str">
            <v>-</v>
          </cell>
          <cell r="G36" t="str">
            <v>Sociedades Portuarias</v>
          </cell>
          <cell r="H36">
            <v>0</v>
          </cell>
          <cell r="I36">
            <v>0</v>
          </cell>
          <cell r="J36">
            <v>5</v>
          </cell>
          <cell r="K36">
            <v>1</v>
          </cell>
          <cell r="L36">
            <v>0</v>
          </cell>
          <cell r="M36">
            <v>0</v>
          </cell>
          <cell r="N36">
            <v>0</v>
          </cell>
          <cell r="O36">
            <v>0</v>
          </cell>
          <cell r="P36">
            <v>0</v>
          </cell>
          <cell r="Q36">
            <v>0</v>
          </cell>
          <cell r="R36">
            <v>0</v>
          </cell>
          <cell r="S36">
            <v>0</v>
          </cell>
          <cell r="T36">
            <v>6</v>
          </cell>
        </row>
        <row r="37">
          <cell r="F37" t="str">
            <v>-</v>
          </cell>
          <cell r="G37" t="str">
            <v>Otras</v>
          </cell>
          <cell r="H37">
            <v>0</v>
          </cell>
          <cell r="I37">
            <v>0</v>
          </cell>
          <cell r="J37">
            <v>0</v>
          </cell>
          <cell r="K37">
            <v>0</v>
          </cell>
          <cell r="L37">
            <v>0</v>
          </cell>
          <cell r="M37">
            <v>0</v>
          </cell>
          <cell r="N37">
            <v>0</v>
          </cell>
          <cell r="O37">
            <v>0</v>
          </cell>
          <cell r="P37">
            <v>0</v>
          </cell>
          <cell r="Q37">
            <v>0</v>
          </cell>
          <cell r="R37">
            <v>0</v>
          </cell>
          <cell r="S37">
            <v>0</v>
          </cell>
          <cell r="T37">
            <v>0</v>
          </cell>
        </row>
        <row r="38">
          <cell r="F38" t="str">
            <v>Contraprestación Icel-Corelca</v>
          </cell>
          <cell r="H38">
            <v>0</v>
          </cell>
          <cell r="I38">
            <v>0</v>
          </cell>
          <cell r="J38">
            <v>0</v>
          </cell>
          <cell r="K38">
            <v>0</v>
          </cell>
          <cell r="L38">
            <v>0</v>
          </cell>
          <cell r="M38">
            <v>0</v>
          </cell>
          <cell r="N38">
            <v>0</v>
          </cell>
          <cell r="O38">
            <v>0</v>
          </cell>
          <cell r="P38">
            <v>0</v>
          </cell>
          <cell r="Q38">
            <v>0</v>
          </cell>
          <cell r="R38">
            <v>0</v>
          </cell>
          <cell r="S38">
            <v>0</v>
          </cell>
          <cell r="T38">
            <v>0</v>
          </cell>
        </row>
        <row r="39">
          <cell r="F39" t="str">
            <v>Otros No Tributarios</v>
          </cell>
          <cell r="H39">
            <v>0</v>
          </cell>
          <cell r="I39">
            <v>0</v>
          </cell>
          <cell r="J39">
            <v>0</v>
          </cell>
          <cell r="K39">
            <v>0</v>
          </cell>
          <cell r="L39">
            <v>0</v>
          </cell>
          <cell r="M39">
            <v>0</v>
          </cell>
          <cell r="N39">
            <v>0</v>
          </cell>
          <cell r="O39">
            <v>0</v>
          </cell>
          <cell r="P39">
            <v>0</v>
          </cell>
          <cell r="Q39">
            <v>0</v>
          </cell>
          <cell r="R39">
            <v>0</v>
          </cell>
          <cell r="S39">
            <v>0</v>
          </cell>
          <cell r="T39">
            <v>0</v>
          </cell>
        </row>
        <row r="40">
          <cell r="H40">
            <v>0</v>
          </cell>
          <cell r="I40">
            <v>0</v>
          </cell>
          <cell r="J40">
            <v>0</v>
          </cell>
          <cell r="K40">
            <v>0</v>
          </cell>
          <cell r="L40">
            <v>0</v>
          </cell>
          <cell r="M40">
            <v>0</v>
          </cell>
          <cell r="N40">
            <v>0</v>
          </cell>
          <cell r="O40">
            <v>0</v>
          </cell>
          <cell r="P40">
            <v>0</v>
          </cell>
          <cell r="Q40">
            <v>0</v>
          </cell>
          <cell r="R40">
            <v>0</v>
          </cell>
          <cell r="S40">
            <v>0</v>
          </cell>
          <cell r="T40">
            <v>0</v>
          </cell>
        </row>
        <row r="41">
          <cell r="D41" t="str">
            <v>2.</v>
          </cell>
          <cell r="E41" t="str">
            <v>RECURSOS DE CAPITAL</v>
          </cell>
          <cell r="H41">
            <v>411.99226213767429</v>
          </cell>
          <cell r="I41">
            <v>1209.4085167199025</v>
          </cell>
          <cell r="J41">
            <v>612.63593395478995</v>
          </cell>
          <cell r="K41">
            <v>996.17730737216425</v>
          </cell>
          <cell r="L41">
            <v>712.91603366398579</v>
          </cell>
          <cell r="M41">
            <v>475.56815691244606</v>
          </cell>
          <cell r="N41">
            <v>1048.3826656734291</v>
          </cell>
          <cell r="O41">
            <v>714.5674845747003</v>
          </cell>
          <cell r="P41">
            <v>1320.4815308572013</v>
          </cell>
          <cell r="Q41">
            <v>207.76809372562374</v>
          </cell>
          <cell r="R41">
            <v>222.94976650111329</v>
          </cell>
          <cell r="S41">
            <v>447.69624485758766</v>
          </cell>
          <cell r="T41">
            <v>8380.5439969506187</v>
          </cell>
        </row>
        <row r="42">
          <cell r="E42" t="str">
            <v>2.1</v>
          </cell>
          <cell r="F42" t="str">
            <v>CREDITO EXTERNO</v>
          </cell>
          <cell r="H42">
            <v>31.615580854135906</v>
          </cell>
          <cell r="I42">
            <v>804.21490643300001</v>
          </cell>
          <cell r="J42">
            <v>62.173021754999994</v>
          </cell>
          <cell r="K42">
            <v>448.70730131700003</v>
          </cell>
          <cell r="L42">
            <v>21.168789650642193</v>
          </cell>
          <cell r="M42">
            <v>17.307276384997571</v>
          </cell>
          <cell r="N42">
            <v>43.08056111621061</v>
          </cell>
          <cell r="O42">
            <v>25.187102494115827</v>
          </cell>
          <cell r="P42">
            <v>413.48173885674629</v>
          </cell>
          <cell r="Q42">
            <v>21.436725135664975</v>
          </cell>
          <cell r="R42">
            <v>38.809750203640519</v>
          </cell>
          <cell r="S42">
            <v>61.866621600922549</v>
          </cell>
          <cell r="T42">
            <v>1989.0493758020766</v>
          </cell>
        </row>
        <row r="43">
          <cell r="F43" t="str">
            <v>Banca Multilateral</v>
          </cell>
          <cell r="H43">
            <v>31.615580854135906</v>
          </cell>
          <cell r="I43">
            <v>32.613038932999999</v>
          </cell>
          <cell r="J43">
            <v>62.173021754999994</v>
          </cell>
          <cell r="K43">
            <v>27.088977317000001</v>
          </cell>
          <cell r="L43">
            <v>21.168789650642193</v>
          </cell>
          <cell r="M43">
            <v>17.307276384997571</v>
          </cell>
          <cell r="N43">
            <v>43.08056111621061</v>
          </cell>
          <cell r="O43">
            <v>25.187102494115827</v>
          </cell>
          <cell r="P43">
            <v>55.992423656746311</v>
          </cell>
          <cell r="Q43">
            <v>21.436725135664975</v>
          </cell>
          <cell r="R43">
            <v>38.809750203640519</v>
          </cell>
          <cell r="S43">
            <v>61.866621600922549</v>
          </cell>
          <cell r="T43">
            <v>438.33986910207648</v>
          </cell>
        </row>
        <row r="44">
          <cell r="F44" t="str">
            <v>Banca Comercial</v>
          </cell>
          <cell r="H44">
            <v>0</v>
          </cell>
          <cell r="I44">
            <v>0</v>
          </cell>
          <cell r="J44">
            <v>0</v>
          </cell>
          <cell r="K44">
            <v>0</v>
          </cell>
          <cell r="L44">
            <v>0</v>
          </cell>
          <cell r="M44">
            <v>0</v>
          </cell>
          <cell r="N44">
            <v>0</v>
          </cell>
          <cell r="O44">
            <v>0</v>
          </cell>
          <cell r="P44">
            <v>0</v>
          </cell>
          <cell r="Q44">
            <v>0</v>
          </cell>
          <cell r="R44">
            <v>0</v>
          </cell>
          <cell r="S44">
            <v>0</v>
          </cell>
          <cell r="T44">
            <v>0</v>
          </cell>
        </row>
        <row r="45">
          <cell r="F45" t="str">
            <v>Bonos Resol. 4308/94</v>
          </cell>
          <cell r="H45">
            <v>0</v>
          </cell>
          <cell r="I45">
            <v>0</v>
          </cell>
          <cell r="J45">
            <v>0</v>
          </cell>
          <cell r="K45">
            <v>0</v>
          </cell>
          <cell r="L45">
            <v>0</v>
          </cell>
          <cell r="M45">
            <v>0</v>
          </cell>
          <cell r="N45">
            <v>0</v>
          </cell>
          <cell r="O45">
            <v>0</v>
          </cell>
          <cell r="P45">
            <v>0</v>
          </cell>
          <cell r="Q45">
            <v>0</v>
          </cell>
          <cell r="R45">
            <v>0</v>
          </cell>
          <cell r="S45">
            <v>0</v>
          </cell>
          <cell r="T45">
            <v>0</v>
          </cell>
        </row>
        <row r="46">
          <cell r="F46" t="str">
            <v>Bonos Externos</v>
          </cell>
          <cell r="H46">
            <v>0</v>
          </cell>
          <cell r="I46">
            <v>771.60186750000003</v>
          </cell>
          <cell r="J46">
            <v>0</v>
          </cell>
          <cell r="K46">
            <v>421.61832400000003</v>
          </cell>
          <cell r="L46">
            <v>0</v>
          </cell>
          <cell r="M46">
            <v>0</v>
          </cell>
          <cell r="N46">
            <v>0</v>
          </cell>
          <cell r="O46">
            <v>0</v>
          </cell>
          <cell r="P46">
            <v>357.48931519999996</v>
          </cell>
          <cell r="Q46">
            <v>0</v>
          </cell>
          <cell r="R46">
            <v>0</v>
          </cell>
          <cell r="S46">
            <v>0</v>
          </cell>
          <cell r="T46">
            <v>1550.7095067</v>
          </cell>
        </row>
        <row r="47">
          <cell r="H47">
            <v>0</v>
          </cell>
          <cell r="I47">
            <v>771.60186750000003</v>
          </cell>
          <cell r="J47">
            <v>0</v>
          </cell>
          <cell r="K47">
            <v>421.61832400000003</v>
          </cell>
          <cell r="L47">
            <v>0</v>
          </cell>
          <cell r="M47">
            <v>0</v>
          </cell>
          <cell r="N47">
            <v>0</v>
          </cell>
          <cell r="O47">
            <v>0</v>
          </cell>
          <cell r="P47">
            <v>357.48931519999996</v>
          </cell>
          <cell r="Q47">
            <v>0</v>
          </cell>
          <cell r="R47">
            <v>0</v>
          </cell>
          <cell r="S47">
            <v>0</v>
          </cell>
          <cell r="T47">
            <v>1550.7095067</v>
          </cell>
        </row>
        <row r="48">
          <cell r="E48" t="str">
            <v>2.2</v>
          </cell>
          <cell r="F48" t="str">
            <v>CREDITO INTERNO</v>
          </cell>
          <cell r="H48">
            <v>366.71800000000002</v>
          </cell>
          <cell r="I48">
            <v>230.15110914380179</v>
          </cell>
          <cell r="J48">
            <v>377.76291219978998</v>
          </cell>
          <cell r="K48">
            <v>517.47121621495808</v>
          </cell>
          <cell r="L48">
            <v>670.7728257158501</v>
          </cell>
          <cell r="M48">
            <v>287.71872338100593</v>
          </cell>
          <cell r="N48">
            <v>820.70593967956142</v>
          </cell>
          <cell r="O48">
            <v>529.4886352406653</v>
          </cell>
          <cell r="P48">
            <v>717.46654953300788</v>
          </cell>
          <cell r="Q48">
            <v>157.02632428525027</v>
          </cell>
          <cell r="R48">
            <v>137.3196338237216</v>
          </cell>
          <cell r="S48">
            <v>202.79999999999998</v>
          </cell>
          <cell r="T48">
            <v>5015.4018692176123</v>
          </cell>
          <cell r="U48">
            <v>0</v>
          </cell>
        </row>
        <row r="49">
          <cell r="F49" t="str">
            <v>TES Convenidos</v>
          </cell>
          <cell r="H49">
            <v>116.718</v>
          </cell>
          <cell r="I49">
            <v>76.635999999999996</v>
          </cell>
          <cell r="J49">
            <v>129.99199999999999</v>
          </cell>
          <cell r="K49">
            <v>266.02800000000002</v>
          </cell>
          <cell r="L49">
            <v>151.977</v>
          </cell>
          <cell r="M49">
            <v>62.365000000000002</v>
          </cell>
          <cell r="N49">
            <v>162.059</v>
          </cell>
          <cell r="O49">
            <v>155.102</v>
          </cell>
          <cell r="P49">
            <v>370.83500000000004</v>
          </cell>
          <cell r="Q49">
            <v>32.6</v>
          </cell>
          <cell r="R49">
            <v>32.6</v>
          </cell>
          <cell r="S49">
            <v>202.79999999999998</v>
          </cell>
          <cell r="T49">
            <v>1759.7119999999998</v>
          </cell>
        </row>
        <row r="50">
          <cell r="F50" t="str">
            <v>-</v>
          </cell>
          <cell r="G50" t="str">
            <v>ISS</v>
          </cell>
          <cell r="H50">
            <v>66.718000000000004</v>
          </cell>
          <cell r="I50">
            <v>76.635999999999996</v>
          </cell>
          <cell r="J50">
            <v>107.092</v>
          </cell>
          <cell r="K50">
            <v>265.02800000000002</v>
          </cell>
          <cell r="L50">
            <v>97.777000000000001</v>
          </cell>
          <cell r="M50">
            <v>40.265000000000001</v>
          </cell>
          <cell r="N50">
            <v>92.058999999999997</v>
          </cell>
          <cell r="O50">
            <v>85.102000000000004</v>
          </cell>
          <cell r="P50">
            <v>296.23500000000001</v>
          </cell>
          <cell r="Q50">
            <v>0</v>
          </cell>
          <cell r="R50">
            <v>0</v>
          </cell>
          <cell r="S50">
            <v>0</v>
          </cell>
          <cell r="T50">
            <v>1126.9119999999998</v>
          </cell>
        </row>
        <row r="51">
          <cell r="F51" t="str">
            <v>-</v>
          </cell>
          <cell r="G51" t="str">
            <v>Telecom</v>
          </cell>
          <cell r="H51">
            <v>0</v>
          </cell>
          <cell r="I51">
            <v>0</v>
          </cell>
          <cell r="J51">
            <v>0</v>
          </cell>
          <cell r="K51">
            <v>0</v>
          </cell>
          <cell r="L51">
            <v>0</v>
          </cell>
          <cell r="M51">
            <v>0</v>
          </cell>
          <cell r="N51">
            <v>0</v>
          </cell>
          <cell r="O51">
            <v>0</v>
          </cell>
          <cell r="P51">
            <v>0</v>
          </cell>
          <cell r="Q51">
            <v>0</v>
          </cell>
          <cell r="R51">
            <v>0</v>
          </cell>
          <cell r="S51">
            <v>0</v>
          </cell>
          <cell r="T51">
            <v>0</v>
          </cell>
        </row>
        <row r="52">
          <cell r="F52" t="str">
            <v>-</v>
          </cell>
          <cell r="G52" t="str">
            <v>Ecopetrol</v>
          </cell>
          <cell r="H52">
            <v>50</v>
          </cell>
          <cell r="I52">
            <v>0</v>
          </cell>
          <cell r="J52">
            <v>0</v>
          </cell>
          <cell r="K52">
            <v>0</v>
          </cell>
          <cell r="L52">
            <v>0</v>
          </cell>
          <cell r="M52">
            <v>0</v>
          </cell>
          <cell r="N52">
            <v>0</v>
          </cell>
          <cell r="O52">
            <v>0</v>
          </cell>
          <cell r="P52">
            <v>0</v>
          </cell>
          <cell r="Q52">
            <v>0</v>
          </cell>
          <cell r="R52">
            <v>0</v>
          </cell>
          <cell r="S52">
            <v>0</v>
          </cell>
          <cell r="T52">
            <v>50</v>
          </cell>
        </row>
        <row r="53">
          <cell r="F53" t="str">
            <v>-</v>
          </cell>
          <cell r="G53" t="str">
            <v>Otros</v>
          </cell>
          <cell r="H53">
            <v>0</v>
          </cell>
          <cell r="I53">
            <v>0</v>
          </cell>
          <cell r="J53">
            <v>22.9</v>
          </cell>
          <cell r="K53">
            <v>1</v>
          </cell>
          <cell r="L53">
            <v>54.2</v>
          </cell>
          <cell r="M53">
            <v>22.1</v>
          </cell>
          <cell r="N53">
            <v>70</v>
          </cell>
          <cell r="O53">
            <v>70</v>
          </cell>
          <cell r="P53">
            <v>74.599999999999994</v>
          </cell>
          <cell r="Q53">
            <v>32.6</v>
          </cell>
          <cell r="R53">
            <v>32.6</v>
          </cell>
          <cell r="S53">
            <v>202.79999999999998</v>
          </cell>
          <cell r="T53">
            <v>582.79999999999995</v>
          </cell>
        </row>
        <row r="54">
          <cell r="F54" t="str">
            <v>TES Subastas</v>
          </cell>
          <cell r="H54">
            <v>100</v>
          </cell>
          <cell r="I54">
            <v>91.8</v>
          </cell>
          <cell r="J54">
            <v>91.8</v>
          </cell>
          <cell r="K54">
            <v>91.8</v>
          </cell>
          <cell r="L54">
            <v>160.82836400000002</v>
          </cell>
          <cell r="M54">
            <v>145.68512794082542</v>
          </cell>
          <cell r="N54">
            <v>177.58576494394242</v>
          </cell>
          <cell r="O54">
            <v>120.00641697117565</v>
          </cell>
          <cell r="P54">
            <v>115.87254878652655</v>
          </cell>
          <cell r="Q54">
            <v>124.42632428525027</v>
          </cell>
          <cell r="R54">
            <v>4.719633823721594</v>
          </cell>
          <cell r="S54">
            <v>0</v>
          </cell>
          <cell r="T54">
            <v>1224.5241807514419</v>
          </cell>
        </row>
        <row r="55">
          <cell r="F55" t="str">
            <v>TES Inversión Forzosa</v>
          </cell>
          <cell r="H55">
            <v>150</v>
          </cell>
          <cell r="I55">
            <v>61.715109143801804</v>
          </cell>
          <cell r="J55">
            <v>155.97091219979001</v>
          </cell>
          <cell r="K55">
            <v>159.64321621495799</v>
          </cell>
          <cell r="L55">
            <v>195.95822258717899</v>
          </cell>
          <cell r="M55">
            <v>79.668595440180496</v>
          </cell>
          <cell r="N55">
            <v>360.06117473561909</v>
          </cell>
          <cell r="O55">
            <v>204.3802182694896</v>
          </cell>
          <cell r="P55">
            <v>130.75900074648132</v>
          </cell>
          <cell r="Q55">
            <v>0</v>
          </cell>
          <cell r="R55">
            <v>0</v>
          </cell>
          <cell r="S55">
            <v>0</v>
          </cell>
          <cell r="T55">
            <v>1498.1564493374995</v>
          </cell>
        </row>
        <row r="56">
          <cell r="F56" t="str">
            <v>Bonos de Seguridad</v>
          </cell>
          <cell r="H56">
            <v>0</v>
          </cell>
          <cell r="I56">
            <v>0</v>
          </cell>
          <cell r="J56">
            <v>0</v>
          </cell>
          <cell r="K56">
            <v>0</v>
          </cell>
          <cell r="L56">
            <v>62.009239128671091</v>
          </cell>
          <cell r="M56">
            <v>0</v>
          </cell>
          <cell r="N56">
            <v>121</v>
          </cell>
          <cell r="O56">
            <v>50</v>
          </cell>
          <cell r="P56">
            <v>0</v>
          </cell>
          <cell r="Q56">
            <v>0</v>
          </cell>
          <cell r="R56">
            <v>0</v>
          </cell>
          <cell r="S56">
            <v>0</v>
          </cell>
          <cell r="T56">
            <v>233.00923912867108</v>
          </cell>
        </row>
        <row r="57">
          <cell r="F57" t="str">
            <v>TES de corto plazo</v>
          </cell>
          <cell r="H57">
            <v>0</v>
          </cell>
          <cell r="I57">
            <v>0</v>
          </cell>
          <cell r="J57">
            <v>0</v>
          </cell>
          <cell r="K57">
            <v>0</v>
          </cell>
          <cell r="L57">
            <v>100</v>
          </cell>
          <cell r="M57">
            <v>0</v>
          </cell>
          <cell r="N57">
            <v>0</v>
          </cell>
          <cell r="O57">
            <v>0</v>
          </cell>
          <cell r="P57">
            <v>100</v>
          </cell>
          <cell r="Q57">
            <v>0</v>
          </cell>
          <cell r="R57">
            <v>100</v>
          </cell>
          <cell r="S57">
            <v>0</v>
          </cell>
          <cell r="T57">
            <v>300</v>
          </cell>
        </row>
        <row r="58">
          <cell r="H58">
            <v>0</v>
          </cell>
          <cell r="I58">
            <v>0</v>
          </cell>
          <cell r="J58">
            <v>0</v>
          </cell>
          <cell r="K58">
            <v>0</v>
          </cell>
          <cell r="L58">
            <v>100</v>
          </cell>
          <cell r="M58">
            <v>0</v>
          </cell>
          <cell r="N58">
            <v>0</v>
          </cell>
          <cell r="O58">
            <v>0</v>
          </cell>
          <cell r="P58">
            <v>100</v>
          </cell>
          <cell r="Q58">
            <v>0</v>
          </cell>
          <cell r="R58">
            <v>100</v>
          </cell>
          <cell r="S58">
            <v>0</v>
          </cell>
          <cell r="T58">
            <v>300</v>
          </cell>
        </row>
        <row r="59">
          <cell r="E59" t="str">
            <v>2.3.</v>
          </cell>
          <cell r="F59" t="str">
            <v>OTROS RECURSOS DE CAPITAL</v>
          </cell>
          <cell r="H59">
            <v>13.658681283538403</v>
          </cell>
          <cell r="I59">
            <v>175.04250114310079</v>
          </cell>
          <cell r="J59">
            <v>172.7</v>
          </cell>
          <cell r="K59">
            <v>29.998789840206186</v>
          </cell>
          <cell r="L59">
            <v>20.974418297493415</v>
          </cell>
          <cell r="M59">
            <v>170.54215714644255</v>
          </cell>
          <cell r="N59">
            <v>184.59616487765717</v>
          </cell>
          <cell r="O59">
            <v>159.89174683991916</v>
          </cell>
          <cell r="P59">
            <v>189.53324246744697</v>
          </cell>
          <cell r="Q59">
            <v>29.305044304708506</v>
          </cell>
          <cell r="R59">
            <v>46.820382473751181</v>
          </cell>
          <cell r="S59">
            <v>183.02962325666513</v>
          </cell>
          <cell r="T59">
            <v>1376.0927519309294</v>
          </cell>
        </row>
        <row r="60">
          <cell r="F60" t="str">
            <v>Recuperación de Cartera SPNF</v>
          </cell>
          <cell r="H60">
            <v>1.5389999999999999</v>
          </cell>
          <cell r="I60">
            <v>2.1778</v>
          </cell>
          <cell r="J60">
            <v>20.100000000000001</v>
          </cell>
          <cell r="K60">
            <v>0.223</v>
          </cell>
          <cell r="L60">
            <v>3.2370000000000001</v>
          </cell>
          <cell r="M60">
            <v>25.085000000000001</v>
          </cell>
          <cell r="N60">
            <v>1.096689375721686</v>
          </cell>
          <cell r="O60">
            <v>1.4323977912433654</v>
          </cell>
          <cell r="P60">
            <v>12.204177175122091</v>
          </cell>
          <cell r="Q60">
            <v>1.6509677743996103</v>
          </cell>
          <cell r="R60">
            <v>1.397563418328972</v>
          </cell>
          <cell r="S60">
            <v>21.756404465184275</v>
          </cell>
          <cell r="T60">
            <v>91.899999999999991</v>
          </cell>
        </row>
        <row r="61">
          <cell r="F61" t="str">
            <v>Recuperación de Cartera SPF</v>
          </cell>
          <cell r="H61">
            <v>0</v>
          </cell>
          <cell r="I61">
            <v>0</v>
          </cell>
          <cell r="J61">
            <v>0</v>
          </cell>
          <cell r="K61">
            <v>0</v>
          </cell>
          <cell r="L61">
            <v>0</v>
          </cell>
          <cell r="M61">
            <v>0</v>
          </cell>
          <cell r="N61">
            <v>0</v>
          </cell>
          <cell r="O61">
            <v>0</v>
          </cell>
          <cell r="P61">
            <v>0</v>
          </cell>
          <cell r="Q61">
            <v>0</v>
          </cell>
          <cell r="R61">
            <v>0</v>
          </cell>
          <cell r="S61">
            <v>8.1000000000000014</v>
          </cell>
          <cell r="T61">
            <v>8.1000000000000014</v>
          </cell>
        </row>
        <row r="62">
          <cell r="F62" t="str">
            <v>Rendimientos Financieros Portafolio</v>
          </cell>
          <cell r="H62">
            <v>0</v>
          </cell>
          <cell r="I62">
            <v>2</v>
          </cell>
          <cell r="J62">
            <v>3</v>
          </cell>
          <cell r="K62">
            <v>7</v>
          </cell>
          <cell r="L62">
            <v>5.7633723330006204</v>
          </cell>
          <cell r="M62">
            <v>4.519024780865009</v>
          </cell>
          <cell r="N62">
            <v>12.366200009698105</v>
          </cell>
          <cell r="O62">
            <v>11.567340970263652</v>
          </cell>
          <cell r="P62">
            <v>9.033778604086141</v>
          </cell>
          <cell r="Q62">
            <v>8.9142718220435455</v>
          </cell>
          <cell r="R62">
            <v>9.088742890797322</v>
          </cell>
          <cell r="S62">
            <v>10.206095067016435</v>
          </cell>
          <cell r="T62">
            <v>83.458826477770828</v>
          </cell>
        </row>
        <row r="63">
          <cell r="F63" t="str">
            <v>Rendimientos Financieros Entidades</v>
          </cell>
          <cell r="H63">
            <v>2</v>
          </cell>
          <cell r="I63">
            <v>2.0664580924855489</v>
          </cell>
          <cell r="J63">
            <v>2</v>
          </cell>
          <cell r="K63">
            <v>15</v>
          </cell>
          <cell r="L63">
            <v>3.03890895953757</v>
          </cell>
          <cell r="M63">
            <v>4.5676748950433073</v>
          </cell>
          <cell r="N63">
            <v>10.852332334209898</v>
          </cell>
          <cell r="O63">
            <v>1.2297586255885826</v>
          </cell>
          <cell r="P63">
            <v>1.3175985274163389</v>
          </cell>
          <cell r="Q63">
            <v>7.7043802819906304</v>
          </cell>
          <cell r="R63">
            <v>1.3175985274163389</v>
          </cell>
          <cell r="S63">
            <v>15.010656808334909</v>
          </cell>
          <cell r="T63">
            <v>66.105367052023112</v>
          </cell>
        </row>
        <row r="64">
          <cell r="F64" t="str">
            <v>Donaciones</v>
          </cell>
          <cell r="H64">
            <v>0</v>
          </cell>
          <cell r="I64">
            <v>0</v>
          </cell>
          <cell r="J64">
            <v>0</v>
          </cell>
          <cell r="K64">
            <v>0</v>
          </cell>
          <cell r="L64">
            <v>0</v>
          </cell>
          <cell r="M64">
            <v>0</v>
          </cell>
          <cell r="N64">
            <v>0</v>
          </cell>
          <cell r="O64">
            <v>0</v>
          </cell>
          <cell r="P64">
            <v>0</v>
          </cell>
          <cell r="Q64">
            <v>0</v>
          </cell>
          <cell r="R64">
            <v>9.25</v>
          </cell>
          <cell r="S64">
            <v>9.25</v>
          </cell>
          <cell r="T64">
            <v>18.5</v>
          </cell>
        </row>
        <row r="65">
          <cell r="F65" t="str">
            <v>Apalancamiento de Betania</v>
          </cell>
          <cell r="H65">
            <v>0</v>
          </cell>
          <cell r="I65">
            <v>0</v>
          </cell>
          <cell r="J65">
            <v>0</v>
          </cell>
          <cell r="K65">
            <v>0</v>
          </cell>
          <cell r="L65">
            <v>0</v>
          </cell>
          <cell r="M65">
            <v>0</v>
          </cell>
          <cell r="N65">
            <v>0</v>
          </cell>
          <cell r="O65">
            <v>0</v>
          </cell>
          <cell r="P65">
            <v>0</v>
          </cell>
          <cell r="Q65">
            <v>0</v>
          </cell>
          <cell r="R65">
            <v>0</v>
          </cell>
          <cell r="S65">
            <v>0</v>
          </cell>
          <cell r="T65">
            <v>0</v>
          </cell>
        </row>
        <row r="66">
          <cell r="F66" t="str">
            <v>Enajenación de Activos</v>
          </cell>
          <cell r="H66">
            <v>0</v>
          </cell>
          <cell r="I66">
            <v>158.43919920000002</v>
          </cell>
          <cell r="J66">
            <v>0</v>
          </cell>
          <cell r="K66">
            <v>0</v>
          </cell>
          <cell r="L66">
            <v>0</v>
          </cell>
          <cell r="M66">
            <v>0</v>
          </cell>
          <cell r="N66">
            <v>0</v>
          </cell>
          <cell r="O66">
            <v>0</v>
          </cell>
          <cell r="P66">
            <v>0</v>
          </cell>
          <cell r="Q66">
            <v>0</v>
          </cell>
          <cell r="R66">
            <v>0</v>
          </cell>
          <cell r="S66">
            <v>0</v>
          </cell>
          <cell r="T66">
            <v>158.43919920000002</v>
          </cell>
        </row>
        <row r="67">
          <cell r="F67" t="str">
            <v>-</v>
          </cell>
          <cell r="G67" t="str">
            <v>Banco Popular</v>
          </cell>
          <cell r="H67">
            <v>0</v>
          </cell>
          <cell r="I67">
            <v>0</v>
          </cell>
          <cell r="J67">
            <v>0</v>
          </cell>
          <cell r="K67">
            <v>0</v>
          </cell>
          <cell r="L67">
            <v>0</v>
          </cell>
          <cell r="M67">
            <v>0</v>
          </cell>
          <cell r="N67">
            <v>0</v>
          </cell>
          <cell r="O67">
            <v>0</v>
          </cell>
          <cell r="P67">
            <v>0</v>
          </cell>
          <cell r="Q67">
            <v>0</v>
          </cell>
          <cell r="R67">
            <v>0</v>
          </cell>
          <cell r="S67">
            <v>0</v>
          </cell>
          <cell r="T67">
            <v>0</v>
          </cell>
        </row>
        <row r="68">
          <cell r="F68" t="str">
            <v>-</v>
          </cell>
          <cell r="G68" t="str">
            <v>Betania</v>
          </cell>
          <cell r="H68">
            <v>0</v>
          </cell>
          <cell r="I68">
            <v>0</v>
          </cell>
          <cell r="J68">
            <v>0</v>
          </cell>
          <cell r="K68">
            <v>0</v>
          </cell>
          <cell r="L68">
            <v>0</v>
          </cell>
          <cell r="M68">
            <v>0</v>
          </cell>
          <cell r="N68">
            <v>0</v>
          </cell>
          <cell r="O68">
            <v>0</v>
          </cell>
          <cell r="P68">
            <v>0</v>
          </cell>
          <cell r="Q68">
            <v>0</v>
          </cell>
          <cell r="R68">
            <v>0</v>
          </cell>
          <cell r="S68">
            <v>0</v>
          </cell>
          <cell r="T68">
            <v>0</v>
          </cell>
        </row>
        <row r="69">
          <cell r="F69" t="str">
            <v>-</v>
          </cell>
          <cell r="G69" t="str">
            <v>Termotasajero</v>
          </cell>
          <cell r="H69">
            <v>0</v>
          </cell>
          <cell r="I69">
            <v>0</v>
          </cell>
          <cell r="J69">
            <v>0</v>
          </cell>
          <cell r="K69">
            <v>0</v>
          </cell>
          <cell r="L69">
            <v>0</v>
          </cell>
          <cell r="M69">
            <v>0</v>
          </cell>
          <cell r="N69">
            <v>0</v>
          </cell>
          <cell r="O69">
            <v>0</v>
          </cell>
          <cell r="P69">
            <v>0</v>
          </cell>
          <cell r="Q69">
            <v>0</v>
          </cell>
          <cell r="R69">
            <v>0</v>
          </cell>
          <cell r="S69">
            <v>0</v>
          </cell>
          <cell r="T69">
            <v>0</v>
          </cell>
        </row>
        <row r="70">
          <cell r="F70" t="str">
            <v>-</v>
          </cell>
          <cell r="G70" t="str">
            <v>Termocartagena</v>
          </cell>
          <cell r="H70">
            <v>0</v>
          </cell>
          <cell r="I70">
            <v>0</v>
          </cell>
          <cell r="J70">
            <v>0</v>
          </cell>
          <cell r="K70">
            <v>0</v>
          </cell>
          <cell r="L70">
            <v>0</v>
          </cell>
          <cell r="M70">
            <v>0</v>
          </cell>
          <cell r="N70">
            <v>0</v>
          </cell>
          <cell r="O70">
            <v>0</v>
          </cell>
          <cell r="P70">
            <v>0</v>
          </cell>
          <cell r="Q70">
            <v>0</v>
          </cell>
          <cell r="R70">
            <v>0</v>
          </cell>
          <cell r="S70">
            <v>0</v>
          </cell>
          <cell r="T70">
            <v>0</v>
          </cell>
        </row>
        <row r="71">
          <cell r="F71" t="str">
            <v>-</v>
          </cell>
          <cell r="G71" t="str">
            <v>Chivor</v>
          </cell>
          <cell r="H71">
            <v>0</v>
          </cell>
          <cell r="I71">
            <v>0</v>
          </cell>
          <cell r="J71">
            <v>0</v>
          </cell>
          <cell r="K71">
            <v>0</v>
          </cell>
          <cell r="L71">
            <v>0</v>
          </cell>
          <cell r="M71">
            <v>0</v>
          </cell>
          <cell r="N71">
            <v>0</v>
          </cell>
          <cell r="O71">
            <v>0</v>
          </cell>
          <cell r="P71">
            <v>0</v>
          </cell>
          <cell r="Q71">
            <v>0</v>
          </cell>
          <cell r="R71">
            <v>0</v>
          </cell>
          <cell r="S71">
            <v>0</v>
          </cell>
          <cell r="T71">
            <v>0</v>
          </cell>
        </row>
        <row r="72">
          <cell r="F72" t="str">
            <v>-</v>
          </cell>
          <cell r="G72" t="str">
            <v>Cerromatoso</v>
          </cell>
          <cell r="H72">
            <v>0</v>
          </cell>
          <cell r="I72">
            <v>158.43919920000002</v>
          </cell>
          <cell r="J72">
            <v>0</v>
          </cell>
          <cell r="K72">
            <v>0</v>
          </cell>
          <cell r="L72">
            <v>0</v>
          </cell>
          <cell r="M72">
            <v>0</v>
          </cell>
          <cell r="N72">
            <v>0</v>
          </cell>
          <cell r="O72">
            <v>0</v>
          </cell>
          <cell r="P72">
            <v>0</v>
          </cell>
          <cell r="Q72">
            <v>0</v>
          </cell>
          <cell r="R72">
            <v>0</v>
          </cell>
          <cell r="S72">
            <v>0</v>
          </cell>
          <cell r="T72">
            <v>158.43919920000002</v>
          </cell>
        </row>
        <row r="73">
          <cell r="F73" t="str">
            <v>-</v>
          </cell>
          <cell r="G73" t="str">
            <v>Carbocol</v>
          </cell>
          <cell r="H73">
            <v>0</v>
          </cell>
          <cell r="I73">
            <v>0</v>
          </cell>
          <cell r="J73">
            <v>0</v>
          </cell>
          <cell r="K73">
            <v>0</v>
          </cell>
          <cell r="L73">
            <v>0</v>
          </cell>
          <cell r="M73">
            <v>0</v>
          </cell>
          <cell r="N73">
            <v>0</v>
          </cell>
          <cell r="O73">
            <v>0</v>
          </cell>
          <cell r="P73">
            <v>0</v>
          </cell>
          <cell r="Q73">
            <v>0</v>
          </cell>
          <cell r="R73">
            <v>0</v>
          </cell>
          <cell r="S73">
            <v>0</v>
          </cell>
          <cell r="T73">
            <v>0</v>
          </cell>
        </row>
        <row r="74">
          <cell r="F74" t="str">
            <v>-</v>
          </cell>
          <cell r="G74" t="str">
            <v>Epsa</v>
          </cell>
          <cell r="H74">
            <v>0</v>
          </cell>
          <cell r="I74">
            <v>0</v>
          </cell>
          <cell r="J74">
            <v>0</v>
          </cell>
          <cell r="K74">
            <v>0</v>
          </cell>
          <cell r="L74">
            <v>0</v>
          </cell>
          <cell r="M74">
            <v>0</v>
          </cell>
          <cell r="N74">
            <v>0</v>
          </cell>
          <cell r="O74">
            <v>0</v>
          </cell>
          <cell r="P74">
            <v>0</v>
          </cell>
          <cell r="Q74">
            <v>0</v>
          </cell>
          <cell r="R74">
            <v>0</v>
          </cell>
          <cell r="S74">
            <v>0</v>
          </cell>
          <cell r="T74">
            <v>0</v>
          </cell>
        </row>
        <row r="75">
          <cell r="F75" t="str">
            <v>Reintegros</v>
          </cell>
          <cell r="H75">
            <v>10</v>
          </cell>
          <cell r="I75">
            <v>10</v>
          </cell>
          <cell r="J75">
            <v>6.1</v>
          </cell>
          <cell r="K75">
            <v>3.3475823492852701</v>
          </cell>
          <cell r="L75">
            <v>2.7996517268046435</v>
          </cell>
          <cell r="M75">
            <v>14.958101911085247</v>
          </cell>
          <cell r="N75">
            <v>4.0419431580274763</v>
          </cell>
          <cell r="O75">
            <v>22.383449452823548</v>
          </cell>
          <cell r="P75">
            <v>18.579267657032968</v>
          </cell>
          <cell r="Q75">
            <v>3.9626893706151733</v>
          </cell>
          <cell r="R75">
            <v>4.7552272447382089</v>
          </cell>
          <cell r="S75">
            <v>28.219051415193622</v>
          </cell>
          <cell r="T75">
            <v>129.14696428560617</v>
          </cell>
        </row>
        <row r="76">
          <cell r="F76" t="str">
            <v>-</v>
          </cell>
          <cell r="G76" t="str">
            <v>Exigibles</v>
          </cell>
          <cell r="H76">
            <v>0</v>
          </cell>
          <cell r="I76">
            <v>0</v>
          </cell>
          <cell r="J76">
            <v>0</v>
          </cell>
          <cell r="K76">
            <v>0</v>
          </cell>
          <cell r="L76">
            <v>0</v>
          </cell>
          <cell r="M76">
            <v>0</v>
          </cell>
          <cell r="N76">
            <v>0</v>
          </cell>
          <cell r="O76">
            <v>0</v>
          </cell>
          <cell r="P76">
            <v>0</v>
          </cell>
          <cell r="Q76">
            <v>0</v>
          </cell>
          <cell r="R76">
            <v>0</v>
          </cell>
          <cell r="S76">
            <v>0</v>
          </cell>
          <cell r="T76">
            <v>0</v>
          </cell>
        </row>
        <row r="77">
          <cell r="F77" t="str">
            <v>-</v>
          </cell>
          <cell r="G77" t="str">
            <v>No Exigibles</v>
          </cell>
          <cell r="H77">
            <v>10</v>
          </cell>
          <cell r="I77">
            <v>10</v>
          </cell>
          <cell r="J77">
            <v>6.1</v>
          </cell>
          <cell r="K77">
            <v>3.3475823492852701</v>
          </cell>
          <cell r="L77">
            <v>2.7996517268046435</v>
          </cell>
          <cell r="M77">
            <v>14.958101911085247</v>
          </cell>
          <cell r="N77">
            <v>4.0419431580274763</v>
          </cell>
          <cell r="O77">
            <v>22.383449452823548</v>
          </cell>
          <cell r="P77">
            <v>18.579267657032968</v>
          </cell>
          <cell r="Q77">
            <v>3.9626893706151733</v>
          </cell>
          <cell r="R77">
            <v>4.7552272447382089</v>
          </cell>
          <cell r="S77">
            <v>28.219051415193622</v>
          </cell>
          <cell r="T77">
            <v>129.14696428560617</v>
          </cell>
        </row>
        <row r="78">
          <cell r="F78" t="str">
            <v>Recursos No Apropiados</v>
          </cell>
          <cell r="H78">
            <v>0.11968128353840318</v>
          </cell>
          <cell r="I78">
            <v>0.35904385061520949</v>
          </cell>
          <cell r="J78">
            <v>3.3</v>
          </cell>
          <cell r="K78">
            <v>4.4282074909209204</v>
          </cell>
          <cell r="L78">
            <v>6.1354852781505809</v>
          </cell>
          <cell r="M78">
            <v>4.8211555594489761</v>
          </cell>
          <cell r="N78">
            <v>0</v>
          </cell>
          <cell r="O78">
            <v>0</v>
          </cell>
          <cell r="P78">
            <v>4.2484205037894229</v>
          </cell>
          <cell r="Q78">
            <v>0.57273505565954475</v>
          </cell>
          <cell r="R78">
            <v>3.1029503924703397</v>
          </cell>
          <cell r="S78">
            <v>5.1546155009359014</v>
          </cell>
          <cell r="T78">
            <v>32.2422949155293</v>
          </cell>
        </row>
        <row r="79">
          <cell r="F79" t="str">
            <v>Excedentes Financieros</v>
          </cell>
          <cell r="H79">
            <v>0</v>
          </cell>
          <cell r="I79">
            <v>0</v>
          </cell>
          <cell r="J79">
            <v>138.19999999999999</v>
          </cell>
          <cell r="K79">
            <v>0</v>
          </cell>
          <cell r="L79">
            <v>0</v>
          </cell>
          <cell r="M79">
            <v>116.5912</v>
          </cell>
          <cell r="N79">
            <v>156.239</v>
          </cell>
          <cell r="O79">
            <v>123.2788</v>
          </cell>
          <cell r="P79">
            <v>144.15</v>
          </cell>
          <cell r="Q79">
            <v>6.5</v>
          </cell>
          <cell r="R79">
            <v>17.908300000000001</v>
          </cell>
          <cell r="S79">
            <v>56.332799999999999</v>
          </cell>
          <cell r="T79">
            <v>759.20010000000002</v>
          </cell>
        </row>
        <row r="80">
          <cell r="F80" t="str">
            <v>-</v>
          </cell>
          <cell r="G80" t="str">
            <v>Ecopetrol</v>
          </cell>
          <cell r="H80">
            <v>0</v>
          </cell>
          <cell r="I80">
            <v>0</v>
          </cell>
          <cell r="J80">
            <v>0</v>
          </cell>
          <cell r="K80">
            <v>0</v>
          </cell>
          <cell r="L80">
            <v>0</v>
          </cell>
          <cell r="M80">
            <v>0</v>
          </cell>
          <cell r="N80">
            <v>103.5</v>
          </cell>
          <cell r="O80">
            <v>0</v>
          </cell>
          <cell r="P80">
            <v>103.5</v>
          </cell>
          <cell r="Q80">
            <v>0</v>
          </cell>
          <cell r="R80">
            <v>0</v>
          </cell>
          <cell r="S80">
            <v>0</v>
          </cell>
          <cell r="T80">
            <v>207</v>
          </cell>
        </row>
        <row r="81">
          <cell r="F81" t="str">
            <v>-</v>
          </cell>
          <cell r="G81" t="str">
            <v>Banco de la República</v>
          </cell>
          <cell r="H81">
            <v>0</v>
          </cell>
          <cell r="I81">
            <v>0</v>
          </cell>
          <cell r="J81">
            <v>138.19999999999999</v>
          </cell>
          <cell r="K81">
            <v>0</v>
          </cell>
          <cell r="L81">
            <v>0</v>
          </cell>
          <cell r="M81">
            <v>0</v>
          </cell>
          <cell r="N81">
            <v>0</v>
          </cell>
          <cell r="O81">
            <v>0</v>
          </cell>
          <cell r="P81">
            <v>0</v>
          </cell>
          <cell r="Q81">
            <v>0</v>
          </cell>
          <cell r="R81">
            <v>0</v>
          </cell>
          <cell r="S81">
            <v>0</v>
          </cell>
          <cell r="T81">
            <v>138.19999999999999</v>
          </cell>
        </row>
        <row r="82">
          <cell r="F82" t="str">
            <v>-</v>
          </cell>
          <cell r="G82" t="str">
            <v>Resto</v>
          </cell>
          <cell r="H82">
            <v>0</v>
          </cell>
          <cell r="I82">
            <v>0</v>
          </cell>
          <cell r="J82">
            <v>0</v>
          </cell>
          <cell r="K82">
            <v>0</v>
          </cell>
          <cell r="L82">
            <v>0</v>
          </cell>
          <cell r="M82">
            <v>116.5912</v>
          </cell>
          <cell r="N82">
            <v>52.738999999999997</v>
          </cell>
          <cell r="O82">
            <v>123.2788</v>
          </cell>
          <cell r="P82">
            <v>40.650000000000006</v>
          </cell>
          <cell r="Q82">
            <v>6.5</v>
          </cell>
          <cell r="R82">
            <v>17.908300000000001</v>
          </cell>
          <cell r="S82">
            <v>56.332799999999999</v>
          </cell>
          <cell r="T82">
            <v>414.00010000000003</v>
          </cell>
        </row>
        <row r="83">
          <cell r="F83" t="str">
            <v>Otros</v>
          </cell>
          <cell r="H83">
            <v>0</v>
          </cell>
          <cell r="I83">
            <v>0</v>
          </cell>
          <cell r="J83">
            <v>0</v>
          </cell>
          <cell r="K83">
            <v>0</v>
          </cell>
          <cell r="L83">
            <v>0</v>
          </cell>
          <cell r="M83">
            <v>0</v>
          </cell>
          <cell r="N83">
            <v>0</v>
          </cell>
          <cell r="O83">
            <v>0</v>
          </cell>
          <cell r="P83">
            <v>0</v>
          </cell>
          <cell r="Q83">
            <v>0</v>
          </cell>
          <cell r="R83">
            <v>0</v>
          </cell>
          <cell r="S83">
            <v>29</v>
          </cell>
          <cell r="T83">
            <v>29</v>
          </cell>
        </row>
        <row r="84">
          <cell r="T84">
            <v>436.05522537753154</v>
          </cell>
        </row>
        <row r="85">
          <cell r="D85" t="str">
            <v>3.</v>
          </cell>
          <cell r="E85" t="str">
            <v>FONDOS ESPECIALES</v>
          </cell>
          <cell r="H85">
            <v>21.992685496589797</v>
          </cell>
          <cell r="I85">
            <v>20.542088572355723</v>
          </cell>
          <cell r="J85">
            <v>21.429380914338982</v>
          </cell>
          <cell r="K85">
            <v>21.971906138491516</v>
          </cell>
          <cell r="L85">
            <v>23.918774412177434</v>
          </cell>
          <cell r="M85">
            <v>35.375794960875339</v>
          </cell>
          <cell r="N85">
            <v>23.274859026641934</v>
          </cell>
          <cell r="O85">
            <v>18.548787561453171</v>
          </cell>
          <cell r="P85">
            <v>23.49701213548899</v>
          </cell>
          <cell r="Q85">
            <v>22.702260278133863</v>
          </cell>
          <cell r="R85">
            <v>36.716403708939026</v>
          </cell>
          <cell r="S85">
            <v>45.956902418778562</v>
          </cell>
          <cell r="T85">
            <v>315.92685562426436</v>
          </cell>
        </row>
        <row r="86">
          <cell r="E86" t="str">
            <v>Contribuciones Superintendencias</v>
          </cell>
          <cell r="H86">
            <v>5.2389612080578161</v>
          </cell>
          <cell r="I86">
            <v>3.444755239022391</v>
          </cell>
          <cell r="J86">
            <v>2.5527331725103282</v>
          </cell>
          <cell r="K86">
            <v>2.454262661427554</v>
          </cell>
          <cell r="L86">
            <v>1.5</v>
          </cell>
          <cell r="M86">
            <v>12.590924219910802</v>
          </cell>
          <cell r="N86">
            <v>2.7474472511144099</v>
          </cell>
          <cell r="O86">
            <v>0</v>
          </cell>
          <cell r="P86">
            <v>0.79475185735512599</v>
          </cell>
          <cell r="Q86">
            <v>0</v>
          </cell>
          <cell r="R86">
            <v>15.237286551205267</v>
          </cell>
          <cell r="S86">
            <v>21.82668976738006</v>
          </cell>
          <cell r="T86">
            <v>68.387811927983748</v>
          </cell>
        </row>
        <row r="87">
          <cell r="E87" t="str">
            <v>-</v>
          </cell>
          <cell r="F87" t="str">
            <v>Sociedades</v>
          </cell>
          <cell r="H87">
            <v>0.27555396711937097</v>
          </cell>
          <cell r="I87">
            <v>0.4</v>
          </cell>
          <cell r="J87">
            <v>0.55110793423874205</v>
          </cell>
          <cell r="K87">
            <v>0.41057541100786299</v>
          </cell>
          <cell r="L87">
            <v>0.5</v>
          </cell>
          <cell r="M87">
            <v>0</v>
          </cell>
          <cell r="N87">
            <v>0</v>
          </cell>
          <cell r="O87">
            <v>0</v>
          </cell>
          <cell r="P87">
            <v>0</v>
          </cell>
          <cell r="Q87">
            <v>0</v>
          </cell>
          <cell r="R87">
            <v>6.0621872766261617</v>
          </cell>
          <cell r="S87">
            <v>7.7621872766261601</v>
          </cell>
          <cell r="T87">
            <v>15.961611865618298</v>
          </cell>
        </row>
        <row r="88">
          <cell r="E88" t="str">
            <v>-</v>
          </cell>
          <cell r="F88" t="str">
            <v>Contraloría</v>
          </cell>
          <cell r="H88">
            <v>2.7203020637898687</v>
          </cell>
          <cell r="I88">
            <v>1.8</v>
          </cell>
          <cell r="J88">
            <v>0.155534709193246</v>
          </cell>
          <cell r="K88">
            <v>0.155534709193246</v>
          </cell>
          <cell r="L88">
            <v>1</v>
          </cell>
          <cell r="M88">
            <v>0.9</v>
          </cell>
          <cell r="N88">
            <v>0</v>
          </cell>
          <cell r="O88">
            <v>0</v>
          </cell>
          <cell r="P88">
            <v>0</v>
          </cell>
          <cell r="Q88">
            <v>0</v>
          </cell>
          <cell r="R88">
            <v>0</v>
          </cell>
          <cell r="S88">
            <v>0.4</v>
          </cell>
          <cell r="T88">
            <v>7.1313714821763607</v>
          </cell>
        </row>
        <row r="89">
          <cell r="E89" t="str">
            <v>-</v>
          </cell>
          <cell r="F89" t="str">
            <v>Subsidio Familiar</v>
          </cell>
          <cell r="H89">
            <v>0</v>
          </cell>
          <cell r="I89">
            <v>0</v>
          </cell>
          <cell r="J89">
            <v>0</v>
          </cell>
          <cell r="K89">
            <v>0</v>
          </cell>
          <cell r="L89">
            <v>0</v>
          </cell>
          <cell r="M89">
            <v>0</v>
          </cell>
          <cell r="N89">
            <v>0</v>
          </cell>
          <cell r="O89">
            <v>0</v>
          </cell>
          <cell r="P89">
            <v>0</v>
          </cell>
          <cell r="Q89">
            <v>0</v>
          </cell>
          <cell r="R89">
            <v>1.6878571428571429</v>
          </cell>
          <cell r="S89">
            <v>2.363</v>
          </cell>
          <cell r="T89">
            <v>4.0508571428571427</v>
          </cell>
        </row>
        <row r="90">
          <cell r="E90" t="str">
            <v>-</v>
          </cell>
          <cell r="F90" t="str">
            <v>Superbancaria</v>
          </cell>
          <cell r="H90">
            <v>0</v>
          </cell>
          <cell r="I90">
            <v>0.34737592867756317</v>
          </cell>
          <cell r="J90">
            <v>0</v>
          </cell>
          <cell r="K90">
            <v>0</v>
          </cell>
          <cell r="L90">
            <v>0</v>
          </cell>
          <cell r="M90">
            <v>11.690924219910801</v>
          </cell>
          <cell r="N90">
            <v>2.7474472511144099</v>
          </cell>
          <cell r="O90">
            <v>0</v>
          </cell>
          <cell r="P90">
            <v>0.79475185735512599</v>
          </cell>
          <cell r="Q90">
            <v>0</v>
          </cell>
          <cell r="R90">
            <v>3.5225007429420496</v>
          </cell>
          <cell r="S90">
            <v>3.0225007429420496</v>
          </cell>
          <cell r="T90">
            <v>22.125500742941998</v>
          </cell>
        </row>
        <row r="91">
          <cell r="E91" t="str">
            <v>-</v>
          </cell>
          <cell r="F91" t="str">
            <v>Industria y Comercio</v>
          </cell>
          <cell r="H91">
            <v>0.39027069438995687</v>
          </cell>
          <cell r="I91">
            <v>0.4</v>
          </cell>
          <cell r="J91">
            <v>0.97567673597489202</v>
          </cell>
          <cell r="K91">
            <v>1.2664284032954101</v>
          </cell>
          <cell r="L91">
            <v>0</v>
          </cell>
          <cell r="M91">
            <v>0</v>
          </cell>
          <cell r="N91">
            <v>0</v>
          </cell>
          <cell r="O91">
            <v>0</v>
          </cell>
          <cell r="P91">
            <v>0</v>
          </cell>
          <cell r="Q91">
            <v>0</v>
          </cell>
          <cell r="R91">
            <v>0.88054138877991395</v>
          </cell>
          <cell r="S91">
            <v>4.9513534719497798</v>
          </cell>
          <cell r="T91">
            <v>8.864270694389953</v>
          </cell>
        </row>
        <row r="92">
          <cell r="E92" t="str">
            <v>-</v>
          </cell>
          <cell r="F92" t="str">
            <v>Nacional de Valores</v>
          </cell>
          <cell r="H92">
            <v>1.4797999999999998</v>
          </cell>
          <cell r="I92">
            <v>0</v>
          </cell>
          <cell r="J92">
            <v>0</v>
          </cell>
          <cell r="K92">
            <v>0</v>
          </cell>
          <cell r="L92">
            <v>0</v>
          </cell>
          <cell r="M92">
            <v>0</v>
          </cell>
          <cell r="N92">
            <v>0</v>
          </cell>
          <cell r="O92">
            <v>0</v>
          </cell>
          <cell r="P92">
            <v>0</v>
          </cell>
          <cell r="Q92">
            <v>0</v>
          </cell>
          <cell r="R92">
            <v>1.3841999999999999</v>
          </cell>
          <cell r="S92">
            <v>1.3841999999999999</v>
          </cell>
          <cell r="T92">
            <v>4.2481999999999998</v>
          </cell>
        </row>
        <row r="93">
          <cell r="E93" t="str">
            <v>-</v>
          </cell>
          <cell r="F93" t="str">
            <v>Salud</v>
          </cell>
          <cell r="H93">
            <v>0</v>
          </cell>
          <cell r="I93">
            <v>0</v>
          </cell>
          <cell r="J93">
            <v>0</v>
          </cell>
          <cell r="K93">
            <v>0</v>
          </cell>
          <cell r="L93">
            <v>0</v>
          </cell>
          <cell r="M93">
            <v>0</v>
          </cell>
          <cell r="N93">
            <v>0</v>
          </cell>
          <cell r="O93">
            <v>0</v>
          </cell>
          <cell r="P93">
            <v>0</v>
          </cell>
          <cell r="Q93">
            <v>0</v>
          </cell>
          <cell r="R93">
            <v>0</v>
          </cell>
          <cell r="S93">
            <v>0</v>
          </cell>
          <cell r="T93">
            <v>0</v>
          </cell>
        </row>
        <row r="94">
          <cell r="E94" t="str">
            <v>-</v>
          </cell>
          <cell r="F94" t="str">
            <v>Puertos</v>
          </cell>
          <cell r="H94">
            <v>0.37303448275862067</v>
          </cell>
          <cell r="I94">
            <v>0.49737931034482757</v>
          </cell>
          <cell r="J94">
            <v>0.87041379310344802</v>
          </cell>
          <cell r="K94">
            <v>0.62172413793103498</v>
          </cell>
          <cell r="L94">
            <v>0</v>
          </cell>
          <cell r="M94">
            <v>0</v>
          </cell>
          <cell r="N94">
            <v>0</v>
          </cell>
          <cell r="O94">
            <v>0</v>
          </cell>
          <cell r="P94">
            <v>0</v>
          </cell>
          <cell r="Q94">
            <v>0</v>
          </cell>
          <cell r="R94">
            <v>1.7</v>
          </cell>
          <cell r="S94">
            <v>1.9434482758620699</v>
          </cell>
          <cell r="T94">
            <v>6.0060000000000011</v>
          </cell>
        </row>
        <row r="95">
          <cell r="E95" t="str">
            <v>-</v>
          </cell>
          <cell r="F95" t="str">
            <v>Servicios Públicos Domiciliarios</v>
          </cell>
          <cell r="H95">
            <v>0</v>
          </cell>
          <cell r="I95">
            <v>0</v>
          </cell>
          <cell r="J95">
            <v>0</v>
          </cell>
          <cell r="K95">
            <v>0</v>
          </cell>
          <cell r="L95">
            <v>0</v>
          </cell>
          <cell r="M95">
            <v>0</v>
          </cell>
          <cell r="N95">
            <v>0</v>
          </cell>
          <cell r="O95">
            <v>0</v>
          </cell>
          <cell r="P95">
            <v>0</v>
          </cell>
          <cell r="Q95">
            <v>0</v>
          </cell>
          <cell r="R95">
            <v>0</v>
          </cell>
          <cell r="S95">
            <v>0</v>
          </cell>
          <cell r="T95">
            <v>0</v>
          </cell>
        </row>
        <row r="96">
          <cell r="E96" t="str">
            <v>Fondo de Defensa Nacional</v>
          </cell>
          <cell r="H96">
            <v>0</v>
          </cell>
          <cell r="I96">
            <v>0</v>
          </cell>
          <cell r="J96">
            <v>2.0767363583403453</v>
          </cell>
          <cell r="K96">
            <v>0</v>
          </cell>
          <cell r="L96">
            <v>2.1445764127127966</v>
          </cell>
          <cell r="M96">
            <v>3.4612272639005761</v>
          </cell>
          <cell r="N96">
            <v>2.0767363583403453</v>
          </cell>
          <cell r="O96">
            <v>0</v>
          </cell>
          <cell r="P96">
            <v>4.1534727166806906</v>
          </cell>
          <cell r="Q96">
            <v>4.1534727166806906</v>
          </cell>
          <cell r="R96">
            <v>3.3227781733445529</v>
          </cell>
          <cell r="S96">
            <v>1.1227781733445497</v>
          </cell>
          <cell r="T96">
            <v>22.511778173344545</v>
          </cell>
        </row>
        <row r="97">
          <cell r="E97" t="str">
            <v>Fondo de Estupefacientes</v>
          </cell>
          <cell r="H97">
            <v>0.1962242885319809</v>
          </cell>
          <cell r="I97">
            <v>0.1</v>
          </cell>
          <cell r="J97">
            <v>0.34241138348830702</v>
          </cell>
          <cell r="K97">
            <v>0.3924485770639618</v>
          </cell>
          <cell r="L97">
            <v>0.29433643279797134</v>
          </cell>
          <cell r="M97">
            <v>0.3924485770639618</v>
          </cell>
          <cell r="N97">
            <v>0.29433643279797134</v>
          </cell>
          <cell r="O97">
            <v>0.3924485770639618</v>
          </cell>
          <cell r="P97">
            <v>0.3924485770639618</v>
          </cell>
          <cell r="Q97">
            <v>0.3924485770639618</v>
          </cell>
          <cell r="R97">
            <v>0</v>
          </cell>
          <cell r="S97">
            <v>0.2</v>
          </cell>
          <cell r="T97">
            <v>3.3895514229360399</v>
          </cell>
        </row>
        <row r="98">
          <cell r="E98" t="str">
            <v>Fondo Rotatorio de Minas y Energía</v>
          </cell>
          <cell r="H98">
            <v>0</v>
          </cell>
          <cell r="I98">
            <v>0.49733333333333329</v>
          </cell>
          <cell r="J98">
            <v>0</v>
          </cell>
          <cell r="K98">
            <v>0</v>
          </cell>
          <cell r="L98">
            <v>0.74866666666666704</v>
          </cell>
          <cell r="M98">
            <v>0</v>
          </cell>
          <cell r="N98">
            <v>0</v>
          </cell>
          <cell r="O98">
            <v>0</v>
          </cell>
          <cell r="P98">
            <v>0</v>
          </cell>
          <cell r="Q98">
            <v>0</v>
          </cell>
          <cell r="R98">
            <v>0</v>
          </cell>
          <cell r="S98">
            <v>0.6</v>
          </cell>
          <cell r="T98">
            <v>1.8460000000000005</v>
          </cell>
        </row>
        <row r="99">
          <cell r="E99" t="str">
            <v>Fondo de Bienestar Social Dian</v>
          </cell>
          <cell r="H99">
            <v>0</v>
          </cell>
          <cell r="I99">
            <v>0</v>
          </cell>
          <cell r="J99">
            <v>0</v>
          </cell>
          <cell r="K99">
            <v>0</v>
          </cell>
          <cell r="L99">
            <v>0</v>
          </cell>
          <cell r="M99">
            <v>0</v>
          </cell>
          <cell r="N99">
            <v>0</v>
          </cell>
          <cell r="O99">
            <v>0</v>
          </cell>
          <cell r="P99">
            <v>0</v>
          </cell>
          <cell r="Q99">
            <v>0</v>
          </cell>
          <cell r="R99">
            <v>0</v>
          </cell>
          <cell r="S99">
            <v>0</v>
          </cell>
          <cell r="T99">
            <v>0</v>
          </cell>
        </row>
        <row r="100">
          <cell r="E100" t="str">
            <v>Financiación Sector Justicia</v>
          </cell>
          <cell r="H100">
            <v>2</v>
          </cell>
          <cell r="I100">
            <v>1.9</v>
          </cell>
          <cell r="J100">
            <v>1.9</v>
          </cell>
          <cell r="K100">
            <v>1.7</v>
          </cell>
          <cell r="L100">
            <v>2.15</v>
          </cell>
          <cell r="M100">
            <v>1.85</v>
          </cell>
          <cell r="N100">
            <v>8.5496599999999994</v>
          </cell>
          <cell r="O100">
            <v>8.5496599999999994</v>
          </cell>
          <cell r="P100">
            <v>8.5496599999999994</v>
          </cell>
          <cell r="Q100">
            <v>8.5496599999999994</v>
          </cell>
          <cell r="R100">
            <v>8.5496599999999994</v>
          </cell>
          <cell r="S100">
            <v>11.44966</v>
          </cell>
          <cell r="T100">
            <v>65.697959999999995</v>
          </cell>
        </row>
        <row r="101">
          <cell r="E101" t="str">
            <v>Contribución para la Descentralización</v>
          </cell>
          <cell r="H101">
            <v>14.557499999999999</v>
          </cell>
          <cell r="I101">
            <v>14.6</v>
          </cell>
          <cell r="J101">
            <v>14.557499999999999</v>
          </cell>
          <cell r="K101">
            <v>17.425194900000001</v>
          </cell>
          <cell r="L101">
            <v>17.0811949</v>
          </cell>
          <cell r="M101">
            <v>17.0811949</v>
          </cell>
          <cell r="N101">
            <v>9.6066789843892106</v>
          </cell>
          <cell r="O101">
            <v>9.6066789843892106</v>
          </cell>
          <cell r="P101">
            <v>9.6066789843892106</v>
          </cell>
          <cell r="Q101">
            <v>9.6066789843892106</v>
          </cell>
          <cell r="R101">
            <v>9.6066789843892106</v>
          </cell>
          <cell r="S101">
            <v>10.757774478053955</v>
          </cell>
          <cell r="T101">
            <v>154.09375410000001</v>
          </cell>
        </row>
        <row r="102">
          <cell r="E102" t="str">
            <v>Comisión Regulación Energía y Gas</v>
          </cell>
          <cell r="H102">
            <v>0</v>
          </cell>
          <cell r="I102">
            <v>0</v>
          </cell>
          <cell r="J102">
            <v>0</v>
          </cell>
          <cell r="K102">
            <v>0</v>
          </cell>
          <cell r="L102">
            <v>0</v>
          </cell>
          <cell r="M102">
            <v>0</v>
          </cell>
          <cell r="N102">
            <v>0</v>
          </cell>
          <cell r="O102">
            <v>0</v>
          </cell>
          <cell r="P102">
            <v>0</v>
          </cell>
          <cell r="Q102">
            <v>0</v>
          </cell>
          <cell r="R102">
            <v>0</v>
          </cell>
          <cell r="S102">
            <v>0</v>
          </cell>
          <cell r="T102">
            <v>0</v>
          </cell>
        </row>
        <row r="103">
          <cell r="E103" t="str">
            <v>Comisión Regulación Agua Potable</v>
          </cell>
          <cell r="H103">
            <v>0</v>
          </cell>
          <cell r="I103">
            <v>0</v>
          </cell>
          <cell r="J103">
            <v>0</v>
          </cell>
          <cell r="K103">
            <v>0</v>
          </cell>
          <cell r="L103">
            <v>0</v>
          </cell>
          <cell r="M103">
            <v>0</v>
          </cell>
          <cell r="N103">
            <v>0</v>
          </cell>
          <cell r="O103">
            <v>0</v>
          </cell>
          <cell r="P103">
            <v>0</v>
          </cell>
          <cell r="Q103">
            <v>0</v>
          </cell>
          <cell r="R103">
            <v>0</v>
          </cell>
          <cell r="S103">
            <v>0</v>
          </cell>
          <cell r="T103">
            <v>0</v>
          </cell>
        </row>
        <row r="104">
          <cell r="E104" t="str">
            <v>Comisión Regulación Telecomunicaciones</v>
          </cell>
          <cell r="H104">
            <v>0</v>
          </cell>
          <cell r="I104">
            <v>0</v>
          </cell>
          <cell r="J104">
            <v>0</v>
          </cell>
          <cell r="K104">
            <v>0</v>
          </cell>
          <cell r="L104">
            <v>0</v>
          </cell>
          <cell r="M104">
            <v>0</v>
          </cell>
          <cell r="N104">
            <v>0</v>
          </cell>
          <cell r="O104">
            <v>0</v>
          </cell>
          <cell r="P104">
            <v>0</v>
          </cell>
          <cell r="Q104">
            <v>0</v>
          </cell>
          <cell r="R104">
            <v>0</v>
          </cell>
          <cell r="S104">
            <v>0</v>
          </cell>
          <cell r="T104">
            <v>0</v>
          </cell>
        </row>
        <row r="105">
          <cell r="E105" t="str">
            <v>Unidad Minero-Energética</v>
          </cell>
          <cell r="H105">
            <v>0</v>
          </cell>
          <cell r="I105">
            <v>0</v>
          </cell>
          <cell r="J105">
            <v>0</v>
          </cell>
          <cell r="K105">
            <v>0</v>
          </cell>
          <cell r="L105">
            <v>0</v>
          </cell>
          <cell r="M105">
            <v>0</v>
          </cell>
          <cell r="N105">
            <v>0</v>
          </cell>
          <cell r="O105">
            <v>0</v>
          </cell>
          <cell r="P105">
            <v>0</v>
          </cell>
          <cell r="Q105">
            <v>0</v>
          </cell>
          <cell r="R105">
            <v>0</v>
          </cell>
          <cell r="S105">
            <v>0</v>
          </cell>
          <cell r="T105">
            <v>0</v>
          </cell>
        </row>
        <row r="106">
          <cell r="E106" t="str">
            <v>Compensación Canales Radioelétricos</v>
          </cell>
          <cell r="H106">
            <v>0</v>
          </cell>
          <cell r="I106">
            <v>0</v>
          </cell>
          <cell r="J106">
            <v>0</v>
          </cell>
          <cell r="K106">
            <v>0</v>
          </cell>
          <cell r="L106">
            <v>0</v>
          </cell>
          <cell r="M106">
            <v>0</v>
          </cell>
          <cell r="N106">
            <v>0</v>
          </cell>
          <cell r="O106">
            <v>0</v>
          </cell>
          <cell r="P106">
            <v>0</v>
          </cell>
          <cell r="Q106">
            <v>0</v>
          </cell>
          <cell r="R106">
            <v>0</v>
          </cell>
          <cell r="S106">
            <v>0</v>
          </cell>
          <cell r="T106">
            <v>0</v>
          </cell>
        </row>
        <row r="107">
          <cell r="E107" t="str">
            <v>Otros</v>
          </cell>
          <cell r="H107">
            <v>0</v>
          </cell>
          <cell r="I107">
            <v>0</v>
          </cell>
          <cell r="J107">
            <v>0</v>
          </cell>
          <cell r="K107">
            <v>0</v>
          </cell>
          <cell r="L107">
            <v>0</v>
          </cell>
          <cell r="M107">
            <v>0</v>
          </cell>
          <cell r="N107">
            <v>0</v>
          </cell>
          <cell r="O107">
            <v>0</v>
          </cell>
          <cell r="P107">
            <v>0</v>
          </cell>
          <cell r="Q107">
            <v>0</v>
          </cell>
          <cell r="R107">
            <v>0</v>
          </cell>
          <cell r="S107">
            <v>0</v>
          </cell>
          <cell r="T107">
            <v>0</v>
          </cell>
        </row>
        <row r="108">
          <cell r="H108">
            <v>0</v>
          </cell>
          <cell r="I108">
            <v>0</v>
          </cell>
          <cell r="J108">
            <v>0</v>
          </cell>
          <cell r="K108">
            <v>0</v>
          </cell>
          <cell r="L108">
            <v>0</v>
          </cell>
          <cell r="M108">
            <v>0</v>
          </cell>
          <cell r="N108">
            <v>0</v>
          </cell>
          <cell r="O108">
            <v>0</v>
          </cell>
          <cell r="P108">
            <v>0</v>
          </cell>
          <cell r="Q108">
            <v>0</v>
          </cell>
          <cell r="R108">
            <v>0</v>
          </cell>
          <cell r="S108">
            <v>0</v>
          </cell>
          <cell r="T108">
            <v>0</v>
          </cell>
        </row>
        <row r="109">
          <cell r="D109" t="str">
            <v>4.</v>
          </cell>
          <cell r="E109" t="str">
            <v>INGRESOS POR DISTRIBUIR</v>
          </cell>
          <cell r="H109">
            <v>5.6520978946527904</v>
          </cell>
          <cell r="I109">
            <v>15.4147884272444</v>
          </cell>
          <cell r="J109">
            <v>11.2844003974697</v>
          </cell>
          <cell r="K109">
            <v>2.6923314382546799</v>
          </cell>
          <cell r="L109">
            <v>9.684751595645599</v>
          </cell>
          <cell r="M109">
            <v>12.567473159424969</v>
          </cell>
          <cell r="N109">
            <v>6.8334139344049625</v>
          </cell>
          <cell r="O109">
            <v>14.800599136654286</v>
          </cell>
          <cell r="P109">
            <v>6.8388235676887454</v>
          </cell>
          <cell r="Q109">
            <v>13.633625146306517</v>
          </cell>
          <cell r="R109">
            <v>4.9314737857612929</v>
          </cell>
          <cell r="S109">
            <v>15.794591269759209</v>
          </cell>
          <cell r="T109">
            <v>120.12836975326715</v>
          </cell>
        </row>
        <row r="110">
          <cell r="H110">
            <v>5.6520978946527904</v>
          </cell>
          <cell r="I110">
            <v>15.4147884272444</v>
          </cell>
          <cell r="J110">
            <v>11.2844003974697</v>
          </cell>
          <cell r="K110">
            <v>2.6923314382546799</v>
          </cell>
          <cell r="L110">
            <v>9.684751595645599</v>
          </cell>
          <cell r="M110">
            <v>12.567473159424969</v>
          </cell>
          <cell r="N110">
            <v>6.8334139344049625</v>
          </cell>
          <cell r="O110">
            <v>14.800599136654286</v>
          </cell>
          <cell r="P110">
            <v>6.8388235676887454</v>
          </cell>
          <cell r="Q110">
            <v>13.633625146306517</v>
          </cell>
          <cell r="R110">
            <v>4.9314737857612929</v>
          </cell>
          <cell r="S110">
            <v>15.794591269759209</v>
          </cell>
          <cell r="T110">
            <v>120.12836975326715</v>
          </cell>
        </row>
        <row r="111">
          <cell r="C111" t="str">
            <v>confis</v>
          </cell>
          <cell r="H111">
            <v>35845.782996527778</v>
          </cell>
          <cell r="S111" t="str">
            <v>c:\ingres97.xls</v>
          </cell>
        </row>
      </sheetData>
      <sheetData sheetId="2" refreshError="1"/>
      <sheetData sheetId="3" refreshError="1">
        <row r="2">
          <cell r="D2" t="str">
            <v>INGRESOS PROGRAMADOS DE RECAUDO PARA LA TESORERIA</v>
          </cell>
        </row>
        <row r="3">
          <cell r="D3" t="str">
            <v>PESOS</v>
          </cell>
        </row>
        <row r="4">
          <cell r="D4" t="str">
            <v>1997</v>
          </cell>
        </row>
        <row r="5">
          <cell r="D5" t="str">
            <v>Miles de millones de pesos</v>
          </cell>
        </row>
        <row r="6">
          <cell r="D6" t="str">
            <v>Miles de millones de pesos</v>
          </cell>
        </row>
        <row r="7">
          <cell r="H7" t="str">
            <v>Progr.</v>
          </cell>
          <cell r="I7" t="str">
            <v>Progr.</v>
          </cell>
          <cell r="J7" t="str">
            <v>Progr.</v>
          </cell>
          <cell r="K7" t="str">
            <v>Progr.</v>
          </cell>
          <cell r="L7" t="str">
            <v>Progr.</v>
          </cell>
          <cell r="M7" t="str">
            <v>Progr.</v>
          </cell>
          <cell r="N7" t="str">
            <v>Progr.</v>
          </cell>
          <cell r="O7" t="str">
            <v>Progr.</v>
          </cell>
          <cell r="P7" t="str">
            <v>Progr.</v>
          </cell>
          <cell r="Q7" t="str">
            <v>Progr.</v>
          </cell>
          <cell r="R7" t="str">
            <v>Progr.</v>
          </cell>
          <cell r="S7" t="str">
            <v>Progr.</v>
          </cell>
          <cell r="T7" t="str">
            <v>Progr.</v>
          </cell>
        </row>
        <row r="8">
          <cell r="D8" t="str">
            <v>CLASIFICACION DE LOS INGRESOS</v>
          </cell>
          <cell r="H8" t="str">
            <v>Ene</v>
          </cell>
          <cell r="I8" t="str">
            <v>Feb</v>
          </cell>
          <cell r="J8" t="str">
            <v>Mar</v>
          </cell>
          <cell r="K8" t="str">
            <v>Abr</v>
          </cell>
          <cell r="L8" t="str">
            <v>May</v>
          </cell>
          <cell r="M8" t="str">
            <v>Jun</v>
          </cell>
          <cell r="N8" t="str">
            <v>Jul</v>
          </cell>
          <cell r="O8" t="str">
            <v>Ago</v>
          </cell>
          <cell r="P8" t="str">
            <v>Sep</v>
          </cell>
          <cell r="Q8" t="str">
            <v>Oct</v>
          </cell>
          <cell r="R8" t="str">
            <v>Nov</v>
          </cell>
          <cell r="S8" t="str">
            <v>Dic</v>
          </cell>
          <cell r="T8" t="str">
            <v>1997</v>
          </cell>
        </row>
        <row r="9">
          <cell r="H9" t="str">
            <v>Ene</v>
          </cell>
          <cell r="I9" t="str">
            <v>Feb</v>
          </cell>
          <cell r="J9" t="str">
            <v>Mar</v>
          </cell>
          <cell r="K9" t="str">
            <v>Abr</v>
          </cell>
          <cell r="L9" t="str">
            <v>May</v>
          </cell>
          <cell r="M9" t="str">
            <v>Jun</v>
          </cell>
          <cell r="N9" t="str">
            <v>Jul</v>
          </cell>
          <cell r="O9" t="str">
            <v>Ago</v>
          </cell>
          <cell r="P9" t="str">
            <v>Sep</v>
          </cell>
          <cell r="Q9" t="str">
            <v>Oct</v>
          </cell>
          <cell r="R9" t="str">
            <v>Nov</v>
          </cell>
          <cell r="S9" t="str">
            <v>Dic</v>
          </cell>
          <cell r="T9" t="str">
            <v>1997</v>
          </cell>
        </row>
        <row r="10">
          <cell r="D10" t="str">
            <v>INGRESOS DE TESORERIA</v>
          </cell>
          <cell r="H10">
            <v>1109.0986337836141</v>
          </cell>
          <cell r="I10">
            <v>1765.6091627097242</v>
          </cell>
          <cell r="J10">
            <v>1409.3624060842446</v>
          </cell>
          <cell r="K10">
            <v>1730.9008435129435</v>
          </cell>
          <cell r="L10">
            <v>1700.2254655479671</v>
          </cell>
          <cell r="M10">
            <v>1718.3822252455006</v>
          </cell>
          <cell r="N10">
            <v>1994.2461913986008</v>
          </cell>
          <cell r="O10">
            <v>1929.9346913873837</v>
          </cell>
          <cell r="P10">
            <v>1851.2548541715967</v>
          </cell>
          <cell r="Q10">
            <v>1563.7024318803863</v>
          </cell>
          <cell r="R10">
            <v>1156.4856672901965</v>
          </cell>
          <cell r="S10">
            <v>1753.0707045372408</v>
          </cell>
          <cell r="T10">
            <v>19635.797475013678</v>
          </cell>
        </row>
        <row r="11">
          <cell r="D11" t="str">
            <v>1.</v>
          </cell>
          <cell r="E11" t="str">
            <v>INGRESOS CORRIENTES</v>
          </cell>
          <cell r="H11">
            <v>701.07716910883323</v>
          </cell>
          <cell r="I11">
            <v>1406.6193999999998</v>
          </cell>
          <cell r="J11">
            <v>826.18571257264614</v>
          </cell>
          <cell r="K11">
            <v>1158.766599881033</v>
          </cell>
          <cell r="L11">
            <v>976.37469552680034</v>
          </cell>
          <cell r="M11">
            <v>1206.3580765977517</v>
          </cell>
          <cell r="N11">
            <v>1027.8358138803353</v>
          </cell>
          <cell r="O11">
            <v>1277.204922608692</v>
          </cell>
          <cell r="P11">
            <v>902.40422646796435</v>
          </cell>
          <cell r="Q11">
            <v>1272.599177865987</v>
          </cell>
          <cell r="R11">
            <v>823.23277349802368</v>
          </cell>
          <cell r="S11">
            <v>1316.082587592038</v>
          </cell>
          <cell r="T11">
            <v>12890.551827687605</v>
          </cell>
        </row>
        <row r="12">
          <cell r="E12" t="str">
            <v>1.1.</v>
          </cell>
          <cell r="F12" t="str">
            <v>TRIBUTARIOS NETOS</v>
          </cell>
          <cell r="H12">
            <v>671.87829999999997</v>
          </cell>
          <cell r="I12">
            <v>1377.8193999999999</v>
          </cell>
          <cell r="J12">
            <v>794.88571257264618</v>
          </cell>
          <cell r="K12">
            <v>1131.6356558932416</v>
          </cell>
          <cell r="L12">
            <v>945.92995185581094</v>
          </cell>
          <cell r="M12">
            <v>1178.2635413740968</v>
          </cell>
          <cell r="N12">
            <v>994.8713388384574</v>
          </cell>
          <cell r="O12">
            <v>1243.2382258038617</v>
          </cell>
          <cell r="P12">
            <v>861.34619358887539</v>
          </cell>
          <cell r="Q12">
            <v>1227.9154123284868</v>
          </cell>
          <cell r="R12">
            <v>777.51844656240587</v>
          </cell>
          <cell r="S12">
            <v>1263.7437255066948</v>
          </cell>
          <cell r="T12">
            <v>12469.045904324577</v>
          </cell>
        </row>
        <row r="13">
          <cell r="F13" t="str">
            <v>Impuesto sobre la Renta Neto</v>
          </cell>
          <cell r="H13">
            <v>300.03099999999995</v>
          </cell>
          <cell r="I13">
            <v>412.96669999999995</v>
          </cell>
          <cell r="J13">
            <v>422.38810000000001</v>
          </cell>
          <cell r="K13">
            <v>270.87149999999997</v>
          </cell>
          <cell r="L13">
            <v>532.38040000000001</v>
          </cell>
          <cell r="M13">
            <v>355.23997216044501</v>
          </cell>
          <cell r="N13">
            <v>558.91641758847641</v>
          </cell>
          <cell r="O13">
            <v>371.8090108792548</v>
          </cell>
          <cell r="P13">
            <v>440.37570174627211</v>
          </cell>
          <cell r="Q13">
            <v>279.42668778052632</v>
          </cell>
          <cell r="R13">
            <v>351.98717283484154</v>
          </cell>
          <cell r="S13">
            <v>304.67413701018359</v>
          </cell>
          <cell r="T13">
            <v>4601.0667999999996</v>
          </cell>
        </row>
        <row r="14">
          <cell r="F14" t="str">
            <v>Impuesto sobre las ventas Interno Neto</v>
          </cell>
          <cell r="H14">
            <v>72.3048</v>
          </cell>
          <cell r="I14">
            <v>659.58270000000005</v>
          </cell>
          <cell r="J14">
            <v>82.931100000000001</v>
          </cell>
          <cell r="K14">
            <v>541.2278</v>
          </cell>
          <cell r="L14">
            <v>82.533199999999994</v>
          </cell>
          <cell r="M14">
            <v>518.56355474227507</v>
          </cell>
          <cell r="N14">
            <v>116.99062830861816</v>
          </cell>
          <cell r="O14">
            <v>557.47218471947701</v>
          </cell>
          <cell r="P14">
            <v>104.88887038582527</v>
          </cell>
          <cell r="Q14">
            <v>628.72312106976005</v>
          </cell>
          <cell r="R14">
            <v>109.46175963320539</v>
          </cell>
          <cell r="S14">
            <v>630.82109977233199</v>
          </cell>
          <cell r="T14">
            <v>4105.5008186314926</v>
          </cell>
        </row>
        <row r="15">
          <cell r="F15" t="str">
            <v>-</v>
          </cell>
          <cell r="G15" t="str">
            <v>Devoluciones Impuestos Internos</v>
          </cell>
          <cell r="T15">
            <v>0</v>
          </cell>
        </row>
        <row r="16">
          <cell r="F16" t="str">
            <v>Impuestos sobre aduanas y recargos Neto</v>
          </cell>
          <cell r="H16">
            <v>79.530992176990523</v>
          </cell>
          <cell r="I16">
            <v>79.5</v>
          </cell>
          <cell r="J16">
            <v>79.5</v>
          </cell>
          <cell r="K16">
            <v>86.8</v>
          </cell>
          <cell r="L16">
            <v>90.4</v>
          </cell>
          <cell r="M16">
            <v>83.529000000000011</v>
          </cell>
          <cell r="N16">
            <v>97.771530721467357</v>
          </cell>
          <cell r="O16">
            <v>97.880493855706547</v>
          </cell>
          <cell r="P16">
            <v>97.880493855706547</v>
          </cell>
          <cell r="Q16">
            <v>97.880493855706547</v>
          </cell>
          <cell r="R16">
            <v>97.880493855706547</v>
          </cell>
          <cell r="S16">
            <v>97.880493855706547</v>
          </cell>
          <cell r="T16">
            <v>1086.4339921769904</v>
          </cell>
        </row>
        <row r="17">
          <cell r="F17" t="str">
            <v>Impuesto sobre las ventas Externo Neto</v>
          </cell>
          <cell r="H17">
            <v>140.46900782300949</v>
          </cell>
          <cell r="I17">
            <v>140.5</v>
          </cell>
          <cell r="J17">
            <v>140.5</v>
          </cell>
          <cell r="K17">
            <v>153.19999999999999</v>
          </cell>
          <cell r="L17">
            <v>159.6</v>
          </cell>
          <cell r="M17">
            <v>143.29999999999998</v>
          </cell>
          <cell r="N17">
            <v>154.63297367285278</v>
          </cell>
          <cell r="O17">
            <v>154.83340526542943</v>
          </cell>
          <cell r="P17">
            <v>154.83340526542943</v>
          </cell>
          <cell r="Q17">
            <v>154.83340526542943</v>
          </cell>
          <cell r="R17">
            <v>154.83340526542943</v>
          </cell>
          <cell r="S17">
            <v>154.83340526542943</v>
          </cell>
          <cell r="T17">
            <v>1806.3690078230097</v>
          </cell>
        </row>
        <row r="18">
          <cell r="F18" t="str">
            <v>-</v>
          </cell>
          <cell r="G18" t="str">
            <v>Devoluciones Impuestos Externos</v>
          </cell>
          <cell r="T18">
            <v>0</v>
          </cell>
        </row>
        <row r="19">
          <cell r="F19" t="str">
            <v>Impuesto Global a la Gasolina y al ACPM</v>
          </cell>
          <cell r="H19">
            <v>60.442500000000003</v>
          </cell>
          <cell r="I19">
            <v>60.4</v>
          </cell>
          <cell r="J19">
            <v>60.4</v>
          </cell>
          <cell r="K19">
            <v>67.674722222222201</v>
          </cell>
          <cell r="L19">
            <v>68.014937910197958</v>
          </cell>
          <cell r="M19">
            <v>67.510089276573055</v>
          </cell>
          <cell r="N19">
            <v>46.237960557278967</v>
          </cell>
          <cell r="O19">
            <v>47.531574289860103</v>
          </cell>
          <cell r="P19">
            <v>46.214292171755893</v>
          </cell>
          <cell r="Q19">
            <v>48.610620419118682</v>
          </cell>
          <cell r="R19">
            <v>48.577251796072105</v>
          </cell>
          <cell r="S19">
            <v>58.797776860727197</v>
          </cell>
          <cell r="T19">
            <v>680.41172550380611</v>
          </cell>
        </row>
        <row r="20">
          <cell r="F20" t="str">
            <v>Impuesto 5% Pasajes Internacionales</v>
          </cell>
          <cell r="T20">
            <v>0</v>
          </cell>
        </row>
        <row r="21">
          <cell r="F21" t="str">
            <v>Timbre Nacional</v>
          </cell>
          <cell r="H21">
            <v>18.100000000000001</v>
          </cell>
          <cell r="I21">
            <v>23.2</v>
          </cell>
          <cell r="J21">
            <v>7.9965125726461519</v>
          </cell>
          <cell r="K21">
            <v>10.191633671019607</v>
          </cell>
          <cell r="L21">
            <v>10.740413945612969</v>
          </cell>
          <cell r="M21">
            <v>9.0509251948038436</v>
          </cell>
          <cell r="N21">
            <v>15.751827989763688</v>
          </cell>
          <cell r="O21">
            <v>12.641556794133745</v>
          </cell>
          <cell r="P21">
            <v>16.253430163886243</v>
          </cell>
          <cell r="Q21">
            <v>17.959083937945771</v>
          </cell>
          <cell r="R21">
            <v>14.390363177150888</v>
          </cell>
          <cell r="S21">
            <v>14.848812742315825</v>
          </cell>
          <cell r="T21">
            <v>171.12456018927872</v>
          </cell>
        </row>
        <row r="22">
          <cell r="F22" t="str">
            <v>Timbre Nacional Salidas al Exterior</v>
          </cell>
          <cell r="H22">
            <v>1</v>
          </cell>
          <cell r="I22">
            <v>0.97</v>
          </cell>
          <cell r="J22">
            <v>0.97</v>
          </cell>
          <cell r="K22">
            <v>0.97</v>
          </cell>
          <cell r="L22">
            <v>1.2610000000000001</v>
          </cell>
          <cell r="M22">
            <v>0.97</v>
          </cell>
          <cell r="N22">
            <v>0.97</v>
          </cell>
          <cell r="O22">
            <v>0.97</v>
          </cell>
          <cell r="P22">
            <v>0.8</v>
          </cell>
          <cell r="Q22">
            <v>0.28199999999999997</v>
          </cell>
          <cell r="R22">
            <v>0.188</v>
          </cell>
          <cell r="S22">
            <v>0.188</v>
          </cell>
          <cell r="T22">
            <v>9.5390000000000015</v>
          </cell>
        </row>
        <row r="23">
          <cell r="F23" t="str">
            <v>Timbre de Consulados</v>
          </cell>
          <cell r="I23">
            <v>0.7</v>
          </cell>
          <cell r="J23">
            <v>0.2</v>
          </cell>
          <cell r="K23">
            <v>0.5</v>
          </cell>
          <cell r="L23">
            <v>0.7</v>
          </cell>
          <cell r="N23">
            <v>3.5</v>
          </cell>
          <cell r="S23">
            <v>1.5</v>
          </cell>
          <cell r="T23">
            <v>7.1</v>
          </cell>
        </row>
        <row r="24">
          <cell r="F24" t="str">
            <v>Impuesto al Oro y Platino</v>
          </cell>
          <cell r="K24">
            <v>0.2</v>
          </cell>
          <cell r="L24">
            <v>0.3</v>
          </cell>
          <cell r="M24">
            <v>9.9999999999999978E-2</v>
          </cell>
          <cell r="N24">
            <v>0.1</v>
          </cell>
          <cell r="O24">
            <v>0.1</v>
          </cell>
          <cell r="P24">
            <v>0.1</v>
          </cell>
          <cell r="Q24">
            <v>0.2</v>
          </cell>
          <cell r="R24">
            <v>0.2</v>
          </cell>
          <cell r="S24">
            <v>0.2</v>
          </cell>
          <cell r="T24">
            <v>1.4999999999999998</v>
          </cell>
        </row>
        <row r="25">
          <cell r="F25" t="str">
            <v>Impuesto al Endeudamiento Externo</v>
          </cell>
          <cell r="I25">
            <v>0</v>
          </cell>
          <cell r="J25">
            <v>0</v>
          </cell>
          <cell r="K25">
            <v>0</v>
          </cell>
          <cell r="L25">
            <v>0</v>
          </cell>
          <cell r="M25">
            <v>0</v>
          </cell>
          <cell r="N25">
            <v>0</v>
          </cell>
          <cell r="O25">
            <v>0</v>
          </cell>
          <cell r="P25">
            <v>0</v>
          </cell>
          <cell r="Q25">
            <v>0</v>
          </cell>
          <cell r="R25">
            <v>0</v>
          </cell>
          <cell r="S25">
            <v>0</v>
          </cell>
          <cell r="T25">
            <v>0</v>
          </cell>
        </row>
        <row r="26">
          <cell r="I26">
            <v>0</v>
          </cell>
          <cell r="J26">
            <v>0</v>
          </cell>
          <cell r="K26">
            <v>0</v>
          </cell>
          <cell r="L26">
            <v>0</v>
          </cell>
          <cell r="M26">
            <v>0</v>
          </cell>
          <cell r="N26">
            <v>0</v>
          </cell>
          <cell r="O26">
            <v>0</v>
          </cell>
          <cell r="P26">
            <v>0</v>
          </cell>
          <cell r="Q26">
            <v>0</v>
          </cell>
          <cell r="R26">
            <v>0</v>
          </cell>
          <cell r="S26">
            <v>0</v>
          </cell>
          <cell r="T26">
            <v>0</v>
          </cell>
        </row>
        <row r="27">
          <cell r="E27" t="str">
            <v>1.2.</v>
          </cell>
          <cell r="F27" t="str">
            <v>NO TRIBUTARIOS</v>
          </cell>
          <cell r="H27">
            <v>29.198869108833222</v>
          </cell>
          <cell r="I27">
            <v>28.8</v>
          </cell>
          <cell r="J27">
            <v>31.3</v>
          </cell>
          <cell r="K27">
            <v>27.130943987791408</v>
          </cell>
          <cell r="L27">
            <v>30.444743670989389</v>
          </cell>
          <cell r="M27">
            <v>28.094535223654923</v>
          </cell>
          <cell r="N27">
            <v>32.964475041877975</v>
          </cell>
          <cell r="O27">
            <v>33.966696804830221</v>
          </cell>
          <cell r="P27">
            <v>41.058032879088955</v>
          </cell>
          <cell r="Q27">
            <v>44.683765537500214</v>
          </cell>
          <cell r="R27">
            <v>45.714326935617784</v>
          </cell>
          <cell r="S27">
            <v>52.338862085343102</v>
          </cell>
          <cell r="T27">
            <v>421.50592336302719</v>
          </cell>
        </row>
        <row r="28">
          <cell r="F28" t="str">
            <v>Cuota de Valorización Obras Nacionales</v>
          </cell>
          <cell r="T28">
            <v>0</v>
          </cell>
        </row>
        <row r="29">
          <cell r="F29" t="str">
            <v>Tasas, Multas y contribuciones NEP</v>
          </cell>
          <cell r="H29">
            <v>2.971571263926239</v>
          </cell>
          <cell r="I29">
            <v>3.1</v>
          </cell>
          <cell r="J29">
            <v>2.6</v>
          </cell>
          <cell r="K29">
            <v>0.83203995389934704</v>
          </cell>
          <cell r="L29">
            <v>0.83235920128808694</v>
          </cell>
          <cell r="M29">
            <v>0.62458576923480202</v>
          </cell>
          <cell r="N29">
            <v>0.76403102564640202</v>
          </cell>
          <cell r="O29">
            <v>0.27889051282320099</v>
          </cell>
          <cell r="P29">
            <v>0.97611679488120406</v>
          </cell>
          <cell r="Q29">
            <v>4.7294671795248178</v>
          </cell>
          <cell r="R29">
            <v>2.372842346168766</v>
          </cell>
          <cell r="S29">
            <v>3.2095138846383717</v>
          </cell>
          <cell r="T29">
            <v>23.291417932031241</v>
          </cell>
        </row>
        <row r="30">
          <cell r="F30" t="str">
            <v>Contribución Hidrocarburos</v>
          </cell>
          <cell r="H30">
            <v>22</v>
          </cell>
          <cell r="I30">
            <v>22</v>
          </cell>
          <cell r="J30">
            <v>22</v>
          </cell>
          <cell r="K30">
            <v>23</v>
          </cell>
          <cell r="L30">
            <v>26.92924657871426</v>
          </cell>
          <cell r="M30">
            <v>26.163933174329078</v>
          </cell>
          <cell r="N30">
            <v>28.791741525193945</v>
          </cell>
          <cell r="O30">
            <v>31.365999571845165</v>
          </cell>
          <cell r="P30">
            <v>35.89258817170775</v>
          </cell>
          <cell r="Q30">
            <v>37.614982077884349</v>
          </cell>
          <cell r="R30">
            <v>39.681940737265919</v>
          </cell>
          <cell r="S30">
            <v>42.410028342390405</v>
          </cell>
          <cell r="T30">
            <v>357.85046017933087</v>
          </cell>
        </row>
        <row r="31">
          <cell r="F31" t="str">
            <v>5% Contratos Obras Públicas Ley104/93</v>
          </cell>
          <cell r="H31">
            <v>4.2272978449069809</v>
          </cell>
          <cell r="I31">
            <v>3.7</v>
          </cell>
          <cell r="J31">
            <v>1.7</v>
          </cell>
          <cell r="K31">
            <v>2.2989040338920601</v>
          </cell>
          <cell r="L31">
            <v>2.6831378909870427</v>
          </cell>
          <cell r="M31">
            <v>1.3060162800910444</v>
          </cell>
          <cell r="N31">
            <v>3.4087024910376238</v>
          </cell>
          <cell r="O31">
            <v>2.3218067201618524</v>
          </cell>
          <cell r="P31">
            <v>0</v>
          </cell>
          <cell r="Q31">
            <v>2.3393162800910448</v>
          </cell>
          <cell r="R31">
            <v>3.6595438521831016</v>
          </cell>
          <cell r="S31">
            <v>6.7193198583143285</v>
          </cell>
          <cell r="T31">
            <v>34.364045251665075</v>
          </cell>
        </row>
        <row r="32">
          <cell r="F32" t="str">
            <v>Telefonía Celular</v>
          </cell>
          <cell r="T32">
            <v>0</v>
          </cell>
        </row>
        <row r="33">
          <cell r="F33" t="str">
            <v>Concesiones</v>
          </cell>
          <cell r="H33">
            <v>0</v>
          </cell>
          <cell r="I33">
            <v>0</v>
          </cell>
          <cell r="J33">
            <v>5</v>
          </cell>
          <cell r="K33">
            <v>1</v>
          </cell>
          <cell r="L33">
            <v>0</v>
          </cell>
          <cell r="M33">
            <v>0</v>
          </cell>
          <cell r="N33">
            <v>0</v>
          </cell>
          <cell r="O33">
            <v>0</v>
          </cell>
          <cell r="P33">
            <v>4.1893279124999996</v>
          </cell>
          <cell r="Q33">
            <v>0</v>
          </cell>
          <cell r="R33">
            <v>0</v>
          </cell>
          <cell r="S33">
            <v>0</v>
          </cell>
          <cell r="T33">
            <v>6</v>
          </cell>
        </row>
        <row r="34">
          <cell r="F34" t="str">
            <v>-</v>
          </cell>
          <cell r="G34" t="str">
            <v>Larga Distancia Nacional</v>
          </cell>
          <cell r="T34">
            <v>0</v>
          </cell>
        </row>
        <row r="35">
          <cell r="F35" t="str">
            <v>-</v>
          </cell>
          <cell r="G35" t="str">
            <v>Larga Distancia Internacional</v>
          </cell>
          <cell r="P35">
            <v>0</v>
          </cell>
          <cell r="T35">
            <v>0</v>
          </cell>
        </row>
        <row r="36">
          <cell r="F36" t="str">
            <v>-</v>
          </cell>
          <cell r="G36" t="str">
            <v>Sociedades Portuarias</v>
          </cell>
          <cell r="J36">
            <v>5</v>
          </cell>
          <cell r="K36">
            <v>1</v>
          </cell>
          <cell r="T36">
            <v>6</v>
          </cell>
        </row>
        <row r="37">
          <cell r="F37" t="str">
            <v>-</v>
          </cell>
          <cell r="G37" t="str">
            <v>Otras</v>
          </cell>
          <cell r="T37">
            <v>0</v>
          </cell>
        </row>
        <row r="38">
          <cell r="F38" t="str">
            <v>Contraprestación Icel-Corelca</v>
          </cell>
          <cell r="T38">
            <v>0</v>
          </cell>
        </row>
        <row r="39">
          <cell r="F39" t="str">
            <v>Otros No Tributarios</v>
          </cell>
          <cell r="S39">
            <v>0</v>
          </cell>
          <cell r="T39">
            <v>0</v>
          </cell>
        </row>
        <row r="40">
          <cell r="S40">
            <v>0</v>
          </cell>
          <cell r="T40">
            <v>0</v>
          </cell>
        </row>
        <row r="41">
          <cell r="D41" t="str">
            <v>2.</v>
          </cell>
          <cell r="E41" t="str">
            <v>RECURSOS DE CAPITAL</v>
          </cell>
          <cell r="H41">
            <v>380.3766812835384</v>
          </cell>
          <cell r="I41">
            <v>322.88941108690256</v>
          </cell>
          <cell r="J41">
            <v>550.46291219979003</v>
          </cell>
          <cell r="K41">
            <v>547.47000605516428</v>
          </cell>
          <cell r="L41">
            <v>691.74724401334356</v>
          </cell>
          <cell r="M41">
            <v>458.26088052744848</v>
          </cell>
          <cell r="N41">
            <v>935.30210455721863</v>
          </cell>
          <cell r="O41">
            <v>619.38038208058447</v>
          </cell>
          <cell r="P41">
            <v>918.61479200045471</v>
          </cell>
          <cell r="Q41">
            <v>254.76736858995878</v>
          </cell>
          <cell r="R41">
            <v>291.55501629747278</v>
          </cell>
          <cell r="S41">
            <v>378.68662325666514</v>
          </cell>
          <cell r="T41">
            <v>6309.1904219485423</v>
          </cell>
        </row>
        <row r="42">
          <cell r="E42" t="str">
            <v>2.1</v>
          </cell>
          <cell r="F42" t="str">
            <v>CREDITO EXTERNO</v>
          </cell>
          <cell r="H42">
            <v>0</v>
          </cell>
          <cell r="I42">
            <v>0</v>
          </cell>
          <cell r="J42">
            <v>0</v>
          </cell>
          <cell r="K42">
            <v>0</v>
          </cell>
          <cell r="L42">
            <v>0</v>
          </cell>
          <cell r="M42">
            <v>0</v>
          </cell>
          <cell r="N42">
            <v>0</v>
          </cell>
          <cell r="O42">
            <v>0</v>
          </cell>
          <cell r="P42">
            <v>0</v>
          </cell>
          <cell r="Q42">
            <v>0</v>
          </cell>
          <cell r="R42">
            <v>0</v>
          </cell>
          <cell r="S42">
            <v>0</v>
          </cell>
          <cell r="T42">
            <v>0</v>
          </cell>
        </row>
        <row r="43">
          <cell r="F43" t="str">
            <v>Banca Multilateral</v>
          </cell>
          <cell r="T43">
            <v>0</v>
          </cell>
        </row>
        <row r="44">
          <cell r="F44" t="str">
            <v>Banca Comercial</v>
          </cell>
          <cell r="T44">
            <v>0</v>
          </cell>
        </row>
        <row r="45">
          <cell r="F45" t="str">
            <v>Bonos Resol. 4308/94</v>
          </cell>
          <cell r="T45">
            <v>0</v>
          </cell>
        </row>
        <row r="46">
          <cell r="F46" t="str">
            <v>Bonos Externos</v>
          </cell>
          <cell r="T46">
            <v>0</v>
          </cell>
        </row>
        <row r="47">
          <cell r="T47">
            <v>0</v>
          </cell>
        </row>
        <row r="48">
          <cell r="E48" t="str">
            <v>2.2</v>
          </cell>
          <cell r="F48" t="str">
            <v>CREDITO INTERNO</v>
          </cell>
          <cell r="H48">
            <v>366.71800000000002</v>
          </cell>
          <cell r="I48">
            <v>230.15110914380179</v>
          </cell>
          <cell r="J48">
            <v>377.76291219978998</v>
          </cell>
          <cell r="K48">
            <v>517.47121621495808</v>
          </cell>
          <cell r="L48">
            <v>670.7728257158501</v>
          </cell>
          <cell r="M48">
            <v>287.71872338100593</v>
          </cell>
          <cell r="N48">
            <v>750.70593967956142</v>
          </cell>
          <cell r="O48">
            <v>459.4886352406653</v>
          </cell>
          <cell r="P48">
            <v>729.08154953300777</v>
          </cell>
          <cell r="Q48">
            <v>225.46232428525028</v>
          </cell>
          <cell r="R48">
            <v>244.73463382372159</v>
          </cell>
          <cell r="S48">
            <v>195.65699999999998</v>
          </cell>
          <cell r="T48">
            <v>5015.4018692176123</v>
          </cell>
        </row>
        <row r="49">
          <cell r="F49" t="str">
            <v>TES Convenidos</v>
          </cell>
          <cell r="H49">
            <v>116.718</v>
          </cell>
          <cell r="I49">
            <v>76.635999999999996</v>
          </cell>
          <cell r="J49">
            <v>129.99199999999999</v>
          </cell>
          <cell r="K49">
            <v>266.02800000000002</v>
          </cell>
          <cell r="L49">
            <v>151.977</v>
          </cell>
          <cell r="M49">
            <v>62.365000000000002</v>
          </cell>
          <cell r="N49">
            <v>92.058999999999997</v>
          </cell>
          <cell r="O49">
            <v>85.102000000000004</v>
          </cell>
          <cell r="P49">
            <v>382.45</v>
          </cell>
          <cell r="Q49">
            <v>101.036</v>
          </cell>
          <cell r="R49">
            <v>140.01499999999999</v>
          </cell>
          <cell r="S49">
            <v>195.65699999999998</v>
          </cell>
          <cell r="T49">
            <v>1759.7119999999998</v>
          </cell>
        </row>
        <row r="50">
          <cell r="F50" t="str">
            <v>-</v>
          </cell>
          <cell r="G50" t="str">
            <v>ISS</v>
          </cell>
          <cell r="H50">
            <v>66.718000000000004</v>
          </cell>
          <cell r="I50">
            <v>76.635999999999996</v>
          </cell>
          <cell r="J50">
            <v>107.092</v>
          </cell>
          <cell r="K50">
            <v>265.02800000000002</v>
          </cell>
          <cell r="L50">
            <v>97.777000000000001</v>
          </cell>
          <cell r="M50">
            <v>40.265000000000001</v>
          </cell>
          <cell r="N50">
            <v>92.058999999999997</v>
          </cell>
          <cell r="O50">
            <v>85.102000000000004</v>
          </cell>
          <cell r="P50">
            <v>296.23500000000001</v>
          </cell>
          <cell r="Q50">
            <v>0</v>
          </cell>
          <cell r="R50">
            <v>0</v>
          </cell>
          <cell r="S50">
            <v>0</v>
          </cell>
          <cell r="T50">
            <v>1126.9119999999998</v>
          </cell>
        </row>
        <row r="51">
          <cell r="F51" t="str">
            <v>-</v>
          </cell>
          <cell r="G51" t="str">
            <v>Telecom</v>
          </cell>
          <cell r="H51">
            <v>0</v>
          </cell>
          <cell r="I51">
            <v>0</v>
          </cell>
          <cell r="J51">
            <v>0</v>
          </cell>
          <cell r="K51">
            <v>0</v>
          </cell>
          <cell r="L51">
            <v>0</v>
          </cell>
          <cell r="M51">
            <v>0</v>
          </cell>
          <cell r="N51">
            <v>0</v>
          </cell>
          <cell r="O51">
            <v>0</v>
          </cell>
          <cell r="P51">
            <v>0</v>
          </cell>
          <cell r="Q51">
            <v>0</v>
          </cell>
          <cell r="R51">
            <v>0</v>
          </cell>
          <cell r="S51">
            <v>0</v>
          </cell>
          <cell r="T51">
            <v>0</v>
          </cell>
        </row>
        <row r="52">
          <cell r="F52" t="str">
            <v>-</v>
          </cell>
          <cell r="G52" t="str">
            <v>Ecopetrol</v>
          </cell>
          <cell r="H52">
            <v>50</v>
          </cell>
          <cell r="I52">
            <v>0</v>
          </cell>
          <cell r="J52">
            <v>0</v>
          </cell>
          <cell r="K52">
            <v>0</v>
          </cell>
          <cell r="L52">
            <v>0</v>
          </cell>
          <cell r="M52">
            <v>0</v>
          </cell>
          <cell r="N52">
            <v>0</v>
          </cell>
          <cell r="O52">
            <v>0</v>
          </cell>
          <cell r="P52">
            <v>0</v>
          </cell>
          <cell r="Q52">
            <v>0</v>
          </cell>
          <cell r="R52">
            <v>0</v>
          </cell>
          <cell r="S52">
            <v>0</v>
          </cell>
          <cell r="T52">
            <v>50</v>
          </cell>
        </row>
        <row r="53">
          <cell r="F53" t="str">
            <v>-</v>
          </cell>
          <cell r="G53" t="str">
            <v>Otros</v>
          </cell>
          <cell r="H53">
            <v>0</v>
          </cell>
          <cell r="I53">
            <v>0</v>
          </cell>
          <cell r="J53">
            <v>22.9</v>
          </cell>
          <cell r="K53">
            <v>1</v>
          </cell>
          <cell r="L53">
            <v>54.2</v>
          </cell>
          <cell r="M53">
            <v>22.1</v>
          </cell>
          <cell r="N53">
            <v>70</v>
          </cell>
          <cell r="O53">
            <v>70</v>
          </cell>
          <cell r="P53">
            <v>74.599999999999994</v>
          </cell>
          <cell r="Q53">
            <v>32.6</v>
          </cell>
          <cell r="R53">
            <v>32.6</v>
          </cell>
          <cell r="S53">
            <v>202.79999999999998</v>
          </cell>
          <cell r="T53">
            <v>582.79999999999995</v>
          </cell>
        </row>
        <row r="54">
          <cell r="F54" t="str">
            <v>TES Subastas</v>
          </cell>
          <cell r="H54">
            <v>100</v>
          </cell>
          <cell r="I54">
            <v>91.8</v>
          </cell>
          <cell r="J54">
            <v>91.8</v>
          </cell>
          <cell r="K54">
            <v>91.8</v>
          </cell>
          <cell r="L54">
            <v>160.82836400000002</v>
          </cell>
          <cell r="M54">
            <v>145.68512794082542</v>
          </cell>
          <cell r="N54">
            <v>177.58576494394242</v>
          </cell>
          <cell r="O54">
            <v>120.00641697117565</v>
          </cell>
          <cell r="P54">
            <v>115.87254878652655</v>
          </cell>
          <cell r="Q54">
            <v>124.42632428525027</v>
          </cell>
          <cell r="R54">
            <v>4.719633823721594</v>
          </cell>
          <cell r="S54">
            <v>0</v>
          </cell>
          <cell r="T54">
            <v>1224.5241807514419</v>
          </cell>
        </row>
        <row r="55">
          <cell r="F55" t="str">
            <v>TES Inversión Forzosa</v>
          </cell>
          <cell r="H55">
            <v>150</v>
          </cell>
          <cell r="I55">
            <v>61.715109143801804</v>
          </cell>
          <cell r="J55">
            <v>155.97091219979001</v>
          </cell>
          <cell r="K55">
            <v>159.64321621495799</v>
          </cell>
          <cell r="L55">
            <v>195.95822258717899</v>
          </cell>
          <cell r="M55">
            <v>79.668595440180496</v>
          </cell>
          <cell r="N55">
            <v>360.06117473561909</v>
          </cell>
          <cell r="O55">
            <v>204.3802182694896</v>
          </cell>
          <cell r="P55">
            <v>130.75900074648132</v>
          </cell>
          <cell r="Q55">
            <v>0</v>
          </cell>
          <cell r="R55">
            <v>0</v>
          </cell>
          <cell r="S55">
            <v>0</v>
          </cell>
          <cell r="T55">
            <v>1498.1564493374995</v>
          </cell>
        </row>
        <row r="56">
          <cell r="F56" t="str">
            <v>Bonos de Seguridad</v>
          </cell>
          <cell r="H56">
            <v>0</v>
          </cell>
          <cell r="I56">
            <v>0</v>
          </cell>
          <cell r="J56">
            <v>0</v>
          </cell>
          <cell r="K56">
            <v>0</v>
          </cell>
          <cell r="L56">
            <v>62.009239128671091</v>
          </cell>
          <cell r="M56">
            <v>0</v>
          </cell>
          <cell r="N56">
            <v>121</v>
          </cell>
          <cell r="O56">
            <v>50</v>
          </cell>
          <cell r="P56">
            <v>0</v>
          </cell>
          <cell r="Q56">
            <v>0</v>
          </cell>
          <cell r="R56">
            <v>0</v>
          </cell>
          <cell r="S56">
            <v>0</v>
          </cell>
          <cell r="T56">
            <v>233.00923912867108</v>
          </cell>
        </row>
        <row r="57">
          <cell r="F57" t="str">
            <v>TES de corto plazo</v>
          </cell>
          <cell r="H57">
            <v>0</v>
          </cell>
          <cell r="I57">
            <v>0</v>
          </cell>
          <cell r="K57">
            <v>0</v>
          </cell>
          <cell r="L57">
            <v>100</v>
          </cell>
          <cell r="M57">
            <v>0</v>
          </cell>
          <cell r="N57">
            <v>0</v>
          </cell>
          <cell r="O57">
            <v>0</v>
          </cell>
          <cell r="P57">
            <v>100</v>
          </cell>
          <cell r="Q57">
            <v>0</v>
          </cell>
          <cell r="R57">
            <v>100</v>
          </cell>
          <cell r="S57">
            <v>0</v>
          </cell>
          <cell r="T57">
            <v>300</v>
          </cell>
        </row>
        <row r="58">
          <cell r="K58">
            <v>0</v>
          </cell>
          <cell r="L58">
            <v>100</v>
          </cell>
          <cell r="M58">
            <v>0</v>
          </cell>
          <cell r="N58">
            <v>0</v>
          </cell>
          <cell r="O58">
            <v>0</v>
          </cell>
          <cell r="P58">
            <v>100</v>
          </cell>
          <cell r="Q58">
            <v>0</v>
          </cell>
          <cell r="R58">
            <v>100</v>
          </cell>
          <cell r="S58">
            <v>0</v>
          </cell>
          <cell r="T58">
            <v>300</v>
          </cell>
        </row>
        <row r="59">
          <cell r="E59" t="str">
            <v>2.3.</v>
          </cell>
          <cell r="F59" t="str">
            <v>OTROS RECURSOS DE CAPITAL</v>
          </cell>
          <cell r="H59">
            <v>13.658681283538403</v>
          </cell>
          <cell r="I59">
            <v>92.738301943100765</v>
          </cell>
          <cell r="J59">
            <v>172.7</v>
          </cell>
          <cell r="K59">
            <v>29.998789840206186</v>
          </cell>
          <cell r="L59">
            <v>20.974418297493415</v>
          </cell>
          <cell r="M59">
            <v>170.54215714644255</v>
          </cell>
          <cell r="N59">
            <v>184.59616487765717</v>
          </cell>
          <cell r="O59">
            <v>159.89174683991916</v>
          </cell>
          <cell r="P59">
            <v>189.53324246744697</v>
          </cell>
          <cell r="Q59">
            <v>29.305044304708506</v>
          </cell>
          <cell r="R59">
            <v>46.820382473751181</v>
          </cell>
          <cell r="S59">
            <v>183.02962325666513</v>
          </cell>
          <cell r="T59">
            <v>1293.7885527309295</v>
          </cell>
        </row>
        <row r="60">
          <cell r="F60" t="str">
            <v>Recuperación de Cartera SPNF</v>
          </cell>
          <cell r="H60">
            <v>1.5389999999999999</v>
          </cell>
          <cell r="I60">
            <v>2.1778</v>
          </cell>
          <cell r="J60">
            <v>20.100000000000001</v>
          </cell>
          <cell r="K60">
            <v>0.223</v>
          </cell>
          <cell r="L60">
            <v>3.2370000000000001</v>
          </cell>
          <cell r="M60">
            <v>25.085000000000001</v>
          </cell>
          <cell r="N60">
            <v>1.096689375721686</v>
          </cell>
          <cell r="O60">
            <v>1.4323977912433654</v>
          </cell>
          <cell r="P60">
            <v>12.204177175122091</v>
          </cell>
          <cell r="Q60">
            <v>1.6509677743996103</v>
          </cell>
          <cell r="R60">
            <v>1.397563418328972</v>
          </cell>
          <cell r="S60">
            <v>21.756404465184275</v>
          </cell>
          <cell r="T60">
            <v>91.899999999999991</v>
          </cell>
        </row>
        <row r="61">
          <cell r="F61" t="str">
            <v>Recuperación de Cartera SPF</v>
          </cell>
          <cell r="S61">
            <v>8.1000000000000014</v>
          </cell>
          <cell r="T61">
            <v>8.1000000000000014</v>
          </cell>
        </row>
        <row r="62">
          <cell r="F62" t="str">
            <v>Rendimientos Financieros Portafolio</v>
          </cell>
          <cell r="I62">
            <v>2</v>
          </cell>
          <cell r="J62">
            <v>3</v>
          </cell>
          <cell r="K62">
            <v>7</v>
          </cell>
          <cell r="L62">
            <v>5.7633723330006204</v>
          </cell>
          <cell r="M62">
            <v>4.519024780865009</v>
          </cell>
          <cell r="N62">
            <v>12.366200009698105</v>
          </cell>
          <cell r="O62">
            <v>11.567340970263652</v>
          </cell>
          <cell r="P62">
            <v>9.033778604086141</v>
          </cell>
          <cell r="Q62">
            <v>8.9142718220435455</v>
          </cell>
          <cell r="R62">
            <v>9.088742890797322</v>
          </cell>
          <cell r="S62">
            <v>10.206095067016435</v>
          </cell>
          <cell r="T62">
            <v>83.458826477770828</v>
          </cell>
        </row>
        <row r="63">
          <cell r="F63" t="str">
            <v>Rendimientos Financieros Entidades</v>
          </cell>
          <cell r="H63">
            <v>2</v>
          </cell>
          <cell r="I63">
            <v>2.0664580924855489</v>
          </cell>
          <cell r="J63">
            <v>2</v>
          </cell>
          <cell r="K63">
            <v>15</v>
          </cell>
          <cell r="L63">
            <v>3.03890895953757</v>
          </cell>
          <cell r="M63">
            <v>4.5676748950433073</v>
          </cell>
          <cell r="N63">
            <v>10.852332334209898</v>
          </cell>
          <cell r="O63">
            <v>1.2297586255885826</v>
          </cell>
          <cell r="P63">
            <v>1.3175985274163389</v>
          </cell>
          <cell r="Q63">
            <v>7.7043802819906304</v>
          </cell>
          <cell r="R63">
            <v>1.3175985274163389</v>
          </cell>
          <cell r="S63">
            <v>15.010656808334909</v>
          </cell>
          <cell r="T63">
            <v>66.105367052023112</v>
          </cell>
        </row>
        <row r="64">
          <cell r="F64" t="str">
            <v>Donaciones</v>
          </cell>
          <cell r="R64">
            <v>9.25</v>
          </cell>
          <cell r="S64">
            <v>9.25</v>
          </cell>
          <cell r="T64">
            <v>18.5</v>
          </cell>
        </row>
        <row r="65">
          <cell r="F65" t="str">
            <v>Apalancamiento de Betania</v>
          </cell>
          <cell r="T65">
            <v>0</v>
          </cell>
        </row>
        <row r="66">
          <cell r="F66" t="str">
            <v>Enajenación de Activos</v>
          </cell>
          <cell r="H66">
            <v>0</v>
          </cell>
          <cell r="I66">
            <v>76.135000000000005</v>
          </cell>
          <cell r="J66">
            <v>0</v>
          </cell>
          <cell r="K66">
            <v>0</v>
          </cell>
          <cell r="L66">
            <v>0</v>
          </cell>
          <cell r="M66">
            <v>0</v>
          </cell>
          <cell r="N66">
            <v>0</v>
          </cell>
          <cell r="O66">
            <v>0</v>
          </cell>
          <cell r="P66">
            <v>0</v>
          </cell>
          <cell r="Q66">
            <v>0</v>
          </cell>
          <cell r="R66">
            <v>0</v>
          </cell>
          <cell r="S66">
            <v>0</v>
          </cell>
          <cell r="T66">
            <v>76.135000000000005</v>
          </cell>
        </row>
        <row r="67">
          <cell r="F67" t="str">
            <v>-</v>
          </cell>
          <cell r="G67" t="str">
            <v>Banco Popular</v>
          </cell>
          <cell r="T67">
            <v>0</v>
          </cell>
        </row>
        <row r="68">
          <cell r="F68" t="str">
            <v>-</v>
          </cell>
          <cell r="G68" t="str">
            <v>Betania</v>
          </cell>
          <cell r="T68">
            <v>0</v>
          </cell>
        </row>
        <row r="69">
          <cell r="F69" t="str">
            <v>-</v>
          </cell>
          <cell r="G69" t="str">
            <v>Termotasajero</v>
          </cell>
          <cell r="T69">
            <v>0</v>
          </cell>
        </row>
        <row r="70">
          <cell r="F70" t="str">
            <v>-</v>
          </cell>
          <cell r="G70" t="str">
            <v>Termocartagena</v>
          </cell>
          <cell r="T70">
            <v>0</v>
          </cell>
        </row>
        <row r="71">
          <cell r="F71" t="str">
            <v>-</v>
          </cell>
          <cell r="G71" t="str">
            <v>Chivor</v>
          </cell>
          <cell r="T71">
            <v>0</v>
          </cell>
        </row>
        <row r="72">
          <cell r="F72" t="str">
            <v>-</v>
          </cell>
          <cell r="G72" t="str">
            <v>Cerromatoso</v>
          </cell>
          <cell r="I72">
            <v>76.135000000000005</v>
          </cell>
          <cell r="T72">
            <v>76.135000000000005</v>
          </cell>
        </row>
        <row r="73">
          <cell r="F73" t="str">
            <v>-</v>
          </cell>
          <cell r="G73" t="str">
            <v>Carbocol</v>
          </cell>
          <cell r="T73">
            <v>0</v>
          </cell>
        </row>
        <row r="74">
          <cell r="F74" t="str">
            <v>-</v>
          </cell>
          <cell r="G74" t="str">
            <v>Epsa</v>
          </cell>
          <cell r="T74">
            <v>0</v>
          </cell>
        </row>
        <row r="75">
          <cell r="F75" t="str">
            <v>Reintegros</v>
          </cell>
          <cell r="H75">
            <v>10</v>
          </cell>
          <cell r="I75">
            <v>10</v>
          </cell>
          <cell r="J75">
            <v>6.1</v>
          </cell>
          <cell r="K75">
            <v>3.3475823492852701</v>
          </cell>
          <cell r="L75">
            <v>2.7996517268046435</v>
          </cell>
          <cell r="M75">
            <v>14.958101911085247</v>
          </cell>
          <cell r="N75">
            <v>4.0419431580274763</v>
          </cell>
          <cell r="O75">
            <v>22.383449452823548</v>
          </cell>
          <cell r="P75">
            <v>18.579267657032968</v>
          </cell>
          <cell r="Q75">
            <v>3.9626893706151733</v>
          </cell>
          <cell r="R75">
            <v>4.7552272447382089</v>
          </cell>
          <cell r="S75">
            <v>28.219051415193622</v>
          </cell>
          <cell r="T75">
            <v>129.14696428560617</v>
          </cell>
        </row>
        <row r="76">
          <cell r="F76" t="str">
            <v>-</v>
          </cell>
          <cell r="G76" t="str">
            <v>Exigibles</v>
          </cell>
          <cell r="T76">
            <v>0</v>
          </cell>
        </row>
        <row r="77">
          <cell r="F77" t="str">
            <v>-</v>
          </cell>
          <cell r="G77" t="str">
            <v>No Exigibles</v>
          </cell>
          <cell r="H77">
            <v>10</v>
          </cell>
          <cell r="I77">
            <v>10</v>
          </cell>
          <cell r="J77">
            <v>6.1</v>
          </cell>
          <cell r="K77">
            <v>3.3475823492852701</v>
          </cell>
          <cell r="L77">
            <v>2.7996517268046435</v>
          </cell>
          <cell r="M77">
            <v>14.958101911085247</v>
          </cell>
          <cell r="N77">
            <v>4.0419431580274763</v>
          </cell>
          <cell r="O77">
            <v>22.383449452823548</v>
          </cell>
          <cell r="P77">
            <v>18.579267657032968</v>
          </cell>
          <cell r="Q77">
            <v>3.9626893706151733</v>
          </cell>
          <cell r="R77">
            <v>4.7552272447382089</v>
          </cell>
          <cell r="S77">
            <v>28.219051415193622</v>
          </cell>
          <cell r="T77">
            <v>129.14696428560617</v>
          </cell>
        </row>
        <row r="78">
          <cell r="F78" t="str">
            <v>Recursos No Apropiados</v>
          </cell>
          <cell r="H78">
            <v>0.11968128353840318</v>
          </cell>
          <cell r="I78">
            <v>0.35904385061520949</v>
          </cell>
          <cell r="J78">
            <v>3.3</v>
          </cell>
          <cell r="K78">
            <v>4.4282074909209204</v>
          </cell>
          <cell r="L78">
            <v>6.1354852781505809</v>
          </cell>
          <cell r="M78">
            <v>4.8211555594489761</v>
          </cell>
          <cell r="N78">
            <v>0</v>
          </cell>
          <cell r="O78">
            <v>0</v>
          </cell>
          <cell r="P78">
            <v>4.2484205037894229</v>
          </cell>
          <cell r="Q78">
            <v>0.57273505565954475</v>
          </cell>
          <cell r="R78">
            <v>3.1029503924703397</v>
          </cell>
          <cell r="S78">
            <v>5.1546155009359014</v>
          </cell>
          <cell r="T78">
            <v>32.2422949155293</v>
          </cell>
        </row>
        <row r="79">
          <cell r="F79" t="str">
            <v>Excedentes Financieros</v>
          </cell>
          <cell r="H79">
            <v>0</v>
          </cell>
          <cell r="I79">
            <v>0</v>
          </cell>
          <cell r="J79">
            <v>138.19999999999999</v>
          </cell>
          <cell r="K79">
            <v>0</v>
          </cell>
          <cell r="L79">
            <v>0</v>
          </cell>
          <cell r="M79">
            <v>116.5912</v>
          </cell>
          <cell r="N79">
            <v>156.239</v>
          </cell>
          <cell r="O79">
            <v>123.2788</v>
          </cell>
          <cell r="P79">
            <v>144.15</v>
          </cell>
          <cell r="Q79">
            <v>6.5</v>
          </cell>
          <cell r="R79">
            <v>17.908300000000001</v>
          </cell>
          <cell r="S79">
            <v>56.332799999999999</v>
          </cell>
          <cell r="T79">
            <v>759.20010000000002</v>
          </cell>
        </row>
        <row r="80">
          <cell r="F80" t="str">
            <v>-</v>
          </cell>
          <cell r="G80" t="str">
            <v>Ecopetrol</v>
          </cell>
          <cell r="N80">
            <v>103.5</v>
          </cell>
          <cell r="P80">
            <v>103.5</v>
          </cell>
          <cell r="S80">
            <v>0</v>
          </cell>
          <cell r="T80">
            <v>207</v>
          </cell>
        </row>
        <row r="81">
          <cell r="F81" t="str">
            <v>-</v>
          </cell>
          <cell r="G81" t="str">
            <v>Banco de la República</v>
          </cell>
          <cell r="J81">
            <v>138.19999999999999</v>
          </cell>
          <cell r="T81">
            <v>138.19999999999999</v>
          </cell>
        </row>
        <row r="82">
          <cell r="F82" t="str">
            <v>-</v>
          </cell>
          <cell r="G82" t="str">
            <v>Resto</v>
          </cell>
          <cell r="M82">
            <v>116.5912</v>
          </cell>
          <cell r="N82">
            <v>52.738999999999997</v>
          </cell>
          <cell r="O82">
            <v>123.2788</v>
          </cell>
          <cell r="P82">
            <v>40.650000000000006</v>
          </cell>
          <cell r="Q82">
            <v>6.5</v>
          </cell>
          <cell r="R82">
            <v>17.908300000000001</v>
          </cell>
          <cell r="S82">
            <v>56.332799999999999</v>
          </cell>
          <cell r="T82">
            <v>414.00010000000003</v>
          </cell>
        </row>
        <row r="83">
          <cell r="F83" t="str">
            <v>Otros</v>
          </cell>
          <cell r="S83">
            <v>29</v>
          </cell>
          <cell r="T83">
            <v>29</v>
          </cell>
        </row>
        <row r="84">
          <cell r="S84">
            <v>29</v>
          </cell>
          <cell r="T84">
            <v>29</v>
          </cell>
        </row>
        <row r="85">
          <cell r="D85" t="str">
            <v>3.</v>
          </cell>
          <cell r="E85" t="str">
            <v>FONDOS ESPECIALES</v>
          </cell>
          <cell r="H85">
            <v>21.992685496589797</v>
          </cell>
          <cell r="I85">
            <v>20.685563195577181</v>
          </cell>
          <cell r="J85">
            <v>21.429380914338978</v>
          </cell>
          <cell r="K85">
            <v>21.971906138491516</v>
          </cell>
          <cell r="L85">
            <v>22.418774412177434</v>
          </cell>
          <cell r="M85">
            <v>41.195794960875382</v>
          </cell>
          <cell r="N85">
            <v>24.274859026641934</v>
          </cell>
          <cell r="O85">
            <v>18.548787561453171</v>
          </cell>
          <cell r="P85">
            <v>23.397012135488989</v>
          </cell>
          <cell r="Q85">
            <v>22.702260278133863</v>
          </cell>
          <cell r="R85">
            <v>36.766403708939031</v>
          </cell>
          <cell r="S85">
            <v>42.506902418778566</v>
          </cell>
          <cell r="T85">
            <v>315.92685562426436</v>
          </cell>
        </row>
        <row r="86">
          <cell r="E86" t="str">
            <v>Contribuciones Superintendencias</v>
          </cell>
          <cell r="H86">
            <v>5.2389612080578161</v>
          </cell>
          <cell r="I86">
            <v>3.5882298622438502</v>
          </cell>
          <cell r="J86">
            <v>2.5527331725103277</v>
          </cell>
          <cell r="K86">
            <v>2.4542626614275531</v>
          </cell>
          <cell r="L86">
            <v>0</v>
          </cell>
          <cell r="M86">
            <v>18.410924219910846</v>
          </cell>
          <cell r="N86">
            <v>3.7474472511144099</v>
          </cell>
          <cell r="O86">
            <v>0</v>
          </cell>
          <cell r="P86">
            <v>0.69475185735512635</v>
          </cell>
          <cell r="Q86">
            <v>0</v>
          </cell>
          <cell r="R86">
            <v>15.28728655120527</v>
          </cell>
          <cell r="S86">
            <v>18.376689767380064</v>
          </cell>
          <cell r="T86">
            <v>68.387811927983748</v>
          </cell>
        </row>
        <row r="87">
          <cell r="E87" t="str">
            <v>-</v>
          </cell>
          <cell r="F87" t="str">
            <v>Sociedades</v>
          </cell>
          <cell r="H87">
            <v>0.27555396711937097</v>
          </cell>
          <cell r="I87">
            <v>0.4</v>
          </cell>
          <cell r="J87">
            <v>0.55110793423874205</v>
          </cell>
          <cell r="K87">
            <v>0.41057541100786299</v>
          </cell>
          <cell r="L87">
            <v>0.5</v>
          </cell>
          <cell r="M87">
            <v>0</v>
          </cell>
          <cell r="N87">
            <v>0</v>
          </cell>
          <cell r="O87">
            <v>0</v>
          </cell>
          <cell r="P87">
            <v>0</v>
          </cell>
          <cell r="Q87">
            <v>0</v>
          </cell>
          <cell r="R87">
            <v>6.0621872766261617</v>
          </cell>
          <cell r="S87">
            <v>7.7621872766261601</v>
          </cell>
          <cell r="T87">
            <v>15.961611865618298</v>
          </cell>
        </row>
        <row r="88">
          <cell r="E88" t="str">
            <v>-</v>
          </cell>
          <cell r="F88" t="str">
            <v>Contraloría</v>
          </cell>
          <cell r="H88">
            <v>2.7203020637898687</v>
          </cell>
          <cell r="I88">
            <v>1.8</v>
          </cell>
          <cell r="J88">
            <v>0.155534709193246</v>
          </cell>
          <cell r="K88">
            <v>0.155534709193246</v>
          </cell>
          <cell r="L88">
            <v>1</v>
          </cell>
          <cell r="M88">
            <v>0.9</v>
          </cell>
          <cell r="N88">
            <v>0</v>
          </cell>
          <cell r="O88">
            <v>0</v>
          </cell>
          <cell r="P88">
            <v>0</v>
          </cell>
          <cell r="Q88">
            <v>0</v>
          </cell>
          <cell r="R88">
            <v>0</v>
          </cell>
          <cell r="S88">
            <v>0.4</v>
          </cell>
          <cell r="T88">
            <v>7.1313714821763607</v>
          </cell>
        </row>
        <row r="89">
          <cell r="E89" t="str">
            <v>-</v>
          </cell>
          <cell r="F89" t="str">
            <v>Subsidio Familiar</v>
          </cell>
          <cell r="H89">
            <v>0</v>
          </cell>
          <cell r="I89">
            <v>0</v>
          </cell>
          <cell r="J89">
            <v>0</v>
          </cell>
          <cell r="K89">
            <v>0</v>
          </cell>
          <cell r="L89">
            <v>0</v>
          </cell>
          <cell r="M89">
            <v>0</v>
          </cell>
          <cell r="N89">
            <v>0</v>
          </cell>
          <cell r="O89">
            <v>0</v>
          </cell>
          <cell r="P89">
            <v>0</v>
          </cell>
          <cell r="Q89">
            <v>0</v>
          </cell>
          <cell r="R89">
            <v>1.6878571428571429</v>
          </cell>
          <cell r="S89">
            <v>2.363</v>
          </cell>
          <cell r="T89">
            <v>4.0508571428571427</v>
          </cell>
        </row>
        <row r="90">
          <cell r="E90" t="str">
            <v>-</v>
          </cell>
          <cell r="F90" t="str">
            <v>Superbancaria</v>
          </cell>
          <cell r="H90">
            <v>0</v>
          </cell>
          <cell r="I90">
            <v>0.34737592867756317</v>
          </cell>
          <cell r="J90">
            <v>0</v>
          </cell>
          <cell r="K90">
            <v>0</v>
          </cell>
          <cell r="L90">
            <v>0</v>
          </cell>
          <cell r="M90">
            <v>11.690924219910801</v>
          </cell>
          <cell r="N90">
            <v>2.7474472511144099</v>
          </cell>
          <cell r="O90">
            <v>0</v>
          </cell>
          <cell r="P90">
            <v>0.79475185735512599</v>
          </cell>
          <cell r="Q90">
            <v>0</v>
          </cell>
          <cell r="R90">
            <v>3.5225007429420496</v>
          </cell>
          <cell r="S90">
            <v>3.0225007429420496</v>
          </cell>
          <cell r="T90">
            <v>22.125500742941998</v>
          </cell>
        </row>
        <row r="91">
          <cell r="E91" t="str">
            <v>-</v>
          </cell>
          <cell r="F91" t="str">
            <v>Industria y Comercio</v>
          </cell>
          <cell r="H91">
            <v>0.39027069438995687</v>
          </cell>
          <cell r="I91">
            <v>0.4</v>
          </cell>
          <cell r="J91">
            <v>0.97567673597489202</v>
          </cell>
          <cell r="K91">
            <v>1.2664284032954101</v>
          </cell>
          <cell r="L91">
            <v>0</v>
          </cell>
          <cell r="M91">
            <v>0</v>
          </cell>
          <cell r="N91">
            <v>0</v>
          </cell>
          <cell r="O91">
            <v>0</v>
          </cell>
          <cell r="P91">
            <v>0</v>
          </cell>
          <cell r="Q91">
            <v>0</v>
          </cell>
          <cell r="R91">
            <v>0.88054138877991395</v>
          </cell>
          <cell r="S91">
            <v>4.9513534719497798</v>
          </cell>
          <cell r="T91">
            <v>8.864270694389953</v>
          </cell>
        </row>
        <row r="92">
          <cell r="E92" t="str">
            <v>-</v>
          </cell>
          <cell r="F92" t="str">
            <v>Nacional de Valores</v>
          </cell>
          <cell r="H92">
            <v>1.4797999999999998</v>
          </cell>
          <cell r="I92">
            <v>0</v>
          </cell>
          <cell r="J92">
            <v>0</v>
          </cell>
          <cell r="K92">
            <v>0</v>
          </cell>
          <cell r="L92">
            <v>0</v>
          </cell>
          <cell r="M92">
            <v>0</v>
          </cell>
          <cell r="N92">
            <v>0</v>
          </cell>
          <cell r="O92">
            <v>0</v>
          </cell>
          <cell r="P92">
            <v>0</v>
          </cell>
          <cell r="Q92">
            <v>0</v>
          </cell>
          <cell r="R92">
            <v>1.3841999999999999</v>
          </cell>
          <cell r="S92">
            <v>1.3841999999999999</v>
          </cell>
          <cell r="T92">
            <v>4.2481999999999998</v>
          </cell>
        </row>
        <row r="93">
          <cell r="E93" t="str">
            <v>-</v>
          </cell>
          <cell r="F93" t="str">
            <v>Salud</v>
          </cell>
          <cell r="H93">
            <v>0</v>
          </cell>
          <cell r="I93">
            <v>0</v>
          </cell>
          <cell r="J93">
            <v>0</v>
          </cell>
          <cell r="K93">
            <v>0</v>
          </cell>
          <cell r="L93">
            <v>0</v>
          </cell>
          <cell r="M93">
            <v>0</v>
          </cell>
          <cell r="N93">
            <v>0</v>
          </cell>
          <cell r="O93">
            <v>0</v>
          </cell>
          <cell r="P93">
            <v>0</v>
          </cell>
          <cell r="Q93">
            <v>0</v>
          </cell>
          <cell r="R93">
            <v>0</v>
          </cell>
          <cell r="S93">
            <v>0</v>
          </cell>
          <cell r="T93">
            <v>0</v>
          </cell>
        </row>
        <row r="94">
          <cell r="E94" t="str">
            <v>-</v>
          </cell>
          <cell r="F94" t="str">
            <v>Puertos</v>
          </cell>
          <cell r="H94">
            <v>0.37303448275862067</v>
          </cell>
          <cell r="I94">
            <v>0.49737931034482757</v>
          </cell>
          <cell r="J94">
            <v>0.87041379310344802</v>
          </cell>
          <cell r="K94">
            <v>0.62172413793103498</v>
          </cell>
          <cell r="L94">
            <v>0</v>
          </cell>
          <cell r="M94">
            <v>0</v>
          </cell>
          <cell r="N94">
            <v>0</v>
          </cell>
          <cell r="O94">
            <v>0</v>
          </cell>
          <cell r="P94">
            <v>0</v>
          </cell>
          <cell r="Q94">
            <v>0</v>
          </cell>
          <cell r="R94">
            <v>1.7</v>
          </cell>
          <cell r="S94">
            <v>1.9434482758620699</v>
          </cell>
          <cell r="T94">
            <v>6.0060000000000011</v>
          </cell>
        </row>
        <row r="95">
          <cell r="E95" t="str">
            <v>-</v>
          </cell>
          <cell r="F95" t="str">
            <v>Servicios Públicos Domiciliarios</v>
          </cell>
          <cell r="H95">
            <v>0</v>
          </cell>
          <cell r="I95">
            <v>0</v>
          </cell>
          <cell r="J95">
            <v>0</v>
          </cell>
          <cell r="K95">
            <v>0</v>
          </cell>
          <cell r="L95">
            <v>0</v>
          </cell>
          <cell r="M95">
            <v>0</v>
          </cell>
          <cell r="N95">
            <v>0</v>
          </cell>
          <cell r="O95">
            <v>0</v>
          </cell>
          <cell r="P95">
            <v>0</v>
          </cell>
          <cell r="Q95">
            <v>0</v>
          </cell>
          <cell r="R95">
            <v>0</v>
          </cell>
          <cell r="S95">
            <v>0</v>
          </cell>
          <cell r="T95">
            <v>0</v>
          </cell>
        </row>
        <row r="96">
          <cell r="E96" t="str">
            <v>Fondo de Defensa Nacional</v>
          </cell>
          <cell r="H96">
            <v>0</v>
          </cell>
          <cell r="I96">
            <v>0</v>
          </cell>
          <cell r="J96">
            <v>2.0767363583403453</v>
          </cell>
          <cell r="K96">
            <v>0</v>
          </cell>
          <cell r="L96">
            <v>2.1445764127127966</v>
          </cell>
          <cell r="M96">
            <v>3.4612272639005761</v>
          </cell>
          <cell r="N96">
            <v>2.0767363583403453</v>
          </cell>
          <cell r="O96">
            <v>0</v>
          </cell>
          <cell r="P96">
            <v>4.1534727166806906</v>
          </cell>
          <cell r="Q96">
            <v>4.1534727166806906</v>
          </cell>
          <cell r="R96">
            <v>3.3227781733445529</v>
          </cell>
          <cell r="S96">
            <v>1.1227781733445497</v>
          </cell>
          <cell r="T96">
            <v>22.511778173344545</v>
          </cell>
        </row>
        <row r="97">
          <cell r="E97" t="str">
            <v>Fondo de Estupefacientes</v>
          </cell>
          <cell r="H97">
            <v>0.1962242885319809</v>
          </cell>
          <cell r="I97">
            <v>0.1</v>
          </cell>
          <cell r="J97">
            <v>0.34241138348830702</v>
          </cell>
          <cell r="K97">
            <v>0.3924485770639618</v>
          </cell>
          <cell r="L97">
            <v>0.29433643279797134</v>
          </cell>
          <cell r="M97">
            <v>0.3924485770639618</v>
          </cell>
          <cell r="N97">
            <v>0.29433643279797134</v>
          </cell>
          <cell r="O97">
            <v>0.3924485770639618</v>
          </cell>
          <cell r="P97">
            <v>0.3924485770639618</v>
          </cell>
          <cell r="Q97">
            <v>0.3924485770639618</v>
          </cell>
          <cell r="R97">
            <v>0</v>
          </cell>
          <cell r="S97">
            <v>0.2</v>
          </cell>
          <cell r="T97">
            <v>3.3895514229360399</v>
          </cell>
        </row>
        <row r="98">
          <cell r="E98" t="str">
            <v>Fondo Rotatorio de Minas y Energía</v>
          </cell>
          <cell r="H98">
            <v>0</v>
          </cell>
          <cell r="I98">
            <v>0.49733333333333329</v>
          </cell>
          <cell r="J98">
            <v>0</v>
          </cell>
          <cell r="K98">
            <v>0</v>
          </cell>
          <cell r="L98">
            <v>0.74866666666666704</v>
          </cell>
          <cell r="M98">
            <v>0</v>
          </cell>
          <cell r="N98">
            <v>0</v>
          </cell>
          <cell r="O98">
            <v>0</v>
          </cell>
          <cell r="P98">
            <v>0</v>
          </cell>
          <cell r="Q98">
            <v>0</v>
          </cell>
          <cell r="R98">
            <v>0</v>
          </cell>
          <cell r="S98">
            <v>0.6</v>
          </cell>
          <cell r="T98">
            <v>1.8460000000000005</v>
          </cell>
        </row>
        <row r="99">
          <cell r="E99" t="str">
            <v>Fondo de Bienestar Social Dian</v>
          </cell>
          <cell r="H99">
            <v>0</v>
          </cell>
          <cell r="I99">
            <v>0</v>
          </cell>
          <cell r="J99">
            <v>0</v>
          </cell>
          <cell r="K99">
            <v>0</v>
          </cell>
          <cell r="L99">
            <v>0</v>
          </cell>
          <cell r="M99">
            <v>0</v>
          </cell>
          <cell r="N99">
            <v>0</v>
          </cell>
          <cell r="O99">
            <v>0</v>
          </cell>
          <cell r="P99">
            <v>0</v>
          </cell>
          <cell r="Q99">
            <v>0</v>
          </cell>
          <cell r="R99">
            <v>0</v>
          </cell>
          <cell r="S99">
            <v>0</v>
          </cell>
          <cell r="T99">
            <v>0</v>
          </cell>
        </row>
        <row r="100">
          <cell r="E100" t="str">
            <v>Financiación Sector Justicia</v>
          </cell>
          <cell r="H100">
            <v>2</v>
          </cell>
          <cell r="I100">
            <v>1.9</v>
          </cell>
          <cell r="J100">
            <v>1.9</v>
          </cell>
          <cell r="K100">
            <v>1.7</v>
          </cell>
          <cell r="L100">
            <v>2.15</v>
          </cell>
          <cell r="M100">
            <v>1.85</v>
          </cell>
          <cell r="N100">
            <v>8.5496599999999994</v>
          </cell>
          <cell r="O100">
            <v>8.5496599999999994</v>
          </cell>
          <cell r="P100">
            <v>8.5496599999999994</v>
          </cell>
          <cell r="Q100">
            <v>8.5496599999999994</v>
          </cell>
          <cell r="R100">
            <v>8.5496599999999994</v>
          </cell>
          <cell r="S100">
            <v>11.44966</v>
          </cell>
          <cell r="T100">
            <v>65.697959999999995</v>
          </cell>
        </row>
        <row r="101">
          <cell r="E101" t="str">
            <v>Contribución para la Descentralización</v>
          </cell>
          <cell r="H101">
            <v>14.557499999999999</v>
          </cell>
          <cell r="I101">
            <v>14.6</v>
          </cell>
          <cell r="J101">
            <v>14.557499999999999</v>
          </cell>
          <cell r="K101">
            <v>17.425194900000001</v>
          </cell>
          <cell r="L101">
            <v>17.0811949</v>
          </cell>
          <cell r="M101">
            <v>17.0811949</v>
          </cell>
          <cell r="N101">
            <v>9.6066789843892106</v>
          </cell>
          <cell r="O101">
            <v>9.6066789843892106</v>
          </cell>
          <cell r="P101">
            <v>9.6066789843892106</v>
          </cell>
          <cell r="Q101">
            <v>9.6066789843892106</v>
          </cell>
          <cell r="R101">
            <v>9.6066789843892106</v>
          </cell>
          <cell r="S101">
            <v>10.757774478053955</v>
          </cell>
          <cell r="T101">
            <v>154.09375410000001</v>
          </cell>
        </row>
        <row r="102">
          <cell r="E102" t="str">
            <v>Comisión Regulación Energía y Gas</v>
          </cell>
          <cell r="H102">
            <v>0</v>
          </cell>
          <cell r="I102">
            <v>0</v>
          </cell>
          <cell r="J102">
            <v>0</v>
          </cell>
          <cell r="K102">
            <v>0</v>
          </cell>
          <cell r="L102">
            <v>0</v>
          </cell>
          <cell r="M102">
            <v>0</v>
          </cell>
          <cell r="N102">
            <v>0</v>
          </cell>
          <cell r="O102">
            <v>0</v>
          </cell>
          <cell r="P102">
            <v>0</v>
          </cell>
          <cell r="Q102">
            <v>0</v>
          </cell>
          <cell r="R102">
            <v>0</v>
          </cell>
          <cell r="S102">
            <v>0</v>
          </cell>
          <cell r="T102">
            <v>0</v>
          </cell>
        </row>
        <row r="103">
          <cell r="E103" t="str">
            <v>Comisión Regulación Agua Potable</v>
          </cell>
          <cell r="H103">
            <v>0</v>
          </cell>
          <cell r="I103">
            <v>0</v>
          </cell>
          <cell r="J103">
            <v>0</v>
          </cell>
          <cell r="K103">
            <v>0</v>
          </cell>
          <cell r="L103">
            <v>0</v>
          </cell>
          <cell r="M103">
            <v>0</v>
          </cell>
          <cell r="N103">
            <v>0</v>
          </cell>
          <cell r="O103">
            <v>0</v>
          </cell>
          <cell r="P103">
            <v>0</v>
          </cell>
          <cell r="Q103">
            <v>0</v>
          </cell>
          <cell r="R103">
            <v>0</v>
          </cell>
          <cell r="S103">
            <v>0</v>
          </cell>
          <cell r="T103">
            <v>0</v>
          </cell>
        </row>
        <row r="104">
          <cell r="E104" t="str">
            <v>Comisión Regulación Telecomunicaciones</v>
          </cell>
          <cell r="H104">
            <v>0</v>
          </cell>
          <cell r="I104">
            <v>0</v>
          </cell>
          <cell r="J104">
            <v>0</v>
          </cell>
          <cell r="K104">
            <v>0</v>
          </cell>
          <cell r="L104">
            <v>0</v>
          </cell>
          <cell r="M104">
            <v>0</v>
          </cell>
          <cell r="N104">
            <v>0</v>
          </cell>
          <cell r="O104">
            <v>0</v>
          </cell>
          <cell r="P104">
            <v>0</v>
          </cell>
          <cell r="Q104">
            <v>0</v>
          </cell>
          <cell r="R104">
            <v>0</v>
          </cell>
          <cell r="S104">
            <v>0</v>
          </cell>
          <cell r="T104">
            <v>0</v>
          </cell>
        </row>
        <row r="105">
          <cell r="E105" t="str">
            <v>Unidad Minero-Energética</v>
          </cell>
          <cell r="H105">
            <v>0</v>
          </cell>
          <cell r="I105">
            <v>0</v>
          </cell>
          <cell r="J105">
            <v>0</v>
          </cell>
          <cell r="K105">
            <v>0</v>
          </cell>
          <cell r="L105">
            <v>0</v>
          </cell>
          <cell r="M105">
            <v>0</v>
          </cell>
          <cell r="N105">
            <v>0</v>
          </cell>
          <cell r="O105">
            <v>0</v>
          </cell>
          <cell r="P105">
            <v>0</v>
          </cell>
          <cell r="Q105">
            <v>0</v>
          </cell>
          <cell r="R105">
            <v>0</v>
          </cell>
          <cell r="S105">
            <v>0</v>
          </cell>
          <cell r="T105">
            <v>0</v>
          </cell>
        </row>
        <row r="106">
          <cell r="E106" t="str">
            <v>Compensación Canales Radioelétricos</v>
          </cell>
          <cell r="H106">
            <v>0</v>
          </cell>
          <cell r="I106">
            <v>0</v>
          </cell>
          <cell r="J106">
            <v>0</v>
          </cell>
          <cell r="K106">
            <v>0</v>
          </cell>
          <cell r="L106">
            <v>0</v>
          </cell>
          <cell r="M106">
            <v>0</v>
          </cell>
          <cell r="N106">
            <v>0</v>
          </cell>
          <cell r="O106">
            <v>0</v>
          </cell>
          <cell r="P106">
            <v>0</v>
          </cell>
          <cell r="Q106">
            <v>0</v>
          </cell>
          <cell r="R106">
            <v>0</v>
          </cell>
          <cell r="S106">
            <v>0</v>
          </cell>
          <cell r="T106">
            <v>0</v>
          </cell>
        </row>
        <row r="107">
          <cell r="E107" t="str">
            <v>Otros</v>
          </cell>
          <cell r="H107">
            <v>0</v>
          </cell>
          <cell r="I107">
            <v>0</v>
          </cell>
          <cell r="J107">
            <v>0</v>
          </cell>
          <cell r="K107">
            <v>0</v>
          </cell>
          <cell r="L107">
            <v>0</v>
          </cell>
          <cell r="M107">
            <v>0</v>
          </cell>
          <cell r="N107">
            <v>0</v>
          </cell>
          <cell r="O107">
            <v>0</v>
          </cell>
          <cell r="P107">
            <v>0</v>
          </cell>
          <cell r="Q107">
            <v>0</v>
          </cell>
          <cell r="R107">
            <v>0</v>
          </cell>
          <cell r="S107">
            <v>0</v>
          </cell>
          <cell r="T107">
            <v>0</v>
          </cell>
        </row>
        <row r="108">
          <cell r="H108">
            <v>0</v>
          </cell>
          <cell r="I108">
            <v>0</v>
          </cell>
          <cell r="J108">
            <v>0</v>
          </cell>
          <cell r="K108">
            <v>0</v>
          </cell>
          <cell r="L108">
            <v>0</v>
          </cell>
          <cell r="M108">
            <v>0</v>
          </cell>
          <cell r="N108">
            <v>0</v>
          </cell>
          <cell r="O108">
            <v>0</v>
          </cell>
          <cell r="P108">
            <v>0</v>
          </cell>
          <cell r="Q108">
            <v>0</v>
          </cell>
          <cell r="R108">
            <v>0</v>
          </cell>
          <cell r="S108">
            <v>0</v>
          </cell>
          <cell r="T108">
            <v>0</v>
          </cell>
        </row>
        <row r="109">
          <cell r="D109" t="str">
            <v>4.</v>
          </cell>
          <cell r="E109" t="str">
            <v>INGRESOS POR DISTRIBUIR</v>
          </cell>
          <cell r="H109">
            <v>5.6520978946527904</v>
          </cell>
          <cell r="I109">
            <v>15.4147884272444</v>
          </cell>
          <cell r="J109">
            <v>11.2844003974697</v>
          </cell>
          <cell r="K109">
            <v>2.6923314382546799</v>
          </cell>
          <cell r="L109">
            <v>9.684751595645599</v>
          </cell>
          <cell r="M109">
            <v>12.567473159424969</v>
          </cell>
          <cell r="N109">
            <v>6.8334139344049625</v>
          </cell>
          <cell r="O109">
            <v>14.800599136654286</v>
          </cell>
          <cell r="P109">
            <v>6.8388235676887454</v>
          </cell>
          <cell r="Q109">
            <v>13.633625146306517</v>
          </cell>
          <cell r="R109">
            <v>4.9314737857612929</v>
          </cell>
          <cell r="S109">
            <v>15.794591269759209</v>
          </cell>
          <cell r="T109">
            <v>120.12836975326715</v>
          </cell>
        </row>
        <row r="110">
          <cell r="H110">
            <v>5.6520978946527904</v>
          </cell>
          <cell r="I110">
            <v>15.4147884272444</v>
          </cell>
          <cell r="J110">
            <v>11.2844003974697</v>
          </cell>
          <cell r="K110">
            <v>2.6923314382546799</v>
          </cell>
          <cell r="L110">
            <v>9.684751595645599</v>
          </cell>
          <cell r="M110">
            <v>12.567473159424969</v>
          </cell>
          <cell r="N110">
            <v>6.8334139344049625</v>
          </cell>
          <cell r="O110">
            <v>14.800599136654286</v>
          </cell>
          <cell r="P110">
            <v>6.8388235676887454</v>
          </cell>
          <cell r="Q110">
            <v>13.633625146306517</v>
          </cell>
          <cell r="R110">
            <v>4.9314737857612929</v>
          </cell>
          <cell r="S110">
            <v>15.794591269759209</v>
          </cell>
          <cell r="T110">
            <v>120.12836975326715</v>
          </cell>
        </row>
        <row r="111">
          <cell r="C111" t="str">
            <v>confis</v>
          </cell>
          <cell r="H111">
            <v>35845.782996527778</v>
          </cell>
          <cell r="S111" t="str">
            <v>c:\ingres97.xls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EPENDIENTE"/>
    </sheetNames>
    <sheetDataSet>
      <sheetData sheetId="0">
        <row r="1">
          <cell r="D1" t="str">
            <v>Fecha</v>
          </cell>
          <cell r="E1" t="str">
            <v>ITCR_IPC_NT</v>
          </cell>
          <cell r="K1" t="str">
            <v>ICTR_IPC_USA</v>
          </cell>
        </row>
        <row r="2">
          <cell r="D2">
            <v>34759</v>
          </cell>
          <cell r="E2">
            <v>117.43859696794156</v>
          </cell>
          <cell r="J2">
            <v>34759</v>
          </cell>
          <cell r="K2">
            <v>118.1207954174579</v>
          </cell>
        </row>
        <row r="3">
          <cell r="D3">
            <v>34851</v>
          </cell>
          <cell r="E3">
            <v>117.53652520819854</v>
          </cell>
          <cell r="J3">
            <v>34851</v>
          </cell>
          <cell r="K3">
            <v>114.34742535091415</v>
          </cell>
        </row>
        <row r="4">
          <cell r="D4">
            <v>34943</v>
          </cell>
          <cell r="E4">
            <v>122.11181859786689</v>
          </cell>
          <cell r="J4">
            <v>34943</v>
          </cell>
          <cell r="K4">
            <v>118.6520847800184</v>
          </cell>
        </row>
        <row r="5">
          <cell r="D5">
            <v>35034</v>
          </cell>
          <cell r="E5">
            <v>126.03895640704434</v>
          </cell>
          <cell r="J5">
            <v>35034</v>
          </cell>
          <cell r="K5">
            <v>123.85431439575392</v>
          </cell>
        </row>
        <row r="6">
          <cell r="D6">
            <v>35125</v>
          </cell>
          <cell r="E6">
            <v>119.19552063227496</v>
          </cell>
          <cell r="J6">
            <v>35125</v>
          </cell>
          <cell r="K6">
            <v>121.30468090154882</v>
          </cell>
        </row>
        <row r="7">
          <cell r="D7">
            <v>35217</v>
          </cell>
          <cell r="E7">
            <v>114.10200787561298</v>
          </cell>
          <cell r="J7">
            <v>35217</v>
          </cell>
          <cell r="K7">
            <v>119.15839440323424</v>
          </cell>
        </row>
        <row r="8">
          <cell r="D8">
            <v>35309</v>
          </cell>
          <cell r="E8">
            <v>109.69536565964999</v>
          </cell>
          <cell r="J8">
            <v>35309</v>
          </cell>
          <cell r="K8">
            <v>113.80376551578127</v>
          </cell>
        </row>
        <row r="9">
          <cell r="D9">
            <v>35400</v>
          </cell>
          <cell r="E9">
            <v>103.08907339752791</v>
          </cell>
          <cell r="J9">
            <v>35400</v>
          </cell>
          <cell r="K9">
            <v>106.38103273005997</v>
          </cell>
        </row>
        <row r="10">
          <cell r="D10">
            <v>35490</v>
          </cell>
          <cell r="E10">
            <v>102.68932753315626</v>
          </cell>
          <cell r="J10">
            <v>35490</v>
          </cell>
          <cell r="K10">
            <v>106.9324924656167</v>
          </cell>
        </row>
        <row r="11">
          <cell r="D11">
            <v>35582</v>
          </cell>
          <cell r="E11">
            <v>100.10516525866707</v>
          </cell>
          <cell r="J11">
            <v>35582</v>
          </cell>
          <cell r="K11">
            <v>103.75810205826265</v>
          </cell>
        </row>
        <row r="12">
          <cell r="D12">
            <v>35674</v>
          </cell>
          <cell r="E12">
            <v>104.77077406026086</v>
          </cell>
          <cell r="J12">
            <v>35674</v>
          </cell>
          <cell r="K12">
            <v>108.20549095663118</v>
          </cell>
        </row>
        <row r="13">
          <cell r="D13">
            <v>35765</v>
          </cell>
          <cell r="E13">
            <v>114.89524799392906</v>
          </cell>
          <cell r="J13">
            <v>35765</v>
          </cell>
          <cell r="K13">
            <v>117.63541478168611</v>
          </cell>
        </row>
        <row r="14">
          <cell r="D14">
            <v>35855</v>
          </cell>
          <cell r="E14">
            <v>113.12847182714255</v>
          </cell>
          <cell r="J14">
            <v>35855</v>
          </cell>
          <cell r="K14">
            <v>116.67572332970866</v>
          </cell>
        </row>
        <row r="15">
          <cell r="D15">
            <v>35947</v>
          </cell>
          <cell r="E15">
            <v>109.16777037582358</v>
          </cell>
          <cell r="J15">
            <v>35947</v>
          </cell>
          <cell r="K15">
            <v>112.17439785244255</v>
          </cell>
        </row>
        <row r="16">
          <cell r="D16">
            <v>36039</v>
          </cell>
          <cell r="E16">
            <v>110.18686598182819</v>
          </cell>
          <cell r="J16">
            <v>36039</v>
          </cell>
          <cell r="K16">
            <v>114.45031888172464</v>
          </cell>
        </row>
        <row r="17">
          <cell r="D17">
            <v>36130</v>
          </cell>
          <cell r="E17">
            <v>122.00728987296667</v>
          </cell>
          <cell r="J17">
            <v>36130</v>
          </cell>
          <cell r="K17">
            <v>124.15358940379129</v>
          </cell>
        </row>
        <row r="18">
          <cell r="D18">
            <v>36220</v>
          </cell>
          <cell r="E18">
            <v>114.8893825934324</v>
          </cell>
          <cell r="J18">
            <v>36220</v>
          </cell>
          <cell r="K18">
            <v>119.72813494556488</v>
          </cell>
        </row>
        <row r="19">
          <cell r="D19">
            <v>36312</v>
          </cell>
          <cell r="E19">
            <v>117.34798711157259</v>
          </cell>
          <cell r="J19">
            <v>36312</v>
          </cell>
          <cell r="K19">
            <v>123.63976615876193</v>
          </cell>
        </row>
        <row r="20">
          <cell r="D20">
            <v>36404</v>
          </cell>
          <cell r="E20">
            <v>133.73296282783241</v>
          </cell>
          <cell r="J20">
            <v>36404</v>
          </cell>
          <cell r="K20">
            <v>142.13987895718836</v>
          </cell>
        </row>
        <row r="21">
          <cell r="D21">
            <v>36495</v>
          </cell>
          <cell r="E21">
            <v>134.39271961632619</v>
          </cell>
          <cell r="J21">
            <v>36495</v>
          </cell>
          <cell r="K21">
            <v>144.78962459509853</v>
          </cell>
        </row>
        <row r="22">
          <cell r="D22">
            <v>36586</v>
          </cell>
          <cell r="E22">
            <v>129.76311604418819</v>
          </cell>
          <cell r="J22">
            <v>36586</v>
          </cell>
          <cell r="K22">
            <v>141.10242382349645</v>
          </cell>
        </row>
        <row r="23">
          <cell r="D23">
            <v>36678</v>
          </cell>
          <cell r="E23">
            <v>133.92153656244693</v>
          </cell>
          <cell r="J23">
            <v>36678</v>
          </cell>
          <cell r="K23">
            <v>145.94636350712707</v>
          </cell>
        </row>
        <row r="24">
          <cell r="D24">
            <v>36770</v>
          </cell>
          <cell r="E24">
            <v>142.38121350499958</v>
          </cell>
          <cell r="J24">
            <v>36770</v>
          </cell>
          <cell r="K24">
            <v>155.90991964910839</v>
          </cell>
        </row>
        <row r="25">
          <cell r="D25">
            <v>36861</v>
          </cell>
          <cell r="E25">
            <v>139.13406439147843</v>
          </cell>
          <cell r="J25">
            <v>36861</v>
          </cell>
          <cell r="K25">
            <v>153.83738709756093</v>
          </cell>
        </row>
        <row r="26">
          <cell r="D26">
            <v>36951</v>
          </cell>
          <cell r="E26">
            <v>142.1815750535097</v>
          </cell>
          <cell r="J26">
            <v>36951</v>
          </cell>
          <cell r="K26">
            <v>156.52828114941596</v>
          </cell>
        </row>
        <row r="27">
          <cell r="D27">
            <v>37043</v>
          </cell>
          <cell r="E27">
            <v>141.9328913354434</v>
          </cell>
          <cell r="J27">
            <v>37043</v>
          </cell>
          <cell r="K27">
            <v>158.24563286999427</v>
          </cell>
        </row>
        <row r="28">
          <cell r="D28">
            <v>37135</v>
          </cell>
          <cell r="E28">
            <v>140.00523478423622</v>
          </cell>
          <cell r="J28">
            <v>37135</v>
          </cell>
          <cell r="K28">
            <v>156.31921505486704</v>
          </cell>
        </row>
        <row r="29">
          <cell r="D29">
            <v>37226</v>
          </cell>
          <cell r="E29">
            <v>139.85317317374435</v>
          </cell>
          <cell r="J29">
            <v>37226</v>
          </cell>
          <cell r="K29">
            <v>155.15715387949172</v>
          </cell>
        </row>
        <row r="30">
          <cell r="D30">
            <v>37316</v>
          </cell>
          <cell r="E30">
            <v>132.79790626466342</v>
          </cell>
          <cell r="J30">
            <v>37316</v>
          </cell>
          <cell r="K30">
            <v>150.36801452459406</v>
          </cell>
        </row>
        <row r="31">
          <cell r="D31">
            <v>37408</v>
          </cell>
          <cell r="E31">
            <v>131.17978744000763</v>
          </cell>
          <cell r="J31">
            <v>37408</v>
          </cell>
          <cell r="K31">
            <v>150.51409136705891</v>
          </cell>
        </row>
        <row r="32">
          <cell r="D32">
            <v>37500</v>
          </cell>
          <cell r="E32">
            <v>145.83828923282172</v>
          </cell>
          <cell r="J32">
            <v>37500</v>
          </cell>
          <cell r="K32">
            <v>171.06401777915949</v>
          </cell>
        </row>
        <row r="33">
          <cell r="D33">
            <v>37591</v>
          </cell>
          <cell r="E33">
            <v>153.17076086507549</v>
          </cell>
          <cell r="J33">
            <v>37591</v>
          </cell>
          <cell r="K33">
            <v>179.09666884298613</v>
          </cell>
        </row>
        <row r="34">
          <cell r="D34">
            <v>37681</v>
          </cell>
          <cell r="E34">
            <v>160.0211735439772</v>
          </cell>
          <cell r="J34">
            <v>37681</v>
          </cell>
          <cell r="K34">
            <v>185.65928350903732</v>
          </cell>
        </row>
        <row r="35">
          <cell r="D35">
            <v>37773</v>
          </cell>
          <cell r="E35">
            <v>158.42354197674209</v>
          </cell>
          <cell r="J35">
            <v>37773</v>
          </cell>
          <cell r="K35">
            <v>177.37871058023416</v>
          </cell>
        </row>
        <row r="36">
          <cell r="D36">
            <v>37865</v>
          </cell>
          <cell r="E36">
            <v>158.37351253703628</v>
          </cell>
          <cell r="J36">
            <v>37865</v>
          </cell>
          <cell r="K36">
            <v>176.81746776137672</v>
          </cell>
        </row>
        <row r="37">
          <cell r="D37">
            <v>37956</v>
          </cell>
          <cell r="E37">
            <v>160.05957672235022</v>
          </cell>
          <cell r="J37">
            <v>37956</v>
          </cell>
          <cell r="K37">
            <v>174.76559247322075</v>
          </cell>
        </row>
        <row r="38">
          <cell r="D38">
            <v>38047</v>
          </cell>
          <cell r="E38">
            <v>150.91091172472491</v>
          </cell>
          <cell r="J38">
            <v>38047</v>
          </cell>
          <cell r="K38">
            <v>164.07911431420655</v>
          </cell>
        </row>
        <row r="39">
          <cell r="D39">
            <v>38139</v>
          </cell>
          <cell r="E39">
            <v>145.88709296009787</v>
          </cell>
          <cell r="J39">
            <v>38139</v>
          </cell>
          <cell r="K39">
            <v>161.93985409962303</v>
          </cell>
        </row>
        <row r="40">
          <cell r="D40">
            <v>38231</v>
          </cell>
          <cell r="E40">
            <v>141.36042067427775</v>
          </cell>
          <cell r="J40">
            <v>38231</v>
          </cell>
          <cell r="K40">
            <v>156.1008695925963</v>
          </cell>
        </row>
        <row r="41">
          <cell r="D41">
            <v>38322</v>
          </cell>
          <cell r="E41">
            <v>139.04822911928468</v>
          </cell>
          <cell r="J41">
            <v>38322</v>
          </cell>
          <cell r="K41">
            <v>150.64010343256362</v>
          </cell>
        </row>
        <row r="42">
          <cell r="D42">
            <v>38412</v>
          </cell>
          <cell r="E42">
            <v>129.41820509369609</v>
          </cell>
          <cell r="J42">
            <v>38412</v>
          </cell>
          <cell r="K42">
            <v>139.31827171339773</v>
          </cell>
        </row>
        <row r="43">
          <cell r="D43">
            <v>38504</v>
          </cell>
          <cell r="E43">
            <v>126.82050587008257</v>
          </cell>
          <cell r="J43">
            <v>38504</v>
          </cell>
          <cell r="K43">
            <v>138.10176861574578</v>
          </cell>
        </row>
        <row r="44">
          <cell r="D44">
            <v>38596</v>
          </cell>
          <cell r="E44">
            <v>125.77573581875701</v>
          </cell>
          <cell r="J44">
            <v>38596</v>
          </cell>
          <cell r="K44">
            <v>137.02798897855556</v>
          </cell>
        </row>
        <row r="45">
          <cell r="D45">
            <v>38687</v>
          </cell>
          <cell r="E45">
            <v>124.65702527107099</v>
          </cell>
          <cell r="J45">
            <v>38687</v>
          </cell>
          <cell r="K45">
            <v>135.45204818327019</v>
          </cell>
        </row>
        <row r="46">
          <cell r="D46">
            <v>38777</v>
          </cell>
          <cell r="E46">
            <v>123.54327070619054</v>
          </cell>
          <cell r="J46">
            <v>38777</v>
          </cell>
          <cell r="K46">
            <v>133.26694631508838</v>
          </cell>
        </row>
        <row r="47">
          <cell r="D47">
            <v>38869</v>
          </cell>
          <cell r="E47">
            <v>132.83659269611368</v>
          </cell>
          <cell r="J47">
            <v>38869</v>
          </cell>
          <cell r="K47">
            <v>143.44864897702803</v>
          </cell>
        </row>
        <row r="48">
          <cell r="D48">
            <v>38961</v>
          </cell>
          <cell r="E48">
            <v>133.26397966323944</v>
          </cell>
          <cell r="J48">
            <v>38961</v>
          </cell>
          <cell r="K48">
            <v>142.82171623691065</v>
          </cell>
        </row>
        <row r="49">
          <cell r="D49">
            <v>39052</v>
          </cell>
          <cell r="E49">
            <v>126.7653768371549</v>
          </cell>
          <cell r="J49">
            <v>39052</v>
          </cell>
          <cell r="K49">
            <v>133.60059595208463</v>
          </cell>
        </row>
        <row r="50">
          <cell r="D50">
            <v>39142</v>
          </cell>
          <cell r="E50">
            <v>121.05860100380455</v>
          </cell>
          <cell r="J50">
            <v>39142</v>
          </cell>
          <cell r="K50">
            <v>127.28124625947383</v>
          </cell>
        </row>
        <row r="51">
          <cell r="D51">
            <v>39234</v>
          </cell>
          <cell r="E51">
            <v>110.51829220935117</v>
          </cell>
          <cell r="J51">
            <v>39234</v>
          </cell>
          <cell r="K51">
            <v>115.51819427218443</v>
          </cell>
        </row>
        <row r="52">
          <cell r="D52">
            <v>39326</v>
          </cell>
          <cell r="E52">
            <v>113.15348406033229</v>
          </cell>
          <cell r="J52">
            <v>39326</v>
          </cell>
          <cell r="K52">
            <v>116.46585214207397</v>
          </cell>
        </row>
        <row r="53">
          <cell r="D53">
            <v>39417</v>
          </cell>
          <cell r="E53">
            <v>116.00601550060431</v>
          </cell>
          <cell r="J53">
            <v>39417</v>
          </cell>
          <cell r="K53">
            <v>115.55130368270675</v>
          </cell>
        </row>
        <row r="54">
          <cell r="D54">
            <v>39508</v>
          </cell>
          <cell r="E54">
            <v>109.73286372666638</v>
          </cell>
          <cell r="J54">
            <v>39508</v>
          </cell>
          <cell r="K54">
            <v>107.3826398625925</v>
          </cell>
        </row>
        <row r="55">
          <cell r="D55">
            <v>39600</v>
          </cell>
          <cell r="E55">
            <v>101.38678845316939</v>
          </cell>
          <cell r="J55">
            <v>39600</v>
          </cell>
          <cell r="K55">
            <v>98.566279500474522</v>
          </cell>
        </row>
        <row r="56">
          <cell r="D56">
            <v>39692</v>
          </cell>
          <cell r="E56">
            <v>108.48709711623326</v>
          </cell>
          <cell r="J56">
            <v>39692</v>
          </cell>
          <cell r="K56">
            <v>105.86091701345755</v>
          </cell>
        </row>
        <row r="57">
          <cell r="D57">
            <v>39783</v>
          </cell>
          <cell r="E57">
            <v>120.47649337464439</v>
          </cell>
          <cell r="J57">
            <v>39783</v>
          </cell>
          <cell r="K57">
            <v>123.41222641945355</v>
          </cell>
        </row>
        <row r="58">
          <cell r="D58">
            <v>39873</v>
          </cell>
          <cell r="E58">
            <v>121.88184319879748</v>
          </cell>
          <cell r="J58">
            <v>39873</v>
          </cell>
          <cell r="K58">
            <v>127.25493121533113</v>
          </cell>
        </row>
        <row r="59">
          <cell r="D59">
            <v>39965</v>
          </cell>
          <cell r="E59">
            <v>115.75731491500871</v>
          </cell>
          <cell r="J59">
            <v>39965</v>
          </cell>
          <cell r="K59">
            <v>117.82744245592333</v>
          </cell>
        </row>
        <row r="60">
          <cell r="D60">
            <v>40057</v>
          </cell>
          <cell r="E60">
            <v>108.05628146578569</v>
          </cell>
          <cell r="J60">
            <v>40057</v>
          </cell>
          <cell r="K60">
            <v>107.28144268656918</v>
          </cell>
        </row>
        <row r="61">
          <cell r="D61">
            <v>40148</v>
          </cell>
          <cell r="E61">
            <v>107.67717587367542</v>
          </cell>
          <cell r="J61">
            <v>40148</v>
          </cell>
          <cell r="K61">
            <v>104.92356914855471</v>
          </cell>
        </row>
        <row r="62">
          <cell r="D62">
            <v>40238</v>
          </cell>
          <cell r="E62">
            <v>102.38957837514151</v>
          </cell>
          <cell r="J62">
            <v>40238</v>
          </cell>
          <cell r="K62">
            <v>102.96152652821928</v>
          </cell>
        </row>
        <row r="63">
          <cell r="D63">
            <v>40330</v>
          </cell>
          <cell r="E63">
            <v>101.08388509634626</v>
          </cell>
          <cell r="J63">
            <v>40330</v>
          </cell>
          <cell r="K63">
            <v>102.59274668381562</v>
          </cell>
        </row>
        <row r="64">
          <cell r="D64">
            <v>40422</v>
          </cell>
          <cell r="E64">
            <v>96.128243194129325</v>
          </cell>
          <cell r="J64">
            <v>40422</v>
          </cell>
          <cell r="K64">
            <v>96.424144042432729</v>
          </cell>
        </row>
        <row r="65">
          <cell r="D65">
            <v>40513</v>
          </cell>
          <cell r="E65">
            <v>100.58057393958238</v>
          </cell>
          <cell r="J65">
            <v>40513</v>
          </cell>
          <cell r="K65">
            <v>98.241196174520908</v>
          </cell>
        </row>
        <row r="66">
          <cell r="D66">
            <v>40603</v>
          </cell>
          <cell r="E66">
            <v>101.38275067876656</v>
          </cell>
          <cell r="J66">
            <v>40603</v>
          </cell>
          <cell r="K66">
            <v>98.247918436273835</v>
          </cell>
        </row>
        <row r="67">
          <cell r="D67">
            <v>40695</v>
          </cell>
          <cell r="E67">
            <v>99.301266408192248</v>
          </cell>
          <cell r="J67">
            <v>40695</v>
          </cell>
          <cell r="K67">
            <v>95.005164455478123</v>
          </cell>
        </row>
        <row r="68">
          <cell r="D68">
            <v>40787</v>
          </cell>
          <cell r="E68">
            <v>98.766203982972684</v>
          </cell>
          <cell r="J68">
            <v>40787</v>
          </cell>
          <cell r="K68">
            <v>94.644882381610998</v>
          </cell>
        </row>
        <row r="69">
          <cell r="D69">
            <v>40878</v>
          </cell>
          <cell r="E69">
            <v>102.98560338638345</v>
          </cell>
          <cell r="J69">
            <v>40878</v>
          </cell>
          <cell r="K69">
            <v>100.54345824675335</v>
          </cell>
        </row>
        <row r="70">
          <cell r="D70">
            <v>40969</v>
          </cell>
          <cell r="E70">
            <v>96.782614327990757</v>
          </cell>
          <cell r="J70">
            <v>40969</v>
          </cell>
          <cell r="K70">
            <v>93.584947009113378</v>
          </cell>
        </row>
        <row r="71">
          <cell r="D71">
            <v>41061</v>
          </cell>
          <cell r="E71">
            <v>94.712379057848295</v>
          </cell>
          <cell r="J71">
            <v>41061</v>
          </cell>
          <cell r="K71">
            <v>93.032670450294745</v>
          </cell>
        </row>
        <row r="72">
          <cell r="D72">
            <v>41153</v>
          </cell>
          <cell r="E72">
            <v>95.492975709252235</v>
          </cell>
          <cell r="J72">
            <v>41153</v>
          </cell>
          <cell r="K72">
            <v>93.572108772803588</v>
          </cell>
        </row>
        <row r="73">
          <cell r="D73">
            <v>41244</v>
          </cell>
          <cell r="E73">
            <v>96.941053164237019</v>
          </cell>
          <cell r="J73">
            <v>41244</v>
          </cell>
          <cell r="K73">
            <v>93.756280741401781</v>
          </cell>
        </row>
        <row r="74">
          <cell r="D74">
            <v>41334</v>
          </cell>
          <cell r="E74">
            <v>95.730412274068314</v>
          </cell>
          <cell r="J74">
            <v>41334</v>
          </cell>
          <cell r="K74">
            <v>92.848682753252078</v>
          </cell>
        </row>
        <row r="75">
          <cell r="D75">
            <v>41426</v>
          </cell>
          <cell r="E75">
            <v>98.452781470893612</v>
          </cell>
          <cell r="J75">
            <v>41426</v>
          </cell>
          <cell r="K75">
            <v>96.36659485000672</v>
          </cell>
        </row>
        <row r="76">
          <cell r="D76">
            <v>41518</v>
          </cell>
          <cell r="E76">
            <v>99.832428245089758</v>
          </cell>
          <cell r="J76">
            <v>41518</v>
          </cell>
          <cell r="K76">
            <v>98.609442258238531</v>
          </cell>
        </row>
        <row r="77">
          <cell r="D77">
            <v>41609</v>
          </cell>
          <cell r="E77">
            <v>100.72164745350146</v>
          </cell>
          <cell r="J77">
            <v>41609</v>
          </cell>
          <cell r="K77">
            <v>98.743910216540939</v>
          </cell>
        </row>
        <row r="78">
          <cell r="D78">
            <v>41699</v>
          </cell>
          <cell r="E78">
            <v>104.37050622665852</v>
          </cell>
          <cell r="J78">
            <v>41699</v>
          </cell>
          <cell r="K78">
            <v>103.18100486148126</v>
          </cell>
        </row>
        <row r="79">
          <cell r="D79">
            <v>41791</v>
          </cell>
          <cell r="E79">
            <v>99.472671498368797</v>
          </cell>
          <cell r="J79">
            <v>41791</v>
          </cell>
          <cell r="K79">
            <v>98.275969979257411</v>
          </cell>
        </row>
        <row r="80">
          <cell r="D80">
            <v>41883</v>
          </cell>
          <cell r="E80">
            <v>98.848362858347613</v>
          </cell>
          <cell r="J80">
            <v>41883</v>
          </cell>
          <cell r="K80">
            <v>97.602137754013555</v>
          </cell>
        </row>
        <row r="81">
          <cell r="D81">
            <v>41974</v>
          </cell>
          <cell r="E81">
            <v>109.76406257397203</v>
          </cell>
          <cell r="J81">
            <v>41974</v>
          </cell>
          <cell r="K81">
            <v>109.58201111528884</v>
          </cell>
        </row>
        <row r="82">
          <cell r="D82">
            <v>42064</v>
          </cell>
          <cell r="E82">
            <v>117.20772605433281</v>
          </cell>
          <cell r="J82">
            <v>42064</v>
          </cell>
          <cell r="K82">
            <v>121.60229023076236</v>
          </cell>
        </row>
        <row r="83">
          <cell r="D83">
            <v>42156</v>
          </cell>
          <cell r="E83">
            <v>116.25687377775385</v>
          </cell>
          <cell r="J83">
            <v>42156</v>
          </cell>
          <cell r="K83">
            <v>122.61408057396908</v>
          </cell>
        </row>
        <row r="84">
          <cell r="D84">
            <v>42248</v>
          </cell>
          <cell r="E84">
            <v>134.80074974213622</v>
          </cell>
          <cell r="J84">
            <v>42248</v>
          </cell>
          <cell r="K84">
            <v>143.57705187323043</v>
          </cell>
        </row>
        <row r="85">
          <cell r="D85">
            <v>42339</v>
          </cell>
          <cell r="E85">
            <v>136.95250697913949</v>
          </cell>
          <cell r="J85">
            <v>42339</v>
          </cell>
          <cell r="K85">
            <v>145.77767379385025</v>
          </cell>
        </row>
        <row r="86">
          <cell r="D86">
            <v>42430</v>
          </cell>
          <cell r="E86">
            <v>140.72113985014616</v>
          </cell>
          <cell r="J86">
            <v>42430</v>
          </cell>
          <cell r="K86">
            <v>150.90729508200846</v>
          </cell>
        </row>
        <row r="87">
          <cell r="D87">
            <v>42522</v>
          </cell>
          <cell r="E87">
            <v>128.61551572933138</v>
          </cell>
          <cell r="J87">
            <v>42522</v>
          </cell>
          <cell r="K87">
            <v>137.22257196685356</v>
          </cell>
        </row>
        <row r="88">
          <cell r="D88">
            <v>42614</v>
          </cell>
          <cell r="E88">
            <v>125.4781952636301</v>
          </cell>
          <cell r="J88">
            <v>42614</v>
          </cell>
          <cell r="K88">
            <v>134.63833201122929</v>
          </cell>
        </row>
        <row r="89">
          <cell r="D89">
            <v>42705</v>
          </cell>
          <cell r="E89">
            <v>126.94189545903991</v>
          </cell>
          <cell r="J89">
            <v>42705</v>
          </cell>
          <cell r="K89">
            <v>137.96501500326198</v>
          </cell>
        </row>
        <row r="90">
          <cell r="D90">
            <v>42795</v>
          </cell>
          <cell r="E90">
            <v>121.45221052444795</v>
          </cell>
          <cell r="J90">
            <v>42795</v>
          </cell>
          <cell r="K90">
            <v>131.90335731426663</v>
          </cell>
        </row>
        <row r="91">
          <cell r="D91">
            <v>42887</v>
          </cell>
          <cell r="E91">
            <v>121.63520347602368</v>
          </cell>
          <cell r="J91">
            <v>42887</v>
          </cell>
          <cell r="K91">
            <v>130.69085770694971</v>
          </cell>
        </row>
        <row r="92">
          <cell r="D92">
            <v>42979</v>
          </cell>
          <cell r="E92">
            <v>125.7985854508013</v>
          </cell>
          <cell r="J92">
            <v>42979</v>
          </cell>
          <cell r="K92">
            <v>133.53458930758325</v>
          </cell>
        </row>
        <row r="93">
          <cell r="D93">
            <v>43070</v>
          </cell>
          <cell r="E93">
            <v>126.78384445641075</v>
          </cell>
          <cell r="J93">
            <v>43070</v>
          </cell>
          <cell r="K93">
            <v>134.02698893398963</v>
          </cell>
        </row>
        <row r="94">
          <cell r="D94">
            <v>43160</v>
          </cell>
          <cell r="E94">
            <v>120.69403620748376</v>
          </cell>
          <cell r="J94">
            <v>43160</v>
          </cell>
          <cell r="K94">
            <v>127.57207212318383</v>
          </cell>
        </row>
        <row r="95">
          <cell r="D95">
            <v>43252</v>
          </cell>
          <cell r="E95">
            <v>116.51586582336984</v>
          </cell>
          <cell r="J95">
            <v>43252</v>
          </cell>
          <cell r="K95">
            <v>126.65067077127185</v>
          </cell>
        </row>
        <row r="96">
          <cell r="D96">
            <v>43344</v>
          </cell>
          <cell r="E96">
            <v>117.78587017622738</v>
          </cell>
          <cell r="J96">
            <v>43344</v>
          </cell>
          <cell r="K96">
            <v>132.18419440800139</v>
          </cell>
        </row>
        <row r="97">
          <cell r="D97">
            <v>43435</v>
          </cell>
          <cell r="E97">
            <v>124.62008865425069</v>
          </cell>
          <cell r="J97">
            <v>43435</v>
          </cell>
          <cell r="K97">
            <v>140.51531033317352</v>
          </cell>
        </row>
        <row r="98">
          <cell r="D98">
            <v>43525</v>
          </cell>
          <cell r="E98">
            <v>123.08064077483256</v>
          </cell>
          <cell r="J98">
            <v>43525</v>
          </cell>
          <cell r="K98">
            <v>137.79025978709811</v>
          </cell>
        </row>
        <row r="99">
          <cell r="D99">
            <v>43617</v>
          </cell>
          <cell r="E99">
            <v>126.5600639065086</v>
          </cell>
          <cell r="J99">
            <v>43617</v>
          </cell>
          <cell r="K99">
            <v>142.35465855966257</v>
          </cell>
        </row>
        <row r="100">
          <cell r="D100">
            <v>43709</v>
          </cell>
          <cell r="E100">
            <v>128.52327746416731</v>
          </cell>
          <cell r="J100">
            <v>43709</v>
          </cell>
          <cell r="K100">
            <v>146.19733643972506</v>
          </cell>
        </row>
        <row r="101">
          <cell r="D101">
            <v>43800</v>
          </cell>
          <cell r="E101">
            <v>130.81092443934628</v>
          </cell>
          <cell r="J101">
            <v>43800</v>
          </cell>
          <cell r="K101">
            <v>148.87070698799411</v>
          </cell>
        </row>
        <row r="102">
          <cell r="D102">
            <v>43891</v>
          </cell>
          <cell r="E102">
            <v>133.5806625071157</v>
          </cell>
          <cell r="J102">
            <v>43891</v>
          </cell>
          <cell r="K102">
            <v>152.81279169014721</v>
          </cell>
        </row>
        <row r="103">
          <cell r="D103">
            <v>43983</v>
          </cell>
          <cell r="E103">
            <v>140.08612049446683</v>
          </cell>
          <cell r="J103">
            <v>43983</v>
          </cell>
          <cell r="K103">
            <v>164.91424319241432</v>
          </cell>
        </row>
        <row r="104">
          <cell r="D104">
            <v>44075</v>
          </cell>
          <cell r="E104">
            <v>140.51839025009912</v>
          </cell>
          <cell r="J104">
            <v>44075</v>
          </cell>
          <cell r="K104">
            <v>162.24462291752124</v>
          </cell>
        </row>
        <row r="105">
          <cell r="D105">
            <v>44166</v>
          </cell>
          <cell r="E105">
            <v>140.85663358751205</v>
          </cell>
          <cell r="J105">
            <v>44166</v>
          </cell>
          <cell r="K105">
            <v>159.19526339925139</v>
          </cell>
        </row>
        <row r="106">
          <cell r="D106">
            <v>44256</v>
          </cell>
          <cell r="E106">
            <v>137.70767005315466</v>
          </cell>
          <cell r="J106">
            <v>44256</v>
          </cell>
          <cell r="K106">
            <v>154.36587225096778</v>
          </cell>
        </row>
        <row r="107">
          <cell r="D107">
            <v>44348</v>
          </cell>
          <cell r="E107">
            <v>142.93105639927725</v>
          </cell>
          <cell r="J107">
            <v>44348</v>
          </cell>
          <cell r="K107">
            <v>161.329417079747</v>
          </cell>
        </row>
        <row r="108">
          <cell r="D108">
            <v>44440</v>
          </cell>
          <cell r="E108">
            <v>146.76669274286974</v>
          </cell>
          <cell r="J108">
            <v>44440</v>
          </cell>
          <cell r="K108">
            <v>168.84053534537091</v>
          </cell>
        </row>
        <row r="109">
          <cell r="D109">
            <v>44531</v>
          </cell>
          <cell r="E109">
            <v>147.18168922389097</v>
          </cell>
          <cell r="J109">
            <v>44531</v>
          </cell>
          <cell r="K109">
            <v>171.18001334763758</v>
          </cell>
        </row>
        <row r="110">
          <cell r="D110">
            <v>44621</v>
          </cell>
          <cell r="E110">
            <v>146.88219704729408</v>
          </cell>
          <cell r="J110">
            <v>44621</v>
          </cell>
          <cell r="K110">
            <v>170.23187060423766</v>
          </cell>
        </row>
        <row r="111">
          <cell r="D111">
            <v>44713</v>
          </cell>
          <cell r="E111">
            <v>143.75378164175811</v>
          </cell>
          <cell r="J111">
            <v>44713</v>
          </cell>
          <cell r="K111">
            <v>169.85429315999352</v>
          </cell>
        </row>
        <row r="112">
          <cell r="D112">
            <v>44805</v>
          </cell>
          <cell r="E112">
            <v>154.63254254428884</v>
          </cell>
          <cell r="J112">
            <v>44805</v>
          </cell>
          <cell r="K112">
            <v>188.17562113838957</v>
          </cell>
        </row>
        <row r="113">
          <cell r="D113">
            <v>44896</v>
          </cell>
          <cell r="E113">
            <v>164.45915492083142</v>
          </cell>
          <cell r="J113">
            <v>44896</v>
          </cell>
          <cell r="K113">
            <v>201.74677854765199</v>
          </cell>
        </row>
        <row r="114">
          <cell r="D114">
            <v>44986</v>
          </cell>
          <cell r="E114">
            <v>160.14431116184548</v>
          </cell>
          <cell r="J114">
            <v>44986</v>
          </cell>
          <cell r="K114">
            <v>193.24737622524154</v>
          </cell>
        </row>
        <row r="115">
          <cell r="D115">
            <v>45078</v>
          </cell>
          <cell r="E115">
            <v>147.00552309652858</v>
          </cell>
          <cell r="J115">
            <v>45078</v>
          </cell>
          <cell r="K115">
            <v>177.56617258040589</v>
          </cell>
        </row>
        <row r="116">
          <cell r="D116">
            <v>45170</v>
          </cell>
          <cell r="E116">
            <v>132.22100547226262</v>
          </cell>
          <cell r="J116">
            <v>45170</v>
          </cell>
          <cell r="K116">
            <v>161.36341857446527</v>
          </cell>
        </row>
        <row r="117">
          <cell r="D117">
            <v>45261</v>
          </cell>
          <cell r="E117">
            <v>131.48677505551129</v>
          </cell>
          <cell r="J117">
            <v>45261</v>
          </cell>
          <cell r="K117">
            <v>160.39366629084685</v>
          </cell>
        </row>
        <row r="118">
          <cell r="D118">
            <v>45352</v>
          </cell>
          <cell r="E118">
            <v>124.9339710279276</v>
          </cell>
          <cell r="J118">
            <v>45352</v>
          </cell>
          <cell r="K118">
            <v>150.75878704269252</v>
          </cell>
        </row>
        <row r="119">
          <cell r="D119">
            <v>45444</v>
          </cell>
          <cell r="E119">
            <v>123.09501814177516</v>
          </cell>
          <cell r="J119">
            <v>45444</v>
          </cell>
          <cell r="K119">
            <v>148.68496621584956</v>
          </cell>
        </row>
        <row r="120">
          <cell r="D120">
            <v>45536</v>
          </cell>
          <cell r="E120" t="e">
            <v>#N/A</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DIF"/>
      <sheetName val="Diff AP"/>
      <sheetName val="Diff-cdt"/>
      <sheetName val="Diff - Nuevas"/>
      <sheetName val="Comparación LIBOR y otras tasas"/>
      <sheetName val="DTF REAL "/>
      <sheetName val="Base_seleccionada"/>
      <sheetName val="r_dx_pub"/>
      <sheetName val="r_dx_priv"/>
      <sheetName val="r_prime_usa_q"/>
      <sheetName val="r_dep_3m_usa"/>
      <sheetName val="r_10_tre_usa_mes"/>
      <sheetName val="r_10_tre_usa_q"/>
      <sheetName val="r_1_tre_usa"/>
      <sheetName val="margenes pasivos"/>
      <sheetName val="margenes pasivos_expectativas"/>
      <sheetName val="DTF y CDT"/>
      <sheetName val="r_prime_usa_mes"/>
      <sheetName val="Libor_3m_mes"/>
    </sheetNames>
    <sheetDataSet>
      <sheetData sheetId="0">
        <row r="1">
          <cell r="B1" t="str">
            <v>Diferencial AP</v>
          </cell>
          <cell r="C1" t="str">
            <v>Diff_CDT_Col_usa</v>
          </cell>
          <cell r="D1" t="str">
            <v>DTF</v>
          </cell>
          <cell r="E1" t="str">
            <v>Diff_CDT360_PRIME</v>
          </cell>
          <cell r="F1" t="str">
            <v>Diff_DTF_PRIME</v>
          </cell>
          <cell r="G1" t="str">
            <v>Diff_DTF_3mlibor</v>
          </cell>
          <cell r="H1" t="str">
            <v>Diff_real_IPC</v>
          </cell>
          <cell r="I1" t="str">
            <v>Diff_real_IPC12M</v>
          </cell>
          <cell r="J1" t="str">
            <v>Diff_TPM_real_IPC</v>
          </cell>
          <cell r="K1" t="str">
            <v>Diff_TPM_real_IPC12M</v>
          </cell>
          <cell r="L1" t="str">
            <v>Diff_TPM_real_IPC_2</v>
          </cell>
          <cell r="M1" t="str">
            <v>Diff_TPM_real_IPC12M_2</v>
          </cell>
        </row>
        <row r="2">
          <cell r="A2">
            <v>34759</v>
          </cell>
          <cell r="B2">
            <v>0.13766178190182798</v>
          </cell>
          <cell r="C2">
            <v>7.335904500368895E-2</v>
          </cell>
          <cell r="D2">
            <v>0.10597183050728454</v>
          </cell>
          <cell r="E2">
            <v>4.4896064638889621E-2</v>
          </cell>
          <cell r="F2">
            <v>4.753864886952508E-2</v>
          </cell>
          <cell r="G2">
            <v>7.466532780178059E-2</v>
          </cell>
          <cell r="H2" t="e">
            <v>#N/A</v>
          </cell>
          <cell r="I2" t="e">
            <v>#N/A</v>
          </cell>
          <cell r="J2" t="e">
            <v>#N/A</v>
          </cell>
          <cell r="K2" t="e">
            <v>#N/A</v>
          </cell>
          <cell r="L2" t="e">
            <v>#N/A</v>
          </cell>
          <cell r="M2" t="e">
            <v>#N/A</v>
          </cell>
        </row>
        <row r="3">
          <cell r="A3">
            <v>34851</v>
          </cell>
          <cell r="B3">
            <v>0.13936136115278153</v>
          </cell>
          <cell r="C3">
            <v>8.251897542337594E-2</v>
          </cell>
          <cell r="D3">
            <v>0.11078608707624071</v>
          </cell>
          <cell r="E3">
            <v>4.7207415425173815E-2</v>
          </cell>
          <cell r="F3">
            <v>5.3516696221096671E-2</v>
          </cell>
          <cell r="G3">
            <v>8.3830865465480242E-2</v>
          </cell>
          <cell r="H3" t="e">
            <v>#N/A</v>
          </cell>
          <cell r="I3" t="e">
            <v>#N/A</v>
          </cell>
          <cell r="J3" t="e">
            <v>#N/A</v>
          </cell>
          <cell r="K3" t="e">
            <v>#N/A</v>
          </cell>
          <cell r="L3" t="e">
            <v>#N/A</v>
          </cell>
          <cell r="M3" t="e">
            <v>#N/A</v>
          </cell>
        </row>
        <row r="4">
          <cell r="A4">
            <v>34943</v>
          </cell>
          <cell r="B4">
            <v>9.5790290424419888E-2</v>
          </cell>
          <cell r="C4">
            <v>4.1662792745551291E-2</v>
          </cell>
          <cell r="D4">
            <v>7.1527300444302666E-2</v>
          </cell>
          <cell r="E4">
            <v>2.1379818149488417E-2</v>
          </cell>
          <cell r="F4">
            <v>1.2390227173312951E-2</v>
          </cell>
          <cell r="G4">
            <v>4.2718943844287871E-2</v>
          </cell>
          <cell r="H4" t="e">
            <v>#N/A</v>
          </cell>
          <cell r="I4" t="e">
            <v>#N/A</v>
          </cell>
          <cell r="J4" t="e">
            <v>#N/A</v>
          </cell>
          <cell r="K4" t="e">
            <v>#N/A</v>
          </cell>
          <cell r="L4" t="e">
            <v>#N/A</v>
          </cell>
          <cell r="M4" t="e">
            <v>#N/A</v>
          </cell>
        </row>
        <row r="5">
          <cell r="A5">
            <v>35034</v>
          </cell>
          <cell r="B5">
            <v>0.11622316785113451</v>
          </cell>
          <cell r="C5">
            <v>5.9695704937120064E-2</v>
          </cell>
          <cell r="D5">
            <v>8.9734811619828658E-2</v>
          </cell>
          <cell r="E5">
            <v>4.4323691785526975E-2</v>
          </cell>
          <cell r="F5">
            <v>3.0413666077264256E-2</v>
          </cell>
          <cell r="G5">
            <v>6.0593632251717544E-2</v>
          </cell>
          <cell r="H5" t="e">
            <v>#N/A</v>
          </cell>
          <cell r="I5" t="e">
            <v>#N/A</v>
          </cell>
          <cell r="J5" t="e">
            <v>#N/A</v>
          </cell>
          <cell r="K5" t="e">
            <v>#N/A</v>
          </cell>
          <cell r="L5" t="e">
            <v>#N/A</v>
          </cell>
          <cell r="M5" t="e">
            <v>#N/A</v>
          </cell>
        </row>
        <row r="6">
          <cell r="A6">
            <v>35125</v>
          </cell>
          <cell r="B6">
            <v>0.14091505640373048</v>
          </cell>
          <cell r="C6">
            <v>8.0900558130571731E-2</v>
          </cell>
          <cell r="D6">
            <v>0.105167114045851</v>
          </cell>
          <cell r="E6">
            <v>5.1410292919450207E-2</v>
          </cell>
          <cell r="F6">
            <v>5.114871662870879E-2</v>
          </cell>
          <cell r="G6">
            <v>8.1976067675773923E-2</v>
          </cell>
          <cell r="H6" t="e">
            <v>#N/A</v>
          </cell>
          <cell r="I6" t="e">
            <v>#N/A</v>
          </cell>
          <cell r="J6" t="e">
            <v>#N/A</v>
          </cell>
          <cell r="K6" t="e">
            <v>#N/A</v>
          </cell>
          <cell r="L6" t="e">
            <v>#N/A</v>
          </cell>
          <cell r="M6" t="e">
            <v>#N/A</v>
          </cell>
        </row>
        <row r="7">
          <cell r="A7">
            <v>35217</v>
          </cell>
          <cell r="B7">
            <v>0.14578518822455377</v>
          </cell>
          <cell r="C7">
            <v>8.2005824287948448E-2</v>
          </cell>
          <cell r="D7">
            <v>0.10709755561148726</v>
          </cell>
          <cell r="E7">
            <v>6.0046211846600972E-2</v>
          </cell>
          <cell r="F7">
            <v>5.4224558303293868E-2</v>
          </cell>
          <cell r="G7">
            <v>8.3111340625888985E-2</v>
          </cell>
          <cell r="H7" t="e">
            <v>#N/A</v>
          </cell>
          <cell r="I7" t="e">
            <v>#N/A</v>
          </cell>
          <cell r="J7" t="e">
            <v>#N/A</v>
          </cell>
          <cell r="K7" t="e">
            <v>#N/A</v>
          </cell>
          <cell r="L7" t="e">
            <v>#N/A</v>
          </cell>
          <cell r="M7" t="e">
            <v>#N/A</v>
          </cell>
        </row>
        <row r="8">
          <cell r="A8">
            <v>35309</v>
          </cell>
          <cell r="B8">
            <v>0.11517166106841992</v>
          </cell>
          <cell r="C8">
            <v>5.1803162401832914E-2</v>
          </cell>
          <cell r="D8">
            <v>7.6931599907826387E-2</v>
          </cell>
          <cell r="E8">
            <v>4.0033214998950184E-2</v>
          </cell>
          <cell r="F8">
            <v>2.488385746434596E-2</v>
          </cell>
          <cell r="G8">
            <v>5.3003872000479957E-2</v>
          </cell>
          <cell r="H8" t="e">
            <v>#N/A</v>
          </cell>
          <cell r="I8" t="e">
            <v>#N/A</v>
          </cell>
          <cell r="J8" t="e">
            <v>#N/A</v>
          </cell>
          <cell r="K8" t="e">
            <v>#N/A</v>
          </cell>
          <cell r="L8" t="e">
            <v>#N/A</v>
          </cell>
          <cell r="M8" t="e">
            <v>#N/A</v>
          </cell>
        </row>
        <row r="9">
          <cell r="A9">
            <v>35400</v>
          </cell>
          <cell r="B9">
            <v>9.348319350343659E-2</v>
          </cell>
          <cell r="C9">
            <v>3.3289947126501573E-2</v>
          </cell>
          <cell r="D9">
            <v>5.4492914860830632E-2</v>
          </cell>
          <cell r="E9">
            <v>2.6721237064282422E-2</v>
          </cell>
          <cell r="F9">
            <v>5.7789387231401701E-3</v>
          </cell>
          <cell r="G9">
            <v>3.4430877287433548E-2</v>
          </cell>
          <cell r="H9" t="e">
            <v>#N/A</v>
          </cell>
          <cell r="I9" t="e">
            <v>#N/A</v>
          </cell>
          <cell r="J9" t="e">
            <v>#N/A</v>
          </cell>
          <cell r="K9" t="e">
            <v>#N/A</v>
          </cell>
          <cell r="L9" t="e">
            <v>#N/A</v>
          </cell>
          <cell r="M9" t="e">
            <v>#N/A</v>
          </cell>
        </row>
        <row r="10">
          <cell r="A10">
            <v>35490</v>
          </cell>
          <cell r="B10">
            <v>9.0745638985163746E-2</v>
          </cell>
          <cell r="C10">
            <v>2.6873898585370704E-2</v>
          </cell>
          <cell r="D10">
            <v>5.0872871695988531E-2</v>
          </cell>
          <cell r="E10">
            <v>1.5492925806869451E-2</v>
          </cell>
          <cell r="F10">
            <v>-5.4910335327051918E-4</v>
          </cell>
          <cell r="G10">
            <v>2.8017214908673038E-2</v>
          </cell>
          <cell r="H10" t="e">
            <v>#N/A</v>
          </cell>
          <cell r="I10" t="e">
            <v>#N/A</v>
          </cell>
          <cell r="J10" t="e">
            <v>#N/A</v>
          </cell>
          <cell r="K10" t="e">
            <v>#N/A</v>
          </cell>
          <cell r="L10" t="e">
            <v>#N/A</v>
          </cell>
          <cell r="M10" t="e">
            <v>#N/A</v>
          </cell>
        </row>
        <row r="11">
          <cell r="A11">
            <v>35582</v>
          </cell>
          <cell r="B11">
            <v>7.1771985653235726E-2</v>
          </cell>
          <cell r="C11">
            <v>1.1155776556776464E-2</v>
          </cell>
          <cell r="D11">
            <v>4.4232167785992926E-2</v>
          </cell>
          <cell r="E11">
            <v>-5.0808470695971053E-3</v>
          </cell>
          <cell r="F11">
            <v>-1.6311973443223549E-2</v>
          </cell>
          <cell r="G11">
            <v>1.2128623467669186E-2</v>
          </cell>
          <cell r="H11" t="e">
            <v>#N/A</v>
          </cell>
          <cell r="I11" t="e">
            <v>#N/A</v>
          </cell>
          <cell r="J11" t="e">
            <v>#N/A</v>
          </cell>
          <cell r="K11" t="e">
            <v>#N/A</v>
          </cell>
          <cell r="L11" t="e">
            <v>#N/A</v>
          </cell>
          <cell r="M11" t="e">
            <v>#N/A</v>
          </cell>
        </row>
        <row r="12">
          <cell r="A12">
            <v>35674</v>
          </cell>
          <cell r="B12">
            <v>6.7960784713801292E-2</v>
          </cell>
          <cell r="C12">
            <v>9.6394912750836781E-3</v>
          </cell>
          <cell r="D12">
            <v>4.2839238167803106E-2</v>
          </cell>
          <cell r="E12">
            <v>-6.5423833180784374E-3</v>
          </cell>
          <cell r="F12">
            <v>-1.8729289819443551E-2</v>
          </cell>
          <cell r="G12">
            <v>1.0698105279746128E-2</v>
          </cell>
          <cell r="H12" t="e">
            <v>#N/A</v>
          </cell>
          <cell r="I12" t="e">
            <v>#N/A</v>
          </cell>
          <cell r="J12" t="e">
            <v>#N/A</v>
          </cell>
          <cell r="K12" t="e">
            <v>#N/A</v>
          </cell>
          <cell r="L12" t="e">
            <v>#N/A</v>
          </cell>
          <cell r="M12" t="e">
            <v>#N/A</v>
          </cell>
        </row>
        <row r="13">
          <cell r="A13">
            <v>35765</v>
          </cell>
          <cell r="B13">
            <v>6.143303137124545E-2</v>
          </cell>
          <cell r="C13">
            <v>1.4036232974911078E-2</v>
          </cell>
          <cell r="D13">
            <v>5.1718981873984937E-2</v>
          </cell>
          <cell r="E13">
            <v>-6.8576206000807716E-3</v>
          </cell>
          <cell r="F13">
            <v>-1.3149746406532214E-2</v>
          </cell>
          <cell r="G13">
            <v>1.5355194405315853E-2</v>
          </cell>
          <cell r="H13" t="e">
            <v>#N/A</v>
          </cell>
          <cell r="I13" t="e">
            <v>#N/A</v>
          </cell>
          <cell r="J13" t="e">
            <v>#N/A</v>
          </cell>
          <cell r="K13" t="e">
            <v>#N/A</v>
          </cell>
          <cell r="L13" t="e">
            <v>#N/A</v>
          </cell>
          <cell r="M13" t="e">
            <v>#N/A</v>
          </cell>
        </row>
        <row r="14">
          <cell r="A14">
            <v>35855</v>
          </cell>
          <cell r="B14">
            <v>7.3621425903817261E-2</v>
          </cell>
          <cell r="C14">
            <v>2.3060003664959527E-2</v>
          </cell>
          <cell r="D14">
            <v>6.3308562293511672E-2</v>
          </cell>
          <cell r="E14">
            <v>-7.1981560895926222E-3</v>
          </cell>
          <cell r="F14">
            <v>-5.9761828919675519E-3</v>
          </cell>
          <cell r="G14">
            <v>2.4394978595104533E-2</v>
          </cell>
          <cell r="H14" t="e">
            <v>#N/A</v>
          </cell>
          <cell r="I14" t="e">
            <v>#N/A</v>
          </cell>
          <cell r="J14" t="e">
            <v>#N/A</v>
          </cell>
          <cell r="K14" t="e">
            <v>#N/A</v>
          </cell>
          <cell r="L14" t="e">
            <v>#N/A</v>
          </cell>
          <cell r="M14" t="e">
            <v>#N/A</v>
          </cell>
        </row>
        <row r="15">
          <cell r="A15">
            <v>35947</v>
          </cell>
          <cell r="B15">
            <v>0.11575443864645907</v>
          </cell>
          <cell r="C15">
            <v>6.215313108539533E-2</v>
          </cell>
          <cell r="D15">
            <v>0.1016817007505173</v>
          </cell>
          <cell r="E15">
            <v>1.6657634535805155E-2</v>
          </cell>
          <cell r="F15">
            <v>3.3506699584164856E-2</v>
          </cell>
          <cell r="G15">
            <v>6.3529477491481412E-2</v>
          </cell>
          <cell r="H15" t="e">
            <v>#N/A</v>
          </cell>
          <cell r="I15" t="e">
            <v>#N/A</v>
          </cell>
          <cell r="J15" t="e">
            <v>#N/A</v>
          </cell>
          <cell r="K15" t="e">
            <v>#N/A</v>
          </cell>
          <cell r="L15" t="e">
            <v>#N/A</v>
          </cell>
          <cell r="M15" t="e">
            <v>#N/A</v>
          </cell>
        </row>
        <row r="16">
          <cell r="A16">
            <v>36039</v>
          </cell>
          <cell r="B16">
            <v>0.16403474772587501</v>
          </cell>
          <cell r="C16">
            <v>9.9310398297997482E-2</v>
          </cell>
          <cell r="D16">
            <v>0.13777411599008027</v>
          </cell>
          <cell r="E16">
            <v>6.2265068207819185E-2</v>
          </cell>
          <cell r="F16">
            <v>7.0082656510607189E-2</v>
          </cell>
          <cell r="G16">
            <v>0.1007208539892428</v>
          </cell>
          <cell r="H16" t="e">
            <v>#N/A</v>
          </cell>
          <cell r="I16" t="e">
            <v>#N/A</v>
          </cell>
          <cell r="J16" t="e">
            <v>#N/A</v>
          </cell>
          <cell r="K16" t="e">
            <v>#N/A</v>
          </cell>
          <cell r="L16" t="e">
            <v>#N/A</v>
          </cell>
          <cell r="M16" t="e">
            <v>#N/A</v>
          </cell>
        </row>
        <row r="17">
          <cell r="A17">
            <v>36130</v>
          </cell>
          <cell r="B17">
            <v>0.20123817231850438</v>
          </cell>
          <cell r="C17">
            <v>0.12970547909367802</v>
          </cell>
          <cell r="D17">
            <v>0.16589059068475098</v>
          </cell>
          <cell r="E17">
            <v>8.9518221517066232E-2</v>
          </cell>
          <cell r="F17">
            <v>0.10288777471835608</v>
          </cell>
          <cell r="G17">
            <v>0.13130218806709038</v>
          </cell>
          <cell r="H17" t="e">
            <v>#N/A</v>
          </cell>
          <cell r="I17" t="e">
            <v>#N/A</v>
          </cell>
          <cell r="J17" t="e">
            <v>#N/A</v>
          </cell>
          <cell r="K17" t="e">
            <v>#N/A</v>
          </cell>
          <cell r="L17" t="e">
            <v>#N/A</v>
          </cell>
          <cell r="M17" t="e">
            <v>#N/A</v>
          </cell>
        </row>
        <row r="18">
          <cell r="A18">
            <v>36220</v>
          </cell>
          <cell r="B18">
            <v>0.15098875541827739</v>
          </cell>
          <cell r="C18">
            <v>9.2154510993127881E-2</v>
          </cell>
          <cell r="D18">
            <v>0.12349129666526992</v>
          </cell>
          <cell r="E18">
            <v>7.5139443062425926E-2</v>
          </cell>
          <cell r="F18">
            <v>6.4127396464596975E-2</v>
          </cell>
          <cell r="G18">
            <v>9.3512848225552281E-2</v>
          </cell>
          <cell r="H18" t="e">
            <v>#N/A</v>
          </cell>
          <cell r="I18" t="e">
            <v>#N/A</v>
          </cell>
          <cell r="J18" t="e">
            <v>#N/A</v>
          </cell>
          <cell r="K18" t="e">
            <v>#N/A</v>
          </cell>
          <cell r="L18" t="e">
            <v>#N/A</v>
          </cell>
          <cell r="M18" t="e">
            <v>#N/A</v>
          </cell>
        </row>
        <row r="19">
          <cell r="A19">
            <v>36312</v>
          </cell>
          <cell r="B19">
            <v>0.12811830415643799</v>
          </cell>
          <cell r="C19">
            <v>5.9452019448098747E-2</v>
          </cell>
          <cell r="D19">
            <v>8.7331779067084891E-2</v>
          </cell>
          <cell r="E19">
            <v>5.3662223700367884E-2</v>
          </cell>
          <cell r="F19">
            <v>3.2292402389787256E-2</v>
          </cell>
          <cell r="G19">
            <v>6.0875069268030657E-2</v>
          </cell>
          <cell r="H19" t="e">
            <v>#N/A</v>
          </cell>
          <cell r="I19" t="e">
            <v>#N/A</v>
          </cell>
          <cell r="J19" t="e">
            <v>#N/A</v>
          </cell>
          <cell r="K19" t="e">
            <v>#N/A</v>
          </cell>
          <cell r="L19" t="e">
            <v>#N/A</v>
          </cell>
          <cell r="M19" t="e">
            <v>#N/A</v>
          </cell>
        </row>
        <row r="20">
          <cell r="A20">
            <v>36404</v>
          </cell>
          <cell r="B20">
            <v>0.1140572845446497</v>
          </cell>
          <cell r="C20">
            <v>5.7934492179161134E-2</v>
          </cell>
          <cell r="D20">
            <v>8.7546988293625283E-2</v>
          </cell>
          <cell r="E20">
            <v>4.5037619817003938E-2</v>
          </cell>
          <cell r="F20">
            <v>3.1368459544199201E-2</v>
          </cell>
          <cell r="G20">
            <v>5.971132760645026E-2</v>
          </cell>
          <cell r="H20" t="e">
            <v>#N/A</v>
          </cell>
          <cell r="I20" t="e">
            <v>#N/A</v>
          </cell>
          <cell r="J20" t="e">
            <v>#N/A</v>
          </cell>
          <cell r="K20" t="e">
            <v>#N/A</v>
          </cell>
          <cell r="L20" t="e">
            <v>#N/A</v>
          </cell>
          <cell r="M20" t="e">
            <v>#N/A</v>
          </cell>
        </row>
        <row r="21">
          <cell r="A21">
            <v>36495</v>
          </cell>
          <cell r="B21">
            <v>8.1778553935417886E-2</v>
          </cell>
          <cell r="C21">
            <v>3.9332411379869425E-2</v>
          </cell>
          <cell r="D21">
            <v>7.289716293416304E-2</v>
          </cell>
          <cell r="E21">
            <v>3.7185661083968258E-2</v>
          </cell>
          <cell r="F21">
            <v>1.6754081988874292E-2</v>
          </cell>
          <cell r="G21">
            <v>4.0923932371222493E-2</v>
          </cell>
          <cell r="H21" t="e">
            <v>#N/A</v>
          </cell>
          <cell r="I21" t="e">
            <v>#N/A</v>
          </cell>
          <cell r="J21" t="e">
            <v>#N/A</v>
          </cell>
          <cell r="K21" t="e">
            <v>#N/A</v>
          </cell>
          <cell r="L21" t="e">
            <v>#N/A</v>
          </cell>
          <cell r="M21" t="e">
            <v>#N/A</v>
          </cell>
        </row>
        <row r="22">
          <cell r="A22">
            <v>36586</v>
          </cell>
          <cell r="B22">
            <v>3.2143056923415125E-2</v>
          </cell>
          <cell r="C22">
            <v>-5.9945179573477336E-3</v>
          </cell>
          <cell r="D22">
            <v>2.0889066725250816E-2</v>
          </cell>
          <cell r="E22">
            <v>-1.2931524980288822E-2</v>
          </cell>
          <cell r="F22">
            <v>-3.1766046687724314E-2</v>
          </cell>
          <cell r="G22">
            <v>-4.4680499136391383E-3</v>
          </cell>
          <cell r="H22">
            <v>2.8693872990263491E-2</v>
          </cell>
          <cell r="I22">
            <v>3.6195399711436149E-3</v>
          </cell>
          <cell r="J22">
            <v>-4.3386814677186497E-2</v>
          </cell>
          <cell r="K22">
            <v>-6.7882035281688652E-2</v>
          </cell>
          <cell r="L22">
            <v>4.3213978831999622E-3</v>
          </cell>
          <cell r="M22">
            <v>-2.0173822721302193E-2</v>
          </cell>
        </row>
        <row r="23">
          <cell r="A23">
            <v>36678</v>
          </cell>
          <cell r="B23">
            <v>2.4904540739517866E-2</v>
          </cell>
          <cell r="C23">
            <v>-1.4984925202079946E-2</v>
          </cell>
          <cell r="D23">
            <v>1.6656682680448176E-2</v>
          </cell>
          <cell r="E23">
            <v>-3.1040785374345958E-2</v>
          </cell>
          <cell r="F23">
            <v>-4.0898056318808163E-2</v>
          </cell>
          <cell r="G23">
            <v>-1.3278635975543018E-2</v>
          </cell>
          <cell r="H23">
            <v>5.0922526960363923E-2</v>
          </cell>
          <cell r="I23">
            <v>4.1996472079965264E-2</v>
          </cell>
          <cell r="J23">
            <v>-8.128487654104917E-2</v>
          </cell>
          <cell r="K23">
            <v>-9.0125343056844234E-2</v>
          </cell>
          <cell r="L23">
            <v>-9.0877092156209649E-3</v>
          </cell>
          <cell r="M23">
            <v>-1.7928175731416029E-2</v>
          </cell>
        </row>
        <row r="24">
          <cell r="A24">
            <v>36770</v>
          </cell>
          <cell r="B24">
            <v>5.2701925931288418E-2</v>
          </cell>
          <cell r="C24">
            <v>7.995578734942832E-5</v>
          </cell>
          <cell r="D24">
            <v>3.0609917627072436E-2</v>
          </cell>
          <cell r="E24">
            <v>-1.5049490445888214E-2</v>
          </cell>
          <cell r="F24">
            <v>-2.7690063480473315E-2</v>
          </cell>
          <cell r="G24">
            <v>1.7004586159272694E-3</v>
          </cell>
          <cell r="H24">
            <v>5.7028168918455524E-2</v>
          </cell>
          <cell r="I24">
            <v>4.5346467975612148E-2</v>
          </cell>
          <cell r="J24">
            <v>-7.3667898994507791E-2</v>
          </cell>
          <cell r="K24">
            <v>-8.5208425543886218E-2</v>
          </cell>
          <cell r="L24">
            <v>-3.4446415755982063E-3</v>
          </cell>
          <cell r="M24">
            <v>-1.4985168124976633E-2</v>
          </cell>
        </row>
        <row r="25">
          <cell r="A25">
            <v>36861</v>
          </cell>
          <cell r="B25">
            <v>6.1654039753798129E-2</v>
          </cell>
          <cell r="C25">
            <v>8.6596880101894591E-3</v>
          </cell>
          <cell r="D25">
            <v>3.9052860216968188E-2</v>
          </cell>
          <cell r="E25">
            <v>-5.6421543213969194E-3</v>
          </cell>
          <cell r="F25">
            <v>-1.9471611014107326E-2</v>
          </cell>
          <cell r="G25">
            <v>9.9294281387471983E-3</v>
          </cell>
          <cell r="H25">
            <v>6.8474379753466597E-2</v>
          </cell>
          <cell r="I25">
            <v>6.0996249100450539E-2</v>
          </cell>
          <cell r="J25">
            <v>-7.7725180030691149E-2</v>
          </cell>
          <cell r="K25">
            <v>-8.526804721805567E-2</v>
          </cell>
          <cell r="L25">
            <v>-5.1197656748769305E-4</v>
          </cell>
          <cell r="M25">
            <v>-8.0548437548522145E-3</v>
          </cell>
        </row>
        <row r="26">
          <cell r="A26">
            <v>36951</v>
          </cell>
          <cell r="B26">
            <v>8.6152944666596287E-2</v>
          </cell>
          <cell r="C26">
            <v>2.9965191228818355E-2</v>
          </cell>
          <cell r="D26">
            <v>4.7750228185980959E-2</v>
          </cell>
          <cell r="E26">
            <v>1.1428813854650999E-2</v>
          </cell>
          <cell r="F26">
            <v>-2.5684991010979097E-3</v>
          </cell>
          <cell r="G26">
            <v>3.151551263657093E-2</v>
          </cell>
          <cell r="H26">
            <v>6.2599351470759457E-2</v>
          </cell>
          <cell r="I26">
            <v>5.1388299199183418E-2</v>
          </cell>
          <cell r="J26">
            <v>-5.3011764673456821E-2</v>
          </cell>
          <cell r="K26">
            <v>-6.4179651583054956E-2</v>
          </cell>
          <cell r="L26">
            <v>1.3620336775818531E-2</v>
          </cell>
          <cell r="M26">
            <v>2.4524498662203964E-3</v>
          </cell>
        </row>
        <row r="27">
          <cell r="A27">
            <v>37043</v>
          </cell>
          <cell r="B27">
            <v>0.1055208198769817</v>
          </cell>
          <cell r="C27">
            <v>3.6905026623738735E-2</v>
          </cell>
          <cell r="D27">
            <v>4.4478685136938978E-2</v>
          </cell>
          <cell r="E27">
            <v>1.8793181310611917E-2</v>
          </cell>
          <cell r="F27">
            <v>5.4790770879213913E-3</v>
          </cell>
          <cell r="G27">
            <v>3.8520895852395931E-2</v>
          </cell>
          <cell r="H27">
            <v>5.5927758780035752E-2</v>
          </cell>
          <cell r="I27">
            <v>4.7244733759877366E-2</v>
          </cell>
          <cell r="J27">
            <v>-3.6098223874108298E-2</v>
          </cell>
          <cell r="K27">
            <v>-4.4701457203764033E-2</v>
          </cell>
          <cell r="L27">
            <v>2.3887490411605983E-2</v>
          </cell>
          <cell r="M27">
            <v>1.5284257081950248E-2</v>
          </cell>
        </row>
        <row r="28">
          <cell r="A28">
            <v>37135</v>
          </cell>
          <cell r="B28">
            <v>9.4686067094344795E-2</v>
          </cell>
          <cell r="C28">
            <v>3.2957140728764101E-2</v>
          </cell>
          <cell r="D28">
            <v>3.939875579534946E-2</v>
          </cell>
          <cell r="E28">
            <v>1.2317189818722873E-2</v>
          </cell>
          <cell r="F28">
            <v>1.4532670456823826E-3</v>
          </cell>
          <cell r="G28">
            <v>3.40592252188614E-2</v>
          </cell>
          <cell r="H28">
            <v>4.3162756240548328E-2</v>
          </cell>
          <cell r="I28">
            <v>4.4612800963308885E-2</v>
          </cell>
          <cell r="J28">
            <v>-3.9977355114478988E-2</v>
          </cell>
          <cell r="K28">
            <v>-3.8607988014953146E-2</v>
          </cell>
          <cell r="L28">
            <v>1.5889812210949206E-2</v>
          </cell>
          <cell r="M28">
            <v>1.7259179310475048E-2</v>
          </cell>
        </row>
        <row r="29">
          <cell r="A29">
            <v>37226</v>
          </cell>
          <cell r="B29">
            <v>8.1078732414599619E-2</v>
          </cell>
          <cell r="C29">
            <v>3.1918011138206248E-2</v>
          </cell>
          <cell r="D29">
            <v>3.3746425238776911E-2</v>
          </cell>
          <cell r="E29">
            <v>9.4695573909766573E-3</v>
          </cell>
          <cell r="F29">
            <v>1.2562700981590957E-3</v>
          </cell>
          <cell r="G29">
            <v>3.3292588708313975E-2</v>
          </cell>
          <cell r="H29">
            <v>3.642898411685902E-2</v>
          </cell>
          <cell r="I29">
            <v>4.7959196987600761E-2</v>
          </cell>
          <cell r="J29">
            <v>-4.7205194092514044E-2</v>
          </cell>
          <cell r="K29">
            <v>-3.6181928564330709E-2</v>
          </cell>
          <cell r="L29">
            <v>8.1533227529593244E-3</v>
          </cell>
          <cell r="M29">
            <v>1.9176588281142659E-2</v>
          </cell>
        </row>
        <row r="30">
          <cell r="A30">
            <v>37316</v>
          </cell>
          <cell r="B30">
            <v>7.605812556110525E-2</v>
          </cell>
          <cell r="C30">
            <v>3.3542521891319454E-2</v>
          </cell>
          <cell r="D30">
            <v>3.9359521480162307E-2</v>
          </cell>
          <cell r="E30">
            <v>1.2484556068045549E-2</v>
          </cell>
          <cell r="F30">
            <v>4.6319640478151847E-3</v>
          </cell>
          <cell r="G30">
            <v>3.5144798529090693E-2</v>
          </cell>
          <cell r="H30">
            <v>3.8109863617600714E-2</v>
          </cell>
          <cell r="I30">
            <v>5.059075760114351E-2</v>
          </cell>
          <cell r="J30">
            <v>-4.7513197982580462E-2</v>
          </cell>
          <cell r="K30">
            <v>-3.550451020654765E-2</v>
          </cell>
          <cell r="L30">
            <v>7.8281891809806048E-3</v>
          </cell>
          <cell r="M30">
            <v>1.9836876957013416E-2</v>
          </cell>
        </row>
        <row r="31">
          <cell r="A31">
            <v>37408</v>
          </cell>
          <cell r="B31">
            <v>7.8710586753500733E-2</v>
          </cell>
          <cell r="C31">
            <v>2.5635516236298672E-2</v>
          </cell>
          <cell r="D31">
            <v>3.0706075645876352E-2</v>
          </cell>
          <cell r="E31">
            <v>8.6837077354413594E-3</v>
          </cell>
          <cell r="F31">
            <v>-3.1519404254152228E-3</v>
          </cell>
          <cell r="G31">
            <v>2.7168489730642342E-2</v>
          </cell>
          <cell r="H31">
            <v>3.9303343355371334E-2</v>
          </cell>
          <cell r="I31">
            <v>4.5725460264274709E-2</v>
          </cell>
          <cell r="J31">
            <v>-5.811219908929488E-2</v>
          </cell>
          <cell r="K31">
            <v>-5.1732067285933159E-2</v>
          </cell>
          <cell r="L31">
            <v>-2.7181147678192463E-3</v>
          </cell>
          <cell r="M31">
            <v>3.6620170355424753E-3</v>
          </cell>
        </row>
        <row r="32">
          <cell r="A32">
            <v>37500</v>
          </cell>
          <cell r="B32">
            <v>6.8997894578933572E-2</v>
          </cell>
          <cell r="C32">
            <v>1.5756963851916828E-2</v>
          </cell>
          <cell r="D32">
            <v>1.7574405842309515E-2</v>
          </cell>
          <cell r="E32">
            <v>-3.8677337610879547E-3</v>
          </cell>
          <cell r="F32">
            <v>-1.3679042059777213E-2</v>
          </cell>
          <cell r="G32">
            <v>1.762312428792534E-2</v>
          </cell>
          <cell r="H32">
            <v>6.093142882259639E-2</v>
          </cell>
          <cell r="I32">
            <v>6.4762104617031468E-2</v>
          </cell>
          <cell r="J32">
            <v>-9.3545022304518041E-2</v>
          </cell>
          <cell r="K32">
            <v>-8.9610125520072678E-2</v>
          </cell>
          <cell r="L32">
            <v>-8.8334500603370891E-3</v>
          </cell>
          <cell r="M32">
            <v>-4.8985532758917261E-3</v>
          </cell>
        </row>
        <row r="33">
          <cell r="A33">
            <v>37591</v>
          </cell>
          <cell r="B33">
            <v>7.0946022788618057E-2</v>
          </cell>
          <cell r="C33">
            <v>1.7218103174228672E-2</v>
          </cell>
          <cell r="D33">
            <v>9.659388314043893E-3</v>
          </cell>
          <cell r="E33">
            <v>-9.6504430143689035E-3</v>
          </cell>
          <cell r="F33">
            <v>-1.1824246731757748E-2</v>
          </cell>
          <cell r="G33">
            <v>1.8860493932452704E-2</v>
          </cell>
          <cell r="H33">
            <v>6.3635402123265461E-2</v>
          </cell>
          <cell r="I33">
            <v>6.5762476593033137E-2</v>
          </cell>
          <cell r="J33">
            <v>-8.5161982347582724E-2</v>
          </cell>
          <cell r="K33">
            <v>-8.3231109143887608E-2</v>
          </cell>
          <cell r="L33">
            <v>-7.1273973673455782E-3</v>
          </cell>
          <cell r="M33">
            <v>-5.1965241636504622E-3</v>
          </cell>
        </row>
        <row r="34">
          <cell r="A34">
            <v>37681</v>
          </cell>
          <cell r="B34">
            <v>6.8421931133024527E-2</v>
          </cell>
          <cell r="C34">
            <v>1.9669586938002692E-2</v>
          </cell>
          <cell r="D34">
            <v>3.0234680268319547E-3</v>
          </cell>
          <cell r="E34">
            <v>6.4035017967101204E-4</v>
          </cell>
          <cell r="F34">
            <v>-9.3338185034321786E-3</v>
          </cell>
          <cell r="G34">
            <v>2.1331749164587022E-2</v>
          </cell>
          <cell r="H34">
            <v>6.5398487630232038E-2</v>
          </cell>
          <cell r="I34">
            <v>6.1182788586260806E-2</v>
          </cell>
          <cell r="J34">
            <v>-6.1806598652173472E-2</v>
          </cell>
          <cell r="K34">
            <v>-6.6091081069557134E-2</v>
          </cell>
          <cell r="L34">
            <v>2.9447471035201067E-3</v>
          </cell>
          <cell r="M34">
            <v>-1.3397353138635548E-3</v>
          </cell>
        </row>
        <row r="35">
          <cell r="A35">
            <v>37773</v>
          </cell>
          <cell r="B35">
            <v>6.3251480080682931E-2</v>
          </cell>
          <cell r="C35">
            <v>9.744862748562344E-3</v>
          </cell>
          <cell r="D35">
            <v>1.5111303772272766E-3</v>
          </cell>
          <cell r="E35">
            <v>-1.1131722260405486E-2</v>
          </cell>
          <cell r="F35">
            <v>-2.0405545420896232E-2</v>
          </cell>
          <cell r="G35">
            <v>1.1438478601567437E-2</v>
          </cell>
          <cell r="H35">
            <v>5.8668570714231372E-2</v>
          </cell>
          <cell r="I35">
            <v>6.5777655075389685E-2</v>
          </cell>
          <cell r="J35">
            <v>-4.5965988039713038E-2</v>
          </cell>
          <cell r="K35">
            <v>-3.9401268912624035E-2</v>
          </cell>
          <cell r="L35">
            <v>2.5822082084832054E-3</v>
          </cell>
          <cell r="M35">
            <v>9.1469273355722081E-3</v>
          </cell>
        </row>
        <row r="36">
          <cell r="A36">
            <v>37865</v>
          </cell>
          <cell r="B36">
            <v>7.1511612573512906E-2</v>
          </cell>
          <cell r="C36">
            <v>1.7513576645383222E-2</v>
          </cell>
          <cell r="D36">
            <v>6.3439127127795647E-3</v>
          </cell>
          <cell r="E36">
            <v>-6.2447188734411352E-3</v>
          </cell>
          <cell r="F36">
            <v>-1.1150963387148938E-2</v>
          </cell>
          <cell r="G36">
            <v>1.9290201128279172E-2</v>
          </cell>
          <cell r="H36">
            <v>5.4817502993869116E-2</v>
          </cell>
          <cell r="I36">
            <v>5.6157209476258352E-2</v>
          </cell>
          <cell r="J36">
            <v>-3.2212756023473621E-2</v>
          </cell>
          <cell r="K36">
            <v>-3.1105206060753621E-2</v>
          </cell>
          <cell r="L36">
            <v>1.2548163733098305E-2</v>
          </cell>
          <cell r="M36">
            <v>1.3655713695818306E-2</v>
          </cell>
        </row>
        <row r="37">
          <cell r="A37">
            <v>37956</v>
          </cell>
          <cell r="B37">
            <v>7.3788846725286295E-2</v>
          </cell>
          <cell r="C37">
            <v>2.2883390209468613E-2</v>
          </cell>
          <cell r="D37">
            <v>1.4078955007443161E-2</v>
          </cell>
          <cell r="E37">
            <v>-1.9794706390119376E-3</v>
          </cell>
          <cell r="F37">
            <v>-5.5147912813489075E-3</v>
          </cell>
          <cell r="G37">
            <v>2.4616105932966148E-2</v>
          </cell>
          <cell r="H37">
            <v>5.4347302257302887E-2</v>
          </cell>
          <cell r="I37">
            <v>5.9416671698372836E-2</v>
          </cell>
          <cell r="J37">
            <v>-2.8317513809058628E-2</v>
          </cell>
          <cell r="K37">
            <v>-2.3499150229332424E-2</v>
          </cell>
          <cell r="L37">
            <v>1.6783283292390649E-2</v>
          </cell>
          <cell r="M37">
            <v>2.1601646872116853E-2</v>
          </cell>
        </row>
        <row r="38">
          <cell r="A38">
            <v>38047</v>
          </cell>
          <cell r="B38">
            <v>7.0617098758693597E-2</v>
          </cell>
          <cell r="C38">
            <v>2.3048983410389745E-2</v>
          </cell>
          <cell r="D38">
            <v>1.5532913784786828E-2</v>
          </cell>
          <cell r="E38">
            <v>4.2801337075220047E-3</v>
          </cell>
          <cell r="F38">
            <v>-5.8915867258955146E-3</v>
          </cell>
          <cell r="G38">
            <v>2.4740813134373929E-2</v>
          </cell>
          <cell r="H38">
            <v>5.1843106664863914E-2</v>
          </cell>
          <cell r="I38">
            <v>5.2139934671894927E-2</v>
          </cell>
          <cell r="J38">
            <v>-2.4727879650979764E-2</v>
          </cell>
          <cell r="K38">
            <v>-2.449961949738276E-2</v>
          </cell>
          <cell r="L38">
            <v>1.6105598609889804E-2</v>
          </cell>
          <cell r="M38">
            <v>1.6333858763486808E-2</v>
          </cell>
        </row>
        <row r="39">
          <cell r="A39">
            <v>38139</v>
          </cell>
          <cell r="B39">
            <v>8.8575341048973577E-2</v>
          </cell>
          <cell r="C39">
            <v>3.5725337768163112E-2</v>
          </cell>
          <cell r="D39">
            <v>2.0744818013298083E-2</v>
          </cell>
          <cell r="E39">
            <v>1.380349113274737E-2</v>
          </cell>
          <cell r="F39">
            <v>8.9002539919600387E-3</v>
          </cell>
          <cell r="G39">
            <v>3.7451953200255406E-2</v>
          </cell>
          <cell r="H39">
            <v>6.4154602213283951E-2</v>
          </cell>
          <cell r="I39">
            <v>5.3104875355577619E-2</v>
          </cell>
          <cell r="J39">
            <v>-1.7952275754139185E-2</v>
          </cell>
          <cell r="K39">
            <v>-2.8509706070565383E-2</v>
          </cell>
          <cell r="L39">
            <v>2.8521750219886788E-2</v>
          </cell>
          <cell r="M39">
            <v>1.796431990346059E-2</v>
          </cell>
        </row>
        <row r="40">
          <cell r="A40">
            <v>38231</v>
          </cell>
          <cell r="B40">
            <v>7.6474468742874668E-2</v>
          </cell>
          <cell r="C40">
            <v>2.6056020408196212E-2</v>
          </cell>
          <cell r="D40">
            <v>1.6591875731994055E-2</v>
          </cell>
          <cell r="E40">
            <v>2.5905996099351292E-3</v>
          </cell>
          <cell r="F40">
            <v>-4.592133938046139E-4</v>
          </cell>
          <cell r="G40">
            <v>2.7899937145638543E-2</v>
          </cell>
          <cell r="H40">
            <v>7.0464092628206521E-2</v>
          </cell>
          <cell r="I40">
            <v>6.7634780568091024E-2</v>
          </cell>
          <cell r="J40">
            <v>-2.3071553697106756E-2</v>
          </cell>
          <cell r="K40">
            <v>-2.5887093389012822E-2</v>
          </cell>
          <cell r="L40">
            <v>1.9504203878650817E-2</v>
          </cell>
          <cell r="M40">
            <v>1.668866418674475E-2</v>
          </cell>
        </row>
        <row r="41">
          <cell r="A41">
            <v>38322</v>
          </cell>
          <cell r="B41">
            <v>8.1259632602493692E-2</v>
          </cell>
          <cell r="C41">
            <v>2.9551592985342601E-2</v>
          </cell>
          <cell r="D41">
            <v>1.8579039431682265E-2</v>
          </cell>
          <cell r="E41">
            <v>8.6860824359384914E-3</v>
          </cell>
          <cell r="F41">
            <v>3.4893421242410128E-3</v>
          </cell>
          <cell r="G41">
            <v>3.1428009843728066E-2</v>
          </cell>
          <cell r="H41">
            <v>7.0442844601024346E-2</v>
          </cell>
          <cell r="I41">
            <v>6.3368241479116572E-2</v>
          </cell>
          <cell r="J41">
            <v>-1.4340880520610166E-2</v>
          </cell>
          <cell r="K41">
            <v>-2.1410315492962073E-2</v>
          </cell>
          <cell r="L41">
            <v>2.25330858511823E-2</v>
          </cell>
          <cell r="M41">
            <v>1.5463650878830393E-2</v>
          </cell>
        </row>
        <row r="42">
          <cell r="A42">
            <v>38412</v>
          </cell>
          <cell r="B42">
            <v>7.8932330528272754E-2</v>
          </cell>
          <cell r="C42">
            <v>2.3733242175293157E-2</v>
          </cell>
          <cell r="D42">
            <v>2.1266272906746098E-2</v>
          </cell>
          <cell r="E42">
            <v>8.537064546432882E-3</v>
          </cell>
          <cell r="F42">
            <v>-2.1244067478543016E-3</v>
          </cell>
          <cell r="G42">
            <v>2.5516605586184404E-2</v>
          </cell>
          <cell r="H42">
            <v>6.4368450350695383E-2</v>
          </cell>
          <cell r="I42">
            <v>5.5024806874860221E-2</v>
          </cell>
          <cell r="J42">
            <v>-1.8746171807493328E-2</v>
          </cell>
          <cell r="K42">
            <v>-2.7862668810675506E-2</v>
          </cell>
          <cell r="L42">
            <v>1.7593110456136762E-2</v>
          </cell>
          <cell r="M42">
            <v>8.4766134529545845E-3</v>
          </cell>
        </row>
        <row r="43">
          <cell r="A43">
            <v>38504</v>
          </cell>
          <cell r="B43">
            <v>7.502426561776443E-2</v>
          </cell>
          <cell r="C43">
            <v>1.8550613704251928E-2</v>
          </cell>
          <cell r="D43">
            <v>2.1530604255642238E-2</v>
          </cell>
          <cell r="E43">
            <v>-2.0068366439567331E-3</v>
          </cell>
          <cell r="F43">
            <v>-7.5657091765568563E-3</v>
          </cell>
          <cell r="G43">
            <v>2.0330004867814777E-2</v>
          </cell>
          <cell r="H43">
            <v>6.6076819167902201E-2</v>
          </cell>
          <cell r="I43">
            <v>5.8447993130307463E-2</v>
          </cell>
          <cell r="J43">
            <v>-2.2720608868699442E-2</v>
          </cell>
          <cell r="K43">
            <v>-3.0168527995489768E-2</v>
          </cell>
          <cell r="L43">
            <v>1.473523528714471E-2</v>
          </cell>
          <cell r="M43">
            <v>7.2873161603543846E-3</v>
          </cell>
        </row>
        <row r="44">
          <cell r="A44">
            <v>38596</v>
          </cell>
          <cell r="B44">
            <v>7.6907206277998519E-2</v>
          </cell>
          <cell r="C44">
            <v>2.0345155455982589E-2</v>
          </cell>
          <cell r="D44">
            <v>1.9457512251885634E-2</v>
          </cell>
          <cell r="E44">
            <v>1.3170518675194032E-3</v>
          </cell>
          <cell r="F44">
            <v>-5.6318583799221944E-3</v>
          </cell>
          <cell r="G44">
            <v>2.228785676716194E-2</v>
          </cell>
          <cell r="H44">
            <v>4.8230959337354662E-2</v>
          </cell>
          <cell r="I44">
            <v>3.2618549298124355E-2</v>
          </cell>
          <cell r="J44">
            <v>-1.1692627551484484E-2</v>
          </cell>
          <cell r="K44">
            <v>-2.7139038579599317E-2</v>
          </cell>
          <cell r="L44">
            <v>1.7969201923388467E-2</v>
          </cell>
          <cell r="M44">
            <v>2.52279089527363E-3</v>
          </cell>
        </row>
        <row r="45">
          <cell r="A45">
            <v>38687</v>
          </cell>
          <cell r="B45">
            <v>5.5845991254303229E-2</v>
          </cell>
          <cell r="C45">
            <v>6.5678193788376582E-3</v>
          </cell>
          <cell r="D45">
            <v>1.2537912144361396E-2</v>
          </cell>
          <cell r="E45">
            <v>-1.3344787398762215E-2</v>
          </cell>
          <cell r="F45">
            <v>-1.9230619209778865E-2</v>
          </cell>
          <cell r="G45">
            <v>8.5167854075882676E-3</v>
          </cell>
          <cell r="H45">
            <v>3.4736914184099632E-2</v>
          </cell>
          <cell r="I45">
            <v>2.4367795166166273E-2</v>
          </cell>
          <cell r="J45">
            <v>-1.9170071111858911E-2</v>
          </cell>
          <cell r="K45">
            <v>-2.9567206990539649E-2</v>
          </cell>
          <cell r="L45">
            <v>6.5414728996850968E-3</v>
          </cell>
          <cell r="M45">
            <v>-3.8556629789956443E-3</v>
          </cell>
        </row>
        <row r="46">
          <cell r="A46">
            <v>38777</v>
          </cell>
          <cell r="B46">
            <v>5.9083460687752831E-2</v>
          </cell>
          <cell r="C46">
            <v>6.8716565690565279E-3</v>
          </cell>
          <cell r="D46">
            <v>1.6812684105666609E-2</v>
          </cell>
          <cell r="E46">
            <v>-1.0266194664305228E-2</v>
          </cell>
          <cell r="F46">
            <v>-1.9355495136567091E-2</v>
          </cell>
          <cell r="G46">
            <v>8.7486387824440293E-3</v>
          </cell>
          <cell r="H46">
            <v>2.5051097051346893E-2</v>
          </cell>
          <cell r="I46">
            <v>1.0668232072180484E-2</v>
          </cell>
          <cell r="J46">
            <v>-9.9256290900394673E-3</v>
          </cell>
          <cell r="K46">
            <v>-2.4255831067107825E-2</v>
          </cell>
          <cell r="L46">
            <v>8.6023023987615854E-3</v>
          </cell>
          <cell r="M46">
            <v>-5.7278995783067721E-3</v>
          </cell>
        </row>
        <row r="47">
          <cell r="A47">
            <v>38869</v>
          </cell>
          <cell r="B47">
            <v>4.862808232110627E-2</v>
          </cell>
          <cell r="C47">
            <v>6.9282002561803502E-3</v>
          </cell>
          <cell r="D47">
            <v>1.898780197736194E-2</v>
          </cell>
          <cell r="E47">
            <v>-1.4944893250916857E-2</v>
          </cell>
          <cell r="F47">
            <v>-1.9299331797755892E-2</v>
          </cell>
          <cell r="G47">
            <v>8.7862102136151421E-3</v>
          </cell>
          <cell r="H47">
            <v>4.6857331459214224E-2</v>
          </cell>
          <cell r="I47">
            <v>2.6307142614690804E-2</v>
          </cell>
          <cell r="J47">
            <v>-7.643730112516095E-3</v>
          </cell>
          <cell r="K47">
            <v>-2.8014620728788603E-2</v>
          </cell>
          <cell r="L47">
            <v>1.2145499136495763E-2</v>
          </cell>
          <cell r="M47">
            <v>-8.2253914797767447E-3</v>
          </cell>
        </row>
        <row r="48">
          <cell r="A48">
            <v>38961</v>
          </cell>
          <cell r="B48">
            <v>3.6216950635920675E-2</v>
          </cell>
          <cell r="C48">
            <v>-1.8156390948251833E-3</v>
          </cell>
          <cell r="D48">
            <v>1.8107418254954544E-2</v>
          </cell>
          <cell r="E48">
            <v>-2.1836958516025851E-2</v>
          </cell>
          <cell r="F48">
            <v>-2.945898610056763E-2</v>
          </cell>
          <cell r="G48">
            <v>1.2326670126783235E-4</v>
          </cell>
          <cell r="H48">
            <v>3.3845714767112733E-2</v>
          </cell>
          <cell r="I48">
            <v>2.6308742809399099E-2</v>
          </cell>
          <cell r="J48">
            <v>-1.9800175020905211E-2</v>
          </cell>
          <cell r="K48">
            <v>-2.7346091337954917E-2</v>
          </cell>
          <cell r="L48">
            <v>1.2364019287152139E-3</v>
          </cell>
          <cell r="M48">
            <v>-6.3095143883344917E-3</v>
          </cell>
        </row>
        <row r="49">
          <cell r="A49">
            <v>39052</v>
          </cell>
          <cell r="B49">
            <v>2.4209124444413588E-2</v>
          </cell>
          <cell r="C49">
            <v>-1.0964016808076238E-2</v>
          </cell>
          <cell r="D49">
            <v>2.195370615639769E-2</v>
          </cell>
          <cell r="E49">
            <v>-3.564378602974605E-2</v>
          </cell>
          <cell r="F49">
            <v>-3.9666564858597875E-2</v>
          </cell>
          <cell r="G49">
            <v>-9.056170553258136E-3</v>
          </cell>
          <cell r="H49">
            <v>2.0220165071031637E-2</v>
          </cell>
          <cell r="I49">
            <v>2.6675430972587844E-2</v>
          </cell>
          <cell r="J49">
            <v>-2.3228779224426524E-2</v>
          </cell>
          <cell r="K49">
            <v>-1.6726562239654588E-2</v>
          </cell>
          <cell r="L49">
            <v>-4.842271287918587E-3</v>
          </cell>
          <cell r="M49">
            <v>1.6599456968533488E-3</v>
          </cell>
        </row>
        <row r="50">
          <cell r="A50">
            <v>39142</v>
          </cell>
          <cell r="B50">
            <v>2.393005595814035E-2</v>
          </cell>
          <cell r="C50">
            <v>-1.1068712196299346E-2</v>
          </cell>
          <cell r="D50">
            <v>1.7087740442290222E-2</v>
          </cell>
          <cell r="E50">
            <v>-3.1381611288255895E-2</v>
          </cell>
          <cell r="F50">
            <v>-3.9770778103688453E-2</v>
          </cell>
          <cell r="G50">
            <v>-9.1682439265290405E-3</v>
          </cell>
          <cell r="H50">
            <v>2.0787220250123584E-2</v>
          </cell>
          <cell r="I50">
            <v>2.369832287828455E-2</v>
          </cell>
          <cell r="J50">
            <v>-2.0230467362754606E-2</v>
          </cell>
          <cell r="K50">
            <v>-1.7364045413404222E-2</v>
          </cell>
          <cell r="L50">
            <v>-3.5930167698692284E-3</v>
          </cell>
          <cell r="M50">
            <v>-7.2659482051884439E-4</v>
          </cell>
        </row>
        <row r="51">
          <cell r="A51">
            <v>39234</v>
          </cell>
          <cell r="B51">
            <v>3.165301036925694E-2</v>
          </cell>
          <cell r="C51">
            <v>-1.1482375334137318E-2</v>
          </cell>
          <cell r="D51">
            <v>1.4318721535734769E-2</v>
          </cell>
          <cell r="E51">
            <v>-3.8994008339618746E-2</v>
          </cell>
          <cell r="F51">
            <v>-4.0054187996430235E-2</v>
          </cell>
          <cell r="G51">
            <v>-9.5455802254222899E-3</v>
          </cell>
          <cell r="H51">
            <v>1.4422523611530291E-2</v>
          </cell>
          <cell r="I51">
            <v>2.1421054633616876E-2</v>
          </cell>
          <cell r="J51">
            <v>-1.5542382296230527E-2</v>
          </cell>
          <cell r="K51">
            <v>-8.6696185752776142E-3</v>
          </cell>
          <cell r="L51">
            <v>-2.8376203914686204E-3</v>
          </cell>
          <cell r="M51">
            <v>4.035143329484292E-3</v>
          </cell>
        </row>
        <row r="52">
          <cell r="A52">
            <v>39326</v>
          </cell>
          <cell r="B52">
            <v>5.2866771999684259E-2</v>
          </cell>
          <cell r="C52">
            <v>7.8001336158006751E-4</v>
          </cell>
          <cell r="D52">
            <v>3.0769426523412413E-2</v>
          </cell>
          <cell r="E52">
            <v>-2.3603613445608351E-2</v>
          </cell>
          <cell r="F52">
            <v>-2.6140022787604966E-2</v>
          </cell>
          <cell r="G52">
            <v>2.9096650740949581E-3</v>
          </cell>
          <cell r="H52">
            <v>2.3416697144659215E-2</v>
          </cell>
          <cell r="I52">
            <v>2.645964964991121E-2</v>
          </cell>
          <cell r="J52">
            <v>-6.7583502863180211E-3</v>
          </cell>
          <cell r="K52">
            <v>-3.7617749611842666E-3</v>
          </cell>
          <cell r="L52">
            <v>9.9912939824566838E-3</v>
          </cell>
          <cell r="M52">
            <v>1.2987869307590438E-2</v>
          </cell>
        </row>
        <row r="53">
          <cell r="A53">
            <v>39417</v>
          </cell>
          <cell r="B53">
            <v>7.829822156940125E-2</v>
          </cell>
          <cell r="C53">
            <v>2.1962818766328773E-2</v>
          </cell>
          <cell r="D53">
            <v>3.1513165135922394E-2</v>
          </cell>
          <cell r="E53">
            <v>1.3932025433287532E-3</v>
          </cell>
          <cell r="F53">
            <v>-2.1154769407099039E-3</v>
          </cell>
          <cell r="G53">
            <v>2.4169715577768924E-2</v>
          </cell>
          <cell r="H53">
            <v>4.2821629422894247E-2</v>
          </cell>
          <cell r="I53">
            <v>3.116646708204085E-2</v>
          </cell>
          <cell r="J53">
            <v>1.4004866703002574E-2</v>
          </cell>
          <cell r="K53">
            <v>2.2886273163757742E-3</v>
          </cell>
          <cell r="L53">
            <v>3.2179341262259742E-2</v>
          </cell>
          <cell r="M53">
            <v>2.0463101875632939E-2</v>
          </cell>
        </row>
        <row r="54">
          <cell r="A54">
            <v>39508</v>
          </cell>
          <cell r="B54">
            <v>8.5305237124022604E-2</v>
          </cell>
          <cell r="C54">
            <v>3.9292554769682964E-2</v>
          </cell>
          <cell r="D54">
            <v>3.0576906597344911E-2</v>
          </cell>
          <cell r="E54">
            <v>1.5227594240949438E-2</v>
          </cell>
          <cell r="F54">
            <v>1.0873115739268968E-2</v>
          </cell>
          <cell r="G54">
            <v>4.143944963773416E-2</v>
          </cell>
          <cell r="H54">
            <v>5.5052350479017687E-2</v>
          </cell>
          <cell r="I54">
            <v>4.5990320073637792E-2</v>
          </cell>
          <cell r="J54">
            <v>1.6782238591627807E-2</v>
          </cell>
          <cell r="K54">
            <v>7.6678536182510082E-3</v>
          </cell>
          <cell r="L54">
            <v>4.1880444250703031E-2</v>
          </cell>
          <cell r="M54">
            <v>3.2766059277326232E-2</v>
          </cell>
        </row>
        <row r="55">
          <cell r="A55">
            <v>39600</v>
          </cell>
          <cell r="B55">
            <v>9.7392643863275286E-2</v>
          </cell>
          <cell r="C55">
            <v>4.5647724213189633E-2</v>
          </cell>
          <cell r="D55">
            <v>3.0765215150256431E-2</v>
          </cell>
          <cell r="E55">
            <v>2.3126487810550378E-2</v>
          </cell>
          <cell r="F55">
            <v>2.3354989182247765E-2</v>
          </cell>
          <cell r="G55">
            <v>4.8008728420659619E-2</v>
          </cell>
          <cell r="H55">
            <v>5.4782500118185085E-2</v>
          </cell>
          <cell r="I55">
            <v>4.1500181249102486E-2</v>
          </cell>
          <cell r="J55">
            <v>3.3912046843474583E-2</v>
          </cell>
          <cell r="K55">
            <v>2.0854443915235818E-2</v>
          </cell>
          <cell r="L55">
            <v>5.3093287824715563E-2</v>
          </cell>
          <cell r="M55">
            <v>4.0035684896476798E-2</v>
          </cell>
        </row>
        <row r="56">
          <cell r="A56">
            <v>39692</v>
          </cell>
          <cell r="B56">
            <v>9.4130881702292446E-2</v>
          </cell>
          <cell r="C56">
            <v>4.1072044858176282E-2</v>
          </cell>
          <cell r="D56">
            <v>2.0190977571266089E-2</v>
          </cell>
          <cell r="E56">
            <v>2.6147244634796452E-2</v>
          </cell>
          <cell r="F56">
            <v>2.2608509098036245E-2</v>
          </cell>
          <cell r="G56">
            <v>4.477658693828257E-2</v>
          </cell>
          <cell r="H56">
            <v>5.4131428149420846E-2</v>
          </cell>
          <cell r="I56">
            <v>4.2533634743761262E-2</v>
          </cell>
          <cell r="J56">
            <v>2.9377514128498882E-2</v>
          </cell>
          <cell r="K56">
            <v>1.7990861595106999E-2</v>
          </cell>
          <cell r="L56">
            <v>5.3041802979744257E-2</v>
          </cell>
          <cell r="M56">
            <v>4.1655150446352374E-2</v>
          </cell>
        </row>
        <row r="57">
          <cell r="A57">
            <v>39783</v>
          </cell>
          <cell r="B57">
            <v>6.7788687806533909E-2</v>
          </cell>
          <cell r="C57">
            <v>9.3991919647722355E-3</v>
          </cell>
          <cell r="D57">
            <v>2.1410070321431274E-2</v>
          </cell>
          <cell r="E57">
            <v>5.5488461467079198E-4</v>
          </cell>
          <cell r="F57">
            <v>-2.7096580014291938E-3</v>
          </cell>
          <cell r="G57">
            <v>1.2768786929109988E-2</v>
          </cell>
          <cell r="H57">
            <v>2.6760812800840972E-2</v>
          </cell>
          <cell r="I57">
            <v>4.5225148112234992E-2</v>
          </cell>
          <cell r="J57">
            <v>-2.3152568290807793E-2</v>
          </cell>
          <cell r="K57">
            <v>-5.0928618186137781E-3</v>
          </cell>
          <cell r="L57">
            <v>3.085438823093134E-2</v>
          </cell>
          <cell r="M57">
            <v>4.8914094703125355E-2</v>
          </cell>
        </row>
        <row r="58">
          <cell r="A58">
            <v>39873</v>
          </cell>
          <cell r="B58">
            <v>6.016773207038284E-2</v>
          </cell>
          <cell r="C58">
            <v>9.4461700981682828E-3</v>
          </cell>
          <cell r="D58">
            <v>2.2051170455710034E-2</v>
          </cell>
          <cell r="E58">
            <v>-5.3864633574551846E-3</v>
          </cell>
          <cell r="F58">
            <v>-1.226048821859349E-2</v>
          </cell>
          <cell r="G58">
            <v>1.0265587430024814E-2</v>
          </cell>
          <cell r="H58">
            <v>4.3025619457950359E-3</v>
          </cell>
          <cell r="I58">
            <v>3.0374414283733442E-2</v>
          </cell>
          <cell r="J58">
            <v>-3.0688096476494807E-2</v>
          </cell>
          <cell r="K58">
            <v>-5.1213598697543369E-3</v>
          </cell>
          <cell r="L58">
            <v>1.8115691402293077E-2</v>
          </cell>
          <cell r="M58">
            <v>4.3682428009033547E-2</v>
          </cell>
        </row>
        <row r="59">
          <cell r="A59">
            <v>39965</v>
          </cell>
          <cell r="B59">
            <v>4.1359399706456079E-2</v>
          </cell>
          <cell r="C59">
            <v>-1.2815149380493995E-3</v>
          </cell>
          <cell r="D59">
            <v>1.4427704520202589E-2</v>
          </cell>
          <cell r="E59">
            <v>-1.8809753506004556E-2</v>
          </cell>
          <cell r="F59">
            <v>-2.7865304800780866E-2</v>
          </cell>
          <cell r="G59">
            <v>-1.1852253592679052E-3</v>
          </cell>
          <cell r="H59">
            <v>2.3478777026508801E-4</v>
          </cell>
          <cell r="I59">
            <v>2.9848750859507556E-2</v>
          </cell>
          <cell r="J59">
            <v>-3.6367576936406291E-2</v>
          </cell>
          <cell r="K59">
            <v>-7.6479515666895634E-3</v>
          </cell>
          <cell r="L59">
            <v>-1.7820069508363012E-3</v>
          </cell>
          <cell r="M59">
            <v>2.6937618418880427E-2</v>
          </cell>
        </row>
        <row r="60">
          <cell r="A60">
            <v>40057</v>
          </cell>
          <cell r="B60">
            <v>3.4902314867126139E-2</v>
          </cell>
          <cell r="C60">
            <v>-1.5804715117588852E-3</v>
          </cell>
          <cell r="D60">
            <v>1.7795462352380609E-2</v>
          </cell>
          <cell r="E60">
            <v>-2.3675102570332562E-2</v>
          </cell>
          <cell r="F60">
            <v>-3.1562265757245411E-2</v>
          </cell>
          <cell r="G60">
            <v>-2.6045533447294211E-4</v>
          </cell>
          <cell r="H60">
            <v>1.1000116549136463E-2</v>
          </cell>
          <cell r="I60">
            <v>3.4715599730887448E-2</v>
          </cell>
          <cell r="J60">
            <v>-3.2652851998519791E-2</v>
          </cell>
          <cell r="K60">
            <v>-9.5237425760073442E-3</v>
          </cell>
          <cell r="L60">
            <v>-5.6838608447460359E-3</v>
          </cell>
          <cell r="M60">
            <v>1.7445248577766415E-2</v>
          </cell>
        </row>
        <row r="61">
          <cell r="A61">
            <v>40148</v>
          </cell>
          <cell r="B61">
            <v>6.3197105924704511E-2</v>
          </cell>
          <cell r="C61">
            <v>3.1425862074335287E-2</v>
          </cell>
          <cell r="D61">
            <v>1.9011376673771174E-2</v>
          </cell>
          <cell r="E61">
            <v>9.4497957197068327E-3</v>
          </cell>
          <cell r="F61">
            <v>1.6028592124677221E-3</v>
          </cell>
          <cell r="G61">
            <v>3.3353504068127426E-2</v>
          </cell>
          <cell r="H61">
            <v>4.2173056766678263E-2</v>
          </cell>
          <cell r="I61">
            <v>3.2153108116792506E-2</v>
          </cell>
          <cell r="J61">
            <v>5.645553058660057E-3</v>
          </cell>
          <cell r="K61">
            <v>-3.896706448129051E-3</v>
          </cell>
          <cell r="L61">
            <v>2.6973133207979338E-2</v>
          </cell>
          <cell r="M61">
            <v>1.743087370119023E-2</v>
          </cell>
        </row>
        <row r="62">
          <cell r="A62">
            <v>40238</v>
          </cell>
          <cell r="B62">
            <v>7.0327478849004921E-2</v>
          </cell>
          <cell r="C62">
            <v>4.0349359031002674E-2</v>
          </cell>
          <cell r="D62">
            <v>1.9421465968303409E-2</v>
          </cell>
          <cell r="E62">
            <v>1.9917622970401672E-2</v>
          </cell>
          <cell r="F62">
            <v>1.0615534736366561E-2</v>
          </cell>
          <cell r="G62">
            <v>4.2211584501764321E-2</v>
          </cell>
          <cell r="H62">
            <v>5.9670559954093427E-2</v>
          </cell>
          <cell r="I62">
            <v>4.2043435632871828E-2</v>
          </cell>
          <cell r="J62">
            <v>1.5195522467720098E-2</v>
          </cell>
          <cell r="K62">
            <v>-1.5882561638369021E-3</v>
          </cell>
          <cell r="L62">
            <v>3.6338538340735971E-2</v>
          </cell>
          <cell r="M62">
            <v>1.955475970917897E-2</v>
          </cell>
        </row>
        <row r="63">
          <cell r="A63">
            <v>40330</v>
          </cell>
          <cell r="B63">
            <v>5.9546756962439495E-2</v>
          </cell>
          <cell r="C63">
            <v>2.8952136754195057E-2</v>
          </cell>
          <cell r="D63">
            <v>1.5646473575690267E-2</v>
          </cell>
          <cell r="E63">
            <v>9.375584282080407E-3</v>
          </cell>
          <cell r="F63">
            <v>1.1785276287570312E-3</v>
          </cell>
          <cell r="G63">
            <v>3.1195615111069719E-2</v>
          </cell>
          <cell r="H63">
            <v>4.7134688701347516E-2</v>
          </cell>
          <cell r="I63">
            <v>3.8288594729539493E-2</v>
          </cell>
          <cell r="J63">
            <v>5.1454384825665028E-3</v>
          </cell>
          <cell r="K63">
            <v>-3.2373528364564724E-3</v>
          </cell>
          <cell r="L63">
            <v>2.6037934875062896E-2</v>
          </cell>
          <cell r="M63">
            <v>1.7655143556039921E-2</v>
          </cell>
        </row>
        <row r="64">
          <cell r="A64">
            <v>40422</v>
          </cell>
          <cell r="B64">
            <v>4.9741146034094408E-2</v>
          </cell>
          <cell r="C64">
            <v>2.0491914776113229E-2</v>
          </cell>
          <cell r="D64">
            <v>1.1899603924560687E-2</v>
          </cell>
          <cell r="E64">
            <v>-2.4706189255163657E-4</v>
          </cell>
          <cell r="F64">
            <v>-8.2951443227283761E-3</v>
          </cell>
          <cell r="G64">
            <v>2.2370033343182993E-2</v>
          </cell>
          <cell r="H64">
            <v>3.8404830450143201E-2</v>
          </cell>
          <cell r="I64">
            <v>3.6036201013264657E-2</v>
          </cell>
          <cell r="J64">
            <v>-1.1685920709569933E-3</v>
          </cell>
          <cell r="K64">
            <v>-3.3251218497885107E-3</v>
          </cell>
          <cell r="L64">
            <v>1.6851104898739977E-2</v>
          </cell>
          <cell r="M64">
            <v>1.469457511990846E-2</v>
          </cell>
        </row>
        <row r="65">
          <cell r="A65">
            <v>40513</v>
          </cell>
          <cell r="B65">
            <v>4.2070942241625442E-2</v>
          </cell>
          <cell r="C65">
            <v>1.6931393229509983E-2</v>
          </cell>
          <cell r="D65">
            <v>7.4722205984796286E-3</v>
          </cell>
          <cell r="E65">
            <v>-4.1460774792549948E-3</v>
          </cell>
          <cell r="F65">
            <v>-1.240779811865278E-2</v>
          </cell>
          <cell r="G65">
            <v>1.9174820631791434E-2</v>
          </cell>
          <cell r="H65">
            <v>3.6014234504215592E-2</v>
          </cell>
          <cell r="I65">
            <v>3.0244479119805101E-2</v>
          </cell>
          <cell r="J65">
            <v>-1.9471508487898283E-3</v>
          </cell>
          <cell r="K65">
            <v>-7.3813716545672071E-3</v>
          </cell>
          <cell r="L65">
            <v>1.3736794191676949E-2</v>
          </cell>
          <cell r="M65">
            <v>8.3025733858995698E-3</v>
          </cell>
        </row>
        <row r="66">
          <cell r="A66">
            <v>40603</v>
          </cell>
          <cell r="B66">
            <v>5.8869229554549873E-2</v>
          </cell>
          <cell r="C66">
            <v>2.0792643737737371E-2</v>
          </cell>
          <cell r="D66">
            <v>2.4961008024453335E-3</v>
          </cell>
          <cell r="E66">
            <v>4.8555442205611143E-4</v>
          </cell>
          <cell r="F66">
            <v>-8.2501211238290573E-3</v>
          </cell>
          <cell r="G66">
            <v>2.2902322511072604E-2</v>
          </cell>
          <cell r="H66">
            <v>4.0417289828258429E-2</v>
          </cell>
          <cell r="I66">
            <v>3.4521856778934934E-2</v>
          </cell>
          <cell r="J66">
            <v>3.093602148781821E-3</v>
          </cell>
          <cell r="K66">
            <v>-2.5799554333573449E-3</v>
          </cell>
          <cell r="L66">
            <v>1.8155013466932268E-2</v>
          </cell>
          <cell r="M66">
            <v>1.2481455884793102E-2</v>
          </cell>
        </row>
        <row r="67">
          <cell r="A67">
            <v>40695</v>
          </cell>
          <cell r="B67">
            <v>7.9194350784450473E-2</v>
          </cell>
          <cell r="C67">
            <v>3.8730363376478838E-2</v>
          </cell>
          <cell r="D67">
            <v>8.4910061038128148E-3</v>
          </cell>
          <cell r="E67">
            <v>1.960920847314418E-2</v>
          </cell>
          <cell r="F67">
            <v>9.4114068599026046E-3</v>
          </cell>
          <cell r="G67">
            <v>4.0635192141762255E-2</v>
          </cell>
          <cell r="H67">
            <v>5.3335088183341539E-2</v>
          </cell>
          <cell r="I67">
            <v>3.6904149437818612E-2</v>
          </cell>
          <cell r="J67">
            <v>2.4726351255163179E-2</v>
          </cell>
          <cell r="K67">
            <v>8.8312137152561677E-3</v>
          </cell>
          <cell r="L67">
            <v>3.9518053996865921E-2</v>
          </cell>
          <cell r="M67">
            <v>2.3622916456958909E-2</v>
          </cell>
        </row>
        <row r="68">
          <cell r="A68">
            <v>40787</v>
          </cell>
          <cell r="B68">
            <v>8.3933515266634062E-2</v>
          </cell>
          <cell r="C68">
            <v>4.2331138768687326E-2</v>
          </cell>
          <cell r="D68">
            <v>9.2891709813254231E-3</v>
          </cell>
          <cell r="E68">
            <v>2.5841671721197557E-2</v>
          </cell>
          <cell r="F68">
            <v>1.375951308429757E-2</v>
          </cell>
          <cell r="G68">
            <v>4.4534442809462171E-2</v>
          </cell>
          <cell r="H68">
            <v>5.3150902067728989E-2</v>
          </cell>
          <cell r="I68">
            <v>3.4252413942303273E-2</v>
          </cell>
          <cell r="J68">
            <v>2.6918393817674208E-2</v>
          </cell>
          <cell r="K68">
            <v>8.4622550130159686E-3</v>
          </cell>
          <cell r="L68">
            <v>4.4463678967307185E-2</v>
          </cell>
          <cell r="M68">
            <v>2.6007540162648946E-2</v>
          </cell>
        </row>
        <row r="69">
          <cell r="A69">
            <v>40878</v>
          </cell>
          <cell r="B69">
            <v>7.9237783788673299E-2</v>
          </cell>
          <cell r="C69">
            <v>3.856132642813459E-2</v>
          </cell>
          <cell r="D69">
            <v>1.0311341073051095E-2</v>
          </cell>
          <cell r="E69">
            <v>2.1476488328037835E-2</v>
          </cell>
          <cell r="F69">
            <v>1.1209503753861094E-2</v>
          </cell>
          <cell r="G69">
            <v>4.0327505911500694E-2</v>
          </cell>
          <cell r="H69">
            <v>4.887587728795717E-2</v>
          </cell>
          <cell r="I69">
            <v>3.8984948980034906E-2</v>
          </cell>
          <cell r="J69">
            <v>1.8094871053650673E-2</v>
          </cell>
          <cell r="K69">
            <v>8.3649334468642519E-3</v>
          </cell>
          <cell r="L69">
            <v>3.7804106262885884E-2</v>
          </cell>
          <cell r="M69">
            <v>2.8074168656099463E-2</v>
          </cell>
        </row>
        <row r="70">
          <cell r="A70">
            <v>40969</v>
          </cell>
          <cell r="B70">
            <v>8.7438177309062226E-2</v>
          </cell>
          <cell r="C70">
            <v>4.1250806371491144E-2</v>
          </cell>
          <cell r="D70">
            <v>1.6962180968279839E-2</v>
          </cell>
          <cell r="E70">
            <v>2.182420335703239E-2</v>
          </cell>
          <cell r="F70">
            <v>1.2854237138610669E-2</v>
          </cell>
          <cell r="G70">
            <v>4.1794644940632342E-2</v>
          </cell>
          <cell r="H70">
            <v>4.5791212771876477E-2</v>
          </cell>
          <cell r="I70">
            <v>3.8691294096777074E-2</v>
          </cell>
          <cell r="J70">
            <v>2.3586515309751865E-2</v>
          </cell>
          <cell r="K70">
            <v>1.6619538472707807E-2</v>
          </cell>
          <cell r="L70">
            <v>4.0979805353041909E-2</v>
          </cell>
          <cell r="M70">
            <v>3.4012828515997851E-2</v>
          </cell>
        </row>
        <row r="71">
          <cell r="A71">
            <v>41061</v>
          </cell>
          <cell r="B71">
            <v>7.8963785827480759E-2</v>
          </cell>
          <cell r="C71">
            <v>3.5905381419749527E-2</v>
          </cell>
          <cell r="D71">
            <v>2.0346350704617988E-2</v>
          </cell>
          <cell r="E71">
            <v>1.6579838623066667E-2</v>
          </cell>
          <cell r="F71">
            <v>6.9519976511167592E-3</v>
          </cell>
          <cell r="G71">
            <v>3.6629353311973145E-2</v>
          </cell>
          <cell r="H71">
            <v>3.7960216275286451E-2</v>
          </cell>
          <cell r="I71">
            <v>3.9990526188783848E-2</v>
          </cell>
          <cell r="J71">
            <v>1.8878387924042055E-2</v>
          </cell>
          <cell r="K71">
            <v>2.087733375746114E-2</v>
          </cell>
          <cell r="L71">
            <v>3.5363136026181463E-2</v>
          </cell>
          <cell r="M71">
            <v>3.7362081859600549E-2</v>
          </cell>
        </row>
        <row r="72">
          <cell r="A72">
            <v>41153</v>
          </cell>
          <cell r="B72">
            <v>7.7884125834479789E-2</v>
          </cell>
          <cell r="C72">
            <v>3.6418245253893367E-2</v>
          </cell>
          <cell r="D72">
            <v>2.2483263195448577E-2</v>
          </cell>
          <cell r="E72">
            <v>1.6548815045264842E-2</v>
          </cell>
          <cell r="F72">
            <v>7.0792331155504762E-3</v>
          </cell>
          <cell r="G72">
            <v>3.7235665454583788E-2</v>
          </cell>
          <cell r="H72">
            <v>3.5268425324116448E-2</v>
          </cell>
          <cell r="I72">
            <v>3.573765290395825E-2</v>
          </cell>
          <cell r="J72">
            <v>2.0273188642584608E-2</v>
          </cell>
          <cell r="K72">
            <v>2.0738827250845929E-2</v>
          </cell>
          <cell r="L72">
            <v>3.3814427114257861E-2</v>
          </cell>
          <cell r="M72">
            <v>3.4280065722519182E-2</v>
          </cell>
        </row>
        <row r="73">
          <cell r="A73">
            <v>41244</v>
          </cell>
          <cell r="B73">
            <v>7.7849084022793225E-2</v>
          </cell>
          <cell r="C73">
            <v>4.1305817880984419E-2</v>
          </cell>
          <cell r="D73">
            <v>2.495890896876074E-2</v>
          </cell>
          <cell r="E73">
            <v>1.935081089214008E-2</v>
          </cell>
          <cell r="F73">
            <v>1.1702667266574762E-2</v>
          </cell>
          <cell r="G73">
            <v>4.2840490580270618E-2</v>
          </cell>
          <cell r="H73">
            <v>3.3413251949982459E-2</v>
          </cell>
          <cell r="I73">
            <v>3.3341489401121027E-2</v>
          </cell>
          <cell r="J73">
            <v>2.3556435726290886E-2</v>
          </cell>
          <cell r="K73">
            <v>2.3478978896088892E-2</v>
          </cell>
          <cell r="L73">
            <v>3.5210209488760302E-2</v>
          </cell>
          <cell r="M73">
            <v>3.5132752658558308E-2</v>
          </cell>
        </row>
        <row r="74">
          <cell r="A74">
            <v>41334</v>
          </cell>
          <cell r="B74">
            <v>8.2358075676558284E-2</v>
          </cell>
          <cell r="C74">
            <v>4.3649009562730767E-2</v>
          </cell>
          <cell r="D74">
            <v>2.8689038338751915E-2</v>
          </cell>
          <cell r="E74">
            <v>1.8753264019471416E-2</v>
          </cell>
          <cell r="F74">
            <v>1.386727191963244E-2</v>
          </cell>
          <cell r="G74">
            <v>4.5304767788466593E-2</v>
          </cell>
          <cell r="H74">
            <v>2.9537444826932546E-2</v>
          </cell>
          <cell r="I74">
            <v>2.4222610269581946E-2</v>
          </cell>
          <cell r="J74">
            <v>2.2258370812706398E-2</v>
          </cell>
          <cell r="K74">
            <v>1.6980920323612283E-2</v>
          </cell>
          <cell r="L74">
            <v>3.5109847693313712E-2</v>
          </cell>
          <cell r="M74">
            <v>2.9832397204219596E-2</v>
          </cell>
        </row>
        <row r="75">
          <cell r="A75">
            <v>41426</v>
          </cell>
          <cell r="B75">
            <v>6.5490031034774576E-2</v>
          </cell>
          <cell r="C75">
            <v>3.1468033079326663E-2</v>
          </cell>
          <cell r="D75">
            <v>1.9429724701008899E-2</v>
          </cell>
          <cell r="E75">
            <v>7.0061932209906086E-3</v>
          </cell>
          <cell r="F75">
            <v>1.3606360945463969E-3</v>
          </cell>
          <cell r="G75">
            <v>3.3061870149037831E-2</v>
          </cell>
          <cell r="H75">
            <v>3.4055628019664663E-2</v>
          </cell>
          <cell r="I75">
            <v>3.2837916923644794E-2</v>
          </cell>
          <cell r="J75">
            <v>9.3589849886723548E-3</v>
          </cell>
          <cell r="K75">
            <v>8.2304897726544774E-3</v>
          </cell>
          <cell r="L75">
            <v>2.4270513315418074E-2</v>
          </cell>
          <cell r="M75">
            <v>2.3142018099400197E-2</v>
          </cell>
        </row>
        <row r="76">
          <cell r="A76">
            <v>41518</v>
          </cell>
          <cell r="B76">
            <v>6.8886148641025491E-2</v>
          </cell>
          <cell r="C76">
            <v>3.1037636400308322E-2</v>
          </cell>
          <cell r="D76">
            <v>1.7486811393802704E-2</v>
          </cell>
          <cell r="E76">
            <v>8.3692214098691764E-3</v>
          </cell>
          <cell r="F76">
            <v>2.3454195824523794E-4</v>
          </cell>
          <cell r="G76">
            <v>3.204414879398354E-2</v>
          </cell>
          <cell r="H76">
            <v>4.0328696519911444E-2</v>
          </cell>
          <cell r="I76">
            <v>3.6838197041430432E-2</v>
          </cell>
          <cell r="J76">
            <v>6.3808825573899094E-3</v>
          </cell>
          <cell r="K76">
            <v>3.073439669704546E-3</v>
          </cell>
          <cell r="L76">
            <v>2.4176123789587667E-2</v>
          </cell>
          <cell r="M76">
            <v>2.0868680901902303E-2</v>
          </cell>
        </row>
        <row r="77">
          <cell r="A77">
            <v>41609</v>
          </cell>
          <cell r="B77">
            <v>6.676437992348716E-2</v>
          </cell>
          <cell r="C77">
            <v>3.2194229669786467E-2</v>
          </cell>
          <cell r="D77">
            <v>2.1491248301016119E-2</v>
          </cell>
          <cell r="E77">
            <v>1.04301499880326E-2</v>
          </cell>
          <cell r="F77">
            <v>1.333479687817718E-3</v>
          </cell>
          <cell r="G77">
            <v>3.3433874895755555E-2</v>
          </cell>
          <cell r="H77">
            <v>3.7495268556420935E-2</v>
          </cell>
          <cell r="I77">
            <v>3.6307427247259882E-2</v>
          </cell>
          <cell r="J77">
            <v>7.402998551438545E-3</v>
          </cell>
          <cell r="K77">
            <v>6.3395944308993653E-3</v>
          </cell>
          <cell r="L77">
            <v>2.5120935686766988E-2</v>
          </cell>
          <cell r="M77">
            <v>2.4057531566227808E-2</v>
          </cell>
        </row>
        <row r="78">
          <cell r="A78">
            <v>41699</v>
          </cell>
          <cell r="B78">
            <v>6.508127345532766E-2</v>
          </cell>
          <cell r="C78">
            <v>2.8934861525381605E-2</v>
          </cell>
          <cell r="D78">
            <v>1.6057124619676566E-2</v>
          </cell>
          <cell r="E78">
            <v>5.8981786658836022E-3</v>
          </cell>
          <cell r="F78">
            <v>-1.8910233584878977E-3</v>
          </cell>
          <cell r="G78">
            <v>3.0192798123315101E-2</v>
          </cell>
          <cell r="H78">
            <v>3.5858007144104365E-2</v>
          </cell>
          <cell r="I78">
            <v>3.6173337146623075E-2</v>
          </cell>
          <cell r="J78">
            <v>3.9817408973410011E-3</v>
          </cell>
          <cell r="K78">
            <v>4.3431338472987406E-3</v>
          </cell>
          <cell r="L78">
            <v>2.2218369606795796E-2</v>
          </cell>
          <cell r="M78">
            <v>2.2579762556753535E-2</v>
          </cell>
        </row>
        <row r="79">
          <cell r="A79">
            <v>41791</v>
          </cell>
          <cell r="B79">
            <v>6.4071531317539288E-2</v>
          </cell>
          <cell r="C79">
            <v>2.9295826158068028E-2</v>
          </cell>
          <cell r="D79">
            <v>1.005935842673189E-2</v>
          </cell>
          <cell r="E79">
            <v>5.9213769915678061E-3</v>
          </cell>
          <cell r="F79">
            <v>-1.431604370613293E-3</v>
          </cell>
          <cell r="G79">
            <v>3.0521610154541245E-2</v>
          </cell>
          <cell r="H79">
            <v>3.306337724359687E-2</v>
          </cell>
          <cell r="I79">
            <v>3.0897389591522995E-2</v>
          </cell>
          <cell r="J79">
            <v>1.0724240241122481E-2</v>
          </cell>
          <cell r="K79">
            <v>8.618911980333906E-3</v>
          </cell>
          <cell r="L79">
            <v>2.6050358567240806E-2</v>
          </cell>
          <cell r="M79">
            <v>2.3945030306452231E-2</v>
          </cell>
        </row>
        <row r="80">
          <cell r="A80">
            <v>41883</v>
          </cell>
          <cell r="B80">
            <v>6.7522997807293761E-2</v>
          </cell>
          <cell r="C80">
            <v>2.7963918509307573E-2</v>
          </cell>
          <cell r="D80">
            <v>1.1652607503531476E-2</v>
          </cell>
          <cell r="E80">
            <v>4.9416999406317608E-3</v>
          </cell>
          <cell r="F80">
            <v>-2.7198772053891318E-3</v>
          </cell>
          <cell r="G80">
            <v>2.926375378570123E-2</v>
          </cell>
          <cell r="H80">
            <v>3.2348639993600825E-2</v>
          </cell>
          <cell r="I80">
            <v>3.3595529471237562E-2</v>
          </cell>
          <cell r="J80">
            <v>1.4453322612696792E-2</v>
          </cell>
          <cell r="K80">
            <v>1.5674820168755398E-2</v>
          </cell>
          <cell r="L80">
            <v>2.9485281957699616E-2</v>
          </cell>
          <cell r="M80">
            <v>3.070677951375822E-2</v>
          </cell>
        </row>
        <row r="81">
          <cell r="A81">
            <v>41974</v>
          </cell>
          <cell r="B81">
            <v>5.0812392363281944E-2</v>
          </cell>
          <cell r="C81">
            <v>1.7989354726558049E-2</v>
          </cell>
          <cell r="D81">
            <v>7.8200430433066348E-3</v>
          </cell>
          <cell r="E81">
            <v>-6.3082986655680351E-3</v>
          </cell>
          <cell r="F81">
            <v>-1.2818704391779345E-2</v>
          </cell>
          <cell r="G81">
            <v>1.9341583469117296E-2</v>
          </cell>
          <cell r="H81">
            <v>2.4557437496610657E-2</v>
          </cell>
          <cell r="I81">
            <v>3.0935976394175002E-2</v>
          </cell>
          <cell r="J81">
            <v>2.4293859297609757E-3</v>
          </cell>
          <cell r="K81">
            <v>8.6736186736523849E-3</v>
          </cell>
          <cell r="L81">
            <v>2.0653154045703004E-2</v>
          </cell>
          <cell r="M81">
            <v>2.6897386789594413E-2</v>
          </cell>
        </row>
        <row r="82">
          <cell r="A82">
            <v>42064</v>
          </cell>
          <cell r="B82">
            <v>3.525458238051038E-2</v>
          </cell>
          <cell r="C82">
            <v>-7.3863291269238296E-4</v>
          </cell>
          <cell r="D82">
            <v>1.9272850261891072E-3</v>
          </cell>
          <cell r="E82">
            <v>-2.5868653350404891E-2</v>
          </cell>
          <cell r="F82">
            <v>-3.1773669347014977E-2</v>
          </cell>
          <cell r="G82">
            <v>5.595637389532726E-4</v>
          </cell>
          <cell r="H82">
            <v>7.1571577874103287E-3</v>
          </cell>
          <cell r="I82">
            <v>3.0367374635188904E-2</v>
          </cell>
          <cell r="J82">
            <v>-2.1261641074010854E-2</v>
          </cell>
          <cell r="K82">
            <v>1.5044331715081648E-3</v>
          </cell>
          <cell r="L82">
            <v>7.0881347144369222E-4</v>
          </cell>
          <cell r="M82">
            <v>2.3474887716962711E-2</v>
          </cell>
        </row>
        <row r="83">
          <cell r="A83">
            <v>42156</v>
          </cell>
          <cell r="B83">
            <v>3.1878374711123092E-2</v>
          </cell>
          <cell r="C83">
            <v>-1.5382490493819345E-3</v>
          </cell>
          <cell r="D83">
            <v>-4.4827690838467049E-4</v>
          </cell>
          <cell r="E83">
            <v>-2.6005726198285783E-2</v>
          </cell>
          <cell r="F83">
            <v>-3.249345916454438E-2</v>
          </cell>
          <cell r="G83">
            <v>-3.9999943236945779E-4</v>
          </cell>
          <cell r="H83">
            <v>6.380887425938564E-3</v>
          </cell>
          <cell r="I83">
            <v>3.2503884209558187E-2</v>
          </cell>
          <cell r="J83">
            <v>-2.309803230239927E-2</v>
          </cell>
          <cell r="K83">
            <v>2.4599079426708068E-3</v>
          </cell>
          <cell r="L83">
            <v>-1.4497639041308741E-3</v>
          </cell>
          <cell r="M83">
            <v>2.4108176340939202E-2</v>
          </cell>
        </row>
        <row r="84">
          <cell r="A84">
            <v>42248</v>
          </cell>
          <cell r="B84">
            <v>3.0267355381888628E-2</v>
          </cell>
          <cell r="C84">
            <v>-4.4162359018198316E-3</v>
          </cell>
          <cell r="D84">
            <v>-3.6394403006798637E-3</v>
          </cell>
          <cell r="E84">
            <v>-2.5430169728949403E-2</v>
          </cell>
          <cell r="F84">
            <v>-3.4468569606527888E-2</v>
          </cell>
          <cell r="G84">
            <v>-2.760394473635297E-3</v>
          </cell>
          <cell r="H84">
            <v>1.1382416703733966E-2</v>
          </cell>
          <cell r="I84">
            <v>3.5414595848762831E-2</v>
          </cell>
          <cell r="J84">
            <v>-3.0427335654753536E-2</v>
          </cell>
          <cell r="K84">
            <v>-6.9504014485055679E-3</v>
          </cell>
          <cell r="L84">
            <v>-3.4792837067015858E-3</v>
          </cell>
          <cell r="M84">
            <v>1.9997650499546382E-2</v>
          </cell>
        </row>
        <row r="85">
          <cell r="A85">
            <v>42339</v>
          </cell>
          <cell r="B85">
            <v>2.4800895943712931E-2</v>
          </cell>
          <cell r="C85">
            <v>-1.2716669218967969E-2</v>
          </cell>
          <cell r="D85">
            <v>-1.3076407499566178E-2</v>
          </cell>
          <cell r="E85">
            <v>-2.6853557032871622E-2</v>
          </cell>
          <cell r="F85">
            <v>-4.1869812105915227E-2</v>
          </cell>
          <cell r="G85">
            <v>-1.0786195229756435E-2</v>
          </cell>
          <cell r="H85">
            <v>4.2038555639587472E-3</v>
          </cell>
          <cell r="I85">
            <v>2.9636096207276363E-2</v>
          </cell>
          <cell r="J85">
            <v>-3.7118148780760377E-2</v>
          </cell>
          <cell r="K85">
            <v>-1.2303817172297903E-2</v>
          </cell>
          <cell r="L85">
            <v>-7.8989945050843557E-3</v>
          </cell>
          <cell r="M85">
            <v>1.6915337103378114E-2</v>
          </cell>
        </row>
        <row r="86">
          <cell r="A86">
            <v>42430</v>
          </cell>
          <cell r="B86">
            <v>2.8431696796130224E-2</v>
          </cell>
          <cell r="C86">
            <v>-1.0140754603530255E-2</v>
          </cell>
          <cell r="D86">
            <v>-1.4488550211251505E-2</v>
          </cell>
          <cell r="E86">
            <v>-2.3035950536659078E-2</v>
          </cell>
          <cell r="F86">
            <v>-3.9318030824030847E-2</v>
          </cell>
          <cell r="G86">
            <v>-8.4703675264566902E-3</v>
          </cell>
          <cell r="H86">
            <v>3.3366692181948654E-3</v>
          </cell>
          <cell r="I86">
            <v>2.9309982224110964E-2</v>
          </cell>
          <cell r="J86">
            <v>-4.3614430783603567E-2</v>
          </cell>
          <cell r="K86">
            <v>-1.8225549249952191E-2</v>
          </cell>
          <cell r="L86">
            <v>-7.9503176020990773E-3</v>
          </cell>
          <cell r="M86">
            <v>1.7438563931552298E-2</v>
          </cell>
        </row>
        <row r="87">
          <cell r="A87">
            <v>42522</v>
          </cell>
          <cell r="B87">
            <v>3.6975216566151214E-2</v>
          </cell>
          <cell r="C87">
            <v>-7.8939704016903756E-3</v>
          </cell>
          <cell r="D87">
            <v>-1.3356006206852067E-2</v>
          </cell>
          <cell r="E87">
            <v>-2.2561298236569272E-2</v>
          </cell>
          <cell r="F87">
            <v>-3.7004171008002906E-2</v>
          </cell>
          <cell r="G87">
            <v>-6.372691814965914E-3</v>
          </cell>
          <cell r="H87">
            <v>-9.3399581564452827E-3</v>
          </cell>
          <cell r="I87">
            <v>2.0878158957187365E-2</v>
          </cell>
          <cell r="J87">
            <v>-3.4031644517622486E-2</v>
          </cell>
          <cell r="K87">
            <v>-4.143786107146788E-3</v>
          </cell>
          <cell r="L87">
            <v>-5.4046603906383606E-3</v>
          </cell>
          <cell r="M87">
            <v>2.4483198019837338E-2</v>
          </cell>
        </row>
        <row r="88">
          <cell r="A88">
            <v>42614</v>
          </cell>
          <cell r="B88">
            <v>4.3392861420882278E-2</v>
          </cell>
          <cell r="C88">
            <v>-3.8181595077031449E-3</v>
          </cell>
          <cell r="D88">
            <v>-8.3203348246669862E-3</v>
          </cell>
          <cell r="E88">
            <v>-1.8769382550674285E-2</v>
          </cell>
          <cell r="F88">
            <v>-3.1497864476518145E-2</v>
          </cell>
          <cell r="G88">
            <v>-2.2925438537705345E-3</v>
          </cell>
          <cell r="H88">
            <v>-1.1070878434985887E-2</v>
          </cell>
          <cell r="I88">
            <v>2.3456503490549063E-2</v>
          </cell>
          <cell r="J88">
            <v>-2.0838360443445999E-2</v>
          </cell>
          <cell r="K88">
            <v>1.3626008085454448E-2</v>
          </cell>
          <cell r="L88">
            <v>3.0081230247765989E-3</v>
          </cell>
          <cell r="M88">
            <v>3.7472491553677045E-2</v>
          </cell>
        </row>
        <row r="89">
          <cell r="A89">
            <v>42705</v>
          </cell>
          <cell r="B89">
            <v>6.8530567636988282E-2</v>
          </cell>
          <cell r="C89">
            <v>1.9107743439730984E-2</v>
          </cell>
          <cell r="D89">
            <v>8.9101425777355914E-3</v>
          </cell>
          <cell r="E89">
            <v>1.9962619000921666E-3</v>
          </cell>
          <cell r="F89">
            <v>-8.1832665148973138E-3</v>
          </cell>
          <cell r="G89">
            <v>1.994511998617321E-2</v>
          </cell>
          <cell r="H89">
            <v>8.7338964507481798E-3</v>
          </cell>
          <cell r="I89">
            <v>2.2061218856293197E-2</v>
          </cell>
          <cell r="J89">
            <v>5.211879176377443E-3</v>
          </cell>
          <cell r="K89">
            <v>1.8506678007657373E-2</v>
          </cell>
          <cell r="L89">
            <v>2.8831864746363012E-2</v>
          </cell>
          <cell r="M89">
            <v>4.2126663577642942E-2</v>
          </cell>
        </row>
        <row r="90">
          <cell r="A90">
            <v>42795</v>
          </cell>
          <cell r="B90">
            <v>8.2774612867825947E-2</v>
          </cell>
          <cell r="C90">
            <v>3.2240806858579774E-2</v>
          </cell>
          <cell r="D90">
            <v>1.5955908671131835E-2</v>
          </cell>
          <cell r="E90">
            <v>1.1968507623032254E-2</v>
          </cell>
          <cell r="F90">
            <v>4.1503396144468852E-3</v>
          </cell>
          <cell r="G90">
            <v>3.3106622855651802E-2</v>
          </cell>
          <cell r="H90">
            <v>1.81749203681284E-2</v>
          </cell>
          <cell r="I90">
            <v>2.3462821537113321E-2</v>
          </cell>
          <cell r="J90">
            <v>1.9458906635756085E-2</v>
          </cell>
          <cell r="K90">
            <v>2.4807701812294497E-2</v>
          </cell>
          <cell r="L90">
            <v>3.9645593065268603E-2</v>
          </cell>
          <cell r="M90">
            <v>4.4994388241807015E-2</v>
          </cell>
        </row>
        <row r="91">
          <cell r="A91">
            <v>42887</v>
          </cell>
          <cell r="B91">
            <v>7.1543985569525015E-2</v>
          </cell>
          <cell r="C91">
            <v>2.597391183418063E-2</v>
          </cell>
          <cell r="D91">
            <v>1.8004393501938276E-2</v>
          </cell>
          <cell r="E91">
            <v>2.535989483427592E-3</v>
          </cell>
          <cell r="F91">
            <v>-3.1372543430252531E-3</v>
          </cell>
          <cell r="G91">
            <v>2.7128463174689199E-2</v>
          </cell>
          <cell r="H91">
            <v>1.7332236074338647E-2</v>
          </cell>
          <cell r="I91">
            <v>2.482142857144376E-2</v>
          </cell>
          <cell r="J91">
            <v>1.1246462121398477E-2</v>
          </cell>
          <cell r="K91">
            <v>1.869152166896006E-2</v>
          </cell>
          <cell r="L91">
            <v>3.08340905798965E-2</v>
          </cell>
          <cell r="M91">
            <v>3.8279150127458084E-2</v>
          </cell>
        </row>
        <row r="92">
          <cell r="A92">
            <v>42979</v>
          </cell>
          <cell r="B92">
            <v>6.8474702826373024E-2</v>
          </cell>
          <cell r="C92">
            <v>2.4624779435537314E-2</v>
          </cell>
          <cell r="D92">
            <v>1.7715732812822349E-2</v>
          </cell>
          <cell r="E92">
            <v>1.7084851077935337E-3</v>
          </cell>
          <cell r="F92">
            <v>-4.9009627902363295E-3</v>
          </cell>
          <cell r="G92">
            <v>2.6243500691926047E-2</v>
          </cell>
          <cell r="H92">
            <v>2.7744648966193219E-2</v>
          </cell>
          <cell r="I92">
            <v>2.8357934232467352E-2</v>
          </cell>
          <cell r="J92">
            <v>5.2981429233709514E-3</v>
          </cell>
          <cell r="K92">
            <v>5.9090863090983763E-3</v>
          </cell>
          <cell r="L92">
            <v>2.4964188472025195E-2</v>
          </cell>
          <cell r="M92">
            <v>2.557513185775262E-2</v>
          </cell>
        </row>
        <row r="93">
          <cell r="A93">
            <v>43070</v>
          </cell>
          <cell r="B93">
            <v>5.9846395706304012E-2</v>
          </cell>
          <cell r="C93">
            <v>1.9457343284793094E-2</v>
          </cell>
          <cell r="D93">
            <v>1.2281351548333319E-2</v>
          </cell>
          <cell r="E93">
            <v>-1.8533185110987116E-3</v>
          </cell>
          <cell r="F93">
            <v>-9.1498940717575916E-3</v>
          </cell>
          <cell r="G93">
            <v>2.0891295711528368E-2</v>
          </cell>
          <cell r="H93">
            <v>2.313861668473316E-2</v>
          </cell>
          <cell r="I93">
            <v>2.5411152687635497E-2</v>
          </cell>
          <cell r="J93">
            <v>-5.8969633613482897E-4</v>
          </cell>
          <cell r="K93">
            <v>1.6438106542089187E-3</v>
          </cell>
          <cell r="L93">
            <v>1.7569827473388977E-2</v>
          </cell>
          <cell r="M93">
            <v>1.9803334463732725E-2</v>
          </cell>
        </row>
        <row r="94">
          <cell r="A94">
            <v>43160</v>
          </cell>
          <cell r="B94">
            <v>6.2125972654361039E-2</v>
          </cell>
          <cell r="C94">
            <v>2.0552498094667637E-2</v>
          </cell>
          <cell r="D94">
            <v>1.6436465272735346E-2</v>
          </cell>
          <cell r="E94">
            <v>5.6696253545096553E-4</v>
          </cell>
          <cell r="F94">
            <v>-5.8363750348537913E-3</v>
          </cell>
          <cell r="G94">
            <v>2.1948451249593992E-2</v>
          </cell>
          <cell r="H94">
            <v>2.7553806468763931E-2</v>
          </cell>
          <cell r="I94">
            <v>2.5684172602095989E-2</v>
          </cell>
          <cell r="J94">
            <v>1.9183419790087357E-3</v>
          </cell>
          <cell r="K94">
            <v>8.712467696801382E-5</v>
          </cell>
          <cell r="L94">
            <v>1.8975746458587128E-2</v>
          </cell>
          <cell r="M94">
            <v>1.7144529156546406E-2</v>
          </cell>
        </row>
        <row r="95">
          <cell r="A95">
            <v>43252</v>
          </cell>
          <cell r="B95">
            <v>6.8323844970778147E-2</v>
          </cell>
          <cell r="C95">
            <v>2.0116760667074796E-2</v>
          </cell>
          <cell r="D95">
            <v>1.5235232782466968E-2</v>
          </cell>
          <cell r="E95">
            <v>4.761692128736339E-4</v>
          </cell>
          <cell r="F95">
            <v>-5.3348244942934553E-3</v>
          </cell>
          <cell r="G95">
            <v>2.0952613330212921E-2</v>
          </cell>
          <cell r="H95">
            <v>3.3470681122218071E-2</v>
          </cell>
          <cell r="I95">
            <v>2.6175048584232474E-2</v>
          </cell>
          <cell r="J95">
            <v>2.032004354269E-3</v>
          </cell>
          <cell r="K95">
            <v>-5.1456747749082168E-3</v>
          </cell>
          <cell r="L95">
            <v>2.0795772470211027E-2</v>
          </cell>
          <cell r="M95">
            <v>1.361809334103381E-2</v>
          </cell>
        </row>
        <row r="96">
          <cell r="A96">
            <v>43344</v>
          </cell>
          <cell r="B96">
            <v>6.6019420426622899E-2</v>
          </cell>
          <cell r="C96">
            <v>1.7523952921013497E-2</v>
          </cell>
          <cell r="D96">
            <v>1.3525399622891676E-2</v>
          </cell>
          <cell r="E96">
            <v>-3.520933788401015E-3</v>
          </cell>
          <cell r="F96">
            <v>-9.841471061306617E-3</v>
          </cell>
          <cell r="G96">
            <v>1.8525679342861312E-2</v>
          </cell>
          <cell r="H96">
            <v>3.5803492313008611E-2</v>
          </cell>
          <cell r="I96">
            <v>2.7614690155900012E-2</v>
          </cell>
          <cell r="J96">
            <v>-3.2079523301529675E-4</v>
          </cell>
          <cell r="K96">
            <v>-8.3543230686138163E-3</v>
          </cell>
          <cell r="L96">
            <v>1.7686339154336483E-2</v>
          </cell>
          <cell r="M96">
            <v>9.6528113187379638E-3</v>
          </cell>
        </row>
        <row r="97">
          <cell r="A97">
            <v>43435</v>
          </cell>
          <cell r="B97">
            <v>5.1801949612377385E-2</v>
          </cell>
          <cell r="C97">
            <v>8.4552101115471512E-3</v>
          </cell>
          <cell r="D97">
            <v>1.1639994490086236E-2</v>
          </cell>
          <cell r="E97">
            <v>-1.0977801940719845E-2</v>
          </cell>
          <cell r="F97">
            <v>-1.833406240438662E-2</v>
          </cell>
          <cell r="G97">
            <v>9.8945688305311918E-3</v>
          </cell>
          <cell r="H97">
            <v>3.0445431471639361E-2</v>
          </cell>
          <cell r="I97">
            <v>2.904297013826862E-2</v>
          </cell>
          <cell r="J97">
            <v>-1.0337342538337638E-2</v>
          </cell>
          <cell r="K97">
            <v>-1.1668532261750478E-2</v>
          </cell>
          <cell r="L97">
            <v>9.4182977151286984E-3</v>
          </cell>
          <cell r="M97">
            <v>8.0871079917158584E-3</v>
          </cell>
        </row>
        <row r="98">
          <cell r="A98">
            <v>43525</v>
          </cell>
          <cell r="B98">
            <v>5.0241152934457078E-2</v>
          </cell>
          <cell r="C98">
            <v>5.1372345411535569E-3</v>
          </cell>
          <cell r="D98">
            <v>1.3912597168993512E-2</v>
          </cell>
          <cell r="E98">
            <v>-1.42763901997216E-2</v>
          </cell>
          <cell r="F98">
            <v>-2.4184809457652001E-2</v>
          </cell>
          <cell r="G98">
            <v>5.8708526696162888E-3</v>
          </cell>
          <cell r="H98">
            <v>2.6640076132249835E-2</v>
          </cell>
          <cell r="I98">
            <v>2.912986899198855E-2</v>
          </cell>
          <cell r="J98">
            <v>-1.5925561972395662E-2</v>
          </cell>
          <cell r="K98">
            <v>-1.3360598908711961E-2</v>
          </cell>
          <cell r="L98">
            <v>3.4270260193227653E-3</v>
          </cell>
          <cell r="M98">
            <v>5.9919890830064659E-3</v>
          </cell>
        </row>
        <row r="99">
          <cell r="A99">
            <v>43617</v>
          </cell>
          <cell r="B99">
            <v>4.6733193487288549E-2</v>
          </cell>
          <cell r="C99">
            <v>5.8529665390016916E-3</v>
          </cell>
          <cell r="D99">
            <v>1.1517968868746786E-2</v>
          </cell>
          <cell r="E99">
            <v>-1.5673486840453776E-2</v>
          </cell>
          <cell r="F99">
            <v>-2.4559468850463784E-2</v>
          </cell>
          <cell r="G99">
            <v>6.1312912206579195E-3</v>
          </cell>
          <cell r="H99">
            <v>2.6864293543970907E-2</v>
          </cell>
          <cell r="I99">
            <v>2.8024662774389419E-2</v>
          </cell>
          <cell r="J99">
            <v>-1.5375496702132743E-2</v>
          </cell>
          <cell r="K99">
            <v>-1.4179155196959073E-2</v>
          </cell>
          <cell r="L99">
            <v>3.1966113347579039E-3</v>
          </cell>
          <cell r="M99">
            <v>4.3929528399315743E-3</v>
          </cell>
        </row>
        <row r="100">
          <cell r="A100">
            <v>43709</v>
          </cell>
          <cell r="B100">
            <v>4.248279213323336E-2</v>
          </cell>
          <cell r="C100">
            <v>3.0169081861828317E-3</v>
          </cell>
          <cell r="D100">
            <v>6.5147782653618425E-3</v>
          </cell>
          <cell r="E100">
            <v>-2.0434314201924764E-2</v>
          </cell>
          <cell r="F100">
            <v>-2.8475749100343561E-2</v>
          </cell>
          <cell r="G100">
            <v>3.9914122973647714E-3</v>
          </cell>
          <cell r="H100">
            <v>2.185172235010735E-2</v>
          </cell>
          <cell r="I100">
            <v>2.6128475517195882E-2</v>
          </cell>
          <cell r="J100">
            <v>-1.763664123214774E-2</v>
          </cell>
          <cell r="K100">
            <v>-1.3375836051353548E-2</v>
          </cell>
          <cell r="L100">
            <v>2.2158073911771048E-4</v>
          </cell>
          <cell r="M100">
            <v>4.4823859199119021E-3</v>
          </cell>
        </row>
        <row r="101">
          <cell r="A101">
            <v>43800</v>
          </cell>
          <cell r="B101">
            <v>4.3382224345892118E-2</v>
          </cell>
          <cell r="C101">
            <v>8.3510317533007639E-3</v>
          </cell>
          <cell r="D101">
            <v>5.9671473061859714E-3</v>
          </cell>
          <cell r="E101">
            <v>-1.2347920484349073E-2</v>
          </cell>
          <cell r="F101">
            <v>-2.1353878724215791E-2</v>
          </cell>
          <cell r="G101">
            <v>1.0068535400795775E-2</v>
          </cell>
          <cell r="H101">
            <v>2.6761528098051657E-2</v>
          </cell>
          <cell r="I101">
            <v>3.0221992195898939E-2</v>
          </cell>
          <cell r="J101">
            <v>-9.9093323925688107E-3</v>
          </cell>
          <cell r="K101">
            <v>-6.4987537105384921E-3</v>
          </cell>
          <cell r="L101">
            <v>7.8077107092568987E-3</v>
          </cell>
          <cell r="M101">
            <v>1.1218289391287217E-2</v>
          </cell>
        </row>
        <row r="102">
          <cell r="A102">
            <v>43891</v>
          </cell>
          <cell r="B102">
            <v>4.8458848669056698E-2</v>
          </cell>
          <cell r="C102">
            <v>1.3260466861849673E-2</v>
          </cell>
          <cell r="D102">
            <v>7.422773558350082E-3</v>
          </cell>
          <cell r="E102">
            <v>-6.1423715034900628E-3</v>
          </cell>
          <cell r="F102">
            <v>-1.479526932030284E-2</v>
          </cell>
          <cell r="G102">
            <v>1.7146780162123454E-2</v>
          </cell>
          <cell r="H102">
            <v>3.391893313065919E-2</v>
          </cell>
          <cell r="I102">
            <v>3.2009553637992294E-2</v>
          </cell>
          <cell r="J102">
            <v>-9.5950647694608669E-3</v>
          </cell>
          <cell r="K102">
            <v>-1.1456216524292902E-2</v>
          </cell>
          <cell r="L102">
            <v>1.3337227720657707E-2</v>
          </cell>
          <cell r="M102">
            <v>1.1476075965825672E-2</v>
          </cell>
        </row>
        <row r="103">
          <cell r="A103">
            <v>43983</v>
          </cell>
          <cell r="B103">
            <v>3.9359515212902929E-2</v>
          </cell>
          <cell r="C103">
            <v>1.5482887226882847E-2</v>
          </cell>
          <cell r="D103">
            <v>1.3116460406910058E-2</v>
          </cell>
          <cell r="E103">
            <v>-6.8951721926053811E-3</v>
          </cell>
          <cell r="F103">
            <v>-1.5038131970025237E-2</v>
          </cell>
          <cell r="G103">
            <v>1.6672785739817342E-2</v>
          </cell>
          <cell r="H103">
            <v>3.4286497031354557E-2</v>
          </cell>
          <cell r="I103">
            <v>4.7203806728276065E-2</v>
          </cell>
          <cell r="J103">
            <v>-2.6654269411074433E-2</v>
          </cell>
          <cell r="K103">
            <v>-1.3769738023622718E-2</v>
          </cell>
          <cell r="L103">
            <v>7.0724261156210888E-3</v>
          </cell>
          <cell r="M103">
            <v>1.9956957503072803E-2</v>
          </cell>
        </row>
        <row r="104">
          <cell r="A104">
            <v>44075</v>
          </cell>
          <cell r="B104">
            <v>5.4793732796405203E-2</v>
          </cell>
          <cell r="C104">
            <v>1.9502861626515711E-2</v>
          </cell>
          <cell r="D104">
            <v>8.8145423275769463E-3</v>
          </cell>
          <cell r="E104">
            <v>-3.1935105721181412E-3</v>
          </cell>
          <cell r="F104">
            <v>-1.1087255788594597E-2</v>
          </cell>
          <cell r="G104">
            <v>2.0259614085477273E-2</v>
          </cell>
          <cell r="H104">
            <v>4.7185542029767658E-2</v>
          </cell>
          <cell r="I104">
            <v>4.3288292332243072E-2</v>
          </cell>
          <cell r="J104">
            <v>-1.133639902550124E-2</v>
          </cell>
          <cell r="K104">
            <v>-1.4921994289001681E-2</v>
          </cell>
          <cell r="L104">
            <v>1.4224015680565638E-2</v>
          </cell>
          <cell r="M104">
            <v>1.0638420417065197E-2</v>
          </cell>
        </row>
        <row r="105">
          <cell r="A105">
            <v>44166</v>
          </cell>
          <cell r="B105">
            <v>5.2801148629877614E-2</v>
          </cell>
          <cell r="C105">
            <v>1.4152527176061525E-2</v>
          </cell>
          <cell r="D105">
            <v>3.5017765891465213E-3</v>
          </cell>
          <cell r="E105">
            <v>-6.48591817045574E-3</v>
          </cell>
          <cell r="F105">
            <v>-1.6472020643063523E-2</v>
          </cell>
          <cell r="G105">
            <v>1.4895210878567045E-2</v>
          </cell>
          <cell r="H105">
            <v>4.6613216383066036E-2</v>
          </cell>
          <cell r="I105">
            <v>4.3977823517305392E-2</v>
          </cell>
          <cell r="J105">
            <v>-9.5900107799798268E-3</v>
          </cell>
          <cell r="K105">
            <v>-1.1860448220072747E-2</v>
          </cell>
          <cell r="L105">
            <v>1.2679319165437075E-2</v>
          </cell>
          <cell r="M105">
            <v>1.0408881725344155E-2</v>
          </cell>
        </row>
        <row r="106">
          <cell r="A106">
            <v>44256</v>
          </cell>
          <cell r="B106">
            <v>6.1127948227002848E-2</v>
          </cell>
          <cell r="C106">
            <v>2.0138472362951632E-2</v>
          </cell>
          <cell r="D106">
            <v>3.2000000000000002E-3</v>
          </cell>
          <cell r="E106">
            <v>-2.932093075362241E-3</v>
          </cell>
          <cell r="F106">
            <v>-1.0612211677261785E-2</v>
          </cell>
          <cell r="G106">
            <v>2.0855378387057533E-2</v>
          </cell>
          <cell r="H106">
            <v>5.5381772103444082E-2</v>
          </cell>
          <cell r="I106">
            <v>4.7102639536198421E-2</v>
          </cell>
          <cell r="J106">
            <v>-2.0433870801278599E-3</v>
          </cell>
          <cell r="K106">
            <v>-9.8630426632783132E-3</v>
          </cell>
          <cell r="L106">
            <v>1.9746840663143361E-2</v>
          </cell>
          <cell r="M106">
            <v>1.1927185079992908E-2</v>
          </cell>
        </row>
        <row r="107">
          <cell r="A107">
            <v>44348</v>
          </cell>
          <cell r="B107">
            <v>6.9545479798626464E-2</v>
          </cell>
          <cell r="C107">
            <v>3.3861010177132056E-2</v>
          </cell>
          <cell r="E107">
            <v>1.5183123502418572E-2</v>
          </cell>
          <cell r="F107">
            <v>3.8029770997546342E-3</v>
          </cell>
          <cell r="G107">
            <v>3.451637519346773E-2</v>
          </cell>
          <cell r="H107">
            <v>7.625620692631685E-2</v>
          </cell>
          <cell r="I107">
            <v>5.1053710601745572E-2</v>
          </cell>
          <cell r="J107">
            <v>1.0492558606215698E-2</v>
          </cell>
          <cell r="K107">
            <v>-1.4266692544844559E-2</v>
          </cell>
          <cell r="L107">
            <v>3.3840827004484098E-2</v>
          </cell>
          <cell r="M107">
            <v>9.08157585342384E-3</v>
          </cell>
        </row>
        <row r="108">
          <cell r="A108">
            <v>44440</v>
          </cell>
          <cell r="B108">
            <v>6.8626876510754053E-2</v>
          </cell>
          <cell r="C108">
            <v>2.6744584335604449E-2</v>
          </cell>
          <cell r="E108">
            <v>7.8035392948242466E-3</v>
          </cell>
          <cell r="F108">
            <v>-3.1799731784123431E-3</v>
          </cell>
          <cell r="G108">
            <v>2.7209056217589844E-2</v>
          </cell>
          <cell r="H108">
            <v>7.1160932866204729E-2</v>
          </cell>
          <cell r="I108">
            <v>4.949832082295802E-2</v>
          </cell>
          <cell r="J108">
            <v>-2.2747182037269713E-3</v>
          </cell>
          <cell r="K108">
            <v>-2.3938850128862359E-2</v>
          </cell>
          <cell r="L108">
            <v>2.527528179627303E-2</v>
          </cell>
          <cell r="M108">
            <v>3.6111498711376422E-3</v>
          </cell>
        </row>
        <row r="109">
          <cell r="A109">
            <v>44531</v>
          </cell>
          <cell r="B109">
            <v>8.1033984985585228E-2</v>
          </cell>
          <cell r="C109">
            <v>3.8128418939476161E-2</v>
          </cell>
          <cell r="E109">
            <v>2.6463037803292844E-2</v>
          </cell>
          <cell r="F109">
            <v>8.9959554598143532E-3</v>
          </cell>
          <cell r="G109">
            <v>3.8906179566879695E-2</v>
          </cell>
          <cell r="H109">
            <v>8.0707675249543587E-2</v>
          </cell>
          <cell r="I109">
            <v>4.7906185400229062E-2</v>
          </cell>
          <cell r="J109">
            <v>3.818123960002355E-3</v>
          </cell>
          <cell r="K109">
            <v>-2.872722957126473E-2</v>
          </cell>
          <cell r="L109">
            <v>3.5662210791045701E-2</v>
          </cell>
          <cell r="M109">
            <v>3.1168572597786159E-3</v>
          </cell>
        </row>
        <row r="110">
          <cell r="A110">
            <v>44621</v>
          </cell>
          <cell r="B110">
            <v>8.1491103919535846E-2</v>
          </cell>
          <cell r="C110">
            <v>3.6986629963018713E-2</v>
          </cell>
          <cell r="E110">
            <v>3.0071206577913401E-2</v>
          </cell>
          <cell r="F110">
            <v>1.0594032704935308E-2</v>
          </cell>
          <cell r="G110">
            <v>3.7951770151075759E-2</v>
          </cell>
          <cell r="H110">
            <v>7.3239715968108965E-2</v>
          </cell>
          <cell r="I110">
            <v>4.1479292119795619E-2</v>
          </cell>
          <cell r="J110">
            <v>-2.2869371681275286E-3</v>
          </cell>
          <cell r="K110">
            <v>-3.4008198359050862E-2</v>
          </cell>
          <cell r="L110">
            <v>3.408217946403258E-2</v>
          </cell>
          <cell r="M110">
            <v>2.3609182731092471E-3</v>
          </cell>
        </row>
        <row r="111">
          <cell r="A111">
            <v>44713</v>
          </cell>
          <cell r="B111">
            <v>8.4350265209800046E-2</v>
          </cell>
          <cell r="C111">
            <v>4.4431897141669507E-2</v>
          </cell>
          <cell r="E111">
            <v>4.6799894376512219E-2</v>
          </cell>
          <cell r="F111">
            <v>2.0870863270847306E-2</v>
          </cell>
          <cell r="G111">
            <v>4.4936089517158107E-2</v>
          </cell>
          <cell r="H111">
            <v>6.7660708159672511E-2</v>
          </cell>
          <cell r="I111">
            <v>4.2416485861470954E-2</v>
          </cell>
          <cell r="J111">
            <v>1.6620454758763045E-3</v>
          </cell>
          <cell r="K111">
            <v>-2.3614288439312382E-2</v>
          </cell>
          <cell r="L111">
            <v>3.887827924211007E-2</v>
          </cell>
          <cell r="M111">
            <v>1.3601945326921383E-2</v>
          </cell>
        </row>
        <row r="112">
          <cell r="A112">
            <v>44805</v>
          </cell>
          <cell r="B112">
            <v>8.5300750642516521E-2</v>
          </cell>
          <cell r="C112">
            <v>4.5592508026397138E-2</v>
          </cell>
          <cell r="E112">
            <v>5.4144131162266351E-2</v>
          </cell>
          <cell r="F112">
            <v>2.2046709820416122E-2</v>
          </cell>
          <cell r="G112">
            <v>4.5404453603632877E-2</v>
          </cell>
          <cell r="H112">
            <v>6.4119485830906542E-2</v>
          </cell>
          <cell r="I112">
            <v>3.9056133509009938E-2</v>
          </cell>
          <cell r="J112">
            <v>-6.3403024348043374E-3</v>
          </cell>
          <cell r="K112">
            <v>-3.1693952815548224E-2</v>
          </cell>
          <cell r="L112">
            <v>3.572423737321373E-2</v>
          </cell>
          <cell r="M112">
            <v>1.0370586992469844E-2</v>
          </cell>
        </row>
        <row r="113">
          <cell r="A113">
            <v>44896</v>
          </cell>
          <cell r="B113">
            <v>7.1015580943771694E-2</v>
          </cell>
          <cell r="C113">
            <v>2.5626750430444933E-2</v>
          </cell>
          <cell r="E113">
            <v>3.5014941615802653E-2</v>
          </cell>
          <cell r="F113">
            <v>1.8493691405262469E-3</v>
          </cell>
          <cell r="G113">
            <v>2.5935073638964967E-2</v>
          </cell>
          <cell r="H113">
            <v>3.8082804369221068E-2</v>
          </cell>
          <cell r="I113">
            <v>3.5492826784920828E-2</v>
          </cell>
          <cell r="J113">
            <v>-2.6200351329007492E-2</v>
          </cell>
          <cell r="K113">
            <v>-2.9463550763408501E-2</v>
          </cell>
          <cell r="L113">
            <v>1.6111553432897274E-2</v>
          </cell>
          <cell r="M113">
            <v>1.2848353998496265E-2</v>
          </cell>
        </row>
        <row r="114">
          <cell r="A114">
            <v>44986</v>
          </cell>
          <cell r="B114">
            <v>6.5132911930282811E-2</v>
          </cell>
          <cell r="C114">
            <v>1.4520393402211451E-2</v>
          </cell>
          <cell r="E114">
            <v>1.0745917926884951E-2</v>
          </cell>
          <cell r="F114">
            <v>-1.3283104335301887E-2</v>
          </cell>
          <cell r="G114">
            <v>1.4211893950154209E-2</v>
          </cell>
          <cell r="H114">
            <v>1.3807917910244827E-2</v>
          </cell>
          <cell r="I114">
            <v>2.4892284617146876E-2</v>
          </cell>
          <cell r="J114">
            <v>-3.3594250196136016E-2</v>
          </cell>
          <cell r="K114">
            <v>-2.2749226539284989E-2</v>
          </cell>
          <cell r="L114">
            <v>5.2771002649970589E-3</v>
          </cell>
          <cell r="M114">
            <v>1.6122123921848086E-2</v>
          </cell>
        </row>
        <row r="115">
          <cell r="A115">
            <v>45078</v>
          </cell>
          <cell r="B115">
            <v>3.5068795067952019E-2</v>
          </cell>
          <cell r="C115">
            <v>-8.1900755260793101E-3</v>
          </cell>
          <cell r="E115">
            <v>-2.6405401567548781E-2</v>
          </cell>
          <cell r="F115">
            <v>-3.7271602815671434E-2</v>
          </cell>
          <cell r="G115">
            <v>-8.1339661827140031E-3</v>
          </cell>
          <cell r="H115">
            <v>-8.6632183540642504E-3</v>
          </cell>
          <cell r="I115">
            <v>1.7745309847220225E-2</v>
          </cell>
          <cell r="J115">
            <v>-4.2675975596019274E-2</v>
          </cell>
          <cell r="K115">
            <v>-1.5702726391066908E-2</v>
          </cell>
          <cell r="L115">
            <v>-3.2933076118295546E-3</v>
          </cell>
          <cell r="M115">
            <v>2.3679941593122811E-2</v>
          </cell>
        </row>
        <row r="116">
          <cell r="A116">
            <v>45170</v>
          </cell>
          <cell r="B116">
            <v>3.6696029883145354E-2</v>
          </cell>
          <cell r="C116">
            <v>4.0336638114935042E-4</v>
          </cell>
          <cell r="E116">
            <v>-1.9322254367672542E-2</v>
          </cell>
          <cell r="F116">
            <v>-2.8621564232766961E-2</v>
          </cell>
          <cell r="G116">
            <v>9.5208731552642867E-4</v>
          </cell>
          <cell r="H116">
            <v>-1.0297776718578788E-2</v>
          </cell>
          <cell r="I116">
            <v>1.2223768824483949E-2</v>
          </cell>
          <cell r="J116">
            <v>-3.33654664123339E-2</v>
          </cell>
          <cell r="K116">
            <v>-1.0288393608323732E-2</v>
          </cell>
          <cell r="L116">
            <v>-2.7864791681975198E-4</v>
          </cell>
          <cell r="M116">
            <v>2.2798424887190416E-2</v>
          </cell>
        </row>
        <row r="117">
          <cell r="A117">
            <v>45261</v>
          </cell>
          <cell r="B117">
            <v>3.9839558119842522E-2</v>
          </cell>
          <cell r="C117">
            <v>5.118231707168297E-3</v>
          </cell>
          <cell r="E117">
            <v>-1.5313892589183364E-2</v>
          </cell>
          <cell r="F117">
            <v>-2.4942297646491918E-2</v>
          </cell>
          <cell r="G117">
            <v>5.2745696866463021E-3</v>
          </cell>
          <cell r="H117">
            <v>-3.6792540788477268E-3</v>
          </cell>
          <cell r="I117">
            <v>1.8795320132056315E-2</v>
          </cell>
          <cell r="J117">
            <v>-2.2290537126013928E-2</v>
          </cell>
          <cell r="K117">
            <v>7.536177937935637E-4</v>
          </cell>
          <cell r="L117">
            <v>9.3889001034233033E-3</v>
          </cell>
          <cell r="M117">
            <v>3.2433055023230795E-2</v>
          </cell>
        </row>
        <row r="118">
          <cell r="A118">
            <v>45352</v>
          </cell>
          <cell r="B118">
            <v>4.2833769881639894E-2</v>
          </cell>
          <cell r="C118">
            <v>6.2687367545787187E-2</v>
          </cell>
          <cell r="E118">
            <v>-1.7645952807122889E-2</v>
          </cell>
          <cell r="F118">
            <v>-1.9637731144523052E-2</v>
          </cell>
          <cell r="G118">
            <v>1.1168101675195885E-2</v>
          </cell>
          <cell r="H118">
            <v>1.15118227063713E-2</v>
          </cell>
          <cell r="I118">
            <v>2.5513747132430931E-2</v>
          </cell>
          <cell r="J118">
            <v>-4.2161750947773274E-3</v>
          </cell>
          <cell r="K118">
            <v>1.0261989535588448E-2</v>
          </cell>
          <cell r="L118">
            <v>2.6030145251543013E-2</v>
          </cell>
          <cell r="M118">
            <v>4.0508309881908788E-2</v>
          </cell>
        </row>
        <row r="119">
          <cell r="A119">
            <v>45444</v>
          </cell>
          <cell r="B119">
            <v>5.3028077227749826E-2</v>
          </cell>
          <cell r="C119">
            <v>6.093243952616112E-2</v>
          </cell>
          <cell r="E119">
            <v>-8.257483071387961E-3</v>
          </cell>
          <cell r="F119">
            <v>-1.089830028888783E-2</v>
          </cell>
          <cell r="G119">
            <v>9.33278499949175E-3</v>
          </cell>
          <cell r="H119">
            <v>2.4247000250878337E-2</v>
          </cell>
          <cell r="I119">
            <v>4.3176851299926211E-2</v>
          </cell>
          <cell r="J119">
            <v>-6.1638737212908468E-3</v>
          </cell>
          <cell r="K119">
            <v>1.2912017661917241E-2</v>
          </cell>
          <cell r="L119">
            <v>2.3748023511910743E-2</v>
          </cell>
          <cell r="M119">
            <v>4.2823914895118831E-2</v>
          </cell>
        </row>
        <row r="120">
          <cell r="A120">
            <v>45536</v>
          </cell>
          <cell r="B120">
            <v>0</v>
          </cell>
          <cell r="C120">
            <v>0</v>
          </cell>
          <cell r="E120">
            <v>0</v>
          </cell>
          <cell r="F120">
            <v>0</v>
          </cell>
          <cell r="G120">
            <v>0</v>
          </cell>
          <cell r="H120" t="e">
            <v>#N/A</v>
          </cell>
          <cell r="I120" t="e">
            <v>#N/A</v>
          </cell>
          <cell r="J120" t="e">
            <v>#N/A</v>
          </cell>
          <cell r="K120" t="e">
            <v>#N/A</v>
          </cell>
          <cell r="L120" t="e">
            <v>#N/A</v>
          </cell>
          <cell r="M120" t="e">
            <v>#N/A</v>
          </cell>
        </row>
        <row r="121">
          <cell r="A121">
            <v>45627</v>
          </cell>
          <cell r="B121">
            <v>0</v>
          </cell>
          <cell r="C121">
            <v>0</v>
          </cell>
          <cell r="E121">
            <v>0</v>
          </cell>
          <cell r="F121">
            <v>0</v>
          </cell>
          <cell r="G121">
            <v>0</v>
          </cell>
          <cell r="H121" t="e">
            <v>#N/A</v>
          </cell>
          <cell r="I121" t="e">
            <v>#N/A</v>
          </cell>
          <cell r="J121" t="e">
            <v>#N/A</v>
          </cell>
          <cell r="K121" t="e">
            <v>#N/A</v>
          </cell>
          <cell r="L121" t="e">
            <v>#N/A</v>
          </cell>
          <cell r="M121" t="e">
            <v>#N/A</v>
          </cell>
        </row>
      </sheetData>
      <sheetData sheetId="1"/>
      <sheetData sheetId="2"/>
      <sheetData sheetId="3"/>
      <sheetData sheetId="4"/>
      <sheetData sheetId="5">
        <row r="3">
          <cell r="B3" t="str">
            <v>DTF REAL DELFACTADA CON IPC TOTAL</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PRODUCTIVIDAD"/>
      <sheetName val="PIB PER CAPITA RELATIVO"/>
      <sheetName val="PIB PER CAPITA RELATIVO real"/>
      <sheetName val="Productividad laboral relativa"/>
      <sheetName val="transable"/>
      <sheetName val="Trimestral desde 2005 US"/>
      <sheetName val="anual 1999-2004"/>
      <sheetName val="Trimestral desde 99 US"/>
      <sheetName val="series finales USA"/>
      <sheetName val="trimestral desde 2000 COL"/>
      <sheetName val="SERIES FINAL-PRODUCTIVIDAD"/>
      <sheetName val="WEO_Data"/>
      <sheetName val="PIB_Socios_PPP_Correcta"/>
      <sheetName val="PIBcapita_Socios_PPP_correcta"/>
      <sheetName val="WEO_Data_national_currency"/>
      <sheetName val="Razon_indice_capita_Socios_COL"/>
      <sheetName val="Razon_indice_socios_COL"/>
      <sheetName val="Poblacion "/>
      <sheetName val="PIBcapita_Socios_PPP_FMI"/>
      <sheetName val="PIB_Socios_PPP_FMI "/>
      <sheetName val="WEO_Data_new_2"/>
    </sheetNames>
    <sheetDataSet>
      <sheetData sheetId="0">
        <row r="2">
          <cell r="A2">
            <v>34759</v>
          </cell>
          <cell r="B2">
            <v>68.207491469932663</v>
          </cell>
          <cell r="C2" t="e">
            <v>#N/A</v>
          </cell>
          <cell r="D2" t="e">
            <v>#N/A</v>
          </cell>
          <cell r="E2" t="e">
            <v>#N/A</v>
          </cell>
          <cell r="F2" t="e">
            <v>#N/A</v>
          </cell>
          <cell r="G2" t="e">
            <v>#N/A</v>
          </cell>
          <cell r="H2">
            <v>102.7896002471217</v>
          </cell>
          <cell r="I2">
            <v>0</v>
          </cell>
          <cell r="J2" t="e">
            <v>#N/A</v>
          </cell>
        </row>
        <row r="3">
          <cell r="A3">
            <v>34851</v>
          </cell>
          <cell r="B3">
            <v>69.636123366606441</v>
          </cell>
          <cell r="C3" t="e">
            <v>#N/A</v>
          </cell>
          <cell r="D3" t="e">
            <v>#N/A</v>
          </cell>
          <cell r="E3" t="e">
            <v>#N/A</v>
          </cell>
          <cell r="F3" t="e">
            <v>#N/A</v>
          </cell>
          <cell r="G3" t="e">
            <v>#N/A</v>
          </cell>
          <cell r="H3">
            <v>101.64928766663557</v>
          </cell>
          <cell r="I3">
            <v>0</v>
          </cell>
          <cell r="J3" t="e">
            <v>#N/A</v>
          </cell>
        </row>
        <row r="4">
          <cell r="A4">
            <v>34943</v>
          </cell>
          <cell r="B4">
            <v>67.785483690851692</v>
          </cell>
          <cell r="C4" t="e">
            <v>#N/A</v>
          </cell>
          <cell r="D4" t="e">
            <v>#N/A</v>
          </cell>
          <cell r="E4" t="e">
            <v>#N/A</v>
          </cell>
          <cell r="F4" t="e">
            <v>#N/A</v>
          </cell>
          <cell r="G4" t="e">
            <v>#N/A</v>
          </cell>
          <cell r="H4">
            <v>101.7617537490195</v>
          </cell>
          <cell r="I4">
            <v>0</v>
          </cell>
          <cell r="J4" t="e">
            <v>#N/A</v>
          </cell>
        </row>
        <row r="5">
          <cell r="A5">
            <v>35034</v>
          </cell>
          <cell r="B5">
            <v>68.021610837969433</v>
          </cell>
          <cell r="C5" t="e">
            <v>#N/A</v>
          </cell>
          <cell r="D5" t="e">
            <v>#N/A</v>
          </cell>
          <cell r="E5" t="e">
            <v>#N/A</v>
          </cell>
          <cell r="F5" t="e">
            <v>#N/A</v>
          </cell>
          <cell r="G5" t="e">
            <v>#N/A</v>
          </cell>
          <cell r="H5">
            <v>100.4813911898772</v>
          </cell>
          <cell r="I5">
            <v>68.403711241983757</v>
          </cell>
          <cell r="J5" t="e">
            <v>#N/A</v>
          </cell>
        </row>
        <row r="6">
          <cell r="A6">
            <v>35125</v>
          </cell>
          <cell r="B6">
            <v>70.338949188679493</v>
          </cell>
          <cell r="C6" t="e">
            <v>#N/A</v>
          </cell>
          <cell r="D6" t="e">
            <v>#N/A</v>
          </cell>
          <cell r="E6" t="e">
            <v>#N/A</v>
          </cell>
          <cell r="F6" t="e">
            <v>#N/A</v>
          </cell>
          <cell r="G6" t="e">
            <v>#N/A</v>
          </cell>
          <cell r="H6">
            <v>102.84672154211331</v>
          </cell>
          <cell r="I6">
            <v>68.933565892444321</v>
          </cell>
          <cell r="J6" t="e">
            <v>#N/A</v>
          </cell>
        </row>
        <row r="7">
          <cell r="A7">
            <v>35217</v>
          </cell>
          <cell r="B7">
            <v>71.476447271369622</v>
          </cell>
          <cell r="C7" t="e">
            <v>#N/A</v>
          </cell>
          <cell r="D7" t="e">
            <v>#N/A</v>
          </cell>
          <cell r="E7" t="e">
            <v>#N/A</v>
          </cell>
          <cell r="F7" t="e">
            <v>#N/A</v>
          </cell>
          <cell r="G7" t="e">
            <v>#N/A</v>
          </cell>
          <cell r="H7">
            <v>103.81156729896546</v>
          </cell>
          <cell r="I7">
            <v>69.3882524546691</v>
          </cell>
          <cell r="J7" t="e">
            <v>#N/A</v>
          </cell>
        </row>
        <row r="8">
          <cell r="A8">
            <v>35309</v>
          </cell>
          <cell r="B8">
            <v>73.400264529995326</v>
          </cell>
          <cell r="C8" t="e">
            <v>#N/A</v>
          </cell>
          <cell r="D8" t="e">
            <v>#N/A</v>
          </cell>
          <cell r="E8" t="e">
            <v>#N/A</v>
          </cell>
          <cell r="F8" t="e">
            <v>#N/A</v>
          </cell>
          <cell r="G8" t="e">
            <v>#N/A</v>
          </cell>
          <cell r="H8">
            <v>104.02858180029007</v>
          </cell>
          <cell r="I8">
            <v>70.778031506833386</v>
          </cell>
          <cell r="J8" t="e">
            <v>#N/A</v>
          </cell>
        </row>
        <row r="9">
          <cell r="A9">
            <v>35400</v>
          </cell>
          <cell r="B9">
            <v>77.747600658066389</v>
          </cell>
          <cell r="C9" t="e">
            <v>#N/A</v>
          </cell>
          <cell r="D9" t="e">
            <v>#N/A</v>
          </cell>
          <cell r="E9" t="e">
            <v>#N/A</v>
          </cell>
          <cell r="F9" t="e">
            <v>#N/A</v>
          </cell>
          <cell r="G9" t="e">
            <v>#N/A</v>
          </cell>
          <cell r="H9">
            <v>104.48964135863031</v>
          </cell>
          <cell r="I9">
            <v>73.161625353170123</v>
          </cell>
          <cell r="J9" t="e">
            <v>#N/A</v>
          </cell>
        </row>
        <row r="10">
          <cell r="A10">
            <v>35490</v>
          </cell>
          <cell r="B10">
            <v>74.507191407613348</v>
          </cell>
          <cell r="C10" t="e">
            <v>#N/A</v>
          </cell>
          <cell r="D10" t="e">
            <v>#N/A</v>
          </cell>
          <cell r="E10" t="e">
            <v>#N/A</v>
          </cell>
          <cell r="F10" t="e">
            <v>#N/A</v>
          </cell>
          <cell r="G10" t="e">
            <v>#N/A</v>
          </cell>
          <cell r="H10">
            <v>106.74203857558122</v>
          </cell>
          <cell r="I10">
            <v>74.229656869627064</v>
          </cell>
          <cell r="J10" t="e">
            <v>#N/A</v>
          </cell>
        </row>
        <row r="11">
          <cell r="A11">
            <v>35582</v>
          </cell>
          <cell r="B11">
            <v>73.706797156144631</v>
          </cell>
          <cell r="C11" t="e">
            <v>#N/A</v>
          </cell>
          <cell r="D11" t="e">
            <v>#N/A</v>
          </cell>
          <cell r="E11" t="e">
            <v>#N/A</v>
          </cell>
          <cell r="F11" t="e">
            <v>#N/A</v>
          </cell>
          <cell r="G11" t="e">
            <v>#N/A</v>
          </cell>
          <cell r="H11">
            <v>104.62872310028423</v>
          </cell>
          <cell r="I11">
            <v>74.796136483503332</v>
          </cell>
          <cell r="J11" t="e">
            <v>#N/A</v>
          </cell>
        </row>
        <row r="12">
          <cell r="A12">
            <v>35674</v>
          </cell>
          <cell r="B12">
            <v>75.696175635425476</v>
          </cell>
          <cell r="C12" t="e">
            <v>#N/A</v>
          </cell>
          <cell r="D12" t="e">
            <v>#N/A</v>
          </cell>
          <cell r="E12" t="e">
            <v>#N/A</v>
          </cell>
          <cell r="F12" t="e">
            <v>#N/A</v>
          </cell>
          <cell r="G12" t="e">
            <v>#N/A</v>
          </cell>
          <cell r="H12">
            <v>104.76566972353693</v>
          </cell>
          <cell r="I12">
            <v>75.373781601987105</v>
          </cell>
          <cell r="J12" t="e">
            <v>#N/A</v>
          </cell>
        </row>
        <row r="13">
          <cell r="A13">
            <v>35765</v>
          </cell>
          <cell r="B13">
            <v>73.779458726419662</v>
          </cell>
          <cell r="C13" t="e">
            <v>#N/A</v>
          </cell>
          <cell r="D13" t="e">
            <v>#N/A</v>
          </cell>
          <cell r="E13" t="e">
            <v>#N/A</v>
          </cell>
          <cell r="F13" t="e">
            <v>#N/A</v>
          </cell>
          <cell r="G13" t="e">
            <v>#N/A</v>
          </cell>
          <cell r="H13">
            <v>104.39289186851535</v>
          </cell>
          <cell r="I13">
            <v>74.413739112325359</v>
          </cell>
          <cell r="J13" t="e">
            <v>#N/A</v>
          </cell>
        </row>
        <row r="14">
          <cell r="A14">
            <v>35855</v>
          </cell>
          <cell r="B14">
            <v>72.883891687693961</v>
          </cell>
          <cell r="C14" t="e">
            <v>#N/A</v>
          </cell>
          <cell r="D14" t="e">
            <v>#N/A</v>
          </cell>
          <cell r="E14" t="e">
            <v>#N/A</v>
          </cell>
          <cell r="F14" t="e">
            <v>#N/A</v>
          </cell>
          <cell r="G14" t="e">
            <v>#N/A</v>
          </cell>
          <cell r="H14">
            <v>106.19522450144238</v>
          </cell>
          <cell r="I14">
            <v>73.997135654736809</v>
          </cell>
          <cell r="J14" t="e">
            <v>#N/A</v>
          </cell>
        </row>
        <row r="15">
          <cell r="A15">
            <v>35947</v>
          </cell>
          <cell r="B15">
            <v>74.510453943777335</v>
          </cell>
          <cell r="C15" t="e">
            <v>#N/A</v>
          </cell>
          <cell r="D15" t="e">
            <v>#N/A</v>
          </cell>
          <cell r="E15" t="e">
            <v>#N/A</v>
          </cell>
          <cell r="F15" t="e">
            <v>#N/A</v>
          </cell>
          <cell r="G15" t="e">
            <v>#N/A</v>
          </cell>
          <cell r="H15">
            <v>106.78767553154591</v>
          </cell>
          <cell r="I15">
            <v>74.197125193294013</v>
          </cell>
          <cell r="J15" t="e">
            <v>#N/A</v>
          </cell>
        </row>
        <row r="16">
          <cell r="A16">
            <v>36039</v>
          </cell>
          <cell r="B16">
            <v>81.32573774649822</v>
          </cell>
          <cell r="C16" t="e">
            <v>#N/A</v>
          </cell>
          <cell r="D16" t="e">
            <v>#N/A</v>
          </cell>
          <cell r="E16" t="e">
            <v>#N/A</v>
          </cell>
          <cell r="F16" t="e">
            <v>#N/A</v>
          </cell>
          <cell r="G16" t="e">
            <v>#N/A</v>
          </cell>
          <cell r="H16">
            <v>110.3865187304268</v>
          </cell>
          <cell r="I16">
            <v>75.515059648497555</v>
          </cell>
          <cell r="J16" t="e">
            <v>#N/A</v>
          </cell>
        </row>
        <row r="17">
          <cell r="A17">
            <v>36130</v>
          </cell>
          <cell r="B17">
            <v>84.698566491331192</v>
          </cell>
          <cell r="C17" t="e">
            <v>#N/A</v>
          </cell>
          <cell r="D17" t="e">
            <v>#N/A</v>
          </cell>
          <cell r="E17" t="e">
            <v>#N/A</v>
          </cell>
          <cell r="F17" t="e">
            <v>#N/A</v>
          </cell>
          <cell r="G17" t="e">
            <v>#N/A</v>
          </cell>
          <cell r="H17">
            <v>114.80892045012222</v>
          </cell>
          <cell r="I17">
            <v>78.121487023410836</v>
          </cell>
          <cell r="J17" t="e">
            <v>#N/A</v>
          </cell>
        </row>
        <row r="18">
          <cell r="A18">
            <v>36220</v>
          </cell>
          <cell r="B18">
            <v>93.201739334795846</v>
          </cell>
          <cell r="C18">
            <v>48.448797313379735</v>
          </cell>
          <cell r="D18" t="e">
            <v>#N/A</v>
          </cell>
          <cell r="E18">
            <v>0</v>
          </cell>
          <cell r="F18" t="e">
            <v>#N/A</v>
          </cell>
          <cell r="G18">
            <v>1.1810369451687133</v>
          </cell>
          <cell r="H18">
            <v>118.59551793367882</v>
          </cell>
          <cell r="I18">
            <v>83.01488174990368</v>
          </cell>
          <cell r="J18">
            <v>0</v>
          </cell>
        </row>
        <row r="19">
          <cell r="A19">
            <v>36312</v>
          </cell>
          <cell r="B19">
            <v>96.580036537579716</v>
          </cell>
          <cell r="C19">
            <v>48.182650487734612</v>
          </cell>
          <cell r="D19" t="e">
            <v>#N/A</v>
          </cell>
          <cell r="E19">
            <v>0</v>
          </cell>
          <cell r="F19" t="e">
            <v>#N/A</v>
          </cell>
          <cell r="G19">
            <v>1.2013708434166614</v>
          </cell>
          <cell r="H19">
            <v>120.3083568111777</v>
          </cell>
          <cell r="I19">
            <v>88.633773366582219</v>
          </cell>
          <cell r="J19">
            <v>0</v>
          </cell>
        </row>
        <row r="20">
          <cell r="A20">
            <v>36404</v>
          </cell>
          <cell r="B20">
            <v>95.727696247092481</v>
          </cell>
          <cell r="C20">
            <v>48.421917873547393</v>
          </cell>
          <cell r="D20" t="e">
            <v>#N/A</v>
          </cell>
          <cell r="E20">
            <v>0</v>
          </cell>
          <cell r="F20" t="e">
            <v>#N/A</v>
          </cell>
          <cell r="G20">
            <v>1.1998053771395705</v>
          </cell>
          <cell r="H20">
            <v>119.77136302651191</v>
          </cell>
          <cell r="I20">
            <v>92.372944776444911</v>
          </cell>
          <cell r="J20">
            <v>0</v>
          </cell>
        </row>
        <row r="21">
          <cell r="A21">
            <v>36495</v>
          </cell>
          <cell r="B21">
            <v>95.62107746454322</v>
          </cell>
          <cell r="C21">
            <v>48.238795744759138</v>
          </cell>
          <cell r="D21" t="e">
            <v>#N/A</v>
          </cell>
          <cell r="E21">
            <v>0</v>
          </cell>
          <cell r="F21" t="e">
            <v>#N/A</v>
          </cell>
          <cell r="G21">
            <v>1.2206643922662712</v>
          </cell>
          <cell r="H21">
            <v>121.4865890847954</v>
          </cell>
          <cell r="I21">
            <v>95.275843879830603</v>
          </cell>
          <cell r="J21">
            <v>48.322112341403781</v>
          </cell>
        </row>
        <row r="22">
          <cell r="A22">
            <v>36586</v>
          </cell>
          <cell r="B22">
            <v>94.146645578683192</v>
          </cell>
          <cell r="C22">
            <v>48.346638115736596</v>
          </cell>
          <cell r="D22">
            <v>1.0648552420931603</v>
          </cell>
          <cell r="E22">
            <v>1.0575681073058769</v>
          </cell>
          <cell r="F22">
            <v>1.2310607002699949</v>
          </cell>
          <cell r="G22">
            <v>1.2047992608762077</v>
          </cell>
          <cell r="H22">
            <v>120.93360500622261</v>
          </cell>
          <cell r="I22">
            <v>95.501065408273377</v>
          </cell>
          <cell r="J22">
            <v>48.297225615342555</v>
          </cell>
        </row>
        <row r="23">
          <cell r="A23">
            <v>36678</v>
          </cell>
          <cell r="B23">
            <v>93.787516111300334</v>
          </cell>
          <cell r="C23">
            <v>48.081052487637578</v>
          </cell>
          <cell r="D23">
            <v>1.0769891186085965</v>
          </cell>
          <cell r="E23">
            <v>1.0699741704897923</v>
          </cell>
          <cell r="F23">
            <v>1.2530935598578083</v>
          </cell>
          <cell r="G23">
            <v>1.2263621074040558</v>
          </cell>
          <cell r="H23">
            <v>122.79284102329085</v>
          </cell>
          <cell r="I23">
            <v>94.803755470271028</v>
          </cell>
          <cell r="J23">
            <v>48.27091067987709</v>
          </cell>
        </row>
        <row r="24">
          <cell r="A24">
            <v>36770</v>
          </cell>
          <cell r="B24">
            <v>89.680515915613782</v>
          </cell>
          <cell r="C24">
            <v>48.319815353926394</v>
          </cell>
          <cell r="D24">
            <v>1.082081453323567</v>
          </cell>
          <cell r="E24">
            <v>1.0776958729559785</v>
          </cell>
          <cell r="F24">
            <v>1.2473629176730137</v>
          </cell>
          <cell r="G24">
            <v>1.2207537133849204</v>
          </cell>
          <cell r="H24">
            <v>121.89968863377401</v>
          </cell>
          <cell r="I24">
            <v>93.245835362253374</v>
          </cell>
          <cell r="J24">
            <v>48.246142040641921</v>
          </cell>
        </row>
        <row r="25">
          <cell r="A25">
            <v>36861</v>
          </cell>
          <cell r="B25">
            <v>90.369776626502968</v>
          </cell>
          <cell r="C25">
            <v>49.079814929721159</v>
          </cell>
          <cell r="D25">
            <v>1.0885243818460895</v>
          </cell>
          <cell r="E25">
            <v>1.0835247125162049</v>
          </cell>
          <cell r="F25">
            <v>1.2564110628061946</v>
          </cell>
          <cell r="G25">
            <v>1.2296088401600389</v>
          </cell>
          <cell r="H25">
            <v>122.46023887175748</v>
          </cell>
          <cell r="I25">
            <v>91.945733170197045</v>
          </cell>
          <cell r="J25">
            <v>48.456269425284894</v>
          </cell>
        </row>
        <row r="26">
          <cell r="A26">
            <v>36951</v>
          </cell>
          <cell r="B26">
            <v>90.007801085471428</v>
          </cell>
          <cell r="C26">
            <v>48.391976780218556</v>
          </cell>
          <cell r="D26">
            <v>1.0794137665783012</v>
          </cell>
          <cell r="E26">
            <v>1.0736346882686005</v>
          </cell>
          <cell r="F26">
            <v>1.2432808806974964</v>
          </cell>
          <cell r="G26">
            <v>1.2197830012193767</v>
          </cell>
          <cell r="H26">
            <v>122.45730001803624</v>
          </cell>
          <cell r="I26">
            <v>90.929923237025363</v>
          </cell>
          <cell r="J26">
            <v>48.468474507549736</v>
          </cell>
        </row>
        <row r="27">
          <cell r="A27">
            <v>37043</v>
          </cell>
          <cell r="B27">
            <v>90.154549756367601</v>
          </cell>
          <cell r="C27">
            <v>48.088614970497851</v>
          </cell>
          <cell r="D27">
            <v>1.0851133992493363</v>
          </cell>
          <cell r="E27">
            <v>1.0806901805339961</v>
          </cell>
          <cell r="F27">
            <v>1.2479359620716788</v>
          </cell>
          <cell r="G27">
            <v>1.2243501020392131</v>
          </cell>
          <cell r="H27">
            <v>122.62775339130407</v>
          </cell>
          <cell r="I27">
            <v>90.053052610320208</v>
          </cell>
          <cell r="J27">
            <v>48.469706607917338</v>
          </cell>
        </row>
        <row r="28">
          <cell r="A28">
            <v>37135</v>
          </cell>
          <cell r="B28">
            <v>89.908827958261227</v>
          </cell>
          <cell r="C28">
            <v>47.976334267018416</v>
          </cell>
          <cell r="D28">
            <v>1.0766217544196488</v>
          </cell>
          <cell r="E28">
            <v>1.0736668753503502</v>
          </cell>
          <cell r="F28">
            <v>1.2328370528660686</v>
          </cell>
          <cell r="G28">
            <v>1.2095365606489317</v>
          </cell>
          <cell r="H28">
            <v>120.82785788005003</v>
          </cell>
          <cell r="I28">
            <v>90.109416442851881</v>
          </cell>
          <cell r="J28">
            <v>48.381713092387038</v>
          </cell>
        </row>
        <row r="29">
          <cell r="A29">
            <v>37226</v>
          </cell>
          <cell r="B29">
            <v>94.633067575773794</v>
          </cell>
          <cell r="C29">
            <v>48.132247445713645</v>
          </cell>
          <cell r="D29">
            <v>1.072759049535688</v>
          </cell>
          <cell r="E29">
            <v>1.0700855700237817</v>
          </cell>
          <cell r="F29">
            <v>1.2286778616217517</v>
          </cell>
          <cell r="G29">
            <v>1.2054559776870253</v>
          </cell>
          <cell r="H29">
            <v>120.11195986942094</v>
          </cell>
          <cell r="I29">
            <v>91.158771358592077</v>
          </cell>
          <cell r="J29">
            <v>48.146261988950606</v>
          </cell>
        </row>
        <row r="30">
          <cell r="A30">
            <v>37316</v>
          </cell>
          <cell r="B30">
            <v>96.863696984602072</v>
          </cell>
          <cell r="C30">
            <v>48.495651269073669</v>
          </cell>
          <cell r="D30">
            <v>1.0914104033799414</v>
          </cell>
          <cell r="E30">
            <v>1.0907492803128014</v>
          </cell>
          <cell r="F30">
            <v>1.2500067861037274</v>
          </cell>
          <cell r="G30">
            <v>1.2297781576543196</v>
          </cell>
          <cell r="H30">
            <v>123.47267183372918</v>
          </cell>
          <cell r="I30">
            <v>92.861488095082137</v>
          </cell>
          <cell r="J30">
            <v>48.172903728607366</v>
          </cell>
        </row>
        <row r="31">
          <cell r="A31">
            <v>37408</v>
          </cell>
          <cell r="B31">
            <v>98.207117655682254</v>
          </cell>
          <cell r="C31">
            <v>49.082343108327173</v>
          </cell>
          <cell r="D31">
            <v>1.0678358181275871</v>
          </cell>
          <cell r="E31">
            <v>1.0670790432130062</v>
          </cell>
          <cell r="F31">
            <v>1.2157921614312091</v>
          </cell>
          <cell r="G31">
            <v>1.1961172219199179</v>
          </cell>
          <cell r="H31">
            <v>119.82636123548036</v>
          </cell>
          <cell r="I31">
            <v>94.882534227820329</v>
          </cell>
          <cell r="J31">
            <v>48.422444005753817</v>
          </cell>
        </row>
        <row r="32">
          <cell r="A32">
            <v>37500</v>
          </cell>
          <cell r="B32">
            <v>101.16289214971953</v>
          </cell>
          <cell r="C32">
            <v>48.800718381133173</v>
          </cell>
          <cell r="D32">
            <v>1.0783777447162848</v>
          </cell>
          <cell r="E32">
            <v>1.0786689604669115</v>
          </cell>
          <cell r="F32">
            <v>1.2251833436977657</v>
          </cell>
          <cell r="G32">
            <v>1.2053564284221163</v>
          </cell>
          <cell r="H32">
            <v>120.44481693515188</v>
          </cell>
          <cell r="I32">
            <v>97.725511274618697</v>
          </cell>
          <cell r="J32">
            <v>48.628273005757485</v>
          </cell>
        </row>
        <row r="33">
          <cell r="A33">
            <v>37591</v>
          </cell>
          <cell r="B33">
            <v>102.49659449229884</v>
          </cell>
          <cell r="C33">
            <v>49.109882071656799</v>
          </cell>
          <cell r="D33">
            <v>1.0781557563638049</v>
          </cell>
          <cell r="E33">
            <v>1.0806173488618398</v>
          </cell>
          <cell r="F33">
            <v>1.2234356742090775</v>
          </cell>
          <cell r="G33">
            <v>1.203637041145279</v>
          </cell>
          <cell r="H33">
            <v>119.98141448779411</v>
          </cell>
          <cell r="I33">
            <v>99.680554190767765</v>
          </cell>
          <cell r="J33">
            <v>48.871657900240862</v>
          </cell>
        </row>
        <row r="34">
          <cell r="A34">
            <v>37681</v>
          </cell>
          <cell r="B34">
            <v>102.82089005673056</v>
          </cell>
          <cell r="C34">
            <v>49.106605296321781</v>
          </cell>
          <cell r="D34">
            <v>1.0783171464807606</v>
          </cell>
          <cell r="E34">
            <v>1.0815904697922212</v>
          </cell>
          <cell r="F34">
            <v>1.2199184853812106</v>
          </cell>
          <cell r="G34">
            <v>1.2039372314343675</v>
          </cell>
          <cell r="H34">
            <v>120.89081134363148</v>
          </cell>
          <cell r="I34">
            <v>101.17157881610588</v>
          </cell>
          <cell r="J34">
            <v>49.024542120292089</v>
          </cell>
        </row>
        <row r="35">
          <cell r="A35">
            <v>37773</v>
          </cell>
          <cell r="B35">
            <v>104.19478365810753</v>
          </cell>
          <cell r="C35">
            <v>48.468015448419024</v>
          </cell>
          <cell r="D35">
            <v>1.0633588140046288</v>
          </cell>
          <cell r="E35">
            <v>1.0655990318891855</v>
          </cell>
          <cell r="F35">
            <v>1.210284903814435</v>
          </cell>
          <cell r="G35">
            <v>1.1944298523272485</v>
          </cell>
          <cell r="H35">
            <v>119.67016148966859</v>
          </cell>
          <cell r="I35">
            <v>102.67248516468344</v>
          </cell>
          <cell r="J35">
            <v>48.867510457948576</v>
          </cell>
        </row>
        <row r="36">
          <cell r="A36">
            <v>37865</v>
          </cell>
          <cell r="B36">
            <v>106.60218481848413</v>
          </cell>
          <cell r="C36">
            <v>49.446558539216845</v>
          </cell>
          <cell r="D36">
            <v>1.0637294736647036</v>
          </cell>
          <cell r="E36">
            <v>1.0656823821033592</v>
          </cell>
          <cell r="F36">
            <v>1.2158812847648113</v>
          </cell>
          <cell r="G36">
            <v>1.1999529192109699</v>
          </cell>
          <cell r="H36">
            <v>119.92357224196799</v>
          </cell>
          <cell r="I36">
            <v>104.03355273607551</v>
          </cell>
          <cell r="J36">
            <v>49.031164922365782</v>
          </cell>
        </row>
        <row r="37">
          <cell r="A37">
            <v>37956</v>
          </cell>
          <cell r="B37">
            <v>103.12622680856485</v>
          </cell>
          <cell r="C37">
            <v>49.787265032156803</v>
          </cell>
          <cell r="D37">
            <v>1.0642452105543143</v>
          </cell>
          <cell r="E37">
            <v>1.0661177514226319</v>
          </cell>
          <cell r="F37">
            <v>1.2146306932953255</v>
          </cell>
          <cell r="G37">
            <v>1.1987187108196136</v>
          </cell>
          <cell r="H37">
            <v>119.51535531876483</v>
          </cell>
          <cell r="I37">
            <v>104.17705362094063</v>
          </cell>
          <cell r="J37">
            <v>49.204927570172849</v>
          </cell>
        </row>
        <row r="38">
          <cell r="A38">
            <v>38047</v>
          </cell>
          <cell r="B38">
            <v>102.61935871706724</v>
          </cell>
          <cell r="C38">
            <v>51.22761845278675</v>
          </cell>
          <cell r="D38">
            <v>1.0573674752284243</v>
          </cell>
          <cell r="E38">
            <v>1.0623628280976711</v>
          </cell>
          <cell r="F38">
            <v>1.1987934004309253</v>
          </cell>
          <cell r="G38">
            <v>1.1869363891472531</v>
          </cell>
          <cell r="H38">
            <v>119.18935650149514</v>
          </cell>
          <cell r="I38">
            <v>104.11409427652343</v>
          </cell>
          <cell r="J38">
            <v>49.73669272281883</v>
          </cell>
        </row>
        <row r="39">
          <cell r="A39">
            <v>38139</v>
          </cell>
          <cell r="B39">
            <v>102.12249493639409</v>
          </cell>
          <cell r="C39">
            <v>51.350576185278051</v>
          </cell>
          <cell r="D39">
            <v>1.0705409017673766</v>
          </cell>
          <cell r="E39">
            <v>1.0773381684554251</v>
          </cell>
          <cell r="F39">
            <v>1.2083097303778227</v>
          </cell>
          <cell r="G39">
            <v>1.1963585950928681</v>
          </cell>
          <cell r="H39">
            <v>119.87423220411257</v>
          </cell>
          <cell r="I39">
            <v>103.58603692039911</v>
          </cell>
          <cell r="J39">
            <v>50.456709421107519</v>
          </cell>
        </row>
        <row r="40">
          <cell r="A40">
            <v>38231</v>
          </cell>
          <cell r="B40">
            <v>102.05695222304408</v>
          </cell>
          <cell r="C40">
            <v>50.986648917349456</v>
          </cell>
          <cell r="D40">
            <v>1.0694257941725611</v>
          </cell>
          <cell r="E40">
            <v>1.0766629982437235</v>
          </cell>
          <cell r="F40">
            <v>1.2055030586680275</v>
          </cell>
          <cell r="G40">
            <v>1.1935796835777162</v>
          </cell>
          <cell r="H40">
            <v>119.2983763426077</v>
          </cell>
          <cell r="I40">
            <v>102.47638695387397</v>
          </cell>
          <cell r="J40">
            <v>50.838313237278719</v>
          </cell>
        </row>
        <row r="41">
          <cell r="A41">
            <v>38322</v>
          </cell>
          <cell r="B41">
            <v>101.23944093876354</v>
          </cell>
          <cell r="C41">
            <v>51.613610499321496</v>
          </cell>
          <cell r="D41">
            <v>1.0489213894180198</v>
          </cell>
          <cell r="E41">
            <v>1.0564887783946786</v>
          </cell>
          <cell r="F41">
            <v>1.1801859212377233</v>
          </cell>
          <cell r="G41">
            <v>1.1685129525844786</v>
          </cell>
          <cell r="H41">
            <v>116.50405357431497</v>
          </cell>
          <cell r="I41">
            <v>101.99997755558405</v>
          </cell>
          <cell r="J41">
            <v>51.29412982737005</v>
          </cell>
        </row>
        <row r="42">
          <cell r="A42">
            <v>38412</v>
          </cell>
          <cell r="B42">
            <v>102.24424209981579</v>
          </cell>
          <cell r="C42">
            <v>51.76236079931936</v>
          </cell>
          <cell r="D42">
            <v>1.0600230696764521</v>
          </cell>
          <cell r="E42">
            <v>1.0697792698103115</v>
          </cell>
          <cell r="F42">
            <v>1.1936848812589198</v>
          </cell>
          <cell r="G42">
            <v>1.1853697189179768</v>
          </cell>
          <cell r="H42">
            <v>119.03133257264503</v>
          </cell>
          <cell r="I42">
            <v>101.91354508674566</v>
          </cell>
          <cell r="J42">
            <v>51.428855973900852</v>
          </cell>
        </row>
        <row r="43">
          <cell r="A43">
            <v>38504</v>
          </cell>
          <cell r="B43">
            <v>104.62851789088738</v>
          </cell>
          <cell r="C43">
            <v>51.429361962874864</v>
          </cell>
          <cell r="D43">
            <v>1.0526310191650405</v>
          </cell>
          <cell r="E43">
            <v>1.062450939747086</v>
          </cell>
          <cell r="F43">
            <v>1.1787293442800573</v>
          </cell>
          <cell r="G43">
            <v>1.1705183616265911</v>
          </cell>
          <cell r="H43">
            <v>117.28823239398265</v>
          </cell>
          <cell r="I43">
            <v>102.54372370281632</v>
          </cell>
          <cell r="J43">
            <v>51.447675901011579</v>
          </cell>
        </row>
        <row r="44">
          <cell r="A44">
            <v>38596</v>
          </cell>
          <cell r="B44">
            <v>103.84815802429368</v>
          </cell>
          <cell r="C44">
            <v>51.984560673630433</v>
          </cell>
          <cell r="D44">
            <v>1.0608508049451226</v>
          </cell>
          <cell r="E44">
            <v>1.0703457042948801</v>
          </cell>
          <cell r="F44">
            <v>1.188100835360663</v>
          </cell>
          <cell r="G44">
            <v>1.1798245712657247</v>
          </cell>
          <cell r="H44">
            <v>117.92191598693272</v>
          </cell>
          <cell r="I44">
            <v>102.98926428213599</v>
          </cell>
          <cell r="J44">
            <v>51.696844311558607</v>
          </cell>
        </row>
        <row r="45">
          <cell r="A45">
            <v>38687</v>
          </cell>
          <cell r="B45">
            <v>103.63784537687073</v>
          </cell>
          <cell r="C45">
            <v>52.101467233452482</v>
          </cell>
          <cell r="D45">
            <v>1.0543194573985697</v>
          </cell>
          <cell r="E45">
            <v>1.0649829059420359</v>
          </cell>
          <cell r="F45">
            <v>1.1737683437530491</v>
          </cell>
          <cell r="G45">
            <v>1.1655919192358239</v>
          </cell>
          <cell r="H45">
            <v>116.20664726550709</v>
          </cell>
          <cell r="I45">
            <v>103.58716613407783</v>
          </cell>
          <cell r="J45">
            <v>51.819528746320984</v>
          </cell>
        </row>
        <row r="46">
          <cell r="A46">
            <v>38777</v>
          </cell>
          <cell r="B46">
            <v>99.650143987165279</v>
          </cell>
          <cell r="C46">
            <v>53.724003390109267</v>
          </cell>
          <cell r="D46">
            <v>1.0475648852512538</v>
          </cell>
          <cell r="E46">
            <v>1.0494756333104109</v>
          </cell>
          <cell r="F46">
            <v>1.1635149098275999</v>
          </cell>
          <cell r="G46">
            <v>1.1479104328244667</v>
          </cell>
          <cell r="H46">
            <v>115.27825831420948</v>
          </cell>
          <cell r="I46">
            <v>102.90364960706515</v>
          </cell>
          <cell r="J46">
            <v>52.313159822639058</v>
          </cell>
        </row>
        <row r="47">
          <cell r="A47">
            <v>38869</v>
          </cell>
          <cell r="B47">
            <v>95.416586501314939</v>
          </cell>
          <cell r="C47">
            <v>53.14577097693779</v>
          </cell>
          <cell r="D47">
            <v>1.0411875539209741</v>
          </cell>
          <cell r="E47">
            <v>1.0464646267747231</v>
          </cell>
          <cell r="F47">
            <v>1.1487013167296165</v>
          </cell>
          <cell r="G47">
            <v>1.1366003528778348</v>
          </cell>
          <cell r="H47">
            <v>113.88517423179194</v>
          </cell>
          <cell r="I47">
            <v>100.52286914077709</v>
          </cell>
          <cell r="J47">
            <v>52.739632613972752</v>
          </cell>
        </row>
        <row r="48">
          <cell r="A48">
            <v>38961</v>
          </cell>
          <cell r="B48">
            <v>92.146444275176009</v>
          </cell>
          <cell r="C48">
            <v>53.755447901316934</v>
          </cell>
          <cell r="D48">
            <v>1.0316731872877647</v>
          </cell>
          <cell r="E48">
            <v>1.040280364855692</v>
          </cell>
          <cell r="F48">
            <v>1.1291016325512111</v>
          </cell>
          <cell r="G48">
            <v>1.1207448551582742</v>
          </cell>
          <cell r="H48">
            <v>112.00793716303141</v>
          </cell>
          <cell r="I48">
            <v>97.516347463318297</v>
          </cell>
          <cell r="J48">
            <v>53.181573305922711</v>
          </cell>
        </row>
        <row r="49">
          <cell r="A49">
            <v>39052</v>
          </cell>
          <cell r="B49">
            <v>91.706011588736288</v>
          </cell>
          <cell r="C49">
            <v>54.23556770277218</v>
          </cell>
          <cell r="D49">
            <v>1.0260160556342413</v>
          </cell>
          <cell r="E49">
            <v>1.0357999939838054</v>
          </cell>
          <cell r="F49">
            <v>1.1213555705742413</v>
          </cell>
          <cell r="G49">
            <v>1.1158325697470399</v>
          </cell>
          <cell r="H49">
            <v>111.2315130382927</v>
          </cell>
          <cell r="I49">
            <v>94.607891885056375</v>
          </cell>
          <cell r="J49">
            <v>53.713743240318237</v>
          </cell>
        </row>
        <row r="50">
          <cell r="A50">
            <v>39142</v>
          </cell>
          <cell r="B50">
            <v>91.681295768338359</v>
          </cell>
          <cell r="C50">
            <v>54.52071841906443</v>
          </cell>
          <cell r="D50">
            <v>1.0191030357557016</v>
          </cell>
          <cell r="E50">
            <v>1.0204342377401501</v>
          </cell>
          <cell r="F50">
            <v>1.1066473065016147</v>
          </cell>
          <cell r="G50">
            <v>1.0933083205726013</v>
          </cell>
          <cell r="H50">
            <v>109.82749737681475</v>
          </cell>
          <cell r="I50">
            <v>92.695269831357933</v>
          </cell>
          <cell r="J50">
            <v>53.919363351227325</v>
          </cell>
        </row>
        <row r="51">
          <cell r="A51">
            <v>39234</v>
          </cell>
          <cell r="B51">
            <v>90.162057717113314</v>
          </cell>
          <cell r="C51">
            <v>54.791828012778375</v>
          </cell>
          <cell r="D51">
            <v>1.0145954305152218</v>
          </cell>
          <cell r="E51">
            <v>1.0170066243458582</v>
          </cell>
          <cell r="F51">
            <v>1.09682303028498</v>
          </cell>
          <cell r="G51">
            <v>1.0864180512401707</v>
          </cell>
          <cell r="H51">
            <v>108.89181938711874</v>
          </cell>
          <cell r="I51">
            <v>91.407650979758245</v>
          </cell>
          <cell r="J51">
            <v>54.32869364966767</v>
          </cell>
        </row>
        <row r="52">
          <cell r="A52">
            <v>39326</v>
          </cell>
          <cell r="B52">
            <v>88.576221864071499</v>
          </cell>
          <cell r="C52">
            <v>55.043335024053562</v>
          </cell>
          <cell r="D52">
            <v>1.0074497255447548</v>
          </cell>
          <cell r="E52">
            <v>1.0129055054179075</v>
          </cell>
          <cell r="F52">
            <v>1.0814171061755613</v>
          </cell>
          <cell r="G52">
            <v>1.0744252738525082</v>
          </cell>
          <cell r="H52">
            <v>107.41078945388647</v>
          </cell>
          <cell r="I52">
            <v>90.498875141710968</v>
          </cell>
          <cell r="J52">
            <v>54.64708021937377</v>
          </cell>
        </row>
        <row r="53">
          <cell r="A53">
            <v>39417</v>
          </cell>
          <cell r="B53">
            <v>88.891506832636807</v>
          </cell>
          <cell r="C53">
            <v>55.956722528422567</v>
          </cell>
          <cell r="D53">
            <v>1.0067630485281305</v>
          </cell>
          <cell r="E53">
            <v>1.0143691606676088</v>
          </cell>
          <cell r="F53">
            <v>1.0751335407094815</v>
          </cell>
          <cell r="G53">
            <v>1.0708122551281227</v>
          </cell>
          <cell r="H53">
            <v>106.77889077248675</v>
          </cell>
          <cell r="I53">
            <v>89.800282188111169</v>
          </cell>
          <cell r="J53">
            <v>55.077338289478163</v>
          </cell>
        </row>
        <row r="54">
          <cell r="A54">
            <v>39508</v>
          </cell>
          <cell r="B54">
            <v>90.936500178221593</v>
          </cell>
          <cell r="C54">
            <v>55.551283797873943</v>
          </cell>
          <cell r="D54">
            <v>1.0109964051068268</v>
          </cell>
          <cell r="E54">
            <v>1.0106799955068042</v>
          </cell>
          <cell r="F54">
            <v>1.0634298678236795</v>
          </cell>
          <cell r="G54">
            <v>1.0518736473927224</v>
          </cell>
          <cell r="H54">
            <v>105.63676360121606</v>
          </cell>
          <cell r="I54">
            <v>89.633054916690384</v>
          </cell>
          <cell r="J54">
            <v>55.336071493577577</v>
          </cell>
        </row>
        <row r="55">
          <cell r="A55">
            <v>39600</v>
          </cell>
          <cell r="B55">
            <v>91.847694563457438</v>
          </cell>
          <cell r="C55">
            <v>57.886257625491545</v>
          </cell>
          <cell r="D55">
            <v>1.0198565025710673</v>
          </cell>
          <cell r="E55">
            <v>1.0228823512196805</v>
          </cell>
          <cell r="F55">
            <v>1.0674884336726524</v>
          </cell>
          <cell r="G55">
            <v>1.0584292163229296</v>
          </cell>
          <cell r="H55">
            <v>106.06198706271792</v>
          </cell>
          <cell r="I55">
            <v>90.042478091508173</v>
          </cell>
          <cell r="J55">
            <v>56.104717909856205</v>
          </cell>
        </row>
        <row r="56">
          <cell r="A56">
            <v>39692</v>
          </cell>
          <cell r="B56">
            <v>93.275566102707728</v>
          </cell>
          <cell r="C56">
            <v>57.968967159286009</v>
          </cell>
          <cell r="D56">
            <v>1.0122712457437613</v>
          </cell>
          <cell r="E56">
            <v>1.019809894301988</v>
          </cell>
          <cell r="F56">
            <v>1.0499297514895765</v>
          </cell>
          <cell r="G56">
            <v>1.0449196289020144</v>
          </cell>
          <cell r="H56">
            <v>104.4542582094855</v>
          </cell>
          <cell r="I56">
            <v>91.196727398903263</v>
          </cell>
          <cell r="J56">
            <v>56.835019446875258</v>
          </cell>
        </row>
        <row r="57">
          <cell r="A57">
            <v>39783</v>
          </cell>
          <cell r="B57">
            <v>93.257752344086114</v>
          </cell>
          <cell r="C57">
            <v>58.261725219996961</v>
          </cell>
          <cell r="D57">
            <v>1.020491695021654</v>
          </cell>
          <cell r="E57">
            <v>1.029492114201972</v>
          </cell>
          <cell r="F57">
            <v>1.044513461969556</v>
          </cell>
          <cell r="G57">
            <v>1.0423641473239116</v>
          </cell>
          <cell r="H57">
            <v>103.95414668936407</v>
          </cell>
          <cell r="I57">
            <v>92.304394758754682</v>
          </cell>
          <cell r="J57">
            <v>57.405921830771248</v>
          </cell>
        </row>
        <row r="58">
          <cell r="A58">
            <v>39873</v>
          </cell>
          <cell r="B58">
            <v>93.174386387317682</v>
          </cell>
          <cell r="C58">
            <v>55.811800597152015</v>
          </cell>
          <cell r="D58">
            <v>1.0037129265763698</v>
          </cell>
          <cell r="E58">
            <v>1.0030749297440913</v>
          </cell>
          <cell r="F58">
            <v>1.0308202365181505</v>
          </cell>
          <cell r="G58">
            <v>1.0225674755551137</v>
          </cell>
          <cell r="H58">
            <v>102.66062927696112</v>
          </cell>
          <cell r="I58">
            <v>92.878462269188972</v>
          </cell>
          <cell r="J58">
            <v>57.490545479576753</v>
          </cell>
        </row>
        <row r="59">
          <cell r="A59">
            <v>39965</v>
          </cell>
          <cell r="B59">
            <v>95.345174616241749</v>
          </cell>
          <cell r="C59">
            <v>56.066356469192669</v>
          </cell>
          <cell r="D59">
            <v>0.9913872196949477</v>
          </cell>
          <cell r="E59">
            <v>0.99224559327139517</v>
          </cell>
          <cell r="F59">
            <v>1.0163199558536495</v>
          </cell>
          <cell r="G59">
            <v>1.0108923934251277</v>
          </cell>
          <cell r="H59">
            <v>101.28043532899216</v>
          </cell>
          <cell r="I59">
            <v>93.760461692444565</v>
          </cell>
          <cell r="J59">
            <v>57.045027424081511</v>
          </cell>
        </row>
        <row r="60">
          <cell r="A60">
            <v>40057</v>
          </cell>
          <cell r="B60">
            <v>99.674523266616347</v>
          </cell>
          <cell r="C60">
            <v>55.716373439407185</v>
          </cell>
          <cell r="D60">
            <v>0.99172690388162066</v>
          </cell>
          <cell r="E60">
            <v>0.99441929319884081</v>
          </cell>
          <cell r="F60">
            <v>1.0100947422096418</v>
          </cell>
          <cell r="G60">
            <v>1.0073585860932055</v>
          </cell>
          <cell r="H60">
            <v>100.69458878113646</v>
          </cell>
          <cell r="I60">
            <v>95.352731264420697</v>
          </cell>
          <cell r="J60">
            <v>56.474146457311335</v>
          </cell>
        </row>
        <row r="61">
          <cell r="A61">
            <v>40148</v>
          </cell>
          <cell r="B61">
            <v>99.681441965591972</v>
          </cell>
          <cell r="C61">
            <v>55.829742498581538</v>
          </cell>
          <cell r="D61">
            <v>0.99582795815806946</v>
          </cell>
          <cell r="E61">
            <v>1.0009851175884155</v>
          </cell>
          <cell r="F61">
            <v>1.0131665868158295</v>
          </cell>
          <cell r="G61">
            <v>1.0131780482134243</v>
          </cell>
          <cell r="H61">
            <v>101.04269322841881</v>
          </cell>
          <cell r="I61">
            <v>96.969081966651814</v>
          </cell>
          <cell r="J61">
            <v>55.857947054279535</v>
          </cell>
        </row>
        <row r="62">
          <cell r="A62">
            <v>40238</v>
          </cell>
          <cell r="B62">
            <v>99.796921788258771</v>
          </cell>
          <cell r="C62">
            <v>56.082565374341605</v>
          </cell>
          <cell r="D62">
            <v>1.0003975684075255</v>
          </cell>
          <cell r="E62">
            <v>0.99702355509058793</v>
          </cell>
          <cell r="F62">
            <v>1.0094794206750797</v>
          </cell>
          <cell r="G62">
            <v>1.0054525611804566</v>
          </cell>
          <cell r="H62">
            <v>100.8414883541047</v>
          </cell>
          <cell r="I62">
            <v>98.629389148062927</v>
          </cell>
          <cell r="J62">
            <v>55.923532091401007</v>
          </cell>
        </row>
        <row r="63">
          <cell r="A63">
            <v>40330</v>
          </cell>
          <cell r="B63">
            <v>99.068795648705304</v>
          </cell>
          <cell r="C63">
            <v>55.653506092406666</v>
          </cell>
          <cell r="D63">
            <v>0.99794778581007404</v>
          </cell>
          <cell r="E63">
            <v>0.99698553087081987</v>
          </cell>
          <cell r="F63">
            <v>1.0017828572232936</v>
          </cell>
          <cell r="G63">
            <v>1.0004400099896835</v>
          </cell>
          <cell r="H63">
            <v>100.14914084495683</v>
          </cell>
          <cell r="I63">
            <v>99.551785817324742</v>
          </cell>
          <cell r="J63">
            <v>55.819456598943397</v>
          </cell>
        </row>
        <row r="64">
          <cell r="A64">
            <v>40422</v>
          </cell>
          <cell r="B64">
            <v>101.13112747945195</v>
          </cell>
          <cell r="C64">
            <v>57.429871048684824</v>
          </cell>
          <cell r="D64">
            <v>1.0034900406307226</v>
          </cell>
          <cell r="E64">
            <v>1.0048290886125617</v>
          </cell>
          <cell r="F64">
            <v>1.0023319828079438</v>
          </cell>
          <cell r="G64">
            <v>1.003595161950475</v>
          </cell>
          <cell r="H64">
            <v>100.25093195682314</v>
          </cell>
          <cell r="I64">
            <v>99.917586390168637</v>
          </cell>
          <cell r="J64">
            <v>56.249194796353976</v>
          </cell>
        </row>
        <row r="65">
          <cell r="A65">
            <v>40513</v>
          </cell>
          <cell r="B65">
            <v>100.08759465920609</v>
          </cell>
          <cell r="C65">
            <v>57.509065666627244</v>
          </cell>
          <cell r="D65">
            <v>0.99819736975463236</v>
          </cell>
          <cell r="E65">
            <v>1.0010721446614059</v>
          </cell>
          <cell r="F65">
            <v>0.98692104126203439</v>
          </cell>
          <cell r="G65">
            <v>0.99078586557191617</v>
          </cell>
          <cell r="H65">
            <v>98.758438844115346</v>
          </cell>
          <cell r="I65">
            <v>100.01828549979666</v>
          </cell>
          <cell r="J65">
            <v>56.670077886343186</v>
          </cell>
        </row>
        <row r="66">
          <cell r="A66">
            <v>40603</v>
          </cell>
          <cell r="B66">
            <v>97.880516511937259</v>
          </cell>
          <cell r="C66">
            <v>56.102084472047409</v>
          </cell>
          <cell r="D66">
            <v>0.99039445634720236</v>
          </cell>
          <cell r="E66">
            <v>0.98445290210783742</v>
          </cell>
          <cell r="F66">
            <v>0.96501763095787729</v>
          </cell>
          <cell r="G66">
            <v>0.96443654760095965</v>
          </cell>
          <cell r="H66">
            <v>96.641868118441238</v>
          </cell>
          <cell r="I66">
            <v>99.524046362652513</v>
          </cell>
          <cell r="J66">
            <v>56.666215169685529</v>
          </cell>
        </row>
        <row r="67">
          <cell r="A67">
            <v>40695</v>
          </cell>
          <cell r="B67">
            <v>97.236000390870487</v>
          </cell>
          <cell r="C67">
            <v>56.168911618638674</v>
          </cell>
          <cell r="D67">
            <v>0.98669405681566957</v>
          </cell>
          <cell r="E67">
            <v>0.98259322474402022</v>
          </cell>
          <cell r="F67">
            <v>0.95600479071550493</v>
          </cell>
          <cell r="G67">
            <v>0.95786095608476074</v>
          </cell>
          <cell r="H67">
            <v>95.809861898293008</v>
          </cell>
          <cell r="I67">
            <v>99.057220023884625</v>
          </cell>
          <cell r="J67">
            <v>56.786494235329812</v>
          </cell>
        </row>
        <row r="68">
          <cell r="A68">
            <v>40787</v>
          </cell>
          <cell r="B68">
            <v>96.365492332401857</v>
          </cell>
          <cell r="C68">
            <v>55.754994261237378</v>
          </cell>
          <cell r="D68">
            <v>0.97647752814713573</v>
          </cell>
          <cell r="E68">
            <v>0.97439544534121858</v>
          </cell>
          <cell r="F68">
            <v>0.93682110081577974</v>
          </cell>
          <cell r="G68">
            <v>0.94098161180782658</v>
          </cell>
          <cell r="H68">
            <v>93.921854447473024</v>
          </cell>
          <cell r="I68">
            <v>97.874022157194247</v>
          </cell>
          <cell r="J68">
            <v>56.370502040442105</v>
          </cell>
        </row>
        <row r="69">
          <cell r="A69">
            <v>40878</v>
          </cell>
          <cell r="B69">
            <v>96.015711109748878</v>
          </cell>
          <cell r="C69">
            <v>56.019134301179953</v>
          </cell>
          <cell r="D69">
            <v>0.97955878096431093</v>
          </cell>
          <cell r="E69">
            <v>0.98021982562265098</v>
          </cell>
          <cell r="F69">
            <v>0.9415282748606506</v>
          </cell>
          <cell r="G69">
            <v>0.9480771030331403</v>
          </cell>
          <cell r="H69">
            <v>94.4327895038425</v>
          </cell>
          <cell r="I69">
            <v>96.870693240751592</v>
          </cell>
          <cell r="J69">
            <v>56.010887174087678</v>
          </cell>
        </row>
        <row r="70">
          <cell r="A70">
            <v>40969</v>
          </cell>
          <cell r="B70">
            <v>95.917220432499263</v>
          </cell>
          <cell r="C70">
            <v>56.69068265167256</v>
          </cell>
          <cell r="D70">
            <v>0.97559155973768419</v>
          </cell>
          <cell r="E70">
            <v>0.96898352180102365</v>
          </cell>
          <cell r="F70">
            <v>0.93423297937938843</v>
          </cell>
          <cell r="G70">
            <v>0.93637382742041186</v>
          </cell>
          <cell r="H70">
            <v>93.765345885615929</v>
          </cell>
          <cell r="I70">
            <v>96.380596906389826</v>
          </cell>
          <cell r="J70">
            <v>56.161048308119909</v>
          </cell>
        </row>
        <row r="71">
          <cell r="A71">
            <v>41061</v>
          </cell>
          <cell r="B71">
            <v>93.851278680360721</v>
          </cell>
          <cell r="C71">
            <v>57.047335500473785</v>
          </cell>
          <cell r="D71">
            <v>0.98037629853583275</v>
          </cell>
          <cell r="E71">
            <v>0.97634418275240487</v>
          </cell>
          <cell r="F71">
            <v>0.93470301922566534</v>
          </cell>
          <cell r="G71">
            <v>0.93910763458977919</v>
          </cell>
          <cell r="H71">
            <v>93.871605486091596</v>
          </cell>
          <cell r="I71">
            <v>95.531843176448234</v>
          </cell>
          <cell r="J71">
            <v>56.380720683325016</v>
          </cell>
        </row>
        <row r="72">
          <cell r="A72">
            <v>41153</v>
          </cell>
          <cell r="B72">
            <v>93.552505530125728</v>
          </cell>
          <cell r="C72">
            <v>55.353507552784421</v>
          </cell>
          <cell r="D72">
            <v>0.99542041859313568</v>
          </cell>
          <cell r="E72">
            <v>0.99219221546998293</v>
          </cell>
          <cell r="F72">
            <v>0.94037846689474869</v>
          </cell>
          <cell r="G72">
            <v>0.94704993421956563</v>
          </cell>
          <cell r="H72">
            <v>94.468028152609065</v>
          </cell>
          <cell r="I72">
            <v>94.826138932816349</v>
          </cell>
          <cell r="J72">
            <v>56.275451387313289</v>
          </cell>
        </row>
        <row r="73">
          <cell r="A73">
            <v>41244</v>
          </cell>
          <cell r="B73">
            <v>96.08465219197322</v>
          </cell>
          <cell r="C73">
            <v>56.097275875576912</v>
          </cell>
          <cell r="D73">
            <v>0.98829858176376617</v>
          </cell>
          <cell r="E73">
            <v>0.98559685395407604</v>
          </cell>
          <cell r="F73">
            <v>0.93004549480592358</v>
          </cell>
          <cell r="G73">
            <v>0.93887535622174234</v>
          </cell>
          <cell r="H73">
            <v>93.458409377658796</v>
          </cell>
          <cell r="I73">
            <v>94.840473442886918</v>
          </cell>
          <cell r="J73">
            <v>56.294596489672543</v>
          </cell>
        </row>
        <row r="74">
          <cell r="A74">
            <v>41334</v>
          </cell>
          <cell r="B74">
            <v>97.118292723934047</v>
          </cell>
          <cell r="C74">
            <v>57.974293837183133</v>
          </cell>
          <cell r="D74">
            <v>0.98475793195347194</v>
          </cell>
          <cell r="E74">
            <v>0.9754367163019082</v>
          </cell>
          <cell r="F74">
            <v>0.92490119485706357</v>
          </cell>
          <cell r="G74">
            <v>0.92946400434295506</v>
          </cell>
          <cell r="H74">
            <v>93.008330346706202</v>
          </cell>
          <cell r="I74">
            <v>95.133765656901829</v>
          </cell>
          <cell r="J74">
            <v>56.616774238055953</v>
          </cell>
        </row>
        <row r="75">
          <cell r="A75">
            <v>41426</v>
          </cell>
          <cell r="B75">
            <v>96.472752343992894</v>
          </cell>
          <cell r="C75">
            <v>58.066281277982455</v>
          </cell>
          <cell r="D75">
            <v>0.97008275527474774</v>
          </cell>
          <cell r="E75">
            <v>0.96195925727232301</v>
          </cell>
          <cell r="F75">
            <v>0.90272792897172027</v>
          </cell>
          <cell r="G75">
            <v>0.90928805097913101</v>
          </cell>
          <cell r="H75">
            <v>90.835871051881625</v>
          </cell>
          <cell r="I75">
            <v>95.795037646824682</v>
          </cell>
          <cell r="J75">
            <v>56.87404181314961</v>
          </cell>
        </row>
        <row r="76">
          <cell r="A76">
            <v>41518</v>
          </cell>
          <cell r="B76">
            <v>97.308792121949693</v>
          </cell>
          <cell r="C76">
            <v>58.664374425790363</v>
          </cell>
          <cell r="D76">
            <v>0.97598081500289102</v>
          </cell>
          <cell r="E76">
            <v>0.96996863228134367</v>
          </cell>
          <cell r="F76">
            <v>0.90496132864837597</v>
          </cell>
          <cell r="G76">
            <v>0.91362972824991939</v>
          </cell>
          <cell r="H76">
            <v>91.078529205427088</v>
          </cell>
          <cell r="I76">
            <v>96.745096379684298</v>
          </cell>
          <cell r="J76">
            <v>57.702469862934521</v>
          </cell>
        </row>
        <row r="77">
          <cell r="A77">
            <v>41609</v>
          </cell>
          <cell r="B77">
            <v>98.736299170425525</v>
          </cell>
          <cell r="C77">
            <v>59.336615171195191</v>
          </cell>
          <cell r="D77">
            <v>0.96778268409660506</v>
          </cell>
          <cell r="E77">
            <v>0.96461213439654381</v>
          </cell>
          <cell r="F77">
            <v>0.90006272605931736</v>
          </cell>
          <cell r="G77">
            <v>0.91080873523801009</v>
          </cell>
          <cell r="H77">
            <v>90.604482091584671</v>
          </cell>
          <cell r="I77">
            <v>97.40330585035916</v>
          </cell>
          <cell r="J77">
            <v>58.51286200333147</v>
          </cell>
        </row>
        <row r="78">
          <cell r="A78">
            <v>41699</v>
          </cell>
          <cell r="B78">
            <v>96.289232072912824</v>
          </cell>
          <cell r="C78">
            <v>58.961412811070765</v>
          </cell>
          <cell r="D78">
            <v>0.95763682178461351</v>
          </cell>
          <cell r="E78">
            <v>0.95304420681965785</v>
          </cell>
          <cell r="F78">
            <v>0.88441338337746966</v>
          </cell>
          <cell r="G78">
            <v>0.89737447725848907</v>
          </cell>
          <cell r="H78">
            <v>89.752158701747604</v>
          </cell>
          <cell r="I78">
            <v>97.193690730278263</v>
          </cell>
          <cell r="J78">
            <v>58.760650104639353</v>
          </cell>
        </row>
        <row r="79">
          <cell r="A79">
            <v>41791</v>
          </cell>
          <cell r="B79">
            <v>97.209915009806366</v>
          </cell>
          <cell r="C79">
            <v>59.823407798696827</v>
          </cell>
          <cell r="D79">
            <v>0.96122333693176176</v>
          </cell>
          <cell r="E79">
            <v>0.96033796014815809</v>
          </cell>
          <cell r="F79">
            <v>0.89292599193767286</v>
          </cell>
          <cell r="G79">
            <v>0.90811091088208662</v>
          </cell>
          <cell r="H79">
            <v>90.659058257525302</v>
          </cell>
          <cell r="I79">
            <v>97.379763020965342</v>
          </cell>
          <cell r="J79">
            <v>59.199738333519555</v>
          </cell>
        </row>
        <row r="80">
          <cell r="A80">
            <v>41883</v>
          </cell>
          <cell r="B80">
            <v>97.265715287764891</v>
          </cell>
          <cell r="C80">
            <v>61.215112088738721</v>
          </cell>
          <cell r="D80">
            <v>0.96038375163430256</v>
          </cell>
          <cell r="E80">
            <v>0.96261328844662664</v>
          </cell>
          <cell r="F80">
            <v>0.89520056385449487</v>
          </cell>
          <cell r="G80">
            <v>0.91249588349561661</v>
          </cell>
          <cell r="H80">
            <v>90.900308606752304</v>
          </cell>
          <cell r="I80">
            <v>97.369059551655525</v>
          </cell>
          <cell r="J80">
            <v>59.836121542361873</v>
          </cell>
        </row>
        <row r="81">
          <cell r="A81">
            <v>41974</v>
          </cell>
          <cell r="B81">
            <v>95.505774868781288</v>
          </cell>
          <cell r="C81">
            <v>61.801300937438199</v>
          </cell>
          <cell r="D81">
            <v>0.9568295168212666</v>
          </cell>
          <cell r="E81">
            <v>0.96137702926541146</v>
          </cell>
          <cell r="F81">
            <v>0.89077178413381219</v>
          </cell>
          <cell r="G81">
            <v>0.91012454370087681</v>
          </cell>
          <cell r="H81">
            <v>90.46813447308422</v>
          </cell>
          <cell r="I81">
            <v>96.565195902257898</v>
          </cell>
          <cell r="J81">
            <v>60.451571091122915</v>
          </cell>
        </row>
        <row r="82">
          <cell r="A82">
            <v>42064</v>
          </cell>
          <cell r="B82">
            <v>95.567667765893333</v>
          </cell>
          <cell r="C82">
            <v>63.082319686558094</v>
          </cell>
          <cell r="D82">
            <v>0.95782835823512036</v>
          </cell>
          <cell r="E82">
            <v>0.95459317840301305</v>
          </cell>
          <cell r="F82">
            <v>0.89349747598274332</v>
          </cell>
          <cell r="G82">
            <v>0.90851355909703035</v>
          </cell>
          <cell r="H82">
            <v>90.804609607329283</v>
          </cell>
          <cell r="I82">
            <v>96.386580873678611</v>
          </cell>
          <cell r="J82">
            <v>61.481065338186845</v>
          </cell>
        </row>
        <row r="83">
          <cell r="A83">
            <v>42156</v>
          </cell>
          <cell r="B83">
            <v>94.70109244494806</v>
          </cell>
          <cell r="C83">
            <v>62.92941129418417</v>
          </cell>
          <cell r="D83">
            <v>0.94755898030441732</v>
          </cell>
          <cell r="E83">
            <v>0.94565309190914093</v>
          </cell>
          <cell r="F83">
            <v>0.89131279730694524</v>
          </cell>
          <cell r="G83">
            <v>0.9085094175472842</v>
          </cell>
          <cell r="H83">
            <v>90.641153957406175</v>
          </cell>
          <cell r="I83">
            <v>95.757842537428488</v>
          </cell>
          <cell r="J83">
            <v>62.258418926880033</v>
          </cell>
        </row>
        <row r="84">
          <cell r="A84">
            <v>42248</v>
          </cell>
          <cell r="B84">
            <v>93.069526323398549</v>
          </cell>
          <cell r="C84">
            <v>64.053066619967552</v>
          </cell>
          <cell r="D84">
            <v>0.94568186222554851</v>
          </cell>
          <cell r="E84">
            <v>0.94675222968719697</v>
          </cell>
          <cell r="F84">
            <v>0.88688226352928246</v>
          </cell>
          <cell r="G84">
            <v>0.90625692768400512</v>
          </cell>
          <cell r="H84">
            <v>90.225676217499469</v>
          </cell>
          <cell r="I84">
            <v>94.702563658063184</v>
          </cell>
          <cell r="J84">
            <v>62.967637655171217</v>
          </cell>
        </row>
        <row r="85">
          <cell r="A85">
            <v>42339</v>
          </cell>
          <cell r="B85">
            <v>90.49896347972188</v>
          </cell>
          <cell r="C85">
            <v>63.816697096262267</v>
          </cell>
          <cell r="D85">
            <v>0.95108440011935191</v>
          </cell>
          <cell r="E85">
            <v>0.95412726547524551</v>
          </cell>
          <cell r="F85">
            <v>0.89137699982305485</v>
          </cell>
          <cell r="G85">
            <v>0.91329615886345938</v>
          </cell>
          <cell r="H85">
            <v>90.734231804262848</v>
          </cell>
          <cell r="I85">
            <v>93.42391497576385</v>
          </cell>
          <cell r="J85">
            <v>63.471358111620759</v>
          </cell>
        </row>
        <row r="86">
          <cell r="A86">
            <v>42430</v>
          </cell>
          <cell r="B86">
            <v>90.684055769836746</v>
          </cell>
          <cell r="C86">
            <v>65.819761326261016</v>
          </cell>
          <cell r="D86">
            <v>0.93997964998822847</v>
          </cell>
          <cell r="E86">
            <v>0.93514684867993469</v>
          </cell>
          <cell r="F86">
            <v>0.88419484598205911</v>
          </cell>
          <cell r="G86">
            <v>0.90199798703694589</v>
          </cell>
          <cell r="H86">
            <v>90.091611976398283</v>
          </cell>
          <cell r="I86">
            <v>92.208266744500875</v>
          </cell>
          <cell r="J86">
            <v>64.153001011324335</v>
          </cell>
        </row>
        <row r="87">
          <cell r="A87">
            <v>42522</v>
          </cell>
          <cell r="B87">
            <v>90.600067530236146</v>
          </cell>
          <cell r="C87">
            <v>65.820152918935577</v>
          </cell>
          <cell r="D87">
            <v>0.94599950271223066</v>
          </cell>
          <cell r="E87">
            <v>0.94336177979041835</v>
          </cell>
          <cell r="F87">
            <v>0.88864720208755199</v>
          </cell>
          <cell r="G87">
            <v>0.90908913145884862</v>
          </cell>
          <cell r="H87">
            <v>90.637197533948211</v>
          </cell>
          <cell r="I87">
            <v>91.202459338699015</v>
          </cell>
          <cell r="J87">
            <v>64.874938494120642</v>
          </cell>
        </row>
        <row r="88">
          <cell r="A88">
            <v>42614</v>
          </cell>
          <cell r="B88">
            <v>90.322269177542807</v>
          </cell>
          <cell r="C88">
            <v>65.84767895318835</v>
          </cell>
          <cell r="D88">
            <v>0.94710307515325176</v>
          </cell>
          <cell r="E88">
            <v>0.94729742862811783</v>
          </cell>
          <cell r="F88">
            <v>0.89075329261372038</v>
          </cell>
          <cell r="G88">
            <v>0.91379593201860043</v>
          </cell>
          <cell r="H88">
            <v>90.921763064302013</v>
          </cell>
          <cell r="I88">
            <v>90.526380122871373</v>
          </cell>
          <cell r="J88">
            <v>65.323866391545167</v>
          </cell>
        </row>
        <row r="89">
          <cell r="A89">
            <v>42705</v>
          </cell>
          <cell r="B89">
            <v>89.938806666251992</v>
          </cell>
          <cell r="C89">
            <v>65.252050247582844</v>
          </cell>
          <cell r="D89">
            <v>0.95073362687163399</v>
          </cell>
          <cell r="E89">
            <v>0.95464297014166144</v>
          </cell>
          <cell r="F89">
            <v>0.89004673356722075</v>
          </cell>
          <cell r="G89">
            <v>0.91576158166406441</v>
          </cell>
          <cell r="H89">
            <v>90.9402016858037</v>
          </cell>
          <cell r="I89">
            <v>90.38536828597023</v>
          </cell>
          <cell r="J89">
            <v>65.68274045131966</v>
          </cell>
        </row>
        <row r="90">
          <cell r="A90">
            <v>42795</v>
          </cell>
          <cell r="B90">
            <v>90.580818485206024</v>
          </cell>
          <cell r="C90">
            <v>66.489483919859353</v>
          </cell>
          <cell r="D90">
            <v>0.9617027547943342</v>
          </cell>
          <cell r="E90">
            <v>0.96024520367650279</v>
          </cell>
          <cell r="F90">
            <v>0.89505737380224493</v>
          </cell>
          <cell r="G90">
            <v>0.91789107465450126</v>
          </cell>
          <cell r="H90">
            <v>91.592712337840638</v>
          </cell>
          <cell r="I90">
            <v>90.359145180438318</v>
          </cell>
          <cell r="J90">
            <v>65.85131327273713</v>
          </cell>
        </row>
        <row r="91">
          <cell r="A91">
            <v>42887</v>
          </cell>
          <cell r="B91">
            <v>89.414504791751597</v>
          </cell>
          <cell r="C91">
            <v>68.530975496107018</v>
          </cell>
          <cell r="D91">
            <v>0.96355589744037229</v>
          </cell>
          <cell r="E91">
            <v>0.96468683552191226</v>
          </cell>
          <cell r="F91">
            <v>0.89514775054613005</v>
          </cell>
          <cell r="G91">
            <v>0.92096247283806432</v>
          </cell>
          <cell r="H91">
            <v>91.759272571272206</v>
          </cell>
          <cell r="I91">
            <v>90.061620124782678</v>
          </cell>
          <cell r="J91">
            <v>66.524575779159917</v>
          </cell>
        </row>
        <row r="92">
          <cell r="A92">
            <v>42979</v>
          </cell>
          <cell r="B92">
            <v>87.21233759366956</v>
          </cell>
          <cell r="C92">
            <v>69.328169497163074</v>
          </cell>
          <cell r="D92">
            <v>0.96235288069661029</v>
          </cell>
          <cell r="E92">
            <v>0.96553654537735778</v>
          </cell>
          <cell r="F92">
            <v>0.89811648145738465</v>
          </cell>
          <cell r="G92">
            <v>0.9272259871702665</v>
          </cell>
          <cell r="H92">
            <v>92.217563751656598</v>
          </cell>
          <cell r="I92">
            <v>89.276691325332507</v>
          </cell>
          <cell r="J92">
            <v>67.390493558054544</v>
          </cell>
        </row>
        <row r="93">
          <cell r="A93">
            <v>43070</v>
          </cell>
          <cell r="B93">
            <v>86.78720971064314</v>
          </cell>
          <cell r="C93">
            <v>70.562207682730246</v>
          </cell>
          <cell r="D93">
            <v>0.96504915550245485</v>
          </cell>
          <cell r="E93">
            <v>0.97225405735498349</v>
          </cell>
          <cell r="F93">
            <v>0.90377581418983777</v>
          </cell>
          <cell r="G93">
            <v>0.93673057089265188</v>
          </cell>
          <cell r="H93">
            <v>93.005964537041436</v>
          </cell>
          <cell r="I93">
            <v>88.48003977224252</v>
          </cell>
          <cell r="J93">
            <v>68.723957087830286</v>
          </cell>
        </row>
        <row r="94">
          <cell r="A94">
            <v>43160</v>
          </cell>
          <cell r="B94">
            <v>86.027322131421187</v>
          </cell>
          <cell r="C94">
            <v>70.588820046831614</v>
          </cell>
          <cell r="D94">
            <v>0.96849526446337997</v>
          </cell>
          <cell r="E94">
            <v>0.97096056690370414</v>
          </cell>
          <cell r="F94">
            <v>0.90546849682099084</v>
          </cell>
          <cell r="G94">
            <v>0.93751796372987328</v>
          </cell>
          <cell r="H94">
            <v>93.468876064439783</v>
          </cell>
          <cell r="I94">
            <v>87.346505972277185</v>
          </cell>
          <cell r="J94">
            <v>69.755568413957363</v>
          </cell>
        </row>
        <row r="95">
          <cell r="A95">
            <v>43252</v>
          </cell>
          <cell r="B95">
            <v>85.664395579001933</v>
          </cell>
          <cell r="C95">
            <v>71.683832324189851</v>
          </cell>
          <cell r="D95">
            <v>0.9666430642239604</v>
          </cell>
          <cell r="E95">
            <v>0.97455401242852291</v>
          </cell>
          <cell r="F95">
            <v>0.90322008148725941</v>
          </cell>
          <cell r="G95">
            <v>0.93966574176567308</v>
          </cell>
          <cell r="H95">
            <v>93.558999161901141</v>
          </cell>
          <cell r="I95">
            <v>86.415256419101325</v>
          </cell>
          <cell r="J95">
            <v>70.544477900385075</v>
          </cell>
        </row>
        <row r="96">
          <cell r="A96">
            <v>43344</v>
          </cell>
          <cell r="B96">
            <v>83.884764091894169</v>
          </cell>
          <cell r="C96">
            <v>72.348159402514085</v>
          </cell>
          <cell r="D96">
            <v>0.95992165110001892</v>
          </cell>
          <cell r="E96">
            <v>0.97348356077237874</v>
          </cell>
          <cell r="F96">
            <v>0.90120097783329634</v>
          </cell>
          <cell r="G96">
            <v>0.94254680151480408</v>
          </cell>
          <cell r="H96">
            <v>93.699045238624791</v>
          </cell>
          <cell r="I96">
            <v>85.574873088068983</v>
          </cell>
          <cell r="J96">
            <v>71.298105397687664</v>
          </cell>
        </row>
        <row r="97">
          <cell r="A97">
            <v>43435</v>
          </cell>
          <cell r="B97">
            <v>83.844344279238328</v>
          </cell>
          <cell r="C97">
            <v>73.087324383761768</v>
          </cell>
          <cell r="D97">
            <v>0.9545449833443298</v>
          </cell>
          <cell r="E97">
            <v>0.97431610549066883</v>
          </cell>
          <cell r="F97">
            <v>0.89647555284641123</v>
          </cell>
          <cell r="G97">
            <v>0.94310250651502392</v>
          </cell>
          <cell r="H97">
            <v>93.61712058355775</v>
          </cell>
          <cell r="I97">
            <v>84.84454314772448</v>
          </cell>
          <cell r="J97">
            <v>71.927743986871519</v>
          </cell>
        </row>
        <row r="98">
          <cell r="A98">
            <v>43525</v>
          </cell>
          <cell r="B98">
            <v>83.933609717253972</v>
          </cell>
          <cell r="C98">
            <v>73.939094828946537</v>
          </cell>
          <cell r="D98">
            <v>0.95022939570211573</v>
          </cell>
          <cell r="E98">
            <v>0.96610409252230822</v>
          </cell>
          <cell r="F98">
            <v>0.89385767616123257</v>
          </cell>
          <cell r="G98">
            <v>0.94161388654158029</v>
          </cell>
          <cell r="H98">
            <v>93.80690160230462</v>
          </cell>
          <cell r="I98">
            <v>84.327501198469406</v>
          </cell>
          <cell r="J98">
            <v>72.765337234365333</v>
          </cell>
        </row>
        <row r="99">
          <cell r="A99">
            <v>43617</v>
          </cell>
          <cell r="B99">
            <v>81.195273011731032</v>
          </cell>
          <cell r="C99">
            <v>74.618466159437475</v>
          </cell>
          <cell r="D99">
            <v>0.94964101738092299</v>
          </cell>
          <cell r="E99">
            <v>0.9712516358042661</v>
          </cell>
          <cell r="F99">
            <v>0.89276535972003612</v>
          </cell>
          <cell r="G99">
            <v>0.94597099865182865</v>
          </cell>
          <cell r="H99">
            <v>94.133032612591123</v>
          </cell>
          <cell r="I99">
            <v>83.207670836921437</v>
          </cell>
          <cell r="J99">
            <v>73.499803961517898</v>
          </cell>
        </row>
        <row r="100">
          <cell r="A100">
            <v>43709</v>
          </cell>
          <cell r="B100">
            <v>80.251832650284044</v>
          </cell>
          <cell r="C100">
            <v>75.764863961861067</v>
          </cell>
          <cell r="D100">
            <v>0.94747882211138479</v>
          </cell>
          <cell r="E100">
            <v>0.97476648184920123</v>
          </cell>
          <cell r="F100">
            <v>0.89792755529633106</v>
          </cell>
          <cell r="G100">
            <v>0.95668552945103813</v>
          </cell>
          <cell r="H100">
            <v>95.060747831200644</v>
          </cell>
          <cell r="I100">
            <v>82.288869559706299</v>
          </cell>
          <cell r="J100">
            <v>74.35564479311418</v>
          </cell>
        </row>
        <row r="101">
          <cell r="A101">
            <v>43800</v>
          </cell>
          <cell r="B101">
            <v>80.542937666576663</v>
          </cell>
          <cell r="C101">
            <v>74.709409084022468</v>
          </cell>
          <cell r="D101">
            <v>0.93824723002543986</v>
          </cell>
          <cell r="E101">
            <v>0.97103028352915444</v>
          </cell>
          <cell r="F101">
            <v>0.89650231143754677</v>
          </cell>
          <cell r="G101">
            <v>0.96010039537573655</v>
          </cell>
          <cell r="H101">
            <v>95.262002312884647</v>
          </cell>
          <cell r="I101">
            <v>81.465063314485349</v>
          </cell>
          <cell r="J101">
            <v>74.759546873273138</v>
          </cell>
        </row>
        <row r="102">
          <cell r="A102">
            <v>43891</v>
          </cell>
          <cell r="B102">
            <v>79.973145272723428</v>
          </cell>
          <cell r="C102">
            <v>75.331927668375528</v>
          </cell>
          <cell r="D102">
            <v>0.9388561854860541</v>
          </cell>
          <cell r="E102">
            <v>0.96728230162043627</v>
          </cell>
          <cell r="F102">
            <v>0.90072452840743955</v>
          </cell>
          <cell r="G102">
            <v>0.96134203287510434</v>
          </cell>
          <cell r="H102">
            <v>96.08006915504933</v>
          </cell>
          <cell r="I102">
            <v>80.488095258702444</v>
          </cell>
          <cell r="J102">
            <v>75.104747901081438</v>
          </cell>
        </row>
        <row r="103">
          <cell r="A103">
            <v>43983</v>
          </cell>
          <cell r="B103">
            <v>78.504829316432023</v>
          </cell>
          <cell r="C103">
            <v>76.473307858192229</v>
          </cell>
          <cell r="D103">
            <v>0.95935807574113874</v>
          </cell>
          <cell r="E103">
            <v>0.99342863646492552</v>
          </cell>
          <cell r="F103">
            <v>0.99271403804436065</v>
          </cell>
          <cell r="G103">
            <v>1.0644285020841531</v>
          </cell>
          <cell r="H103">
            <v>106.32493345996153</v>
          </cell>
          <cell r="I103">
            <v>79.815993604280266</v>
          </cell>
          <cell r="J103">
            <v>75.518070532396251</v>
          </cell>
        </row>
        <row r="104">
          <cell r="A104">
            <v>44075</v>
          </cell>
          <cell r="B104">
            <v>80.668719139677577</v>
          </cell>
          <cell r="C104">
            <v>76.419696529938577</v>
          </cell>
          <cell r="D104">
            <v>0.9716621893129489</v>
          </cell>
          <cell r="E104">
            <v>1.0163790664558152</v>
          </cell>
          <cell r="F104">
            <v>0.97306803752952897</v>
          </cell>
          <cell r="G104">
            <v>1.0475074019643464</v>
          </cell>
          <cell r="H104">
            <v>104.57974513080721</v>
          </cell>
          <cell r="I104">
            <v>79.923547901281893</v>
          </cell>
          <cell r="J104">
            <v>75.679030832823841</v>
          </cell>
        </row>
        <row r="105">
          <cell r="A105">
            <v>44166</v>
          </cell>
          <cell r="B105">
            <v>78.212914431340749</v>
          </cell>
          <cell r="C105">
            <v>78.297745827877065</v>
          </cell>
          <cell r="D105">
            <v>0.9404024836052679</v>
          </cell>
          <cell r="E105">
            <v>0.98813078487839612</v>
          </cell>
          <cell r="F105">
            <v>0.91660854891745414</v>
          </cell>
          <cell r="G105">
            <v>0.99018192588502729</v>
          </cell>
          <cell r="H105">
            <v>98.806211473890926</v>
          </cell>
          <cell r="I105">
            <v>79.333358565044009</v>
          </cell>
          <cell r="J105">
            <v>76.617315254852684</v>
          </cell>
        </row>
        <row r="106">
          <cell r="A106">
            <v>44256</v>
          </cell>
          <cell r="B106">
            <v>77.307305055435435</v>
          </cell>
          <cell r="C106">
            <v>79.572079580591634</v>
          </cell>
          <cell r="D106">
            <v>0.92527771365152334</v>
          </cell>
          <cell r="E106">
            <v>0.96591206225660364</v>
          </cell>
          <cell r="F106">
            <v>0.90187848736860665</v>
          </cell>
          <cell r="G106">
            <v>0.97444098679347657</v>
          </cell>
          <cell r="H106">
            <v>97.563625666497742</v>
          </cell>
          <cell r="I106">
            <v>78.657132148823564</v>
          </cell>
          <cell r="J106">
            <v>77.729416727018389</v>
          </cell>
        </row>
        <row r="107">
          <cell r="A107">
            <v>44348</v>
          </cell>
          <cell r="B107">
            <v>79.942383693535689</v>
          </cell>
          <cell r="C107">
            <v>81.667874157384858</v>
          </cell>
          <cell r="D107">
            <v>0.96248117292930868</v>
          </cell>
          <cell r="E107">
            <v>1.0117505036167176</v>
          </cell>
          <cell r="F107">
            <v>0.93607174204076471</v>
          </cell>
          <cell r="G107">
            <v>1.0146250100818908</v>
          </cell>
          <cell r="H107">
            <v>101.53655598168581</v>
          </cell>
          <cell r="I107">
            <v>79.012976526903927</v>
          </cell>
          <cell r="J107">
            <v>79.006902173370946</v>
          </cell>
        </row>
        <row r="108">
          <cell r="A108">
            <v>44440</v>
          </cell>
          <cell r="B108">
            <v>73.843827177731754</v>
          </cell>
          <cell r="C108">
            <v>80.635095078116322</v>
          </cell>
          <cell r="D108">
            <v>0.93212318018808638</v>
          </cell>
          <cell r="E108">
            <v>0.98004489965995245</v>
          </cell>
          <cell r="F108">
            <v>0.89830819540982476</v>
          </cell>
          <cell r="G108">
            <v>0.97657556454696637</v>
          </cell>
          <cell r="H108">
            <v>97.631454898186504</v>
          </cell>
          <cell r="I108">
            <v>77.261545953258832</v>
          </cell>
          <cell r="J108">
            <v>80.039527614872824</v>
          </cell>
        </row>
        <row r="109">
          <cell r="A109">
            <v>44531</v>
          </cell>
          <cell r="B109">
            <v>74.436411129744968</v>
          </cell>
          <cell r="C109">
            <v>82.10091730182279</v>
          </cell>
          <cell r="D109">
            <v>0.90001870628092273</v>
          </cell>
          <cell r="E109">
            <v>0.95084171121279804</v>
          </cell>
          <cell r="F109">
            <v>0.86969906935832175</v>
          </cell>
          <cell r="G109">
            <v>0.94817180946433399</v>
          </cell>
          <cell r="H109">
            <v>94.706287901630361</v>
          </cell>
          <cell r="I109">
            <v>76.308211431137892</v>
          </cell>
          <cell r="J109">
            <v>80.980692367573326</v>
          </cell>
        </row>
        <row r="110">
          <cell r="A110">
            <v>44621</v>
          </cell>
          <cell r="B110">
            <v>72.497925779585344</v>
          </cell>
          <cell r="C110">
            <v>82.036714963299943</v>
          </cell>
          <cell r="D110">
            <v>0.90043887188700444</v>
          </cell>
          <cell r="E110">
            <v>0.94700243667291739</v>
          </cell>
          <cell r="F110">
            <v>0.86457409119699302</v>
          </cell>
          <cell r="G110">
            <v>0.94179786833807566</v>
          </cell>
          <cell r="H110">
            <v>94.34897185932725</v>
          </cell>
          <cell r="I110">
            <v>75.083727906345558</v>
          </cell>
          <cell r="J110">
            <v>81.585618665538362</v>
          </cell>
        </row>
        <row r="111">
          <cell r="A111">
            <v>44713</v>
          </cell>
          <cell r="B111">
            <v>71.285446850083218</v>
          </cell>
          <cell r="C111">
            <v>82.303250501579697</v>
          </cell>
          <cell r="D111">
            <v>0.89162735152230665</v>
          </cell>
          <cell r="E111">
            <v>0.9399715551990474</v>
          </cell>
          <cell r="F111">
            <v>0.85001692366183346</v>
          </cell>
          <cell r="G111">
            <v>0.92836444653210604</v>
          </cell>
          <cell r="H111">
            <v>92.910812410489882</v>
          </cell>
          <cell r="I111">
            <v>72.999293625678902</v>
          </cell>
          <cell r="J111">
            <v>81.773586055039246</v>
          </cell>
        </row>
        <row r="112">
          <cell r="A112">
            <v>44805</v>
          </cell>
          <cell r="B112">
            <v>71.414765179800682</v>
          </cell>
          <cell r="C112">
            <v>82.349286104141939</v>
          </cell>
          <cell r="D112">
            <v>0.89656779485762439</v>
          </cell>
          <cell r="E112">
            <v>0.94947531507758143</v>
          </cell>
          <cell r="F112">
            <v>0.85130066269982829</v>
          </cell>
          <cell r="G112">
            <v>0.93215722767634812</v>
          </cell>
          <cell r="H112">
            <v>93.166675032204466</v>
          </cell>
          <cell r="I112">
            <v>72.391552556886225</v>
          </cell>
          <cell r="J112">
            <v>82.19760703684284</v>
          </cell>
        </row>
        <row r="113">
          <cell r="A113">
            <v>44896</v>
          </cell>
          <cell r="B113">
            <v>71.686006713821854</v>
          </cell>
          <cell r="C113">
            <v>84.574956460946055</v>
          </cell>
          <cell r="D113">
            <v>0.89937958968413212</v>
          </cell>
          <cell r="E113">
            <v>0.95442758921413973</v>
          </cell>
          <cell r="F113">
            <v>0.85715974694551356</v>
          </cell>
          <cell r="G113">
            <v>0.94108557726452502</v>
          </cell>
          <cell r="H113">
            <v>93.936257809074718</v>
          </cell>
          <cell r="I113">
            <v>71.719323001682056</v>
          </cell>
          <cell r="J113">
            <v>82.815225784463735</v>
          </cell>
        </row>
        <row r="114">
          <cell r="A114">
            <v>44986</v>
          </cell>
          <cell r="B114">
            <v>72.310028438045208</v>
          </cell>
          <cell r="C114">
            <v>83.614219716159212</v>
          </cell>
          <cell r="D114">
            <v>0.90089467630793396</v>
          </cell>
          <cell r="E114">
            <v>0.9503345602225759</v>
          </cell>
          <cell r="F114">
            <v>0.85751668616720411</v>
          </cell>
          <cell r="G114">
            <v>0.93928696174662873</v>
          </cell>
          <cell r="H114">
            <v>94.126565166498096</v>
          </cell>
          <cell r="I114">
            <v>71.670459347507844</v>
          </cell>
          <cell r="J114">
            <v>83.209733741616986</v>
          </cell>
        </row>
        <row r="115">
          <cell r="A115">
            <v>45078</v>
          </cell>
          <cell r="B115">
            <v>72.377734614196214</v>
          </cell>
          <cell r="C115">
            <v>86.560531931381036</v>
          </cell>
          <cell r="D115">
            <v>0.913872920402376</v>
          </cell>
          <cell r="E115">
            <v>0.96691458295705612</v>
          </cell>
          <cell r="F115">
            <v>0.86808410553740767</v>
          </cell>
          <cell r="G115">
            <v>0.95336794279312154</v>
          </cell>
          <cell r="H115">
            <v>95.42713951275995</v>
          </cell>
          <cell r="I115">
            <v>71.944286784329833</v>
          </cell>
          <cell r="J115">
            <v>84.260880808258619</v>
          </cell>
        </row>
        <row r="116">
          <cell r="A116">
            <v>45170</v>
          </cell>
          <cell r="B116">
            <v>73.003639311067403</v>
          </cell>
          <cell r="C116">
            <v>86.667276519558882</v>
          </cell>
          <cell r="D116">
            <v>0.92225019382842754</v>
          </cell>
          <cell r="E116">
            <v>0.9772586384438382</v>
          </cell>
          <cell r="F116">
            <v>0.88222256038405378</v>
          </cell>
          <cell r="G116">
            <v>0.97136437664339415</v>
          </cell>
          <cell r="H116">
            <v>97.084827453076343</v>
          </cell>
          <cell r="I116">
            <v>72.341750199348525</v>
          </cell>
          <cell r="J116">
            <v>85.347588034982934</v>
          </cell>
        </row>
        <row r="117">
          <cell r="A117">
            <v>45261</v>
          </cell>
          <cell r="B117">
            <v>73.56311357409605</v>
          </cell>
          <cell r="C117">
            <v>88.173686159926191</v>
          </cell>
          <cell r="D117">
            <v>0.91111617512985932</v>
          </cell>
          <cell r="E117">
            <v>0.96773654108332396</v>
          </cell>
          <cell r="F117">
            <v>0.88091355985188202</v>
          </cell>
          <cell r="G117">
            <v>0.97245850527166533</v>
          </cell>
          <cell r="H117">
            <v>97.051651116848547</v>
          </cell>
          <cell r="I117">
            <v>72.811384864984362</v>
          </cell>
          <cell r="J117">
            <v>86.246245586792412</v>
          </cell>
        </row>
        <row r="118">
          <cell r="A118">
            <v>45352</v>
          </cell>
          <cell r="B118">
            <v>73.56311357409605</v>
          </cell>
          <cell r="C118">
            <v>88.32011222806301</v>
          </cell>
          <cell r="D118">
            <v>0.90800743121225014</v>
          </cell>
          <cell r="E118">
            <v>0.96759781358949937</v>
          </cell>
          <cell r="F118">
            <v>0.874136498604699</v>
          </cell>
          <cell r="G118">
            <v>0.96744059601431975</v>
          </cell>
          <cell r="H118">
            <v>96.440886597212241</v>
          </cell>
          <cell r="I118">
            <v>73.227737426111901</v>
          </cell>
          <cell r="J118">
            <v>87.434441034334867</v>
          </cell>
        </row>
        <row r="119">
          <cell r="A119">
            <v>45444</v>
          </cell>
          <cell r="B119">
            <v>73.56311357409605</v>
          </cell>
          <cell r="C119">
            <v>89.161596521130519</v>
          </cell>
          <cell r="D119">
            <v>0.91633408567315722</v>
          </cell>
          <cell r="E119">
            <v>0.97840696609883115</v>
          </cell>
          <cell r="F119">
            <v>0.87903475700806899</v>
          </cell>
          <cell r="G119">
            <v>0.97542554857646702</v>
          </cell>
          <cell r="H119">
            <v>97.195338910481809</v>
          </cell>
          <cell r="I119">
            <v>73.227737426111901</v>
          </cell>
          <cell r="J119">
            <v>88.081181264492059</v>
          </cell>
        </row>
        <row r="120">
          <cell r="A120">
            <v>45536</v>
          </cell>
          <cell r="B120" t="e">
            <v>#N/A</v>
          </cell>
          <cell r="C120" t="e">
            <v>#N/A</v>
          </cell>
          <cell r="D120">
            <v>0</v>
          </cell>
          <cell r="E120" t="e">
            <v>#DIV/0!</v>
          </cell>
          <cell r="F120" t="e">
            <v>#DIV/0!</v>
          </cell>
          <cell r="G120" t="e">
            <v>#DIV/0!</v>
          </cell>
          <cell r="H120" t="e">
            <v>#N/A</v>
          </cell>
          <cell r="I120" t="e">
            <v>#N/A</v>
          </cell>
          <cell r="J120" t="e">
            <v>#N/A</v>
          </cell>
        </row>
        <row r="121">
          <cell r="A121">
            <v>45627</v>
          </cell>
          <cell r="B121" t="e">
            <v>#N/A</v>
          </cell>
          <cell r="C121" t="e">
            <v>#N/A</v>
          </cell>
          <cell r="D121">
            <v>0</v>
          </cell>
          <cell r="E121">
            <v>0</v>
          </cell>
          <cell r="F121" t="e">
            <v>#DIV/0!</v>
          </cell>
          <cell r="G121">
            <v>0</v>
          </cell>
          <cell r="H121" t="e">
            <v>#N/A</v>
          </cell>
          <cell r="I121" t="e">
            <v>#N/A</v>
          </cell>
          <cell r="J121" t="e">
            <v>#N/A</v>
          </cell>
        </row>
      </sheetData>
      <sheetData sheetId="1" refreshError="1"/>
      <sheetData sheetId="2" refreshError="1"/>
      <sheetData sheetId="3">
        <row r="3">
          <cell r="K3" t="str">
            <v>Productividad laboral USA/COL (sector industria/sector manufactura)</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OTROS"/>
      <sheetName val="sfin_002"/>
      <sheetName val="Deuda"/>
      <sheetName val="Remesas"/>
      <sheetName val="inactivos "/>
      <sheetName val="OPENESS"/>
      <sheetName val="IVA"/>
      <sheetName val="EMBI"/>
      <sheetName val="CDS"/>
    </sheetNames>
    <sheetDataSet>
      <sheetData sheetId="0">
        <row r="1">
          <cell r="C1" t="str">
            <v>Remesas_PIB</v>
          </cell>
        </row>
        <row r="2">
          <cell r="A2">
            <v>34759</v>
          </cell>
          <cell r="B2">
            <v>0</v>
          </cell>
          <cell r="C2">
            <v>0.67899827279154634</v>
          </cell>
          <cell r="D2">
            <v>36.733831377061811</v>
          </cell>
          <cell r="F2" t="e">
            <v>#N/A</v>
          </cell>
          <cell r="G2" t="e">
            <v>#N/A</v>
          </cell>
          <cell r="H2" t="e">
            <v>#N/A</v>
          </cell>
        </row>
        <row r="3">
          <cell r="A3">
            <v>34851</v>
          </cell>
          <cell r="B3">
            <v>0</v>
          </cell>
          <cell r="C3">
            <v>0.69154498458204061</v>
          </cell>
          <cell r="D3">
            <v>36.564327972560214</v>
          </cell>
          <cell r="F3" t="e">
            <v>#N/A</v>
          </cell>
          <cell r="G3" t="e">
            <v>#N/A</v>
          </cell>
          <cell r="H3" t="e">
            <v>#N/A</v>
          </cell>
        </row>
        <row r="4">
          <cell r="A4">
            <v>34943</v>
          </cell>
          <cell r="B4">
            <v>0</v>
          </cell>
          <cell r="C4">
            <v>0.75085225386260102</v>
          </cell>
          <cell r="D4">
            <v>35.86325799763766</v>
          </cell>
          <cell r="F4" t="e">
            <v>#N/A</v>
          </cell>
          <cell r="G4" t="e">
            <v>#N/A</v>
          </cell>
          <cell r="H4" t="e">
            <v>#N/A</v>
          </cell>
        </row>
        <row r="5">
          <cell r="A5">
            <v>35034</v>
          </cell>
          <cell r="B5">
            <v>29.505345141095081</v>
          </cell>
          <cell r="C5">
            <v>0.86145057570723649</v>
          </cell>
          <cell r="D5">
            <v>35.489716676107321</v>
          </cell>
          <cell r="E5">
            <v>28.611959677747219</v>
          </cell>
          <cell r="F5" t="e">
            <v>#N/A</v>
          </cell>
          <cell r="G5" t="e">
            <v>#N/A</v>
          </cell>
          <cell r="H5" t="e">
            <v>#N/A</v>
          </cell>
        </row>
        <row r="6">
          <cell r="A6">
            <v>35125</v>
          </cell>
          <cell r="B6">
            <v>29.890109016640732</v>
          </cell>
          <cell r="C6">
            <v>0.61869834383285549</v>
          </cell>
          <cell r="D6">
            <v>35.33331142793196</v>
          </cell>
          <cell r="E6">
            <v>29.034373720800161</v>
          </cell>
          <cell r="F6" t="e">
            <v>#N/A</v>
          </cell>
          <cell r="G6" t="e">
            <v>#N/A</v>
          </cell>
          <cell r="H6" t="e">
            <v>#N/A</v>
          </cell>
        </row>
        <row r="7">
          <cell r="A7">
            <v>35217</v>
          </cell>
          <cell r="B7">
            <v>30.232913408794015</v>
          </cell>
          <cell r="C7">
            <v>0.6403215686591105</v>
          </cell>
          <cell r="D7">
            <v>36.844057351812552</v>
          </cell>
          <cell r="E7">
            <v>29.203372108140986</v>
          </cell>
          <cell r="F7" t="e">
            <v>#N/A</v>
          </cell>
          <cell r="G7" t="e">
            <v>#N/A</v>
          </cell>
          <cell r="H7" t="e">
            <v>#N/A</v>
          </cell>
        </row>
        <row r="8">
          <cell r="A8">
            <v>35309</v>
          </cell>
          <cell r="B8">
            <v>30.215338186697593</v>
          </cell>
          <cell r="C8">
            <v>0.66284007227532837</v>
          </cell>
          <cell r="D8">
            <v>36.467482924974213</v>
          </cell>
          <cell r="E8">
            <v>29.33620545156651</v>
          </cell>
          <cell r="F8" t="e">
            <v>#N/A</v>
          </cell>
          <cell r="G8" t="e">
            <v>#N/A</v>
          </cell>
          <cell r="H8" t="e">
            <v>#N/A</v>
          </cell>
        </row>
        <row r="9">
          <cell r="A9">
            <v>35400</v>
          </cell>
          <cell r="B9">
            <v>37.092121033659367</v>
          </cell>
          <cell r="C9">
            <v>0.68879104075706421</v>
          </cell>
          <cell r="D9">
            <v>36.713160685158769</v>
          </cell>
          <cell r="E9">
            <v>29.601990763640138</v>
          </cell>
          <cell r="F9" t="e">
            <v>#N/A</v>
          </cell>
          <cell r="G9" t="e">
            <v>#N/A</v>
          </cell>
          <cell r="H9" t="e">
            <v>#N/A</v>
          </cell>
        </row>
        <row r="10">
          <cell r="A10">
            <v>35490</v>
          </cell>
          <cell r="B10">
            <v>30.985347397019165</v>
          </cell>
          <cell r="C10">
            <v>0.63797446075696795</v>
          </cell>
          <cell r="D10">
            <v>37.24614330498035</v>
          </cell>
          <cell r="E10">
            <v>29.386596197487325</v>
          </cell>
          <cell r="F10" t="e">
            <v>#N/A</v>
          </cell>
          <cell r="G10" t="e">
            <v>#N/A</v>
          </cell>
          <cell r="H10" t="e">
            <v>#N/A</v>
          </cell>
        </row>
        <row r="11">
          <cell r="A11">
            <v>35582</v>
          </cell>
          <cell r="B11">
            <v>30.992670954574304</v>
          </cell>
          <cell r="C11">
            <v>0.587715544344245</v>
          </cell>
          <cell r="D11">
            <v>36.240242466021414</v>
          </cell>
          <cell r="E11">
            <v>29.464483975290833</v>
          </cell>
          <cell r="F11" t="e">
            <v>#N/A</v>
          </cell>
          <cell r="G11">
            <v>155.85642135642135</v>
          </cell>
          <cell r="H11" t="e">
            <v>#N/A</v>
          </cell>
        </row>
        <row r="12">
          <cell r="A12">
            <v>35674</v>
          </cell>
          <cell r="B12">
            <v>31.705747460660678</v>
          </cell>
          <cell r="C12">
            <v>0.62183650256255119</v>
          </cell>
          <cell r="D12">
            <v>35.814505281469131</v>
          </cell>
          <cell r="E12">
            <v>29.732960385141933</v>
          </cell>
          <cell r="F12" t="e">
            <v>#N/A</v>
          </cell>
          <cell r="G12">
            <v>159.83057280883369</v>
          </cell>
          <cell r="H12" t="e">
            <v>#N/A</v>
          </cell>
        </row>
        <row r="13">
          <cell r="A13">
            <v>35765</v>
          </cell>
          <cell r="B13">
            <v>32.051070022354168</v>
          </cell>
          <cell r="C13">
            <v>0.58044388474386222</v>
          </cell>
          <cell r="D13">
            <v>35.435120414184922</v>
          </cell>
          <cell r="E13">
            <v>29.985376587456408</v>
          </cell>
          <cell r="F13" t="e">
            <v>#N/A</v>
          </cell>
          <cell r="G13">
            <v>253.09492753623189</v>
          </cell>
          <cell r="H13" t="e">
            <v>#N/A</v>
          </cell>
        </row>
        <row r="14">
          <cell r="A14">
            <v>35855</v>
          </cell>
          <cell r="B14">
            <v>31.633912905299237</v>
          </cell>
          <cell r="C14">
            <v>0.62269895017843502</v>
          </cell>
          <cell r="D14">
            <v>34.059937248862589</v>
          </cell>
          <cell r="E14">
            <v>30.394261614688663</v>
          </cell>
          <cell r="F14" t="e">
            <v>#N/A</v>
          </cell>
          <cell r="G14">
            <v>292.73030303030305</v>
          </cell>
          <cell r="H14" t="e">
            <v>#N/A</v>
          </cell>
        </row>
        <row r="15">
          <cell r="A15">
            <v>35947</v>
          </cell>
          <cell r="B15">
            <v>31.555419501844788</v>
          </cell>
          <cell r="C15">
            <v>0.55048976199297894</v>
          </cell>
          <cell r="D15">
            <v>33.568038763089383</v>
          </cell>
          <cell r="E15">
            <v>30.515702422063821</v>
          </cell>
          <cell r="F15" t="e">
            <v>#N/A</v>
          </cell>
          <cell r="G15">
            <v>325.24963924963924</v>
          </cell>
          <cell r="H15" t="e">
            <v>#N/A</v>
          </cell>
        </row>
        <row r="16">
          <cell r="A16">
            <v>36039</v>
          </cell>
          <cell r="B16">
            <v>32.127140597293632</v>
          </cell>
          <cell r="C16">
            <v>0.67403451779357759</v>
          </cell>
          <cell r="D16">
            <v>35.185026449005278</v>
          </cell>
          <cell r="E16">
            <v>30.500427577599389</v>
          </cell>
          <cell r="F16" t="e">
            <v>#N/A</v>
          </cell>
          <cell r="G16">
            <v>595.64687245122025</v>
          </cell>
          <cell r="H16" t="e">
            <v>#N/A</v>
          </cell>
        </row>
        <row r="17">
          <cell r="A17">
            <v>36130</v>
          </cell>
          <cell r="B17">
            <v>31.165817620044628</v>
          </cell>
          <cell r="C17">
            <v>0.90481006100320804</v>
          </cell>
          <cell r="D17">
            <v>34.512613247662728</v>
          </cell>
          <cell r="E17">
            <v>30.199491661883833</v>
          </cell>
          <cell r="F17" t="e">
            <v>#N/A</v>
          </cell>
          <cell r="G17">
            <v>713.87558817993602</v>
          </cell>
          <cell r="H17" t="e">
            <v>#N/A</v>
          </cell>
        </row>
        <row r="18">
          <cell r="A18">
            <v>36220</v>
          </cell>
          <cell r="B18">
            <v>30.823050359424698</v>
          </cell>
          <cell r="C18">
            <v>1.2236093385763709</v>
          </cell>
          <cell r="D18">
            <v>33.850736466193524</v>
          </cell>
          <cell r="E18">
            <v>29.749416929556716</v>
          </cell>
          <cell r="F18">
            <v>0</v>
          </cell>
          <cell r="G18">
            <v>606.86066252587989</v>
          </cell>
          <cell r="H18" t="e">
            <v>#N/A</v>
          </cell>
        </row>
        <row r="19">
          <cell r="A19">
            <v>36312</v>
          </cell>
          <cell r="B19">
            <v>30.645549915578705</v>
          </cell>
          <cell r="C19">
            <v>1.4095526578622211</v>
          </cell>
          <cell r="D19">
            <v>33.693867227459656</v>
          </cell>
          <cell r="E19">
            <v>29.242453475793607</v>
          </cell>
          <cell r="F19">
            <v>0</v>
          </cell>
          <cell r="G19">
            <v>559.39826839826844</v>
          </cell>
          <cell r="H19" t="e">
            <v>#N/A</v>
          </cell>
        </row>
        <row r="20">
          <cell r="A20">
            <v>36404</v>
          </cell>
          <cell r="B20">
            <v>29.697308502325782</v>
          </cell>
          <cell r="C20">
            <v>1.1432105733450304</v>
          </cell>
          <cell r="D20">
            <v>33.046141531236003</v>
          </cell>
          <cell r="E20">
            <v>28.68550195548627</v>
          </cell>
          <cell r="F20">
            <v>0</v>
          </cell>
          <cell r="G20">
            <v>675.60606060606062</v>
          </cell>
          <cell r="H20" t="e">
            <v>#N/A</v>
          </cell>
        </row>
        <row r="21">
          <cell r="A21">
            <v>36495</v>
          </cell>
          <cell r="B21">
            <v>27.852845975833674</v>
          </cell>
          <cell r="C21">
            <v>1.3215791873252298</v>
          </cell>
          <cell r="D21">
            <v>33.655416923439979</v>
          </cell>
          <cell r="E21">
            <v>28.456589535585113</v>
          </cell>
          <cell r="F21">
            <v>0</v>
          </cell>
          <cell r="G21">
            <v>525.36300897170474</v>
          </cell>
          <cell r="H21" t="e">
            <v>#N/A</v>
          </cell>
        </row>
        <row r="22">
          <cell r="A22">
            <v>36586</v>
          </cell>
          <cell r="B22">
            <v>25.299903386571003</v>
          </cell>
          <cell r="C22">
            <v>1.4698583572198085</v>
          </cell>
          <cell r="D22">
            <v>32.869935335293299</v>
          </cell>
          <cell r="E22">
            <v>28.642897985651452</v>
          </cell>
          <cell r="F22">
            <v>4.0196952227212117</v>
          </cell>
          <cell r="G22">
            <v>477.08212560386465</v>
          </cell>
          <cell r="H22">
            <v>342.9454823784979</v>
          </cell>
        </row>
        <row r="23">
          <cell r="A23">
            <v>36678</v>
          </cell>
          <cell r="B23">
            <v>23.993589376981358</v>
          </cell>
          <cell r="C23">
            <v>1.4959421083071465</v>
          </cell>
          <cell r="D23">
            <v>31.584443961906096</v>
          </cell>
          <cell r="E23">
            <v>28.853773358151795</v>
          </cell>
          <cell r="F23">
            <v>3.7613352816357666</v>
          </cell>
          <cell r="G23">
            <v>721.971673254282</v>
          </cell>
          <cell r="H23">
            <v>518.98176531851038</v>
          </cell>
        </row>
        <row r="24">
          <cell r="A24">
            <v>36770</v>
          </cell>
          <cell r="B24">
            <v>22.895485731976514</v>
          </cell>
          <cell r="C24">
            <v>1.6245136250804375</v>
          </cell>
          <cell r="D24">
            <v>31.036275144199266</v>
          </cell>
          <cell r="E24">
            <v>29.03614880630791</v>
          </cell>
          <cell r="F24">
            <v>4.030254689852284</v>
          </cell>
          <cell r="G24">
            <v>702.23257418909589</v>
          </cell>
          <cell r="H24">
            <v>504.79252097811764</v>
          </cell>
        </row>
        <row r="25">
          <cell r="A25">
            <v>36861</v>
          </cell>
          <cell r="B25">
            <v>21.719549342745992</v>
          </cell>
          <cell r="C25">
            <v>1.7157048192801165</v>
          </cell>
          <cell r="D25">
            <v>31.504026853935514</v>
          </cell>
          <cell r="E25">
            <v>29.322418939235373</v>
          </cell>
          <cell r="F25">
            <v>4.0528631620896549</v>
          </cell>
          <cell r="G25">
            <v>772.13203463203456</v>
          </cell>
          <cell r="H25">
            <v>555.03901501571806</v>
          </cell>
        </row>
        <row r="26">
          <cell r="A26">
            <v>36951</v>
          </cell>
          <cell r="B26">
            <v>21.140227343630375</v>
          </cell>
          <cell r="C26">
            <v>1.7603061138136373</v>
          </cell>
          <cell r="D26">
            <v>29.876579755177623</v>
          </cell>
          <cell r="E26">
            <v>29.677002531873519</v>
          </cell>
          <cell r="F26">
            <v>4.1775402312262084</v>
          </cell>
          <cell r="G26">
            <v>666.32101449275353</v>
          </cell>
          <cell r="H26">
            <v>478.97787292892104</v>
          </cell>
        </row>
        <row r="27">
          <cell r="A27">
            <v>37043</v>
          </cell>
          <cell r="B27">
            <v>20.999366254247644</v>
          </cell>
          <cell r="C27">
            <v>2.1618987402833918</v>
          </cell>
          <cell r="D27">
            <v>31.954034031625479</v>
          </cell>
          <cell r="E27">
            <v>30.045024488208337</v>
          </cell>
          <cell r="F27">
            <v>4.3369406890575641</v>
          </cell>
          <cell r="G27">
            <v>599.85714285714278</v>
          </cell>
          <cell r="H27">
            <v>431.20101587319641</v>
          </cell>
        </row>
        <row r="28">
          <cell r="A28">
            <v>37135</v>
          </cell>
          <cell r="B28">
            <v>20.648368075143871</v>
          </cell>
          <cell r="C28">
            <v>1.9414704970270698</v>
          </cell>
          <cell r="D28">
            <v>31.712328379682049</v>
          </cell>
          <cell r="E28">
            <v>30.463252518239269</v>
          </cell>
          <cell r="F28">
            <v>4.5164269325065272</v>
          </cell>
          <cell r="G28">
            <v>558.67167325428193</v>
          </cell>
          <cell r="H28">
            <v>401.59527300018436</v>
          </cell>
        </row>
        <row r="29">
          <cell r="A29">
            <v>37226</v>
          </cell>
          <cell r="B29">
            <v>20.402872539072877</v>
          </cell>
          <cell r="C29">
            <v>2.3098888804349484</v>
          </cell>
          <cell r="D29">
            <v>31.094120114688202</v>
          </cell>
          <cell r="E29">
            <v>30.401732899332291</v>
          </cell>
          <cell r="F29">
            <v>4.4355202796034767</v>
          </cell>
          <cell r="G29">
            <v>553.58516845473366</v>
          </cell>
          <cell r="H29">
            <v>397.93889237201961</v>
          </cell>
        </row>
        <row r="30">
          <cell r="A30">
            <v>37316</v>
          </cell>
          <cell r="B30">
            <v>24.946766705080879</v>
          </cell>
          <cell r="C30">
            <v>2.0744499448761453</v>
          </cell>
          <cell r="D30">
            <v>31.71731900404059</v>
          </cell>
          <cell r="E30">
            <v>30.05006882707255</v>
          </cell>
          <cell r="F30">
            <v>4.3400089586400439</v>
          </cell>
          <cell r="G30">
            <v>553.41387163561069</v>
          </cell>
          <cell r="H30">
            <v>397.81575745014499</v>
          </cell>
        </row>
        <row r="31">
          <cell r="A31">
            <v>37408</v>
          </cell>
          <cell r="B31">
            <v>24.820863897777738</v>
          </cell>
          <cell r="C31">
            <v>2.1886342414693005</v>
          </cell>
          <cell r="D31">
            <v>30.735744921245288</v>
          </cell>
          <cell r="E31">
            <v>29.731725301823523</v>
          </cell>
          <cell r="F31">
            <v>4.3681973347086496</v>
          </cell>
          <cell r="G31">
            <v>553.94084321475634</v>
          </cell>
          <cell r="H31">
            <v>398.19456544296401</v>
          </cell>
        </row>
        <row r="32">
          <cell r="A32">
            <v>37500</v>
          </cell>
          <cell r="B32">
            <v>26.556524316192242</v>
          </cell>
          <cell r="C32">
            <v>2.9525722112259021</v>
          </cell>
          <cell r="D32">
            <v>31.430628769858863</v>
          </cell>
          <cell r="E32">
            <v>29.320998147491835</v>
          </cell>
          <cell r="F32">
            <v>4.3601894132162169</v>
          </cell>
          <cell r="G32">
            <v>847.11572244180945</v>
          </cell>
          <cell r="H32">
            <v>608.94025257286376</v>
          </cell>
        </row>
        <row r="33">
          <cell r="A33">
            <v>37591</v>
          </cell>
          <cell r="B33">
            <v>25.57781377400568</v>
          </cell>
          <cell r="C33">
            <v>2.7781706213802528</v>
          </cell>
          <cell r="D33">
            <v>30.759136978961887</v>
          </cell>
          <cell r="E33">
            <v>29.318376999143066</v>
          </cell>
          <cell r="F33">
            <v>4.3353772871603331</v>
          </cell>
          <cell r="G33">
            <v>780.3458498023715</v>
          </cell>
          <cell r="H33">
            <v>560.94342990486018</v>
          </cell>
        </row>
        <row r="34">
          <cell r="A34">
            <v>37681</v>
          </cell>
          <cell r="B34">
            <v>22.541557989475741</v>
          </cell>
          <cell r="C34">
            <v>3.2724607544676854</v>
          </cell>
          <cell r="D34">
            <v>31.558754380878351</v>
          </cell>
          <cell r="E34">
            <v>29.436705481072149</v>
          </cell>
          <cell r="F34">
            <v>4.585407550998446</v>
          </cell>
          <cell r="G34">
            <v>647.5134575569358</v>
          </cell>
          <cell r="H34">
            <v>465.45825787826061</v>
          </cell>
        </row>
        <row r="35">
          <cell r="A35">
            <v>37773</v>
          </cell>
          <cell r="B35">
            <v>22.669393757599956</v>
          </cell>
          <cell r="C35">
            <v>3.1966651701072477</v>
          </cell>
          <cell r="D35">
            <v>30.780509549146227</v>
          </cell>
          <cell r="E35">
            <v>29.534515132025952</v>
          </cell>
          <cell r="F35">
            <v>4.5667311380366717</v>
          </cell>
          <cell r="G35">
            <v>485.48196248196246</v>
          </cell>
          <cell r="H35">
            <v>348.98361702127812</v>
          </cell>
        </row>
        <row r="36">
          <cell r="A36">
            <v>37865</v>
          </cell>
          <cell r="B36">
            <v>22.352979651477288</v>
          </cell>
          <cell r="C36">
            <v>3.3301733835543037</v>
          </cell>
          <cell r="D36">
            <v>30.030823209645423</v>
          </cell>
          <cell r="E36">
            <v>30.241080211672262</v>
          </cell>
          <cell r="F36">
            <v>4.6378606450683213</v>
          </cell>
          <cell r="G36">
            <v>447.60919756571928</v>
          </cell>
          <cell r="H36">
            <v>321.75917716877143</v>
          </cell>
        </row>
        <row r="37">
          <cell r="A37">
            <v>37956</v>
          </cell>
          <cell r="B37">
            <v>22.115763540539433</v>
          </cell>
          <cell r="C37">
            <v>3.1006827784330455</v>
          </cell>
          <cell r="D37">
            <v>30.331591542332749</v>
          </cell>
          <cell r="E37">
            <v>30.394737691368416</v>
          </cell>
          <cell r="F37">
            <v>4.74397408671389</v>
          </cell>
          <cell r="G37">
            <v>451.0079710144928</v>
          </cell>
          <cell r="H37">
            <v>324.20234981626794</v>
          </cell>
        </row>
        <row r="38">
          <cell r="A38">
            <v>38047</v>
          </cell>
          <cell r="B38">
            <v>21.657786114897416</v>
          </cell>
          <cell r="C38">
            <v>2.8210662419141856</v>
          </cell>
          <cell r="D38">
            <v>31.44506773229514</v>
          </cell>
          <cell r="E38">
            <v>30.724807238169483</v>
          </cell>
          <cell r="F38">
            <v>4.8185684069045314</v>
          </cell>
          <cell r="G38">
            <v>408.33478260869566</v>
          </cell>
          <cell r="H38">
            <v>293.52717588488042</v>
          </cell>
        </row>
        <row r="39">
          <cell r="A39">
            <v>38139</v>
          </cell>
          <cell r="B39">
            <v>21.887884360698717</v>
          </cell>
          <cell r="C39">
            <v>2.7225878847962917</v>
          </cell>
          <cell r="D39">
            <v>32.794968390697953</v>
          </cell>
          <cell r="E39">
            <v>31.239877054815619</v>
          </cell>
          <cell r="F39">
            <v>4.8853226216874148</v>
          </cell>
          <cell r="G39">
            <v>464.74025974025972</v>
          </cell>
          <cell r="H39">
            <v>334.07366154327514</v>
          </cell>
        </row>
        <row r="40">
          <cell r="A40">
            <v>38231</v>
          </cell>
          <cell r="B40">
            <v>22.225019168889926</v>
          </cell>
          <cell r="C40">
            <v>2.5364081347576315</v>
          </cell>
          <cell r="D40">
            <v>32.218969695210248</v>
          </cell>
          <cell r="E40">
            <v>31.229052577303424</v>
          </cell>
          <cell r="F40">
            <v>4.939331917166025</v>
          </cell>
          <cell r="G40">
            <v>425.75757575757575</v>
          </cell>
          <cell r="H40">
            <v>306.05136801062935</v>
          </cell>
        </row>
        <row r="41">
          <cell r="A41">
            <v>38322</v>
          </cell>
          <cell r="B41">
            <v>23.457325378452879</v>
          </cell>
          <cell r="C41">
            <v>2.7063419289229054</v>
          </cell>
          <cell r="D41">
            <v>32.652580642014748</v>
          </cell>
          <cell r="E41">
            <v>31.748082644180869</v>
          </cell>
          <cell r="F41">
            <v>4.8870693867127324</v>
          </cell>
          <cell r="G41">
            <v>368.73966371792466</v>
          </cell>
          <cell r="H41">
            <v>265.06463994174084</v>
          </cell>
        </row>
        <row r="42">
          <cell r="A42">
            <v>38412</v>
          </cell>
          <cell r="B42">
            <v>23.524282094164345</v>
          </cell>
          <cell r="C42">
            <v>2.2822468418122117</v>
          </cell>
          <cell r="D42">
            <v>32.934781149781159</v>
          </cell>
          <cell r="E42">
            <v>31.922167340007697</v>
          </cell>
          <cell r="F42">
            <v>4.9085209480973457</v>
          </cell>
          <cell r="G42">
            <v>363.39282263630093</v>
          </cell>
          <cell r="H42">
            <v>261.22111930759917</v>
          </cell>
        </row>
        <row r="43">
          <cell r="A43">
            <v>38504</v>
          </cell>
          <cell r="B43">
            <v>23.564839026768421</v>
          </cell>
          <cell r="C43">
            <v>2.2728841838054601</v>
          </cell>
          <cell r="D43">
            <v>31.889841732804779</v>
          </cell>
          <cell r="E43">
            <v>32.135834050996323</v>
          </cell>
          <cell r="F43">
            <v>4.9555908427010893</v>
          </cell>
          <cell r="G43">
            <v>374.55844155844153</v>
          </cell>
          <cell r="H43">
            <v>269.24740736536529</v>
          </cell>
        </row>
        <row r="44">
          <cell r="A44">
            <v>38596</v>
          </cell>
          <cell r="B44">
            <v>23.273727400130305</v>
          </cell>
          <cell r="C44">
            <v>2.291104869526317</v>
          </cell>
          <cell r="D44">
            <v>33.067092578494126</v>
          </cell>
          <cell r="E44">
            <v>32.358144535653992</v>
          </cell>
          <cell r="F44">
            <v>5.019864610601096</v>
          </cell>
          <cell r="G44">
            <v>296.61829474872951</v>
          </cell>
          <cell r="H44">
            <v>213.22095026329879</v>
          </cell>
        </row>
        <row r="45">
          <cell r="A45">
            <v>38687</v>
          </cell>
          <cell r="B45">
            <v>23.769800723771045</v>
          </cell>
          <cell r="C45">
            <v>2.2383463689138026</v>
          </cell>
          <cell r="D45">
            <v>32.181842005064951</v>
          </cell>
          <cell r="E45">
            <v>32.390149612491307</v>
          </cell>
          <cell r="F45">
            <v>5.156838339538182</v>
          </cell>
          <cell r="G45">
            <v>257.11544011544009</v>
          </cell>
          <cell r="H45">
            <v>184.82473751398726</v>
          </cell>
        </row>
        <row r="46">
          <cell r="A46">
            <v>38777</v>
          </cell>
          <cell r="B46">
            <v>24.290882993402818</v>
          </cell>
          <cell r="C46">
            <v>2.3153533034669485</v>
          </cell>
          <cell r="D46">
            <v>32.088140501146249</v>
          </cell>
          <cell r="E46">
            <v>32.819178912564773</v>
          </cell>
          <cell r="F46">
            <v>5.3744802488222572</v>
          </cell>
          <cell r="G46">
            <v>185.27931488801053</v>
          </cell>
          <cell r="H46">
            <v>133.18609230769229</v>
          </cell>
        </row>
        <row r="47">
          <cell r="A47">
            <v>38869</v>
          </cell>
          <cell r="B47">
            <v>24.569001096093494</v>
          </cell>
          <cell r="C47">
            <v>2.6469847574885548</v>
          </cell>
          <cell r="D47">
            <v>32.885497353588661</v>
          </cell>
          <cell r="E47">
            <v>33.380244137400055</v>
          </cell>
          <cell r="F47">
            <v>5.3493593637033232</v>
          </cell>
          <cell r="G47">
            <v>197.89229249011859</v>
          </cell>
          <cell r="H47">
            <v>158.71089230769232</v>
          </cell>
        </row>
        <row r="48">
          <cell r="A48">
            <v>38961</v>
          </cell>
          <cell r="B48">
            <v>26.725892727627347</v>
          </cell>
          <cell r="C48">
            <v>2.3998954292533585</v>
          </cell>
          <cell r="D48">
            <v>34.21163474001375</v>
          </cell>
          <cell r="E48">
            <v>33.900149719315074</v>
          </cell>
          <cell r="F48">
            <v>5.6071466377696177</v>
          </cell>
          <cell r="G48">
            <v>210.36576949620428</v>
          </cell>
          <cell r="H48">
            <v>146.13519999999994</v>
          </cell>
        </row>
        <row r="49">
          <cell r="A49">
            <v>39052</v>
          </cell>
          <cell r="B49">
            <v>28.714909584812442</v>
          </cell>
          <cell r="C49">
            <v>2.1972303588753057</v>
          </cell>
          <cell r="D49">
            <v>35.021218069532544</v>
          </cell>
          <cell r="E49">
            <v>34.424090201752641</v>
          </cell>
          <cell r="F49">
            <v>5.6506117566272929</v>
          </cell>
          <cell r="G49">
            <v>183.86507936507937</v>
          </cell>
          <cell r="H49">
            <v>122.15343076923081</v>
          </cell>
        </row>
        <row r="50">
          <cell r="A50">
            <v>39142</v>
          </cell>
          <cell r="B50">
            <v>28.066608626392746</v>
          </cell>
          <cell r="C50">
            <v>2.1755123702939239</v>
          </cell>
          <cell r="D50">
            <v>34.405018623057629</v>
          </cell>
          <cell r="E50">
            <v>34.503204450467457</v>
          </cell>
          <cell r="F50">
            <v>5.747492967669535</v>
          </cell>
          <cell r="G50">
            <v>166.37450592885375</v>
          </cell>
          <cell r="H50">
            <v>108.29213846153849</v>
          </cell>
        </row>
        <row r="51">
          <cell r="A51">
            <v>39234</v>
          </cell>
          <cell r="B51">
            <v>29.484942558993627</v>
          </cell>
          <cell r="C51">
            <v>1.9776704004261065</v>
          </cell>
          <cell r="D51">
            <v>33.664788115023939</v>
          </cell>
          <cell r="E51">
            <v>34.4321881570702</v>
          </cell>
          <cell r="F51">
            <v>5.6925437288134813</v>
          </cell>
          <cell r="G51">
            <v>127.04761904761904</v>
          </cell>
          <cell r="H51">
            <v>82.1320615384615</v>
          </cell>
        </row>
        <row r="52">
          <cell r="A52">
            <v>39326</v>
          </cell>
          <cell r="B52">
            <v>30.900486883948592</v>
          </cell>
          <cell r="C52">
            <v>2.2076931257472889</v>
          </cell>
          <cell r="D52">
            <v>33.783285748493306</v>
          </cell>
          <cell r="E52">
            <v>34.768955655757935</v>
          </cell>
          <cell r="F52">
            <v>5.5829732334352569</v>
          </cell>
          <cell r="G52">
            <v>167.49644268774705</v>
          </cell>
          <cell r="H52">
            <v>126.20407692307697</v>
          </cell>
        </row>
        <row r="53">
          <cell r="A53">
            <v>39417</v>
          </cell>
          <cell r="B53">
            <v>32.116633106932312</v>
          </cell>
          <cell r="C53">
            <v>2.1782692310657628</v>
          </cell>
          <cell r="D53">
            <v>33.500908912772111</v>
          </cell>
          <cell r="E53">
            <v>35.463299099507722</v>
          </cell>
          <cell r="F53">
            <v>5.4947741959515151</v>
          </cell>
          <cell r="G53">
            <v>181.74474559257169</v>
          </cell>
          <cell r="H53">
            <v>130.75281818181818</v>
          </cell>
        </row>
        <row r="54">
          <cell r="A54">
            <v>39508</v>
          </cell>
          <cell r="B54">
            <v>32.97419270528367</v>
          </cell>
          <cell r="C54">
            <v>1.9964041844090703</v>
          </cell>
          <cell r="D54">
            <v>32.636181034403123</v>
          </cell>
          <cell r="E54">
            <v>36.251870107088209</v>
          </cell>
          <cell r="F54">
            <v>5.5202504434009043</v>
          </cell>
          <cell r="G54">
            <v>250.98205659075225</v>
          </cell>
          <cell r="H54">
            <v>193.78373846153849</v>
          </cell>
        </row>
        <row r="55">
          <cell r="A55">
            <v>39600</v>
          </cell>
          <cell r="B55">
            <v>32.883843926183381</v>
          </cell>
          <cell r="C55">
            <v>1.8277445915567754</v>
          </cell>
          <cell r="D55">
            <v>32.875820725850708</v>
          </cell>
          <cell r="E55">
            <v>36.744706861908526</v>
          </cell>
          <cell r="F55">
            <v>5.5307082082334285</v>
          </cell>
          <cell r="G55">
            <v>191.81240981240981</v>
          </cell>
          <cell r="H55">
            <v>146.32189230769231</v>
          </cell>
        </row>
        <row r="56">
          <cell r="A56">
            <v>39692</v>
          </cell>
          <cell r="B56">
            <v>32.460417219155332</v>
          </cell>
          <cell r="C56">
            <v>2.0181253735355735</v>
          </cell>
          <cell r="D56">
            <v>32.278947922688381</v>
          </cell>
          <cell r="E56">
            <v>36.924284882317544</v>
          </cell>
          <cell r="F56">
            <v>5.5600605512622607</v>
          </cell>
          <cell r="G56">
            <v>236.64288851245374</v>
          </cell>
          <cell r="H56">
            <v>172.09315151515139</v>
          </cell>
        </row>
        <row r="57">
          <cell r="A57">
            <v>39783</v>
          </cell>
          <cell r="B57">
            <v>32.437986443229491</v>
          </cell>
          <cell r="C57">
            <v>2.0236315826151094</v>
          </cell>
          <cell r="D57">
            <v>33.879907988859394</v>
          </cell>
          <cell r="E57">
            <v>36.85904050268033</v>
          </cell>
          <cell r="F57">
            <v>5.6642779039950062</v>
          </cell>
          <cell r="G57">
            <v>540.0695652173913</v>
          </cell>
          <cell r="H57">
            <v>356.47833333333341</v>
          </cell>
        </row>
        <row r="58">
          <cell r="A58">
            <v>39873</v>
          </cell>
          <cell r="B58">
            <v>32.270674485898738</v>
          </cell>
          <cell r="C58">
            <v>2.2911762539978082</v>
          </cell>
          <cell r="D58">
            <v>31.832199349747476</v>
          </cell>
          <cell r="E58">
            <v>36.496302392052442</v>
          </cell>
          <cell r="F58">
            <v>5.5527680061607709</v>
          </cell>
          <cell r="G58">
            <v>488.03787878787881</v>
          </cell>
          <cell r="H58">
            <v>402.76745312500003</v>
          </cell>
        </row>
        <row r="59">
          <cell r="A59">
            <v>39965</v>
          </cell>
          <cell r="B59">
            <v>32.09187944086154</v>
          </cell>
          <cell r="C59">
            <v>1.8478460509715668</v>
          </cell>
          <cell r="D59">
            <v>30.631135034949626</v>
          </cell>
          <cell r="E59">
            <v>35.65281707753325</v>
          </cell>
          <cell r="F59">
            <v>5.420324210756835</v>
          </cell>
          <cell r="G59">
            <v>345.85569985569987</v>
          </cell>
          <cell r="H59">
            <v>264.56867692307696</v>
          </cell>
        </row>
        <row r="60">
          <cell r="A60">
            <v>40057</v>
          </cell>
          <cell r="B60">
            <v>31.677102356249019</v>
          </cell>
          <cell r="C60">
            <v>1.4694533968634822</v>
          </cell>
          <cell r="D60">
            <v>30.856028244346263</v>
          </cell>
          <cell r="E60">
            <v>34.667889727565878</v>
          </cell>
          <cell r="F60">
            <v>5.3535294101234889</v>
          </cell>
          <cell r="G60">
            <v>269.6899115377376</v>
          </cell>
          <cell r="H60">
            <v>172.49203030303033</v>
          </cell>
        </row>
        <row r="61">
          <cell r="A61">
            <v>40148</v>
          </cell>
          <cell r="B61">
            <v>30.988020042426427</v>
          </cell>
          <cell r="C61">
            <v>1.5217958373347404</v>
          </cell>
          <cell r="D61">
            <v>29.927833804054458</v>
          </cell>
          <cell r="E61">
            <v>33.879787664703485</v>
          </cell>
          <cell r="F61">
            <v>5.1658316938790865</v>
          </cell>
          <cell r="G61">
            <v>213.27580149319283</v>
          </cell>
          <cell r="H61">
            <v>150.64481818181815</v>
          </cell>
        </row>
        <row r="62">
          <cell r="A62">
            <v>40238</v>
          </cell>
          <cell r="B62">
            <v>30.969557523685431</v>
          </cell>
          <cell r="C62">
            <v>1.4165571454096082</v>
          </cell>
          <cell r="D62">
            <v>30.226040215454582</v>
          </cell>
          <cell r="E62">
            <v>33.468279841957923</v>
          </cell>
          <cell r="F62">
            <v>5.1887211764038312</v>
          </cell>
          <cell r="G62">
            <v>211.43015873015872</v>
          </cell>
          <cell r="H62">
            <v>151.53112499999995</v>
          </cell>
        </row>
        <row r="63">
          <cell r="A63">
            <v>40330</v>
          </cell>
          <cell r="B63">
            <v>31.075976393475386</v>
          </cell>
          <cell r="C63">
            <v>1.4359486079733419</v>
          </cell>
          <cell r="D63">
            <v>30.155261556774537</v>
          </cell>
          <cell r="E63">
            <v>33.823417598416036</v>
          </cell>
          <cell r="F63">
            <v>5.2211041333171897</v>
          </cell>
          <cell r="G63">
            <v>208.92496392496392</v>
          </cell>
          <cell r="H63">
            <v>152.8740615384616</v>
          </cell>
        </row>
        <row r="64">
          <cell r="A64">
            <v>40422</v>
          </cell>
          <cell r="B64">
            <v>32.352677726210707</v>
          </cell>
          <cell r="C64">
            <v>1.3505750264612588</v>
          </cell>
          <cell r="D64">
            <v>29.68810275245502</v>
          </cell>
          <cell r="E64">
            <v>34.274082787615392</v>
          </cell>
          <cell r="F64">
            <v>5.3385890589438763</v>
          </cell>
          <cell r="G64">
            <v>180.19696969696972</v>
          </cell>
          <cell r="H64">
            <v>127.75754545454545</v>
          </cell>
        </row>
        <row r="65">
          <cell r="A65">
            <v>40513</v>
          </cell>
          <cell r="B65">
            <v>33.634330372413743</v>
          </cell>
          <cell r="C65">
            <v>1.3712258429453366</v>
          </cell>
          <cell r="D65">
            <v>29.533425750047449</v>
          </cell>
          <cell r="E65">
            <v>34.575748534330089</v>
          </cell>
          <cell r="F65">
            <v>5.3455585396927807</v>
          </cell>
          <cell r="G65">
            <v>156.83945040466779</v>
          </cell>
          <cell r="H65">
            <v>107.58236363636365</v>
          </cell>
        </row>
        <row r="66">
          <cell r="A66">
            <v>40603</v>
          </cell>
          <cell r="B66">
            <v>34.060589883113401</v>
          </cell>
          <cell r="C66">
            <v>1.3115876510244902</v>
          </cell>
          <cell r="D66">
            <v>30.000120146875936</v>
          </cell>
          <cell r="E66">
            <v>35.332470180257495</v>
          </cell>
          <cell r="F66">
            <v>5.4562695158907255</v>
          </cell>
          <cell r="G66">
            <v>150.61411318150448</v>
          </cell>
          <cell r="H66">
            <v>115.11868749999998</v>
          </cell>
        </row>
        <row r="67">
          <cell r="A67">
            <v>40695</v>
          </cell>
          <cell r="B67">
            <v>34.8263201312799</v>
          </cell>
          <cell r="C67">
            <v>1.1772604471185972</v>
          </cell>
          <cell r="D67">
            <v>29.845255541881883</v>
          </cell>
          <cell r="E67">
            <v>36.178001224803864</v>
          </cell>
          <cell r="F67">
            <v>5.562683080227365</v>
          </cell>
          <cell r="G67">
            <v>147.91702741702741</v>
          </cell>
          <cell r="H67">
            <v>103.69733846153846</v>
          </cell>
        </row>
        <row r="68">
          <cell r="A68">
            <v>40787</v>
          </cell>
          <cell r="B68">
            <v>35.464087774799317</v>
          </cell>
          <cell r="C68">
            <v>1.1788443072874482</v>
          </cell>
          <cell r="D68">
            <v>29.725382790457399</v>
          </cell>
          <cell r="E68">
            <v>36.848016739140022</v>
          </cell>
          <cell r="F68">
            <v>5.6273615073547534</v>
          </cell>
          <cell r="G68">
            <v>175.45285149632977</v>
          </cell>
          <cell r="H68">
            <v>143.36034848484849</v>
          </cell>
        </row>
        <row r="69">
          <cell r="A69">
            <v>40878</v>
          </cell>
          <cell r="B69">
            <v>35.903246233298859</v>
          </cell>
          <cell r="C69">
            <v>1.2003408784863774</v>
          </cell>
          <cell r="D69">
            <v>29.029941063983401</v>
          </cell>
          <cell r="E69">
            <v>37.691125691616421</v>
          </cell>
          <cell r="F69">
            <v>5.6489232994642222</v>
          </cell>
          <cell r="G69">
            <v>197.09235209235212</v>
          </cell>
          <cell r="H69">
            <v>161.78393846153853</v>
          </cell>
        </row>
        <row r="70">
          <cell r="A70">
            <v>40969</v>
          </cell>
          <cell r="B70">
            <v>36.027952513693734</v>
          </cell>
          <cell r="C70">
            <v>1.0834756578962843</v>
          </cell>
          <cell r="D70">
            <v>29.591555359539541</v>
          </cell>
          <cell r="E70">
            <v>38.162469037028593</v>
          </cell>
          <cell r="F70">
            <v>5.6289128629316547</v>
          </cell>
          <cell r="G70">
            <v>173.93290043290042</v>
          </cell>
          <cell r="H70">
            <v>130.22253846153845</v>
          </cell>
        </row>
        <row r="71">
          <cell r="A71">
            <v>41061</v>
          </cell>
          <cell r="B71">
            <v>36.78191785610337</v>
          </cell>
          <cell r="C71">
            <v>1.0910678912823903</v>
          </cell>
          <cell r="D71">
            <v>28.864083213690922</v>
          </cell>
          <cell r="E71">
            <v>38.284710385714533</v>
          </cell>
          <cell r="F71">
            <v>5.5384727583361784</v>
          </cell>
          <cell r="G71">
            <v>164.84748102139409</v>
          </cell>
          <cell r="H71">
            <v>132.3779538461539</v>
          </cell>
        </row>
        <row r="72">
          <cell r="A72">
            <v>41153</v>
          </cell>
          <cell r="B72">
            <v>37.596717492587203</v>
          </cell>
          <cell r="C72">
            <v>1.0742127619356567</v>
          </cell>
          <cell r="D72">
            <v>28.822426711119874</v>
          </cell>
          <cell r="E72">
            <v>38.899177686037703</v>
          </cell>
          <cell r="F72">
            <v>5.5010247633378979</v>
          </cell>
          <cell r="G72">
            <v>135.41238471673253</v>
          </cell>
          <cell r="H72">
            <v>115.51790769230769</v>
          </cell>
        </row>
        <row r="73">
          <cell r="A73">
            <v>41244</v>
          </cell>
          <cell r="B73">
            <v>38.666649916065168</v>
          </cell>
          <cell r="C73">
            <v>1.0448506178916577</v>
          </cell>
          <cell r="D73">
            <v>29.262463468998362</v>
          </cell>
          <cell r="E73">
            <v>38.889677614332001</v>
          </cell>
          <cell r="F73">
            <v>5.4449622974043423</v>
          </cell>
          <cell r="G73">
            <v>116.53773762469416</v>
          </cell>
          <cell r="H73">
            <v>99.905590909090876</v>
          </cell>
        </row>
        <row r="74">
          <cell r="A74">
            <v>41334</v>
          </cell>
          <cell r="B74">
            <v>40.223580245294542</v>
          </cell>
          <cell r="C74">
            <v>1.0725864142512758</v>
          </cell>
          <cell r="D74">
            <v>29.449260337430534</v>
          </cell>
          <cell r="E74">
            <v>38.992650516303051</v>
          </cell>
          <cell r="F74">
            <v>5.2946479154085822</v>
          </cell>
          <cell r="G74">
            <v>128.51476880607314</v>
          </cell>
          <cell r="H74">
            <v>95.42687500000001</v>
          </cell>
        </row>
        <row r="75">
          <cell r="A75">
            <v>41426</v>
          </cell>
          <cell r="B75">
            <v>39.732831703285392</v>
          </cell>
          <cell r="C75">
            <v>1.2173101053093933</v>
          </cell>
          <cell r="D75">
            <v>29.591819959577904</v>
          </cell>
          <cell r="E75">
            <v>39.272224693080304</v>
          </cell>
          <cell r="F75">
            <v>5.1163863125239555</v>
          </cell>
          <cell r="G75">
            <v>149.11528326745719</v>
          </cell>
          <cell r="H75">
            <v>103.07550769230768</v>
          </cell>
        </row>
        <row r="76">
          <cell r="A76">
            <v>41518</v>
          </cell>
          <cell r="B76">
            <v>40.121069523143511</v>
          </cell>
          <cell r="C76">
            <v>1.1756692775029527</v>
          </cell>
          <cell r="D76">
            <v>29.520880973856737</v>
          </cell>
          <cell r="E76">
            <v>39.183877917337824</v>
          </cell>
          <cell r="F76">
            <v>5.029361689213828</v>
          </cell>
          <cell r="G76">
            <v>177.95241232197756</v>
          </cell>
          <cell r="H76">
            <v>130.23889393939396</v>
          </cell>
        </row>
        <row r="77">
          <cell r="A77">
            <v>41609</v>
          </cell>
          <cell r="B77">
            <v>40.261081135058255</v>
          </cell>
          <cell r="C77">
            <v>1.1481321063094667</v>
          </cell>
          <cell r="D77">
            <v>30.168645551977235</v>
          </cell>
          <cell r="E77">
            <v>39.533170485828393</v>
          </cell>
          <cell r="F77">
            <v>4.8513040198486319</v>
          </cell>
          <cell r="G77">
            <v>177.17937135328441</v>
          </cell>
          <cell r="H77">
            <v>124.35425757575757</v>
          </cell>
        </row>
        <row r="78">
          <cell r="A78">
            <v>41699</v>
          </cell>
          <cell r="B78">
            <v>40.392549899723953</v>
          </cell>
          <cell r="C78">
            <v>1.1310149422649347</v>
          </cell>
          <cell r="D78">
            <v>29.874399428483994</v>
          </cell>
          <cell r="E78">
            <v>39.538597039305181</v>
          </cell>
          <cell r="F78">
            <v>5.019195132401185</v>
          </cell>
          <cell r="G78">
            <v>182.36628709454794</v>
          </cell>
          <cell r="H78">
            <v>118.52381249999996</v>
          </cell>
        </row>
        <row r="79">
          <cell r="A79">
            <v>41791</v>
          </cell>
          <cell r="B79">
            <v>41.576524914704791</v>
          </cell>
          <cell r="C79">
            <v>0.97204795633119989</v>
          </cell>
          <cell r="D79">
            <v>29.529362955217707</v>
          </cell>
          <cell r="E79">
            <v>39.529875226256664</v>
          </cell>
          <cell r="F79">
            <v>5.0635438475067396</v>
          </cell>
          <cell r="G79">
            <v>153.26118326118325</v>
          </cell>
          <cell r="H79">
            <v>89.721523076923035</v>
          </cell>
        </row>
        <row r="80">
          <cell r="A80">
            <v>41883</v>
          </cell>
          <cell r="B80">
            <v>41.79747535874094</v>
          </cell>
          <cell r="C80">
            <v>0.9964817271999582</v>
          </cell>
          <cell r="D80">
            <v>29.425310860587999</v>
          </cell>
          <cell r="E80">
            <v>39.520424302779958</v>
          </cell>
          <cell r="F80">
            <v>5.0946239545955994</v>
          </cell>
          <cell r="G80">
            <v>150.31959345002824</v>
          </cell>
          <cell r="H80">
            <v>85.877803030303028</v>
          </cell>
        </row>
        <row r="81">
          <cell r="A81">
            <v>41974</v>
          </cell>
          <cell r="B81">
            <v>43.172682065977305</v>
          </cell>
          <cell r="C81">
            <v>1.2051391453113973</v>
          </cell>
          <cell r="D81">
            <v>29.616329971900473</v>
          </cell>
          <cell r="E81">
            <v>39.487377637095761</v>
          </cell>
          <cell r="F81">
            <v>5.0792655362481298</v>
          </cell>
          <cell r="G81">
            <v>182.23768115942028</v>
          </cell>
          <cell r="H81">
            <v>111.17959090909093</v>
          </cell>
        </row>
        <row r="82">
          <cell r="A82">
            <v>42064</v>
          </cell>
          <cell r="B82">
            <v>45.775791891591524</v>
          </cell>
          <cell r="C82">
            <v>1.4872600048983708</v>
          </cell>
          <cell r="D82">
            <v>29.750172556685527</v>
          </cell>
          <cell r="E82">
            <v>39.310372431248211</v>
          </cell>
          <cell r="F82">
            <v>5.1359021446520376</v>
          </cell>
          <cell r="G82">
            <v>219.70454545454547</v>
          </cell>
          <cell r="H82">
            <v>157.28937499999995</v>
          </cell>
        </row>
        <row r="83">
          <cell r="A83">
            <v>42156</v>
          </cell>
          <cell r="B83">
            <v>46.595326965165803</v>
          </cell>
          <cell r="C83">
            <v>1.4279020099247905</v>
          </cell>
          <cell r="D83">
            <v>30.029889330926547</v>
          </cell>
          <cell r="E83">
            <v>39.033915311489729</v>
          </cell>
          <cell r="F83">
            <v>5.1351464016753665</v>
          </cell>
          <cell r="G83">
            <v>216.48268398268397</v>
          </cell>
          <cell r="H83">
            <v>150.42549230769231</v>
          </cell>
        </row>
        <row r="84">
          <cell r="A84">
            <v>42248</v>
          </cell>
          <cell r="B84">
            <v>47.508048281679173</v>
          </cell>
          <cell r="C84">
            <v>2.0220066244659307</v>
          </cell>
          <cell r="D84">
            <v>30.396349906834558</v>
          </cell>
          <cell r="E84">
            <v>38.836157305766484</v>
          </cell>
          <cell r="F84">
            <v>5.1746433180192151</v>
          </cell>
          <cell r="G84">
            <v>269.48051948051949</v>
          </cell>
          <cell r="H84">
            <v>201.38657575757577</v>
          </cell>
        </row>
        <row r="85">
          <cell r="A85">
            <v>42339</v>
          </cell>
          <cell r="B85">
            <v>48.319929991956009</v>
          </cell>
          <cell r="C85">
            <v>1.8314454001901983</v>
          </cell>
          <cell r="D85">
            <v>30.193504773534325</v>
          </cell>
          <cell r="E85">
            <v>38.360764118445339</v>
          </cell>
          <cell r="F85">
            <v>5.1770983198784641</v>
          </cell>
          <cell r="G85">
            <v>292.19154275676016</v>
          </cell>
          <cell r="H85">
            <v>225.3995151515152</v>
          </cell>
        </row>
        <row r="86">
          <cell r="A86">
            <v>42430</v>
          </cell>
          <cell r="B86">
            <v>47.428639518580006</v>
          </cell>
          <cell r="C86">
            <v>2.0299278141872974</v>
          </cell>
          <cell r="D86">
            <v>30.370772488733117</v>
          </cell>
          <cell r="E86">
            <v>37.970923034895392</v>
          </cell>
          <cell r="F86">
            <v>5.1589859169927728</v>
          </cell>
          <cell r="G86">
            <v>356.6411318150449</v>
          </cell>
          <cell r="H86">
            <v>265.68630769230771</v>
          </cell>
        </row>
        <row r="87">
          <cell r="A87">
            <v>42522</v>
          </cell>
          <cell r="B87">
            <v>48.42546052699597</v>
          </cell>
          <cell r="C87">
            <v>1.7590938599570973</v>
          </cell>
          <cell r="D87">
            <v>31.277606883884761</v>
          </cell>
          <cell r="E87">
            <v>37.466446286813529</v>
          </cell>
          <cell r="F87">
            <v>5.0691056499172999</v>
          </cell>
          <cell r="G87">
            <v>286.26984126984127</v>
          </cell>
          <cell r="H87">
            <v>224.91587692307698</v>
          </cell>
        </row>
        <row r="88">
          <cell r="A88">
            <v>42614</v>
          </cell>
          <cell r="B88">
            <v>47.688597469668423</v>
          </cell>
          <cell r="C88">
            <v>1.7101733146817302</v>
          </cell>
          <cell r="D88">
            <v>31.217077411581613</v>
          </cell>
          <cell r="E88">
            <v>36.899628994751964</v>
          </cell>
          <cell r="F88">
            <v>4.9613034236259921</v>
          </cell>
          <cell r="G88">
            <v>238.46483468222598</v>
          </cell>
          <cell r="H88">
            <v>178.70428787878791</v>
          </cell>
        </row>
        <row r="89">
          <cell r="A89">
            <v>42705</v>
          </cell>
          <cell r="B89">
            <v>49.169329765724875</v>
          </cell>
          <cell r="C89">
            <v>1.788155862902268</v>
          </cell>
          <cell r="D89">
            <v>31.054282192875078</v>
          </cell>
          <cell r="E89">
            <v>36.75666990063165</v>
          </cell>
          <cell r="F89">
            <v>4.8483165686221561</v>
          </cell>
          <cell r="G89">
            <v>236.1998556998557</v>
          </cell>
          <cell r="H89">
            <v>179.62510769230772</v>
          </cell>
        </row>
        <row r="90">
          <cell r="A90">
            <v>42795</v>
          </cell>
          <cell r="B90">
            <v>49.525062635557489</v>
          </cell>
          <cell r="C90">
            <v>1.7508396224964928</v>
          </cell>
          <cell r="D90">
            <v>31.36894897848881</v>
          </cell>
          <cell r="E90">
            <v>36.884146815074118</v>
          </cell>
          <cell r="F90">
            <v>4.8880694121530617</v>
          </cell>
          <cell r="G90">
            <v>201.86686429512517</v>
          </cell>
          <cell r="H90">
            <v>144.47570769230774</v>
          </cell>
        </row>
        <row r="91">
          <cell r="A91">
            <v>42887</v>
          </cell>
          <cell r="B91">
            <v>50.276872479969889</v>
          </cell>
          <cell r="C91">
            <v>1.8271974722749915</v>
          </cell>
          <cell r="D91">
            <v>31.369791116383826</v>
          </cell>
          <cell r="E91">
            <v>37.054819669154888</v>
          </cell>
          <cell r="F91">
            <v>5.0626848809034364</v>
          </cell>
          <cell r="G91">
            <v>195.87628458498023</v>
          </cell>
          <cell r="H91">
            <v>129.80200000000002</v>
          </cell>
        </row>
        <row r="92">
          <cell r="A92">
            <v>42979</v>
          </cell>
          <cell r="B92">
            <v>49.845104645771755</v>
          </cell>
          <cell r="C92">
            <v>1.8703546949837473</v>
          </cell>
          <cell r="D92">
            <v>31.95631072538459</v>
          </cell>
          <cell r="E92">
            <v>37.113904848802257</v>
          </cell>
          <cell r="F92">
            <v>5.3408861025317469</v>
          </cell>
          <cell r="G92">
            <v>196.66045548654245</v>
          </cell>
          <cell r="H92">
            <v>127.20376923076927</v>
          </cell>
        </row>
        <row r="93">
          <cell r="A93">
            <v>43070</v>
          </cell>
          <cell r="B93">
            <v>51.721504090276802</v>
          </cell>
          <cell r="C93">
            <v>1.9509410277061361</v>
          </cell>
          <cell r="D93">
            <v>32.657992185439817</v>
          </cell>
          <cell r="E93">
            <v>36.867205664764334</v>
          </cell>
          <cell r="F93">
            <v>5.4993420809473372</v>
          </cell>
          <cell r="G93">
            <v>181.59523809523807</v>
          </cell>
          <cell r="H93">
            <v>113.38876923076923</v>
          </cell>
        </row>
        <row r="94">
          <cell r="A94">
            <v>43160</v>
          </cell>
          <cell r="B94">
            <v>49.798032415932916</v>
          </cell>
          <cell r="C94">
            <v>1.8586523067549172</v>
          </cell>
          <cell r="D94">
            <v>32.773585287413063</v>
          </cell>
          <cell r="E94">
            <v>36.593457417923055</v>
          </cell>
          <cell r="F94">
            <v>5.6249727086961299</v>
          </cell>
          <cell r="G94">
            <v>170.57404479578392</v>
          </cell>
          <cell r="H94">
            <v>99.153246153846126</v>
          </cell>
        </row>
        <row r="95">
          <cell r="A95">
            <v>43252</v>
          </cell>
          <cell r="B95">
            <v>49.532400665705282</v>
          </cell>
          <cell r="C95">
            <v>1.8793980324744299</v>
          </cell>
          <cell r="D95">
            <v>32.186240795637694</v>
          </cell>
          <cell r="E95">
            <v>36.549022482927526</v>
          </cell>
          <cell r="F95">
            <v>5.5700623065522494</v>
          </cell>
          <cell r="G95">
            <v>187.63768115942028</v>
          </cell>
          <cell r="H95">
            <v>112.94104615384619</v>
          </cell>
        </row>
        <row r="96">
          <cell r="A96">
            <v>43344</v>
          </cell>
          <cell r="B96">
            <v>49.014787913401094</v>
          </cell>
          <cell r="C96">
            <v>2.0027430929710031</v>
          </cell>
          <cell r="D96">
            <v>32.494096013466439</v>
          </cell>
          <cell r="E96">
            <v>36.625556647373372</v>
          </cell>
          <cell r="F96">
            <v>5.6403762938762325</v>
          </cell>
          <cell r="G96">
            <v>180.0713438735178</v>
          </cell>
          <cell r="H96">
            <v>110.20639999999999</v>
          </cell>
        </row>
        <row r="97">
          <cell r="A97">
            <v>43435</v>
          </cell>
          <cell r="B97">
            <v>50.315090511817026</v>
          </cell>
          <cell r="C97">
            <v>2.1916904369327956</v>
          </cell>
          <cell r="D97">
            <v>33.590272440013976</v>
          </cell>
          <cell r="E97">
            <v>37.25292971494418</v>
          </cell>
          <cell r="F97">
            <v>5.656977032510663</v>
          </cell>
          <cell r="G97">
            <v>197.55640253466336</v>
          </cell>
          <cell r="H97">
            <v>132.06712121212112</v>
          </cell>
        </row>
        <row r="98">
          <cell r="A98">
            <v>43525</v>
          </cell>
          <cell r="B98">
            <v>49.719182304303253</v>
          </cell>
          <cell r="C98">
            <v>2.1052198781807441</v>
          </cell>
          <cell r="D98">
            <v>33.023966233724408</v>
          </cell>
          <cell r="E98">
            <v>37.745822162608043</v>
          </cell>
          <cell r="F98">
            <v>5.7351551546640174</v>
          </cell>
          <cell r="G98">
            <v>193.52587991718426</v>
          </cell>
          <cell r="H98">
            <v>121.25721874999998</v>
          </cell>
        </row>
        <row r="99">
          <cell r="A99">
            <v>43617</v>
          </cell>
          <cell r="B99">
            <v>49.651168869347792</v>
          </cell>
          <cell r="C99">
            <v>2.197962130919922</v>
          </cell>
          <cell r="D99">
            <v>33.06757450345242</v>
          </cell>
          <cell r="E99">
            <v>38.243426837311169</v>
          </cell>
          <cell r="F99">
            <v>5.7917430925854578</v>
          </cell>
          <cell r="G99">
            <v>185.72108036890646</v>
          </cell>
          <cell r="H99">
            <v>103.9440461538461</v>
          </cell>
        </row>
        <row r="100">
          <cell r="A100">
            <v>43709</v>
          </cell>
          <cell r="B100">
            <v>50.239684383008701</v>
          </cell>
          <cell r="C100">
            <v>2.3057227834899505</v>
          </cell>
          <cell r="D100">
            <v>33.475767896416556</v>
          </cell>
          <cell r="E100">
            <v>38.609018780511697</v>
          </cell>
          <cell r="F100">
            <v>5.8441507998276991</v>
          </cell>
          <cell r="G100">
            <v>178.58221971265451</v>
          </cell>
          <cell r="H100">
            <v>89.939878787878783</v>
          </cell>
        </row>
        <row r="101">
          <cell r="A101">
            <v>43800</v>
          </cell>
          <cell r="B101">
            <v>50.559713372958349</v>
          </cell>
          <cell r="C101">
            <v>2.161638912340845</v>
          </cell>
          <cell r="D101">
            <v>33.447590414497519</v>
          </cell>
          <cell r="E101">
            <v>38.126628416838429</v>
          </cell>
          <cell r="F101">
            <v>5.8380064539796539</v>
          </cell>
          <cell r="G101">
            <v>177.17043101825709</v>
          </cell>
          <cell r="H101">
            <v>82.575484848484848</v>
          </cell>
        </row>
        <row r="102">
          <cell r="A102">
            <v>43891</v>
          </cell>
          <cell r="B102">
            <v>52.397912933337935</v>
          </cell>
          <cell r="C102">
            <v>2.4914383826094939</v>
          </cell>
          <cell r="D102">
            <v>35.22812436393766</v>
          </cell>
          <cell r="E102">
            <v>37.536825996296322</v>
          </cell>
          <cell r="F102">
            <v>5.7149906712063032</v>
          </cell>
          <cell r="G102">
            <v>229.32292490118576</v>
          </cell>
          <cell r="H102">
            <v>124.84266153846154</v>
          </cell>
        </row>
        <row r="103">
          <cell r="A103">
            <v>43983</v>
          </cell>
          <cell r="B103">
            <v>55.939990748226109</v>
          </cell>
          <cell r="C103">
            <v>2.3307620124560549</v>
          </cell>
          <cell r="D103">
            <v>40.452756103194702</v>
          </cell>
          <cell r="E103">
            <v>35.910470489578913</v>
          </cell>
          <cell r="F103">
            <v>5.5176930180410215</v>
          </cell>
          <cell r="G103">
            <v>337.26695526695522</v>
          </cell>
          <cell r="H103">
            <v>205.63329230769236</v>
          </cell>
        </row>
        <row r="104">
          <cell r="A104">
            <v>44075</v>
          </cell>
          <cell r="B104">
            <v>55.13542202439308</v>
          </cell>
          <cell r="C104">
            <v>2.824136754216823</v>
          </cell>
          <cell r="D104">
            <v>37.00508510026863</v>
          </cell>
          <cell r="E104">
            <v>34.043369990735947</v>
          </cell>
          <cell r="F104">
            <v>4.9499195287008098</v>
          </cell>
          <cell r="G104">
            <v>255.60414706066879</v>
          </cell>
          <cell r="H104">
            <v>131.67549999999991</v>
          </cell>
        </row>
        <row r="105">
          <cell r="A105">
            <v>44166</v>
          </cell>
          <cell r="B105">
            <v>54.856726116712359</v>
          </cell>
          <cell r="C105">
            <v>2.5324294839682406</v>
          </cell>
          <cell r="D105">
            <v>35.314657595660663</v>
          </cell>
          <cell r="E105">
            <v>32.437828585401604</v>
          </cell>
          <cell r="F105">
            <v>4.7308956457896727</v>
          </cell>
          <cell r="G105">
            <v>222.69329945416902</v>
          </cell>
          <cell r="H105">
            <v>104.15189393939396</v>
          </cell>
        </row>
        <row r="106">
          <cell r="A106">
            <v>44256</v>
          </cell>
          <cell r="B106">
            <v>55.235926988996844</v>
          </cell>
          <cell r="C106">
            <v>2.6025102177071111</v>
          </cell>
          <cell r="D106">
            <v>35.507910244341836</v>
          </cell>
          <cell r="E106">
            <v>31.65707765811992</v>
          </cell>
          <cell r="F106">
            <v>4.6479776097706598</v>
          </cell>
          <cell r="G106">
            <v>217.90227743271222</v>
          </cell>
          <cell r="H106">
            <v>109.53756249999998</v>
          </cell>
        </row>
        <row r="107">
          <cell r="A107">
            <v>44348</v>
          </cell>
          <cell r="B107">
            <v>53.121005200112293</v>
          </cell>
          <cell r="C107">
            <v>2.8429085714649691</v>
          </cell>
          <cell r="D107">
            <v>35.896492743742236</v>
          </cell>
          <cell r="E107">
            <v>32.607065354894665</v>
          </cell>
          <cell r="F107">
            <v>4.7709821942067672</v>
          </cell>
          <cell r="G107">
            <v>233.48268398268399</v>
          </cell>
          <cell r="H107">
            <v>130.59272307692308</v>
          </cell>
        </row>
        <row r="108">
          <cell r="A108">
            <v>44440</v>
          </cell>
          <cell r="B108">
            <v>52.242948469436165</v>
          </cell>
          <cell r="C108">
            <v>2.7179185966627859</v>
          </cell>
          <cell r="D108">
            <v>36.633676778147475</v>
          </cell>
          <cell r="E108">
            <v>34.04704250414575</v>
          </cell>
          <cell r="F108">
            <v>5.10537275597299</v>
          </cell>
          <cell r="G108">
            <v>275.5</v>
          </cell>
          <cell r="H108">
            <v>143.28677272727271</v>
          </cell>
        </row>
        <row r="109">
          <cell r="A109">
            <v>44531</v>
          </cell>
          <cell r="B109">
            <v>50.946099859882665</v>
          </cell>
          <cell r="C109">
            <v>2.6495977528645511</v>
          </cell>
          <cell r="D109">
            <v>37.008664210591931</v>
          </cell>
          <cell r="E109">
            <v>35.71680001942093</v>
          </cell>
          <cell r="F109">
            <v>5.1702701750914448</v>
          </cell>
          <cell r="G109">
            <v>318.44086831043347</v>
          </cell>
          <cell r="H109">
            <v>185.08375757575752</v>
          </cell>
        </row>
        <row r="110">
          <cell r="A110">
            <v>44621</v>
          </cell>
          <cell r="B110">
            <v>49.805459007148706</v>
          </cell>
          <cell r="C110">
            <v>2.4275529820772688</v>
          </cell>
          <cell r="D110">
            <v>34.031796789745258</v>
          </cell>
          <cell r="E110">
            <v>37.449741547287438</v>
          </cell>
          <cell r="F110">
            <v>5.31058285154809</v>
          </cell>
          <cell r="G110">
            <v>363.69116632160109</v>
          </cell>
          <cell r="H110">
            <v>209.20406249999999</v>
          </cell>
        </row>
        <row r="111">
          <cell r="A111">
            <v>44713</v>
          </cell>
          <cell r="B111">
            <v>49.413793293420966</v>
          </cell>
          <cell r="C111">
            <v>2.5870405314486846</v>
          </cell>
          <cell r="D111">
            <v>33.906979036614956</v>
          </cell>
          <cell r="E111">
            <v>38.486864805653745</v>
          </cell>
          <cell r="F111">
            <v>5.280803115723665</v>
          </cell>
          <cell r="G111">
            <v>372.16233766233768</v>
          </cell>
          <cell r="H111">
            <v>238.51249230769221</v>
          </cell>
        </row>
        <row r="112">
          <cell r="A112">
            <v>44805</v>
          </cell>
          <cell r="B112">
            <v>48.296698688522426</v>
          </cell>
          <cell r="C112">
            <v>2.7703598579082294</v>
          </cell>
          <cell r="D112">
            <v>33.778680150586915</v>
          </cell>
          <cell r="E112">
            <v>39.542304407975919</v>
          </cell>
          <cell r="F112">
            <v>5.3946241915402542</v>
          </cell>
          <cell r="G112">
            <v>420.64539808018066</v>
          </cell>
          <cell r="H112">
            <v>275.57333333333327</v>
          </cell>
        </row>
        <row r="113">
          <cell r="A113">
            <v>44896</v>
          </cell>
          <cell r="B113">
            <v>48.138065055126333</v>
          </cell>
          <cell r="C113">
            <v>3.1486266683052739</v>
          </cell>
          <cell r="D113">
            <v>33.637966002384566</v>
          </cell>
          <cell r="E113">
            <v>39.768671744670847</v>
          </cell>
          <cell r="F113">
            <v>5.4008992904504272</v>
          </cell>
          <cell r="G113">
            <v>423.11904761904765</v>
          </cell>
          <cell r="H113">
            <v>313.63620000000003</v>
          </cell>
        </row>
        <row r="114">
          <cell r="A114">
            <v>44986</v>
          </cell>
          <cell r="B114">
            <v>46.829048648945964</v>
          </cell>
          <cell r="C114">
            <v>3.1280709531644053</v>
          </cell>
          <cell r="D114">
            <v>33.460009143842349</v>
          </cell>
          <cell r="E114">
            <v>39.121857245700042</v>
          </cell>
          <cell r="F114">
            <v>5.3931735544216046</v>
          </cell>
          <cell r="G114">
            <v>388.71350461133073</v>
          </cell>
          <cell r="H114">
            <v>283.08010769230754</v>
          </cell>
        </row>
        <row r="115">
          <cell r="A115">
            <v>45078</v>
          </cell>
          <cell r="B115">
            <v>46.543503953509195</v>
          </cell>
          <cell r="C115">
            <v>2.7022621373507372</v>
          </cell>
          <cell r="D115">
            <v>33.02823651164875</v>
          </cell>
          <cell r="E115">
            <v>38.268549059166233</v>
          </cell>
          <cell r="F115">
            <v>5.3570554219206823</v>
          </cell>
          <cell r="G115">
            <v>393.8266798418972</v>
          </cell>
          <cell r="H115">
            <v>275.54193846153839</v>
          </cell>
        </row>
        <row r="116">
          <cell r="A116">
            <v>45170</v>
          </cell>
          <cell r="B116">
            <v>46.338315052869007</v>
          </cell>
          <cell r="C116">
            <v>2.6091112718884113</v>
          </cell>
          <cell r="D116">
            <v>32.249669265097459</v>
          </cell>
          <cell r="E116">
            <v>36.781550499267262</v>
          </cell>
          <cell r="F116">
            <v>5.335629444937207</v>
          </cell>
          <cell r="G116">
            <v>330.86818495514149</v>
          </cell>
          <cell r="H116">
            <v>218.80532307692306</v>
          </cell>
        </row>
        <row r="117">
          <cell r="A117">
            <v>45261</v>
          </cell>
          <cell r="B117">
            <v>46.102057861686959</v>
          </cell>
          <cell r="C117">
            <v>2.6654975680009509</v>
          </cell>
          <cell r="D117">
            <v>32.371889993843681</v>
          </cell>
          <cell r="E117">
            <v>36.104281103688457</v>
          </cell>
          <cell r="F117">
            <v>5.2838692539588017</v>
          </cell>
          <cell r="G117">
            <v>316.79437229437229</v>
          </cell>
          <cell r="H117">
            <v>206.92916923076928</v>
          </cell>
        </row>
        <row r="118">
          <cell r="A118">
            <v>45352</v>
          </cell>
          <cell r="B118">
            <v>45.485988174665003</v>
          </cell>
          <cell r="C118">
            <v>2.7345246659149742</v>
          </cell>
          <cell r="D118">
            <v>32.604689886213365</v>
          </cell>
          <cell r="E118">
            <v>35.321599068501897</v>
          </cell>
          <cell r="F118">
            <v>5.2764534569337656</v>
          </cell>
          <cell r="G118">
            <v>302.46320346320346</v>
          </cell>
          <cell r="H118">
            <v>171.98790769230777</v>
          </cell>
        </row>
        <row r="119">
          <cell r="A119">
            <v>45444</v>
          </cell>
          <cell r="B119">
            <v>45.113613734079863</v>
          </cell>
          <cell r="C119">
            <v>2.8894982190993059</v>
          </cell>
          <cell r="D119">
            <v>32.540514871112386</v>
          </cell>
          <cell r="E119">
            <v>34.920816869009201</v>
          </cell>
          <cell r="F119">
            <v>5.1983246990757594</v>
          </cell>
          <cell r="G119">
            <v>299.11897233201586</v>
          </cell>
          <cell r="H119">
            <v>184.95957340000001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_TI"/>
      <sheetName val="TOT CE"/>
      <sheetName val="TOT IPP"/>
      <sheetName val="MINEROIMPO"/>
      <sheetName val="Fuente_Bloomberg"/>
      <sheetName val="BRENT"/>
      <sheetName val="PETROLEO IMPLICITO"/>
      <sheetName val="ITI_CN"/>
      <sheetName val="CTT_IMF"/>
      <sheetName val="b_2005_nominal_DANE_SA"/>
      <sheetName val="b_2005_real_DANE_SA"/>
      <sheetName val="b_2015_nominal_DANE_SA"/>
      <sheetName val="b_2015_real_DANE_SA"/>
    </sheetNames>
    <sheetDataSet>
      <sheetData sheetId="0">
        <row r="1">
          <cell r="B1" t="str">
            <v>TOT_CE</v>
          </cell>
          <cell r="C1" t="str">
            <v>TOT_IPP</v>
          </cell>
          <cell r="D1" t="str">
            <v>MIN_IMP</v>
          </cell>
          <cell r="E1" t="str">
            <v>Precio_impli_oil_real</v>
          </cell>
          <cell r="F1" t="str">
            <v>Brent_real</v>
          </cell>
          <cell r="G1" t="str">
            <v>ITI_CN</v>
          </cell>
        </row>
        <row r="2">
          <cell r="A2">
            <v>34759</v>
          </cell>
          <cell r="B2">
            <v>48.33534728210708</v>
          </cell>
          <cell r="C2">
            <v>69.180982165643968</v>
          </cell>
          <cell r="D2">
            <v>25.635273389464679</v>
          </cell>
          <cell r="E2" t="e">
            <v>#N/A</v>
          </cell>
          <cell r="F2">
            <v>28.190767727435926</v>
          </cell>
          <cell r="G2" t="e">
            <v>#N/A</v>
          </cell>
          <cell r="H2" t="e">
            <v>#N/A</v>
          </cell>
        </row>
        <row r="3">
          <cell r="A3">
            <v>34851</v>
          </cell>
          <cell r="B3">
            <v>49.742861452734992</v>
          </cell>
          <cell r="C3">
            <v>69.539256208411544</v>
          </cell>
          <cell r="D3">
            <v>26.321260663761386</v>
          </cell>
          <cell r="E3" t="e">
            <v>#N/A</v>
          </cell>
          <cell r="F3">
            <v>29.850790619846737</v>
          </cell>
          <cell r="G3" t="e">
            <v>#N/A</v>
          </cell>
          <cell r="H3" t="e">
            <v>#N/A</v>
          </cell>
        </row>
        <row r="4">
          <cell r="A4">
            <v>34943</v>
          </cell>
          <cell r="B4">
            <v>46.918836762952338</v>
          </cell>
          <cell r="C4">
            <v>67.151848567517078</v>
          </cell>
          <cell r="D4">
            <v>24.656893288676901</v>
          </cell>
          <cell r="E4" t="e">
            <v>#N/A</v>
          </cell>
          <cell r="F4">
            <v>26.806029335545684</v>
          </cell>
          <cell r="G4" t="e">
            <v>#N/A</v>
          </cell>
          <cell r="H4" t="e">
            <v>#N/A</v>
          </cell>
        </row>
        <row r="5">
          <cell r="A5">
            <v>35034</v>
          </cell>
          <cell r="B5">
            <v>46.014851905989403</v>
          </cell>
          <cell r="C5">
            <v>64.506343996312054</v>
          </cell>
          <cell r="D5">
            <v>26.456475643493604</v>
          </cell>
          <cell r="E5" t="e">
            <v>#N/A</v>
          </cell>
          <cell r="F5">
            <v>27.649424444651</v>
          </cell>
          <cell r="G5" t="e">
            <v>#N/A</v>
          </cell>
          <cell r="H5" t="e">
            <v>#N/A</v>
          </cell>
        </row>
        <row r="6">
          <cell r="A6">
            <v>35125</v>
          </cell>
          <cell r="B6">
            <v>45.869481768446427</v>
          </cell>
          <cell r="C6">
            <v>64.422440953626435</v>
          </cell>
          <cell r="D6">
            <v>27.563183463701506</v>
          </cell>
          <cell r="E6" t="e">
            <v>#N/A</v>
          </cell>
          <cell r="F6">
            <v>29.1434872937715</v>
          </cell>
          <cell r="G6" t="e">
            <v>#N/A</v>
          </cell>
          <cell r="H6" t="e">
            <v>#N/A</v>
          </cell>
        </row>
        <row r="7">
          <cell r="A7">
            <v>35217</v>
          </cell>
          <cell r="B7">
            <v>47.593700555022842</v>
          </cell>
          <cell r="C7">
            <v>66.168760982848141</v>
          </cell>
          <cell r="D7">
            <v>29.074309067892379</v>
          </cell>
          <cell r="E7" t="e">
            <v>#N/A</v>
          </cell>
          <cell r="F7">
            <v>30.782564694352448</v>
          </cell>
          <cell r="G7" t="e">
            <v>#N/A</v>
          </cell>
          <cell r="H7" t="e">
            <v>#N/A</v>
          </cell>
        </row>
        <row r="8">
          <cell r="A8">
            <v>35309</v>
          </cell>
          <cell r="B8">
            <v>47.878879278954606</v>
          </cell>
          <cell r="C8">
            <v>65.612748832258731</v>
          </cell>
          <cell r="D8">
            <v>30.193633815642269</v>
          </cell>
          <cell r="E8" t="e">
            <v>#N/A</v>
          </cell>
          <cell r="F8">
            <v>33.315488397476649</v>
          </cell>
          <cell r="G8" t="e">
            <v>#N/A</v>
          </cell>
          <cell r="H8" t="e">
            <v>#N/A</v>
          </cell>
        </row>
        <row r="9">
          <cell r="A9">
            <v>35400</v>
          </cell>
          <cell r="B9">
            <v>48.284110197133387</v>
          </cell>
          <cell r="C9">
            <v>65.027970942110386</v>
          </cell>
          <cell r="D9">
            <v>32.748603106488147</v>
          </cell>
          <cell r="E9" t="e">
            <v>#N/A</v>
          </cell>
          <cell r="F9">
            <v>37.464920064666501</v>
          </cell>
          <cell r="G9" t="e">
            <v>#N/A</v>
          </cell>
          <cell r="H9" t="e">
            <v>#N/A</v>
          </cell>
        </row>
        <row r="10">
          <cell r="A10">
            <v>35490</v>
          </cell>
          <cell r="B10">
            <v>47.583086887030277</v>
          </cell>
          <cell r="C10">
            <v>66.344720753942781</v>
          </cell>
          <cell r="D10">
            <v>29.87430680694267</v>
          </cell>
          <cell r="E10" t="e">
            <v>#N/A</v>
          </cell>
          <cell r="F10">
            <v>33.682833247298284</v>
          </cell>
          <cell r="G10" t="e">
            <v>#N/A</v>
          </cell>
          <cell r="H10" t="e">
            <v>#N/A</v>
          </cell>
        </row>
        <row r="11">
          <cell r="A11">
            <v>35582</v>
          </cell>
          <cell r="B11">
            <v>51.521504605340866</v>
          </cell>
          <cell r="C11">
            <v>67.715625758267834</v>
          </cell>
          <cell r="D11">
            <v>27.22817262684385</v>
          </cell>
          <cell r="E11" t="e">
            <v>#N/A</v>
          </cell>
          <cell r="F11">
            <v>29.177089464285714</v>
          </cell>
          <cell r="G11" t="e">
            <v>#N/A</v>
          </cell>
          <cell r="H11" t="e">
            <v>#N/A</v>
          </cell>
        </row>
        <row r="12">
          <cell r="A12">
            <v>35674</v>
          </cell>
          <cell r="B12">
            <v>50.71007878450763</v>
          </cell>
          <cell r="C12">
            <v>68.27458552899661</v>
          </cell>
          <cell r="D12">
            <v>28.052860095029903</v>
          </cell>
          <cell r="E12" t="e">
            <v>#N/A</v>
          </cell>
          <cell r="F12">
            <v>29.248662821469576</v>
          </cell>
          <cell r="G12" t="e">
            <v>#N/A</v>
          </cell>
          <cell r="H12" t="e">
            <v>#N/A</v>
          </cell>
        </row>
        <row r="13">
          <cell r="A13">
            <v>35765</v>
          </cell>
          <cell r="B13">
            <v>51.244213267074215</v>
          </cell>
          <cell r="C13">
            <v>70.750288196376758</v>
          </cell>
          <cell r="D13">
            <v>28.681056996461134</v>
          </cell>
          <cell r="E13" t="e">
            <v>#N/A</v>
          </cell>
          <cell r="F13">
            <v>29.736203764175261</v>
          </cell>
          <cell r="G13" t="e">
            <v>#N/A</v>
          </cell>
          <cell r="H13" t="e">
            <v>#N/A</v>
          </cell>
        </row>
        <row r="14">
          <cell r="A14">
            <v>35855</v>
          </cell>
          <cell r="B14">
            <v>48.706716403745496</v>
          </cell>
          <cell r="C14">
            <v>67.19954683458144</v>
          </cell>
          <cell r="D14">
            <v>23.697633609981558</v>
          </cell>
          <cell r="E14" t="e">
            <v>#N/A</v>
          </cell>
          <cell r="F14">
            <v>22.895032239858914</v>
          </cell>
          <cell r="G14" t="e">
            <v>#N/A</v>
          </cell>
          <cell r="H14" t="e">
            <v>#N/A</v>
          </cell>
        </row>
        <row r="15">
          <cell r="A15">
            <v>35947</v>
          </cell>
          <cell r="B15">
            <v>47.663625993593165</v>
          </cell>
          <cell r="C15">
            <v>64.164928876702149</v>
          </cell>
          <cell r="D15">
            <v>22.73750469598194</v>
          </cell>
          <cell r="E15" t="e">
            <v>#N/A</v>
          </cell>
          <cell r="F15">
            <v>21.71709136284781</v>
          </cell>
          <cell r="G15" t="e">
            <v>#N/A</v>
          </cell>
          <cell r="H15" t="e">
            <v>#N/A</v>
          </cell>
        </row>
        <row r="16">
          <cell r="A16">
            <v>36039</v>
          </cell>
          <cell r="B16">
            <v>45.661882779500971</v>
          </cell>
          <cell r="C16">
            <v>61.207673023214191</v>
          </cell>
          <cell r="D16">
            <v>21.773652694329179</v>
          </cell>
          <cell r="E16" t="e">
            <v>#N/A</v>
          </cell>
          <cell r="F16">
            <v>20.11224646869556</v>
          </cell>
          <cell r="G16" t="e">
            <v>#N/A</v>
          </cell>
          <cell r="H16" t="e">
            <v>#N/A</v>
          </cell>
        </row>
        <row r="17">
          <cell r="A17">
            <v>36130</v>
          </cell>
          <cell r="B17">
            <v>44.455032599306435</v>
          </cell>
          <cell r="C17">
            <v>61.69428849947537</v>
          </cell>
          <cell r="D17">
            <v>20.994490005471217</v>
          </cell>
          <cell r="E17" t="e">
            <v>#N/A</v>
          </cell>
          <cell r="F17">
            <v>18.097605856201767</v>
          </cell>
          <cell r="G17" t="e">
            <v>#N/A</v>
          </cell>
          <cell r="H17" t="e">
            <v>#N/A</v>
          </cell>
        </row>
        <row r="18">
          <cell r="A18">
            <v>36220</v>
          </cell>
          <cell r="B18">
            <v>45.590503059815916</v>
          </cell>
          <cell r="C18">
            <v>60.969692992973393</v>
          </cell>
          <cell r="D18">
            <v>21.319856670506248</v>
          </cell>
          <cell r="E18" t="e">
            <v>#N/A</v>
          </cell>
          <cell r="F18">
            <v>17.738616453720297</v>
          </cell>
          <cell r="G18" t="e">
            <v>#N/A</v>
          </cell>
          <cell r="H18" t="e">
            <v>#N/A</v>
          </cell>
        </row>
        <row r="19">
          <cell r="A19">
            <v>36312</v>
          </cell>
          <cell r="B19">
            <v>52.458532571712382</v>
          </cell>
          <cell r="C19">
            <v>65.547370105687648</v>
          </cell>
          <cell r="D19">
            <v>28.701992938159137</v>
          </cell>
          <cell r="E19" t="e">
            <v>#N/A</v>
          </cell>
          <cell r="F19">
            <v>24.130685022339733</v>
          </cell>
          <cell r="G19" t="e">
            <v>#N/A</v>
          </cell>
          <cell r="H19" t="e">
            <v>#N/A</v>
          </cell>
        </row>
        <row r="20">
          <cell r="A20">
            <v>36404</v>
          </cell>
          <cell r="B20">
            <v>55.678604084760849</v>
          </cell>
          <cell r="C20">
            <v>69.93583396715124</v>
          </cell>
          <cell r="D20">
            <v>34.041296532661669</v>
          </cell>
          <cell r="E20" t="e">
            <v>#N/A</v>
          </cell>
          <cell r="F20">
            <v>31.271242292970186</v>
          </cell>
          <cell r="G20" t="e">
            <v>#N/A</v>
          </cell>
          <cell r="H20" t="e">
            <v>#N/A</v>
          </cell>
        </row>
        <row r="21">
          <cell r="A21">
            <v>36495</v>
          </cell>
          <cell r="B21">
            <v>58.59995129343141</v>
          </cell>
          <cell r="C21">
            <v>71.595281635091837</v>
          </cell>
          <cell r="D21">
            <v>38.297883182523073</v>
          </cell>
          <cell r="E21" t="e">
            <v>#N/A</v>
          </cell>
          <cell r="F21">
            <v>35.806262050832601</v>
          </cell>
          <cell r="G21" t="e">
            <v>#N/A</v>
          </cell>
          <cell r="H21" t="e">
            <v>#N/A</v>
          </cell>
        </row>
        <row r="22">
          <cell r="A22">
            <v>36586</v>
          </cell>
          <cell r="B22">
            <v>62.885711276687353</v>
          </cell>
          <cell r="C22">
            <v>74.198225312082542</v>
          </cell>
          <cell r="D22">
            <v>42.628744709645453</v>
          </cell>
          <cell r="E22">
            <v>41.296252846244577</v>
          </cell>
          <cell r="F22">
            <v>39.446398735119047</v>
          </cell>
          <cell r="G22">
            <v>64.863651024904044</v>
          </cell>
          <cell r="H22">
            <v>101.84493566442144</v>
          </cell>
        </row>
        <row r="23">
          <cell r="A23">
            <v>36678</v>
          </cell>
          <cell r="B23">
            <v>61.721586366884843</v>
          </cell>
          <cell r="C23">
            <v>74.113782124013966</v>
          </cell>
          <cell r="D23">
            <v>41.537120055590563</v>
          </cell>
          <cell r="E23">
            <v>40.370875371512334</v>
          </cell>
          <cell r="F23">
            <v>39.831325678385078</v>
          </cell>
          <cell r="G23">
            <v>67.504546051977371</v>
          </cell>
          <cell r="H23">
            <v>99.016438225926436</v>
          </cell>
        </row>
        <row r="24">
          <cell r="A24">
            <v>36770</v>
          </cell>
          <cell r="B24">
            <v>62.8989487310564</v>
          </cell>
          <cell r="C24">
            <v>75.757450893988803</v>
          </cell>
          <cell r="D24">
            <v>44.25343916931751</v>
          </cell>
          <cell r="E24">
            <v>44.114439464453341</v>
          </cell>
          <cell r="F24">
            <v>44.413638709356938</v>
          </cell>
          <cell r="G24">
            <v>75.112823720644911</v>
          </cell>
          <cell r="H24">
            <v>100.98362308369394</v>
          </cell>
        </row>
        <row r="25">
          <cell r="A25">
            <v>36861</v>
          </cell>
          <cell r="B25">
            <v>63.580435815743641</v>
          </cell>
          <cell r="C25">
            <v>73.351272061856349</v>
          </cell>
          <cell r="D25">
            <v>46.671612753945382</v>
          </cell>
          <cell r="E25">
            <v>42.372571857273215</v>
          </cell>
          <cell r="F25">
            <v>43.658244338462389</v>
          </cell>
          <cell r="G25">
            <v>70.989924194084779</v>
          </cell>
          <cell r="H25">
            <v>98.155003025958237</v>
          </cell>
        </row>
        <row r="26">
          <cell r="A26">
            <v>36951</v>
          </cell>
          <cell r="B26">
            <v>60.551221483837359</v>
          </cell>
          <cell r="C26">
            <v>70.898309234254668</v>
          </cell>
          <cell r="D26">
            <v>41.914097025857117</v>
          </cell>
          <cell r="E26">
            <v>37.395772807281261</v>
          </cell>
          <cell r="F26">
            <v>37.735595972498579</v>
          </cell>
          <cell r="G26">
            <v>63.039662049703303</v>
          </cell>
          <cell r="H26">
            <v>97.637847619799587</v>
          </cell>
        </row>
        <row r="27">
          <cell r="A27">
            <v>37043</v>
          </cell>
          <cell r="B27">
            <v>62.646915656975047</v>
          </cell>
          <cell r="C27">
            <v>71.661311811527924</v>
          </cell>
          <cell r="D27">
            <v>43.991315682490807</v>
          </cell>
          <cell r="E27">
            <v>36.930057989984064</v>
          </cell>
          <cell r="F27">
            <v>39.453535635222771</v>
          </cell>
          <cell r="G27">
            <v>65.423866460829117</v>
          </cell>
          <cell r="H27">
            <v>99.377359202402076</v>
          </cell>
        </row>
        <row r="28">
          <cell r="A28">
            <v>37135</v>
          </cell>
          <cell r="B28">
            <v>62.02546723870784</v>
          </cell>
          <cell r="C28">
            <v>68.328966203911236</v>
          </cell>
          <cell r="D28">
            <v>42.915259866553527</v>
          </cell>
          <cell r="E28">
            <v>34.87765648770484</v>
          </cell>
          <cell r="F28">
            <v>36.546235886188782</v>
          </cell>
          <cell r="G28">
            <v>66.513683794450358</v>
          </cell>
          <cell r="H28">
            <v>95.983392187284423</v>
          </cell>
        </row>
        <row r="29">
          <cell r="A29">
            <v>37226</v>
          </cell>
          <cell r="B29">
            <v>57.683152993920061</v>
          </cell>
          <cell r="C29">
            <v>64.270563023728641</v>
          </cell>
          <cell r="D29">
            <v>36.407418362854429</v>
          </cell>
          <cell r="E29">
            <v>26.985968193745791</v>
          </cell>
          <cell r="F29">
            <v>28.444002282570427</v>
          </cell>
          <cell r="G29">
            <v>62.797930554297722</v>
          </cell>
          <cell r="H29">
            <v>83.867045621430051</v>
          </cell>
        </row>
        <row r="30">
          <cell r="A30">
            <v>37316</v>
          </cell>
          <cell r="B30">
            <v>60.361063691574955</v>
          </cell>
          <cell r="C30">
            <v>64.028393827284987</v>
          </cell>
          <cell r="D30">
            <v>39.944131550214038</v>
          </cell>
          <cell r="E30">
            <v>28.923349848096386</v>
          </cell>
          <cell r="F30">
            <v>30.401178164816859</v>
          </cell>
          <cell r="G30">
            <v>58.658425083294475</v>
          </cell>
          <cell r="H30">
            <v>87.624650942982456</v>
          </cell>
        </row>
        <row r="31">
          <cell r="A31">
            <v>37408</v>
          </cell>
          <cell r="B31">
            <v>61.266609096463952</v>
          </cell>
          <cell r="C31">
            <v>67.545200071635591</v>
          </cell>
          <cell r="D31">
            <v>42.780113081986613</v>
          </cell>
          <cell r="E31">
            <v>33.80129821155802</v>
          </cell>
          <cell r="F31">
            <v>35.866488667697858</v>
          </cell>
          <cell r="G31">
            <v>64.979893684609578</v>
          </cell>
          <cell r="H31">
            <v>95.94003095829278</v>
          </cell>
        </row>
        <row r="32">
          <cell r="A32">
            <v>37500</v>
          </cell>
          <cell r="B32">
            <v>61.044759273386518</v>
          </cell>
          <cell r="C32">
            <v>70.456684639354862</v>
          </cell>
          <cell r="D32">
            <v>44.624738337094037</v>
          </cell>
          <cell r="E32">
            <v>36.91080297411974</v>
          </cell>
          <cell r="F32">
            <v>37.45383228211287</v>
          </cell>
          <cell r="G32">
            <v>69.339289772595208</v>
          </cell>
          <cell r="H32">
            <v>94.274031800117697</v>
          </cell>
        </row>
        <row r="33">
          <cell r="A33">
            <v>37591</v>
          </cell>
          <cell r="B33">
            <v>60.218011162048512</v>
          </cell>
          <cell r="C33">
            <v>70.512755706274547</v>
          </cell>
          <cell r="D33">
            <v>43.77547961136198</v>
          </cell>
          <cell r="E33">
            <v>36.394166513110328</v>
          </cell>
          <cell r="F33">
            <v>36.731204465392558</v>
          </cell>
          <cell r="G33">
            <v>67.159071157889912</v>
          </cell>
          <cell r="H33">
            <v>97.305759681922154</v>
          </cell>
        </row>
        <row r="34">
          <cell r="A34">
            <v>37681</v>
          </cell>
          <cell r="B34">
            <v>63.116041225421512</v>
          </cell>
          <cell r="C34">
            <v>73.590862856304327</v>
          </cell>
          <cell r="D34">
            <v>49.350073756548873</v>
          </cell>
          <cell r="E34">
            <v>43.175546333404874</v>
          </cell>
          <cell r="F34">
            <v>42.259161155114647</v>
          </cell>
          <cell r="G34">
            <v>66.350450941462455</v>
          </cell>
          <cell r="H34">
            <v>104.80452839862714</v>
          </cell>
        </row>
        <row r="35">
          <cell r="A35">
            <v>37773</v>
          </cell>
          <cell r="B35">
            <v>59.003590959314522</v>
          </cell>
          <cell r="C35">
            <v>68.963410277787943</v>
          </cell>
          <cell r="D35">
            <v>42.792435434984363</v>
          </cell>
          <cell r="E35">
            <v>36.690605932309886</v>
          </cell>
          <cell r="F35">
            <v>35.692754635356344</v>
          </cell>
          <cell r="G35">
            <v>63.838251198385443</v>
          </cell>
          <cell r="H35">
            <v>93.517880545693288</v>
          </cell>
        </row>
        <row r="36">
          <cell r="A36">
            <v>37865</v>
          </cell>
          <cell r="B36">
            <v>62.598053807379706</v>
          </cell>
          <cell r="C36">
            <v>68.924417979407878</v>
          </cell>
          <cell r="D36">
            <v>47.351264357532202</v>
          </cell>
          <cell r="E36">
            <v>39.396645754191589</v>
          </cell>
          <cell r="F36">
            <v>38.597548221162533</v>
          </cell>
          <cell r="G36">
            <v>68.25146815628095</v>
          </cell>
          <cell r="H36">
            <v>95.75651374755472</v>
          </cell>
        </row>
        <row r="37">
          <cell r="A37">
            <v>37956</v>
          </cell>
          <cell r="B37">
            <v>64.385989477520283</v>
          </cell>
          <cell r="C37">
            <v>68.510526798494823</v>
          </cell>
          <cell r="D37">
            <v>50.05558026688017</v>
          </cell>
          <cell r="E37">
            <v>40.264308094120345</v>
          </cell>
          <cell r="F37">
            <v>39.765212230487037</v>
          </cell>
          <cell r="G37">
            <v>68.390588384457629</v>
          </cell>
          <cell r="H37">
            <v>97.746654678884212</v>
          </cell>
        </row>
        <row r="38">
          <cell r="A38">
            <v>38047</v>
          </cell>
          <cell r="B38">
            <v>66.684280460717829</v>
          </cell>
          <cell r="C38">
            <v>69.203260341486356</v>
          </cell>
          <cell r="D38">
            <v>53.810709180336481</v>
          </cell>
          <cell r="E38">
            <v>44.814752401160248</v>
          </cell>
          <cell r="F38">
            <v>42.375536775241031</v>
          </cell>
          <cell r="G38">
            <v>66.365072219207079</v>
          </cell>
          <cell r="H38">
            <v>105.90417118031378</v>
          </cell>
        </row>
        <row r="39">
          <cell r="A39">
            <v>38139</v>
          </cell>
          <cell r="B39">
            <v>68.391678119177683</v>
          </cell>
          <cell r="C39">
            <v>71.585211647479355</v>
          </cell>
          <cell r="D39">
            <v>55.307385194052884</v>
          </cell>
          <cell r="E39">
            <v>46.966362867684978</v>
          </cell>
          <cell r="F39">
            <v>47.281457883517994</v>
          </cell>
          <cell r="G39">
            <v>69.815046266751935</v>
          </cell>
          <cell r="H39">
            <v>114.296372149921</v>
          </cell>
        </row>
        <row r="40">
          <cell r="A40">
            <v>38231</v>
          </cell>
          <cell r="B40">
            <v>71.20345507275222</v>
          </cell>
          <cell r="C40">
            <v>71.541607042129158</v>
          </cell>
          <cell r="D40">
            <v>60.173520475326839</v>
          </cell>
          <cell r="E40">
            <v>53.20158925424758</v>
          </cell>
          <cell r="F40">
            <v>54.372301370560443</v>
          </cell>
          <cell r="G40">
            <v>71.083042642629522</v>
          </cell>
          <cell r="H40">
            <v>122.00295201442725</v>
          </cell>
        </row>
        <row r="41">
          <cell r="A41">
            <v>38322</v>
          </cell>
          <cell r="B41">
            <v>72.906795783170793</v>
          </cell>
          <cell r="C41">
            <v>71.659037289704571</v>
          </cell>
          <cell r="D41">
            <v>62.677166140117926</v>
          </cell>
          <cell r="E41">
            <v>54.66081432899319</v>
          </cell>
          <cell r="F41">
            <v>59.068225509404385</v>
          </cell>
          <cell r="G41">
            <v>75.617830432785695</v>
          </cell>
          <cell r="H41">
            <v>124.10052491764208</v>
          </cell>
        </row>
        <row r="42">
          <cell r="A42">
            <v>38412</v>
          </cell>
          <cell r="B42">
            <v>73.942817645340583</v>
          </cell>
          <cell r="C42">
            <v>71.592519286782334</v>
          </cell>
          <cell r="D42">
            <v>65.41721537978971</v>
          </cell>
          <cell r="E42">
            <v>58.034103479088344</v>
          </cell>
          <cell r="F42">
            <v>63.006718483599464</v>
          </cell>
          <cell r="G42">
            <v>70.453815867028496</v>
          </cell>
          <cell r="H42">
            <v>130.70246745603234</v>
          </cell>
        </row>
        <row r="43">
          <cell r="A43">
            <v>38504</v>
          </cell>
          <cell r="B43">
            <v>79.568463813384966</v>
          </cell>
          <cell r="C43">
            <v>73.094289696717979</v>
          </cell>
          <cell r="D43">
            <v>71.548543949695855</v>
          </cell>
          <cell r="E43">
            <v>61.952344134398935</v>
          </cell>
          <cell r="F43">
            <v>69.015309891812166</v>
          </cell>
          <cell r="G43">
            <v>65.959471402619982</v>
          </cell>
          <cell r="H43">
            <v>134.18783178768498</v>
          </cell>
        </row>
        <row r="44">
          <cell r="A44">
            <v>38596</v>
          </cell>
          <cell r="B44">
            <v>84.89369186050682</v>
          </cell>
          <cell r="C44">
            <v>74.798240488750494</v>
          </cell>
          <cell r="D44">
            <v>82.16191565649676</v>
          </cell>
          <cell r="E44">
            <v>74.630595644251642</v>
          </cell>
          <cell r="F44">
            <v>79.577960229282425</v>
          </cell>
          <cell r="G44">
            <v>68.504952185735306</v>
          </cell>
          <cell r="H44">
            <v>136.98298117196893</v>
          </cell>
        </row>
        <row r="45">
          <cell r="A45">
            <v>38687</v>
          </cell>
          <cell r="B45">
            <v>78.667464258726156</v>
          </cell>
          <cell r="C45">
            <v>73.948298421081361</v>
          </cell>
          <cell r="D45">
            <v>72.554490563724443</v>
          </cell>
          <cell r="E45">
            <v>62.956756266948041</v>
          </cell>
          <cell r="F45">
            <v>73.560344078090878</v>
          </cell>
          <cell r="G45">
            <v>69.243367382147397</v>
          </cell>
          <cell r="H45">
            <v>131.32974369885454</v>
          </cell>
        </row>
        <row r="46">
          <cell r="A46">
            <v>38777</v>
          </cell>
          <cell r="B46">
            <v>81.106113742033486</v>
          </cell>
          <cell r="C46">
            <v>74.209468052761977</v>
          </cell>
          <cell r="D46">
            <v>76.826386649519989</v>
          </cell>
          <cell r="E46">
            <v>68.677172439718177</v>
          </cell>
          <cell r="F46">
            <v>79.450784822808757</v>
          </cell>
          <cell r="G46">
            <v>71.493839874096011</v>
          </cell>
          <cell r="H46">
            <v>143.50670577257009</v>
          </cell>
        </row>
        <row r="47">
          <cell r="A47">
            <v>38869</v>
          </cell>
          <cell r="B47">
            <v>85.248063476973329</v>
          </cell>
          <cell r="C47">
            <v>78.482822836982592</v>
          </cell>
          <cell r="D47">
            <v>83.437687227778241</v>
          </cell>
          <cell r="E47">
            <v>80.123199373269827</v>
          </cell>
          <cell r="F47">
            <v>88.346209449675854</v>
          </cell>
          <cell r="G47">
            <v>71.722039586099896</v>
          </cell>
          <cell r="H47">
            <v>150.64749418494671</v>
          </cell>
        </row>
        <row r="48">
          <cell r="A48">
            <v>38961</v>
          </cell>
          <cell r="B48">
            <v>83.701862248544217</v>
          </cell>
          <cell r="C48">
            <v>78.25543964041772</v>
          </cell>
          <cell r="D48">
            <v>82.476805346019688</v>
          </cell>
          <cell r="E48">
            <v>78.541608142233216</v>
          </cell>
          <cell r="F48">
            <v>87.943619363160224</v>
          </cell>
          <cell r="G48">
            <v>72.922358386468829</v>
          </cell>
          <cell r="H48">
            <v>148.87591767090188</v>
          </cell>
        </row>
        <row r="49">
          <cell r="A49">
            <v>39052</v>
          </cell>
          <cell r="B49">
            <v>80.613742577469282</v>
          </cell>
          <cell r="C49">
            <v>73.924885217943753</v>
          </cell>
          <cell r="D49">
            <v>76.981597888290395</v>
          </cell>
          <cell r="E49">
            <v>64.798723801591834</v>
          </cell>
          <cell r="F49">
            <v>75.702647865784598</v>
          </cell>
          <cell r="G49">
            <v>71.10869997696058</v>
          </cell>
          <cell r="H49">
            <v>138.40004356486452</v>
          </cell>
        </row>
        <row r="50">
          <cell r="A50">
            <v>39142</v>
          </cell>
          <cell r="B50">
            <v>80.705523955152032</v>
          </cell>
          <cell r="C50">
            <v>74.899248811604437</v>
          </cell>
          <cell r="D50">
            <v>74.564820629195694</v>
          </cell>
          <cell r="E50">
            <v>64.06391920089294</v>
          </cell>
          <cell r="F50">
            <v>72.507288308425146</v>
          </cell>
          <cell r="G50">
            <v>73.090192287950828</v>
          </cell>
          <cell r="H50">
            <v>139.4845450599544</v>
          </cell>
        </row>
        <row r="51">
          <cell r="A51">
            <v>39234</v>
          </cell>
          <cell r="B51">
            <v>86.408148619335606</v>
          </cell>
          <cell r="C51">
            <v>75.870176480817804</v>
          </cell>
          <cell r="D51">
            <v>88.443093461007862</v>
          </cell>
          <cell r="E51">
            <v>73.235778578544625</v>
          </cell>
          <cell r="F51">
            <v>83.968359038122301</v>
          </cell>
          <cell r="G51">
            <v>71.440932871391027</v>
          </cell>
          <cell r="H51">
            <v>147.716819884882</v>
          </cell>
        </row>
        <row r="52">
          <cell r="A52">
            <v>39326</v>
          </cell>
          <cell r="B52">
            <v>87.8465911998927</v>
          </cell>
          <cell r="C52">
            <v>79.504564556104668</v>
          </cell>
          <cell r="D52">
            <v>89.904167160966566</v>
          </cell>
          <cell r="E52">
            <v>85.850297625260794</v>
          </cell>
          <cell r="F52">
            <v>90.603464651430713</v>
          </cell>
          <cell r="G52">
            <v>77.565661017679659</v>
          </cell>
          <cell r="H52">
            <v>157.36074871833884</v>
          </cell>
        </row>
        <row r="53">
          <cell r="A53">
            <v>39417</v>
          </cell>
          <cell r="B53">
            <v>91.934669996380421</v>
          </cell>
          <cell r="C53">
            <v>82.212113792114906</v>
          </cell>
          <cell r="D53">
            <v>95.484009939029974</v>
          </cell>
          <cell r="E53">
            <v>99.150048667020556</v>
          </cell>
          <cell r="F53">
            <v>106.28476089976765</v>
          </cell>
          <cell r="G53">
            <v>80.074071413736078</v>
          </cell>
          <cell r="H53">
            <v>171.04982061352521</v>
          </cell>
        </row>
        <row r="54">
          <cell r="A54">
            <v>39508</v>
          </cell>
          <cell r="B54">
            <v>94.58193441796756</v>
          </cell>
          <cell r="C54">
            <v>84.812557592405085</v>
          </cell>
          <cell r="D54">
            <v>100.43507922357907</v>
          </cell>
          <cell r="E54">
            <v>105.97372020501503</v>
          </cell>
          <cell r="F54">
            <v>114.3871466126012</v>
          </cell>
          <cell r="G54">
            <v>91.293547358839191</v>
          </cell>
          <cell r="H54">
            <v>186.09075212036637</v>
          </cell>
        </row>
        <row r="55">
          <cell r="A55">
            <v>39600</v>
          </cell>
          <cell r="B55">
            <v>99.708059433330504</v>
          </cell>
          <cell r="C55">
            <v>85.505037885510077</v>
          </cell>
          <cell r="D55">
            <v>113.47588420598302</v>
          </cell>
          <cell r="E55">
            <v>135.596729755589</v>
          </cell>
          <cell r="F55">
            <v>143.96210504654493</v>
          </cell>
          <cell r="G55">
            <v>87.698733702528287</v>
          </cell>
          <cell r="H55">
            <v>203.19747187152902</v>
          </cell>
        </row>
        <row r="56">
          <cell r="A56">
            <v>39692</v>
          </cell>
          <cell r="B56">
            <v>94.56487030103024</v>
          </cell>
          <cell r="C56">
            <v>93.286773320343812</v>
          </cell>
          <cell r="D56">
            <v>105.06480978425017</v>
          </cell>
          <cell r="E56">
            <v>122.55996759752149</v>
          </cell>
          <cell r="F56">
            <v>135.27453002341463</v>
          </cell>
          <cell r="G56">
            <v>96.496722672188341</v>
          </cell>
          <cell r="H56">
            <v>206.31989638849305</v>
          </cell>
        </row>
        <row r="57">
          <cell r="A57">
            <v>39783</v>
          </cell>
          <cell r="B57">
            <v>78.920216985997556</v>
          </cell>
          <cell r="C57">
            <v>90.790628854139356</v>
          </cell>
          <cell r="D57">
            <v>71.215798572953844</v>
          </cell>
          <cell r="E57">
            <v>58.667583871619534</v>
          </cell>
          <cell r="F57">
            <v>67.936827018819216</v>
          </cell>
          <cell r="G57">
            <v>86.645649950256441</v>
          </cell>
          <cell r="H57">
            <v>147.37342908056743</v>
          </cell>
        </row>
        <row r="58">
          <cell r="A58">
            <v>39873</v>
          </cell>
          <cell r="B58">
            <v>74.882966226877684</v>
          </cell>
          <cell r="C58">
            <v>84.882619453179615</v>
          </cell>
          <cell r="D58">
            <v>66.505220891229214</v>
          </cell>
          <cell r="E58">
            <v>44.336748175694204</v>
          </cell>
          <cell r="F58">
            <v>54.405667009198133</v>
          </cell>
          <cell r="G58">
            <v>86.731179515618834</v>
          </cell>
          <cell r="H58">
            <v>131.95916139913024</v>
          </cell>
        </row>
        <row r="59">
          <cell r="A59">
            <v>39965</v>
          </cell>
          <cell r="B59">
            <v>86.491151676754214</v>
          </cell>
          <cell r="C59">
            <v>92.001364425051094</v>
          </cell>
          <cell r="D59">
            <v>82.758815269496097</v>
          </cell>
          <cell r="E59">
            <v>65.227625463787419</v>
          </cell>
          <cell r="F59">
            <v>70.89657513278253</v>
          </cell>
          <cell r="G59">
            <v>86.264995735999619</v>
          </cell>
          <cell r="H59">
            <v>143.41801702747705</v>
          </cell>
        </row>
        <row r="60">
          <cell r="A60">
            <v>40057</v>
          </cell>
          <cell r="B60">
            <v>89.940925684600373</v>
          </cell>
          <cell r="C60">
            <v>94.261033617182363</v>
          </cell>
          <cell r="D60">
            <v>88.540898297260313</v>
          </cell>
          <cell r="E60">
            <v>74.727444625776826</v>
          </cell>
          <cell r="F60">
            <v>80.825463803369161</v>
          </cell>
          <cell r="G60">
            <v>90.42168489242475</v>
          </cell>
          <cell r="H60">
            <v>155.59376166730286</v>
          </cell>
        </row>
        <row r="61">
          <cell r="A61">
            <v>40148</v>
          </cell>
          <cell r="B61">
            <v>96.632034604842445</v>
          </cell>
          <cell r="C61">
            <v>96.719665616462905</v>
          </cell>
          <cell r="D61">
            <v>96.240426919494382</v>
          </cell>
          <cell r="E61">
            <v>81.992390949805682</v>
          </cell>
          <cell r="F61">
            <v>87.964233245315256</v>
          </cell>
          <cell r="G61">
            <v>91.552067552230739</v>
          </cell>
          <cell r="H61">
            <v>163.53529313476108</v>
          </cell>
        </row>
        <row r="62">
          <cell r="A62">
            <v>40238</v>
          </cell>
          <cell r="B62">
            <v>98.933395444159984</v>
          </cell>
          <cell r="C62">
            <v>100.53373496591091</v>
          </cell>
          <cell r="D62">
            <v>98.059244030379347</v>
          </cell>
          <cell r="E62">
            <v>85.459479799428522</v>
          </cell>
          <cell r="F62">
            <v>89.950647218947211</v>
          </cell>
          <cell r="G62">
            <v>99.216935534624511</v>
          </cell>
          <cell r="H62">
            <v>171.17363101256049</v>
          </cell>
        </row>
        <row r="63">
          <cell r="A63">
            <v>40330</v>
          </cell>
          <cell r="B63">
            <v>100.52002547449119</v>
          </cell>
          <cell r="C63">
            <v>100.4444956753148</v>
          </cell>
          <cell r="D63">
            <v>99.252521020897959</v>
          </cell>
          <cell r="E63">
            <v>81.511986602283727</v>
          </cell>
          <cell r="F63">
            <v>92.352256055978216</v>
          </cell>
          <cell r="G63">
            <v>98.139497078914999</v>
          </cell>
          <cell r="H63">
            <v>175.35700537188325</v>
          </cell>
        </row>
        <row r="64">
          <cell r="A64">
            <v>40422</v>
          </cell>
          <cell r="B64">
            <v>99.092349364857512</v>
          </cell>
          <cell r="C64">
            <v>97.754244830892262</v>
          </cell>
          <cell r="D64">
            <v>97.921709596708112</v>
          </cell>
          <cell r="E64">
            <v>81.472372064555387</v>
          </cell>
          <cell r="F64">
            <v>89.24415792538565</v>
          </cell>
          <cell r="G64">
            <v>100.03479245687699</v>
          </cell>
          <cell r="H64">
            <v>171.50424751954958</v>
          </cell>
        </row>
        <row r="65">
          <cell r="A65">
            <v>40513</v>
          </cell>
          <cell r="B65">
            <v>104.38120485641858</v>
          </cell>
          <cell r="C65">
            <v>104.06678755887815</v>
          </cell>
          <cell r="D65">
            <v>104.76652535201458</v>
          </cell>
          <cell r="E65">
            <v>90.62575524756582</v>
          </cell>
          <cell r="F65">
            <v>100.58902827587663</v>
          </cell>
          <cell r="G65">
            <v>102.65132942514074</v>
          </cell>
          <cell r="H65">
            <v>180.88478584472989</v>
          </cell>
        </row>
        <row r="66">
          <cell r="A66">
            <v>40603</v>
          </cell>
          <cell r="B66">
            <v>110.25456124288333</v>
          </cell>
          <cell r="C66">
            <v>111.74376945939765</v>
          </cell>
          <cell r="D66">
            <v>112.68124910001409</v>
          </cell>
          <cell r="E66">
            <v>102.98677693744661</v>
          </cell>
          <cell r="F66">
            <v>120.09129697321173</v>
          </cell>
          <cell r="G66">
            <v>108.59815683842467</v>
          </cell>
          <cell r="H66">
            <v>197.99401053181029</v>
          </cell>
        </row>
        <row r="67">
          <cell r="A67">
            <v>40695</v>
          </cell>
          <cell r="B67">
            <v>118.72020829816195</v>
          </cell>
          <cell r="C67">
            <v>118.49890494217405</v>
          </cell>
          <cell r="D67">
            <v>124.60139878194605</v>
          </cell>
          <cell r="E67">
            <v>118.95243613429486</v>
          </cell>
          <cell r="F67">
            <v>131.64701928816211</v>
          </cell>
          <cell r="G67">
            <v>112.500225506208</v>
          </cell>
          <cell r="H67">
            <v>202.96073791032902</v>
          </cell>
        </row>
        <row r="68">
          <cell r="A68">
            <v>40787</v>
          </cell>
          <cell r="B68">
            <v>115.77702353928754</v>
          </cell>
          <cell r="C68">
            <v>116.31978283189805</v>
          </cell>
          <cell r="D68">
            <v>120.36140798886423</v>
          </cell>
          <cell r="E68">
            <v>108.90556663655637</v>
          </cell>
          <cell r="F68">
            <v>125.32186556166863</v>
          </cell>
          <cell r="G68">
            <v>112.98558374325651</v>
          </cell>
          <cell r="H68">
            <v>198.17386230310331</v>
          </cell>
        </row>
        <row r="69">
          <cell r="A69">
            <v>40878</v>
          </cell>
          <cell r="B69">
            <v>117.39650280818591</v>
          </cell>
          <cell r="C69">
            <v>122.08735355381688</v>
          </cell>
          <cell r="D69">
            <v>123.91588147214678</v>
          </cell>
          <cell r="E69">
            <v>116.20540298502772</v>
          </cell>
          <cell r="F69">
            <v>121.34677380115858</v>
          </cell>
          <cell r="G69">
            <v>114.50511567637443</v>
          </cell>
          <cell r="H69">
            <v>195.52271607924263</v>
          </cell>
        </row>
        <row r="70">
          <cell r="A70">
            <v>40969</v>
          </cell>
          <cell r="B70">
            <v>119.98413364963976</v>
          </cell>
          <cell r="C70">
            <v>119.7585056570986</v>
          </cell>
          <cell r="D70">
            <v>129.36222718029279</v>
          </cell>
          <cell r="E70">
            <v>123.90919979095169</v>
          </cell>
          <cell r="F70">
            <v>131.09930990529989</v>
          </cell>
          <cell r="G70">
            <v>116.56720982769922</v>
          </cell>
          <cell r="H70">
            <v>200.01647477083927</v>
          </cell>
        </row>
        <row r="71">
          <cell r="A71">
            <v>41061</v>
          </cell>
          <cell r="B71">
            <v>109.35413013428435</v>
          </cell>
          <cell r="C71">
            <v>119.1373651996023</v>
          </cell>
          <cell r="D71">
            <v>115.84822536135044</v>
          </cell>
          <cell r="E71">
            <v>113.58871196980709</v>
          </cell>
          <cell r="F71">
            <v>120.12533688452766</v>
          </cell>
          <cell r="G71">
            <v>117.48317170784048</v>
          </cell>
          <cell r="H71">
            <v>184.83048470225322</v>
          </cell>
        </row>
        <row r="72">
          <cell r="A72">
            <v>41153</v>
          </cell>
          <cell r="B72">
            <v>101.96266378895609</v>
          </cell>
          <cell r="C72">
            <v>113.30256138530628</v>
          </cell>
          <cell r="D72">
            <v>105.02016878790228</v>
          </cell>
          <cell r="E72">
            <v>111.8946018663402</v>
          </cell>
          <cell r="F72">
            <v>120.30598907003599</v>
          </cell>
          <cell r="G72">
            <v>112.64525330203139</v>
          </cell>
          <cell r="H72">
            <v>180.0303049074129</v>
          </cell>
        </row>
        <row r="73">
          <cell r="A73">
            <v>41244</v>
          </cell>
          <cell r="B73">
            <v>105.49220248495921</v>
          </cell>
          <cell r="C73">
            <v>116.99874679203965</v>
          </cell>
          <cell r="D73">
            <v>110.95186271988902</v>
          </cell>
          <cell r="E73">
            <v>109.85693339020024</v>
          </cell>
          <cell r="F73">
            <v>120.28913920223455</v>
          </cell>
          <cell r="G73">
            <v>115.62271631306248</v>
          </cell>
          <cell r="H73">
            <v>178.61136819183801</v>
          </cell>
        </row>
        <row r="74">
          <cell r="A74">
            <v>41334</v>
          </cell>
          <cell r="B74">
            <v>105.23530476026149</v>
          </cell>
          <cell r="C74">
            <v>117.32948627550803</v>
          </cell>
          <cell r="D74">
            <v>112.06735508681764</v>
          </cell>
          <cell r="E74">
            <v>113.23842515318609</v>
          </cell>
          <cell r="F74">
            <v>122.53253315915437</v>
          </cell>
          <cell r="G74">
            <v>118.59174775060946</v>
          </cell>
          <cell r="H74">
            <v>184.61426318831823</v>
          </cell>
        </row>
        <row r="75">
          <cell r="A75">
            <v>41426</v>
          </cell>
          <cell r="B75">
            <v>98.727138387265583</v>
          </cell>
          <cell r="C75">
            <v>116.15505805594806</v>
          </cell>
          <cell r="D75">
            <v>103.06323135047752</v>
          </cell>
          <cell r="E75">
            <v>104.99126603171115</v>
          </cell>
          <cell r="F75">
            <v>112.55069715124888</v>
          </cell>
          <cell r="G75">
            <v>116.85508479239259</v>
          </cell>
          <cell r="H75">
            <v>177.83159740617393</v>
          </cell>
        </row>
        <row r="76">
          <cell r="A76">
            <v>41518</v>
          </cell>
          <cell r="B76">
            <v>101.27484650646142</v>
          </cell>
          <cell r="C76">
            <v>117.26952602084828</v>
          </cell>
          <cell r="D76">
            <v>106.85159524200265</v>
          </cell>
          <cell r="E76">
            <v>111.42404512788873</v>
          </cell>
          <cell r="F76">
            <v>118.77554862058213</v>
          </cell>
          <cell r="G76">
            <v>117.90707010802504</v>
          </cell>
          <cell r="H76">
            <v>181.96344540885181</v>
          </cell>
        </row>
        <row r="77">
          <cell r="A77">
            <v>41609</v>
          </cell>
          <cell r="B77">
            <v>100.16573107098881</v>
          </cell>
          <cell r="C77">
            <v>116.02181418841744</v>
          </cell>
          <cell r="D77">
            <v>105.64181089137543</v>
          </cell>
          <cell r="E77">
            <v>105.53545809316014</v>
          </cell>
          <cell r="F77">
            <v>118.01341789249292</v>
          </cell>
          <cell r="G77">
            <v>110.76948193142633</v>
          </cell>
          <cell r="H77">
            <v>182.01851458570104</v>
          </cell>
        </row>
        <row r="78">
          <cell r="A78">
            <v>41699</v>
          </cell>
          <cell r="B78">
            <v>97.537518159328428</v>
          </cell>
          <cell r="C78">
            <v>116.56126003423624</v>
          </cell>
          <cell r="D78">
            <v>102.00989050987852</v>
          </cell>
          <cell r="E78">
            <v>103.91304183506874</v>
          </cell>
          <cell r="F78">
            <v>115.69553047357533</v>
          </cell>
          <cell r="G78">
            <v>111.7735788591244</v>
          </cell>
          <cell r="H78">
            <v>181.77496211886546</v>
          </cell>
        </row>
        <row r="79">
          <cell r="A79">
            <v>41791</v>
          </cell>
          <cell r="B79">
            <v>97.612047892396717</v>
          </cell>
          <cell r="C79">
            <v>115.23756357172816</v>
          </cell>
          <cell r="D79">
            <v>101.50311834908604</v>
          </cell>
          <cell r="E79">
            <v>106.8507907063519</v>
          </cell>
          <cell r="F79">
            <v>117.09619363305058</v>
          </cell>
          <cell r="G79">
            <v>112.12511007378603</v>
          </cell>
          <cell r="H79">
            <v>182.50265914056058</v>
          </cell>
        </row>
        <row r="80">
          <cell r="A80">
            <v>41883</v>
          </cell>
          <cell r="B80">
            <v>93.423168733315251</v>
          </cell>
          <cell r="C80">
            <v>114.97363097744116</v>
          </cell>
          <cell r="D80">
            <v>94.271865786929553</v>
          </cell>
          <cell r="E80">
            <v>97.416672506824924</v>
          </cell>
          <cell r="F80">
            <v>110.09224485614955</v>
          </cell>
          <cell r="G80">
            <v>112.16425673962914</v>
          </cell>
          <cell r="H80">
            <v>177.71338369962416</v>
          </cell>
        </row>
        <row r="81">
          <cell r="A81">
            <v>41974</v>
          </cell>
          <cell r="B81">
            <v>79.889674458341418</v>
          </cell>
          <cell r="C81">
            <v>111.21120589003024</v>
          </cell>
          <cell r="D81">
            <v>74.302276561248831</v>
          </cell>
          <cell r="E81">
            <v>70.322612190288368</v>
          </cell>
          <cell r="F81">
            <v>82.21828881053446</v>
          </cell>
          <cell r="G81">
            <v>104.16848037237909</v>
          </cell>
          <cell r="H81">
            <v>153.76439645682072</v>
          </cell>
        </row>
        <row r="82">
          <cell r="A82">
            <v>42064</v>
          </cell>
          <cell r="B82">
            <v>69.050797808297091</v>
          </cell>
          <cell r="C82">
            <v>98.473593466925891</v>
          </cell>
          <cell r="D82">
            <v>59.326768385560349</v>
          </cell>
          <cell r="E82">
            <v>49.368861937699329</v>
          </cell>
          <cell r="F82">
            <v>59.200274436489558</v>
          </cell>
          <cell r="G82">
            <v>94.722297284034724</v>
          </cell>
          <cell r="H82">
            <v>131.70613221669248</v>
          </cell>
        </row>
        <row r="83">
          <cell r="A83">
            <v>42156</v>
          </cell>
          <cell r="B83">
            <v>76.296407666690868</v>
          </cell>
          <cell r="C83">
            <v>101.32113742142224</v>
          </cell>
          <cell r="D83">
            <v>68.882460548203355</v>
          </cell>
          <cell r="E83">
            <v>57.512843778430984</v>
          </cell>
          <cell r="F83">
            <v>67.724083118590698</v>
          </cell>
          <cell r="G83">
            <v>92.881537533062939</v>
          </cell>
          <cell r="H83">
            <v>139.64906942616014</v>
          </cell>
        </row>
        <row r="84">
          <cell r="A84">
            <v>42248</v>
          </cell>
          <cell r="B84">
            <v>68.493748731933039</v>
          </cell>
          <cell r="C84">
            <v>104.49119373713158</v>
          </cell>
          <cell r="D84">
            <v>58.541093313443859</v>
          </cell>
          <cell r="E84">
            <v>45.125733164982243</v>
          </cell>
          <cell r="F84">
            <v>54.503623768109293</v>
          </cell>
          <cell r="G84">
            <v>94.880844803441818</v>
          </cell>
          <cell r="H84">
            <v>128.26503343093171</v>
          </cell>
        </row>
        <row r="85">
          <cell r="A85">
            <v>42339</v>
          </cell>
          <cell r="B85">
            <v>63.556060801341296</v>
          </cell>
          <cell r="C85">
            <v>97.275263711607423</v>
          </cell>
          <cell r="D85">
            <v>51.812116540010223</v>
          </cell>
          <cell r="E85">
            <v>36.929416739586436</v>
          </cell>
          <cell r="F85">
            <v>47.485832152660471</v>
          </cell>
          <cell r="G85">
            <v>87.959893495404401</v>
          </cell>
          <cell r="H85">
            <v>120.11363913301982</v>
          </cell>
        </row>
        <row r="86">
          <cell r="A86">
            <v>42430</v>
          </cell>
          <cell r="B86">
            <v>59.453549830177288</v>
          </cell>
          <cell r="C86">
            <v>89.313246480791094</v>
          </cell>
          <cell r="D86">
            <v>44.928853442270906</v>
          </cell>
          <cell r="E86">
            <v>27.400021356270042</v>
          </cell>
          <cell r="F86">
            <v>37.430671112111938</v>
          </cell>
          <cell r="G86">
            <v>87.353677253657636</v>
          </cell>
          <cell r="H86">
            <v>109.66930882665191</v>
          </cell>
        </row>
        <row r="87">
          <cell r="A87">
            <v>42522</v>
          </cell>
          <cell r="B87">
            <v>69.811876155315431</v>
          </cell>
          <cell r="C87">
            <v>92.796229650782209</v>
          </cell>
          <cell r="D87">
            <v>59.005169057336602</v>
          </cell>
          <cell r="E87">
            <v>39.838091378722538</v>
          </cell>
          <cell r="F87">
            <v>49.602417054838156</v>
          </cell>
          <cell r="G87">
            <v>87.023529914441539</v>
          </cell>
          <cell r="H87">
            <v>124.39968521013357</v>
          </cell>
        </row>
        <row r="88">
          <cell r="A88">
            <v>42614</v>
          </cell>
          <cell r="B88">
            <v>70.762310219800497</v>
          </cell>
          <cell r="C88">
            <v>95.039455253112877</v>
          </cell>
          <cell r="D88">
            <v>59.914575712720655</v>
          </cell>
          <cell r="E88">
            <v>40.107131184423032</v>
          </cell>
          <cell r="F88">
            <v>49.351269110415274</v>
          </cell>
          <cell r="G88">
            <v>88.794175109542621</v>
          </cell>
          <cell r="H88">
            <v>130.3790066575898</v>
          </cell>
        </row>
        <row r="89">
          <cell r="A89">
            <v>42705</v>
          </cell>
          <cell r="B89">
            <v>74.835584552369411</v>
          </cell>
          <cell r="C89">
            <v>96.896773671715039</v>
          </cell>
          <cell r="D89">
            <v>64.383934166199623</v>
          </cell>
          <cell r="E89">
            <v>43.321742045206562</v>
          </cell>
          <cell r="F89">
            <v>53.294680857475662</v>
          </cell>
          <cell r="G89">
            <v>92.069333181502472</v>
          </cell>
          <cell r="H89">
            <v>141.0738480727025</v>
          </cell>
        </row>
        <row r="90">
          <cell r="A90">
            <v>42795</v>
          </cell>
          <cell r="B90">
            <v>80.003750679824421</v>
          </cell>
          <cell r="C90">
            <v>93.985660086609798</v>
          </cell>
          <cell r="D90">
            <v>71.309490721466489</v>
          </cell>
          <cell r="E90">
            <v>47.924261270363573</v>
          </cell>
          <cell r="F90">
            <v>56.559474855984014</v>
          </cell>
          <cell r="G90">
            <v>96.393249538198205</v>
          </cell>
          <cell r="H90">
            <v>141.9878256173096</v>
          </cell>
        </row>
        <row r="91">
          <cell r="A91">
            <v>42887</v>
          </cell>
          <cell r="B91">
            <v>77.663938560312019</v>
          </cell>
          <cell r="C91">
            <v>91.072747889698192</v>
          </cell>
          <cell r="D91">
            <v>68.513795543489692</v>
          </cell>
          <cell r="E91">
            <v>45.91308226418505</v>
          </cell>
          <cell r="F91">
            <v>52.579974879157788</v>
          </cell>
          <cell r="G91">
            <v>95.004851231445585</v>
          </cell>
          <cell r="H91">
            <v>137.27477117224277</v>
          </cell>
        </row>
        <row r="92">
          <cell r="A92">
            <v>42979</v>
          </cell>
          <cell r="B92">
            <v>78.90253478732329</v>
          </cell>
          <cell r="C92">
            <v>93.511400091031405</v>
          </cell>
          <cell r="D92">
            <v>70.727007186190107</v>
          </cell>
          <cell r="E92">
            <v>47.193316942376356</v>
          </cell>
          <cell r="F92">
            <v>53.747264246498062</v>
          </cell>
          <cell r="G92">
            <v>95.280527956648569</v>
          </cell>
          <cell r="H92">
            <v>140.44883152731609</v>
          </cell>
        </row>
        <row r="93">
          <cell r="A93">
            <v>43070</v>
          </cell>
          <cell r="B93">
            <v>84.705074451365093</v>
          </cell>
          <cell r="C93">
            <v>98.9513042816167</v>
          </cell>
          <cell r="D93">
            <v>78.894292985291997</v>
          </cell>
          <cell r="E93">
            <v>55.520686252692791</v>
          </cell>
          <cell r="F93">
            <v>62.816116441498757</v>
          </cell>
          <cell r="G93">
            <v>97.365874538560504</v>
          </cell>
          <cell r="H93">
            <v>149.01797206124979</v>
          </cell>
        </row>
        <row r="94">
          <cell r="A94">
            <v>43160</v>
          </cell>
          <cell r="B94">
            <v>86.195382383082205</v>
          </cell>
          <cell r="C94">
            <v>99.946434776446267</v>
          </cell>
          <cell r="D94">
            <v>83.157176234747581</v>
          </cell>
          <cell r="E94">
            <v>60.210881168176279</v>
          </cell>
          <cell r="F94">
            <v>68.143295790196461</v>
          </cell>
          <cell r="G94">
            <v>104.59130435713095</v>
          </cell>
          <cell r="H94">
            <v>154.39725625435312</v>
          </cell>
        </row>
        <row r="95">
          <cell r="A95">
            <v>43252</v>
          </cell>
          <cell r="B95">
            <v>87.831170848177379</v>
          </cell>
          <cell r="C95">
            <v>102.62399955833372</v>
          </cell>
          <cell r="D95">
            <v>86.557975339289882</v>
          </cell>
          <cell r="E95">
            <v>66.470073274579434</v>
          </cell>
          <cell r="F95">
            <v>75.575844512764874</v>
          </cell>
          <cell r="G95">
            <v>103.14622237544874</v>
          </cell>
          <cell r="H95">
            <v>158.90770867971898</v>
          </cell>
        </row>
        <row r="96">
          <cell r="A96">
            <v>43344</v>
          </cell>
          <cell r="B96">
            <v>89.994604864057308</v>
          </cell>
          <cell r="C96">
            <v>103.65106034445455</v>
          </cell>
          <cell r="D96">
            <v>89.444436732495774</v>
          </cell>
          <cell r="E96">
            <v>67.360545057379582</v>
          </cell>
          <cell r="F96">
            <v>76.147060992177188</v>
          </cell>
          <cell r="G96">
            <v>105.38684356929646</v>
          </cell>
          <cell r="H96">
            <v>161.92542950290314</v>
          </cell>
        </row>
        <row r="97">
          <cell r="A97">
            <v>43435</v>
          </cell>
          <cell r="B97">
            <v>87.517344657776562</v>
          </cell>
          <cell r="C97">
            <v>102.45901965894176</v>
          </cell>
          <cell r="D97">
            <v>85.712340832290877</v>
          </cell>
          <cell r="E97">
            <v>59.21663065244541</v>
          </cell>
          <cell r="F97">
            <v>68.597692307692313</v>
          </cell>
          <cell r="G97">
            <v>100.92807820404617</v>
          </cell>
          <cell r="H97">
            <v>151.75908139445497</v>
          </cell>
        </row>
        <row r="98">
          <cell r="A98">
            <v>43525</v>
          </cell>
          <cell r="B98">
            <v>86.650821020362869</v>
          </cell>
          <cell r="C98">
            <v>100.28079917842103</v>
          </cell>
          <cell r="D98">
            <v>83.862473363800362</v>
          </cell>
          <cell r="E98">
            <v>55.75767399084156</v>
          </cell>
          <cell r="F98">
            <v>63.663528506047335</v>
          </cell>
          <cell r="G98">
            <v>100.49582734143652</v>
          </cell>
          <cell r="H98">
            <v>146.69137269196378</v>
          </cell>
        </row>
        <row r="99">
          <cell r="A99">
            <v>43617</v>
          </cell>
          <cell r="B99">
            <v>88.123625562413253</v>
          </cell>
          <cell r="C99">
            <v>103.56765499828684</v>
          </cell>
          <cell r="D99">
            <v>86.815542606787659</v>
          </cell>
          <cell r="E99">
            <v>62.48522517917835</v>
          </cell>
          <cell r="F99">
            <v>67.787309088154046</v>
          </cell>
          <cell r="G99">
            <v>104.61234891510843</v>
          </cell>
          <cell r="H99">
            <v>146.50248651018657</v>
          </cell>
        </row>
        <row r="100">
          <cell r="A100">
            <v>43709</v>
          </cell>
          <cell r="B100">
            <v>85.482546973166166</v>
          </cell>
          <cell r="C100">
            <v>99.019432406872127</v>
          </cell>
          <cell r="D100">
            <v>81.868371585730799</v>
          </cell>
          <cell r="E100">
            <v>56.291662742008221</v>
          </cell>
          <cell r="F100">
            <v>61.212148099242846</v>
          </cell>
          <cell r="G100">
            <v>102.15234088825562</v>
          </cell>
          <cell r="H100">
            <v>140.29638515631905</v>
          </cell>
        </row>
        <row r="101">
          <cell r="A101">
            <v>43800</v>
          </cell>
          <cell r="B101">
            <v>86.291943708613488</v>
          </cell>
          <cell r="C101">
            <v>99.579474537047759</v>
          </cell>
          <cell r="D101">
            <v>82.228662067165303</v>
          </cell>
          <cell r="E101">
            <v>56.094746667808344</v>
          </cell>
          <cell r="F101">
            <v>61.163777178763354</v>
          </cell>
          <cell r="G101">
            <v>101.85299106583383</v>
          </cell>
          <cell r="H101">
            <v>141.83158242910952</v>
          </cell>
        </row>
        <row r="102">
          <cell r="A102">
            <v>43891</v>
          </cell>
          <cell r="B102">
            <v>74.929086752887741</v>
          </cell>
          <cell r="C102">
            <v>91.233533655919445</v>
          </cell>
          <cell r="D102">
            <v>66.383005882715565</v>
          </cell>
          <cell r="E102">
            <v>40.548984144261176</v>
          </cell>
          <cell r="F102">
            <v>49.64782356263796</v>
          </cell>
          <cell r="G102">
            <v>96.190656453577745</v>
          </cell>
          <cell r="H102">
            <v>131.43074253986182</v>
          </cell>
        </row>
        <row r="103">
          <cell r="A103">
            <v>43983</v>
          </cell>
          <cell r="B103">
            <v>63.770323001337957</v>
          </cell>
          <cell r="C103">
            <v>74.856242512215204</v>
          </cell>
          <cell r="D103">
            <v>51.117448107615203</v>
          </cell>
          <cell r="E103">
            <v>23.666720107293525</v>
          </cell>
          <cell r="F103">
            <v>32.956184847197932</v>
          </cell>
          <cell r="G103">
            <v>84.978854711539469</v>
          </cell>
          <cell r="H103">
            <v>109.84280629372161</v>
          </cell>
        </row>
        <row r="104">
          <cell r="A104">
            <v>44075</v>
          </cell>
          <cell r="B104">
            <v>75.829430257581379</v>
          </cell>
          <cell r="C104">
            <v>88.043194097682289</v>
          </cell>
          <cell r="D104">
            <v>66.079638236657061</v>
          </cell>
          <cell r="E104">
            <v>36.819885147784575</v>
          </cell>
          <cell r="F104">
            <v>42.287196039731271</v>
          </cell>
          <cell r="G104">
            <v>97.631369114760759</v>
          </cell>
          <cell r="H104">
            <v>122.6148088877316</v>
          </cell>
        </row>
        <row r="105">
          <cell r="A105">
            <v>44166</v>
          </cell>
          <cell r="B105">
            <v>78.196553739645921</v>
          </cell>
          <cell r="C105">
            <v>87.996609702532723</v>
          </cell>
          <cell r="D105">
            <v>69.177073461486572</v>
          </cell>
          <cell r="E105">
            <v>38.615095289498321</v>
          </cell>
          <cell r="F105">
            <v>43.830202956957692</v>
          </cell>
          <cell r="G105">
            <v>100.43695047136715</v>
          </cell>
          <cell r="H105">
            <v>126.74458550109371</v>
          </cell>
        </row>
        <row r="106">
          <cell r="A106">
            <v>44256</v>
          </cell>
          <cell r="B106">
            <v>84.639573652591665</v>
          </cell>
          <cell r="C106">
            <v>93.138093202934101</v>
          </cell>
          <cell r="D106">
            <v>79.120717555798393</v>
          </cell>
          <cell r="E106">
            <v>53.968070265493338</v>
          </cell>
          <cell r="F106">
            <v>58.679902512060806</v>
          </cell>
          <cell r="G106">
            <v>101.03933231873438</v>
          </cell>
          <cell r="H106">
            <v>145.37406980989269</v>
          </cell>
        </row>
        <row r="107">
          <cell r="A107">
            <v>44348</v>
          </cell>
          <cell r="B107">
            <v>83.647970864392931</v>
          </cell>
          <cell r="C107">
            <v>96.501596991926647</v>
          </cell>
          <cell r="D107">
            <v>78.330344604221708</v>
          </cell>
          <cell r="E107">
            <v>61.026742584474235</v>
          </cell>
          <cell r="F107">
            <v>64.963695160348081</v>
          </cell>
          <cell r="G107">
            <v>108.28912076424405</v>
          </cell>
          <cell r="H107">
            <v>153.41168659021318</v>
          </cell>
        </row>
        <row r="108">
          <cell r="A108">
            <v>44440</v>
          </cell>
          <cell r="B108">
            <v>87.874783628722284</v>
          </cell>
          <cell r="C108">
            <v>100.94923253825718</v>
          </cell>
          <cell r="D108">
            <v>85.649576407705197</v>
          </cell>
          <cell r="E108">
            <v>60.52078839589084</v>
          </cell>
          <cell r="F108">
            <v>67.77806539146475</v>
          </cell>
          <cell r="G108">
            <v>111.36161911469054</v>
          </cell>
          <cell r="H108">
            <v>166.38352789174982</v>
          </cell>
        </row>
        <row r="109">
          <cell r="A109">
            <v>44531</v>
          </cell>
          <cell r="B109">
            <v>94.333281434290299</v>
          </cell>
          <cell r="C109">
            <v>106.43788694767169</v>
          </cell>
          <cell r="D109">
            <v>93.827078444872285</v>
          </cell>
          <cell r="E109">
            <v>66.431837882475904</v>
          </cell>
          <cell r="F109">
            <v>72.216128186381908</v>
          </cell>
          <cell r="G109">
            <v>110.86652608565845</v>
          </cell>
          <cell r="H109">
            <v>174.21140008159884</v>
          </cell>
        </row>
        <row r="110">
          <cell r="A110">
            <v>44621</v>
          </cell>
          <cell r="B110">
            <v>102.44564201050561</v>
          </cell>
          <cell r="C110">
            <v>114.20010390245059</v>
          </cell>
          <cell r="D110">
            <v>104.9890402808463</v>
          </cell>
          <cell r="E110">
            <v>80.194003397659941</v>
          </cell>
          <cell r="F110">
            <v>86.749599353384838</v>
          </cell>
          <cell r="G110">
            <v>123.32921683357729</v>
          </cell>
          <cell r="H110">
            <v>191.01939308687119</v>
          </cell>
        </row>
        <row r="111">
          <cell r="A111">
            <v>44713</v>
          </cell>
          <cell r="B111">
            <v>111.34077979564674</v>
          </cell>
          <cell r="C111">
            <v>121.17952103783061</v>
          </cell>
          <cell r="D111">
            <v>120.14755810223706</v>
          </cell>
          <cell r="E111">
            <v>90.469093462791264</v>
          </cell>
          <cell r="F111">
            <v>96.690788522964965</v>
          </cell>
          <cell r="G111">
            <v>131.18442852688008</v>
          </cell>
          <cell r="H111">
            <v>205.77777044981846</v>
          </cell>
        </row>
        <row r="112">
          <cell r="A112">
            <v>44805</v>
          </cell>
          <cell r="B112">
            <v>109.34652562817999</v>
          </cell>
          <cell r="C112">
            <v>118.42969595648209</v>
          </cell>
          <cell r="D112">
            <v>117.14836732321119</v>
          </cell>
          <cell r="E112">
            <v>77.063798679435251</v>
          </cell>
          <cell r="F112">
            <v>83.424482756141245</v>
          </cell>
          <cell r="G112">
            <v>129.15726307309055</v>
          </cell>
          <cell r="H112">
            <v>198.57064940748273</v>
          </cell>
        </row>
        <row r="113">
          <cell r="A113">
            <v>44896</v>
          </cell>
          <cell r="B113">
            <v>104.3815214463302</v>
          </cell>
          <cell r="C113">
            <v>114.44536342593621</v>
          </cell>
          <cell r="D113">
            <v>108.76437865500922</v>
          </cell>
          <cell r="E113">
            <v>63.328327115308468</v>
          </cell>
          <cell r="F113">
            <v>75.059578435543486</v>
          </cell>
          <cell r="G113">
            <v>125.63880228641597</v>
          </cell>
          <cell r="H113">
            <v>184.78412587075286</v>
          </cell>
        </row>
        <row r="114">
          <cell r="A114">
            <v>44986</v>
          </cell>
          <cell r="B114">
            <v>99.654559587074587</v>
          </cell>
          <cell r="C114">
            <v>104.99626770080648</v>
          </cell>
          <cell r="D114">
            <v>103.43635531103087</v>
          </cell>
          <cell r="E114">
            <v>54.117201285809223</v>
          </cell>
          <cell r="F114">
            <v>68.941862824807913</v>
          </cell>
          <cell r="G114">
            <v>118.28824105122455</v>
          </cell>
          <cell r="H114">
            <v>184.78412587075286</v>
          </cell>
        </row>
        <row r="115">
          <cell r="A115">
            <v>45078</v>
          </cell>
          <cell r="B115">
            <v>95.623300198490796</v>
          </cell>
          <cell r="C115">
            <v>96.344546097261158</v>
          </cell>
          <cell r="D115">
            <v>95.777777057742924</v>
          </cell>
          <cell r="E115">
            <v>54.224957691201645</v>
          </cell>
          <cell r="F115">
            <v>64.742966872254314</v>
          </cell>
          <cell r="G115">
            <v>113.5235814536366</v>
          </cell>
          <cell r="H115">
            <v>184.78412587075286</v>
          </cell>
        </row>
        <row r="116">
          <cell r="A116">
            <v>45170</v>
          </cell>
          <cell r="B116">
            <v>97.341293844083083</v>
          </cell>
          <cell r="C116">
            <v>93.6316143574617</v>
          </cell>
          <cell r="D116">
            <v>99.900033263494919</v>
          </cell>
          <cell r="E116">
            <v>62.789150602277665</v>
          </cell>
          <cell r="F116">
            <v>70.911466100437877</v>
          </cell>
          <cell r="G116">
            <v>111.45990427973862</v>
          </cell>
          <cell r="H116">
            <v>184.78412587075286</v>
          </cell>
        </row>
        <row r="117">
          <cell r="A117">
            <v>45261</v>
          </cell>
          <cell r="B117">
            <v>93.882492965496681</v>
          </cell>
          <cell r="C117">
            <v>94.439859727799458</v>
          </cell>
          <cell r="D117">
            <v>94.540600731066974</v>
          </cell>
          <cell r="E117">
            <v>60.506312226914396</v>
          </cell>
          <cell r="F117">
            <v>67.88695269599728</v>
          </cell>
          <cell r="G117">
            <v>111.09686070772531</v>
          </cell>
          <cell r="H117">
            <v>184.78412587075286</v>
          </cell>
        </row>
        <row r="118">
          <cell r="A118">
            <v>45352</v>
          </cell>
          <cell r="B118">
            <v>95.095786168670941</v>
          </cell>
          <cell r="C118">
            <v>91.377555155080472</v>
          </cell>
          <cell r="D118">
            <v>94.334033384196502</v>
          </cell>
          <cell r="E118">
            <v>58.283228970362394</v>
          </cell>
          <cell r="F118">
            <v>66.392079792769124</v>
          </cell>
          <cell r="G118">
            <v>112.39760599291726</v>
          </cell>
          <cell r="H118">
            <v>184.78412587075286</v>
          </cell>
        </row>
        <row r="119">
          <cell r="A119">
            <v>45444</v>
          </cell>
          <cell r="B119">
            <v>92.582898864619068</v>
          </cell>
          <cell r="C119">
            <v>92.470777429662405</v>
          </cell>
          <cell r="D119">
            <v>94.62875520320901</v>
          </cell>
          <cell r="E119">
            <v>59.944239997240722</v>
          </cell>
          <cell r="F119">
            <v>68.158788916606355</v>
          </cell>
          <cell r="G119">
            <v>109.91402972554241</v>
          </cell>
          <cell r="H119">
            <v>184.78412587075286</v>
          </cell>
        </row>
        <row r="120">
          <cell r="A120">
            <v>45536</v>
          </cell>
          <cell r="B120" t="e">
            <v>#N/A</v>
          </cell>
          <cell r="C120" t="e">
            <v>#N/A</v>
          </cell>
          <cell r="D120" t="e">
            <v>#N/A</v>
          </cell>
          <cell r="E120" t="e">
            <v>#N/A</v>
          </cell>
          <cell r="F120" t="e">
            <v>#N/A</v>
          </cell>
          <cell r="G120" t="e">
            <v>#N/A</v>
          </cell>
          <cell r="H120" t="e">
            <v>#N/A</v>
          </cell>
        </row>
        <row r="125">
          <cell r="G125" t="e">
            <v>#N/A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_FISCAL"/>
      <sheetName val="FISCAL"/>
      <sheetName val="CONSUMO"/>
      <sheetName val="absorción T-NT"/>
    </sheetNames>
    <sheetDataSet>
      <sheetData sheetId="0">
        <row r="2">
          <cell r="A2">
            <v>34394</v>
          </cell>
          <cell r="B2">
            <v>0</v>
          </cell>
          <cell r="C2">
            <v>0</v>
          </cell>
          <cell r="D2">
            <v>0</v>
          </cell>
          <cell r="E2">
            <v>0</v>
          </cell>
          <cell r="F2">
            <v>0</v>
          </cell>
          <cell r="G2" t="e">
            <v>#N/A</v>
          </cell>
          <cell r="H2">
            <v>0</v>
          </cell>
          <cell r="I2">
            <v>0</v>
          </cell>
          <cell r="J2">
            <v>0</v>
          </cell>
          <cell r="K2">
            <v>0</v>
          </cell>
        </row>
        <row r="3">
          <cell r="A3">
            <v>34486</v>
          </cell>
          <cell r="B3">
            <v>0</v>
          </cell>
          <cell r="C3">
            <v>0</v>
          </cell>
          <cell r="D3">
            <v>0</v>
          </cell>
          <cell r="E3">
            <v>0</v>
          </cell>
          <cell r="F3">
            <v>0</v>
          </cell>
          <cell r="G3" t="e">
            <v>#N/A</v>
          </cell>
          <cell r="H3">
            <v>0</v>
          </cell>
          <cell r="I3">
            <v>0</v>
          </cell>
          <cell r="J3">
            <v>0</v>
          </cell>
          <cell r="K3">
            <v>0</v>
          </cell>
        </row>
        <row r="4">
          <cell r="A4">
            <v>34578</v>
          </cell>
          <cell r="B4">
            <v>0</v>
          </cell>
          <cell r="C4">
            <v>0</v>
          </cell>
          <cell r="D4">
            <v>0</v>
          </cell>
          <cell r="E4">
            <v>0</v>
          </cell>
          <cell r="F4">
            <v>0</v>
          </cell>
          <cell r="G4" t="e">
            <v>#N/A</v>
          </cell>
          <cell r="H4">
            <v>0</v>
          </cell>
          <cell r="I4">
            <v>0</v>
          </cell>
          <cell r="J4">
            <v>0</v>
          </cell>
          <cell r="K4">
            <v>0</v>
          </cell>
        </row>
        <row r="5">
          <cell r="A5">
            <v>34669</v>
          </cell>
          <cell r="B5">
            <v>49.68847417449556</v>
          </cell>
          <cell r="C5">
            <v>48.008974189611031</v>
          </cell>
          <cell r="D5">
            <v>102.54083543103287</v>
          </cell>
          <cell r="E5">
            <v>36.693176778862131</v>
          </cell>
          <cell r="F5">
            <v>11.573031344651131</v>
          </cell>
          <cell r="G5" t="e">
            <v>#N/A</v>
          </cell>
          <cell r="H5">
            <v>9.3557846914189966</v>
          </cell>
          <cell r="I5">
            <v>0</v>
          </cell>
          <cell r="J5">
            <v>0</v>
          </cell>
          <cell r="K5">
            <v>0</v>
          </cell>
        </row>
        <row r="6">
          <cell r="A6">
            <v>34759</v>
          </cell>
          <cell r="B6">
            <v>51.18835748399087</v>
          </cell>
          <cell r="C6">
            <v>47.653497251794995</v>
          </cell>
          <cell r="D6">
            <v>103.63429509640147</v>
          </cell>
          <cell r="E6">
            <v>37.50408503559818</v>
          </cell>
          <cell r="F6">
            <v>11.664057430509098</v>
          </cell>
          <cell r="G6" t="e">
            <v>#N/A</v>
          </cell>
          <cell r="H6">
            <v>9.420472240659274</v>
          </cell>
          <cell r="I6">
            <v>0</v>
          </cell>
          <cell r="J6">
            <v>0</v>
          </cell>
          <cell r="K6">
            <v>0</v>
          </cell>
        </row>
        <row r="7">
          <cell r="A7">
            <v>34851</v>
          </cell>
          <cell r="B7">
            <v>53.889930442859587</v>
          </cell>
          <cell r="C7">
            <v>47.009099753819818</v>
          </cell>
          <cell r="D7">
            <v>106.51282811348864</v>
          </cell>
          <cell r="E7">
            <v>38.25355810743347</v>
          </cell>
          <cell r="F7">
            <v>11.732086758204405</v>
          </cell>
          <cell r="G7" t="e">
            <v>#N/A</v>
          </cell>
          <cell r="H7">
            <v>9.4800115774573115</v>
          </cell>
          <cell r="I7">
            <v>0</v>
          </cell>
          <cell r="J7">
            <v>0</v>
          </cell>
          <cell r="K7">
            <v>0</v>
          </cell>
        </row>
        <row r="8">
          <cell r="A8">
            <v>34943</v>
          </cell>
          <cell r="B8">
            <v>56.573160235871576</v>
          </cell>
          <cell r="C8">
            <v>47.74308370712577</v>
          </cell>
          <cell r="D8">
            <v>108.52649429421943</v>
          </cell>
          <cell r="E8">
            <v>39.051041378755784</v>
          </cell>
          <cell r="F8">
            <v>11.816630648453055</v>
          </cell>
          <cell r="G8" t="e">
            <v>#N/A</v>
          </cell>
          <cell r="H8">
            <v>9.5857748950739037</v>
          </cell>
          <cell r="I8">
            <v>0</v>
          </cell>
          <cell r="J8">
            <v>0</v>
          </cell>
          <cell r="K8">
            <v>0</v>
          </cell>
        </row>
        <row r="9">
          <cell r="A9">
            <v>35034</v>
          </cell>
          <cell r="B9">
            <v>59.198630934339526</v>
          </cell>
          <cell r="C9">
            <v>49.461154929375475</v>
          </cell>
          <cell r="D9">
            <v>113.99910032981948</v>
          </cell>
          <cell r="E9">
            <v>39.995040126202412</v>
          </cell>
          <cell r="F9">
            <v>11.926277619900405</v>
          </cell>
          <cell r="G9" t="e">
            <v>#N/A</v>
          </cell>
          <cell r="H9">
            <v>9.6933800274970991</v>
          </cell>
          <cell r="I9">
            <v>12.371253721291115</v>
          </cell>
          <cell r="J9">
            <v>10.334357811067802</v>
          </cell>
          <cell r="K9">
            <v>23.838422459545829</v>
          </cell>
        </row>
        <row r="10">
          <cell r="A10">
            <v>35125</v>
          </cell>
          <cell r="B10">
            <v>62.597246393395416</v>
          </cell>
          <cell r="C10">
            <v>51.615596719958205</v>
          </cell>
          <cell r="D10">
            <v>120.89104604285949</v>
          </cell>
          <cell r="E10">
            <v>41.991375333419597</v>
          </cell>
          <cell r="F10">
            <v>12.348436908680261</v>
          </cell>
          <cell r="G10" t="e">
            <v>#N/A</v>
          </cell>
          <cell r="H10">
            <v>10.103203227862588</v>
          </cell>
          <cell r="I10">
            <v>13.07303301136271</v>
          </cell>
          <cell r="J10">
            <v>10.789707177302759</v>
          </cell>
          <cell r="K10">
            <v>25.261462083587311</v>
          </cell>
        </row>
        <row r="11">
          <cell r="A11">
            <v>35217</v>
          </cell>
          <cell r="B11">
            <v>63.915411469431099</v>
          </cell>
          <cell r="C11">
            <v>54.58550053620877</v>
          </cell>
          <cell r="D11">
            <v>125.38089659035079</v>
          </cell>
          <cell r="E11">
            <v>44.27175827244767</v>
          </cell>
          <cell r="F11">
            <v>12.86260387076082</v>
          </cell>
          <cell r="G11" t="e">
            <v>#N/A</v>
          </cell>
          <cell r="H11">
            <v>10.592579306009396</v>
          </cell>
          <cell r="I11">
            <v>13.350692420837431</v>
          </cell>
          <cell r="J11">
            <v>11.413177402916091</v>
          </cell>
          <cell r="K11">
            <v>26.213186004683674</v>
          </cell>
        </row>
        <row r="12">
          <cell r="A12">
            <v>35309</v>
          </cell>
          <cell r="B12">
            <v>65.54544508553532</v>
          </cell>
          <cell r="C12">
            <v>55.670750499998974</v>
          </cell>
          <cell r="D12">
            <v>130.53621280122624</v>
          </cell>
          <cell r="E12">
            <v>46.692678950695509</v>
          </cell>
          <cell r="F12">
            <v>13.395077047562223</v>
          </cell>
          <cell r="G12" t="e">
            <v>#N/A</v>
          </cell>
          <cell r="H12">
            <v>11.111342850845199</v>
          </cell>
          <cell r="I12">
            <v>13.748652416710375</v>
          </cell>
          <cell r="J12">
            <v>11.667206935169204</v>
          </cell>
          <cell r="K12">
            <v>27.375483597807349</v>
          </cell>
        </row>
        <row r="13">
          <cell r="A13">
            <v>35400</v>
          </cell>
          <cell r="B13">
            <v>67.165394620187556</v>
          </cell>
          <cell r="C13">
            <v>55.892306415235296</v>
          </cell>
          <cell r="D13">
            <v>131.5647944474332</v>
          </cell>
          <cell r="E13">
            <v>49.238279196449156</v>
          </cell>
          <cell r="F13">
            <v>13.953672674852017</v>
          </cell>
          <cell r="G13" t="e">
            <v>#N/A</v>
          </cell>
          <cell r="H13">
            <v>11.693217961738069</v>
          </cell>
          <cell r="I13">
            <v>14.189857504100999</v>
          </cell>
          <cell r="J13">
            <v>11.798339731791463</v>
          </cell>
          <cell r="K13">
            <v>27.788777279438808</v>
          </cell>
        </row>
        <row r="14">
          <cell r="A14">
            <v>35490</v>
          </cell>
          <cell r="B14">
            <v>67.150380334323103</v>
          </cell>
          <cell r="C14">
            <v>57.410977467889019</v>
          </cell>
          <cell r="D14">
            <v>132.48028222033955</v>
          </cell>
          <cell r="E14">
            <v>51.41825166289015</v>
          </cell>
          <cell r="F14">
            <v>14.386306870108656</v>
          </cell>
          <cell r="G14" t="e">
            <v>#N/A</v>
          </cell>
          <cell r="H14">
            <v>12.186805069545962</v>
          </cell>
          <cell r="I14">
            <v>14.315381012346334</v>
          </cell>
          <cell r="J14">
            <v>12.248054117025383</v>
          </cell>
          <cell r="K14">
            <v>28.235972776180102</v>
          </cell>
        </row>
        <row r="15">
          <cell r="A15">
            <v>35582</v>
          </cell>
          <cell r="B15">
            <v>67.863653234351901</v>
          </cell>
          <cell r="C15">
            <v>59.076961112660712</v>
          </cell>
          <cell r="D15">
            <v>133.87630810648599</v>
          </cell>
          <cell r="E15">
            <v>53.558418087596948</v>
          </cell>
          <cell r="F15">
            <v>14.747406746608299</v>
          </cell>
          <cell r="G15" t="e">
            <v>#N/A</v>
          </cell>
          <cell r="H15">
            <v>12.575259769574732</v>
          </cell>
          <cell r="I15">
            <v>14.380269705282684</v>
          </cell>
          <cell r="J15">
            <v>12.562502709364228</v>
          </cell>
          <cell r="K15">
            <v>28.383760442538897</v>
          </cell>
        </row>
        <row r="16">
          <cell r="A16">
            <v>35674</v>
          </cell>
          <cell r="B16">
            <v>69.024549559506028</v>
          </cell>
          <cell r="C16">
            <v>62.125241248214969</v>
          </cell>
          <cell r="D16">
            <v>138.64400617540343</v>
          </cell>
          <cell r="E16">
            <v>55.467753038679945</v>
          </cell>
          <cell r="F16">
            <v>15.076039404343881</v>
          </cell>
          <cell r="G16" t="e">
            <v>#N/A</v>
          </cell>
          <cell r="H16">
            <v>12.888525282466656</v>
          </cell>
          <cell r="I16">
            <v>14.478558651453469</v>
          </cell>
          <cell r="J16">
            <v>13.06650896104987</v>
          </cell>
          <cell r="K16">
            <v>29.138497126585872</v>
          </cell>
        </row>
        <row r="17">
          <cell r="A17">
            <v>35765</v>
          </cell>
          <cell r="B17">
            <v>69.208854150732407</v>
          </cell>
          <cell r="C17">
            <v>65.798283951255172</v>
          </cell>
          <cell r="D17">
            <v>140.02057409759948</v>
          </cell>
          <cell r="E17">
            <v>56.929677089736778</v>
          </cell>
          <cell r="F17">
            <v>15.324540159980488</v>
          </cell>
          <cell r="G17" t="e">
            <v>#N/A</v>
          </cell>
          <cell r="H17">
            <v>13.071401092471508</v>
          </cell>
          <cell r="I17">
            <v>14.338043243260106</v>
          </cell>
          <cell r="J17">
            <v>13.646057219892199</v>
          </cell>
          <cell r="K17">
            <v>29.011182458233208</v>
          </cell>
        </row>
        <row r="18">
          <cell r="A18">
            <v>35855</v>
          </cell>
          <cell r="B18">
            <v>70.489109572512859</v>
          </cell>
          <cell r="C18">
            <v>68.570771675807109</v>
          </cell>
          <cell r="D18">
            <v>141.8228393645347</v>
          </cell>
          <cell r="E18">
            <v>57.683687924793588</v>
          </cell>
          <cell r="F18">
            <v>15.41133548095539</v>
          </cell>
          <cell r="G18" t="e">
            <v>#N/A</v>
          </cell>
          <cell r="H18">
            <v>13.066249868417682</v>
          </cell>
          <cell r="I18">
            <v>14.428908799244288</v>
          </cell>
          <cell r="J18">
            <v>14.053124751756387</v>
          </cell>
          <cell r="K18">
            <v>29.006865810619054</v>
          </cell>
        </row>
        <row r="19">
          <cell r="A19">
            <v>35947</v>
          </cell>
          <cell r="B19">
            <v>71.627738893808953</v>
          </cell>
          <cell r="C19">
            <v>71.343023549238197</v>
          </cell>
          <cell r="D19">
            <v>140.9477908614185</v>
          </cell>
          <cell r="E19">
            <v>58.118763050268797</v>
          </cell>
          <cell r="F19">
            <v>15.50270875415849</v>
          </cell>
          <cell r="G19" t="e">
            <v>#N/A</v>
          </cell>
          <cell r="H19">
            <v>13.092643445292701</v>
          </cell>
          <cell r="I19">
            <v>14.709377918349054</v>
          </cell>
          <cell r="J19">
            <v>14.683495217208971</v>
          </cell>
          <cell r="K19">
            <v>28.861750257471009</v>
          </cell>
        </row>
        <row r="20">
          <cell r="A20">
            <v>36039</v>
          </cell>
          <cell r="B20">
            <v>70.556709028263853</v>
          </cell>
          <cell r="C20">
            <v>75.125658751647379</v>
          </cell>
          <cell r="D20">
            <v>139.71680208463309</v>
          </cell>
          <cell r="E20">
            <v>58.260105697854968</v>
          </cell>
          <cell r="F20">
            <v>15.579636968428275</v>
          </cell>
          <cell r="G20" t="e">
            <v>#N/A</v>
          </cell>
          <cell r="H20">
            <v>13.1552405548032</v>
          </cell>
          <cell r="I20">
            <v>14.712727847669695</v>
          </cell>
          <cell r="J20">
            <v>15.718912833831004</v>
          </cell>
          <cell r="K20">
            <v>29.165423229348509</v>
          </cell>
        </row>
        <row r="21">
          <cell r="A21">
            <v>36130</v>
          </cell>
          <cell r="B21">
            <v>68.702622735963899</v>
          </cell>
          <cell r="C21">
            <v>79.142594310463522</v>
          </cell>
          <cell r="D21">
            <v>137.05182812949585</v>
          </cell>
          <cell r="E21">
            <v>58.147023456857561</v>
          </cell>
          <cell r="F21">
            <v>15.672623797057113</v>
          </cell>
          <cell r="G21" t="e">
            <v>#N/A</v>
          </cell>
          <cell r="H21">
            <v>13.275270862097669</v>
          </cell>
          <cell r="I21">
            <v>14.596207777776527</v>
          </cell>
          <cell r="J21">
            <v>16.878332493344008</v>
          </cell>
          <cell r="K21">
            <v>29.144435743251695</v>
          </cell>
        </row>
        <row r="22">
          <cell r="A22">
            <v>36220</v>
          </cell>
          <cell r="B22">
            <v>68.73552624420627</v>
          </cell>
          <cell r="C22">
            <v>82.932096107631224</v>
          </cell>
          <cell r="D22">
            <v>135.40101779977203</v>
          </cell>
          <cell r="E22">
            <v>58.202466135892962</v>
          </cell>
          <cell r="F22">
            <v>15.901929691509936</v>
          </cell>
          <cell r="G22" t="e">
            <v>#N/A</v>
          </cell>
          <cell r="H22">
            <v>13.490928928732432</v>
          </cell>
          <cell r="I22">
            <v>14.95601944674983</v>
          </cell>
          <cell r="J22">
            <v>18.06432446021461</v>
          </cell>
          <cell r="K22">
            <v>29.449780646019651</v>
          </cell>
        </row>
        <row r="23">
          <cell r="A23">
            <v>36312</v>
          </cell>
          <cell r="B23">
            <v>69.893073189537304</v>
          </cell>
          <cell r="C23">
            <v>88.291511410042247</v>
          </cell>
          <cell r="D23">
            <v>138.92574646381402</v>
          </cell>
          <cell r="E23">
            <v>58.442594670372571</v>
          </cell>
          <cell r="F23">
            <v>16.165194637821649</v>
          </cell>
          <cell r="G23" t="e">
            <v>#N/A</v>
          </cell>
          <cell r="H23">
            <v>13.789715845124965</v>
          </cell>
          <cell r="I23">
            <v>15.493582768430089</v>
          </cell>
          <cell r="J23">
            <v>19.565851480554837</v>
          </cell>
          <cell r="K23">
            <v>30.74401905613075</v>
          </cell>
        </row>
        <row r="24">
          <cell r="A24">
            <v>36404</v>
          </cell>
          <cell r="B24">
            <v>72.621068210407017</v>
          </cell>
          <cell r="C24">
            <v>94.324566164179899</v>
          </cell>
          <cell r="D24">
            <v>139.42542095938276</v>
          </cell>
          <cell r="E24">
            <v>59.002689049453167</v>
          </cell>
          <cell r="F24">
            <v>16.445069173511463</v>
          </cell>
          <cell r="G24" t="e">
            <v>#N/A</v>
          </cell>
          <cell r="H24">
            <v>14.036896552230207</v>
          </cell>
          <cell r="I24">
            <v>16.065278883873479</v>
          </cell>
          <cell r="J24">
            <v>20.859277237280768</v>
          </cell>
          <cell r="K24">
            <v>30.825926260628627</v>
          </cell>
        </row>
        <row r="25">
          <cell r="A25">
            <v>36495</v>
          </cell>
          <cell r="B25">
            <v>77.829936008769337</v>
          </cell>
          <cell r="C25">
            <v>101.0882059331776</v>
          </cell>
          <cell r="D25">
            <v>147.0279434311081</v>
          </cell>
          <cell r="E25">
            <v>60.323211377080412</v>
          </cell>
          <cell r="F25">
            <v>16.797509189035502</v>
          </cell>
          <cell r="G25" t="e">
            <v>#N/A</v>
          </cell>
          <cell r="H25">
            <v>14.376496081083046</v>
          </cell>
          <cell r="I25">
            <v>17.035123153899214</v>
          </cell>
          <cell r="J25">
            <v>22.142045664085643</v>
          </cell>
          <cell r="K25">
            <v>32.183943177198806</v>
          </cell>
        </row>
        <row r="26">
          <cell r="A26">
            <v>36586</v>
          </cell>
          <cell r="B26">
            <v>77.064268861822356</v>
          </cell>
          <cell r="C26">
            <v>109.22868277303857</v>
          </cell>
          <cell r="D26">
            <v>151.0199313474254</v>
          </cell>
          <cell r="E26">
            <v>60.873920081540071</v>
          </cell>
          <cell r="F26">
            <v>16.886459008716102</v>
          </cell>
          <cell r="G26">
            <v>66.372416676422759</v>
          </cell>
          <cell r="H26">
            <v>14.418278605121545</v>
          </cell>
          <cell r="I26">
            <v>16.512357811137811</v>
          </cell>
          <cell r="J26">
            <v>23.469413595280411</v>
          </cell>
          <cell r="K26">
            <v>32.397295859459632</v>
          </cell>
        </row>
        <row r="27">
          <cell r="A27">
            <v>36678</v>
          </cell>
          <cell r="B27">
            <v>75.002832329560306</v>
          </cell>
          <cell r="C27">
            <v>118.27717563411805</v>
          </cell>
          <cell r="D27">
            <v>150.91101917668064</v>
          </cell>
          <cell r="E27">
            <v>61.219420466360837</v>
          </cell>
          <cell r="F27">
            <v>16.926615701828279</v>
          </cell>
          <cell r="G27">
            <v>66.218387594204771</v>
          </cell>
          <cell r="H27">
            <v>14.379168638727577</v>
          </cell>
          <cell r="I27">
            <v>15.715354708085044</v>
          </cell>
          <cell r="J27">
            <v>24.912000050677825</v>
          </cell>
          <cell r="K27">
            <v>31.678166187290159</v>
          </cell>
        </row>
        <row r="28">
          <cell r="A28">
            <v>36770</v>
          </cell>
          <cell r="B28">
            <v>75.143615056140604</v>
          </cell>
          <cell r="C28">
            <v>126.33367759279851</v>
          </cell>
          <cell r="D28">
            <v>151.5694304912027</v>
          </cell>
          <cell r="E28">
            <v>61.393866416852987</v>
          </cell>
          <cell r="F28">
            <v>16.927656129901404</v>
          </cell>
          <cell r="G28">
            <v>66.270208161313633</v>
          </cell>
          <cell r="H28">
            <v>14.331293087974997</v>
          </cell>
          <cell r="I28">
            <v>15.467597356196015</v>
          </cell>
          <cell r="J28">
            <v>26.097566207177557</v>
          </cell>
          <cell r="K28">
            <v>31.22059744529998</v>
          </cell>
        </row>
        <row r="29">
          <cell r="A29">
            <v>36861</v>
          </cell>
          <cell r="B29">
            <v>76.029328345682998</v>
          </cell>
          <cell r="C29">
            <v>135.46743366299697</v>
          </cell>
          <cell r="D29">
            <v>154.18419940860824</v>
          </cell>
          <cell r="E29">
            <v>61.463333106858258</v>
          </cell>
          <cell r="F29">
            <v>16.923642667991906</v>
          </cell>
          <cell r="G29">
            <v>66.22729168506963</v>
          </cell>
          <cell r="H29">
            <v>14.260849152070652</v>
          </cell>
          <cell r="I29">
            <v>15.510386661524796</v>
          </cell>
          <cell r="J29">
            <v>27.636292181700579</v>
          </cell>
          <cell r="K29">
            <v>31.430109628902592</v>
          </cell>
        </row>
        <row r="30">
          <cell r="A30">
            <v>36951</v>
          </cell>
          <cell r="B30">
            <v>78.817452128428471</v>
          </cell>
          <cell r="C30">
            <v>144.11855561866841</v>
          </cell>
          <cell r="D30">
            <v>156.36550777867598</v>
          </cell>
          <cell r="E30">
            <v>62.015207116328554</v>
          </cell>
          <cell r="F30">
            <v>17.006292903718258</v>
          </cell>
          <cell r="G30">
            <v>66.121691763600211</v>
          </cell>
          <cell r="H30">
            <v>14.346224340148472</v>
          </cell>
          <cell r="I30">
            <v>16.012475085464125</v>
          </cell>
          <cell r="J30">
            <v>29.28940226042101</v>
          </cell>
          <cell r="K30">
            <v>31.761319792609477</v>
          </cell>
        </row>
        <row r="31">
          <cell r="A31">
            <v>37043</v>
          </cell>
          <cell r="B31">
            <v>82.197857384113533</v>
          </cell>
          <cell r="C31">
            <v>151.00406484596115</v>
          </cell>
          <cell r="D31">
            <v>159.39511157744815</v>
          </cell>
          <cell r="E31">
            <v>62.340838937082353</v>
          </cell>
          <cell r="F31">
            <v>17.022910069362911</v>
          </cell>
          <cell r="G31">
            <v>66.005840898709579</v>
          </cell>
          <cell r="H31">
            <v>14.371035432027579</v>
          </cell>
          <cell r="I31">
            <v>16.641848570765426</v>
          </cell>
          <cell r="J31">
            <v>30.620587186789226</v>
          </cell>
          <cell r="K31">
            <v>32.273269951297138</v>
          </cell>
        </row>
        <row r="32">
          <cell r="A32">
            <v>37135</v>
          </cell>
          <cell r="B32">
            <v>81.882359208958036</v>
          </cell>
          <cell r="C32">
            <v>158.01743017336145</v>
          </cell>
          <cell r="D32">
            <v>157.3647232289087</v>
          </cell>
          <cell r="E32">
            <v>62.788092281250208</v>
          </cell>
          <cell r="F32">
            <v>17.081346420819557</v>
          </cell>
          <cell r="G32">
            <v>65.961099573052877</v>
          </cell>
          <cell r="H32">
            <v>14.414039994181035</v>
          </cell>
          <cell r="I32">
            <v>16.599254353434567</v>
          </cell>
          <cell r="J32">
            <v>32.096041830172368</v>
          </cell>
          <cell r="K32">
            <v>31.891606786504195</v>
          </cell>
        </row>
        <row r="33">
          <cell r="A33">
            <v>37226</v>
          </cell>
          <cell r="B33">
            <v>83.602570979480419</v>
          </cell>
          <cell r="C33">
            <v>165.34975759614409</v>
          </cell>
          <cell r="D33">
            <v>159.57965445007454</v>
          </cell>
          <cell r="E33">
            <v>62.810324172626977</v>
          </cell>
          <cell r="F33">
            <v>17.009629470980819</v>
          </cell>
          <cell r="G33">
            <v>65.895579062932782</v>
          </cell>
          <cell r="H33">
            <v>14.332889483644953</v>
          </cell>
          <cell r="I33">
            <v>16.991283473331297</v>
          </cell>
          <cell r="J33">
            <v>33.610660079479985</v>
          </cell>
          <cell r="K33">
            <v>32.421199072432216</v>
          </cell>
        </row>
        <row r="34">
          <cell r="A34">
            <v>37316</v>
          </cell>
          <cell r="B34">
            <v>81.959494091192255</v>
          </cell>
          <cell r="C34">
            <v>170.82184979865116</v>
          </cell>
          <cell r="D34">
            <v>155.15796939614495</v>
          </cell>
          <cell r="E34">
            <v>62.55138802600348</v>
          </cell>
          <cell r="F34">
            <v>16.898949635876988</v>
          </cell>
          <cell r="G34">
            <v>65.872515313841092</v>
          </cell>
          <cell r="H34">
            <v>14.245806255261334</v>
          </cell>
          <cell r="I34">
            <v>16.689579457794107</v>
          </cell>
          <cell r="J34">
            <v>34.814849231596327</v>
          </cell>
          <cell r="K34">
            <v>31.596206154919273</v>
          </cell>
        </row>
        <row r="35">
          <cell r="A35">
            <v>37408</v>
          </cell>
          <cell r="B35">
            <v>85.051408133036873</v>
          </cell>
          <cell r="C35">
            <v>176.93876820982393</v>
          </cell>
          <cell r="D35">
            <v>159.06902864596935</v>
          </cell>
          <cell r="E35">
            <v>62.782861247985096</v>
          </cell>
          <cell r="F35">
            <v>16.904422590952812</v>
          </cell>
          <cell r="G35">
            <v>66.085379617600537</v>
          </cell>
          <cell r="H35">
            <v>14.157779017433562</v>
          </cell>
          <cell r="I35">
            <v>17.236539783343378</v>
          </cell>
          <cell r="J35">
            <v>35.857650782504379</v>
          </cell>
          <cell r="K35">
            <v>32.234163964347992</v>
          </cell>
        </row>
        <row r="36">
          <cell r="A36">
            <v>37500</v>
          </cell>
          <cell r="B36">
            <v>88.024444957231125</v>
          </cell>
          <cell r="C36">
            <v>185.17268572176499</v>
          </cell>
          <cell r="D36">
            <v>162.74430839436732</v>
          </cell>
          <cell r="E36">
            <v>63.007795678385307</v>
          </cell>
          <cell r="F36">
            <v>16.851194255930249</v>
          </cell>
          <cell r="G36">
            <v>66.079343834266709</v>
          </cell>
          <cell r="H36">
            <v>14.111118778223144</v>
          </cell>
          <cell r="I36">
            <v>17.670703807997221</v>
          </cell>
          <cell r="J36">
            <v>37.192871640145405</v>
          </cell>
          <cell r="K36">
            <v>32.656178250337071</v>
          </cell>
        </row>
        <row r="37">
          <cell r="A37">
            <v>37591</v>
          </cell>
          <cell r="B37">
            <v>87.931972592341552</v>
          </cell>
          <cell r="C37">
            <v>191.90489045263362</v>
          </cell>
          <cell r="D37">
            <v>159.73381985428412</v>
          </cell>
          <cell r="E37">
            <v>62.527848376310445</v>
          </cell>
          <cell r="F37">
            <v>16.681010792251584</v>
          </cell>
          <cell r="G37">
            <v>66.142804478446877</v>
          </cell>
          <cell r="H37">
            <v>13.919879364865951</v>
          </cell>
          <cell r="I37">
            <v>17.509857948860986</v>
          </cell>
          <cell r="J37">
            <v>38.198703298465716</v>
          </cell>
          <cell r="K37">
            <v>31.792218977399372</v>
          </cell>
        </row>
        <row r="38">
          <cell r="A38">
            <v>37681</v>
          </cell>
          <cell r="B38">
            <v>92.710153841712952</v>
          </cell>
          <cell r="C38">
            <v>200.83615052438563</v>
          </cell>
          <cell r="D38">
            <v>166.35548811729228</v>
          </cell>
          <cell r="E38">
            <v>62.725319882068767</v>
          </cell>
          <cell r="F38">
            <v>16.662139835611327</v>
          </cell>
          <cell r="G38">
            <v>66.217157613463613</v>
          </cell>
          <cell r="H38">
            <v>13.822628114284342</v>
          </cell>
          <cell r="I38">
            <v>18.183975759441694</v>
          </cell>
          <cell r="J38">
            <v>39.422813596686822</v>
          </cell>
          <cell r="K38">
            <v>32.627087034831042</v>
          </cell>
        </row>
        <row r="39">
          <cell r="A39">
            <v>37773</v>
          </cell>
          <cell r="B39">
            <v>91.099021735746803</v>
          </cell>
          <cell r="C39">
            <v>207.04789418310617</v>
          </cell>
          <cell r="D39">
            <v>163.68844190625282</v>
          </cell>
          <cell r="E39">
            <v>62.839094855585159</v>
          </cell>
          <cell r="F39">
            <v>16.585916231382217</v>
          </cell>
          <cell r="G39">
            <v>66.202205415511514</v>
          </cell>
          <cell r="H39">
            <v>13.764513137543311</v>
          </cell>
          <cell r="I39">
            <v>17.759069856366704</v>
          </cell>
          <cell r="J39">
            <v>40.395222146367971</v>
          </cell>
          <cell r="K39">
            <v>31.924745743698775</v>
          </cell>
        </row>
        <row r="40">
          <cell r="A40">
            <v>37865</v>
          </cell>
          <cell r="B40">
            <v>91.141137612618593</v>
          </cell>
          <cell r="C40">
            <v>211.10043875812201</v>
          </cell>
          <cell r="D40">
            <v>168.30097019798899</v>
          </cell>
          <cell r="E40">
            <v>62.918868112878258</v>
          </cell>
          <cell r="F40">
            <v>16.508005457153917</v>
          </cell>
          <cell r="G40">
            <v>66.269638468310134</v>
          </cell>
          <cell r="H40">
            <v>13.646218336887758</v>
          </cell>
          <cell r="I40">
            <v>17.656274324867194</v>
          </cell>
          <cell r="J40">
            <v>40.927082815656647</v>
          </cell>
          <cell r="K40">
            <v>32.630969360517447</v>
          </cell>
        </row>
        <row r="41">
          <cell r="A41">
            <v>37956</v>
          </cell>
          <cell r="B41">
            <v>88.569218575267215</v>
          </cell>
          <cell r="C41">
            <v>214.37178635441992</v>
          </cell>
          <cell r="D41">
            <v>167.80821362678293</v>
          </cell>
          <cell r="E41">
            <v>63.63421191188359</v>
          </cell>
          <cell r="F41">
            <v>16.524486339602415</v>
          </cell>
          <cell r="G41">
            <v>66.392147235976779</v>
          </cell>
          <cell r="H41">
            <v>13.632036515639658</v>
          </cell>
          <cell r="I41">
            <v>16.989937250241663</v>
          </cell>
          <cell r="J41">
            <v>41.145125844686106</v>
          </cell>
          <cell r="K41">
            <v>32.203116336462905</v>
          </cell>
        </row>
        <row r="42">
          <cell r="A42">
            <v>38047</v>
          </cell>
          <cell r="B42">
            <v>87.711819596521366</v>
          </cell>
          <cell r="C42">
            <v>215.15079518834051</v>
          </cell>
          <cell r="D42">
            <v>168.00927841872453</v>
          </cell>
          <cell r="E42">
            <v>64.616338407410097</v>
          </cell>
          <cell r="F42">
            <v>16.565182638350791</v>
          </cell>
          <cell r="G42">
            <v>66.5350103973919</v>
          </cell>
          <cell r="H42">
            <v>13.63626459133391</v>
          </cell>
          <cell r="I42">
            <v>16.600988591982855</v>
          </cell>
          <cell r="J42">
            <v>40.720524555183395</v>
          </cell>
          <cell r="K42">
            <v>31.79603739597615</v>
          </cell>
        </row>
        <row r="43">
          <cell r="A43">
            <v>38139</v>
          </cell>
          <cell r="B43">
            <v>90.048185428994231</v>
          </cell>
          <cell r="C43">
            <v>216.09419546524231</v>
          </cell>
          <cell r="D43">
            <v>170.77450050270841</v>
          </cell>
          <cell r="E43">
            <v>65.555308878499361</v>
          </cell>
          <cell r="F43">
            <v>16.646322572704424</v>
          </cell>
          <cell r="G43">
            <v>66.575667240068157</v>
          </cell>
          <cell r="H43">
            <v>13.686918887175064</v>
          </cell>
          <cell r="I43">
            <v>16.79766005397364</v>
          </cell>
          <cell r="J43">
            <v>40.271752049601886</v>
          </cell>
          <cell r="K43">
            <v>31.830587150160799</v>
          </cell>
        </row>
        <row r="44">
          <cell r="A44">
            <v>38231</v>
          </cell>
          <cell r="B44">
            <v>91.00726574716775</v>
          </cell>
          <cell r="C44">
            <v>215.83372141865055</v>
          </cell>
          <cell r="D44">
            <v>168.98371613846297</v>
          </cell>
          <cell r="E44">
            <v>66.245805269495364</v>
          </cell>
          <cell r="F44">
            <v>16.685322105316956</v>
          </cell>
          <cell r="G44">
            <v>66.648559815834147</v>
          </cell>
          <cell r="H44">
            <v>13.683847898197882</v>
          </cell>
          <cell r="I44">
            <v>16.720017694134061</v>
          </cell>
          <cell r="J44">
            <v>39.604511000351238</v>
          </cell>
          <cell r="K44">
            <v>31.02672630751065</v>
          </cell>
        </row>
        <row r="45">
          <cell r="A45">
            <v>38322</v>
          </cell>
          <cell r="B45">
            <v>96.972282659977267</v>
          </cell>
          <cell r="C45">
            <v>214.50990699387202</v>
          </cell>
          <cell r="D45">
            <v>171.97529741906231</v>
          </cell>
          <cell r="E45">
            <v>67.65949200939437</v>
          </cell>
          <cell r="F45">
            <v>16.840710000432832</v>
          </cell>
          <cell r="G45">
            <v>66.751286582441722</v>
          </cell>
          <cell r="H45">
            <v>13.760501407747505</v>
          </cell>
          <cell r="I45">
            <v>17.451697678063312</v>
          </cell>
          <cell r="J45">
            <v>38.579284629329635</v>
          </cell>
          <cell r="K45">
            <v>30.934481026453998</v>
          </cell>
        </row>
        <row r="46">
          <cell r="A46">
            <v>38412</v>
          </cell>
          <cell r="B46">
            <v>100.48732847342873</v>
          </cell>
          <cell r="C46">
            <v>215.6627156751654</v>
          </cell>
          <cell r="D46">
            <v>172.61960512460752</v>
          </cell>
          <cell r="E46">
            <v>68.943710675981634</v>
          </cell>
          <cell r="F46">
            <v>17.011849070488474</v>
          </cell>
          <cell r="G46">
            <v>66.843974214000198</v>
          </cell>
          <cell r="H46">
            <v>13.872756186934584</v>
          </cell>
          <cell r="I46">
            <v>17.861671285779877</v>
          </cell>
          <cell r="J46">
            <v>38.32688421194792</v>
          </cell>
          <cell r="K46">
            <v>30.671848772610044</v>
          </cell>
        </row>
        <row r="47">
          <cell r="A47">
            <v>38504</v>
          </cell>
          <cell r="B47">
            <v>100.00864906188211</v>
          </cell>
          <cell r="C47">
            <v>216.49078522780746</v>
          </cell>
          <cell r="D47">
            <v>171.67306302581508</v>
          </cell>
          <cell r="E47">
            <v>69.867710380914502</v>
          </cell>
          <cell r="F47">
            <v>17.017257741421808</v>
          </cell>
          <cell r="G47">
            <v>66.059356059626566</v>
          </cell>
          <cell r="H47">
            <v>13.848636663827838</v>
          </cell>
          <cell r="I47">
            <v>17.491779089969594</v>
          </cell>
          <cell r="J47">
            <v>37.877460497772724</v>
          </cell>
          <cell r="K47">
            <v>30.028735815951872</v>
          </cell>
        </row>
        <row r="48">
          <cell r="A48">
            <v>38596</v>
          </cell>
          <cell r="B48">
            <v>102.37749505878777</v>
          </cell>
          <cell r="C48">
            <v>217.18099553194696</v>
          </cell>
          <cell r="D48">
            <v>176.3413154822691</v>
          </cell>
          <cell r="E48">
            <v>70.596178407759609</v>
          </cell>
          <cell r="F48">
            <v>16.998317468268734</v>
          </cell>
          <cell r="G48">
            <v>65.664016387679368</v>
          </cell>
          <cell r="H48">
            <v>13.826171322072156</v>
          </cell>
          <cell r="I48">
            <v>17.722276000892538</v>
          </cell>
          <cell r="J48">
            <v>37.616631682957419</v>
          </cell>
          <cell r="K48">
            <v>30.550305742351302</v>
          </cell>
        </row>
        <row r="49">
          <cell r="A49">
            <v>38687</v>
          </cell>
          <cell r="B49">
            <v>101.96156070702382</v>
          </cell>
          <cell r="C49">
            <v>220.24547198928636</v>
          </cell>
          <cell r="D49">
            <v>172.77197602346766</v>
          </cell>
          <cell r="E49">
            <v>70.374999968406001</v>
          </cell>
          <cell r="F49">
            <v>16.79285667043688</v>
          </cell>
          <cell r="G49">
            <v>64.635479145352221</v>
          </cell>
          <cell r="H49">
            <v>13.66310488277453</v>
          </cell>
          <cell r="I49">
            <v>17.531620985103512</v>
          </cell>
          <cell r="J49">
            <v>37.869644738094756</v>
          </cell>
          <cell r="K49">
            <v>29.704048043513549</v>
          </cell>
        </row>
        <row r="50">
          <cell r="A50">
            <v>38777</v>
          </cell>
          <cell r="B50">
            <v>104.90223194542794</v>
          </cell>
          <cell r="C50">
            <v>222.48170769441634</v>
          </cell>
          <cell r="D50">
            <v>175.85899036389284</v>
          </cell>
          <cell r="E50">
            <v>71.079081796506003</v>
          </cell>
          <cell r="F50">
            <v>16.720012879122958</v>
          </cell>
          <cell r="G50">
            <v>64.218750989602796</v>
          </cell>
          <cell r="H50">
            <v>13.603006256022573</v>
          </cell>
          <cell r="I50">
            <v>17.782155566947207</v>
          </cell>
          <cell r="J50">
            <v>37.697451553303004</v>
          </cell>
          <cell r="K50">
            <v>29.795394534052644</v>
          </cell>
        </row>
        <row r="51">
          <cell r="A51">
            <v>38869</v>
          </cell>
          <cell r="B51">
            <v>110.38967974363241</v>
          </cell>
          <cell r="C51">
            <v>227.64685472173971</v>
          </cell>
          <cell r="D51">
            <v>181.49120356213447</v>
          </cell>
          <cell r="E51">
            <v>71.614128421667004</v>
          </cell>
          <cell r="F51">
            <v>16.611860398298759</v>
          </cell>
          <cell r="G51">
            <v>63.997246181804591</v>
          </cell>
          <cell r="H51">
            <v>13.516723170548717</v>
          </cell>
          <cell r="I51">
            <v>18.405265726350965</v>
          </cell>
          <cell r="J51">
            <v>37.945668881202813</v>
          </cell>
          <cell r="K51">
            <v>30.251455392131366</v>
          </cell>
        </row>
        <row r="52">
          <cell r="A52">
            <v>38961</v>
          </cell>
          <cell r="B52">
            <v>113.73644852938234</v>
          </cell>
          <cell r="C52">
            <v>231.42094260824635</v>
          </cell>
          <cell r="D52">
            <v>182.64465614703553</v>
          </cell>
          <cell r="E52">
            <v>72.593645160377804</v>
          </cell>
          <cell r="F52">
            <v>16.569252194017121</v>
          </cell>
          <cell r="G52">
            <v>63.507610316300578</v>
          </cell>
          <cell r="H52">
            <v>13.450833527231081</v>
          </cell>
          <cell r="I52">
            <v>18.512115674143796</v>
          </cell>
          <cell r="J52">
            <v>37.655137976578153</v>
          </cell>
          <cell r="K52">
            <v>29.74182674451432</v>
          </cell>
        </row>
        <row r="53">
          <cell r="A53">
            <v>39052</v>
          </cell>
          <cell r="B53">
            <v>114.14417627713448</v>
          </cell>
          <cell r="C53">
            <v>233.52790313110549</v>
          </cell>
          <cell r="D53">
            <v>192.30648162026966</v>
          </cell>
          <cell r="E53">
            <v>74.044000000000096</v>
          </cell>
          <cell r="F53">
            <v>16.641232697221838</v>
          </cell>
          <cell r="G53">
            <v>63.860326172931259</v>
          </cell>
          <cell r="H53">
            <v>13.476389381819498</v>
          </cell>
          <cell r="I53">
            <v>18.123982023341064</v>
          </cell>
          <cell r="J53">
            <v>37.08987431428892</v>
          </cell>
          <cell r="K53">
            <v>30.550581290498808</v>
          </cell>
        </row>
        <row r="54">
          <cell r="A54">
            <v>39142</v>
          </cell>
          <cell r="B54">
            <v>116.84111784588755</v>
          </cell>
          <cell r="C54">
            <v>232.45284831586889</v>
          </cell>
          <cell r="D54">
            <v>195.01618753563409</v>
          </cell>
          <cell r="E54">
            <v>74.320725319893</v>
          </cell>
          <cell r="F54">
            <v>16.464132573495892</v>
          </cell>
          <cell r="G54">
            <v>63.770138150616404</v>
          </cell>
          <cell r="H54">
            <v>13.306234513355204</v>
          </cell>
          <cell r="I54">
            <v>18.16143714872398</v>
          </cell>
          <cell r="J54">
            <v>36.106782681515114</v>
          </cell>
          <cell r="K54">
            <v>30.300989588401229</v>
          </cell>
        </row>
        <row r="55">
          <cell r="A55">
            <v>39234</v>
          </cell>
          <cell r="B55">
            <v>118.05582204278822</v>
          </cell>
          <cell r="C55">
            <v>228.70152975135122</v>
          </cell>
          <cell r="D55">
            <v>198.68714254237332</v>
          </cell>
          <cell r="E55">
            <v>74.861208370418893</v>
          </cell>
          <cell r="F55">
            <v>16.363309806910085</v>
          </cell>
          <cell r="G55">
            <v>64.343551305279121</v>
          </cell>
          <cell r="H55">
            <v>13.186009233190758</v>
          </cell>
          <cell r="I55">
            <v>18.122958722604242</v>
          </cell>
          <cell r="J55">
            <v>35.067836597589718</v>
          </cell>
          <cell r="K55">
            <v>30.48919814071094</v>
          </cell>
        </row>
        <row r="56">
          <cell r="A56">
            <v>39326</v>
          </cell>
          <cell r="B56">
            <v>118.97400460597625</v>
          </cell>
          <cell r="C56">
            <v>227.20223490322579</v>
          </cell>
          <cell r="D56">
            <v>206.86379239939814</v>
          </cell>
          <cell r="E56">
            <v>76.084450824433304</v>
          </cell>
          <cell r="F56">
            <v>16.360136465846125</v>
          </cell>
          <cell r="G56">
            <v>64.606647665865907</v>
          </cell>
          <cell r="H56">
            <v>13.179998761413469</v>
          </cell>
          <cell r="I56">
            <v>18.027557413560352</v>
          </cell>
          <cell r="J56">
            <v>34.3899955504533</v>
          </cell>
          <cell r="K56">
            <v>31.347504958039828</v>
          </cell>
        </row>
        <row r="57">
          <cell r="A57">
            <v>39417</v>
          </cell>
          <cell r="B57">
            <v>118.57154435978207</v>
          </cell>
          <cell r="C57">
            <v>223.33581285308125</v>
          </cell>
          <cell r="D57">
            <v>212.58340333575205</v>
          </cell>
          <cell r="E57">
            <v>77.427000000000007</v>
          </cell>
          <cell r="F57">
            <v>16.383511323745022</v>
          </cell>
          <cell r="G57">
            <v>64.250648254594708</v>
          </cell>
          <cell r="H57">
            <v>13.202502485263198</v>
          </cell>
          <cell r="I57">
            <v>17.689022673611969</v>
          </cell>
          <cell r="J57">
            <v>33.33491165326209</v>
          </cell>
          <cell r="K57">
            <v>31.752045721879878</v>
          </cell>
        </row>
        <row r="58">
          <cell r="A58">
            <v>39508</v>
          </cell>
          <cell r="B58">
            <v>117.60851739958319</v>
          </cell>
          <cell r="C58">
            <v>221.13903147471757</v>
          </cell>
          <cell r="D58">
            <v>210.86073842504197</v>
          </cell>
          <cell r="E58">
            <v>78.714588240904419</v>
          </cell>
          <cell r="F58">
            <v>16.449978684518943</v>
          </cell>
          <cell r="G58">
            <v>63.458514863516314</v>
          </cell>
          <cell r="H58">
            <v>13.243919553192661</v>
          </cell>
          <cell r="I58">
            <v>17.348781071413715</v>
          </cell>
          <cell r="J58">
            <v>32.608402582130459</v>
          </cell>
          <cell r="K58">
            <v>31.072906657887735</v>
          </cell>
        </row>
        <row r="59">
          <cell r="A59">
            <v>39600</v>
          </cell>
          <cell r="B59">
            <v>117.74762225132531</v>
          </cell>
          <cell r="C59">
            <v>219.80149557956591</v>
          </cell>
          <cell r="D59">
            <v>205.75245443113445</v>
          </cell>
          <cell r="E59">
            <v>80.151340934540514</v>
          </cell>
          <cell r="F59">
            <v>16.555402405653993</v>
          </cell>
          <cell r="G59">
            <v>62.492015719770734</v>
          </cell>
          <cell r="H59">
            <v>13.3498795209532</v>
          </cell>
          <cell r="I59">
            <v>17.167346061472529</v>
          </cell>
          <cell r="J59">
            <v>32.011334306982612</v>
          </cell>
          <cell r="K59">
            <v>29.913528622312135</v>
          </cell>
        </row>
        <row r="60">
          <cell r="A60">
            <v>39692</v>
          </cell>
          <cell r="B60">
            <v>119.43620439467871</v>
          </cell>
          <cell r="C60">
            <v>219.18801241755062</v>
          </cell>
          <cell r="D60">
            <v>194.30856404511232</v>
          </cell>
          <cell r="E60">
            <v>80.622503091104193</v>
          </cell>
          <cell r="F60">
            <v>16.508717785232221</v>
          </cell>
          <cell r="G60">
            <v>61.686561677819554</v>
          </cell>
          <cell r="H60">
            <v>13.320764587251727</v>
          </cell>
          <cell r="I60">
            <v>17.222791434210993</v>
          </cell>
          <cell r="J60">
            <v>31.560719439608587</v>
          </cell>
          <cell r="K60">
            <v>27.919268426542558</v>
          </cell>
        </row>
        <row r="61">
          <cell r="A61">
            <v>39783</v>
          </cell>
          <cell r="B61">
            <v>124.06584621427281</v>
          </cell>
          <cell r="C61">
            <v>221.46728380305203</v>
          </cell>
          <cell r="D61">
            <v>186.89417872497259</v>
          </cell>
          <cell r="E61">
            <v>81.063999999999993</v>
          </cell>
          <cell r="F61">
            <v>16.45946148988752</v>
          </cell>
          <cell r="G61">
            <v>61.075564614178965</v>
          </cell>
          <cell r="H61">
            <v>13.383235954981981</v>
          </cell>
          <cell r="I61">
            <v>17.820952721015288</v>
          </cell>
          <cell r="J61">
            <v>31.817018496813581</v>
          </cell>
          <cell r="K61">
            <v>26.841013206351409</v>
          </cell>
        </row>
        <row r="62">
          <cell r="A62">
            <v>39873</v>
          </cell>
          <cell r="B62">
            <v>125.74473776759189</v>
          </cell>
          <cell r="C62">
            <v>229.92973884794807</v>
          </cell>
          <cell r="D62">
            <v>190.59859286854376</v>
          </cell>
          <cell r="E62">
            <v>81.757688242415298</v>
          </cell>
          <cell r="F62">
            <v>16.475609285826462</v>
          </cell>
          <cell r="G62">
            <v>61.433315753817794</v>
          </cell>
          <cell r="H62">
            <v>13.503585378403296</v>
          </cell>
          <cell r="I62">
            <v>18.122461938131366</v>
          </cell>
          <cell r="J62">
            <v>33.153265988979058</v>
          </cell>
          <cell r="K62">
            <v>27.475644841087433</v>
          </cell>
        </row>
        <row r="63">
          <cell r="A63">
            <v>39965</v>
          </cell>
          <cell r="B63">
            <v>129.44951640378503</v>
          </cell>
          <cell r="C63">
            <v>236.00947910464026</v>
          </cell>
          <cell r="D63">
            <v>197.2558091385886</v>
          </cell>
          <cell r="E63">
            <v>82.562982295735509</v>
          </cell>
          <cell r="F63">
            <v>16.543406866087878</v>
          </cell>
          <cell r="G63">
            <v>62.358075998024333</v>
          </cell>
          <cell r="H63">
            <v>13.607502556759748</v>
          </cell>
          <cell r="I63">
            <v>18.604840395218076</v>
          </cell>
          <cell r="J63">
            <v>33.922522936092392</v>
          </cell>
          <cell r="K63">
            <v>28.360043161966587</v>
          </cell>
        </row>
        <row r="64">
          <cell r="A64">
            <v>40057</v>
          </cell>
          <cell r="B64">
            <v>133.28129433672055</v>
          </cell>
          <cell r="C64">
            <v>238.82187162593399</v>
          </cell>
          <cell r="D64">
            <v>206.89297425182821</v>
          </cell>
          <cell r="E64">
            <v>83.839245199236899</v>
          </cell>
          <cell r="F64">
            <v>16.723449685117949</v>
          </cell>
          <cell r="G64">
            <v>63.354674096579785</v>
          </cell>
          <cell r="H64">
            <v>13.793938420247887</v>
          </cell>
          <cell r="I64">
            <v>19.118780933671577</v>
          </cell>
          <cell r="J64">
            <v>34.247120400764842</v>
          </cell>
          <cell r="K64">
            <v>29.677804580308621</v>
          </cell>
        </row>
        <row r="65">
          <cell r="A65">
            <v>40148</v>
          </cell>
          <cell r="B65">
            <v>135.42753233582513</v>
          </cell>
          <cell r="C65">
            <v>243.44560422096563</v>
          </cell>
          <cell r="D65">
            <v>210.27089803687801</v>
          </cell>
          <cell r="E65">
            <v>84.925000000000082</v>
          </cell>
          <cell r="F65">
            <v>16.869745896038349</v>
          </cell>
          <cell r="G65">
            <v>64.243011067451661</v>
          </cell>
          <cell r="H65">
            <v>13.862680700471437</v>
          </cell>
          <cell r="I65">
            <v>19.25761687657883</v>
          </cell>
          <cell r="J65">
            <v>34.611511599788585</v>
          </cell>
          <cell r="K65">
            <v>29.899617013720171</v>
          </cell>
        </row>
        <row r="66">
          <cell r="A66">
            <v>40238</v>
          </cell>
          <cell r="B66">
            <v>134.70961375085562</v>
          </cell>
          <cell r="C66">
            <v>241.78534726137349</v>
          </cell>
          <cell r="D66">
            <v>215.32350039779692</v>
          </cell>
          <cell r="E66">
            <v>86.071531475402509</v>
          </cell>
          <cell r="F66">
            <v>16.931028252263562</v>
          </cell>
          <cell r="G66">
            <v>64.234825577772412</v>
          </cell>
          <cell r="H66">
            <v>13.916445643681117</v>
          </cell>
          <cell r="I66">
            <v>18.854083820871931</v>
          </cell>
          <cell r="J66">
            <v>33.846672953863397</v>
          </cell>
          <cell r="K66">
            <v>30.145638981443092</v>
          </cell>
        </row>
        <row r="67">
          <cell r="A67">
            <v>40330</v>
          </cell>
          <cell r="B67">
            <v>134.60021738508829</v>
          </cell>
          <cell r="C67">
            <v>245.09009991342936</v>
          </cell>
          <cell r="D67">
            <v>212.98153557944917</v>
          </cell>
          <cell r="E67">
            <v>87.187216410175694</v>
          </cell>
          <cell r="F67">
            <v>16.959409468451412</v>
          </cell>
          <cell r="G67">
            <v>63.891041942725678</v>
          </cell>
          <cell r="H67">
            <v>13.945217262451177</v>
          </cell>
          <cell r="I67">
            <v>18.558092280539029</v>
          </cell>
          <cell r="J67">
            <v>33.801247940057252</v>
          </cell>
          <cell r="K67">
            <v>29.364747055061375</v>
          </cell>
        </row>
        <row r="68">
          <cell r="A68">
            <v>40422</v>
          </cell>
          <cell r="B68">
            <v>130.60048458104401</v>
          </cell>
          <cell r="C68">
            <v>250.0816214391696</v>
          </cell>
          <cell r="D68">
            <v>191.97389253034945</v>
          </cell>
          <cell r="E68">
            <v>88.161610357712192</v>
          </cell>
          <cell r="F68">
            <v>16.914417027000283</v>
          </cell>
          <cell r="G68">
            <v>63.387128789498739</v>
          </cell>
          <cell r="H68">
            <v>13.958508148387889</v>
          </cell>
          <cell r="I68">
            <v>17.790164626918884</v>
          </cell>
          <cell r="J68">
            <v>34.071362955738579</v>
          </cell>
          <cell r="K68">
            <v>26.127323198938544</v>
          </cell>
        </row>
        <row r="69">
          <cell r="A69">
            <v>40513</v>
          </cell>
          <cell r="B69">
            <v>129.81411688001867</v>
          </cell>
          <cell r="C69">
            <v>253.09086055288299</v>
          </cell>
          <cell r="D69">
            <v>215.28296556305403</v>
          </cell>
          <cell r="E69">
            <v>89.363</v>
          </cell>
          <cell r="F69">
            <v>16.892752768420536</v>
          </cell>
          <cell r="G69">
            <v>62.86414577509759</v>
          </cell>
          <cell r="H69">
            <v>13.959675139146816</v>
          </cell>
          <cell r="I69">
            <v>17.403190653578651</v>
          </cell>
          <cell r="J69">
            <v>33.931699047056348</v>
          </cell>
          <cell r="K69">
            <v>28.862979346769656</v>
          </cell>
        </row>
        <row r="70">
          <cell r="A70">
            <v>40603</v>
          </cell>
          <cell r="B70">
            <v>127.4705927688611</v>
          </cell>
          <cell r="C70">
            <v>257.17280670074075</v>
          </cell>
          <cell r="D70">
            <v>212.60227399945839</v>
          </cell>
          <cell r="E70">
            <v>90.545984713703703</v>
          </cell>
          <cell r="F70">
            <v>16.920640470838759</v>
          </cell>
          <cell r="G70">
            <v>62.377953226996539</v>
          </cell>
          <cell r="H70">
            <v>13.91510201477104</v>
          </cell>
          <cell r="I70">
            <v>16.716281071060372</v>
          </cell>
          <cell r="J70">
            <v>33.74240119465253</v>
          </cell>
          <cell r="K70">
            <v>27.898517957525758</v>
          </cell>
        </row>
        <row r="71">
          <cell r="A71">
            <v>40695</v>
          </cell>
          <cell r="B71">
            <v>128.07068824734503</v>
          </cell>
          <cell r="C71">
            <v>257.35088716105923</v>
          </cell>
          <cell r="D71">
            <v>219.1790557198434</v>
          </cell>
          <cell r="E71">
            <v>92.06593510125569</v>
          </cell>
          <cell r="F71">
            <v>16.947525265403272</v>
          </cell>
          <cell r="G71">
            <v>61.496735688021296</v>
          </cell>
          <cell r="H71">
            <v>13.923174582447654</v>
          </cell>
          <cell r="I71">
            <v>16.399494166459526</v>
          </cell>
          <cell r="J71">
            <v>32.948115884415358</v>
          </cell>
          <cell r="K71">
            <v>28.071320077324664</v>
          </cell>
        </row>
        <row r="72">
          <cell r="A72">
            <v>40787</v>
          </cell>
          <cell r="B72">
            <v>134.29390562808396</v>
          </cell>
          <cell r="C72">
            <v>260.76628587988421</v>
          </cell>
          <cell r="D72">
            <v>244.74068176168063</v>
          </cell>
          <cell r="E72">
            <v>93.683848226402702</v>
          </cell>
          <cell r="F72">
            <v>17.009509831453691</v>
          </cell>
          <cell r="G72">
            <v>60.763990327401054</v>
          </cell>
          <cell r="H72">
            <v>13.898015319624168</v>
          </cell>
          <cell r="I72">
            <v>16.774857622989806</v>
          </cell>
          <cell r="J72">
            <v>32.554345160164971</v>
          </cell>
          <cell r="K72">
            <v>30.512424320737136</v>
          </cell>
        </row>
        <row r="73">
          <cell r="A73">
            <v>40878</v>
          </cell>
          <cell r="B73">
            <v>143.63166543288273</v>
          </cell>
          <cell r="C73">
            <v>264.13073550636324</v>
          </cell>
          <cell r="D73">
            <v>231.7626972579186</v>
          </cell>
          <cell r="E73">
            <v>95.151000000000096</v>
          </cell>
          <cell r="F73">
            <v>17.021858949933169</v>
          </cell>
          <cell r="G73">
            <v>60.432256422163256</v>
          </cell>
          <cell r="H73">
            <v>13.898204572410119</v>
          </cell>
          <cell r="I73">
            <v>17.51679963257315</v>
          </cell>
          <cell r="J73">
            <v>32.187914982171179</v>
          </cell>
          <cell r="K73">
            <v>28.250486684659361</v>
          </cell>
        </row>
        <row r="74">
          <cell r="A74">
            <v>40969</v>
          </cell>
          <cell r="B74">
            <v>147.15219152454802</v>
          </cell>
          <cell r="C74">
            <v>266.32914721763217</v>
          </cell>
          <cell r="D74">
            <v>233.07571567019559</v>
          </cell>
          <cell r="E74">
            <v>96.260525313301301</v>
          </cell>
          <cell r="F74">
            <v>16.955858770939646</v>
          </cell>
          <cell r="G74">
            <v>60.091230173038255</v>
          </cell>
          <cell r="H74">
            <v>13.856623097156884</v>
          </cell>
          <cell r="I74">
            <v>17.608486790432874</v>
          </cell>
          <cell r="J74">
            <v>31.883592658304966</v>
          </cell>
          <cell r="K74">
            <v>27.891943512972638</v>
          </cell>
        </row>
        <row r="75">
          <cell r="A75">
            <v>41061</v>
          </cell>
          <cell r="B75">
            <v>149.47852815612868</v>
          </cell>
          <cell r="C75">
            <v>270.94727737352827</v>
          </cell>
          <cell r="D75">
            <v>233.52664961120942</v>
          </cell>
          <cell r="E75">
            <v>97.222615866325299</v>
          </cell>
          <cell r="F75">
            <v>16.908475915363084</v>
          </cell>
          <cell r="G75">
            <v>60.121060929982015</v>
          </cell>
          <cell r="H75">
            <v>13.834879314038096</v>
          </cell>
          <cell r="I75">
            <v>17.655707388396582</v>
          </cell>
          <cell r="J75">
            <v>32.02100956541026</v>
          </cell>
          <cell r="K75">
            <v>27.58828012275427</v>
          </cell>
        </row>
        <row r="76">
          <cell r="A76">
            <v>41153</v>
          </cell>
          <cell r="B76">
            <v>151.92091041533055</v>
          </cell>
          <cell r="C76">
            <v>272.03022389598192</v>
          </cell>
          <cell r="D76">
            <v>234.55852057740293</v>
          </cell>
          <cell r="E76">
            <v>98.177171790583898</v>
          </cell>
          <cell r="F76">
            <v>16.84746872199235</v>
          </cell>
          <cell r="G76">
            <v>60.439074708790699</v>
          </cell>
          <cell r="H76">
            <v>13.89581918435713</v>
          </cell>
          <cell r="I76">
            <v>17.835702864168184</v>
          </cell>
          <cell r="J76">
            <v>31.945713783958002</v>
          </cell>
          <cell r="K76">
            <v>27.540669631468894</v>
          </cell>
        </row>
        <row r="77">
          <cell r="A77">
            <v>41244</v>
          </cell>
          <cell r="B77">
            <v>154.22127494422861</v>
          </cell>
          <cell r="C77">
            <v>272.27148758673411</v>
          </cell>
          <cell r="D77">
            <v>237.62685785137933</v>
          </cell>
          <cell r="E77">
            <v>99.724999999999994</v>
          </cell>
          <cell r="F77">
            <v>16.911313325216099</v>
          </cell>
          <cell r="G77">
            <v>60.290572397755625</v>
          </cell>
          <cell r="H77">
            <v>14.017837689674803</v>
          </cell>
          <cell r="I77">
            <v>18.014188576782999</v>
          </cell>
          <cell r="J77">
            <v>31.789131035513961</v>
          </cell>
          <cell r="K77">
            <v>27.751176850761262</v>
          </cell>
        </row>
        <row r="78">
          <cell r="A78">
            <v>41334</v>
          </cell>
          <cell r="B78">
            <v>162.97553220869924</v>
          </cell>
          <cell r="C78">
            <v>274.76043613647312</v>
          </cell>
          <cell r="D78">
            <v>243.1584262241839</v>
          </cell>
          <cell r="E78">
            <v>101.6734906724221</v>
          </cell>
          <cell r="F78">
            <v>17.017632086366127</v>
          </cell>
          <cell r="G78">
            <v>60.681198425780693</v>
          </cell>
          <cell r="H78">
            <v>14.195310573694131</v>
          </cell>
          <cell r="I78">
            <v>18.92348783516352</v>
          </cell>
          <cell r="J78">
            <v>31.898955112557509</v>
          </cell>
          <cell r="K78">
            <v>28.230355269255515</v>
          </cell>
        </row>
        <row r="79">
          <cell r="A79">
            <v>41426</v>
          </cell>
          <cell r="B79">
            <v>167.33439372558578</v>
          </cell>
          <cell r="C79">
            <v>278.56391304814019</v>
          </cell>
          <cell r="D79">
            <v>249.65774592303956</v>
          </cell>
          <cell r="E79">
            <v>103.63633931576999</v>
          </cell>
          <cell r="F79">
            <v>17.10791285576904</v>
          </cell>
          <cell r="G79">
            <v>60.889435844682453</v>
          </cell>
          <cell r="H79">
            <v>14.287812663772154</v>
          </cell>
          <cell r="I79">
            <v>19.171699133143711</v>
          </cell>
          <cell r="J79">
            <v>31.920879341838116</v>
          </cell>
          <cell r="K79">
            <v>28.60612523846715</v>
          </cell>
        </row>
        <row r="80">
          <cell r="A80">
            <v>41518</v>
          </cell>
          <cell r="B80">
            <v>168.69772531350085</v>
          </cell>
          <cell r="C80">
            <v>286.08308425681332</v>
          </cell>
          <cell r="D80">
            <v>256.51328754958115</v>
          </cell>
          <cell r="E80">
            <v>106.0379809635885</v>
          </cell>
          <cell r="F80">
            <v>17.293383738204966</v>
          </cell>
          <cell r="G80">
            <v>60.559597555169063</v>
          </cell>
          <cell r="H80">
            <v>14.399621000257984</v>
          </cell>
          <cell r="I80">
            <v>19.000600012182083</v>
          </cell>
          <cell r="J80">
            <v>32.235611220067312</v>
          </cell>
          <cell r="K80">
            <v>28.899753998484456</v>
          </cell>
        </row>
        <row r="81">
          <cell r="A81">
            <v>41609</v>
          </cell>
          <cell r="B81">
            <v>171.5170231112225</v>
          </cell>
          <cell r="C81">
            <v>294.61997525849785</v>
          </cell>
          <cell r="D81">
            <v>265.18198133685712</v>
          </cell>
          <cell r="E81">
            <v>108.59599999999989</v>
          </cell>
          <cell r="F81">
            <v>17.479791264933198</v>
          </cell>
          <cell r="G81">
            <v>61.013905661113853</v>
          </cell>
          <cell r="H81">
            <v>14.519365884116203</v>
          </cell>
          <cell r="I81">
            <v>19.069880519033852</v>
          </cell>
          <cell r="J81">
            <v>32.759009480911637</v>
          </cell>
          <cell r="K81">
            <v>29.489569065873351</v>
          </cell>
        </row>
        <row r="82">
          <cell r="A82">
            <v>41699</v>
          </cell>
          <cell r="B82">
            <v>175.96041946317231</v>
          </cell>
          <cell r="C82">
            <v>304.88968491433224</v>
          </cell>
          <cell r="D82">
            <v>285.27741395346476</v>
          </cell>
          <cell r="E82">
            <v>110.71920470436801</v>
          </cell>
          <cell r="F82">
            <v>17.615147568569668</v>
          </cell>
          <cell r="G82">
            <v>60.930428523008338</v>
          </cell>
          <cell r="H82">
            <v>14.57954884843854</v>
          </cell>
          <cell r="I82">
            <v>19.236917985969999</v>
          </cell>
          <cell r="J82">
            <v>33.332811138060151</v>
          </cell>
          <cell r="K82">
            <v>31.195979701247357</v>
          </cell>
        </row>
        <row r="83">
          <cell r="A83">
            <v>41791</v>
          </cell>
          <cell r="B83">
            <v>179.02231946374803</v>
          </cell>
          <cell r="C83">
            <v>312.65147143639666</v>
          </cell>
          <cell r="D83">
            <v>294.0883448099795</v>
          </cell>
          <cell r="E83">
            <v>112.14711357644559</v>
          </cell>
          <cell r="F83">
            <v>17.668407818625038</v>
          </cell>
          <cell r="G83">
            <v>60.780429043668406</v>
          </cell>
          <cell r="H83">
            <v>14.6300917635107</v>
          </cell>
          <cell r="I83">
            <v>19.435079716894009</v>
          </cell>
          <cell r="J83">
            <v>33.94803615313208</v>
          </cell>
          <cell r="K83">
            <v>31.932480330571583</v>
          </cell>
        </row>
        <row r="84">
          <cell r="A84">
            <v>41883</v>
          </cell>
          <cell r="B84">
            <v>182.52185349599139</v>
          </cell>
          <cell r="C84">
            <v>317.63071927937381</v>
          </cell>
          <cell r="D84">
            <v>303.71374419116222</v>
          </cell>
          <cell r="E84">
            <v>112.90862185067689</v>
          </cell>
          <cell r="F84">
            <v>17.61441018778098</v>
          </cell>
          <cell r="G84">
            <v>61.123220580425262</v>
          </cell>
          <cell r="H84">
            <v>14.579745536179157</v>
          </cell>
          <cell r="I84">
            <v>19.669486916426003</v>
          </cell>
          <cell r="J84">
            <v>34.243005597705476</v>
          </cell>
          <cell r="K84">
            <v>32.737503102783506</v>
          </cell>
        </row>
        <row r="85">
          <cell r="A85">
            <v>41974</v>
          </cell>
          <cell r="B85">
            <v>178.91597922415889</v>
          </cell>
          <cell r="C85">
            <v>327.38611062197225</v>
          </cell>
          <cell r="D85">
            <v>297.88407305500243</v>
          </cell>
          <cell r="E85">
            <v>113.67400000000001</v>
          </cell>
          <cell r="F85">
            <v>17.538657129544173</v>
          </cell>
          <cell r="G85">
            <v>60.745222952638912</v>
          </cell>
          <cell r="H85">
            <v>14.54396108440627</v>
          </cell>
          <cell r="I85">
            <v>19.154759576543164</v>
          </cell>
          <cell r="J85">
            <v>35.062898985038927</v>
          </cell>
          <cell r="K85">
            <v>31.882934991796297</v>
          </cell>
        </row>
        <row r="86">
          <cell r="A86">
            <v>42064</v>
          </cell>
          <cell r="B86">
            <v>177.8868902182007</v>
          </cell>
          <cell r="C86">
            <v>336.76397920737611</v>
          </cell>
          <cell r="D86">
            <v>295.62423573374843</v>
          </cell>
          <cell r="E86">
            <v>115.24135793832249</v>
          </cell>
          <cell r="F86">
            <v>17.60620056636256</v>
          </cell>
          <cell r="G86">
            <v>61.118981953212511</v>
          </cell>
          <cell r="H86">
            <v>14.638949266512991</v>
          </cell>
          <cell r="I86">
            <v>19.053362621662625</v>
          </cell>
          <cell r="J86">
            <v>36.086393990598346</v>
          </cell>
          <cell r="K86">
            <v>31.670101555226093</v>
          </cell>
        </row>
        <row r="87">
          <cell r="A87">
            <v>42156</v>
          </cell>
          <cell r="B87">
            <v>178.555422475093</v>
          </cell>
          <cell r="C87">
            <v>348.80649831839219</v>
          </cell>
          <cell r="D87">
            <v>294.76166621473322</v>
          </cell>
          <cell r="E87">
            <v>117.3807263947743</v>
          </cell>
          <cell r="F87">
            <v>17.7558367514373</v>
          </cell>
          <cell r="G87">
            <v>61.73675814323493</v>
          </cell>
          <cell r="H87">
            <v>14.78434385483269</v>
          </cell>
          <cell r="I87">
            <v>19.125126161713496</v>
          </cell>
          <cell r="J87">
            <v>37.381301105003189</v>
          </cell>
          <cell r="K87">
            <v>31.569532280118551</v>
          </cell>
        </row>
        <row r="88">
          <cell r="A88">
            <v>42248</v>
          </cell>
          <cell r="B88">
            <v>178.60968611411292</v>
          </cell>
          <cell r="C88">
            <v>366.05395112355654</v>
          </cell>
          <cell r="D88">
            <v>289.12314997812069</v>
          </cell>
          <cell r="E88">
            <v>120.46091407234699</v>
          </cell>
          <cell r="F88">
            <v>17.99948293869474</v>
          </cell>
          <cell r="G88">
            <v>62.261223460178314</v>
          </cell>
          <cell r="H88">
            <v>15.045714659237364</v>
          </cell>
          <cell r="I88">
            <v>19.044854136955959</v>
          </cell>
          <cell r="J88">
            <v>39.048524053672409</v>
          </cell>
          <cell r="K88">
            <v>30.82696739589441</v>
          </cell>
        </row>
        <row r="89">
          <cell r="A89">
            <v>42339</v>
          </cell>
          <cell r="B89">
            <v>180.5873726807568</v>
          </cell>
          <cell r="C89">
            <v>373.72764009911975</v>
          </cell>
          <cell r="D89">
            <v>281.2265967552122</v>
          </cell>
          <cell r="E89">
            <v>119.18799999999979</v>
          </cell>
          <cell r="F89">
            <v>17.78391855577652</v>
          </cell>
          <cell r="G89">
            <v>62.386448846554785</v>
          </cell>
          <cell r="H89">
            <v>14.811629791274154</v>
          </cell>
          <cell r="I89">
            <v>19.247650785584767</v>
          </cell>
          <cell r="J89">
            <v>39.845227833158283</v>
          </cell>
          <cell r="K89">
            <v>29.930447673775205</v>
          </cell>
        </row>
        <row r="90">
          <cell r="A90">
            <v>42430</v>
          </cell>
          <cell r="B90">
            <v>182.97913057397378</v>
          </cell>
          <cell r="C90">
            <v>379.13602516154515</v>
          </cell>
          <cell r="D90">
            <v>269.57863242984229</v>
          </cell>
          <cell r="E90">
            <v>119.1236598625006</v>
          </cell>
          <cell r="F90">
            <v>17.705281511864161</v>
          </cell>
          <cell r="G90">
            <v>62.278086097201857</v>
          </cell>
          <cell r="H90">
            <v>14.699379216263713</v>
          </cell>
          <cell r="I90">
            <v>19.513443115080669</v>
          </cell>
          <cell r="J90">
            <v>40.417241894960569</v>
          </cell>
          <cell r="K90">
            <v>28.709930294741337</v>
          </cell>
        </row>
        <row r="91">
          <cell r="A91">
            <v>42522</v>
          </cell>
          <cell r="B91">
            <v>183.84652421522506</v>
          </cell>
          <cell r="C91">
            <v>381.65442594402595</v>
          </cell>
          <cell r="D91">
            <v>276.32053836166085</v>
          </cell>
          <cell r="E91">
            <v>119.4700856563903</v>
          </cell>
          <cell r="F91">
            <v>17.691148759663403</v>
          </cell>
          <cell r="G91">
            <v>62.394303879871948</v>
          </cell>
          <cell r="H91">
            <v>14.676732311345638</v>
          </cell>
          <cell r="I91">
            <v>19.592412457839416</v>
          </cell>
          <cell r="J91">
            <v>40.647426417598439</v>
          </cell>
          <cell r="K91">
            <v>29.478076768148533</v>
          </cell>
        </row>
        <row r="92">
          <cell r="A92">
            <v>42614</v>
          </cell>
          <cell r="B92">
            <v>182.67295934968502</v>
          </cell>
          <cell r="C92">
            <v>378.39596408763367</v>
          </cell>
          <cell r="D92">
            <v>267.6303863491633</v>
          </cell>
          <cell r="E92">
            <v>118.7027740016627</v>
          </cell>
          <cell r="F92">
            <v>17.570601450336572</v>
          </cell>
          <cell r="G92">
            <v>62.266776747712072</v>
          </cell>
          <cell r="H92">
            <v>14.533137398288151</v>
          </cell>
          <cell r="I92">
            <v>19.559009899749817</v>
          </cell>
          <cell r="J92">
            <v>40.522293993475394</v>
          </cell>
          <cell r="K92">
            <v>28.695842597467642</v>
          </cell>
        </row>
        <row r="93">
          <cell r="A93">
            <v>42705</v>
          </cell>
          <cell r="B93">
            <v>179.02053981013884</v>
          </cell>
          <cell r="C93">
            <v>382.52577163407562</v>
          </cell>
          <cell r="D93">
            <v>276.42125295372136</v>
          </cell>
          <cell r="E93">
            <v>121.36200000000011</v>
          </cell>
          <cell r="F93">
            <v>17.818502689028513</v>
          </cell>
          <cell r="G93">
            <v>62.925942701196547</v>
          </cell>
          <cell r="H93">
            <v>14.773417538153295</v>
          </cell>
          <cell r="I93">
            <v>19.101285361257577</v>
          </cell>
          <cell r="J93">
            <v>40.837334797368563</v>
          </cell>
          <cell r="K93">
            <v>29.508105722211525</v>
          </cell>
        </row>
        <row r="94">
          <cell r="A94">
            <v>42795</v>
          </cell>
          <cell r="B94">
            <v>179.39956465531728</v>
          </cell>
          <cell r="C94">
            <v>386.50948772650446</v>
          </cell>
          <cell r="D94">
            <v>275.2000705753648</v>
          </cell>
          <cell r="E94">
            <v>122.27593523819959</v>
          </cell>
          <cell r="F94">
            <v>17.860892041598657</v>
          </cell>
          <cell r="G94">
            <v>63.153194700106795</v>
          </cell>
          <cell r="H94">
            <v>14.853244115667358</v>
          </cell>
          <cell r="I94">
            <v>19.072058270509114</v>
          </cell>
          <cell r="J94">
            <v>41.084626950987222</v>
          </cell>
          <cell r="K94">
            <v>29.230518398094901</v>
          </cell>
        </row>
        <row r="95">
          <cell r="A95">
            <v>42887</v>
          </cell>
          <cell r="B95">
            <v>179.37325991622581</v>
          </cell>
          <cell r="C95">
            <v>391.8642018485005</v>
          </cell>
          <cell r="D95">
            <v>255.79019031158856</v>
          </cell>
          <cell r="E95">
            <v>123.20608769614191</v>
          </cell>
          <cell r="F95">
            <v>17.895486327442363</v>
          </cell>
          <cell r="G95">
            <v>63.426366948889566</v>
          </cell>
          <cell r="H95">
            <v>14.907460162596747</v>
          </cell>
          <cell r="I95">
            <v>18.986216100267605</v>
          </cell>
          <cell r="J95">
            <v>41.463151106528528</v>
          </cell>
          <cell r="K95">
            <v>27.045541623493285</v>
          </cell>
        </row>
        <row r="96">
          <cell r="A96">
            <v>42979</v>
          </cell>
          <cell r="B96">
            <v>182.10836449589848</v>
          </cell>
          <cell r="C96">
            <v>399.01405581518998</v>
          </cell>
          <cell r="D96">
            <v>254.64782632132045</v>
          </cell>
          <cell r="E96">
            <v>124.26851795161971</v>
          </cell>
          <cell r="F96">
            <v>17.935500600040143</v>
          </cell>
          <cell r="G96">
            <v>63.760929764360533</v>
          </cell>
          <cell r="H96">
            <v>14.977514891319684</v>
          </cell>
          <cell r="I96">
            <v>19.133249905248523</v>
          </cell>
          <cell r="J96">
            <v>41.903917961653093</v>
          </cell>
          <cell r="K96">
            <v>26.718449144405671</v>
          </cell>
        </row>
        <row r="97">
          <cell r="A97">
            <v>43070</v>
          </cell>
          <cell r="B97">
            <v>185.72742322339337</v>
          </cell>
          <cell r="C97">
            <v>403.74747921493309</v>
          </cell>
          <cell r="D97">
            <v>274.18787993046141</v>
          </cell>
          <cell r="E97">
            <v>125.783</v>
          </cell>
          <cell r="F97">
            <v>18.047040559677345</v>
          </cell>
          <cell r="G97">
            <v>64.003320111849618</v>
          </cell>
          <cell r="H97">
            <v>15.106238350531312</v>
          </cell>
          <cell r="I97">
            <v>19.405574404604089</v>
          </cell>
          <cell r="J97">
            <v>42.194719143629392</v>
          </cell>
          <cell r="K97">
            <v>28.666427014431061</v>
          </cell>
        </row>
        <row r="98">
          <cell r="A98">
            <v>43160</v>
          </cell>
          <cell r="B98">
            <v>181.7796733733334</v>
          </cell>
          <cell r="C98">
            <v>408.36302635224081</v>
          </cell>
          <cell r="D98">
            <v>280.42203733155077</v>
          </cell>
          <cell r="E98">
            <v>128.11049016878349</v>
          </cell>
          <cell r="F98">
            <v>18.20450743643978</v>
          </cell>
          <cell r="G98">
            <v>64.018099788217313</v>
          </cell>
          <cell r="H98">
            <v>15.304480036819253</v>
          </cell>
          <cell r="I98">
            <v>18.835251411528862</v>
          </cell>
          <cell r="J98">
            <v>42.323871233065013</v>
          </cell>
          <cell r="K98">
            <v>29.071924503331854</v>
          </cell>
        </row>
        <row r="99">
          <cell r="A99">
            <v>43252</v>
          </cell>
          <cell r="B99">
            <v>182.41692895246953</v>
          </cell>
          <cell r="C99">
            <v>416.01750349306991</v>
          </cell>
          <cell r="D99">
            <v>298.60831352614122</v>
          </cell>
          <cell r="E99">
            <v>129.98667682997291</v>
          </cell>
          <cell r="F99">
            <v>18.294651192076113</v>
          </cell>
          <cell r="G99">
            <v>63.905453725427499</v>
          </cell>
          <cell r="H99">
            <v>15.437605488488481</v>
          </cell>
          <cell r="I99">
            <v>18.708356069292595</v>
          </cell>
          <cell r="J99">
            <v>42.676222781000533</v>
          </cell>
          <cell r="K99">
            <v>30.632944601865535</v>
          </cell>
        </row>
        <row r="100">
          <cell r="A100">
            <v>43344</v>
          </cell>
          <cell r="B100">
            <v>183.1229256286949</v>
          </cell>
          <cell r="C100">
            <v>424.79784253607386</v>
          </cell>
          <cell r="D100">
            <v>365.94220578031081</v>
          </cell>
          <cell r="E100">
            <v>132.43573525639181</v>
          </cell>
          <cell r="F100">
            <v>18.466289851887126</v>
          </cell>
          <cell r="G100">
            <v>63.839493563834004</v>
          </cell>
          <cell r="H100">
            <v>15.620960392494737</v>
          </cell>
          <cell r="I100">
            <v>18.577663259889025</v>
          </cell>
          <cell r="J100">
            <v>43.097897711998364</v>
          </cell>
          <cell r="K100">
            <v>37.154729644132068</v>
          </cell>
        </row>
        <row r="101">
          <cell r="A101">
            <v>43435</v>
          </cell>
          <cell r="B101">
            <v>181.42605003419123</v>
          </cell>
          <cell r="C101">
            <v>436.53089852610231</v>
          </cell>
          <cell r="D101">
            <v>327.70837255704299</v>
          </cell>
          <cell r="E101">
            <v>135.03</v>
          </cell>
          <cell r="F101">
            <v>18.633874653624904</v>
          </cell>
          <cell r="G101">
            <v>63.607729157282499</v>
          </cell>
          <cell r="H101">
            <v>15.811327294357918</v>
          </cell>
          <cell r="I101">
            <v>18.239888350228973</v>
          </cell>
          <cell r="J101">
            <v>43.895086668659559</v>
          </cell>
          <cell r="K101">
            <v>32.944853239889021</v>
          </cell>
        </row>
        <row r="102">
          <cell r="A102">
            <v>43525</v>
          </cell>
          <cell r="B102">
            <v>186.92620992054023</v>
          </cell>
          <cell r="C102">
            <v>450.13308914211814</v>
          </cell>
          <cell r="D102">
            <v>331.29367964336404</v>
          </cell>
          <cell r="E102">
            <v>136.90975674774799</v>
          </cell>
          <cell r="F102">
            <v>18.719824780773415</v>
          </cell>
          <cell r="G102">
            <v>63.605311185000616</v>
          </cell>
          <cell r="H102">
            <v>15.906683105563884</v>
          </cell>
          <cell r="I102">
            <v>18.635374511994648</v>
          </cell>
          <cell r="J102">
            <v>44.877918365511697</v>
          </cell>
          <cell r="K102">
            <v>32.993852892046192</v>
          </cell>
        </row>
        <row r="103">
          <cell r="A103">
            <v>43617</v>
          </cell>
          <cell r="B103">
            <v>186.08028493952614</v>
          </cell>
          <cell r="C103">
            <v>459.85566547058158</v>
          </cell>
          <cell r="D103">
            <v>332.45344131319342</v>
          </cell>
          <cell r="E103">
            <v>138.99691289830929</v>
          </cell>
          <cell r="F103">
            <v>18.825785123207684</v>
          </cell>
          <cell r="G103">
            <v>63.471250926843666</v>
          </cell>
          <cell r="H103">
            <v>16.016598266022118</v>
          </cell>
          <cell r="I103">
            <v>18.365454441278395</v>
          </cell>
          <cell r="J103">
            <v>45.393319579792561</v>
          </cell>
          <cell r="K103">
            <v>32.767364971722571</v>
          </cell>
        </row>
        <row r="104">
          <cell r="A104">
            <v>43709</v>
          </cell>
          <cell r="B104">
            <v>185.75841735546013</v>
          </cell>
          <cell r="C104">
            <v>467.61907164577201</v>
          </cell>
          <cell r="D104">
            <v>287.50929038938966</v>
          </cell>
          <cell r="E104">
            <v>140.62467526452349</v>
          </cell>
          <cell r="F104">
            <v>18.847739000841596</v>
          </cell>
          <cell r="G104">
            <v>63.244058044326067</v>
          </cell>
          <cell r="H104">
            <v>16.083160475714617</v>
          </cell>
          <cell r="I104">
            <v>18.185945241080898</v>
          </cell>
          <cell r="J104">
            <v>45.775243480831286</v>
          </cell>
          <cell r="K104">
            <v>28.200857444653948</v>
          </cell>
        </row>
        <row r="105">
          <cell r="A105">
            <v>43800</v>
          </cell>
          <cell r="B105">
            <v>193.12085457497858</v>
          </cell>
          <cell r="C105">
            <v>469.10469194167712</v>
          </cell>
          <cell r="D105">
            <v>319.42936837455215</v>
          </cell>
          <cell r="E105">
            <v>142.15200000000021</v>
          </cell>
          <cell r="F105">
            <v>18.809245311979026</v>
          </cell>
          <cell r="G105">
            <v>63.080489076896342</v>
          </cell>
          <cell r="H105">
            <v>16.131199331838484</v>
          </cell>
          <cell r="I105">
            <v>18.728792508925292</v>
          </cell>
          <cell r="J105">
            <v>45.491271242205777</v>
          </cell>
          <cell r="K105">
            <v>30.987498503588558</v>
          </cell>
        </row>
        <row r="106">
          <cell r="A106">
            <v>43891</v>
          </cell>
          <cell r="B106">
            <v>195.23002948413691</v>
          </cell>
          <cell r="C106">
            <v>480.62852758516578</v>
          </cell>
          <cell r="D106">
            <v>343.96214490765362</v>
          </cell>
          <cell r="E106">
            <v>142.16778594220239</v>
          </cell>
          <cell r="F106">
            <v>18.631432752855297</v>
          </cell>
          <cell r="G106">
            <v>62.836514158286697</v>
          </cell>
          <cell r="H106">
            <v>16.114883292212749</v>
          </cell>
          <cell r="I106">
            <v>18.92033766526756</v>
          </cell>
          <cell r="J106">
            <v>46.575666049646379</v>
          </cell>
          <cell r="K106">
            <v>33.34666943088375</v>
          </cell>
        </row>
        <row r="107">
          <cell r="A107">
            <v>43983</v>
          </cell>
          <cell r="B107">
            <v>206.74387500531597</v>
          </cell>
          <cell r="C107">
            <v>495.93518669389044</v>
          </cell>
          <cell r="D107">
            <v>352.11150617497503</v>
          </cell>
          <cell r="E107">
            <v>141.37229827648611</v>
          </cell>
          <cell r="F107">
            <v>19.207626099174135</v>
          </cell>
          <cell r="G107">
            <v>62.252728464970986</v>
          </cell>
          <cell r="H107">
            <v>16.726359416236221</v>
          </cell>
          <cell r="I107">
            <v>21.054593172719795</v>
          </cell>
          <cell r="J107">
            <v>50.501286004773682</v>
          </cell>
          <cell r="K107">
            <v>35.853995429396548</v>
          </cell>
        </row>
        <row r="108">
          <cell r="A108">
            <v>44075</v>
          </cell>
          <cell r="B108">
            <v>216.87964568844262</v>
          </cell>
          <cell r="C108">
            <v>516.19982290355006</v>
          </cell>
          <cell r="D108">
            <v>359.86238422261516</v>
          </cell>
          <cell r="E108">
            <v>140.65969252086572</v>
          </cell>
          <cell r="F108">
            <v>19.486923983419121</v>
          </cell>
          <cell r="G108">
            <v>61.457459044635641</v>
          </cell>
          <cell r="H108">
            <v>17.046633181488136</v>
          </cell>
          <cell r="I108">
            <v>22.691746755750859</v>
          </cell>
          <cell r="J108">
            <v>54.014009000392363</v>
          </cell>
          <cell r="K108">
            <v>37.651059377980985</v>
          </cell>
        </row>
        <row r="109">
          <cell r="A109">
            <v>44166</v>
          </cell>
          <cell r="B109">
            <v>218.5050367721058</v>
          </cell>
          <cell r="C109">
            <v>539.85172375066145</v>
          </cell>
          <cell r="D109">
            <v>360.02454812369825</v>
          </cell>
          <cell r="E109">
            <v>141.07100000000011</v>
          </cell>
          <cell r="F109">
            <v>19.487421053504054</v>
          </cell>
          <cell r="G109">
            <v>60.961529695975258</v>
          </cell>
          <cell r="H109">
            <v>17.247952072380478</v>
          </cell>
          <cell r="I109">
            <v>23.065543988899808</v>
          </cell>
          <cell r="J109">
            <v>56.986367503021953</v>
          </cell>
          <cell r="K109">
            <v>37.999108331034662</v>
          </cell>
        </row>
        <row r="110">
          <cell r="A110">
            <v>44256</v>
          </cell>
          <cell r="B110">
            <v>228.16164443785837</v>
          </cell>
          <cell r="C110">
            <v>556.9406369684134</v>
          </cell>
          <cell r="D110">
            <v>350.99596090863042</v>
          </cell>
          <cell r="E110">
            <v>143.64619082724042</v>
          </cell>
          <cell r="F110">
            <v>19.662903353790405</v>
          </cell>
          <cell r="G110">
            <v>61.149214155139852</v>
          </cell>
          <cell r="H110">
            <v>17.49531997862309</v>
          </cell>
          <cell r="I110">
            <v>23.888451919984423</v>
          </cell>
          <cell r="J110">
            <v>58.306916318331545</v>
          </cell>
          <cell r="K110">
            <v>36.743784215000844</v>
          </cell>
        </row>
        <row r="111">
          <cell r="A111">
            <v>44348</v>
          </cell>
          <cell r="B111">
            <v>227.94797033006594</v>
          </cell>
          <cell r="C111">
            <v>574.31414744114704</v>
          </cell>
          <cell r="D111">
            <v>349.93514535340597</v>
          </cell>
          <cell r="E111">
            <v>147.36011550800302</v>
          </cell>
          <cell r="F111">
            <v>19.224279441565447</v>
          </cell>
          <cell r="G111">
            <v>61.229199006041632</v>
          </cell>
          <cell r="H111">
            <v>17.229509439345666</v>
          </cell>
          <cell r="I111">
            <v>22.650905240126104</v>
          </cell>
          <cell r="J111">
            <v>57.078382268182267</v>
          </cell>
          <cell r="K111">
            <v>34.76300883807361</v>
          </cell>
        </row>
        <row r="112">
          <cell r="A112">
            <v>44440</v>
          </cell>
          <cell r="B112">
            <v>225.87555915209074</v>
          </cell>
          <cell r="C112">
            <v>588.20888035637972</v>
          </cell>
          <cell r="D112">
            <v>346.32497600173525</v>
          </cell>
          <cell r="E112">
            <v>151.89281909119649</v>
          </cell>
          <cell r="F112">
            <v>19.018634646522155</v>
          </cell>
          <cell r="G112">
            <v>61.315190839699795</v>
          </cell>
          <cell r="H112">
            <v>17.215443398109102</v>
          </cell>
          <cell r="I112">
            <v>21.489246746997772</v>
          </cell>
          <cell r="J112">
            <v>55.982940472802397</v>
          </cell>
          <cell r="K112">
            <v>32.953317112849547</v>
          </cell>
        </row>
        <row r="113">
          <cell r="A113">
            <v>44531</v>
          </cell>
          <cell r="B113">
            <v>251.95955995800142</v>
          </cell>
          <cell r="C113">
            <v>605.78741263503559</v>
          </cell>
          <cell r="D113">
            <v>382.16684850390465</v>
          </cell>
          <cell r="E113">
            <v>154.922</v>
          </cell>
          <cell r="F113">
            <v>18.811189915039915</v>
          </cell>
          <cell r="G113">
            <v>61.395836432422435</v>
          </cell>
          <cell r="H113">
            <v>17.094973423243033</v>
          </cell>
          <cell r="I113">
            <v>23.069658364536526</v>
          </cell>
          <cell r="J113">
            <v>55.428493365822064</v>
          </cell>
          <cell r="K113">
            <v>34.996947995679989</v>
          </cell>
        </row>
        <row r="114">
          <cell r="A114">
            <v>44621</v>
          </cell>
          <cell r="B114">
            <v>254.4718899646943</v>
          </cell>
          <cell r="C114">
            <v>612.97161865170733</v>
          </cell>
          <cell r="D114">
            <v>389.35644574548888</v>
          </cell>
          <cell r="E114">
            <v>157.11057067515341</v>
          </cell>
          <cell r="F114">
            <v>18.573905787796022</v>
          </cell>
          <cell r="G114">
            <v>60.584212357465574</v>
          </cell>
          <cell r="H114">
            <v>17.002103559080449</v>
          </cell>
          <cell r="I114">
            <v>22.506329051663052</v>
          </cell>
          <cell r="J114">
            <v>54.173346672311084</v>
          </cell>
          <cell r="K114">
            <v>34.435843840556515</v>
          </cell>
        </row>
        <row r="115">
          <cell r="A115">
            <v>44713</v>
          </cell>
          <cell r="B115">
            <v>265.60664867666281</v>
          </cell>
          <cell r="C115">
            <v>618.73472068330898</v>
          </cell>
          <cell r="D115">
            <v>413.38514892266613</v>
          </cell>
          <cell r="E115">
            <v>159.3911347291444</v>
          </cell>
          <cell r="F115">
            <v>18.237620906621348</v>
          </cell>
          <cell r="G115">
            <v>60.111653677711416</v>
          </cell>
          <cell r="H115">
            <v>16.769126926586093</v>
          </cell>
          <cell r="I115">
            <v>22.524181091208504</v>
          </cell>
          <cell r="J115">
            <v>52.446751290444169</v>
          </cell>
          <cell r="K115">
            <v>35.072666635946412</v>
          </cell>
        </row>
        <row r="116">
          <cell r="A116">
            <v>44805</v>
          </cell>
          <cell r="B116">
            <v>275.87147197434615</v>
          </cell>
          <cell r="C116">
            <v>627.5088411648278</v>
          </cell>
          <cell r="D116">
            <v>433.16391850479977</v>
          </cell>
          <cell r="E116">
            <v>158.28352146153469</v>
          </cell>
          <cell r="F116">
            <v>17.756535787398224</v>
          </cell>
          <cell r="G116">
            <v>59.72009876138322</v>
          </cell>
          <cell r="H116">
            <v>16.364928311614825</v>
          </cell>
          <cell r="I116">
            <v>22.67978046668264</v>
          </cell>
          <cell r="J116">
            <v>51.71015548322594</v>
          </cell>
          <cell r="K116">
            <v>35.658274212151049</v>
          </cell>
        </row>
        <row r="117">
          <cell r="A117">
            <v>44896</v>
          </cell>
          <cell r="B117">
            <v>262.19384115295719</v>
          </cell>
          <cell r="C117">
            <v>634.56908475023488</v>
          </cell>
          <cell r="D117">
            <v>431.91459946689486</v>
          </cell>
          <cell r="E117">
            <v>156.23699999999999</v>
          </cell>
          <cell r="F117">
            <v>17.419473525771817</v>
          </cell>
          <cell r="G117">
            <v>59.369009067209888</v>
          </cell>
          <cell r="H117">
            <v>16.068838977350548</v>
          </cell>
          <cell r="I117">
            <v>21.441377034347845</v>
          </cell>
          <cell r="J117">
            <v>51.932567772172241</v>
          </cell>
          <cell r="K117">
            <v>35.378990449383572</v>
          </cell>
        </row>
        <row r="118">
          <cell r="A118">
            <v>44986</v>
          </cell>
          <cell r="B118">
            <v>261.11693637318257</v>
          </cell>
          <cell r="C118">
            <v>641.37198788861542</v>
          </cell>
          <cell r="D118">
            <v>434.52510469273943</v>
          </cell>
          <cell r="E118">
            <v>155.58218495120209</v>
          </cell>
          <cell r="F118">
            <v>17.245950296474195</v>
          </cell>
          <cell r="G118">
            <v>59.802068890687153</v>
          </cell>
          <cell r="H118">
            <v>15.901341971040944</v>
          </cell>
          <cell r="I118">
            <v>21.311209226015052</v>
          </cell>
          <cell r="J118">
            <v>52.415115230151564</v>
          </cell>
          <cell r="K118">
            <v>35.466258035455098</v>
          </cell>
        </row>
        <row r="119">
          <cell r="A119">
            <v>45078</v>
          </cell>
          <cell r="B119">
            <v>258.80580843564621</v>
          </cell>
          <cell r="C119">
            <v>632.91372339855559</v>
          </cell>
          <cell r="D119">
            <v>435.48339734174783</v>
          </cell>
          <cell r="E119">
            <v>155.539308383075</v>
          </cell>
          <cell r="F119">
            <v>17.203754893218985</v>
          </cell>
          <cell r="G119">
            <v>60.678386168111246</v>
          </cell>
          <cell r="H119">
            <v>15.887014392142152</v>
          </cell>
          <cell r="I119">
            <v>21.404955687381868</v>
          </cell>
          <cell r="J119">
            <v>52.289581120985204</v>
          </cell>
          <cell r="K119">
            <v>36.004841806007157</v>
          </cell>
        </row>
        <row r="120">
          <cell r="A120">
            <v>45170</v>
          </cell>
          <cell r="B120">
            <v>262.5060561825847</v>
          </cell>
          <cell r="C120">
            <v>616.30674088932369</v>
          </cell>
          <cell r="D120">
            <v>428.41611534867064</v>
          </cell>
          <cell r="E120">
            <v>156.75097020596502</v>
          </cell>
          <cell r="F120">
            <v>17.318730406186958</v>
          </cell>
          <cell r="G120">
            <v>61.888510809642142</v>
          </cell>
          <cell r="H120">
            <v>16.038057485296918</v>
          </cell>
          <cell r="I120">
            <v>22.14598760855225</v>
          </cell>
          <cell r="J120">
            <v>51.876301158936712</v>
          </cell>
          <cell r="K120">
            <v>36.071541464104072</v>
          </cell>
        </row>
        <row r="121">
          <cell r="A121">
            <v>45261</v>
          </cell>
          <cell r="B121">
            <v>269.15235054006058</v>
          </cell>
          <cell r="C121">
            <v>594.02378375980243</v>
          </cell>
          <cell r="D121">
            <v>408.33164565859909</v>
          </cell>
          <cell r="E121">
            <v>158.7581274204837</v>
          </cell>
          <cell r="F121">
            <v>17.531219746047473</v>
          </cell>
          <cell r="G121">
            <v>62.919839068194861</v>
          </cell>
          <cell r="H121">
            <v>16.229068196021583</v>
          </cell>
          <cell r="I121">
            <v>23.007782723645015</v>
          </cell>
          <cell r="J121">
            <v>50.687154385731212</v>
          </cell>
          <cell r="K121">
            <v>34.860278140779918</v>
          </cell>
        </row>
        <row r="122">
          <cell r="A122">
            <v>45352</v>
          </cell>
          <cell r="B122">
            <v>277.58848701880208</v>
          </cell>
          <cell r="C122">
            <v>578.56287693141894</v>
          </cell>
          <cell r="D122">
            <v>425.35813979019025</v>
          </cell>
          <cell r="E122">
            <v>159.09673139527962</v>
          </cell>
          <cell r="F122">
            <v>17.58094000618923</v>
          </cell>
          <cell r="G122">
            <v>63.541984211389725</v>
          </cell>
          <cell r="H122">
            <v>16.225889243686172</v>
          </cell>
          <cell r="I122">
            <v>23.957048690651977</v>
          </cell>
          <cell r="J122">
            <v>49.900943049894423</v>
          </cell>
          <cell r="K122">
            <v>36.70940008392207</v>
          </cell>
        </row>
        <row r="123">
          <cell r="A123">
            <v>45444</v>
          </cell>
          <cell r="B123">
            <v>275.69005512956352</v>
          </cell>
          <cell r="C123">
            <v>580.45829068036358</v>
          </cell>
          <cell r="D123">
            <v>415.31034635550293</v>
          </cell>
          <cell r="E123">
            <v>158.16262494493714</v>
          </cell>
          <cell r="F123">
            <v>17.483732399571316</v>
          </cell>
          <cell r="G123">
            <v>63.675190630245595</v>
          </cell>
          <cell r="H123">
            <v>16.072907216807661</v>
          </cell>
          <cell r="I123">
            <v>23.947952037703462</v>
          </cell>
          <cell r="J123">
            <v>50.464174328602219</v>
          </cell>
          <cell r="K123">
            <v>36.117047885635863</v>
          </cell>
        </row>
      </sheetData>
      <sheetData sheetId="1" refreshError="1"/>
      <sheetData sheetId="2" refreshError="1"/>
      <sheetData sheetId="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escripción"/>
      <sheetName val="base_renta"/>
      <sheetName val="calculos"/>
      <sheetName val="PII-RESUMEN"/>
      <sheetName val="CCTE-TO"/>
      <sheetName val="ANIP-TO"/>
      <sheetName val="1994-1999_RENF-TO"/>
      <sheetName val="CFIN-TO"/>
      <sheetName val="1994-1999 CFIN-TO"/>
      <sheetName val="Fuente"/>
      <sheetName val="DX"/>
    </sheetNames>
    <sheetDataSet>
      <sheetData sheetId="0" refreshError="1"/>
      <sheetData sheetId="1">
        <row r="22">
          <cell r="A22">
            <v>36586</v>
          </cell>
          <cell r="B22">
            <v>-13.703240772359489</v>
          </cell>
          <cell r="C22">
            <v>-27.115617858761581</v>
          </cell>
          <cell r="D22">
            <v>-40352.870097213825</v>
          </cell>
          <cell r="E22">
            <v>-2.357552330497882</v>
          </cell>
          <cell r="F22">
            <v>20.284864948099724</v>
          </cell>
          <cell r="G22">
            <v>36.474405605443444</v>
          </cell>
          <cell r="H22">
            <v>16.189540657343681</v>
          </cell>
          <cell r="I22">
            <v>-3508.4578723410914</v>
          </cell>
        </row>
        <row r="23">
          <cell r="A23">
            <v>36678</v>
          </cell>
          <cell r="B23">
            <v>-13.275602839355169</v>
          </cell>
          <cell r="C23">
            <v>-24.579157021823885</v>
          </cell>
          <cell r="D23">
            <v>-35852.143194300974</v>
          </cell>
          <cell r="E23">
            <v>-2.2735720245187094</v>
          </cell>
          <cell r="F23">
            <v>20.552538877195506</v>
          </cell>
          <cell r="G23">
            <v>36.620609853001184</v>
          </cell>
          <cell r="H23">
            <v>16.068070975805643</v>
          </cell>
          <cell r="I23">
            <v>-3316.32324547284</v>
          </cell>
        </row>
        <row r="24">
          <cell r="A24">
            <v>36770</v>
          </cell>
          <cell r="B24">
            <v>-13.324617050919334</v>
          </cell>
          <cell r="C24">
            <v>-23.697863402226176</v>
          </cell>
          <cell r="D24">
            <v>-34400.164886308929</v>
          </cell>
          <cell r="E24">
            <v>-2.2512970232114871</v>
          </cell>
          <cell r="F24">
            <v>20.820212806291288</v>
          </cell>
          <cell r="G24">
            <v>36.766814100558925</v>
          </cell>
          <cell r="H24">
            <v>15.946601294267605</v>
          </cell>
          <cell r="I24">
            <v>-3268.0156641993485</v>
          </cell>
        </row>
        <row r="25">
          <cell r="A25">
            <v>36861</v>
          </cell>
          <cell r="B25">
            <v>-12.398492637825148</v>
          </cell>
          <cell r="C25">
            <v>-22.315492872598409</v>
          </cell>
          <cell r="D25">
            <v>-32328.03433832711</v>
          </cell>
          <cell r="E25">
            <v>-2.1199718228968489</v>
          </cell>
          <cell r="F25">
            <v>20.75147014522382</v>
          </cell>
          <cell r="G25">
            <v>36.313983653836985</v>
          </cell>
          <cell r="H25">
            <v>15.562513508613158</v>
          </cell>
          <cell r="I25">
            <v>-3071.1632621410758</v>
          </cell>
        </row>
        <row r="26">
          <cell r="A26">
            <v>36951</v>
          </cell>
          <cell r="B26">
            <v>-11.601242416198623</v>
          </cell>
          <cell r="C26">
            <v>-23.037028373820053</v>
          </cell>
          <cell r="D26">
            <v>-32601.430791473136</v>
          </cell>
          <cell r="E26">
            <v>-1.9860147848075513</v>
          </cell>
          <cell r="F26">
            <v>21.297803442075253</v>
          </cell>
          <cell r="G26">
            <v>36.989991978289503</v>
          </cell>
          <cell r="H26">
            <v>15.69218853621425</v>
          </cell>
          <cell r="I26">
            <v>-2810.5588319423214</v>
          </cell>
        </row>
        <row r="27">
          <cell r="A27">
            <v>37043</v>
          </cell>
          <cell r="B27">
            <v>-10.606607325230394</v>
          </cell>
          <cell r="C27">
            <v>-24.989626036358104</v>
          </cell>
          <cell r="D27">
            <v>-34803.465848382788</v>
          </cell>
          <cell r="E27">
            <v>-1.8351756620450483</v>
          </cell>
          <cell r="F27">
            <v>22.794306211731772</v>
          </cell>
          <cell r="G27">
            <v>38.475081097387879</v>
          </cell>
          <cell r="H27">
            <v>15.680774885656113</v>
          </cell>
          <cell r="I27">
            <v>-2555.879523240611</v>
          </cell>
        </row>
        <row r="28">
          <cell r="A28">
            <v>37135</v>
          </cell>
          <cell r="B28">
            <v>-8.9570554432858831</v>
          </cell>
          <cell r="C28">
            <v>-24.343698724627398</v>
          </cell>
          <cell r="D28">
            <v>-33937.390401600394</v>
          </cell>
          <cell r="E28">
            <v>-1.5997287733326575</v>
          </cell>
          <cell r="F28">
            <v>23.148057011637427</v>
          </cell>
          <cell r="G28">
            <v>39.003490953794959</v>
          </cell>
          <cell r="H28">
            <v>15.855433942157529</v>
          </cell>
          <cell r="I28">
            <v>-2230.1713692480257</v>
          </cell>
        </row>
        <row r="29">
          <cell r="A29">
            <v>37226</v>
          </cell>
          <cell r="B29">
            <v>-7.4017105730486215</v>
          </cell>
          <cell r="C29">
            <v>-25.473397985549092</v>
          </cell>
          <cell r="D29">
            <v>-35588.864279373367</v>
          </cell>
          <cell r="E29">
            <v>-1.3196055349891005</v>
          </cell>
          <cell r="F29">
            <v>23.983062295320707</v>
          </cell>
          <cell r="G29">
            <v>39.909818346279977</v>
          </cell>
          <cell r="H29">
            <v>15.926756050959275</v>
          </cell>
          <cell r="I29">
            <v>-1843.6198544724566</v>
          </cell>
        </row>
        <row r="30">
          <cell r="A30">
            <v>37316</v>
          </cell>
          <cell r="B30">
            <v>-6.80981184366268</v>
          </cell>
          <cell r="C30">
            <v>-25.722712948480677</v>
          </cell>
          <cell r="D30">
            <v>-36195.469871282905</v>
          </cell>
          <cell r="E30">
            <v>-1.2218288650528322</v>
          </cell>
          <cell r="F30">
            <v>23.032967179157872</v>
          </cell>
          <cell r="G30">
            <v>38.535426215630622</v>
          </cell>
          <cell r="H30">
            <v>15.502459036472743</v>
          </cell>
          <cell r="I30">
            <v>-1719.284818885938</v>
          </cell>
        </row>
        <row r="31">
          <cell r="A31">
            <v>37408</v>
          </cell>
          <cell r="B31">
            <v>-6.6765773831135018</v>
          </cell>
          <cell r="C31">
            <v>-25.868850407611134</v>
          </cell>
          <cell r="D31">
            <v>-36902.967940717266</v>
          </cell>
          <cell r="E31">
            <v>-1.2287703943615289</v>
          </cell>
          <cell r="F31">
            <v>22.095273861087421</v>
          </cell>
          <cell r="G31">
            <v>37.12821757172032</v>
          </cell>
          <cell r="H31">
            <v>15.032943710632896</v>
          </cell>
          <cell r="I31">
            <v>-1752.8909771840702</v>
          </cell>
        </row>
        <row r="32">
          <cell r="A32">
            <v>37500</v>
          </cell>
          <cell r="B32">
            <v>-7.2190176201642071</v>
          </cell>
          <cell r="C32">
            <v>-25.875123249725419</v>
          </cell>
          <cell r="D32">
            <v>-36361.467605145335</v>
          </cell>
          <cell r="E32">
            <v>-1.2290683543619574</v>
          </cell>
          <cell r="F32">
            <v>22.745100742679444</v>
          </cell>
          <cell r="G32">
            <v>37.84783141068813</v>
          </cell>
          <cell r="H32">
            <v>15.102730668008684</v>
          </cell>
          <cell r="I32">
            <v>-1727.1697112444035</v>
          </cell>
        </row>
        <row r="33">
          <cell r="A33">
            <v>37591</v>
          </cell>
          <cell r="B33">
            <v>-7.3277133382030648</v>
          </cell>
          <cell r="C33">
            <v>-27.476671050225892</v>
          </cell>
          <cell r="D33">
            <v>-37605.342904396734</v>
          </cell>
          <cell r="E33">
            <v>-1.2244564122779236</v>
          </cell>
          <cell r="F33">
            <v>23.234241393653505</v>
          </cell>
          <cell r="G33">
            <v>38.029608301667309</v>
          </cell>
          <cell r="H33">
            <v>14.795366908013808</v>
          </cell>
          <cell r="I33">
            <v>-1675.8254000649813</v>
          </cell>
        </row>
        <row r="34">
          <cell r="A34">
            <v>37681</v>
          </cell>
          <cell r="B34">
            <v>-7.4880559073258395</v>
          </cell>
          <cell r="C34">
            <v>-29.874690634240142</v>
          </cell>
          <cell r="D34">
            <v>-39247.747632874132</v>
          </cell>
          <cell r="E34">
            <v>-1.2696743519552061</v>
          </cell>
          <cell r="F34">
            <v>24.440199654181576</v>
          </cell>
          <cell r="G34">
            <v>39.823450535294448</v>
          </cell>
          <cell r="H34">
            <v>15.383250881112875</v>
          </cell>
          <cell r="I34">
            <v>-1668.0292743971506</v>
          </cell>
        </row>
        <row r="35">
          <cell r="A35">
            <v>37773</v>
          </cell>
          <cell r="B35">
            <v>-7.1889031066366194</v>
          </cell>
          <cell r="C35">
            <v>-30.967762915780135</v>
          </cell>
          <cell r="D35">
            <v>-39488.438810489024</v>
          </cell>
          <cell r="E35">
            <v>-1.3137105674428602</v>
          </cell>
          <cell r="F35">
            <v>25.288878928021031</v>
          </cell>
          <cell r="G35">
            <v>41.127673669338641</v>
          </cell>
          <cell r="H35">
            <v>15.838794741317608</v>
          </cell>
          <cell r="I35">
            <v>-1675.173615163714</v>
          </cell>
        </row>
        <row r="36">
          <cell r="A36">
            <v>37865</v>
          </cell>
          <cell r="B36">
            <v>-6.6375496775883418</v>
          </cell>
          <cell r="C36">
            <v>-31.648012995041423</v>
          </cell>
          <cell r="D36">
            <v>-40182.591956734243</v>
          </cell>
          <cell r="E36">
            <v>-1.265920519801657</v>
          </cell>
          <cell r="F36">
            <v>25.797252268780866</v>
          </cell>
          <cell r="G36">
            <v>40.761813573412859</v>
          </cell>
          <cell r="H36">
            <v>14.964561304631996</v>
          </cell>
          <cell r="I36">
            <v>-1607.3036782693698</v>
          </cell>
        </row>
        <row r="37">
          <cell r="A37">
            <v>37956</v>
          </cell>
          <cell r="B37">
            <v>-6.4071199784982475</v>
          </cell>
          <cell r="C37">
            <v>-30.797840460886288</v>
          </cell>
          <cell r="D37">
            <v>-39781.975099255789</v>
          </cell>
          <cell r="E37">
            <v>-1.2319136184354516</v>
          </cell>
          <cell r="F37">
            <v>25.979409429471296</v>
          </cell>
          <cell r="G37">
            <v>40.224927751607524</v>
          </cell>
          <cell r="H37">
            <v>14.245518322136231</v>
          </cell>
          <cell r="I37">
            <v>-1591.2790039702318</v>
          </cell>
        </row>
        <row r="38">
          <cell r="A38">
            <v>38047</v>
          </cell>
          <cell r="B38">
            <v>-6.1400477138109251</v>
          </cell>
          <cell r="C38">
            <v>-30.914161142353386</v>
          </cell>
          <cell r="D38">
            <v>-41622.124022517732</v>
          </cell>
          <cell r="E38">
            <v>-1.2365664456941354</v>
          </cell>
          <cell r="F38">
            <v>24.368631579033487</v>
          </cell>
          <cell r="G38">
            <v>37.955997963863105</v>
          </cell>
          <cell r="H38">
            <v>13.587366384829618</v>
          </cell>
          <cell r="I38">
            <v>-1664.8849609007093</v>
          </cell>
        </row>
        <row r="39">
          <cell r="A39">
            <v>38139</v>
          </cell>
          <cell r="B39">
            <v>-5.8229406292003816</v>
          </cell>
          <cell r="C39">
            <v>-29.046315968286056</v>
          </cell>
          <cell r="D39">
            <v>-40603.637361609835</v>
          </cell>
          <cell r="E39">
            <v>-1.1629872604489535</v>
          </cell>
          <cell r="F39">
            <v>23.388712112633396</v>
          </cell>
          <cell r="G39">
            <v>36.157522310005803</v>
          </cell>
          <cell r="H39">
            <v>12.768810197372401</v>
          </cell>
          <cell r="I39">
            <v>-1625.7315740488314</v>
          </cell>
        </row>
        <row r="40">
          <cell r="A40">
            <v>38231</v>
          </cell>
          <cell r="B40">
            <v>-5.9594279283496023</v>
          </cell>
          <cell r="C40">
            <v>-27.523917704026047</v>
          </cell>
          <cell r="D40">
            <v>-40341.68014250225</v>
          </cell>
          <cell r="E40">
            <v>-1.2181483890102154</v>
          </cell>
          <cell r="F40">
            <v>22.624648689059484</v>
          </cell>
          <cell r="G40">
            <v>34.918881215312133</v>
          </cell>
          <cell r="H40">
            <v>12.294232526252641</v>
          </cell>
          <cell r="I40">
            <v>-1785.4345156818383</v>
          </cell>
        </row>
        <row r="41">
          <cell r="A41">
            <v>38322</v>
          </cell>
          <cell r="B41">
            <v>-6.2953902545685194</v>
          </cell>
          <cell r="C41">
            <v>-26.534604499236451</v>
          </cell>
          <cell r="D41">
            <v>-41081.362212113221</v>
          </cell>
          <cell r="E41">
            <v>-1.3119887780178023</v>
          </cell>
          <cell r="F41">
            <v>22.032254597808084</v>
          </cell>
          <cell r="G41">
            <v>33.683658442072797</v>
          </cell>
          <cell r="H41">
            <v>11.651403844264706</v>
          </cell>
          <cell r="I41">
            <v>-2031.2451315989315</v>
          </cell>
        </row>
        <row r="42">
          <cell r="A42">
            <v>38412</v>
          </cell>
          <cell r="B42">
            <v>-6.5211470571419543</v>
          </cell>
          <cell r="C42">
            <v>-25.253119176201817</v>
          </cell>
          <cell r="D42">
            <v>-41370.634745912008</v>
          </cell>
          <cell r="E42">
            <v>-1.3756840325422843</v>
          </cell>
          <cell r="F42">
            <v>20.527587159870581</v>
          </cell>
          <cell r="G42">
            <v>31.384970408127572</v>
          </cell>
          <cell r="H42">
            <v>10.857383248256987</v>
          </cell>
          <cell r="I42">
            <v>-2253.6986911986742</v>
          </cell>
        </row>
        <row r="43">
          <cell r="A43">
            <v>38504</v>
          </cell>
          <cell r="B43">
            <v>-6.9021101930028781</v>
          </cell>
          <cell r="C43">
            <v>-24.183802610911577</v>
          </cell>
          <cell r="D43">
            <v>-41871.776332237678</v>
          </cell>
          <cell r="E43">
            <v>-1.4311898810754311</v>
          </cell>
          <cell r="F43">
            <v>17.680368727069915</v>
          </cell>
          <cell r="G43">
            <v>27.931513524277435</v>
          </cell>
          <cell r="H43">
            <v>10.251144797207518</v>
          </cell>
          <cell r="I43">
            <v>-2477.9586384117224</v>
          </cell>
        </row>
        <row r="44">
          <cell r="A44">
            <v>38596</v>
          </cell>
          <cell r="B44">
            <v>-7.491661716178184</v>
          </cell>
          <cell r="C44">
            <v>-23.943037010055548</v>
          </cell>
          <cell r="D44">
            <v>-42973.693970102358</v>
          </cell>
          <cell r="E44">
            <v>-1.5403977326391205</v>
          </cell>
          <cell r="F44">
            <v>16.831709221095139</v>
          </cell>
          <cell r="G44">
            <v>26.813558600686306</v>
          </cell>
          <cell r="H44">
            <v>9.981849379591166</v>
          </cell>
          <cell r="I44">
            <v>-2764.7528894046322</v>
          </cell>
        </row>
        <row r="45">
          <cell r="A45">
            <v>38687</v>
          </cell>
          <cell r="B45">
            <v>-7.8235269697934982</v>
          </cell>
          <cell r="C45">
            <v>-23.168385448746211</v>
          </cell>
          <cell r="D45">
            <v>-42978.771042583168</v>
          </cell>
          <cell r="E45">
            <v>-1.6151403134556275</v>
          </cell>
          <cell r="F45">
            <v>16.606392306185153</v>
          </cell>
          <cell r="G45">
            <v>26.435372107703813</v>
          </cell>
          <cell r="H45">
            <v>9.8289798015186616</v>
          </cell>
          <cell r="I45">
            <v>-2996.1839976817196</v>
          </cell>
        </row>
        <row r="46">
          <cell r="A46">
            <v>38777</v>
          </cell>
          <cell r="B46">
            <v>-8.1777227077734622</v>
          </cell>
          <cell r="C46">
            <v>-22.854830448413097</v>
          </cell>
          <cell r="D46">
            <v>-43675.300370681245</v>
          </cell>
          <cell r="E46">
            <v>-1.7002887974726679</v>
          </cell>
          <cell r="F46">
            <v>15.506466023062494</v>
          </cell>
          <cell r="G46">
            <v>24.921507882646942</v>
          </cell>
          <cell r="H46">
            <v>9.4150418595844521</v>
          </cell>
          <cell r="I46">
            <v>-3249.2310154801166</v>
          </cell>
        </row>
        <row r="47">
          <cell r="A47">
            <v>38869</v>
          </cell>
          <cell r="B47">
            <v>-8.5808667618294958</v>
          </cell>
          <cell r="C47">
            <v>-21.648643799872424</v>
          </cell>
          <cell r="D47">
            <v>-41673.546746172302</v>
          </cell>
          <cell r="E47">
            <v>-1.7107502502789811</v>
          </cell>
          <cell r="F47">
            <v>14.708612272121414</v>
          </cell>
          <cell r="G47">
            <v>24.07284287426782</v>
          </cell>
          <cell r="H47">
            <v>9.3642306021464066</v>
          </cell>
          <cell r="I47">
            <v>-3293.1869166994752</v>
          </cell>
        </row>
        <row r="48">
          <cell r="A48">
            <v>38961</v>
          </cell>
          <cell r="B48">
            <v>-8.8146709801367233</v>
          </cell>
          <cell r="C48">
            <v>-22.058673699304439</v>
          </cell>
          <cell r="D48">
            <v>-42976.3786614743</v>
          </cell>
          <cell r="E48">
            <v>-1.8198405801926161</v>
          </cell>
          <cell r="F48">
            <v>16.081929757995443</v>
          </cell>
          <cell r="G48">
            <v>24.926916065646722</v>
          </cell>
          <cell r="H48">
            <v>8.8449863076512756</v>
          </cell>
          <cell r="I48">
            <v>-3545.5512395716296</v>
          </cell>
        </row>
        <row r="49">
          <cell r="A49">
            <v>39052</v>
          </cell>
          <cell r="B49">
            <v>-8.8311243282758518</v>
          </cell>
          <cell r="C49">
            <v>-23.064624448144862</v>
          </cell>
          <cell r="D49">
            <v>-46640.770583850084</v>
          </cell>
          <cell r="E49">
            <v>-1.902831516971951</v>
          </cell>
          <cell r="F49">
            <v>16.243533097928356</v>
          </cell>
          <cell r="G49">
            <v>24.769157281579272</v>
          </cell>
          <cell r="H49">
            <v>8.5256241836509172</v>
          </cell>
          <cell r="I49">
            <v>-3847.8635731676322</v>
          </cell>
        </row>
        <row r="50">
          <cell r="A50">
            <v>39142</v>
          </cell>
          <cell r="B50">
            <v>-8.6647800896555172</v>
          </cell>
          <cell r="C50">
            <v>-23.430517251374912</v>
          </cell>
          <cell r="D50">
            <v>-48898.599167313987</v>
          </cell>
          <cell r="E50">
            <v>-1.9330176732384303</v>
          </cell>
          <cell r="F50">
            <v>16.163755906699066</v>
          </cell>
          <cell r="G50">
            <v>25.020081706501934</v>
          </cell>
          <cell r="H50">
            <v>8.8563257998028657</v>
          </cell>
          <cell r="I50">
            <v>-4034.1344313034037</v>
          </cell>
        </row>
        <row r="51">
          <cell r="A51">
            <v>39234</v>
          </cell>
          <cell r="B51">
            <v>-8.2277735195655737</v>
          </cell>
          <cell r="C51">
            <v>-23.116794102217597</v>
          </cell>
          <cell r="D51">
            <v>-51434.002921517764</v>
          </cell>
          <cell r="E51">
            <v>-1.9071355134329517</v>
          </cell>
          <cell r="F51">
            <v>15.301950470167732</v>
          </cell>
          <cell r="G51">
            <v>23.701444417916235</v>
          </cell>
          <cell r="H51">
            <v>8.3994939477484998</v>
          </cell>
          <cell r="I51">
            <v>-4243.3052410252158</v>
          </cell>
        </row>
        <row r="52">
          <cell r="A52">
            <v>39326</v>
          </cell>
          <cell r="B52">
            <v>-8.1345861498730834</v>
          </cell>
          <cell r="C52">
            <v>-22.33098004181841</v>
          </cell>
          <cell r="D52">
            <v>-52887.670642997786</v>
          </cell>
          <cell r="E52">
            <v>-1.8263551534201488</v>
          </cell>
          <cell r="F52">
            <v>14.439077434971715</v>
          </cell>
          <cell r="G52">
            <v>22.264972901212417</v>
          </cell>
          <cell r="H52">
            <v>7.8258954662407021</v>
          </cell>
          <cell r="I52">
            <v>-4325.4559204451762</v>
          </cell>
        </row>
        <row r="53">
          <cell r="A53">
            <v>39417</v>
          </cell>
          <cell r="B53">
            <v>-7.3179954906320166</v>
          </cell>
          <cell r="C53">
            <v>-21.701510691757935</v>
          </cell>
          <cell r="D53">
            <v>-53856.962228578843</v>
          </cell>
          <cell r="E53">
            <v>-1.633738728286777</v>
          </cell>
          <cell r="F53">
            <v>13.941764463244382</v>
          </cell>
          <cell r="G53">
            <v>21.553561211210457</v>
          </cell>
          <cell r="H53">
            <v>7.6117967479660695</v>
          </cell>
          <cell r="I53">
            <v>-4054.4737290627709</v>
          </cell>
        </row>
        <row r="54">
          <cell r="A54">
            <v>39508</v>
          </cell>
          <cell r="B54">
            <v>-5.7365087585258401</v>
          </cell>
          <cell r="C54">
            <v>-21.334404553009932</v>
          </cell>
          <cell r="D54">
            <v>-55850.954875261756</v>
          </cell>
          <cell r="E54">
            <v>-1.3204964108415425</v>
          </cell>
          <cell r="F54">
            <v>13.317286156136809</v>
          </cell>
          <cell r="G54">
            <v>20.497134422070996</v>
          </cell>
          <cell r="H54">
            <v>7.1798482659341882</v>
          </cell>
          <cell r="I54">
            <v>-3456.9038602228547</v>
          </cell>
        </row>
        <row r="55">
          <cell r="A55">
            <v>39600</v>
          </cell>
          <cell r="B55">
            <v>-4.2881332846923028</v>
          </cell>
          <cell r="C55">
            <v>-20.309252670467792</v>
          </cell>
          <cell r="D55">
            <v>-56010.265968192427</v>
          </cell>
          <cell r="E55">
            <v>-1.0321225673546328</v>
          </cell>
          <cell r="F55">
            <v>12.443357453749327</v>
          </cell>
          <cell r="G55">
            <v>19.29297088673783</v>
          </cell>
          <cell r="H55">
            <v>6.8496134329885052</v>
          </cell>
          <cell r="I55">
            <v>-2846.4592197116544</v>
          </cell>
        </row>
        <row r="56">
          <cell r="A56">
            <v>39692</v>
          </cell>
          <cell r="B56">
            <v>-4.4067911492380958</v>
          </cell>
          <cell r="C56">
            <v>-19.984912942569686</v>
          </cell>
          <cell r="D56">
            <v>-56908.448892191234</v>
          </cell>
          <cell r="E56">
            <v>-0.99924564712848429</v>
          </cell>
          <cell r="F56">
            <v>11.609246215257327</v>
          </cell>
          <cell r="G56">
            <v>18.454510120001473</v>
          </cell>
          <cell r="H56">
            <v>6.8452639047441464</v>
          </cell>
          <cell r="I56">
            <v>-2845.4224446095618</v>
          </cell>
        </row>
        <row r="57">
          <cell r="A57">
            <v>39783</v>
          </cell>
          <cell r="B57">
            <v>-4.6723868075324457</v>
          </cell>
          <cell r="C57">
            <v>-21.277602044073809</v>
          </cell>
          <cell r="D57">
            <v>-61464.422694312772</v>
          </cell>
          <cell r="E57">
            <v>-0.86107795772111195</v>
          </cell>
          <cell r="F57">
            <v>12.073999358417188</v>
          </cell>
          <cell r="G57">
            <v>18.997977886387254</v>
          </cell>
          <cell r="H57">
            <v>6.9239785279700632</v>
          </cell>
          <cell r="I57">
            <v>-2487.3883559104693</v>
          </cell>
        </row>
        <row r="58">
          <cell r="A58">
            <v>39873</v>
          </cell>
          <cell r="B58">
            <v>-4.071831638045639</v>
          </cell>
          <cell r="C58">
            <v>-22.541743464726924</v>
          </cell>
          <cell r="D58">
            <v>-62861.384440896225</v>
          </cell>
          <cell r="E58">
            <v>-0.73260666260362506</v>
          </cell>
          <cell r="F58">
            <v>13.039289091175835</v>
          </cell>
          <cell r="G58">
            <v>19.947154852418862</v>
          </cell>
          <cell r="H58">
            <v>6.9078657612430261</v>
          </cell>
          <cell r="I58">
            <v>-2042.9949943291274</v>
          </cell>
        </row>
        <row r="59">
          <cell r="A59">
            <v>39965</v>
          </cell>
          <cell r="B59">
            <v>-3.7555837987941576</v>
          </cell>
          <cell r="C59">
            <v>-24.261374122883758</v>
          </cell>
          <cell r="D59">
            <v>-64188.207319304514</v>
          </cell>
          <cell r="E59">
            <v>-0.78849465899372206</v>
          </cell>
          <cell r="F59">
            <v>13.926563144131245</v>
          </cell>
          <cell r="G59">
            <v>20.73107279714317</v>
          </cell>
          <cell r="H59">
            <v>6.8045096530119222</v>
          </cell>
          <cell r="I59">
            <v>-2086.1167378773966</v>
          </cell>
        </row>
        <row r="60">
          <cell r="A60">
            <v>40057</v>
          </cell>
          <cell r="B60">
            <v>-3.3615826480910749</v>
          </cell>
          <cell r="C60">
            <v>-25.059258218458591</v>
          </cell>
          <cell r="D60">
            <v>-65315.562687875914</v>
          </cell>
          <cell r="E60">
            <v>-0.81442589209990424</v>
          </cell>
          <cell r="F60">
            <v>15.868815874109274</v>
          </cell>
          <cell r="G60">
            <v>23.132417310419026</v>
          </cell>
          <cell r="H60">
            <v>7.2636014363097523</v>
          </cell>
          <cell r="I60">
            <v>-2122.7557873559667</v>
          </cell>
        </row>
        <row r="61">
          <cell r="A61">
            <v>40148</v>
          </cell>
          <cell r="B61">
            <v>-3.3021134129190206</v>
          </cell>
          <cell r="C61">
            <v>-24.422147372937577</v>
          </cell>
          <cell r="D61">
            <v>-66686.026866996646</v>
          </cell>
          <cell r="E61">
            <v>-0.79371978962047129</v>
          </cell>
          <cell r="F61">
            <v>15.858938285663825</v>
          </cell>
          <cell r="G61">
            <v>22.933382528194628</v>
          </cell>
          <cell r="H61">
            <v>7.074444242530797</v>
          </cell>
          <cell r="I61">
            <v>-2167.2958731773911</v>
          </cell>
        </row>
        <row r="62">
          <cell r="A62">
            <v>40238</v>
          </cell>
          <cell r="B62">
            <v>-3.2559115187063474</v>
          </cell>
          <cell r="C62">
            <v>-23.120106199558887</v>
          </cell>
          <cell r="D62">
            <v>-67711.706317629127</v>
          </cell>
          <cell r="E62">
            <v>-0.75140345148566379</v>
          </cell>
          <cell r="F62">
            <v>14.509667145026528</v>
          </cell>
          <cell r="G62">
            <v>21.419473384941732</v>
          </cell>
          <cell r="H62">
            <v>6.9098062399152047</v>
          </cell>
          <cell r="I62">
            <v>-2200.630455322947</v>
          </cell>
        </row>
        <row r="63">
          <cell r="A63">
            <v>40330</v>
          </cell>
          <cell r="B63">
            <v>-3.3158953420403856</v>
          </cell>
          <cell r="C63">
            <v>-22.808665019771681</v>
          </cell>
          <cell r="D63">
            <v>-70389.085507960001</v>
          </cell>
          <cell r="E63">
            <v>-0.74128161314257957</v>
          </cell>
          <cell r="F63">
            <v>14.241779413902854</v>
          </cell>
          <cell r="G63">
            <v>21.037428249108686</v>
          </cell>
          <cell r="H63">
            <v>6.7956488352058297</v>
          </cell>
          <cell r="I63">
            <v>-2287.6452790087001</v>
          </cell>
        </row>
        <row r="64">
          <cell r="A64">
            <v>40422</v>
          </cell>
          <cell r="B64">
            <v>-3.2280831764068894</v>
          </cell>
          <cell r="C64">
            <v>-23.088078237434605</v>
          </cell>
          <cell r="D64">
            <v>-74113.745893075524</v>
          </cell>
          <cell r="E64">
            <v>-0.75036254271662473</v>
          </cell>
          <cell r="F64">
            <v>13.957606955225843</v>
          </cell>
          <cell r="G64">
            <v>22.37696676668433</v>
          </cell>
          <cell r="H64">
            <v>8.4193598114584844</v>
          </cell>
          <cell r="I64">
            <v>-2408.6967415249546</v>
          </cell>
        </row>
        <row r="65">
          <cell r="A65">
            <v>40513</v>
          </cell>
          <cell r="B65">
            <v>-3.2717925961322787</v>
          </cell>
          <cell r="C65">
            <v>-23.093527946212795</v>
          </cell>
          <cell r="D65">
            <v>-76210.585339486279</v>
          </cell>
          <cell r="E65">
            <v>-0.75053965825191593</v>
          </cell>
          <cell r="F65">
            <v>13.802693447014317</v>
          </cell>
          <cell r="G65">
            <v>22.583531179562648</v>
          </cell>
          <cell r="H65">
            <v>8.7808377325483331</v>
          </cell>
          <cell r="I65">
            <v>-2476.8440235333037</v>
          </cell>
        </row>
        <row r="66">
          <cell r="A66">
            <v>40603</v>
          </cell>
          <cell r="B66">
            <v>-3.1932661255144232</v>
          </cell>
          <cell r="C66">
            <v>-22.811542209038066</v>
          </cell>
          <cell r="D66">
            <v>-77385.474916989406</v>
          </cell>
          <cell r="E66">
            <v>-0.74137512179373721</v>
          </cell>
          <cell r="F66">
            <v>13.36342040533631</v>
          </cell>
          <cell r="G66">
            <v>22.775280646089602</v>
          </cell>
          <cell r="H66">
            <v>9.4118602407532954</v>
          </cell>
          <cell r="I66">
            <v>-2515.0279348021554</v>
          </cell>
        </row>
        <row r="67">
          <cell r="A67">
            <v>40695</v>
          </cell>
          <cell r="B67">
            <v>-3.0169177187253662</v>
          </cell>
          <cell r="C67">
            <v>-22.305214111683792</v>
          </cell>
          <cell r="D67">
            <v>-78810.32298456812</v>
          </cell>
          <cell r="E67">
            <v>-0.72491945862972329</v>
          </cell>
          <cell r="F67">
            <v>12.63761539150341</v>
          </cell>
          <cell r="G67">
            <v>21.953626177323844</v>
          </cell>
          <cell r="H67">
            <v>9.3160107858204366</v>
          </cell>
          <cell r="I67">
            <v>-2561.3354969984639</v>
          </cell>
        </row>
        <row r="68">
          <cell r="A68">
            <v>40787</v>
          </cell>
          <cell r="B68">
            <v>-3.0299117629956243</v>
          </cell>
          <cell r="C68">
            <v>-22.290526418407012</v>
          </cell>
          <cell r="D68">
            <v>-81416.629704783831</v>
          </cell>
          <cell r="E68">
            <v>-0.72444210859822789</v>
          </cell>
          <cell r="F68">
            <v>12.692112700464325</v>
          </cell>
          <cell r="G68">
            <v>22.049391720646813</v>
          </cell>
          <cell r="H68">
            <v>9.3572790201824887</v>
          </cell>
          <cell r="I68">
            <v>-2646.0404654054751</v>
          </cell>
        </row>
        <row r="69">
          <cell r="A69">
            <v>40878</v>
          </cell>
          <cell r="B69">
            <v>-3.2513374232999945</v>
          </cell>
          <cell r="C69">
            <v>-22.573214143743805</v>
          </cell>
          <cell r="D69">
            <v>-84209.139237999916</v>
          </cell>
          <cell r="E69">
            <v>-0.7336294596716737</v>
          </cell>
          <cell r="F69">
            <v>12.676498293809995</v>
          </cell>
          <cell r="G69">
            <v>22.562587902602029</v>
          </cell>
          <cell r="H69">
            <v>9.886089608792032</v>
          </cell>
          <cell r="I69">
            <v>-2736.7970252349969</v>
          </cell>
        </row>
        <row r="70">
          <cell r="A70">
            <v>40969</v>
          </cell>
          <cell r="B70">
            <v>-3.0006548682324619</v>
          </cell>
          <cell r="C70">
            <v>-21.910399792164661</v>
          </cell>
          <cell r="D70">
            <v>-84328.373553598023</v>
          </cell>
          <cell r="E70">
            <v>-0.71208799324535155</v>
          </cell>
          <cell r="F70">
            <v>12.634419454469063</v>
          </cell>
          <cell r="G70">
            <v>22.076895959846883</v>
          </cell>
          <cell r="H70">
            <v>9.4424765053778206</v>
          </cell>
          <cell r="I70">
            <v>-2740.6721404919363</v>
          </cell>
        </row>
        <row r="71">
          <cell r="A71">
            <v>41061</v>
          </cell>
          <cell r="B71">
            <v>-3.0963497225903929</v>
          </cell>
          <cell r="C71">
            <v>-22.550313552366099</v>
          </cell>
          <cell r="D71">
            <v>-88634.127319313193</v>
          </cell>
          <cell r="E71">
            <v>-0.73288519045189815</v>
          </cell>
          <cell r="F71">
            <v>12.311385773878863</v>
          </cell>
          <cell r="G71">
            <v>21.403192853717794</v>
          </cell>
          <cell r="H71">
            <v>9.0918070798389348</v>
          </cell>
          <cell r="I71">
            <v>-2880.6091378776791</v>
          </cell>
        </row>
        <row r="72">
          <cell r="A72">
            <v>41153</v>
          </cell>
          <cell r="B72">
            <v>-3.1984586512844708</v>
          </cell>
          <cell r="C72">
            <v>-22.876026120198404</v>
          </cell>
          <cell r="D72">
            <v>-90734.024194106911</v>
          </cell>
          <cell r="E72">
            <v>-0.7434708489064481</v>
          </cell>
          <cell r="F72">
            <v>12.476204567788763</v>
          </cell>
          <cell r="G72">
            <v>22.12130519066335</v>
          </cell>
          <cell r="H72">
            <v>9.6451006228745886</v>
          </cell>
          <cell r="I72">
            <v>-2948.8557863084748</v>
          </cell>
        </row>
        <row r="73">
          <cell r="A73">
            <v>41244</v>
          </cell>
          <cell r="B73">
            <v>-3.2385448596294024</v>
          </cell>
          <cell r="C73">
            <v>-23.165421933955386</v>
          </cell>
          <cell r="D73">
            <v>-93792.418640084739</v>
          </cell>
          <cell r="E73">
            <v>-0.75287621285355011</v>
          </cell>
          <cell r="F73">
            <v>12.440527943900106</v>
          </cell>
          <cell r="G73">
            <v>21.253452430197211</v>
          </cell>
          <cell r="H73">
            <v>8.8129244862971046</v>
          </cell>
          <cell r="I73">
            <v>-3048.253605802754</v>
          </cell>
        </row>
        <row r="74">
          <cell r="A74">
            <v>41334</v>
          </cell>
          <cell r="B74">
            <v>-3.2859958642429006</v>
          </cell>
          <cell r="C74">
            <v>-23.723483859789564</v>
          </cell>
          <cell r="D74">
            <v>-96805.243916923035</v>
          </cell>
          <cell r="E74">
            <v>-0.77101322544316098</v>
          </cell>
          <cell r="F74">
            <v>12.410738217627678</v>
          </cell>
          <cell r="G74">
            <v>21.77790202395466</v>
          </cell>
          <cell r="H74">
            <v>9.3671638063269818</v>
          </cell>
          <cell r="I74">
            <v>-3146.1704272999987</v>
          </cell>
        </row>
        <row r="75">
          <cell r="A75">
            <v>41426</v>
          </cell>
          <cell r="B75">
            <v>-3.3481819943799356</v>
          </cell>
          <cell r="C75">
            <v>-24.000578733486002</v>
          </cell>
          <cell r="D75">
            <v>-98791.357431129509</v>
          </cell>
          <cell r="E75">
            <v>-0.78001880883829511</v>
          </cell>
          <cell r="F75">
            <v>12.239686727134584</v>
          </cell>
          <cell r="G75">
            <v>22.154748011988367</v>
          </cell>
          <cell r="H75">
            <v>9.9150612848537847</v>
          </cell>
          <cell r="I75">
            <v>-3210.7191165117092</v>
          </cell>
        </row>
        <row r="76">
          <cell r="A76">
            <v>41518</v>
          </cell>
          <cell r="B76">
            <v>-3.4973313743414023</v>
          </cell>
          <cell r="C76">
            <v>-24.802175906790207</v>
          </cell>
          <cell r="D76">
            <v>-102316.71985142972</v>
          </cell>
          <cell r="E76">
            <v>-0.80607071697068178</v>
          </cell>
          <cell r="F76">
            <v>13.463054529986538</v>
          </cell>
          <cell r="G76">
            <v>23.695814056568757</v>
          </cell>
          <cell r="H76">
            <v>10.232759526582218</v>
          </cell>
          <cell r="I76">
            <v>-3325.2933951714658</v>
          </cell>
        </row>
        <row r="77">
          <cell r="A77">
            <v>41609</v>
          </cell>
          <cell r="B77">
            <v>-3.5606012372862019</v>
          </cell>
          <cell r="C77">
            <v>-25.343667797353991</v>
          </cell>
          <cell r="D77">
            <v>-104513.32421919997</v>
          </cell>
          <cell r="E77">
            <v>-0.82366920341400474</v>
          </cell>
          <cell r="F77">
            <v>13.665006841774197</v>
          </cell>
          <cell r="G77">
            <v>24.0954509679393</v>
          </cell>
          <cell r="H77">
            <v>10.430444126165101</v>
          </cell>
          <cell r="I77">
            <v>-3396.6830371239994</v>
          </cell>
        </row>
        <row r="78">
          <cell r="A78">
            <v>41699</v>
          </cell>
          <cell r="B78">
            <v>-3.7773953767359569</v>
          </cell>
          <cell r="C78">
            <v>-26.679766383068849</v>
          </cell>
          <cell r="D78">
            <v>-108708.72185906886</v>
          </cell>
          <cell r="E78">
            <v>-0.86709240744973748</v>
          </cell>
          <cell r="F78">
            <v>14.247540482779423</v>
          </cell>
          <cell r="G78">
            <v>24.983235811001141</v>
          </cell>
          <cell r="H78">
            <v>10.735695328221716</v>
          </cell>
          <cell r="I78">
            <v>-3533.0334604197374</v>
          </cell>
        </row>
        <row r="79">
          <cell r="A79">
            <v>41791</v>
          </cell>
          <cell r="B79">
            <v>-3.7466948571234266</v>
          </cell>
          <cell r="C79">
            <v>-27.857345501379527</v>
          </cell>
          <cell r="D79">
            <v>-113726.05510613543</v>
          </cell>
          <cell r="E79">
            <v>-0.90536372879483473</v>
          </cell>
          <cell r="F79">
            <v>14.832845677973639</v>
          </cell>
          <cell r="G79">
            <v>25.345472349977943</v>
          </cell>
          <cell r="H79">
            <v>10.512626672004306</v>
          </cell>
          <cell r="I79">
            <v>-3696.0967909494016</v>
          </cell>
        </row>
        <row r="80">
          <cell r="A80">
            <v>41883</v>
          </cell>
          <cell r="B80">
            <v>-3.743826953333969</v>
          </cell>
          <cell r="C80">
            <v>-28.056276926017652</v>
          </cell>
          <cell r="D80">
            <v>-115896.42853170504</v>
          </cell>
          <cell r="E80">
            <v>-0.91182900009557388</v>
          </cell>
          <cell r="F80">
            <v>15.038946940314974</v>
          </cell>
          <cell r="G80">
            <v>25.446575634649538</v>
          </cell>
          <cell r="H80">
            <v>10.407628694334566</v>
          </cell>
          <cell r="I80">
            <v>-3766.6339272804139</v>
          </cell>
        </row>
        <row r="81">
          <cell r="A81">
            <v>41974</v>
          </cell>
          <cell r="B81">
            <v>-4.1794156841716248</v>
          </cell>
          <cell r="C81">
            <v>-28.186680874698055</v>
          </cell>
          <cell r="D81">
            <v>-114908.60527482703</v>
          </cell>
          <cell r="E81">
            <v>-0.91606712842768678</v>
          </cell>
          <cell r="F81">
            <v>15.639781243253189</v>
          </cell>
          <cell r="G81">
            <v>26.667652439985538</v>
          </cell>
          <cell r="H81">
            <v>11.027871196732351</v>
          </cell>
          <cell r="I81">
            <v>-3734.5296714318793</v>
          </cell>
        </row>
        <row r="82">
          <cell r="A82">
            <v>42064</v>
          </cell>
          <cell r="B82">
            <v>-4.8086155777471866</v>
          </cell>
          <cell r="C82">
            <v>-29.679733623732869</v>
          </cell>
          <cell r="D82">
            <v>-117225.98436525998</v>
          </cell>
          <cell r="E82">
            <v>-0.96459134277131819</v>
          </cell>
          <cell r="F82">
            <v>17.251536364560117</v>
          </cell>
          <cell r="G82">
            <v>29.046703488116787</v>
          </cell>
          <cell r="H82">
            <v>11.795167123556674</v>
          </cell>
          <cell r="I82">
            <v>-3809.8444918709488</v>
          </cell>
        </row>
        <row r="83">
          <cell r="A83">
            <v>42156</v>
          </cell>
          <cell r="B83">
            <v>-4.9384472334661318</v>
          </cell>
          <cell r="C83">
            <v>-32.354330547852534</v>
          </cell>
          <cell r="D83">
            <v>-120174.16908677817</v>
          </cell>
          <cell r="E83">
            <v>-1.0515157428052073</v>
          </cell>
          <cell r="F83">
            <v>18.571384177559526</v>
          </cell>
          <cell r="G83">
            <v>31.161474368645443</v>
          </cell>
          <cell r="H83">
            <v>12.59009019108591</v>
          </cell>
          <cell r="I83">
            <v>-3905.6604953202905</v>
          </cell>
        </row>
        <row r="84">
          <cell r="A84">
            <v>42248</v>
          </cell>
          <cell r="B84">
            <v>-5.6048607430193425</v>
          </cell>
          <cell r="C84">
            <v>-35.64502568387234</v>
          </cell>
          <cell r="D84">
            <v>-120190.18828915978</v>
          </cell>
          <cell r="E84">
            <v>-1.1584633347258511</v>
          </cell>
          <cell r="F84">
            <v>20.518698938073243</v>
          </cell>
          <cell r="G84">
            <v>34.913050473726699</v>
          </cell>
          <cell r="H84">
            <v>14.394351535653454</v>
          </cell>
          <cell r="I84">
            <v>-3906.1811193976928</v>
          </cell>
        </row>
        <row r="85">
          <cell r="A85">
            <v>42339</v>
          </cell>
          <cell r="B85">
            <v>-5.9373780054679655</v>
          </cell>
          <cell r="C85">
            <v>-38.803950473410787</v>
          </cell>
          <cell r="D85">
            <v>-121851.38902202064</v>
          </cell>
          <cell r="E85">
            <v>-1.2767751446090001</v>
          </cell>
          <cell r="F85">
            <v>22.385802639934393</v>
          </cell>
          <cell r="G85">
            <v>37.869635889241721</v>
          </cell>
          <cell r="H85">
            <v>15.483833249307327</v>
          </cell>
          <cell r="I85">
            <v>-4009.303767821325</v>
          </cell>
        </row>
        <row r="86">
          <cell r="A86">
            <v>42430</v>
          </cell>
          <cell r="B86">
            <v>-7.0732838623397267</v>
          </cell>
          <cell r="C86">
            <v>-43.676915345456024</v>
          </cell>
          <cell r="D86">
            <v>-130412.9276184412</v>
          </cell>
          <cell r="E86">
            <v>-1.5286920370909609</v>
          </cell>
          <cell r="F86">
            <v>24.310393506328776</v>
          </cell>
          <cell r="G86">
            <v>41.163799274245392</v>
          </cell>
          <cell r="H86">
            <v>16.853405767916609</v>
          </cell>
          <cell r="I86">
            <v>-4564.4524666454427</v>
          </cell>
        </row>
        <row r="87">
          <cell r="A87">
            <v>42522</v>
          </cell>
          <cell r="B87">
            <v>-6.5379236548345823</v>
          </cell>
          <cell r="C87">
            <v>-46.407775482022288</v>
          </cell>
          <cell r="D87">
            <v>-133822.39799048737</v>
          </cell>
          <cell r="E87">
            <v>-1.6242721418707802</v>
          </cell>
          <cell r="F87">
            <v>25.599421245776643</v>
          </cell>
          <cell r="G87">
            <v>42.790566399919847</v>
          </cell>
          <cell r="H87">
            <v>17.191145154143207</v>
          </cell>
          <cell r="I87">
            <v>-4683.7839296670581</v>
          </cell>
        </row>
        <row r="88">
          <cell r="A88">
            <v>42614</v>
          </cell>
          <cell r="B88">
            <v>-6.4730956068984851</v>
          </cell>
          <cell r="C88">
            <v>-46.735547173326573</v>
          </cell>
          <cell r="D88">
            <v>-136114.39436168506</v>
          </cell>
          <cell r="E88">
            <v>-1.6357441510664303</v>
          </cell>
          <cell r="F88">
            <v>25.164809497450936</v>
          </cell>
          <cell r="G88">
            <v>42.105893870159996</v>
          </cell>
          <cell r="H88">
            <v>16.941084372709057</v>
          </cell>
          <cell r="I88">
            <v>-4764.0038026589782</v>
          </cell>
        </row>
        <row r="89">
          <cell r="A89">
            <v>42705</v>
          </cell>
          <cell r="B89">
            <v>-6.5409987548743915</v>
          </cell>
          <cell r="C89">
            <v>-45.882966405565767</v>
          </cell>
          <cell r="D89">
            <v>-135661.09841184397</v>
          </cell>
          <cell r="E89">
            <v>-1.6265887680661635</v>
          </cell>
          <cell r="F89">
            <v>25.089836443967755</v>
          </cell>
          <cell r="G89">
            <v>42.49907553401183</v>
          </cell>
          <cell r="H89">
            <v>17.409239090044064</v>
          </cell>
          <cell r="I89">
            <v>-4809.2971363215174</v>
          </cell>
        </row>
        <row r="90">
          <cell r="A90">
            <v>42795</v>
          </cell>
          <cell r="B90">
            <v>-6.8372499394208575</v>
          </cell>
          <cell r="C90">
            <v>-45.23372333878492</v>
          </cell>
          <cell r="D90">
            <v>-138669.69613435079</v>
          </cell>
          <cell r="E90">
            <v>-1.7181519106909435</v>
          </cell>
          <cell r="F90">
            <v>24.398939451943214</v>
          </cell>
          <cell r="G90">
            <v>40.916731427864214</v>
          </cell>
          <cell r="H90">
            <v>16.517791975920996</v>
          </cell>
          <cell r="I90">
            <v>-5267.2118451031638</v>
          </cell>
        </row>
        <row r="91">
          <cell r="A91">
            <v>42887</v>
          </cell>
          <cell r="B91">
            <v>-7.2479476949077126</v>
          </cell>
          <cell r="C91">
            <v>-44.713687830686098</v>
          </cell>
          <cell r="D91">
            <v>-139909.49204082976</v>
          </cell>
          <cell r="E91">
            <v>-1.8091845999185296</v>
          </cell>
          <cell r="F91">
            <v>23.350974999253499</v>
          </cell>
          <cell r="G91">
            <v>40.006963783194436</v>
          </cell>
          <cell r="H91">
            <v>16.655988783940938</v>
          </cell>
          <cell r="I91">
            <v>-5660.9532933443434</v>
          </cell>
        </row>
        <row r="92">
          <cell r="A92">
            <v>42979</v>
          </cell>
          <cell r="B92">
            <v>-7.7384129522000471</v>
          </cell>
          <cell r="C92">
            <v>-44.933831440643615</v>
          </cell>
          <cell r="D92">
            <v>-141948.99609352634</v>
          </cell>
          <cell r="E92">
            <v>-1.9096878362273535</v>
          </cell>
          <cell r="F92">
            <v>23.58959438425617</v>
          </cell>
          <cell r="G92">
            <v>40.608634741270073</v>
          </cell>
          <cell r="H92">
            <v>17.019040357013903</v>
          </cell>
          <cell r="I92">
            <v>-6032.8323339748695</v>
          </cell>
        </row>
        <row r="93">
          <cell r="A93">
            <v>43070</v>
          </cell>
          <cell r="B93">
            <v>-7.7447498734267901</v>
          </cell>
          <cell r="C93">
            <v>-44.565196758788787</v>
          </cell>
          <cell r="D93">
            <v>-142063.24394651165</v>
          </cell>
          <cell r="E93">
            <v>-1.9137876833915342</v>
          </cell>
          <cell r="F93">
            <v>23.044557123140578</v>
          </cell>
          <cell r="G93">
            <v>40.014871582897335</v>
          </cell>
          <cell r="H93">
            <v>16.970314459756754</v>
          </cell>
          <cell r="I93">
            <v>-6100.6997904449545</v>
          </cell>
        </row>
        <row r="94">
          <cell r="A94">
            <v>43160</v>
          </cell>
          <cell r="B94">
            <v>-7.8960097232963715</v>
          </cell>
          <cell r="C94">
            <v>-45.379001853322166</v>
          </cell>
          <cell r="D94">
            <v>-146715.15903578253</v>
          </cell>
          <cell r="E94">
            <v>-2.05486367263229</v>
          </cell>
          <cell r="F94">
            <v>23.002530293928874</v>
          </cell>
          <cell r="G94">
            <v>39.891849031716113</v>
          </cell>
          <cell r="H94">
            <v>16.889318737787239</v>
          </cell>
          <cell r="I94">
            <v>-6643.5936934348292</v>
          </cell>
        </row>
        <row r="95">
          <cell r="A95">
            <v>43252</v>
          </cell>
          <cell r="B95">
            <v>-8.1991475814888855</v>
          </cell>
          <cell r="C95">
            <v>-44.7274203397359</v>
          </cell>
          <cell r="D95">
            <v>-147524.98459579286</v>
          </cell>
          <cell r="E95">
            <v>-2.1455184444217066</v>
          </cell>
          <cell r="F95">
            <v>22.139613012084759</v>
          </cell>
          <cell r="G95">
            <v>38.780920958952727</v>
          </cell>
          <cell r="H95">
            <v>16.641307946867965</v>
          </cell>
          <cell r="I95">
            <v>-7076.5891048294379</v>
          </cell>
        </row>
        <row r="96">
          <cell r="A96">
            <v>43344</v>
          </cell>
          <cell r="B96">
            <v>-8.7416357517820167</v>
          </cell>
          <cell r="C96">
            <v>-44.018905719354024</v>
          </cell>
          <cell r="D96">
            <v>-147497.14266294541</v>
          </cell>
          <cell r="E96">
            <v>-2.2044388499136818</v>
          </cell>
          <cell r="F96">
            <v>21.734074526845241</v>
          </cell>
          <cell r="G96">
            <v>38.330495377510623</v>
          </cell>
          <cell r="H96">
            <v>16.596420850665382</v>
          </cell>
          <cell r="I96">
            <v>-7386.5632555808379</v>
          </cell>
        </row>
        <row r="97">
          <cell r="A97">
            <v>43435</v>
          </cell>
          <cell r="B97">
            <v>-9.8286759642495927</v>
          </cell>
          <cell r="C97">
            <v>-44.298623362242658</v>
          </cell>
          <cell r="D97">
            <v>-148191.44212193193</v>
          </cell>
          <cell r="E97">
            <v>-2.3381813702086949</v>
          </cell>
          <cell r="F97">
            <v>21.821594527988907</v>
          </cell>
          <cell r="G97">
            <v>39.525154973347057</v>
          </cell>
          <cell r="H97">
            <v>17.703560445358153</v>
          </cell>
          <cell r="I97">
            <v>-7821.8789410326171</v>
          </cell>
        </row>
        <row r="98">
          <cell r="A98">
            <v>43525</v>
          </cell>
          <cell r="B98">
            <v>-10.235263942766212</v>
          </cell>
          <cell r="C98">
            <v>-46.006833128621423</v>
          </cell>
          <cell r="D98">
            <v>-152487.42150305334</v>
          </cell>
          <cell r="E98">
            <v>-2.5303758220741783</v>
          </cell>
          <cell r="F98">
            <v>22.175808126840387</v>
          </cell>
          <cell r="G98">
            <v>40.234942607831137</v>
          </cell>
          <cell r="H98">
            <v>18.059134480990753</v>
          </cell>
          <cell r="I98">
            <v>-8386.8081826679336</v>
          </cell>
        </row>
        <row r="99">
          <cell r="A99">
            <v>43617</v>
          </cell>
          <cell r="B99">
            <v>-10.339901660288843</v>
          </cell>
          <cell r="C99">
            <v>-47.181440300462071</v>
          </cell>
          <cell r="D99">
            <v>-152919.34998836106</v>
          </cell>
          <cell r="E99">
            <v>-2.594979216525414</v>
          </cell>
          <cell r="F99">
            <v>22.363985546578494</v>
          </cell>
          <cell r="G99">
            <v>41.346021644526651</v>
          </cell>
          <cell r="H99">
            <v>18.982036097948157</v>
          </cell>
          <cell r="I99">
            <v>-8410.5642493598589</v>
          </cell>
        </row>
        <row r="100">
          <cell r="A100">
            <v>43709</v>
          </cell>
          <cell r="B100">
            <v>-10.026198444821089</v>
          </cell>
          <cell r="C100">
            <v>-47.578387656630127</v>
          </cell>
          <cell r="D100">
            <v>-151741.26952604353</v>
          </cell>
          <cell r="E100">
            <v>-2.5253144217749837</v>
          </cell>
          <cell r="F100">
            <v>22.547993913905628</v>
          </cell>
          <cell r="G100">
            <v>42.277182317028362</v>
          </cell>
          <cell r="H100">
            <v>19.72918840312273</v>
          </cell>
          <cell r="I100">
            <v>-8053.9596902284629</v>
          </cell>
        </row>
        <row r="101">
          <cell r="A101">
            <v>43800</v>
          </cell>
          <cell r="B101">
            <v>-9.4074874618791995</v>
          </cell>
          <cell r="C101">
            <v>-48.884914336855999</v>
          </cell>
          <cell r="D101">
            <v>-154809.93416348065</v>
          </cell>
          <cell r="E101">
            <v>-2.3634279149149333</v>
          </cell>
          <cell r="F101">
            <v>22.847201066285859</v>
          </cell>
          <cell r="G101">
            <v>42.91339273091134</v>
          </cell>
          <cell r="H101">
            <v>20.066191664625492</v>
          </cell>
          <cell r="I101">
            <v>-7484.5609299198914</v>
          </cell>
        </row>
        <row r="102">
          <cell r="A102">
            <v>43891</v>
          </cell>
          <cell r="B102">
            <v>-8.5321976651127116</v>
          </cell>
          <cell r="C102">
            <v>-47.516298610519627</v>
          </cell>
          <cell r="D102">
            <v>-147104.61384269694</v>
          </cell>
          <cell r="E102">
            <v>-2.0884179631236446</v>
          </cell>
          <cell r="F102">
            <v>23.319236648685411</v>
          </cell>
          <cell r="G102">
            <v>44.334096682259833</v>
          </cell>
          <cell r="H102">
            <v>21.014860033574418</v>
          </cell>
          <cell r="I102">
            <v>-6465.4850438927288</v>
          </cell>
        </row>
        <row r="103">
          <cell r="A103">
            <v>43983</v>
          </cell>
          <cell r="B103">
            <v>-8.6220908152795381</v>
          </cell>
          <cell r="C103">
            <v>-52.375272772260807</v>
          </cell>
          <cell r="D103">
            <v>-151099.93062018114</v>
          </cell>
          <cell r="E103">
            <v>-1.7021963650984764</v>
          </cell>
          <cell r="F103">
            <v>27.527382823360487</v>
          </cell>
          <cell r="G103">
            <v>50.178149009574277</v>
          </cell>
          <cell r="H103">
            <v>22.650766186213787</v>
          </cell>
          <cell r="I103">
            <v>-4910.7477451558871</v>
          </cell>
        </row>
        <row r="104">
          <cell r="A104">
            <v>44075</v>
          </cell>
          <cell r="B104">
            <v>-7.3656929652935341</v>
          </cell>
          <cell r="C104">
            <v>-54.983361313028055</v>
          </cell>
          <cell r="D104">
            <v>-149029.74027192162</v>
          </cell>
          <cell r="E104">
            <v>-1.786959242673412</v>
          </cell>
          <cell r="F104">
            <v>29.977912367508136</v>
          </cell>
          <cell r="G104">
            <v>53.126773162556148</v>
          </cell>
          <cell r="H104">
            <v>23.148860795048019</v>
          </cell>
          <cell r="I104">
            <v>-4843.4665588374519</v>
          </cell>
        </row>
        <row r="105">
          <cell r="A105">
            <v>44166</v>
          </cell>
          <cell r="B105">
            <v>-6.8962218958491874</v>
          </cell>
          <cell r="C105">
            <v>-58.775857073645852</v>
          </cell>
          <cell r="D105">
            <v>-154317.24673282079</v>
          </cell>
          <cell r="E105">
            <v>-1.9102153548934904</v>
          </cell>
          <cell r="F105">
            <v>33.168784474966067</v>
          </cell>
          <cell r="G105">
            <v>56.96847869942124</v>
          </cell>
          <cell r="H105">
            <v>23.79969422445517</v>
          </cell>
          <cell r="I105">
            <v>-5015.3105188166755</v>
          </cell>
        </row>
        <row r="106">
          <cell r="A106">
            <v>44256</v>
          </cell>
          <cell r="B106">
            <v>-6.1179414382878337</v>
          </cell>
          <cell r="C106">
            <v>-56.410621846590971</v>
          </cell>
          <cell r="D106">
            <v>-148242.2824033662</v>
          </cell>
          <cell r="E106">
            <v>-1.8333452100142065</v>
          </cell>
          <cell r="F106">
            <v>32.705026282668456</v>
          </cell>
          <cell r="G106">
            <v>56.011581742895025</v>
          </cell>
          <cell r="H106">
            <v>23.306555460226569</v>
          </cell>
          <cell r="I106">
            <v>-4817.8741781094022</v>
          </cell>
        </row>
        <row r="107">
          <cell r="A107">
            <v>44348</v>
          </cell>
          <cell r="B107">
            <v>-6.1940336766051729</v>
          </cell>
          <cell r="C107">
            <v>-52.558151692360944</v>
          </cell>
          <cell r="D107">
            <v>-145038.79909506685</v>
          </cell>
          <cell r="E107">
            <v>-1.7081399300017306</v>
          </cell>
          <cell r="F107">
            <v>31.441867861232311</v>
          </cell>
          <cell r="G107">
            <v>53.86223318539065</v>
          </cell>
          <cell r="H107">
            <v>22.42036532415835</v>
          </cell>
          <cell r="I107">
            <v>-4713.760970589673</v>
          </cell>
        </row>
        <row r="108">
          <cell r="A108">
            <v>44440</v>
          </cell>
          <cell r="B108">
            <v>-6.0526188976853579</v>
          </cell>
          <cell r="C108">
            <v>-51.957852003504968</v>
          </cell>
          <cell r="D108">
            <v>-147646.74350558777</v>
          </cell>
          <cell r="E108">
            <v>-1.6886301901139114</v>
          </cell>
          <cell r="F108">
            <v>32.120036851375197</v>
          </cell>
          <cell r="G108">
            <v>54.051214079859797</v>
          </cell>
          <cell r="H108">
            <v>21.931177228484611</v>
          </cell>
          <cell r="I108">
            <v>-4798.5191639316035</v>
          </cell>
        </row>
        <row r="109">
          <cell r="A109">
            <v>44531</v>
          </cell>
          <cell r="B109">
            <v>-5.627349659276117</v>
          </cell>
          <cell r="C109">
            <v>-50.482305894030631</v>
          </cell>
          <cell r="D109">
            <v>-145702.28266748445</v>
          </cell>
          <cell r="E109">
            <v>-1.6406749415559956</v>
          </cell>
          <cell r="F109">
            <v>32.171228982218672</v>
          </cell>
          <cell r="G109">
            <v>53.821559440875198</v>
          </cell>
          <cell r="H109">
            <v>21.650330458656533</v>
          </cell>
          <cell r="I109">
            <v>-4735.3241866932449</v>
          </cell>
        </row>
        <row r="110">
          <cell r="A110">
            <v>44621</v>
          </cell>
          <cell r="B110">
            <v>-5.6938611888800112</v>
          </cell>
          <cell r="C110">
            <v>-52.425971421839833</v>
          </cell>
          <cell r="D110">
            <v>-152443.22035023558</v>
          </cell>
          <cell r="E110">
            <v>-1.7270975262759332</v>
          </cell>
          <cell r="F110">
            <v>30.987925294464798</v>
          </cell>
          <cell r="G110">
            <v>53.430684634119274</v>
          </cell>
          <cell r="H110">
            <v>22.442759339654479</v>
          </cell>
          <cell r="I110">
            <v>-5022.0206058928416</v>
          </cell>
        </row>
        <row r="111">
          <cell r="A111">
            <v>44713</v>
          </cell>
          <cell r="B111">
            <v>-6.3444847621009979</v>
          </cell>
          <cell r="C111">
            <v>-50.359915152717015</v>
          </cell>
          <cell r="D111">
            <v>-150414.32266607761</v>
          </cell>
          <cell r="E111">
            <v>-1.9784252381424543</v>
          </cell>
          <cell r="F111">
            <v>29.274070976328147</v>
          </cell>
          <cell r="G111">
            <v>51.04493054325637</v>
          </cell>
          <cell r="H111">
            <v>21.77085956692822</v>
          </cell>
          <cell r="I111">
            <v>-5909.1341047387623</v>
          </cell>
        </row>
        <row r="112">
          <cell r="A112">
            <v>44805</v>
          </cell>
          <cell r="B112">
            <v>-9.3554661240168695</v>
          </cell>
          <cell r="C112">
            <v>-50.081599041840818</v>
          </cell>
          <cell r="D112">
            <v>-150795.64104236983</v>
          </cell>
          <cell r="E112">
            <v>-2.6909228408250629</v>
          </cell>
          <cell r="F112">
            <v>28.606850539591168</v>
          </cell>
          <cell r="G112">
            <v>50.306326433384939</v>
          </cell>
          <cell r="H112">
            <v>21.699475893793768</v>
          </cell>
          <cell r="I112">
            <v>-8102.3657898534875</v>
          </cell>
        </row>
        <row r="113">
          <cell r="A113">
            <v>44896</v>
          </cell>
          <cell r="B113">
            <v>-13.126250652600691</v>
          </cell>
          <cell r="C113">
            <v>-51.480542777017071</v>
          </cell>
          <cell r="D113">
            <v>-151001.91799007144</v>
          </cell>
          <cell r="E113">
            <v>-3.5108042287277206</v>
          </cell>
          <cell r="F113">
            <v>30.208924485028849</v>
          </cell>
          <cell r="G113">
            <v>53.065842089704688</v>
          </cell>
          <cell r="H113">
            <v>22.856917604675843</v>
          </cell>
          <cell r="I113">
            <v>-10297.835718667166</v>
          </cell>
        </row>
        <row r="114">
          <cell r="A114">
            <v>44986</v>
          </cell>
          <cell r="B114">
            <v>-14.085606732637427</v>
          </cell>
          <cell r="C114">
            <v>-52.913517866534811</v>
          </cell>
          <cell r="D114">
            <v>-151317.48054074356</v>
          </cell>
          <cell r="E114">
            <v>-4.0709271003769523</v>
          </cell>
          <cell r="F114">
            <v>31.23627425630502</v>
          </cell>
          <cell r="G114">
            <v>54.88120928998427</v>
          </cell>
          <cell r="H114">
            <v>23.64493503367925</v>
          </cell>
          <cell r="I114">
            <v>-11641.683583537852</v>
          </cell>
        </row>
        <row r="115">
          <cell r="A115">
            <v>45078</v>
          </cell>
          <cell r="B115">
            <v>-14.374520949085912</v>
          </cell>
          <cell r="C115">
            <v>-55.583925900237894</v>
          </cell>
          <cell r="D115">
            <v>-155513.59438560874</v>
          </cell>
          <cell r="E115">
            <v>-4.5349425258289324</v>
          </cell>
          <cell r="F115">
            <v>31.692208952997408</v>
          </cell>
          <cell r="G115">
            <v>55.79267197882379</v>
          </cell>
          <cell r="H115">
            <v>24.100463025826389</v>
          </cell>
          <cell r="I115">
            <v>-12687.934526063951</v>
          </cell>
        </row>
        <row r="116">
          <cell r="A116">
            <v>45170</v>
          </cell>
          <cell r="B116">
            <v>-13.570074872099664</v>
          </cell>
          <cell r="C116">
            <v>-54.507773882920105</v>
          </cell>
          <cell r="D116">
            <v>-155825.74662905675</v>
          </cell>
          <cell r="E116">
            <v>-4.5963896627462386</v>
          </cell>
          <cell r="F116">
            <v>31.244275553422245</v>
          </cell>
          <cell r="G116">
            <v>55.033698254818844</v>
          </cell>
          <cell r="H116">
            <v>23.789422701396592</v>
          </cell>
          <cell r="I116">
            <v>-13140.067920108953</v>
          </cell>
        </row>
        <row r="117">
          <cell r="A117">
            <v>45261</v>
          </cell>
          <cell r="B117">
            <v>-13.699781285729296</v>
          </cell>
          <cell r="C117">
            <v>-52.413278702794145</v>
          </cell>
          <cell r="D117">
            <v>-156978.40053929979</v>
          </cell>
          <cell r="E117">
            <v>-4.455128689737502</v>
          </cell>
          <cell r="F117">
            <v>30.938484322248627</v>
          </cell>
          <cell r="G117">
            <v>53.733647647504981</v>
          </cell>
          <cell r="H117">
            <v>22.795163325256347</v>
          </cell>
          <cell r="I117">
            <v>-13343.164045840482</v>
          </cell>
        </row>
        <row r="118">
          <cell r="A118">
            <v>45352</v>
          </cell>
          <cell r="B118">
            <v>-12.710035596261321</v>
          </cell>
          <cell r="C118">
            <v>-49.460549863234014</v>
          </cell>
          <cell r="D118">
            <v>-155275.98843544818</v>
          </cell>
          <cell r="E118">
            <v>-4.2041467383748916</v>
          </cell>
          <cell r="F118">
            <v>29.336453724086208</v>
          </cell>
          <cell r="G118">
            <v>50.805168843947811</v>
          </cell>
          <cell r="H118">
            <v>21.46871511986161</v>
          </cell>
          <cell r="I118">
            <v>-13198.459017013096</v>
          </cell>
        </row>
        <row r="119">
          <cell r="A119">
            <v>45444</v>
          </cell>
          <cell r="B119">
            <v>-11.097670391274223</v>
          </cell>
          <cell r="C119">
            <v>-48.053612614126948</v>
          </cell>
          <cell r="D119">
            <v>-155918.95102723039</v>
          </cell>
          <cell r="E119">
            <v>-3.5635624849119245</v>
          </cell>
          <cell r="F119">
            <v>28.336196970442373</v>
          </cell>
          <cell r="G119">
            <v>49.346233262527321</v>
          </cell>
          <cell r="H119">
            <v>21.010036292084955</v>
          </cell>
          <cell r="I119">
            <v>-11562.646268224857</v>
          </cell>
        </row>
        <row r="120">
          <cell r="A120">
            <v>45536</v>
          </cell>
          <cell r="B120" t="e">
            <v>#DIV/0!</v>
          </cell>
          <cell r="C120">
            <v>0</v>
          </cell>
          <cell r="D120" t="e">
            <v>#DIV/0!</v>
          </cell>
          <cell r="E120">
            <v>0</v>
          </cell>
          <cell r="F120" t="e">
            <v>#N/A</v>
          </cell>
          <cell r="G120" t="e">
            <v>#N/A</v>
          </cell>
          <cell r="H120" t="e">
            <v>#N/A</v>
          </cell>
          <cell r="I120" t="e">
            <v>#DIV/0!</v>
          </cell>
        </row>
        <row r="121">
          <cell r="A121">
            <v>45627</v>
          </cell>
          <cell r="B121" t="e">
            <v>#N/A</v>
          </cell>
          <cell r="C121" t="e">
            <v>#N/A</v>
          </cell>
          <cell r="D121" t="e">
            <v>#N/A</v>
          </cell>
          <cell r="E121" t="e">
            <v>#N/A</v>
          </cell>
          <cell r="F121" t="e">
            <v>#N/A</v>
          </cell>
          <cell r="G121" t="e">
            <v>#N/A</v>
          </cell>
          <cell r="H121" t="e">
            <v>#N/A</v>
          </cell>
          <cell r="I121" t="e">
            <v>#N/A</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banrep.gov.co/es/estadisticas/indice-precios-consumidor-ipc"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fred.stlouisfed.org/series/DGS1" TargetMode="External"/><Relationship Id="rId7" Type="http://schemas.openxmlformats.org/officeDocument/2006/relationships/printerSettings" Target="../printerSettings/printerSettings4.bin"/><Relationship Id="rId2" Type="http://schemas.openxmlformats.org/officeDocument/2006/relationships/hyperlink" Target="https://fred.stlouisfed.org/series/MPRIME" TargetMode="External"/><Relationship Id="rId1" Type="http://schemas.openxmlformats.org/officeDocument/2006/relationships/hyperlink" Target="https://fred.stlouisfed.org/series/IR3TCD01USM156N" TargetMode="External"/><Relationship Id="rId6" Type="http://schemas.openxmlformats.org/officeDocument/2006/relationships/hyperlink" Target="https://fred.stlouisfed.org/series/USD3MTD156N" TargetMode="External"/><Relationship Id="rId5" Type="http://schemas.openxmlformats.org/officeDocument/2006/relationships/hyperlink" Target="http://www.irc.gov.co/webcenter/portal/IRCEs/pages_Deuda/perfildeudapblicagnc" TargetMode="External"/><Relationship Id="rId4" Type="http://schemas.openxmlformats.org/officeDocument/2006/relationships/hyperlink" Target="https://fred.stlouisfed.org/series/DGS10"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56"/>
  <sheetViews>
    <sheetView zoomScale="110" zoomScaleNormal="110" workbookViewId="0">
      <pane xSplit="1" ySplit="1" topLeftCell="B2" activePane="bottomRight" state="frozen"/>
      <selection activeCell="J22" sqref="J22"/>
      <selection pane="topRight" activeCell="J22" sqref="J22"/>
      <selection pane="bottomLeft" activeCell="J22" sqref="J22"/>
      <selection pane="bottomRight" activeCell="B8" sqref="B8"/>
    </sheetView>
  </sheetViews>
  <sheetFormatPr baseColWidth="10" defaultRowHeight="15" x14ac:dyDescent="0.25"/>
  <cols>
    <col min="1" max="1" width="41.42578125" style="33" bestFit="1" customWidth="1"/>
    <col min="2" max="2" width="188.85546875" style="33" bestFit="1" customWidth="1"/>
    <col min="3" max="3" width="28.140625" style="33" bestFit="1" customWidth="1"/>
    <col min="4" max="4" width="14.5703125" style="33" bestFit="1" customWidth="1"/>
    <col min="5" max="5" width="23.5703125" style="33" bestFit="1" customWidth="1"/>
    <col min="6" max="6" width="81" style="33" bestFit="1" customWidth="1"/>
    <col min="7" max="7" width="79.5703125" style="33" bestFit="1" customWidth="1"/>
    <col min="8" max="8" width="18.42578125" style="33" bestFit="1" customWidth="1"/>
    <col min="9" max="9" width="11.42578125" style="33"/>
    <col min="10" max="10" width="12.42578125" style="33" bestFit="1" customWidth="1"/>
    <col min="11" max="11" width="12.7109375" style="33" bestFit="1" customWidth="1"/>
    <col min="12" max="12" width="78" style="33" bestFit="1" customWidth="1"/>
    <col min="13" max="13" width="11.42578125" style="33"/>
    <col min="14" max="14" width="70.28515625" style="33" bestFit="1" customWidth="1"/>
    <col min="15" max="15" width="47.28515625" style="33" bestFit="1" customWidth="1"/>
    <col min="16" max="19" width="11.42578125" style="33"/>
    <col min="20" max="20" width="11.85546875" style="33" bestFit="1" customWidth="1"/>
    <col min="21" max="16384" width="11.42578125" style="33"/>
  </cols>
  <sheetData>
    <row r="1" spans="1:20" x14ac:dyDescent="0.25">
      <c r="A1" s="4" t="s">
        <v>17</v>
      </c>
      <c r="B1" s="4" t="s">
        <v>18</v>
      </c>
      <c r="C1" s="4" t="s">
        <v>19</v>
      </c>
      <c r="D1" s="4" t="s">
        <v>20</v>
      </c>
      <c r="E1" s="4" t="s">
        <v>40</v>
      </c>
      <c r="F1" s="4" t="s">
        <v>21</v>
      </c>
      <c r="G1" s="5" t="s">
        <v>25</v>
      </c>
      <c r="H1" s="5" t="s">
        <v>181</v>
      </c>
      <c r="I1" s="5" t="s">
        <v>182</v>
      </c>
      <c r="J1" s="5" t="s">
        <v>194</v>
      </c>
      <c r="K1" s="5" t="s">
        <v>195</v>
      </c>
      <c r="L1" s="5" t="s">
        <v>234</v>
      </c>
      <c r="M1" s="5" t="s">
        <v>260</v>
      </c>
      <c r="N1" s="5" t="s">
        <v>237</v>
      </c>
      <c r="O1" s="5" t="s">
        <v>261</v>
      </c>
    </row>
    <row r="2" spans="1:20" s="18" customFormat="1" x14ac:dyDescent="0.25">
      <c r="A2" t="s">
        <v>6</v>
      </c>
      <c r="B2" s="33" t="s">
        <v>154</v>
      </c>
      <c r="C2" s="18" t="s">
        <v>22</v>
      </c>
      <c r="D2" s="18" t="s">
        <v>23</v>
      </c>
      <c r="E2" s="18" t="s">
        <v>41</v>
      </c>
      <c r="F2" s="18" t="s">
        <v>24</v>
      </c>
      <c r="G2" s="29"/>
      <c r="H2" s="18" t="s">
        <v>183</v>
      </c>
      <c r="I2" s="18" t="s">
        <v>184</v>
      </c>
      <c r="J2" s="18">
        <v>2</v>
      </c>
      <c r="K2" s="18">
        <v>2</v>
      </c>
      <c r="L2" s="18" t="s">
        <v>230</v>
      </c>
      <c r="M2" s="18" t="s">
        <v>231</v>
      </c>
      <c r="N2" s="18" t="s">
        <v>238</v>
      </c>
    </row>
    <row r="3" spans="1:20" s="18" customFormat="1" x14ac:dyDescent="0.25">
      <c r="A3" s="33" t="s">
        <v>155</v>
      </c>
      <c r="B3" s="33">
        <f>+[20]DEPENDIENTE!$G$1</f>
        <v>0</v>
      </c>
      <c r="C3" s="18" t="s">
        <v>22</v>
      </c>
      <c r="D3" s="18" t="s">
        <v>23</v>
      </c>
      <c r="E3" s="18" t="s">
        <v>41</v>
      </c>
      <c r="F3" s="18" t="s">
        <v>24</v>
      </c>
      <c r="G3" s="29"/>
      <c r="H3" s="18" t="s">
        <v>183</v>
      </c>
      <c r="I3" s="18" t="s">
        <v>184</v>
      </c>
      <c r="J3" s="18">
        <v>3</v>
      </c>
      <c r="K3" s="18">
        <v>3</v>
      </c>
      <c r="L3" s="18" t="s">
        <v>230</v>
      </c>
      <c r="M3" s="18" t="s">
        <v>231</v>
      </c>
      <c r="N3" s="18" t="s">
        <v>238</v>
      </c>
    </row>
    <row r="4" spans="1:20" s="18" customFormat="1" x14ac:dyDescent="0.25">
      <c r="A4" s="33" t="s">
        <v>1</v>
      </c>
      <c r="B4" s="33" t="s">
        <v>80</v>
      </c>
      <c r="C4" s="18" t="s">
        <v>27</v>
      </c>
      <c r="D4" s="18" t="s">
        <v>28</v>
      </c>
      <c r="E4" s="18" t="s">
        <v>42</v>
      </c>
      <c r="F4" s="18" t="s">
        <v>26</v>
      </c>
      <c r="G4" s="29"/>
      <c r="H4" s="18" t="s">
        <v>183</v>
      </c>
      <c r="I4" s="18" t="s">
        <v>184</v>
      </c>
      <c r="J4" s="18">
        <v>4</v>
      </c>
      <c r="K4" s="18">
        <v>4</v>
      </c>
      <c r="L4" s="18" t="s">
        <v>230</v>
      </c>
      <c r="M4" s="18" t="s">
        <v>231</v>
      </c>
      <c r="N4" s="18" t="s">
        <v>239</v>
      </c>
    </row>
    <row r="5" spans="1:20" s="18" customFormat="1" x14ac:dyDescent="0.25">
      <c r="A5" s="33" t="s">
        <v>2</v>
      </c>
      <c r="B5" s="33" t="s">
        <v>79</v>
      </c>
      <c r="C5" s="18" t="s">
        <v>27</v>
      </c>
      <c r="D5" s="18" t="s">
        <v>28</v>
      </c>
      <c r="E5" s="18" t="s">
        <v>42</v>
      </c>
      <c r="F5" s="18" t="s">
        <v>26</v>
      </c>
      <c r="G5" s="29" t="s">
        <v>81</v>
      </c>
      <c r="H5" s="18" t="s">
        <v>183</v>
      </c>
      <c r="I5" s="18" t="s">
        <v>184</v>
      </c>
      <c r="J5" s="18">
        <v>5</v>
      </c>
      <c r="K5" s="18">
        <v>5</v>
      </c>
      <c r="L5" s="18" t="s">
        <v>272</v>
      </c>
      <c r="M5" s="18" t="s">
        <v>231</v>
      </c>
      <c r="N5" s="18" t="s">
        <v>273</v>
      </c>
    </row>
    <row r="6" spans="1:20" s="18" customFormat="1" x14ac:dyDescent="0.25">
      <c r="A6" s="33" t="s">
        <v>65</v>
      </c>
      <c r="B6" s="33" t="str">
        <f>+'[21]DTF REAL '!$B$3</f>
        <v>DTF REAL DELFACTADA CON IPC TOTAL</v>
      </c>
      <c r="C6" s="18" t="s">
        <v>27</v>
      </c>
      <c r="D6" s="18" t="s">
        <v>28</v>
      </c>
      <c r="E6" s="18" t="s">
        <v>42</v>
      </c>
      <c r="F6" s="18" t="s">
        <v>24</v>
      </c>
      <c r="G6" s="29" t="s">
        <v>81</v>
      </c>
      <c r="H6" s="18" t="s">
        <v>183</v>
      </c>
      <c r="I6" s="18" t="s">
        <v>184</v>
      </c>
      <c r="J6" s="18">
        <v>6</v>
      </c>
      <c r="K6" s="18">
        <v>6</v>
      </c>
      <c r="L6" s="18" t="s">
        <v>247</v>
      </c>
      <c r="M6" s="18" t="s">
        <v>231</v>
      </c>
      <c r="N6" s="18" t="s">
        <v>238</v>
      </c>
    </row>
    <row r="7" spans="1:20" s="27" customFormat="1" x14ac:dyDescent="0.25">
      <c r="A7" s="27" t="s">
        <v>156</v>
      </c>
      <c r="B7" s="27" t="str">
        <f>+'[22]Productividad laboral relativa'!$K$3</f>
        <v>Productividad laboral USA/COL (sector industria/sector manufactura)</v>
      </c>
      <c r="C7" s="27" t="s">
        <v>22</v>
      </c>
      <c r="D7" s="27" t="s">
        <v>31</v>
      </c>
      <c r="E7" s="27" t="s">
        <v>43</v>
      </c>
      <c r="F7" s="27" t="s">
        <v>32</v>
      </c>
      <c r="G7" s="53" t="s">
        <v>170</v>
      </c>
      <c r="H7" s="27" t="s">
        <v>185</v>
      </c>
      <c r="I7" s="27" t="s">
        <v>184</v>
      </c>
      <c r="J7" s="27">
        <v>7</v>
      </c>
      <c r="K7" s="27">
        <v>7</v>
      </c>
      <c r="L7" s="27" t="s">
        <v>274</v>
      </c>
      <c r="M7" s="27" t="s">
        <v>232</v>
      </c>
      <c r="N7" s="27" t="s">
        <v>267</v>
      </c>
      <c r="O7" s="27" t="s">
        <v>248</v>
      </c>
      <c r="T7" s="18"/>
    </row>
    <row r="8" spans="1:20" s="18" customFormat="1" x14ac:dyDescent="0.25">
      <c r="A8" s="33" t="s">
        <v>4</v>
      </c>
      <c r="B8" s="33" t="s">
        <v>33</v>
      </c>
      <c r="C8" s="18" t="s">
        <v>22</v>
      </c>
      <c r="D8" s="18" t="s">
        <v>34</v>
      </c>
      <c r="E8" s="18" t="s">
        <v>42</v>
      </c>
      <c r="F8" s="18" t="s">
        <v>24</v>
      </c>
      <c r="G8" s="29" t="s">
        <v>270</v>
      </c>
      <c r="H8" s="18" t="s">
        <v>183</v>
      </c>
      <c r="I8" s="18" t="s">
        <v>184</v>
      </c>
      <c r="J8" s="18">
        <v>10</v>
      </c>
      <c r="K8" s="18">
        <v>9</v>
      </c>
      <c r="L8" s="18" t="s">
        <v>233</v>
      </c>
      <c r="M8" s="18" t="s">
        <v>232</v>
      </c>
      <c r="N8" s="18" t="s">
        <v>244</v>
      </c>
      <c r="O8" s="18" t="s">
        <v>243</v>
      </c>
    </row>
    <row r="9" spans="1:20" s="18" customFormat="1" x14ac:dyDescent="0.25">
      <c r="A9" s="33" t="s">
        <v>5</v>
      </c>
      <c r="B9" s="33" t="s">
        <v>35</v>
      </c>
      <c r="C9" s="18" t="s">
        <v>22</v>
      </c>
      <c r="D9" s="18" t="s">
        <v>34</v>
      </c>
      <c r="E9" s="18" t="s">
        <v>42</v>
      </c>
      <c r="F9" s="18" t="s">
        <v>24</v>
      </c>
      <c r="G9" s="29" t="s">
        <v>270</v>
      </c>
      <c r="H9" s="18" t="s">
        <v>184</v>
      </c>
      <c r="I9" s="18" t="s">
        <v>184</v>
      </c>
      <c r="J9" s="18">
        <v>11</v>
      </c>
      <c r="K9" s="18">
        <v>10</v>
      </c>
      <c r="L9" s="18" t="s">
        <v>262</v>
      </c>
      <c r="M9" s="18" t="s">
        <v>231</v>
      </c>
      <c r="N9" s="18" t="s">
        <v>238</v>
      </c>
    </row>
    <row r="10" spans="1:20" s="18" customFormat="1" x14ac:dyDescent="0.25">
      <c r="A10" s="33" t="s">
        <v>10</v>
      </c>
      <c r="B10" s="33" t="s">
        <v>82</v>
      </c>
      <c r="C10" s="18" t="s">
        <v>22</v>
      </c>
      <c r="D10" s="18" t="s">
        <v>34</v>
      </c>
      <c r="E10" s="18" t="s">
        <v>42</v>
      </c>
      <c r="F10" s="18" t="s">
        <v>24</v>
      </c>
      <c r="G10" s="29" t="s">
        <v>270</v>
      </c>
      <c r="H10" s="18" t="s">
        <v>184</v>
      </c>
      <c r="I10" s="18" t="s">
        <v>184</v>
      </c>
      <c r="J10" s="18">
        <v>12</v>
      </c>
      <c r="K10" s="18">
        <v>11</v>
      </c>
      <c r="L10" s="18" t="s">
        <v>233</v>
      </c>
      <c r="M10" s="18" t="s">
        <v>232</v>
      </c>
      <c r="N10" s="18" t="s">
        <v>245</v>
      </c>
      <c r="O10" s="18" t="s">
        <v>243</v>
      </c>
    </row>
    <row r="11" spans="1:20" s="18" customFormat="1" x14ac:dyDescent="0.25">
      <c r="A11" s="33" t="s">
        <v>11</v>
      </c>
      <c r="B11" s="33" t="s">
        <v>83</v>
      </c>
      <c r="C11" s="18" t="s">
        <v>29</v>
      </c>
      <c r="D11" s="18" t="s">
        <v>37</v>
      </c>
      <c r="E11" s="18" t="s">
        <v>43</v>
      </c>
      <c r="F11" s="18" t="s">
        <v>160</v>
      </c>
      <c r="G11" s="29" t="s">
        <v>173</v>
      </c>
      <c r="H11" s="18" t="s">
        <v>185</v>
      </c>
      <c r="I11" s="18" t="s">
        <v>185</v>
      </c>
      <c r="J11" s="18">
        <v>13</v>
      </c>
      <c r="K11" s="18">
        <v>12</v>
      </c>
      <c r="L11" s="52" t="s">
        <v>235</v>
      </c>
      <c r="M11" s="18" t="s">
        <v>236</v>
      </c>
      <c r="N11" s="18" t="s">
        <v>240</v>
      </c>
    </row>
    <row r="12" spans="1:20" s="18" customFormat="1" x14ac:dyDescent="0.25">
      <c r="A12" s="33" t="s">
        <v>3</v>
      </c>
      <c r="B12" s="33" t="s">
        <v>222</v>
      </c>
      <c r="C12" s="18" t="s">
        <v>229</v>
      </c>
      <c r="D12" s="18" t="s">
        <v>30</v>
      </c>
      <c r="E12" s="18" t="s">
        <v>42</v>
      </c>
      <c r="F12" s="18" t="s">
        <v>160</v>
      </c>
      <c r="G12" s="29" t="s">
        <v>173</v>
      </c>
      <c r="H12" s="18" t="s">
        <v>185</v>
      </c>
      <c r="I12" s="18" t="s">
        <v>185</v>
      </c>
      <c r="J12" s="18">
        <v>15</v>
      </c>
      <c r="K12" s="18">
        <v>13</v>
      </c>
      <c r="L12" s="52" t="s">
        <v>235</v>
      </c>
      <c r="M12" s="18" t="s">
        <v>236</v>
      </c>
      <c r="N12" s="18" t="s">
        <v>240</v>
      </c>
    </row>
    <row r="13" spans="1:20" s="18" customFormat="1" x14ac:dyDescent="0.25">
      <c r="A13" s="33" t="s">
        <v>66</v>
      </c>
      <c r="B13" s="33" t="s">
        <v>84</v>
      </c>
      <c r="C13" s="18" t="s">
        <v>27</v>
      </c>
      <c r="D13" s="18" t="s">
        <v>30</v>
      </c>
      <c r="E13" s="18" t="s">
        <v>42</v>
      </c>
      <c r="F13" s="18" t="s">
        <v>160</v>
      </c>
      <c r="G13" s="29" t="s">
        <v>173</v>
      </c>
      <c r="H13" s="18" t="s">
        <v>185</v>
      </c>
      <c r="I13" s="18" t="s">
        <v>185</v>
      </c>
      <c r="J13" s="18">
        <v>16</v>
      </c>
      <c r="K13" s="18">
        <v>14</v>
      </c>
      <c r="L13" s="52" t="s">
        <v>235</v>
      </c>
      <c r="M13" s="18" t="s">
        <v>236</v>
      </c>
      <c r="N13" s="18" t="s">
        <v>240</v>
      </c>
    </row>
    <row r="14" spans="1:20" s="18" customFormat="1" x14ac:dyDescent="0.25">
      <c r="A14" s="33" t="s">
        <v>7</v>
      </c>
      <c r="B14" s="33" t="s">
        <v>223</v>
      </c>
      <c r="C14" s="18" t="s">
        <v>229</v>
      </c>
      <c r="D14" s="18" t="s">
        <v>30</v>
      </c>
      <c r="E14" s="18" t="s">
        <v>42</v>
      </c>
      <c r="F14" s="18" t="s">
        <v>36</v>
      </c>
      <c r="G14" s="29" t="s">
        <v>172</v>
      </c>
      <c r="H14" s="18" t="s">
        <v>185</v>
      </c>
      <c r="I14" s="18" t="s">
        <v>185</v>
      </c>
      <c r="J14" s="18">
        <v>17</v>
      </c>
      <c r="K14" s="18">
        <v>15</v>
      </c>
      <c r="L14" s="52" t="s">
        <v>235</v>
      </c>
      <c r="M14" s="18" t="s">
        <v>241</v>
      </c>
      <c r="N14" s="18" t="s">
        <v>242</v>
      </c>
    </row>
    <row r="15" spans="1:20" s="18" customFormat="1" x14ac:dyDescent="0.25">
      <c r="A15" s="33" t="s">
        <v>8</v>
      </c>
      <c r="B15" s="33" t="s">
        <v>224</v>
      </c>
      <c r="C15" s="18" t="s">
        <v>229</v>
      </c>
      <c r="D15" s="18" t="s">
        <v>30</v>
      </c>
      <c r="E15" s="18" t="s">
        <v>43</v>
      </c>
      <c r="F15" s="18" t="s">
        <v>36</v>
      </c>
      <c r="G15" s="29" t="s">
        <v>172</v>
      </c>
      <c r="H15" s="18" t="s">
        <v>185</v>
      </c>
      <c r="I15" s="18" t="s">
        <v>185</v>
      </c>
      <c r="J15" s="18">
        <v>19</v>
      </c>
      <c r="K15" s="18">
        <v>16</v>
      </c>
      <c r="L15" s="52" t="s">
        <v>235</v>
      </c>
      <c r="M15" s="18" t="s">
        <v>241</v>
      </c>
      <c r="N15" s="18" t="s">
        <v>242</v>
      </c>
    </row>
    <row r="16" spans="1:20" s="18" customFormat="1" x14ac:dyDescent="0.25">
      <c r="A16" s="33" t="s">
        <v>9</v>
      </c>
      <c r="B16" s="33" t="s">
        <v>186</v>
      </c>
      <c r="C16" s="18" t="s">
        <v>229</v>
      </c>
      <c r="D16" s="18" t="s">
        <v>30</v>
      </c>
      <c r="E16" s="18" t="s">
        <v>42</v>
      </c>
      <c r="F16" s="18" t="s">
        <v>24</v>
      </c>
      <c r="G16" s="29" t="s">
        <v>172</v>
      </c>
      <c r="H16" s="18" t="s">
        <v>185</v>
      </c>
      <c r="I16" s="18" t="s">
        <v>185</v>
      </c>
      <c r="J16" s="18">
        <v>20</v>
      </c>
      <c r="K16" s="18">
        <v>17</v>
      </c>
      <c r="L16" s="52" t="s">
        <v>235</v>
      </c>
      <c r="M16" s="18" t="s">
        <v>241</v>
      </c>
      <c r="N16" s="18" t="s">
        <v>242</v>
      </c>
    </row>
    <row r="17" spans="1:20" s="27" customFormat="1" x14ac:dyDescent="0.25">
      <c r="A17" s="27" t="s">
        <v>38</v>
      </c>
      <c r="B17" s="27" t="s">
        <v>39</v>
      </c>
      <c r="C17" s="27" t="s">
        <v>29</v>
      </c>
      <c r="D17" s="27" t="s">
        <v>37</v>
      </c>
      <c r="E17" s="27" t="s">
        <v>42</v>
      </c>
      <c r="F17" s="27" t="s">
        <v>24</v>
      </c>
      <c r="G17" s="53"/>
      <c r="H17" s="27" t="s">
        <v>184</v>
      </c>
      <c r="I17" s="27" t="s">
        <v>185</v>
      </c>
      <c r="J17" s="27">
        <v>22</v>
      </c>
      <c r="K17" s="27">
        <v>19</v>
      </c>
      <c r="L17" s="27" t="s">
        <v>271</v>
      </c>
      <c r="M17" s="27" t="s">
        <v>257</v>
      </c>
      <c r="N17" s="27" t="s">
        <v>265</v>
      </c>
      <c r="O17" s="27" t="s">
        <v>263</v>
      </c>
      <c r="T17" s="18"/>
    </row>
    <row r="18" spans="1:20" s="27" customFormat="1" x14ac:dyDescent="0.25">
      <c r="A18" s="27" t="s">
        <v>16</v>
      </c>
      <c r="B18" s="27" t="s">
        <v>85</v>
      </c>
      <c r="C18" s="27" t="s">
        <v>27</v>
      </c>
      <c r="D18" s="27" t="s">
        <v>37</v>
      </c>
      <c r="E18" s="27" t="s">
        <v>42</v>
      </c>
      <c r="F18" s="27" t="s">
        <v>24</v>
      </c>
      <c r="G18" s="53" t="s">
        <v>171</v>
      </c>
      <c r="H18" s="27" t="s">
        <v>185</v>
      </c>
      <c r="I18" s="27" t="s">
        <v>184</v>
      </c>
      <c r="J18" s="27">
        <v>24</v>
      </c>
      <c r="K18" s="27">
        <v>20</v>
      </c>
      <c r="L18" s="54" t="s">
        <v>259</v>
      </c>
      <c r="M18" s="27" t="s">
        <v>236</v>
      </c>
      <c r="N18" s="27" t="s">
        <v>266</v>
      </c>
      <c r="T18" s="18"/>
    </row>
    <row r="19" spans="1:20" s="18" customFormat="1" x14ac:dyDescent="0.25">
      <c r="A19" s="33" t="s">
        <v>64</v>
      </c>
      <c r="B19" s="33" t="s">
        <v>201</v>
      </c>
      <c r="C19" s="18" t="s">
        <v>27</v>
      </c>
      <c r="D19" s="18" t="s">
        <v>37</v>
      </c>
      <c r="E19" s="18" t="s">
        <v>42</v>
      </c>
      <c r="F19" s="18" t="s">
        <v>24</v>
      </c>
      <c r="G19" s="29" t="s">
        <v>269</v>
      </c>
      <c r="H19" s="18" t="s">
        <v>185</v>
      </c>
      <c r="I19" s="18" t="s">
        <v>184</v>
      </c>
      <c r="J19" s="18">
        <v>25</v>
      </c>
      <c r="K19" s="18">
        <v>21</v>
      </c>
      <c r="L19" s="18" t="s">
        <v>256</v>
      </c>
      <c r="M19" s="18" t="s">
        <v>232</v>
      </c>
      <c r="N19" s="18" t="s">
        <v>264</v>
      </c>
    </row>
    <row r="20" spans="1:20" s="18" customFormat="1" x14ac:dyDescent="0.25">
      <c r="A20" s="33" t="s">
        <v>72</v>
      </c>
      <c r="B20" s="33" t="s">
        <v>86</v>
      </c>
      <c r="C20" s="18" t="s">
        <v>27</v>
      </c>
      <c r="D20" s="18" t="s">
        <v>37</v>
      </c>
      <c r="E20" s="18" t="s">
        <v>42</v>
      </c>
      <c r="F20" s="18" t="s">
        <v>24</v>
      </c>
      <c r="G20" s="29" t="s">
        <v>170</v>
      </c>
      <c r="H20" s="18" t="s">
        <v>185</v>
      </c>
      <c r="I20" s="18" t="s">
        <v>184</v>
      </c>
      <c r="J20" s="18">
        <v>26</v>
      </c>
      <c r="K20" s="18">
        <v>22</v>
      </c>
      <c r="L20" s="52" t="s">
        <v>235</v>
      </c>
      <c r="M20" s="18" t="s">
        <v>236</v>
      </c>
      <c r="N20" s="18" t="s">
        <v>240</v>
      </c>
    </row>
    <row r="21" spans="1:20" s="55" customFormat="1" x14ac:dyDescent="0.25">
      <c r="A21" s="55" t="s">
        <v>73</v>
      </c>
      <c r="B21" s="55" t="s">
        <v>225</v>
      </c>
      <c r="C21" s="55" t="s">
        <v>27</v>
      </c>
      <c r="D21" s="55" t="s">
        <v>31</v>
      </c>
      <c r="E21" s="55" t="s">
        <v>43</v>
      </c>
      <c r="G21" s="56"/>
      <c r="H21" s="55" t="s">
        <v>185</v>
      </c>
      <c r="I21" s="55" t="s">
        <v>184</v>
      </c>
      <c r="J21" s="55">
        <v>27</v>
      </c>
      <c r="K21" s="55">
        <v>23</v>
      </c>
      <c r="L21" s="57" t="s">
        <v>275</v>
      </c>
      <c r="M21" s="55" t="s">
        <v>276</v>
      </c>
      <c r="N21" s="55" t="s">
        <v>246</v>
      </c>
      <c r="T21" s="18"/>
    </row>
    <row r="22" spans="1:20" s="18" customFormat="1" x14ac:dyDescent="0.25">
      <c r="A22" s="33" t="s">
        <v>209</v>
      </c>
      <c r="B22" s="33" t="s">
        <v>212</v>
      </c>
      <c r="C22" s="18" t="s">
        <v>27</v>
      </c>
      <c r="D22" s="18" t="s">
        <v>28</v>
      </c>
      <c r="E22" s="18" t="s">
        <v>42</v>
      </c>
      <c r="G22" s="29"/>
      <c r="H22" s="18" t="s">
        <v>184</v>
      </c>
      <c r="I22" s="18" t="s">
        <v>184</v>
      </c>
      <c r="J22" s="18">
        <v>30</v>
      </c>
      <c r="K22" s="18">
        <v>24</v>
      </c>
      <c r="L22" s="18" t="s">
        <v>247</v>
      </c>
      <c r="M22" s="18" t="s">
        <v>231</v>
      </c>
      <c r="N22" s="18" t="s">
        <v>238</v>
      </c>
    </row>
    <row r="23" spans="1:20" s="18" customFormat="1" x14ac:dyDescent="0.25">
      <c r="A23" s="33" t="s">
        <v>210</v>
      </c>
      <c r="B23" s="33" t="s">
        <v>213</v>
      </c>
      <c r="C23" s="18" t="s">
        <v>27</v>
      </c>
      <c r="D23" s="18" t="s">
        <v>28</v>
      </c>
      <c r="E23" s="18" t="s">
        <v>42</v>
      </c>
      <c r="G23" s="29"/>
      <c r="H23" s="18" t="s">
        <v>184</v>
      </c>
      <c r="I23" s="18" t="s">
        <v>184</v>
      </c>
      <c r="J23" s="18">
        <v>31</v>
      </c>
      <c r="K23" s="18">
        <v>25</v>
      </c>
      <c r="L23" s="18" t="s">
        <v>247</v>
      </c>
      <c r="M23" s="18" t="s">
        <v>249</v>
      </c>
      <c r="N23" s="18" t="s">
        <v>238</v>
      </c>
    </row>
    <row r="24" spans="1:20" s="18" customFormat="1" x14ac:dyDescent="0.25">
      <c r="A24" s="18" t="s">
        <v>211</v>
      </c>
      <c r="B24" s="18" t="s">
        <v>214</v>
      </c>
      <c r="C24" s="18" t="s">
        <v>27</v>
      </c>
      <c r="D24" s="18" t="s">
        <v>28</v>
      </c>
      <c r="E24" s="18" t="s">
        <v>42</v>
      </c>
      <c r="G24" s="29"/>
      <c r="H24" s="18" t="s">
        <v>184</v>
      </c>
      <c r="I24" s="18" t="s">
        <v>184</v>
      </c>
      <c r="J24" s="18">
        <v>32</v>
      </c>
      <c r="K24" s="18">
        <v>26</v>
      </c>
      <c r="L24" s="18" t="s">
        <v>247</v>
      </c>
      <c r="M24" s="18" t="s">
        <v>249</v>
      </c>
      <c r="N24" s="18" t="s">
        <v>238</v>
      </c>
    </row>
    <row r="25" spans="1:20" s="27" customFormat="1" x14ac:dyDescent="0.25">
      <c r="A25" s="27" t="s">
        <v>152</v>
      </c>
      <c r="B25" s="27" t="s">
        <v>161</v>
      </c>
      <c r="C25" s="27" t="s">
        <v>27</v>
      </c>
      <c r="D25" s="27" t="s">
        <v>192</v>
      </c>
      <c r="E25" s="27" t="s">
        <v>43</v>
      </c>
      <c r="F25" s="27" t="s">
        <v>24</v>
      </c>
      <c r="G25" s="53"/>
      <c r="H25" s="27" t="s">
        <v>184</v>
      </c>
      <c r="I25" s="27" t="s">
        <v>185</v>
      </c>
      <c r="J25" s="27">
        <v>35</v>
      </c>
      <c r="K25" s="27">
        <v>27</v>
      </c>
      <c r="L25" s="27" t="s">
        <v>258</v>
      </c>
      <c r="M25" s="27" t="s">
        <v>257</v>
      </c>
      <c r="N25" s="27" t="s">
        <v>268</v>
      </c>
      <c r="O25" s="27" t="s">
        <v>263</v>
      </c>
      <c r="T25" s="18"/>
    </row>
    <row r="26" spans="1:20" s="27" customFormat="1" x14ac:dyDescent="0.25">
      <c r="A26" s="27" t="s">
        <v>153</v>
      </c>
      <c r="B26" s="27" t="s">
        <v>162</v>
      </c>
      <c r="C26" s="27" t="s">
        <v>27</v>
      </c>
      <c r="D26" s="27" t="s">
        <v>37</v>
      </c>
      <c r="E26" s="27" t="s">
        <v>43</v>
      </c>
      <c r="F26" s="27" t="s">
        <v>24</v>
      </c>
      <c r="G26" s="53"/>
      <c r="H26" s="27" t="s">
        <v>184</v>
      </c>
      <c r="I26" s="27" t="s">
        <v>185</v>
      </c>
      <c r="J26" s="27">
        <v>36</v>
      </c>
      <c r="K26" s="27">
        <v>28</v>
      </c>
      <c r="L26" s="27" t="s">
        <v>258</v>
      </c>
      <c r="M26" s="27" t="s">
        <v>257</v>
      </c>
      <c r="N26" s="27" t="s">
        <v>268</v>
      </c>
      <c r="O26" s="27" t="s">
        <v>263</v>
      </c>
      <c r="T26" s="18"/>
    </row>
    <row r="27" spans="1:20" s="18" customFormat="1" x14ac:dyDescent="0.25">
      <c r="A27" s="33" t="s">
        <v>157</v>
      </c>
      <c r="B27" s="33" t="s">
        <v>163</v>
      </c>
      <c r="C27" s="18" t="s">
        <v>27</v>
      </c>
      <c r="D27" s="18" t="s">
        <v>37</v>
      </c>
      <c r="E27" s="18" t="s">
        <v>42</v>
      </c>
      <c r="F27" s="18" t="s">
        <v>24</v>
      </c>
      <c r="G27" s="29" t="s">
        <v>172</v>
      </c>
      <c r="H27" s="18" t="s">
        <v>184</v>
      </c>
      <c r="I27" s="18" t="s">
        <v>185</v>
      </c>
      <c r="J27" s="18">
        <v>37</v>
      </c>
      <c r="K27" s="18">
        <v>29</v>
      </c>
      <c r="L27" s="52" t="s">
        <v>235</v>
      </c>
      <c r="M27" s="18" t="s">
        <v>241</v>
      </c>
      <c r="N27" s="18" t="s">
        <v>242</v>
      </c>
    </row>
    <row r="28" spans="1:20" s="18" customFormat="1" x14ac:dyDescent="0.25">
      <c r="A28" s="33" t="s">
        <v>158</v>
      </c>
      <c r="B28" s="33" t="s">
        <v>166</v>
      </c>
      <c r="C28" s="18" t="s">
        <v>164</v>
      </c>
      <c r="D28" s="18" t="s">
        <v>31</v>
      </c>
      <c r="E28" s="18" t="s">
        <v>43</v>
      </c>
      <c r="G28" s="29"/>
      <c r="H28" s="18" t="s">
        <v>185</v>
      </c>
      <c r="I28" s="18" t="s">
        <v>184</v>
      </c>
      <c r="J28" s="18">
        <v>40</v>
      </c>
      <c r="K28" s="18">
        <v>31</v>
      </c>
      <c r="L28" s="18" t="s">
        <v>250</v>
      </c>
      <c r="M28" s="52" t="s">
        <v>235</v>
      </c>
      <c r="N28" s="18" t="s">
        <v>251</v>
      </c>
    </row>
    <row r="29" spans="1:20" s="18" customFormat="1" x14ac:dyDescent="0.25">
      <c r="A29" s="33" t="s">
        <v>159</v>
      </c>
      <c r="B29" s="33" t="s">
        <v>226</v>
      </c>
      <c r="C29" s="18" t="s">
        <v>27</v>
      </c>
      <c r="D29" s="18" t="s">
        <v>31</v>
      </c>
      <c r="E29" s="18" t="s">
        <v>43</v>
      </c>
      <c r="G29" s="29"/>
      <c r="H29" s="18" t="s">
        <v>185</v>
      </c>
      <c r="I29" s="18" t="s">
        <v>185</v>
      </c>
      <c r="J29" s="18">
        <v>41</v>
      </c>
      <c r="K29" s="18">
        <v>32</v>
      </c>
      <c r="L29" s="18" t="s">
        <v>250</v>
      </c>
      <c r="M29" s="52" t="s">
        <v>235</v>
      </c>
      <c r="N29" s="18" t="s">
        <v>251</v>
      </c>
    </row>
    <row r="30" spans="1:20" s="18" customFormat="1" x14ac:dyDescent="0.25">
      <c r="A30" s="33" t="s">
        <v>208</v>
      </c>
      <c r="B30" s="33" t="s">
        <v>215</v>
      </c>
      <c r="C30" s="18" t="s">
        <v>167</v>
      </c>
      <c r="D30" s="18" t="s">
        <v>34</v>
      </c>
      <c r="E30" s="18" t="s">
        <v>42</v>
      </c>
      <c r="F30" s="18" t="s">
        <v>165</v>
      </c>
      <c r="G30" s="29" t="s">
        <v>169</v>
      </c>
      <c r="H30" s="18" t="s">
        <v>184</v>
      </c>
      <c r="I30" s="18" t="s">
        <v>184</v>
      </c>
      <c r="J30" s="18">
        <v>42</v>
      </c>
      <c r="K30" s="18">
        <v>33</v>
      </c>
      <c r="L30" s="18" t="s">
        <v>255</v>
      </c>
      <c r="M30" s="18" t="s">
        <v>249</v>
      </c>
    </row>
    <row r="31" spans="1:20" s="18" customFormat="1" x14ac:dyDescent="0.25">
      <c r="A31" s="33" t="s">
        <v>193</v>
      </c>
      <c r="B31" s="33" t="s">
        <v>216</v>
      </c>
      <c r="C31" s="18" t="s">
        <v>167</v>
      </c>
      <c r="D31" s="18" t="s">
        <v>34</v>
      </c>
      <c r="E31" s="18" t="s">
        <v>42</v>
      </c>
      <c r="F31" s="18" t="s">
        <v>168</v>
      </c>
      <c r="G31" s="29" t="s">
        <v>169</v>
      </c>
      <c r="H31" s="18" t="s">
        <v>184</v>
      </c>
      <c r="I31" s="18" t="s">
        <v>184</v>
      </c>
      <c r="J31" s="18">
        <v>43</v>
      </c>
      <c r="K31" s="18">
        <v>34</v>
      </c>
      <c r="L31" s="18" t="s">
        <v>255</v>
      </c>
      <c r="M31" s="18" t="s">
        <v>249</v>
      </c>
    </row>
    <row r="32" spans="1:20" s="18" customFormat="1" x14ac:dyDescent="0.25">
      <c r="A32" s="33" t="s">
        <v>187</v>
      </c>
      <c r="B32" s="33" t="s">
        <v>190</v>
      </c>
      <c r="C32" s="18" t="s">
        <v>27</v>
      </c>
      <c r="D32" s="18" t="s">
        <v>192</v>
      </c>
      <c r="E32" s="18" t="s">
        <v>42</v>
      </c>
      <c r="F32" s="18" t="s">
        <v>24</v>
      </c>
      <c r="G32" s="29" t="s">
        <v>269</v>
      </c>
      <c r="H32" s="18" t="s">
        <v>184</v>
      </c>
      <c r="I32" s="18" t="s">
        <v>184</v>
      </c>
      <c r="J32" s="18">
        <v>45</v>
      </c>
      <c r="K32" s="18">
        <v>36</v>
      </c>
      <c r="L32" s="18" t="s">
        <v>252</v>
      </c>
      <c r="M32" s="18" t="s">
        <v>236</v>
      </c>
      <c r="N32" s="18" t="s">
        <v>253</v>
      </c>
      <c r="O32" s="18" t="s">
        <v>254</v>
      </c>
    </row>
    <row r="33" spans="1:20" s="18" customFormat="1" x14ac:dyDescent="0.25">
      <c r="A33" s="33" t="s">
        <v>188</v>
      </c>
      <c r="B33" s="33" t="s">
        <v>227</v>
      </c>
      <c r="C33" s="18" t="s">
        <v>27</v>
      </c>
      <c r="D33" s="18" t="s">
        <v>192</v>
      </c>
      <c r="E33" s="18" t="s">
        <v>42</v>
      </c>
      <c r="F33" s="18" t="s">
        <v>24</v>
      </c>
      <c r="G33" s="29" t="s">
        <v>269</v>
      </c>
      <c r="H33" s="18" t="s">
        <v>184</v>
      </c>
      <c r="I33" s="18" t="s">
        <v>185</v>
      </c>
      <c r="J33" s="18">
        <v>46</v>
      </c>
      <c r="K33" s="18">
        <v>37</v>
      </c>
      <c r="L33" s="18" t="s">
        <v>252</v>
      </c>
      <c r="M33" s="18" t="s">
        <v>236</v>
      </c>
      <c r="N33" s="18" t="s">
        <v>253</v>
      </c>
      <c r="O33" s="18" t="s">
        <v>254</v>
      </c>
    </row>
    <row r="34" spans="1:20" s="18" customFormat="1" x14ac:dyDescent="0.25">
      <c r="A34" s="33" t="s">
        <v>189</v>
      </c>
      <c r="B34" s="33" t="s">
        <v>228</v>
      </c>
      <c r="C34" s="18" t="s">
        <v>191</v>
      </c>
      <c r="D34" s="18" t="s">
        <v>192</v>
      </c>
      <c r="E34" s="18" t="s">
        <v>42</v>
      </c>
      <c r="F34" s="18" t="s">
        <v>24</v>
      </c>
      <c r="G34" s="29" t="s">
        <v>269</v>
      </c>
      <c r="H34" s="18" t="s">
        <v>184</v>
      </c>
      <c r="I34" s="18" t="s">
        <v>184</v>
      </c>
      <c r="J34" s="18">
        <v>47</v>
      </c>
      <c r="K34" s="18">
        <v>38</v>
      </c>
      <c r="L34" s="18" t="s">
        <v>252</v>
      </c>
      <c r="M34" s="18" t="s">
        <v>236</v>
      </c>
      <c r="N34" s="18" t="s">
        <v>253</v>
      </c>
      <c r="O34" s="18" t="s">
        <v>254</v>
      </c>
    </row>
    <row r="35" spans="1:20" s="18" customFormat="1" x14ac:dyDescent="0.25">
      <c r="A35" s="33" t="s">
        <v>196</v>
      </c>
      <c r="B35" s="33" t="s">
        <v>217</v>
      </c>
      <c r="C35" s="18" t="s">
        <v>27</v>
      </c>
      <c r="D35" s="18" t="s">
        <v>192</v>
      </c>
      <c r="E35" s="18" t="s">
        <v>42</v>
      </c>
      <c r="F35" s="18" t="s">
        <v>24</v>
      </c>
      <c r="G35" s="29" t="s">
        <v>269</v>
      </c>
      <c r="H35" s="18" t="s">
        <v>184</v>
      </c>
      <c r="I35" s="18" t="s">
        <v>185</v>
      </c>
      <c r="J35" s="18">
        <v>51</v>
      </c>
      <c r="K35" s="18">
        <v>40</v>
      </c>
      <c r="L35" s="18" t="s">
        <v>252</v>
      </c>
      <c r="M35" s="18" t="s">
        <v>236</v>
      </c>
      <c r="N35" s="18" t="s">
        <v>253</v>
      </c>
      <c r="O35" s="18" t="s">
        <v>254</v>
      </c>
    </row>
    <row r="36" spans="1:20" s="27" customFormat="1" x14ac:dyDescent="0.25">
      <c r="A36" s="27" t="s">
        <v>197</v>
      </c>
      <c r="B36" s="27" t="s">
        <v>198</v>
      </c>
      <c r="C36" s="27" t="s">
        <v>164</v>
      </c>
      <c r="D36" s="27" t="s">
        <v>34</v>
      </c>
      <c r="E36" s="27" t="s">
        <v>42</v>
      </c>
      <c r="F36" s="27" t="s">
        <v>199</v>
      </c>
      <c r="G36" s="53"/>
      <c r="H36" s="27" t="s">
        <v>200</v>
      </c>
      <c r="I36" s="27" t="s">
        <v>183</v>
      </c>
      <c r="J36" s="27">
        <v>54</v>
      </c>
      <c r="K36" s="27">
        <v>41</v>
      </c>
      <c r="L36" s="54" t="s">
        <v>235</v>
      </c>
      <c r="M36" s="27" t="s">
        <v>236</v>
      </c>
      <c r="N36" s="27" t="s">
        <v>267</v>
      </c>
      <c r="T36" s="18"/>
    </row>
    <row r="37" spans="1:20" s="27" customFormat="1" x14ac:dyDescent="0.25">
      <c r="A37" s="27" t="s">
        <v>202</v>
      </c>
      <c r="B37" s="27" t="s">
        <v>203</v>
      </c>
      <c r="C37" s="27" t="s">
        <v>27</v>
      </c>
      <c r="D37" s="27" t="s">
        <v>192</v>
      </c>
      <c r="E37" s="27" t="s">
        <v>43</v>
      </c>
      <c r="G37" s="53"/>
      <c r="L37" s="27" t="s">
        <v>258</v>
      </c>
      <c r="M37" s="27" t="s">
        <v>257</v>
      </c>
      <c r="N37" s="27" t="s">
        <v>268</v>
      </c>
      <c r="O37" s="27" t="s">
        <v>263</v>
      </c>
      <c r="T37" s="18"/>
    </row>
    <row r="38" spans="1:20" s="18" customFormat="1" x14ac:dyDescent="0.25">
      <c r="A38" s="33" t="s">
        <v>204</v>
      </c>
      <c r="B38" s="18" t="s">
        <v>218</v>
      </c>
      <c r="C38" s="18" t="s">
        <v>164</v>
      </c>
      <c r="D38" s="18" t="s">
        <v>31</v>
      </c>
      <c r="E38" s="18" t="s">
        <v>43</v>
      </c>
      <c r="G38" s="29"/>
      <c r="L38" s="52" t="s">
        <v>235</v>
      </c>
      <c r="M38" s="18" t="s">
        <v>236</v>
      </c>
      <c r="N38" s="18" t="s">
        <v>240</v>
      </c>
    </row>
    <row r="39" spans="1:20" s="18" customFormat="1" x14ac:dyDescent="0.25">
      <c r="A39" s="18" t="s">
        <v>205</v>
      </c>
      <c r="B39" s="18" t="s">
        <v>219</v>
      </c>
      <c r="C39" s="18" t="s">
        <v>164</v>
      </c>
      <c r="D39" s="18" t="s">
        <v>31</v>
      </c>
      <c r="E39" s="18" t="s">
        <v>43</v>
      </c>
      <c r="G39" s="29"/>
      <c r="L39" s="18" t="s">
        <v>250</v>
      </c>
      <c r="M39" s="52" t="s">
        <v>235</v>
      </c>
      <c r="N39" s="18" t="s">
        <v>251</v>
      </c>
    </row>
    <row r="40" spans="1:20" s="18" customFormat="1" x14ac:dyDescent="0.25">
      <c r="A40" s="33" t="s">
        <v>206</v>
      </c>
      <c r="B40" s="33" t="s">
        <v>220</v>
      </c>
      <c r="C40" s="18" t="s">
        <v>27</v>
      </c>
      <c r="D40" s="18" t="s">
        <v>31</v>
      </c>
      <c r="E40" s="18" t="s">
        <v>43</v>
      </c>
      <c r="G40" s="29"/>
      <c r="L40" s="18" t="s">
        <v>250</v>
      </c>
      <c r="M40" s="52" t="s">
        <v>235</v>
      </c>
      <c r="N40" s="18" t="s">
        <v>251</v>
      </c>
    </row>
    <row r="41" spans="1:20" s="18" customFormat="1" x14ac:dyDescent="0.25">
      <c r="A41" s="33" t="s">
        <v>207</v>
      </c>
      <c r="B41" s="33" t="s">
        <v>221</v>
      </c>
      <c r="C41" s="18" t="s">
        <v>191</v>
      </c>
      <c r="D41" s="18" t="s">
        <v>192</v>
      </c>
      <c r="E41" s="18" t="s">
        <v>42</v>
      </c>
      <c r="G41" s="29" t="s">
        <v>269</v>
      </c>
      <c r="L41" s="18" t="s">
        <v>252</v>
      </c>
      <c r="M41" s="18" t="s">
        <v>236</v>
      </c>
      <c r="N41" s="18" t="s">
        <v>253</v>
      </c>
      <c r="O41" s="18" t="s">
        <v>254</v>
      </c>
    </row>
    <row r="42" spans="1:20" s="18" customFormat="1" x14ac:dyDescent="0.25">
      <c r="A42" s="33" t="s">
        <v>280</v>
      </c>
      <c r="B42" s="33" t="s">
        <v>282</v>
      </c>
      <c r="C42" s="18" t="s">
        <v>27</v>
      </c>
      <c r="D42" s="18" t="s">
        <v>30</v>
      </c>
      <c r="E42" s="18" t="s">
        <v>42</v>
      </c>
      <c r="G42" s="29"/>
    </row>
    <row r="43" spans="1:20" x14ac:dyDescent="0.25">
      <c r="A43" s="33" t="s">
        <v>281</v>
      </c>
      <c r="B43" s="33" t="s">
        <v>283</v>
      </c>
      <c r="C43" s="18" t="s">
        <v>27</v>
      </c>
      <c r="D43" s="18" t="s">
        <v>30</v>
      </c>
      <c r="E43" s="18" t="s">
        <v>42</v>
      </c>
      <c r="T43" s="18"/>
    </row>
    <row r="44" spans="1:20" x14ac:dyDescent="0.25">
      <c r="A44" s="33" t="s">
        <v>287</v>
      </c>
      <c r="B44" s="33" t="s">
        <v>284</v>
      </c>
      <c r="C44" s="18" t="s">
        <v>22</v>
      </c>
      <c r="D44" s="27" t="s">
        <v>31</v>
      </c>
      <c r="E44" s="27" t="s">
        <v>43</v>
      </c>
      <c r="T44" s="18"/>
    </row>
    <row r="45" spans="1:20" x14ac:dyDescent="0.25">
      <c r="A45" s="33" t="s">
        <v>285</v>
      </c>
      <c r="B45" s="33" t="s">
        <v>286</v>
      </c>
      <c r="C45" s="55" t="s">
        <v>27</v>
      </c>
      <c r="D45" s="55" t="s">
        <v>31</v>
      </c>
      <c r="E45" s="55" t="s">
        <v>43</v>
      </c>
      <c r="T45" s="18"/>
    </row>
    <row r="46" spans="1:20" x14ac:dyDescent="0.25">
      <c r="A46" s="33" t="s">
        <v>288</v>
      </c>
      <c r="B46" s="33" t="s">
        <v>289</v>
      </c>
      <c r="C46" s="18" t="s">
        <v>290</v>
      </c>
      <c r="D46" s="18" t="s">
        <v>37</v>
      </c>
      <c r="E46" s="18" t="s">
        <v>43</v>
      </c>
    </row>
    <row r="47" spans="1:20" x14ac:dyDescent="0.25">
      <c r="A47" s="33" t="s">
        <v>294</v>
      </c>
      <c r="B47" s="33" t="s">
        <v>296</v>
      </c>
      <c r="C47" s="18" t="s">
        <v>27</v>
      </c>
      <c r="D47" s="18" t="s">
        <v>28</v>
      </c>
      <c r="E47" s="18" t="s">
        <v>42</v>
      </c>
    </row>
    <row r="48" spans="1:20" x14ac:dyDescent="0.25">
      <c r="A48" s="33" t="s">
        <v>295</v>
      </c>
      <c r="B48" s="33" t="s">
        <v>297</v>
      </c>
      <c r="C48" s="18" t="s">
        <v>27</v>
      </c>
      <c r="D48" s="18" t="s">
        <v>28</v>
      </c>
      <c r="E48" s="18" t="s">
        <v>42</v>
      </c>
    </row>
    <row r="49" spans="1:6" x14ac:dyDescent="0.25">
      <c r="A49" s="33" t="s">
        <v>298</v>
      </c>
      <c r="B49" s="33" t="s">
        <v>301</v>
      </c>
      <c r="C49" s="18" t="s">
        <v>27</v>
      </c>
      <c r="D49" s="18" t="s">
        <v>30</v>
      </c>
      <c r="E49" s="18" t="s">
        <v>42</v>
      </c>
      <c r="F49" s="18" t="s">
        <v>36</v>
      </c>
    </row>
    <row r="50" spans="1:6" x14ac:dyDescent="0.25">
      <c r="A50" s="33" t="s">
        <v>299</v>
      </c>
      <c r="B50" s="33" t="s">
        <v>300</v>
      </c>
      <c r="C50" s="18" t="s">
        <v>27</v>
      </c>
      <c r="D50" s="18" t="s">
        <v>30</v>
      </c>
      <c r="E50" s="18" t="s">
        <v>43</v>
      </c>
      <c r="F50" s="18" t="s">
        <v>36</v>
      </c>
    </row>
    <row r="51" spans="1:6" x14ac:dyDescent="0.25">
      <c r="A51" s="33" t="s">
        <v>302</v>
      </c>
      <c r="B51" s="33" t="s">
        <v>304</v>
      </c>
      <c r="C51" s="18" t="s">
        <v>27</v>
      </c>
      <c r="D51" s="18" t="s">
        <v>28</v>
      </c>
      <c r="E51" s="18" t="s">
        <v>42</v>
      </c>
    </row>
    <row r="52" spans="1:6" x14ac:dyDescent="0.25">
      <c r="A52" s="33" t="s">
        <v>303</v>
      </c>
      <c r="B52" s="33" t="s">
        <v>305</v>
      </c>
      <c r="C52" s="18" t="s">
        <v>27</v>
      </c>
      <c r="D52" s="18" t="s">
        <v>28</v>
      </c>
      <c r="E52" s="18" t="s">
        <v>42</v>
      </c>
    </row>
    <row r="53" spans="1:6" x14ac:dyDescent="0.25">
      <c r="A53" s="33" t="s">
        <v>306</v>
      </c>
      <c r="B53" s="33" t="s">
        <v>308</v>
      </c>
      <c r="C53" s="18" t="s">
        <v>27</v>
      </c>
      <c r="D53" s="18" t="s">
        <v>28</v>
      </c>
      <c r="E53" s="18" t="s">
        <v>42</v>
      </c>
    </row>
    <row r="54" spans="1:6" x14ac:dyDescent="0.25">
      <c r="A54" s="33" t="s">
        <v>307</v>
      </c>
      <c r="B54" s="33" t="s">
        <v>309</v>
      </c>
      <c r="C54" s="18" t="s">
        <v>27</v>
      </c>
      <c r="D54" s="18" t="s">
        <v>28</v>
      </c>
      <c r="E54" s="18" t="s">
        <v>42</v>
      </c>
    </row>
    <row r="55" spans="1:6" x14ac:dyDescent="0.25">
      <c r="A55" s="77" t="s">
        <v>315</v>
      </c>
      <c r="B55" s="77" t="s">
        <v>316</v>
      </c>
      <c r="C55" s="77" t="s">
        <v>290</v>
      </c>
      <c r="D55" s="77" t="s">
        <v>37</v>
      </c>
      <c r="E55" s="77" t="s">
        <v>43</v>
      </c>
      <c r="F55" s="77"/>
    </row>
    <row r="56" spans="1:6" x14ac:dyDescent="0.25">
      <c r="A56" s="33" t="s">
        <v>310</v>
      </c>
      <c r="B56" s="33" t="s">
        <v>312</v>
      </c>
      <c r="C56" s="33" t="s">
        <v>164</v>
      </c>
      <c r="D56" s="33" t="s">
        <v>34</v>
      </c>
      <c r="E56" s="33" t="s">
        <v>42</v>
      </c>
      <c r="F56" s="33" t="s">
        <v>311</v>
      </c>
    </row>
  </sheetData>
  <autoFilter ref="A1:G54" xr:uid="{00000000-0009-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048576"/>
  <sheetViews>
    <sheetView topLeftCell="M1" zoomScale="90" zoomScaleNormal="90" workbookViewId="0">
      <pane ySplit="4" topLeftCell="A109" activePane="bottomLeft" state="frozen"/>
      <selection pane="bottomLeft" activeCell="T117" sqref="T117"/>
    </sheetView>
  </sheetViews>
  <sheetFormatPr baseColWidth="10" defaultRowHeight="15" x14ac:dyDescent="0.25"/>
  <cols>
    <col min="1" max="1" width="20" bestFit="1" customWidth="1"/>
    <col min="2" max="2" width="48.28515625" bestFit="1" customWidth="1"/>
    <col min="3" max="3" width="19.85546875" bestFit="1" customWidth="1"/>
    <col min="4" max="4" width="53.28515625" bestFit="1" customWidth="1"/>
    <col min="6" max="6" width="20" bestFit="1" customWidth="1"/>
    <col min="7" max="7" width="69.140625" bestFit="1" customWidth="1"/>
    <col min="8" max="8" width="18.140625" bestFit="1" customWidth="1"/>
    <col min="9" max="9" width="32.28515625" style="33" bestFit="1" customWidth="1"/>
    <col min="13" max="13" width="20" bestFit="1" customWidth="1"/>
    <col min="14" max="14" width="18.28515625" bestFit="1" customWidth="1"/>
    <col min="15" max="15" width="13.28515625" bestFit="1" customWidth="1"/>
    <col min="17" max="17" width="25.7109375" bestFit="1" customWidth="1"/>
    <col min="19" max="19" width="44.85546875" style="82" bestFit="1" customWidth="1"/>
    <col min="20" max="20" width="17.7109375" style="82" bestFit="1" customWidth="1"/>
    <col min="21" max="21" width="17.7109375" style="76" customWidth="1"/>
    <col min="22" max="23" width="17.7109375" style="17" customWidth="1"/>
    <col min="24" max="24" width="17.7109375" style="76" customWidth="1"/>
    <col min="25" max="27" width="17.7109375" style="74" customWidth="1"/>
    <col min="28" max="28" width="13.28515625" style="33" bestFit="1" customWidth="1"/>
    <col min="29" max="29" width="17.42578125" style="33" bestFit="1" customWidth="1"/>
    <col min="30" max="30" width="11.42578125" style="33"/>
    <col min="31" max="31" width="13.28515625" bestFit="1" customWidth="1"/>
    <col min="32" max="32" width="17.42578125" bestFit="1" customWidth="1"/>
  </cols>
  <sheetData>
    <row r="1" spans="1:38" x14ac:dyDescent="0.25">
      <c r="A1" s="33" t="s">
        <v>88</v>
      </c>
      <c r="B1" s="33" t="s">
        <v>92</v>
      </c>
      <c r="C1" s="33"/>
      <c r="D1" s="33" t="s">
        <v>93</v>
      </c>
      <c r="F1" s="33" t="s">
        <v>88</v>
      </c>
      <c r="G1" s="58" t="s">
        <v>96</v>
      </c>
      <c r="H1" s="33"/>
      <c r="J1" s="33"/>
      <c r="K1" s="33"/>
      <c r="M1" s="33" t="s">
        <v>88</v>
      </c>
      <c r="N1" s="33" t="s">
        <v>279</v>
      </c>
      <c r="O1" s="33"/>
      <c r="P1" s="33"/>
      <c r="Q1" s="33"/>
      <c r="S1" s="89" t="s">
        <v>99</v>
      </c>
    </row>
    <row r="2" spans="1:38" x14ac:dyDescent="0.25">
      <c r="A2" s="33" t="s">
        <v>89</v>
      </c>
      <c r="B2" s="33" t="s">
        <v>87</v>
      </c>
      <c r="C2" s="33"/>
      <c r="D2" s="33" t="s">
        <v>94</v>
      </c>
      <c r="F2" s="33" t="s">
        <v>89</v>
      </c>
      <c r="G2" s="33" t="s">
        <v>87</v>
      </c>
      <c r="H2" s="33"/>
      <c r="J2" s="33"/>
      <c r="K2" s="33"/>
      <c r="M2" s="33" t="s">
        <v>89</v>
      </c>
      <c r="N2" s="33" t="s">
        <v>97</v>
      </c>
      <c r="O2" s="33"/>
      <c r="P2" s="33"/>
      <c r="Q2" s="33" t="s">
        <v>277</v>
      </c>
      <c r="S2" s="89" t="s">
        <v>50</v>
      </c>
    </row>
    <row r="3" spans="1:38" x14ac:dyDescent="0.25">
      <c r="A3" s="33" t="s">
        <v>90</v>
      </c>
      <c r="B3" s="33" t="s">
        <v>91</v>
      </c>
      <c r="C3" s="33"/>
      <c r="D3" s="33" t="s">
        <v>95</v>
      </c>
      <c r="F3" s="33" t="s">
        <v>90</v>
      </c>
      <c r="G3" s="33" t="s">
        <v>278</v>
      </c>
      <c r="H3" s="33"/>
      <c r="J3" s="33"/>
      <c r="K3" s="33"/>
      <c r="M3" s="33" t="s">
        <v>90</v>
      </c>
      <c r="N3" s="33" t="s">
        <v>313</v>
      </c>
      <c r="O3" s="33"/>
      <c r="P3" s="33"/>
      <c r="Q3" s="33"/>
      <c r="S3" s="89" t="s">
        <v>179</v>
      </c>
      <c r="V3" s="82"/>
      <c r="W3" s="82"/>
      <c r="Y3" s="77"/>
      <c r="AE3" s="33"/>
      <c r="AF3" s="33"/>
      <c r="AH3" s="33"/>
      <c r="AI3" s="33"/>
      <c r="AJ3" s="33"/>
      <c r="AL3" s="35"/>
    </row>
    <row r="4" spans="1:38" x14ac:dyDescent="0.25">
      <c r="A4" s="15"/>
      <c r="B4" s="46" t="s">
        <v>48</v>
      </c>
      <c r="C4" s="46" t="s">
        <v>174</v>
      </c>
      <c r="D4" s="46" t="s">
        <v>49</v>
      </c>
      <c r="F4" s="6"/>
      <c r="G4" s="6" t="s">
        <v>175</v>
      </c>
      <c r="H4" s="6" t="s">
        <v>176</v>
      </c>
      <c r="I4" s="6" t="s">
        <v>177</v>
      </c>
      <c r="J4" s="6"/>
      <c r="K4" s="47" t="s">
        <v>63</v>
      </c>
      <c r="M4" s="48"/>
      <c r="N4" s="48" t="s">
        <v>98</v>
      </c>
      <c r="O4" s="48"/>
      <c r="P4" s="48"/>
      <c r="Q4" s="49" t="s">
        <v>178</v>
      </c>
      <c r="S4" s="90" t="s">
        <v>100</v>
      </c>
      <c r="T4" s="90" t="s">
        <v>180</v>
      </c>
      <c r="U4" s="80"/>
      <c r="V4" s="82"/>
      <c r="W4" s="82"/>
      <c r="X4" s="80"/>
      <c r="Y4" s="77"/>
      <c r="Z4" s="77"/>
      <c r="AE4" s="33"/>
      <c r="AF4" s="33"/>
      <c r="AH4" s="33"/>
      <c r="AI4" s="33"/>
      <c r="AJ4" s="33"/>
    </row>
    <row r="5" spans="1:38" x14ac:dyDescent="0.25">
      <c r="A5" s="35">
        <v>34394</v>
      </c>
      <c r="B5" s="8">
        <v>146.69999999999999</v>
      </c>
      <c r="C5" s="8">
        <f t="shared" ref="C5:C67" si="0">+B5/$B$104</f>
        <v>0.58050500373944935</v>
      </c>
      <c r="D5" s="9">
        <v>6.0241935483870968E-2</v>
      </c>
      <c r="E5" s="68"/>
      <c r="F5" s="32">
        <v>34335</v>
      </c>
      <c r="G5" s="7">
        <v>15.36</v>
      </c>
      <c r="H5" s="7"/>
      <c r="I5" s="7"/>
      <c r="J5" s="35">
        <v>34394</v>
      </c>
      <c r="K5" s="33">
        <f>+VLOOKUP(J5,$F$5:$I$1048576,4,0)</f>
        <v>0.15887600654883222</v>
      </c>
      <c r="M5" s="32">
        <v>34700</v>
      </c>
      <c r="N5" s="96">
        <v>846.63</v>
      </c>
      <c r="O5" s="33"/>
      <c r="P5" s="35">
        <v>34759</v>
      </c>
      <c r="Q5" s="33">
        <f>+VLOOKUP(P5,$M$5:$O$31800,3,0)</f>
        <v>854.45333333333338</v>
      </c>
      <c r="S5" s="89">
        <v>23130.489138492769</v>
      </c>
      <c r="T5" s="82">
        <f>+S5/Q5*1000</f>
        <v>27070.511912286336</v>
      </c>
      <c r="W5" s="82"/>
      <c r="Y5" s="77"/>
      <c r="Z5" s="77"/>
      <c r="AE5" s="33"/>
      <c r="AF5" s="33"/>
      <c r="AH5" s="33"/>
      <c r="AI5" s="33"/>
      <c r="AJ5" s="33"/>
    </row>
    <row r="6" spans="1:38" x14ac:dyDescent="0.25">
      <c r="A6" s="35">
        <v>34486</v>
      </c>
      <c r="B6" s="8">
        <v>147.53333333333333</v>
      </c>
      <c r="C6" s="8">
        <f t="shared" si="0"/>
        <v>0.58380257817559711</v>
      </c>
      <c r="D6" s="9">
        <v>6.9087301587301586E-2</v>
      </c>
      <c r="E6" s="68"/>
      <c r="F6" s="32">
        <v>34366</v>
      </c>
      <c r="G6" s="7">
        <v>15.92</v>
      </c>
      <c r="H6" s="7"/>
      <c r="I6" s="7"/>
      <c r="J6" s="35">
        <v>34486</v>
      </c>
      <c r="K6" s="33">
        <f t="shared" ref="K6:K68" si="1">+VLOOKUP(J6,$F$5:$I$1048576,4,0)</f>
        <v>0.16923385345317249</v>
      </c>
      <c r="M6" s="32">
        <v>34731</v>
      </c>
      <c r="N6" s="96">
        <v>850.9</v>
      </c>
      <c r="O6" s="33"/>
      <c r="P6" s="35">
        <v>34851</v>
      </c>
      <c r="Q6" s="33">
        <f t="shared" ref="Q6:Q69" si="2">+VLOOKUP(P6,$M$5:$O$31800,3,0)</f>
        <v>875.06666666666672</v>
      </c>
      <c r="S6" s="89">
        <v>24231.29461635555</v>
      </c>
      <c r="T6" s="82">
        <f t="shared" ref="T6:T69" si="3">+S6/Q6*1000</f>
        <v>27690.798357864791</v>
      </c>
      <c r="W6" s="82"/>
      <c r="Y6" s="77"/>
      <c r="Z6" s="77"/>
      <c r="AE6" s="33"/>
      <c r="AF6" s="33"/>
      <c r="AH6" s="33"/>
      <c r="AI6" s="33"/>
      <c r="AJ6" s="33"/>
    </row>
    <row r="7" spans="1:38" x14ac:dyDescent="0.25">
      <c r="A7" s="35">
        <v>34578</v>
      </c>
      <c r="B7" s="8">
        <v>148.9</v>
      </c>
      <c r="C7" s="8">
        <f t="shared" si="0"/>
        <v>0.58921060025087946</v>
      </c>
      <c r="D7" s="9">
        <v>7.5078124999999996E-2</v>
      </c>
      <c r="E7" s="68"/>
      <c r="F7" s="32">
        <v>34394</v>
      </c>
      <c r="G7" s="7">
        <v>16.27</v>
      </c>
      <c r="H7" s="31">
        <f t="shared" ref="H7:H70" si="4">+AVERAGE(G5:G7)</f>
        <v>15.85</v>
      </c>
      <c r="I7" s="31">
        <f t="shared" ref="I7:I70" si="5">+H7/$H$304</f>
        <v>0.15887600654883222</v>
      </c>
      <c r="J7" s="35">
        <v>34578</v>
      </c>
      <c r="K7" s="33">
        <f t="shared" si="1"/>
        <v>0.17447960172408031</v>
      </c>
      <c r="M7" s="32">
        <v>34759</v>
      </c>
      <c r="N7" s="96">
        <v>865.83</v>
      </c>
      <c r="O7" s="33">
        <f t="shared" ref="O7:O70" si="6">+AVERAGE(N5:N7)</f>
        <v>854.45333333333338</v>
      </c>
      <c r="P7" s="35">
        <v>34943</v>
      </c>
      <c r="Q7" s="33">
        <f t="shared" si="2"/>
        <v>930.83</v>
      </c>
      <c r="S7" s="89">
        <v>25286.680274027523</v>
      </c>
      <c r="T7" s="82">
        <f t="shared" si="3"/>
        <v>27165.734101852671</v>
      </c>
      <c r="W7" s="82"/>
      <c r="Y7" s="77"/>
      <c r="Z7" s="77"/>
      <c r="AE7" s="33"/>
      <c r="AF7" s="33"/>
      <c r="AH7" s="33"/>
      <c r="AI7" s="33"/>
      <c r="AJ7" s="33"/>
    </row>
    <row r="8" spans="1:38" x14ac:dyDescent="0.25">
      <c r="A8" s="35">
        <v>34669</v>
      </c>
      <c r="B8" s="8">
        <v>149.76666666666668</v>
      </c>
      <c r="C8" s="8">
        <f t="shared" si="0"/>
        <v>0.59264007766447313</v>
      </c>
      <c r="D8" s="9">
        <v>8.1434426229508194E-2</v>
      </c>
      <c r="E8" s="68"/>
      <c r="F8" s="32">
        <v>34425</v>
      </c>
      <c r="G8" s="7">
        <v>16.66</v>
      </c>
      <c r="H8" s="31">
        <f t="shared" si="4"/>
        <v>16.283333333333331</v>
      </c>
      <c r="I8" s="31">
        <f t="shared" si="5"/>
        <v>0.16321961976678137</v>
      </c>
      <c r="J8" s="35">
        <v>34669</v>
      </c>
      <c r="K8" s="33">
        <f t="shared" si="1"/>
        <v>0.1804604230011026</v>
      </c>
      <c r="M8" s="32">
        <v>34790</v>
      </c>
      <c r="N8" s="96">
        <v>873.39</v>
      </c>
      <c r="O8" s="33">
        <f t="shared" si="6"/>
        <v>863.37333333333333</v>
      </c>
      <c r="P8" s="35">
        <v>35034</v>
      </c>
      <c r="Q8" s="33">
        <f t="shared" si="2"/>
        <v>991.23</v>
      </c>
      <c r="S8" s="89">
        <v>26391.127641718125</v>
      </c>
      <c r="T8" s="82">
        <f t="shared" si="3"/>
        <v>26624.625608302944</v>
      </c>
      <c r="W8" s="82"/>
      <c r="Y8" s="77"/>
      <c r="Z8" s="77"/>
      <c r="AE8" s="33"/>
      <c r="AF8" s="33"/>
      <c r="AH8" s="33"/>
      <c r="AI8" s="33"/>
      <c r="AJ8" s="33"/>
    </row>
    <row r="9" spans="1:38" x14ac:dyDescent="0.25">
      <c r="A9" s="35">
        <v>34759</v>
      </c>
      <c r="B9" s="8">
        <v>150.86666666666667</v>
      </c>
      <c r="C9" s="8">
        <f t="shared" si="0"/>
        <v>0.59699287592018813</v>
      </c>
      <c r="D9" s="9">
        <v>8.8387096774193541E-2</v>
      </c>
      <c r="E9" s="68"/>
      <c r="F9" s="32">
        <v>34455</v>
      </c>
      <c r="G9" s="7">
        <v>16.920000000000002</v>
      </c>
      <c r="H9" s="31">
        <f t="shared" si="4"/>
        <v>16.616666666666667</v>
      </c>
      <c r="I9" s="31">
        <f t="shared" si="5"/>
        <v>0.16656086070366535</v>
      </c>
      <c r="J9" s="35">
        <v>34759</v>
      </c>
      <c r="K9" s="33">
        <f t="shared" si="1"/>
        <v>0.19238865314577833</v>
      </c>
      <c r="M9" s="32">
        <v>34820</v>
      </c>
      <c r="N9" s="96">
        <v>876.95</v>
      </c>
      <c r="O9" s="33">
        <f t="shared" si="6"/>
        <v>872.05666666666673</v>
      </c>
      <c r="P9" s="35">
        <v>35125</v>
      </c>
      <c r="Q9" s="33">
        <f t="shared" si="2"/>
        <v>1028.6033333333335</v>
      </c>
      <c r="S9" s="89">
        <v>27871.373469007285</v>
      </c>
      <c r="T9" s="82">
        <f t="shared" si="3"/>
        <v>27096.328162466853</v>
      </c>
      <c r="W9" s="82"/>
      <c r="Y9" s="77"/>
      <c r="Z9" s="77"/>
      <c r="AE9" s="33"/>
      <c r="AF9" s="33"/>
      <c r="AH9" s="33"/>
      <c r="AI9" s="33"/>
      <c r="AJ9" s="33"/>
    </row>
    <row r="10" spans="1:38" x14ac:dyDescent="0.25">
      <c r="A10" s="35">
        <v>34851</v>
      </c>
      <c r="B10" s="8">
        <v>152.1</v>
      </c>
      <c r="C10" s="8">
        <f t="shared" si="0"/>
        <v>0.6018732860856868</v>
      </c>
      <c r="D10" s="9">
        <v>0.09</v>
      </c>
      <c r="E10" s="68"/>
      <c r="F10" s="32">
        <v>34486</v>
      </c>
      <c r="G10" s="7">
        <v>17.07</v>
      </c>
      <c r="H10" s="31">
        <f t="shared" si="4"/>
        <v>16.883333333333333</v>
      </c>
      <c r="I10" s="31">
        <f t="shared" si="5"/>
        <v>0.16923385345317249</v>
      </c>
      <c r="J10" s="35">
        <v>34851</v>
      </c>
      <c r="K10" s="33">
        <f t="shared" si="1"/>
        <v>0.20541949279962579</v>
      </c>
      <c r="M10" s="32">
        <v>34851</v>
      </c>
      <c r="N10" s="96">
        <v>874.86</v>
      </c>
      <c r="O10" s="33">
        <f t="shared" si="6"/>
        <v>875.06666666666672</v>
      </c>
      <c r="P10" s="35">
        <v>35217</v>
      </c>
      <c r="Q10" s="33">
        <f t="shared" si="2"/>
        <v>1063.0433333333333</v>
      </c>
      <c r="S10" s="89">
        <v>28981.85663864763</v>
      </c>
      <c r="T10" s="82">
        <f t="shared" si="3"/>
        <v>27263.099941345412</v>
      </c>
      <c r="W10" s="82"/>
      <c r="Y10" s="77"/>
      <c r="Z10" s="77"/>
      <c r="AE10" s="33"/>
      <c r="AF10" s="33"/>
      <c r="AH10" s="33"/>
      <c r="AI10" s="33"/>
      <c r="AJ10" s="33"/>
    </row>
    <row r="11" spans="1:38" x14ac:dyDescent="0.25">
      <c r="A11" s="35">
        <v>34943</v>
      </c>
      <c r="B11" s="8">
        <v>152.86666666666667</v>
      </c>
      <c r="C11" s="8">
        <f t="shared" si="0"/>
        <v>0.60490705456694271</v>
      </c>
      <c r="D11" s="9">
        <v>8.7619047619047624E-2</v>
      </c>
      <c r="E11" s="68"/>
      <c r="F11" s="32">
        <v>34516</v>
      </c>
      <c r="G11" s="7">
        <v>17.23</v>
      </c>
      <c r="H11" s="31">
        <f t="shared" si="4"/>
        <v>17.073333333333334</v>
      </c>
      <c r="I11" s="31">
        <f t="shared" si="5"/>
        <v>0.17113836078719638</v>
      </c>
      <c r="J11" s="35">
        <v>34943</v>
      </c>
      <c r="K11" s="33">
        <f t="shared" si="1"/>
        <v>0.21130007684854152</v>
      </c>
      <c r="M11" s="32">
        <v>34881</v>
      </c>
      <c r="N11" s="96">
        <v>893.22</v>
      </c>
      <c r="O11" s="33">
        <f t="shared" si="6"/>
        <v>881.67666666666662</v>
      </c>
      <c r="P11" s="35">
        <v>35309</v>
      </c>
      <c r="Q11" s="33">
        <f t="shared" si="2"/>
        <v>1049.9266666666665</v>
      </c>
      <c r="S11" s="89">
        <v>30128.745804541013</v>
      </c>
      <c r="T11" s="82">
        <f t="shared" si="3"/>
        <v>28696.047791789602</v>
      </c>
      <c r="W11" s="82"/>
      <c r="Y11" s="77"/>
      <c r="Z11" s="77"/>
      <c r="AE11" s="33"/>
      <c r="AF11" s="33"/>
      <c r="AH11" s="33"/>
      <c r="AI11" s="33"/>
      <c r="AJ11" s="33"/>
    </row>
    <row r="12" spans="1:38" x14ac:dyDescent="0.25">
      <c r="A12" s="35">
        <v>35034</v>
      </c>
      <c r="B12" s="8">
        <v>153.69999999999999</v>
      </c>
      <c r="C12" s="8">
        <f t="shared" si="0"/>
        <v>0.60820462900309036</v>
      </c>
      <c r="D12" s="9">
        <v>8.7217741935483872E-2</v>
      </c>
      <c r="E12" s="68"/>
      <c r="F12" s="32">
        <v>34547</v>
      </c>
      <c r="G12" s="7">
        <v>17.399999999999999</v>
      </c>
      <c r="H12" s="31">
        <f t="shared" si="4"/>
        <v>17.233333333333331</v>
      </c>
      <c r="I12" s="31">
        <f t="shared" si="5"/>
        <v>0.17274215643690063</v>
      </c>
      <c r="J12" s="35">
        <v>35034</v>
      </c>
      <c r="K12" s="33">
        <f t="shared" si="1"/>
        <v>0.21661264993818705</v>
      </c>
      <c r="M12" s="32">
        <v>34912</v>
      </c>
      <c r="N12" s="96">
        <v>935.1</v>
      </c>
      <c r="O12" s="33">
        <f t="shared" si="6"/>
        <v>901.06</v>
      </c>
      <c r="P12" s="35">
        <v>35400</v>
      </c>
      <c r="Q12" s="33">
        <f t="shared" si="2"/>
        <v>1004.9166666666666</v>
      </c>
      <c r="S12" s="89">
        <v>31143.558111834911</v>
      </c>
      <c r="T12" s="82">
        <f t="shared" si="3"/>
        <v>30991.184786633963</v>
      </c>
      <c r="W12" s="82"/>
      <c r="Y12" s="77"/>
      <c r="Z12" s="77"/>
      <c r="AE12" s="33"/>
      <c r="AF12" s="33"/>
      <c r="AH12" s="33"/>
      <c r="AI12" s="33"/>
      <c r="AJ12" s="33"/>
    </row>
    <row r="13" spans="1:38" x14ac:dyDescent="0.25">
      <c r="A13" s="35">
        <v>35125</v>
      </c>
      <c r="B13" s="8">
        <v>155.06666666666666</v>
      </c>
      <c r="C13" s="8">
        <f t="shared" si="0"/>
        <v>0.61361265107837271</v>
      </c>
      <c r="D13" s="9">
        <v>8.3346774193548384E-2</v>
      </c>
      <c r="E13" s="68"/>
      <c r="F13" s="32">
        <v>34578</v>
      </c>
      <c r="G13" s="7">
        <v>17.59</v>
      </c>
      <c r="H13" s="31">
        <f t="shared" si="4"/>
        <v>17.406666666666666</v>
      </c>
      <c r="I13" s="31">
        <f t="shared" si="5"/>
        <v>0.17447960172408031</v>
      </c>
      <c r="J13" s="35">
        <v>35125</v>
      </c>
      <c r="K13" s="33">
        <f t="shared" si="1"/>
        <v>0.23168164656353368</v>
      </c>
      <c r="M13" s="32">
        <v>34943</v>
      </c>
      <c r="N13" s="96">
        <v>964.17</v>
      </c>
      <c r="O13" s="33">
        <f t="shared" si="6"/>
        <v>930.83</v>
      </c>
      <c r="P13" s="35">
        <v>35490</v>
      </c>
      <c r="Q13" s="33">
        <f t="shared" si="2"/>
        <v>1054.4866666666667</v>
      </c>
      <c r="S13" s="89">
        <v>32165.698769416806</v>
      </c>
      <c r="T13" s="82">
        <f t="shared" si="3"/>
        <v>30503.656220799508</v>
      </c>
      <c r="W13" s="82"/>
      <c r="Y13" s="77"/>
      <c r="Z13" s="77"/>
      <c r="AE13" s="33"/>
      <c r="AF13" s="33"/>
      <c r="AH13" s="33"/>
      <c r="AI13" s="33"/>
      <c r="AJ13" s="33"/>
    </row>
    <row r="14" spans="1:38" x14ac:dyDescent="0.25">
      <c r="A14" s="35">
        <v>35217</v>
      </c>
      <c r="B14" s="8">
        <v>156.4</v>
      </c>
      <c r="C14" s="8">
        <f t="shared" si="0"/>
        <v>0.61888877017620914</v>
      </c>
      <c r="D14" s="9">
        <v>8.2500000000000004E-2</v>
      </c>
      <c r="E14" s="68"/>
      <c r="F14" s="32">
        <v>34608</v>
      </c>
      <c r="G14" s="7">
        <v>17.78</v>
      </c>
      <c r="H14" s="31">
        <f t="shared" si="4"/>
        <v>17.59</v>
      </c>
      <c r="I14" s="31">
        <f t="shared" si="5"/>
        <v>0.17631728423936649</v>
      </c>
      <c r="J14" s="35">
        <v>35217</v>
      </c>
      <c r="K14" s="33">
        <f t="shared" si="1"/>
        <v>0.24611580741087236</v>
      </c>
      <c r="M14" s="32">
        <v>34973</v>
      </c>
      <c r="N14" s="96">
        <v>984.96</v>
      </c>
      <c r="O14" s="33">
        <f t="shared" si="6"/>
        <v>961.41</v>
      </c>
      <c r="P14" s="35">
        <v>35582</v>
      </c>
      <c r="Q14" s="33">
        <f t="shared" si="2"/>
        <v>1072.7333333333333</v>
      </c>
      <c r="S14" s="89">
        <v>34974.034495520471</v>
      </c>
      <c r="T14" s="82">
        <f t="shared" si="3"/>
        <v>32602.729316562494</v>
      </c>
      <c r="W14" s="82"/>
      <c r="Y14" s="77"/>
      <c r="Z14" s="77"/>
      <c r="AE14" s="33"/>
      <c r="AF14" s="33"/>
      <c r="AH14" s="33"/>
      <c r="AI14" s="33"/>
      <c r="AJ14" s="33"/>
    </row>
    <row r="15" spans="1:38" x14ac:dyDescent="0.25">
      <c r="A15" s="35">
        <v>35309</v>
      </c>
      <c r="B15" s="8">
        <v>157.30000000000001</v>
      </c>
      <c r="C15" s="8">
        <f t="shared" si="0"/>
        <v>0.62245015056724873</v>
      </c>
      <c r="D15" s="9">
        <v>8.2500000000000004E-2</v>
      </c>
      <c r="E15" s="68"/>
      <c r="F15" s="32">
        <v>34639</v>
      </c>
      <c r="G15" s="7">
        <v>17.98</v>
      </c>
      <c r="H15" s="31">
        <f t="shared" si="4"/>
        <v>17.783333333333335</v>
      </c>
      <c r="I15" s="31">
        <f t="shared" si="5"/>
        <v>0.17825520398275921</v>
      </c>
      <c r="J15" s="35">
        <v>35309</v>
      </c>
      <c r="K15" s="33">
        <f t="shared" si="1"/>
        <v>0.25587223094657358</v>
      </c>
      <c r="M15" s="32">
        <v>35004</v>
      </c>
      <c r="N15" s="96">
        <v>1000.58</v>
      </c>
      <c r="O15" s="33">
        <f t="shared" si="6"/>
        <v>983.23666666666668</v>
      </c>
      <c r="P15" s="35">
        <v>35674</v>
      </c>
      <c r="Q15" s="33">
        <f t="shared" si="2"/>
        <v>1152.53</v>
      </c>
      <c r="S15" s="89">
        <v>37043.216719233242</v>
      </c>
      <c r="T15" s="82">
        <f t="shared" si="3"/>
        <v>32140.783076564807</v>
      </c>
      <c r="W15" s="82"/>
      <c r="Y15" s="77"/>
      <c r="Z15" s="77"/>
      <c r="AE15" s="33"/>
      <c r="AF15" s="33"/>
      <c r="AH15" s="33"/>
      <c r="AI15" s="33"/>
      <c r="AJ15" s="33"/>
    </row>
    <row r="16" spans="1:38" x14ac:dyDescent="0.25">
      <c r="A16" s="35">
        <v>35400</v>
      </c>
      <c r="B16" s="8">
        <v>158.66666666666666</v>
      </c>
      <c r="C16" s="8">
        <f t="shared" si="0"/>
        <v>0.62785817264253097</v>
      </c>
      <c r="D16" s="9">
        <v>8.2500000000000004E-2</v>
      </c>
      <c r="E16" s="68"/>
      <c r="F16" s="32">
        <v>34669</v>
      </c>
      <c r="G16" s="7">
        <v>18.25</v>
      </c>
      <c r="H16" s="31">
        <f t="shared" si="4"/>
        <v>18.003333333333334</v>
      </c>
      <c r="I16" s="31">
        <f t="shared" si="5"/>
        <v>0.1804604230011026</v>
      </c>
      <c r="J16" s="35">
        <v>35400</v>
      </c>
      <c r="K16" s="33">
        <f t="shared" si="1"/>
        <v>0.26385779678572624</v>
      </c>
      <c r="M16" s="32">
        <v>35034</v>
      </c>
      <c r="N16" s="96">
        <v>988.15</v>
      </c>
      <c r="O16" s="33">
        <f t="shared" si="6"/>
        <v>991.23</v>
      </c>
      <c r="P16" s="35">
        <v>35765</v>
      </c>
      <c r="Q16" s="33">
        <f t="shared" si="2"/>
        <v>1284.7733333333333</v>
      </c>
      <c r="S16" s="89">
        <v>38569.162692532482</v>
      </c>
      <c r="T16" s="82">
        <f t="shared" si="3"/>
        <v>30020.207994561282</v>
      </c>
      <c r="W16" s="82"/>
      <c r="Y16" s="77"/>
      <c r="Z16" s="77"/>
      <c r="AE16" s="33"/>
      <c r="AF16" s="33"/>
      <c r="AH16" s="33"/>
      <c r="AI16" s="33"/>
      <c r="AJ16" s="33"/>
    </row>
    <row r="17" spans="1:36" x14ac:dyDescent="0.25">
      <c r="A17" s="35">
        <v>35490</v>
      </c>
      <c r="B17" s="8">
        <v>159.63333333333333</v>
      </c>
      <c r="C17" s="8">
        <f t="shared" si="0"/>
        <v>0.6316833589884624</v>
      </c>
      <c r="D17" s="9">
        <v>8.2663934426229504E-2</v>
      </c>
      <c r="E17" s="68"/>
      <c r="F17" s="32">
        <v>34700</v>
      </c>
      <c r="G17" s="7">
        <v>18.59</v>
      </c>
      <c r="H17" s="31">
        <f t="shared" si="4"/>
        <v>18.273333333333337</v>
      </c>
      <c r="I17" s="31">
        <f t="shared" si="5"/>
        <v>0.18316682815997865</v>
      </c>
      <c r="J17" s="35">
        <v>35490</v>
      </c>
      <c r="K17" s="33">
        <f t="shared" si="1"/>
        <v>0.27728958535199977</v>
      </c>
      <c r="M17" s="32">
        <v>35065</v>
      </c>
      <c r="N17" s="96">
        <v>1011.19</v>
      </c>
      <c r="O17" s="33">
        <f t="shared" si="6"/>
        <v>999.97333333333336</v>
      </c>
      <c r="P17" s="35">
        <v>35855</v>
      </c>
      <c r="Q17" s="33">
        <f t="shared" si="2"/>
        <v>1342.1266666666666</v>
      </c>
      <c r="S17" s="89">
        <v>40118.321754908175</v>
      </c>
      <c r="T17" s="82">
        <f t="shared" si="3"/>
        <v>29891.606173467117</v>
      </c>
      <c r="W17" s="82"/>
      <c r="Y17" s="77"/>
      <c r="Z17" s="77"/>
      <c r="AE17" s="33"/>
      <c r="AF17" s="33"/>
      <c r="AH17" s="33"/>
      <c r="AI17" s="33"/>
      <c r="AJ17" s="33"/>
    </row>
    <row r="18" spans="1:36" x14ac:dyDescent="0.25">
      <c r="A18" s="35">
        <v>35582</v>
      </c>
      <c r="B18" s="8">
        <v>160</v>
      </c>
      <c r="C18" s="8">
        <f t="shared" si="0"/>
        <v>0.63313429174036739</v>
      </c>
      <c r="D18" s="9">
        <v>8.5000000000000006E-2</v>
      </c>
      <c r="E18" s="68"/>
      <c r="F18" s="32">
        <v>34731</v>
      </c>
      <c r="G18" s="7">
        <v>19.239999999999998</v>
      </c>
      <c r="H18" s="31">
        <f t="shared" si="4"/>
        <v>18.693333333333332</v>
      </c>
      <c r="I18" s="31">
        <f t="shared" si="5"/>
        <v>0.18737679174045238</v>
      </c>
      <c r="J18" s="35">
        <v>35582</v>
      </c>
      <c r="K18" s="33">
        <f t="shared" si="1"/>
        <v>0.29189080824618263</v>
      </c>
      <c r="M18" s="32">
        <v>35096</v>
      </c>
      <c r="N18" s="96">
        <v>1029.6400000000001</v>
      </c>
      <c r="O18" s="33">
        <f t="shared" si="6"/>
        <v>1009.6600000000002</v>
      </c>
      <c r="P18" s="35">
        <v>35947</v>
      </c>
      <c r="Q18" s="33">
        <f t="shared" si="2"/>
        <v>1377.8466666666666</v>
      </c>
      <c r="S18" s="89">
        <v>41704.404067454474</v>
      </c>
      <c r="T18" s="82">
        <f t="shared" si="3"/>
        <v>30267.812142222752</v>
      </c>
      <c r="W18" s="82"/>
      <c r="Y18" s="77"/>
      <c r="Z18" s="77"/>
      <c r="AE18" s="33"/>
      <c r="AF18" s="33"/>
      <c r="AH18" s="33"/>
      <c r="AI18" s="33"/>
      <c r="AJ18" s="33"/>
    </row>
    <row r="19" spans="1:36" x14ac:dyDescent="0.25">
      <c r="A19" s="35">
        <v>35674</v>
      </c>
      <c r="B19" s="8">
        <v>160.80000000000001</v>
      </c>
      <c r="C19" s="8">
        <f t="shared" si="0"/>
        <v>0.63629996319906934</v>
      </c>
      <c r="D19" s="9">
        <v>8.5000000000000006E-2</v>
      </c>
      <c r="E19" s="68"/>
      <c r="F19" s="32">
        <v>34759</v>
      </c>
      <c r="G19" s="7">
        <v>19.75</v>
      </c>
      <c r="H19" s="31">
        <f t="shared" si="4"/>
        <v>19.193333333333332</v>
      </c>
      <c r="I19" s="31">
        <f t="shared" si="5"/>
        <v>0.19238865314577833</v>
      </c>
      <c r="J19" s="35">
        <v>35674</v>
      </c>
      <c r="K19" s="33">
        <f t="shared" si="1"/>
        <v>0.30184770623809681</v>
      </c>
      <c r="M19" s="32">
        <v>35125</v>
      </c>
      <c r="N19" s="96">
        <v>1044.98</v>
      </c>
      <c r="O19" s="33">
        <f t="shared" si="6"/>
        <v>1028.6033333333335</v>
      </c>
      <c r="P19" s="35">
        <v>36039</v>
      </c>
      <c r="Q19" s="33">
        <f t="shared" si="2"/>
        <v>1427.5066666666669</v>
      </c>
      <c r="S19" s="89">
        <v>41426.567166123044</v>
      </c>
      <c r="T19" s="82">
        <f t="shared" si="3"/>
        <v>29020.226758630226</v>
      </c>
      <c r="W19" s="82"/>
      <c r="Y19" s="77"/>
      <c r="Z19" s="77"/>
      <c r="AE19" s="33"/>
      <c r="AF19" s="33"/>
      <c r="AH19" s="33"/>
      <c r="AI19" s="33"/>
      <c r="AJ19" s="33"/>
    </row>
    <row r="20" spans="1:36" x14ac:dyDescent="0.25">
      <c r="A20" s="35">
        <v>35765</v>
      </c>
      <c r="B20" s="8">
        <v>161.66666666666666</v>
      </c>
      <c r="C20" s="8">
        <f t="shared" si="0"/>
        <v>0.6397294406126629</v>
      </c>
      <c r="D20" s="9">
        <v>8.5000000000000006E-2</v>
      </c>
      <c r="E20" s="68"/>
      <c r="F20" s="32">
        <v>34790</v>
      </c>
      <c r="G20" s="7">
        <v>20.190000000000001</v>
      </c>
      <c r="H20" s="31">
        <f t="shared" si="4"/>
        <v>19.726666666666663</v>
      </c>
      <c r="I20" s="31">
        <f t="shared" si="5"/>
        <v>0.19773463864479263</v>
      </c>
      <c r="J20" s="35">
        <v>35765</v>
      </c>
      <c r="K20" s="33">
        <f t="shared" si="1"/>
        <v>0.31073540713020814</v>
      </c>
      <c r="M20" s="32">
        <v>35156</v>
      </c>
      <c r="N20" s="96">
        <v>1050.93</v>
      </c>
      <c r="O20" s="33">
        <f t="shared" si="6"/>
        <v>1041.8500000000001</v>
      </c>
      <c r="P20" s="35">
        <v>36130</v>
      </c>
      <c r="Q20" s="33">
        <f t="shared" si="2"/>
        <v>1558.2166666666665</v>
      </c>
      <c r="S20" s="89">
        <v>41525.193765141339</v>
      </c>
      <c r="T20" s="82">
        <f t="shared" si="3"/>
        <v>26649.178290443997</v>
      </c>
      <c r="W20" s="82"/>
      <c r="Y20" s="77"/>
      <c r="Z20" s="77"/>
      <c r="AE20" s="33"/>
      <c r="AF20" s="33"/>
      <c r="AH20" s="33"/>
      <c r="AI20" s="33"/>
      <c r="AJ20" s="33"/>
    </row>
    <row r="21" spans="1:36" x14ac:dyDescent="0.25">
      <c r="A21" s="35">
        <v>35855</v>
      </c>
      <c r="B21" s="8">
        <v>162</v>
      </c>
      <c r="C21" s="8">
        <f t="shared" si="0"/>
        <v>0.64104847038712198</v>
      </c>
      <c r="D21" s="9">
        <v>8.5000000000000006E-2</v>
      </c>
      <c r="E21" s="68"/>
      <c r="F21" s="32">
        <v>34820</v>
      </c>
      <c r="G21" s="7">
        <v>20.52</v>
      </c>
      <c r="H21" s="31">
        <f t="shared" si="4"/>
        <v>20.153333333333332</v>
      </c>
      <c r="I21" s="31">
        <f t="shared" si="5"/>
        <v>0.20201142704400413</v>
      </c>
      <c r="J21" s="35">
        <v>35855</v>
      </c>
      <c r="K21" s="33">
        <f t="shared" si="1"/>
        <v>0.32827692204884895</v>
      </c>
      <c r="M21" s="32">
        <v>35186</v>
      </c>
      <c r="N21" s="96">
        <v>1066.24</v>
      </c>
      <c r="O21" s="33">
        <f t="shared" si="6"/>
        <v>1054.05</v>
      </c>
      <c r="P21" s="35">
        <v>36220</v>
      </c>
      <c r="Q21" s="33">
        <f t="shared" si="2"/>
        <v>1562.4099999999999</v>
      </c>
      <c r="S21" s="89">
        <v>42322.656210852801</v>
      </c>
      <c r="T21" s="91">
        <f t="shared" si="3"/>
        <v>27088.060247216035</v>
      </c>
      <c r="U21" s="81"/>
      <c r="V21" s="86"/>
      <c r="W21" s="82"/>
      <c r="X21" s="81"/>
      <c r="Y21" s="77"/>
      <c r="Z21" s="77"/>
      <c r="AA21" s="75"/>
      <c r="AE21" s="33"/>
      <c r="AF21" s="33"/>
      <c r="AH21" s="33"/>
      <c r="AI21" s="33"/>
      <c r="AJ21" s="33"/>
    </row>
    <row r="22" spans="1:36" x14ac:dyDescent="0.25">
      <c r="A22" s="35">
        <v>35947</v>
      </c>
      <c r="B22" s="8">
        <v>162.53333333333333</v>
      </c>
      <c r="C22" s="8">
        <f t="shared" si="0"/>
        <v>0.64315891802625658</v>
      </c>
      <c r="D22" s="9">
        <v>8.5000000000000006E-2</v>
      </c>
      <c r="E22" s="68"/>
      <c r="F22" s="32">
        <v>34851</v>
      </c>
      <c r="G22" s="7">
        <v>20.77</v>
      </c>
      <c r="H22" s="31">
        <f t="shared" si="4"/>
        <v>20.493333333333336</v>
      </c>
      <c r="I22" s="31">
        <f t="shared" si="5"/>
        <v>0.20541949279962579</v>
      </c>
      <c r="J22" s="35">
        <v>35947</v>
      </c>
      <c r="K22" s="33">
        <f t="shared" si="1"/>
        <v>0.35236726920378231</v>
      </c>
      <c r="M22" s="32">
        <v>35217</v>
      </c>
      <c r="N22" s="96">
        <v>1071.96</v>
      </c>
      <c r="O22" s="33">
        <f t="shared" si="6"/>
        <v>1063.0433333333333</v>
      </c>
      <c r="P22" s="35">
        <v>36312</v>
      </c>
      <c r="Q22" s="33">
        <f t="shared" si="2"/>
        <v>1636.6633333333332</v>
      </c>
      <c r="S22" s="89">
        <v>42879.2706884406</v>
      </c>
      <c r="T22" s="82">
        <f t="shared" si="3"/>
        <v>26199.200419007335</v>
      </c>
      <c r="W22" s="82"/>
      <c r="Y22" s="77"/>
      <c r="Z22" s="77"/>
      <c r="AE22" s="33"/>
      <c r="AF22" s="33"/>
      <c r="AH22" s="33"/>
      <c r="AI22" s="33"/>
      <c r="AJ22" s="33"/>
    </row>
    <row r="23" spans="1:36" x14ac:dyDescent="0.25">
      <c r="A23" s="35">
        <v>36039</v>
      </c>
      <c r="B23" s="8">
        <v>163.36666666666667</v>
      </c>
      <c r="C23" s="8">
        <f t="shared" si="0"/>
        <v>0.64645649246240433</v>
      </c>
      <c r="D23" s="9">
        <v>8.49609375E-2</v>
      </c>
      <c r="E23" s="68"/>
      <c r="F23" s="32">
        <v>34881</v>
      </c>
      <c r="G23" s="7">
        <v>20.93</v>
      </c>
      <c r="H23" s="31">
        <f t="shared" si="4"/>
        <v>20.74</v>
      </c>
      <c r="I23" s="31">
        <f t="shared" si="5"/>
        <v>0.20789201109291988</v>
      </c>
      <c r="J23" s="35">
        <v>36039</v>
      </c>
      <c r="K23" s="33">
        <f t="shared" si="1"/>
        <v>0.35914998830565675</v>
      </c>
      <c r="M23" s="32">
        <v>35247</v>
      </c>
      <c r="N23" s="96">
        <v>1064.0999999999999</v>
      </c>
      <c r="O23" s="33">
        <f t="shared" si="6"/>
        <v>1067.4333333333332</v>
      </c>
      <c r="P23" s="35">
        <v>36404</v>
      </c>
      <c r="Q23" s="33">
        <f t="shared" si="2"/>
        <v>1890.4000000000003</v>
      </c>
      <c r="S23" s="89">
        <v>45563.973344952989</v>
      </c>
      <c r="T23" s="82">
        <f t="shared" si="3"/>
        <v>24102.821278540509</v>
      </c>
      <c r="W23" s="82"/>
      <c r="Y23" s="77"/>
      <c r="Z23" s="77"/>
      <c r="AE23" s="33"/>
      <c r="AF23" s="33"/>
      <c r="AH23" s="33"/>
      <c r="AI23" s="33"/>
      <c r="AJ23" s="33"/>
    </row>
    <row r="24" spans="1:36" x14ac:dyDescent="0.25">
      <c r="A24" s="35">
        <v>36130</v>
      </c>
      <c r="B24" s="8">
        <v>164.13333333333333</v>
      </c>
      <c r="C24" s="8">
        <f t="shared" si="0"/>
        <v>0.64949026094366025</v>
      </c>
      <c r="D24" s="9">
        <v>7.9193548387096774E-2</v>
      </c>
      <c r="E24" s="68"/>
      <c r="F24" s="32">
        <v>34912</v>
      </c>
      <c r="G24" s="7">
        <v>21.07</v>
      </c>
      <c r="H24" s="31">
        <f t="shared" si="4"/>
        <v>20.923333333333336</v>
      </c>
      <c r="I24" s="31">
        <f t="shared" si="5"/>
        <v>0.20972969360820612</v>
      </c>
      <c r="J24" s="35">
        <v>36130</v>
      </c>
      <c r="K24" s="33">
        <f t="shared" si="1"/>
        <v>0.3626917036987537</v>
      </c>
      <c r="M24" s="32">
        <v>35278</v>
      </c>
      <c r="N24" s="96">
        <v>1044.8399999999999</v>
      </c>
      <c r="O24" s="33">
        <f t="shared" si="6"/>
        <v>1060.3</v>
      </c>
      <c r="P24" s="35">
        <v>36495</v>
      </c>
      <c r="Q24" s="33">
        <f t="shared" si="2"/>
        <v>1937.2700000000002</v>
      </c>
      <c r="S24" s="89">
        <v>47006.41858436101</v>
      </c>
      <c r="T24" s="82">
        <f t="shared" si="3"/>
        <v>24264.257736072414</v>
      </c>
      <c r="W24" s="82"/>
      <c r="Y24" s="77"/>
      <c r="Z24" s="77"/>
      <c r="AE24" s="33"/>
      <c r="AF24" s="33"/>
      <c r="AH24" s="33"/>
      <c r="AI24" s="33"/>
      <c r="AJ24" s="33"/>
    </row>
    <row r="25" spans="1:36" x14ac:dyDescent="0.25">
      <c r="A25" s="35">
        <v>36220</v>
      </c>
      <c r="B25" s="8">
        <v>164.73333333333332</v>
      </c>
      <c r="C25" s="8">
        <f t="shared" si="0"/>
        <v>0.65186451453768657</v>
      </c>
      <c r="D25" s="9">
        <v>7.7499999999999999E-2</v>
      </c>
      <c r="E25" s="68"/>
      <c r="F25" s="32">
        <v>34943</v>
      </c>
      <c r="G25" s="7">
        <v>21.24</v>
      </c>
      <c r="H25" s="31">
        <f t="shared" si="4"/>
        <v>21.08</v>
      </c>
      <c r="I25" s="31">
        <f t="shared" si="5"/>
        <v>0.21130007684854152</v>
      </c>
      <c r="J25" s="35">
        <v>36220</v>
      </c>
      <c r="K25" s="33">
        <f t="shared" si="1"/>
        <v>0.37859601055832137</v>
      </c>
      <c r="M25" s="32">
        <v>35309</v>
      </c>
      <c r="N25" s="96">
        <v>1040.8399999999999</v>
      </c>
      <c r="O25" s="33">
        <f t="shared" si="6"/>
        <v>1049.9266666666665</v>
      </c>
      <c r="P25" s="35">
        <v>36586</v>
      </c>
      <c r="Q25" s="33">
        <f t="shared" si="2"/>
        <v>1943.49</v>
      </c>
      <c r="S25" s="89">
        <v>49759.417524575241</v>
      </c>
      <c r="T25" s="82">
        <f t="shared" si="3"/>
        <v>25603.125060882867</v>
      </c>
      <c r="W25" s="82"/>
      <c r="Y25" s="77"/>
      <c r="Z25" s="77"/>
      <c r="AE25" s="33"/>
      <c r="AF25" s="33"/>
      <c r="AH25" s="33"/>
      <c r="AI25" s="33"/>
      <c r="AJ25" s="33"/>
    </row>
    <row r="26" spans="1:36" x14ac:dyDescent="0.25">
      <c r="A26" s="35">
        <v>36312</v>
      </c>
      <c r="B26" s="8">
        <v>165.96666666666667</v>
      </c>
      <c r="C26" s="8">
        <f t="shared" si="0"/>
        <v>0.65674492470318535</v>
      </c>
      <c r="D26" s="9">
        <v>7.7499999999999999E-2</v>
      </c>
      <c r="E26" s="68"/>
      <c r="F26" s="32">
        <v>34973</v>
      </c>
      <c r="G26" s="7">
        <v>21.43</v>
      </c>
      <c r="H26" s="31">
        <f t="shared" si="4"/>
        <v>21.246666666666666</v>
      </c>
      <c r="I26" s="31">
        <f t="shared" si="5"/>
        <v>0.21297069731698351</v>
      </c>
      <c r="J26" s="35">
        <v>36312</v>
      </c>
      <c r="K26" s="33">
        <f t="shared" si="1"/>
        <v>0.38768418590664577</v>
      </c>
      <c r="M26" s="32">
        <v>35339</v>
      </c>
      <c r="N26" s="96">
        <v>1015.78</v>
      </c>
      <c r="O26" s="33">
        <f t="shared" si="6"/>
        <v>1033.82</v>
      </c>
      <c r="P26" s="35">
        <v>36678</v>
      </c>
      <c r="Q26" s="33">
        <f t="shared" si="2"/>
        <v>2054.21</v>
      </c>
      <c r="S26" s="89">
        <v>51315.367418852824</v>
      </c>
      <c r="T26" s="82">
        <f t="shared" si="3"/>
        <v>24980.584954241691</v>
      </c>
      <c r="W26" s="82"/>
      <c r="Y26" s="77"/>
      <c r="Z26" s="77"/>
      <c r="AE26" s="33"/>
      <c r="AF26" s="33"/>
      <c r="AH26" s="33"/>
      <c r="AI26" s="33"/>
      <c r="AJ26" s="33"/>
    </row>
    <row r="27" spans="1:36" x14ac:dyDescent="0.25">
      <c r="A27" s="35">
        <v>36404</v>
      </c>
      <c r="B27" s="8">
        <v>167.2</v>
      </c>
      <c r="C27" s="8">
        <f t="shared" si="0"/>
        <v>0.66162533486868391</v>
      </c>
      <c r="D27" s="9">
        <v>8.102272727272726E-2</v>
      </c>
      <c r="E27" s="68"/>
      <c r="F27" s="32">
        <v>35004</v>
      </c>
      <c r="G27" s="7">
        <v>21.6</v>
      </c>
      <c r="H27" s="31">
        <f t="shared" si="4"/>
        <v>21.423333333333336</v>
      </c>
      <c r="I27" s="31">
        <f t="shared" si="5"/>
        <v>0.21474155501353204</v>
      </c>
      <c r="J27" s="35">
        <v>36404</v>
      </c>
      <c r="K27" s="33">
        <f t="shared" si="1"/>
        <v>0.39192756189648836</v>
      </c>
      <c r="M27" s="32">
        <v>35370</v>
      </c>
      <c r="N27" s="96">
        <v>998.18</v>
      </c>
      <c r="O27" s="33">
        <f t="shared" si="6"/>
        <v>1018.2666666666665</v>
      </c>
      <c r="P27" s="35">
        <v>36770</v>
      </c>
      <c r="Q27" s="33">
        <f t="shared" si="2"/>
        <v>2187.4933333333333</v>
      </c>
      <c r="S27" s="89">
        <v>53650.791248606649</v>
      </c>
      <c r="T27" s="82">
        <f t="shared" si="3"/>
        <v>24526.150745727216</v>
      </c>
      <c r="W27" s="82"/>
      <c r="Y27" s="77"/>
      <c r="Z27" s="77"/>
      <c r="AE27" s="33"/>
      <c r="AF27" s="33"/>
      <c r="AH27" s="33"/>
      <c r="AI27" s="33"/>
      <c r="AJ27" s="33"/>
    </row>
    <row r="28" spans="1:36" x14ac:dyDescent="0.25">
      <c r="A28" s="35">
        <v>36495</v>
      </c>
      <c r="B28" s="8">
        <v>168.43333333333334</v>
      </c>
      <c r="C28" s="8">
        <f t="shared" si="0"/>
        <v>0.66650574503418258</v>
      </c>
      <c r="D28" s="9">
        <v>8.3769841269841272E-2</v>
      </c>
      <c r="E28" s="68"/>
      <c r="F28" s="32">
        <v>35034</v>
      </c>
      <c r="G28" s="7">
        <v>21.8</v>
      </c>
      <c r="H28" s="31">
        <f t="shared" si="4"/>
        <v>21.61</v>
      </c>
      <c r="I28" s="31">
        <f t="shared" si="5"/>
        <v>0.21661264993818705</v>
      </c>
      <c r="J28" s="35">
        <v>36495</v>
      </c>
      <c r="K28" s="33">
        <f t="shared" si="1"/>
        <v>0.39680577366433895</v>
      </c>
      <c r="M28" s="32">
        <v>35400</v>
      </c>
      <c r="N28" s="96">
        <v>1000.79</v>
      </c>
      <c r="O28" s="33">
        <f t="shared" si="6"/>
        <v>1004.9166666666666</v>
      </c>
      <c r="P28" s="35">
        <v>36861</v>
      </c>
      <c r="Q28" s="33">
        <f t="shared" si="2"/>
        <v>2166.4833333333331</v>
      </c>
      <c r="S28" s="89">
        <v>53664.781806422885</v>
      </c>
      <c r="T28" s="82">
        <f t="shared" si="3"/>
        <v>24770.456795462491</v>
      </c>
      <c r="W28" s="82"/>
      <c r="Y28" s="77"/>
      <c r="Z28" s="77"/>
      <c r="AE28" s="33"/>
      <c r="AF28" s="33"/>
      <c r="AH28" s="33"/>
      <c r="AI28" s="33"/>
      <c r="AJ28" s="33"/>
    </row>
    <row r="29" spans="1:36" x14ac:dyDescent="0.25">
      <c r="A29" s="35">
        <v>36586</v>
      </c>
      <c r="B29" s="8">
        <v>170.1</v>
      </c>
      <c r="C29" s="8">
        <f t="shared" si="0"/>
        <v>0.67310089390647809</v>
      </c>
      <c r="D29" s="9">
        <v>8.6944444444444449E-2</v>
      </c>
      <c r="E29" s="68"/>
      <c r="F29" s="32">
        <v>35065</v>
      </c>
      <c r="G29" s="7">
        <v>22.35</v>
      </c>
      <c r="H29" s="31">
        <f t="shared" si="4"/>
        <v>21.916666666666668</v>
      </c>
      <c r="I29" s="31">
        <f t="shared" si="5"/>
        <v>0.2196865916001203</v>
      </c>
      <c r="J29" s="35">
        <v>36586</v>
      </c>
      <c r="K29" s="33">
        <f t="shared" si="1"/>
        <v>0.41250960606769355</v>
      </c>
      <c r="M29" s="32">
        <v>35431</v>
      </c>
      <c r="N29" s="96">
        <v>1027.06</v>
      </c>
      <c r="O29" s="33">
        <f t="shared" si="6"/>
        <v>1008.6766666666666</v>
      </c>
      <c r="P29" s="35">
        <v>36951</v>
      </c>
      <c r="Q29" s="33">
        <f t="shared" si="2"/>
        <v>2254.5333333333333</v>
      </c>
      <c r="S29" s="89">
        <v>54619.137714602133</v>
      </c>
      <c r="T29" s="82">
        <f t="shared" si="3"/>
        <v>24226.360687179371</v>
      </c>
      <c r="W29" s="82"/>
      <c r="Y29" s="77"/>
      <c r="Z29" s="77"/>
      <c r="AE29" s="33"/>
      <c r="AF29" s="33"/>
      <c r="AH29" s="33"/>
      <c r="AI29" s="33"/>
      <c r="AJ29" s="33"/>
    </row>
    <row r="30" spans="1:36" x14ac:dyDescent="0.25">
      <c r="A30" s="35">
        <v>36678</v>
      </c>
      <c r="B30" s="8">
        <v>171.43333333333334</v>
      </c>
      <c r="C30" s="8">
        <f t="shared" si="0"/>
        <v>0.67837701300431452</v>
      </c>
      <c r="D30" s="9">
        <v>9.2499999999999999E-2</v>
      </c>
      <c r="E30" s="68"/>
      <c r="F30" s="32">
        <v>35096</v>
      </c>
      <c r="G30" s="7">
        <v>23.25</v>
      </c>
      <c r="H30" s="31">
        <f t="shared" si="4"/>
        <v>22.466666666666669</v>
      </c>
      <c r="I30" s="31">
        <f t="shared" si="5"/>
        <v>0.22519963914597882</v>
      </c>
      <c r="J30" s="35">
        <v>36678</v>
      </c>
      <c r="K30" s="33">
        <f t="shared" si="1"/>
        <v>0.42594139463396702</v>
      </c>
      <c r="L30" s="33"/>
      <c r="M30" s="32">
        <v>35462</v>
      </c>
      <c r="N30" s="96">
        <v>1074.24</v>
      </c>
      <c r="O30" s="33">
        <f t="shared" si="6"/>
        <v>1034.03</v>
      </c>
      <c r="P30" s="35">
        <v>37043</v>
      </c>
      <c r="Q30" s="33">
        <f t="shared" si="2"/>
        <v>2325.23</v>
      </c>
      <c r="S30" s="89">
        <v>56031.184728484091</v>
      </c>
      <c r="T30" s="82">
        <f t="shared" si="3"/>
        <v>24097.050497578344</v>
      </c>
      <c r="W30" s="82"/>
      <c r="Y30" s="77"/>
      <c r="Z30" s="77"/>
      <c r="AE30" s="33"/>
      <c r="AF30" s="33"/>
      <c r="AH30" s="33"/>
      <c r="AI30" s="33"/>
      <c r="AJ30" s="33"/>
    </row>
    <row r="31" spans="1:36" x14ac:dyDescent="0.25">
      <c r="A31" s="35">
        <v>36770</v>
      </c>
      <c r="B31" s="8">
        <v>173</v>
      </c>
      <c r="C31" s="8">
        <f t="shared" si="0"/>
        <v>0.68457645294427227</v>
      </c>
      <c r="D31" s="9">
        <v>9.5000000000000001E-2</v>
      </c>
      <c r="E31" s="68"/>
      <c r="F31" s="32">
        <v>35125</v>
      </c>
      <c r="G31" s="7">
        <v>23.74</v>
      </c>
      <c r="H31" s="31">
        <f t="shared" si="4"/>
        <v>23.113333333333333</v>
      </c>
      <c r="I31" s="31">
        <f t="shared" si="5"/>
        <v>0.23168164656353368</v>
      </c>
      <c r="J31" s="35">
        <v>36770</v>
      </c>
      <c r="K31" s="33">
        <f t="shared" si="1"/>
        <v>0.42797955160546619</v>
      </c>
      <c r="L31" s="33"/>
      <c r="M31" s="32">
        <v>35490</v>
      </c>
      <c r="N31" s="96">
        <v>1062.1600000000001</v>
      </c>
      <c r="O31" s="33">
        <f t="shared" si="6"/>
        <v>1054.4866666666667</v>
      </c>
      <c r="P31" s="35">
        <v>37135</v>
      </c>
      <c r="Q31" s="33">
        <f t="shared" si="2"/>
        <v>2307.1373333333336</v>
      </c>
      <c r="S31" s="89">
        <v>57444.231067924367</v>
      </c>
      <c r="T31" s="82">
        <f t="shared" si="3"/>
        <v>24898.487939133385</v>
      </c>
      <c r="W31" s="82"/>
      <c r="Y31" s="77"/>
      <c r="Z31" s="77"/>
      <c r="AE31" s="33"/>
      <c r="AF31" s="33"/>
      <c r="AH31" s="33"/>
      <c r="AI31" s="33"/>
      <c r="AJ31" s="33"/>
    </row>
    <row r="32" spans="1:36" x14ac:dyDescent="0.25">
      <c r="A32" s="35">
        <v>36861</v>
      </c>
      <c r="B32" s="8">
        <v>174.23333333333332</v>
      </c>
      <c r="C32" s="8">
        <f t="shared" si="0"/>
        <v>0.68945686310977083</v>
      </c>
      <c r="D32" s="9">
        <v>9.5000000000000001E-2</v>
      </c>
      <c r="E32" s="68"/>
      <c r="F32" s="32">
        <v>35156</v>
      </c>
      <c r="G32" s="7">
        <v>24.21</v>
      </c>
      <c r="H32" s="31">
        <f t="shared" si="4"/>
        <v>23.733333333333331</v>
      </c>
      <c r="I32" s="31">
        <f t="shared" si="5"/>
        <v>0.23789635470613782</v>
      </c>
      <c r="J32" s="35">
        <v>36861</v>
      </c>
      <c r="K32" s="33">
        <f t="shared" si="1"/>
        <v>0.43192221591098939</v>
      </c>
      <c r="L32" s="33"/>
      <c r="M32" s="32">
        <v>35521</v>
      </c>
      <c r="N32" s="96">
        <v>1060.6500000000001</v>
      </c>
      <c r="O32" s="33">
        <f t="shared" si="6"/>
        <v>1065.6833333333334</v>
      </c>
      <c r="P32" s="35">
        <v>37226</v>
      </c>
      <c r="Q32" s="33">
        <f t="shared" si="2"/>
        <v>2312.6733333333336</v>
      </c>
      <c r="S32" s="89">
        <v>57604.12315725282</v>
      </c>
      <c r="T32" s="82">
        <f t="shared" si="3"/>
        <v>24908.024115202672</v>
      </c>
      <c r="W32" s="82"/>
      <c r="Y32" s="77"/>
      <c r="Z32" s="77"/>
      <c r="AE32" s="33"/>
      <c r="AF32" s="33"/>
      <c r="AH32" s="33"/>
      <c r="AI32" s="33"/>
      <c r="AJ32" s="33"/>
    </row>
    <row r="33" spans="1:36" x14ac:dyDescent="0.25">
      <c r="A33" s="35">
        <v>36951</v>
      </c>
      <c r="B33" s="8">
        <v>175.9</v>
      </c>
      <c r="C33" s="8">
        <f t="shared" si="0"/>
        <v>0.69605201198206645</v>
      </c>
      <c r="D33" s="9">
        <v>8.6209677419354841E-2</v>
      </c>
      <c r="E33" s="68"/>
      <c r="F33" s="32">
        <v>35186</v>
      </c>
      <c r="G33" s="7">
        <v>24.58</v>
      </c>
      <c r="H33" s="31">
        <f t="shared" si="4"/>
        <v>24.176666666666666</v>
      </c>
      <c r="I33" s="31">
        <f t="shared" si="5"/>
        <v>0.24234020515219351</v>
      </c>
      <c r="J33" s="35">
        <v>36951</v>
      </c>
      <c r="K33" s="33">
        <f t="shared" si="1"/>
        <v>0.4459888402552708</v>
      </c>
      <c r="L33" s="33"/>
      <c r="M33" s="32">
        <v>35551</v>
      </c>
      <c r="N33" s="96">
        <v>1075.18</v>
      </c>
      <c r="O33" s="33">
        <f t="shared" si="6"/>
        <v>1065.9966666666669</v>
      </c>
      <c r="P33" s="35">
        <v>37316</v>
      </c>
      <c r="Q33" s="33">
        <f t="shared" si="2"/>
        <v>2281.33</v>
      </c>
      <c r="S33" s="89">
        <v>57597.127878344698</v>
      </c>
      <c r="T33" s="82">
        <f t="shared" si="3"/>
        <v>25247.170676028763</v>
      </c>
      <c r="W33" s="82"/>
      <c r="Y33" s="77"/>
      <c r="Z33" s="77"/>
      <c r="AE33" s="33"/>
      <c r="AF33" s="33"/>
      <c r="AH33" s="33"/>
      <c r="AI33" s="33"/>
      <c r="AJ33" s="33"/>
    </row>
    <row r="34" spans="1:36" x14ac:dyDescent="0.25">
      <c r="A34" s="35">
        <v>37043</v>
      </c>
      <c r="B34" s="8">
        <v>177.13333333333333</v>
      </c>
      <c r="C34" s="8">
        <f t="shared" si="0"/>
        <v>0.70093242214756513</v>
      </c>
      <c r="D34" s="9">
        <v>7.3437500000000003E-2</v>
      </c>
      <c r="E34" s="68"/>
      <c r="F34" s="32">
        <v>35217</v>
      </c>
      <c r="G34" s="7">
        <v>24.87</v>
      </c>
      <c r="H34" s="31">
        <f t="shared" si="4"/>
        <v>24.553333333333331</v>
      </c>
      <c r="I34" s="31">
        <f t="shared" si="5"/>
        <v>0.24611580741087236</v>
      </c>
      <c r="J34" s="35">
        <v>37043</v>
      </c>
      <c r="K34" s="33">
        <f t="shared" si="1"/>
        <v>0.45972134050586388</v>
      </c>
      <c r="L34" s="33"/>
      <c r="M34" s="32">
        <v>35582</v>
      </c>
      <c r="N34" s="96">
        <v>1082.3699999999999</v>
      </c>
      <c r="O34" s="33">
        <f t="shared" si="6"/>
        <v>1072.7333333333333</v>
      </c>
      <c r="P34" s="35">
        <v>37408</v>
      </c>
      <c r="Q34" s="33">
        <f t="shared" si="2"/>
        <v>2312.5333333333333</v>
      </c>
      <c r="S34" s="89">
        <v>60714.024294691379</v>
      </c>
      <c r="T34" s="82">
        <f t="shared" si="3"/>
        <v>26254.334767653672</v>
      </c>
      <c r="W34" s="82"/>
      <c r="Y34" s="77"/>
      <c r="Z34" s="77"/>
      <c r="AE34" s="33"/>
      <c r="AF34" s="33"/>
      <c r="AH34" s="33"/>
      <c r="AI34" s="33"/>
      <c r="AJ34" s="33"/>
    </row>
    <row r="35" spans="1:36" x14ac:dyDescent="0.25">
      <c r="A35" s="35">
        <v>37135</v>
      </c>
      <c r="B35" s="8">
        <v>177.63333333333333</v>
      </c>
      <c r="C35" s="8">
        <f t="shared" si="0"/>
        <v>0.70291096680925369</v>
      </c>
      <c r="D35" s="9">
        <v>6.5714285714285711E-2</v>
      </c>
      <c r="E35" s="68"/>
      <c r="F35" s="32">
        <v>35247</v>
      </c>
      <c r="G35" s="7">
        <v>25.24</v>
      </c>
      <c r="H35" s="31">
        <f t="shared" si="4"/>
        <v>24.896666666666665</v>
      </c>
      <c r="I35" s="31">
        <f t="shared" si="5"/>
        <v>0.24955728557586285</v>
      </c>
      <c r="J35" s="35">
        <v>37135</v>
      </c>
      <c r="K35" s="33">
        <f t="shared" si="1"/>
        <v>0.46236092084600217</v>
      </c>
      <c r="L35" s="33"/>
      <c r="M35" s="32">
        <v>35612</v>
      </c>
      <c r="N35" s="96">
        <v>1102.4000000000001</v>
      </c>
      <c r="O35" s="33">
        <f t="shared" si="6"/>
        <v>1086.6500000000001</v>
      </c>
      <c r="P35" s="35">
        <v>37500</v>
      </c>
      <c r="Q35" s="33">
        <f t="shared" si="2"/>
        <v>2635.0566666666668</v>
      </c>
      <c r="S35" s="89">
        <v>63044.451496653688</v>
      </c>
      <c r="T35" s="82">
        <f t="shared" si="3"/>
        <v>23925.273522259617</v>
      </c>
      <c r="W35" s="82"/>
      <c r="Y35" s="77"/>
      <c r="Z35" s="77"/>
      <c r="AE35" s="33"/>
      <c r="AF35" s="33"/>
      <c r="AH35" s="33"/>
      <c r="AI35" s="33"/>
      <c r="AJ35" s="33"/>
    </row>
    <row r="36" spans="1:36" x14ac:dyDescent="0.25">
      <c r="A36" s="35">
        <v>37226</v>
      </c>
      <c r="B36" s="8">
        <v>177.5</v>
      </c>
      <c r="C36" s="8">
        <f t="shared" si="0"/>
        <v>0.70238335489947012</v>
      </c>
      <c r="D36" s="9">
        <v>5.1803278688524593E-2</v>
      </c>
      <c r="E36" s="68"/>
      <c r="F36" s="32">
        <v>35278</v>
      </c>
      <c r="G36" s="7">
        <v>25.52</v>
      </c>
      <c r="H36" s="31">
        <f t="shared" si="4"/>
        <v>25.209999999999997</v>
      </c>
      <c r="I36" s="31">
        <f t="shared" si="5"/>
        <v>0.25269805205653378</v>
      </c>
      <c r="J36" s="35">
        <v>37226</v>
      </c>
      <c r="K36" s="33">
        <f t="shared" si="1"/>
        <v>0.46566874937351738</v>
      </c>
      <c r="L36" s="33"/>
      <c r="M36" s="32">
        <v>35643</v>
      </c>
      <c r="N36" s="96">
        <v>1132.7</v>
      </c>
      <c r="O36" s="33">
        <f t="shared" si="6"/>
        <v>1105.8233333333335</v>
      </c>
      <c r="P36" s="35">
        <v>37591</v>
      </c>
      <c r="Q36" s="33">
        <f t="shared" si="2"/>
        <v>2789.8033333333333</v>
      </c>
      <c r="S36" s="89">
        <v>63801.940269847277</v>
      </c>
      <c r="T36" s="82">
        <f t="shared" si="3"/>
        <v>22869.691030734764</v>
      </c>
      <c r="W36" s="82"/>
      <c r="Y36" s="77"/>
      <c r="Z36" s="77"/>
      <c r="AE36" s="33"/>
      <c r="AF36" s="33"/>
      <c r="AH36" s="33"/>
      <c r="AI36" s="33"/>
      <c r="AJ36" s="33"/>
    </row>
    <row r="37" spans="1:36" x14ac:dyDescent="0.25">
      <c r="A37" s="35">
        <v>37316</v>
      </c>
      <c r="B37" s="8">
        <v>178.06666666666666</v>
      </c>
      <c r="C37" s="8">
        <f t="shared" si="0"/>
        <v>0.70462570551605053</v>
      </c>
      <c r="D37" s="9">
        <v>4.7500000000000001E-2</v>
      </c>
      <c r="E37" s="68"/>
      <c r="F37" s="32">
        <v>35309</v>
      </c>
      <c r="G37" s="7">
        <v>25.82</v>
      </c>
      <c r="H37" s="31">
        <f t="shared" si="4"/>
        <v>25.526666666666667</v>
      </c>
      <c r="I37" s="31">
        <f t="shared" si="5"/>
        <v>0.25587223094657358</v>
      </c>
      <c r="J37" s="35">
        <v>37316</v>
      </c>
      <c r="K37" s="33">
        <f t="shared" si="1"/>
        <v>0.47565905977480044</v>
      </c>
      <c r="L37" s="33"/>
      <c r="M37" s="32">
        <v>35674</v>
      </c>
      <c r="N37" s="96">
        <v>1222.49</v>
      </c>
      <c r="O37" s="33">
        <f t="shared" si="6"/>
        <v>1152.53</v>
      </c>
      <c r="P37" s="35">
        <v>37681</v>
      </c>
      <c r="Q37" s="33">
        <f t="shared" si="2"/>
        <v>2941.2900000000004</v>
      </c>
      <c r="S37" s="89">
        <v>65519.780904569925</v>
      </c>
      <c r="T37" s="82">
        <f t="shared" si="3"/>
        <v>22275.865659139326</v>
      </c>
      <c r="W37" s="82"/>
      <c r="Y37" s="77"/>
      <c r="Z37" s="77"/>
      <c r="AE37" s="33"/>
      <c r="AF37" s="33"/>
      <c r="AH37" s="33"/>
      <c r="AI37" s="33"/>
      <c r="AJ37" s="33"/>
    </row>
    <row r="38" spans="1:36" x14ac:dyDescent="0.25">
      <c r="A38" s="35">
        <v>37408</v>
      </c>
      <c r="B38" s="8">
        <v>179.46666666666667</v>
      </c>
      <c r="C38" s="8">
        <f t="shared" si="0"/>
        <v>0.71016563056877879</v>
      </c>
      <c r="D38" s="9">
        <v>4.7500000000000001E-2</v>
      </c>
      <c r="E38" s="68"/>
      <c r="F38" s="32">
        <v>35339</v>
      </c>
      <c r="G38" s="7">
        <v>26.12</v>
      </c>
      <c r="H38" s="31">
        <f t="shared" si="4"/>
        <v>25.820000000000004</v>
      </c>
      <c r="I38" s="31">
        <f t="shared" si="5"/>
        <v>0.25881252297103147</v>
      </c>
      <c r="J38" s="35">
        <v>37408</v>
      </c>
      <c r="K38" s="33">
        <f t="shared" si="1"/>
        <v>0.48688562932273044</v>
      </c>
      <c r="L38" s="33"/>
      <c r="M38" s="32">
        <v>35704</v>
      </c>
      <c r="N38" s="96">
        <v>1262.8900000000001</v>
      </c>
      <c r="O38" s="33">
        <f t="shared" si="6"/>
        <v>1206.0266666666666</v>
      </c>
      <c r="P38" s="35">
        <v>37773</v>
      </c>
      <c r="Q38" s="33">
        <f t="shared" si="2"/>
        <v>2870.8366666666661</v>
      </c>
      <c r="S38" s="89">
        <v>66896.851523911289</v>
      </c>
      <c r="T38" s="82">
        <f t="shared" si="3"/>
        <v>23302.214403435686</v>
      </c>
      <c r="W38" s="82"/>
      <c r="Y38" s="77"/>
      <c r="Z38" s="77"/>
      <c r="AE38" s="33"/>
      <c r="AF38" s="33"/>
      <c r="AH38" s="33"/>
      <c r="AI38" s="33"/>
      <c r="AJ38" s="33"/>
    </row>
    <row r="39" spans="1:36" x14ac:dyDescent="0.25">
      <c r="A39" s="35">
        <v>37500</v>
      </c>
      <c r="B39" s="8">
        <v>180.43333333333334</v>
      </c>
      <c r="C39" s="8">
        <f t="shared" si="0"/>
        <v>0.71399081691471022</v>
      </c>
      <c r="D39" s="9">
        <v>4.7500000000000001E-2</v>
      </c>
      <c r="E39" s="68"/>
      <c r="F39" s="32">
        <v>35370</v>
      </c>
      <c r="G39" s="7">
        <v>26.33</v>
      </c>
      <c r="H39" s="31">
        <f t="shared" si="4"/>
        <v>26.09</v>
      </c>
      <c r="I39" s="31">
        <f t="shared" si="5"/>
        <v>0.26151892812990746</v>
      </c>
      <c r="J39" s="35">
        <v>37500</v>
      </c>
      <c r="K39" s="33">
        <f t="shared" si="1"/>
        <v>0.49026028266898319</v>
      </c>
      <c r="L39" s="33"/>
      <c r="M39" s="32">
        <v>35735</v>
      </c>
      <c r="N39" s="96">
        <v>1294.56</v>
      </c>
      <c r="O39" s="33">
        <f t="shared" si="6"/>
        <v>1259.98</v>
      </c>
      <c r="P39" s="35">
        <v>37865</v>
      </c>
      <c r="Q39" s="33">
        <f t="shared" si="2"/>
        <v>2855.396666666667</v>
      </c>
      <c r="S39" s="89">
        <v>69144.334704534471</v>
      </c>
      <c r="T39" s="82">
        <f t="shared" si="3"/>
        <v>24215.316741001938</v>
      </c>
      <c r="W39" s="82"/>
      <c r="Y39" s="77"/>
      <c r="Z39" s="77"/>
      <c r="AE39" s="33"/>
      <c r="AF39" s="33"/>
      <c r="AH39" s="33"/>
      <c r="AI39" s="33"/>
      <c r="AJ39" s="33"/>
    </row>
    <row r="40" spans="1:36" x14ac:dyDescent="0.25">
      <c r="A40" s="35">
        <v>37591</v>
      </c>
      <c r="B40" s="8">
        <v>181.5</v>
      </c>
      <c r="C40" s="8">
        <f t="shared" si="0"/>
        <v>0.7182117121929793</v>
      </c>
      <c r="D40" s="9">
        <v>4.4563492063492062E-2</v>
      </c>
      <c r="E40" s="68"/>
      <c r="F40" s="32">
        <v>35400</v>
      </c>
      <c r="G40" s="7">
        <v>26.52</v>
      </c>
      <c r="H40" s="31">
        <f t="shared" si="4"/>
        <v>26.323333333333334</v>
      </c>
      <c r="I40" s="31">
        <f t="shared" si="5"/>
        <v>0.26385779678572624</v>
      </c>
      <c r="J40" s="35">
        <v>37591</v>
      </c>
      <c r="K40" s="33">
        <f t="shared" si="1"/>
        <v>0.49734371345517731</v>
      </c>
      <c r="L40" s="33"/>
      <c r="M40" s="32">
        <v>35765</v>
      </c>
      <c r="N40" s="96">
        <v>1296.8699999999999</v>
      </c>
      <c r="O40" s="33">
        <f t="shared" si="6"/>
        <v>1284.7733333333333</v>
      </c>
      <c r="P40" s="35">
        <v>37956</v>
      </c>
      <c r="Q40" s="33">
        <f t="shared" si="2"/>
        <v>2842.65</v>
      </c>
      <c r="S40" s="89">
        <v>70600.352042981758</v>
      </c>
      <c r="T40" s="82">
        <f t="shared" si="3"/>
        <v>24836.104354381212</v>
      </c>
      <c r="W40" s="82"/>
      <c r="Y40" s="77"/>
      <c r="Z40" s="77"/>
      <c r="AE40" s="33"/>
      <c r="AF40" s="33"/>
      <c r="AH40" s="33"/>
      <c r="AI40" s="33"/>
      <c r="AJ40" s="33"/>
    </row>
    <row r="41" spans="1:36" x14ac:dyDescent="0.25">
      <c r="A41" s="35">
        <v>37681</v>
      </c>
      <c r="B41" s="8">
        <v>183.36666666666667</v>
      </c>
      <c r="C41" s="8">
        <f t="shared" si="0"/>
        <v>0.72559827892995032</v>
      </c>
      <c r="D41" s="9">
        <v>4.2500000000000003E-2</v>
      </c>
      <c r="E41" s="68"/>
      <c r="F41" s="32">
        <v>35431</v>
      </c>
      <c r="G41" s="7">
        <v>26.96</v>
      </c>
      <c r="H41" s="31">
        <f t="shared" si="4"/>
        <v>26.603333333333335</v>
      </c>
      <c r="I41" s="31">
        <f t="shared" si="5"/>
        <v>0.26666443917270877</v>
      </c>
      <c r="J41" s="35">
        <v>37681</v>
      </c>
      <c r="K41" s="33">
        <f t="shared" si="1"/>
        <v>0.51090915165892614</v>
      </c>
      <c r="L41" s="33"/>
      <c r="M41" s="32">
        <v>35796</v>
      </c>
      <c r="N41" s="96">
        <v>1323.16</v>
      </c>
      <c r="O41" s="33">
        <f t="shared" si="6"/>
        <v>1304.8633333333335</v>
      </c>
      <c r="P41" s="35">
        <v>38047</v>
      </c>
      <c r="Q41" s="33">
        <f t="shared" si="2"/>
        <v>2712.6266666666666</v>
      </c>
      <c r="S41" s="89">
        <v>73553.359067766767</v>
      </c>
      <c r="T41" s="82">
        <f t="shared" si="3"/>
        <v>27115.17953119244</v>
      </c>
      <c r="W41" s="82"/>
      <c r="Y41" s="77"/>
      <c r="Z41" s="77"/>
      <c r="AE41" s="33"/>
      <c r="AF41" s="33"/>
      <c r="AH41" s="33"/>
      <c r="AI41" s="33"/>
      <c r="AJ41" s="33"/>
    </row>
    <row r="42" spans="1:36" x14ac:dyDescent="0.25">
      <c r="A42" s="35">
        <v>37773</v>
      </c>
      <c r="B42" s="8">
        <v>183.06666666666666</v>
      </c>
      <c r="C42" s="8">
        <f t="shared" si="0"/>
        <v>0.72441115213293705</v>
      </c>
      <c r="D42" s="9">
        <v>4.2421874999999998E-2</v>
      </c>
      <c r="E42" s="68"/>
      <c r="F42" s="32">
        <v>35462</v>
      </c>
      <c r="G42" s="7">
        <v>27.8</v>
      </c>
      <c r="H42" s="31">
        <f t="shared" si="4"/>
        <v>27.093333333333334</v>
      </c>
      <c r="I42" s="31">
        <f t="shared" si="5"/>
        <v>0.27157606334992818</v>
      </c>
      <c r="J42" s="35">
        <v>37773</v>
      </c>
      <c r="K42" s="33">
        <f t="shared" si="1"/>
        <v>0.52387316649403592</v>
      </c>
      <c r="L42" s="33"/>
      <c r="M42" s="32">
        <v>35827</v>
      </c>
      <c r="N42" s="96">
        <v>1346.12</v>
      </c>
      <c r="O42" s="33">
        <f t="shared" si="6"/>
        <v>1322.05</v>
      </c>
      <c r="P42" s="35">
        <v>38139</v>
      </c>
      <c r="Q42" s="33">
        <f t="shared" si="2"/>
        <v>2691.8633333333332</v>
      </c>
      <c r="S42" s="89">
        <v>75155.277937726278</v>
      </c>
      <c r="T42" s="82">
        <f t="shared" si="3"/>
        <v>27919.42555443984</v>
      </c>
      <c r="W42" s="82"/>
      <c r="Y42" s="77"/>
      <c r="Z42" s="77"/>
      <c r="AE42" s="33"/>
      <c r="AF42" s="33"/>
      <c r="AH42" s="33"/>
      <c r="AI42" s="33"/>
      <c r="AJ42" s="33"/>
    </row>
    <row r="43" spans="1:36" x14ac:dyDescent="0.25">
      <c r="A43" s="35">
        <v>37865</v>
      </c>
      <c r="B43" s="8">
        <v>184.43333333333334</v>
      </c>
      <c r="C43" s="8">
        <f t="shared" si="0"/>
        <v>0.7298191742082194</v>
      </c>
      <c r="D43" s="9">
        <v>0.04</v>
      </c>
      <c r="E43" s="68"/>
      <c r="F43" s="32">
        <v>35490</v>
      </c>
      <c r="G43" s="7">
        <v>28.23</v>
      </c>
      <c r="H43" s="31">
        <f t="shared" si="4"/>
        <v>27.663333333333338</v>
      </c>
      <c r="I43" s="31">
        <f t="shared" si="5"/>
        <v>0.27728958535199977</v>
      </c>
      <c r="J43" s="35">
        <v>37865</v>
      </c>
      <c r="K43" s="33">
        <f t="shared" si="1"/>
        <v>0.52527648768752722</v>
      </c>
      <c r="L43" s="33"/>
      <c r="M43" s="32">
        <v>35855</v>
      </c>
      <c r="N43" s="96">
        <v>1357.1</v>
      </c>
      <c r="O43" s="33">
        <f t="shared" si="6"/>
        <v>1342.1266666666666</v>
      </c>
      <c r="P43" s="35">
        <v>38231</v>
      </c>
      <c r="Q43" s="33">
        <f t="shared" si="2"/>
        <v>2601.5633333333335</v>
      </c>
      <c r="S43" s="89">
        <v>77942.396919833016</v>
      </c>
      <c r="T43" s="82">
        <f t="shared" si="3"/>
        <v>29959.830660730793</v>
      </c>
      <c r="W43" s="82"/>
      <c r="Y43" s="77"/>
      <c r="Z43" s="77"/>
      <c r="AE43" s="33"/>
      <c r="AF43" s="33"/>
      <c r="AH43" s="33"/>
      <c r="AI43" s="33"/>
      <c r="AJ43" s="33"/>
    </row>
    <row r="44" spans="1:36" x14ac:dyDescent="0.25">
      <c r="A44" s="35">
        <v>37956</v>
      </c>
      <c r="B44" s="8">
        <v>185.13333333333333</v>
      </c>
      <c r="C44" s="8">
        <f t="shared" si="0"/>
        <v>0.73258913673458348</v>
      </c>
      <c r="D44" s="9">
        <v>0.04</v>
      </c>
      <c r="E44" s="68"/>
      <c r="F44" s="32">
        <v>35521</v>
      </c>
      <c r="G44" s="7">
        <v>28.69</v>
      </c>
      <c r="H44" s="31">
        <f t="shared" si="4"/>
        <v>28.24</v>
      </c>
      <c r="I44" s="31">
        <f t="shared" si="5"/>
        <v>0.28306993217280896</v>
      </c>
      <c r="J44" s="35">
        <v>37956</v>
      </c>
      <c r="K44" s="33">
        <f t="shared" si="1"/>
        <v>0.52918573958368131</v>
      </c>
      <c r="L44" s="33"/>
      <c r="M44" s="32">
        <v>35886</v>
      </c>
      <c r="N44" s="96">
        <v>1360.65</v>
      </c>
      <c r="O44" s="33">
        <f t="shared" si="6"/>
        <v>1354.6233333333332</v>
      </c>
      <c r="P44" s="35">
        <v>38322</v>
      </c>
      <c r="Q44" s="33">
        <f t="shared" si="2"/>
        <v>2507.4199999999996</v>
      </c>
      <c r="S44" s="89">
        <v>80903.39854908445</v>
      </c>
      <c r="T44" s="82">
        <f t="shared" si="3"/>
        <v>32265.595133278217</v>
      </c>
      <c r="W44" s="82"/>
      <c r="Y44" s="77"/>
      <c r="Z44" s="77"/>
      <c r="AE44" s="33"/>
      <c r="AF44" s="33"/>
      <c r="AH44" s="33"/>
      <c r="AI44" s="33"/>
      <c r="AJ44" s="33"/>
    </row>
    <row r="45" spans="1:36" x14ac:dyDescent="0.25">
      <c r="A45" s="35">
        <v>38047</v>
      </c>
      <c r="B45" s="8">
        <v>186.7</v>
      </c>
      <c r="C45" s="8">
        <f t="shared" si="0"/>
        <v>0.73878857667454123</v>
      </c>
      <c r="D45" s="9">
        <v>0.04</v>
      </c>
      <c r="E45" s="68"/>
      <c r="F45" s="32">
        <v>35551</v>
      </c>
      <c r="G45" s="7">
        <v>29.16</v>
      </c>
      <c r="H45" s="31">
        <f t="shared" si="4"/>
        <v>28.693333333333332</v>
      </c>
      <c r="I45" s="31">
        <f t="shared" si="5"/>
        <v>0.28761401984697116</v>
      </c>
      <c r="J45" s="35">
        <v>38047</v>
      </c>
      <c r="K45" s="33">
        <f t="shared" si="1"/>
        <v>0.54271776537806149</v>
      </c>
      <c r="L45" s="33"/>
      <c r="M45" s="32">
        <v>35916</v>
      </c>
      <c r="N45" s="96">
        <v>1386.28</v>
      </c>
      <c r="O45" s="33">
        <f t="shared" si="6"/>
        <v>1368.01</v>
      </c>
      <c r="P45" s="35">
        <v>38412</v>
      </c>
      <c r="Q45" s="33">
        <f t="shared" si="2"/>
        <v>2352.3866666666668</v>
      </c>
      <c r="S45" s="89">
        <v>81298.132144614094</v>
      </c>
      <c r="T45" s="82">
        <f t="shared" si="3"/>
        <v>34559.850766291573</v>
      </c>
      <c r="W45" s="82"/>
      <c r="Y45" s="77"/>
      <c r="Z45" s="77"/>
      <c r="AE45" s="33"/>
      <c r="AF45" s="33"/>
      <c r="AH45" s="33"/>
      <c r="AI45" s="33"/>
      <c r="AJ45" s="33"/>
    </row>
    <row r="46" spans="1:36" x14ac:dyDescent="0.25">
      <c r="A46" s="35">
        <v>38139</v>
      </c>
      <c r="B46" s="8">
        <v>188.16666666666666</v>
      </c>
      <c r="C46" s="8">
        <f t="shared" si="0"/>
        <v>0.74459230768216123</v>
      </c>
      <c r="D46" s="9">
        <v>4.00390625E-2</v>
      </c>
      <c r="E46" s="68"/>
      <c r="F46" s="32">
        <v>35582</v>
      </c>
      <c r="G46" s="7">
        <v>29.51</v>
      </c>
      <c r="H46" s="31">
        <f t="shared" si="4"/>
        <v>29.12</v>
      </c>
      <c r="I46" s="31">
        <f t="shared" si="5"/>
        <v>0.29189080824618263</v>
      </c>
      <c r="J46" s="35">
        <v>38139</v>
      </c>
      <c r="K46" s="33">
        <f t="shared" si="1"/>
        <v>0.55344314878545886</v>
      </c>
      <c r="L46" s="33"/>
      <c r="M46" s="32">
        <v>35947</v>
      </c>
      <c r="N46" s="96">
        <v>1386.61</v>
      </c>
      <c r="O46" s="33">
        <f t="shared" si="6"/>
        <v>1377.8466666666666</v>
      </c>
      <c r="P46" s="35">
        <v>38504</v>
      </c>
      <c r="Q46" s="33">
        <f t="shared" si="2"/>
        <v>2340.3399999999997</v>
      </c>
      <c r="S46" s="89">
        <v>84021.633350617703</v>
      </c>
      <c r="T46" s="82">
        <f t="shared" si="3"/>
        <v>35901.464466965364</v>
      </c>
      <c r="W46" s="82"/>
      <c r="Y46" s="77"/>
      <c r="Z46" s="77"/>
      <c r="AE46" s="33"/>
      <c r="AF46" s="33"/>
      <c r="AH46" s="33"/>
      <c r="AI46" s="33"/>
      <c r="AJ46" s="33"/>
    </row>
    <row r="47" spans="1:36" x14ac:dyDescent="0.25">
      <c r="A47" s="35">
        <v>38231</v>
      </c>
      <c r="B47" s="8">
        <v>189.36666666666667</v>
      </c>
      <c r="C47" s="8">
        <f t="shared" si="0"/>
        <v>0.74934081487021409</v>
      </c>
      <c r="D47" s="9">
        <v>4.42578125E-2</v>
      </c>
      <c r="E47" s="68"/>
      <c r="F47" s="32">
        <v>35612</v>
      </c>
      <c r="G47" s="7">
        <v>29.76</v>
      </c>
      <c r="H47" s="31">
        <f t="shared" si="4"/>
        <v>29.47666666666667</v>
      </c>
      <c r="I47" s="31">
        <f t="shared" si="5"/>
        <v>0.29546593604864851</v>
      </c>
      <c r="J47" s="35">
        <v>38231</v>
      </c>
      <c r="K47" s="33">
        <f t="shared" si="1"/>
        <v>0.55688462695044949</v>
      </c>
      <c r="L47" s="33"/>
      <c r="M47" s="32">
        <v>35977</v>
      </c>
      <c r="N47" s="96">
        <v>1371.54</v>
      </c>
      <c r="O47" s="33">
        <f t="shared" si="6"/>
        <v>1381.4766666666667</v>
      </c>
      <c r="P47" s="35">
        <v>38596</v>
      </c>
      <c r="Q47" s="33">
        <f t="shared" si="2"/>
        <v>2308.0300000000002</v>
      </c>
      <c r="S47" s="89">
        <v>85176.464889659503</v>
      </c>
      <c r="T47" s="82">
        <f t="shared" si="3"/>
        <v>36904.401108156955</v>
      </c>
      <c r="W47" s="82"/>
      <c r="Y47" s="77"/>
      <c r="Z47" s="77"/>
      <c r="AE47" s="33"/>
      <c r="AF47" s="33"/>
      <c r="AH47" s="33"/>
      <c r="AI47" s="33"/>
      <c r="AJ47" s="33"/>
    </row>
    <row r="48" spans="1:36" x14ac:dyDescent="0.25">
      <c r="A48" s="35">
        <v>38322</v>
      </c>
      <c r="B48" s="8">
        <v>191.4</v>
      </c>
      <c r="C48" s="8">
        <f t="shared" si="0"/>
        <v>0.7573868964944146</v>
      </c>
      <c r="D48" s="9">
        <v>4.9444444444444444E-2</v>
      </c>
      <c r="E48" s="68"/>
      <c r="F48" s="32">
        <v>35643</v>
      </c>
      <c r="G48" s="7">
        <v>30.1</v>
      </c>
      <c r="H48" s="31">
        <f t="shared" si="4"/>
        <v>29.790000000000003</v>
      </c>
      <c r="I48" s="31">
        <f t="shared" si="5"/>
        <v>0.29860670252931942</v>
      </c>
      <c r="J48" s="35">
        <v>38322</v>
      </c>
      <c r="K48" s="33">
        <f t="shared" si="1"/>
        <v>0.55955761969995654</v>
      </c>
      <c r="L48" s="33"/>
      <c r="M48" s="32">
        <v>36008</v>
      </c>
      <c r="N48" s="96">
        <v>1390.46</v>
      </c>
      <c r="O48" s="33">
        <f t="shared" si="6"/>
        <v>1382.87</v>
      </c>
      <c r="P48" s="35">
        <v>38687</v>
      </c>
      <c r="Q48" s="33">
        <f t="shared" si="2"/>
        <v>2283.77</v>
      </c>
      <c r="S48" s="89">
        <v>87461.7695421096</v>
      </c>
      <c r="T48" s="82">
        <f t="shared" si="3"/>
        <v>38297.100645909879</v>
      </c>
      <c r="W48" s="82"/>
      <c r="Y48" s="77"/>
      <c r="Z48" s="77"/>
      <c r="AE48" s="33"/>
      <c r="AF48" s="33"/>
      <c r="AH48" s="33"/>
      <c r="AI48" s="33"/>
      <c r="AJ48" s="33"/>
    </row>
    <row r="49" spans="1:36" x14ac:dyDescent="0.25">
      <c r="A49" s="35">
        <v>38412</v>
      </c>
      <c r="B49" s="8">
        <v>192.36666666666667</v>
      </c>
      <c r="C49" s="8">
        <f t="shared" si="0"/>
        <v>0.76121208284034592</v>
      </c>
      <c r="D49" s="9">
        <v>5.4475806451612901E-2</v>
      </c>
      <c r="E49" s="68"/>
      <c r="F49" s="32">
        <v>35674</v>
      </c>
      <c r="G49" s="7">
        <v>30.48</v>
      </c>
      <c r="H49" s="31">
        <f t="shared" si="4"/>
        <v>30.113333333333333</v>
      </c>
      <c r="I49" s="31">
        <f t="shared" si="5"/>
        <v>0.30184770623809681</v>
      </c>
      <c r="J49" s="35">
        <v>38412</v>
      </c>
      <c r="K49" s="33">
        <f t="shared" si="1"/>
        <v>0.57111831334157503</v>
      </c>
      <c r="L49" s="33"/>
      <c r="M49" s="32">
        <v>36039</v>
      </c>
      <c r="N49" s="96">
        <v>1520.52</v>
      </c>
      <c r="O49" s="33">
        <f t="shared" si="6"/>
        <v>1427.5066666666669</v>
      </c>
      <c r="P49" s="35">
        <v>38777</v>
      </c>
      <c r="Q49" s="33">
        <f t="shared" si="2"/>
        <v>2264.0866666666666</v>
      </c>
      <c r="S49" s="89">
        <v>89958.303576073202</v>
      </c>
      <c r="T49" s="82">
        <f t="shared" si="3"/>
        <v>39732.71204697989</v>
      </c>
      <c r="W49" s="82"/>
      <c r="Y49" s="77"/>
      <c r="Z49" s="77"/>
      <c r="AE49" s="33"/>
      <c r="AF49" s="33"/>
      <c r="AH49" s="33"/>
      <c r="AI49" s="33"/>
      <c r="AJ49" s="33"/>
    </row>
    <row r="50" spans="1:36" x14ac:dyDescent="0.25">
      <c r="A50" s="35">
        <v>38504</v>
      </c>
      <c r="B50" s="8">
        <v>193.66666666666666</v>
      </c>
      <c r="C50" s="8">
        <f t="shared" si="0"/>
        <v>0.76635629896073632</v>
      </c>
      <c r="D50" s="9">
        <v>5.9179687500000001E-2</v>
      </c>
      <c r="E50" s="68"/>
      <c r="F50" s="32">
        <v>35704</v>
      </c>
      <c r="G50" s="7">
        <v>30.77</v>
      </c>
      <c r="H50" s="31">
        <f t="shared" si="4"/>
        <v>30.45</v>
      </c>
      <c r="I50" s="31">
        <f t="shared" si="5"/>
        <v>0.30522235958434962</v>
      </c>
      <c r="J50" s="35">
        <v>38504</v>
      </c>
      <c r="K50" s="33">
        <f t="shared" si="1"/>
        <v>0.5808747368772762</v>
      </c>
      <c r="L50" s="33"/>
      <c r="M50" s="32">
        <v>36069</v>
      </c>
      <c r="N50" s="96">
        <v>1587.38</v>
      </c>
      <c r="O50" s="33">
        <f t="shared" si="6"/>
        <v>1499.4533333333336</v>
      </c>
      <c r="P50" s="35">
        <v>38869</v>
      </c>
      <c r="Q50" s="33">
        <f t="shared" si="2"/>
        <v>2431.5066666666667</v>
      </c>
      <c r="S50" s="89">
        <v>93316.982593807203</v>
      </c>
      <c r="T50" s="82">
        <f t="shared" si="3"/>
        <v>38378.254879199951</v>
      </c>
      <c r="W50" s="82"/>
      <c r="Y50" s="77"/>
      <c r="Z50" s="77"/>
      <c r="AE50" s="33"/>
      <c r="AF50" s="33"/>
      <c r="AH50" s="33"/>
      <c r="AI50" s="33"/>
      <c r="AJ50" s="33"/>
    </row>
    <row r="51" spans="1:36" x14ac:dyDescent="0.25">
      <c r="A51" s="35">
        <v>38596</v>
      </c>
      <c r="B51" s="8">
        <v>196.6</v>
      </c>
      <c r="C51" s="8">
        <f t="shared" si="0"/>
        <v>0.77796376097597641</v>
      </c>
      <c r="D51" s="9">
        <v>6.4335937499999996E-2</v>
      </c>
      <c r="E51" s="68"/>
      <c r="F51" s="32">
        <v>35735</v>
      </c>
      <c r="G51" s="7">
        <v>31.02</v>
      </c>
      <c r="H51" s="31">
        <f t="shared" si="4"/>
        <v>30.756666666666664</v>
      </c>
      <c r="I51" s="31">
        <f t="shared" si="5"/>
        <v>0.30829630124628282</v>
      </c>
      <c r="J51" s="35">
        <v>38596</v>
      </c>
      <c r="K51" s="33">
        <f t="shared" si="1"/>
        <v>0.58431621504226661</v>
      </c>
      <c r="L51" s="33"/>
      <c r="M51" s="32">
        <v>36100</v>
      </c>
      <c r="N51" s="96">
        <v>1562.71</v>
      </c>
      <c r="O51" s="33">
        <f t="shared" si="6"/>
        <v>1556.8700000000001</v>
      </c>
      <c r="P51" s="35">
        <v>38961</v>
      </c>
      <c r="Q51" s="33">
        <f t="shared" si="2"/>
        <v>2433.4233333333332</v>
      </c>
      <c r="S51" s="89">
        <v>97880.308128854304</v>
      </c>
      <c r="T51" s="82">
        <f t="shared" si="3"/>
        <v>40223.296451578222</v>
      </c>
      <c r="W51" s="82"/>
      <c r="Y51" s="77"/>
      <c r="Z51" s="77"/>
      <c r="AE51" s="33"/>
      <c r="AF51" s="33"/>
      <c r="AH51" s="33"/>
      <c r="AI51" s="33"/>
      <c r="AJ51" s="33"/>
    </row>
    <row r="52" spans="1:36" x14ac:dyDescent="0.25">
      <c r="A52" s="35">
        <v>38687</v>
      </c>
      <c r="B52" s="8">
        <v>198.43333333333334</v>
      </c>
      <c r="C52" s="8">
        <f t="shared" si="0"/>
        <v>0.78521842473550152</v>
      </c>
      <c r="D52" s="9">
        <v>6.971311475409836E-2</v>
      </c>
      <c r="E52" s="68"/>
      <c r="F52" s="32">
        <v>35765</v>
      </c>
      <c r="G52" s="7">
        <v>31.21</v>
      </c>
      <c r="H52" s="31">
        <f t="shared" si="4"/>
        <v>31</v>
      </c>
      <c r="I52" s="31">
        <f t="shared" si="5"/>
        <v>0.31073540713020814</v>
      </c>
      <c r="J52" s="35">
        <v>38687</v>
      </c>
      <c r="K52" s="33">
        <f t="shared" si="1"/>
        <v>0.58792475525410126</v>
      </c>
      <c r="L52" s="33"/>
      <c r="M52" s="32">
        <v>36130</v>
      </c>
      <c r="N52" s="96">
        <v>1524.56</v>
      </c>
      <c r="O52" s="33">
        <f t="shared" si="6"/>
        <v>1558.2166666666665</v>
      </c>
      <c r="P52" s="35">
        <v>39052</v>
      </c>
      <c r="Q52" s="33">
        <f t="shared" si="2"/>
        <v>2305.3633333333332</v>
      </c>
      <c r="S52" s="89">
        <v>100448.405701265</v>
      </c>
      <c r="T52" s="82">
        <f t="shared" si="3"/>
        <v>43571.615913586291</v>
      </c>
      <c r="W52" s="82"/>
      <c r="Y52" s="77"/>
      <c r="Z52" s="77"/>
      <c r="AE52" s="33"/>
      <c r="AF52" s="33"/>
      <c r="AH52" s="33"/>
      <c r="AI52" s="33"/>
      <c r="AJ52" s="33"/>
    </row>
    <row r="53" spans="1:36" x14ac:dyDescent="0.25">
      <c r="A53" s="35">
        <v>38777</v>
      </c>
      <c r="B53" s="8">
        <v>199.46666666666667</v>
      </c>
      <c r="C53" s="8">
        <f t="shared" si="0"/>
        <v>0.78930741703632468</v>
      </c>
      <c r="D53" s="9">
        <v>7.4395161290322587E-2</v>
      </c>
      <c r="E53" s="68"/>
      <c r="F53" s="32">
        <v>35796</v>
      </c>
      <c r="G53" s="7">
        <v>31.77</v>
      </c>
      <c r="H53" s="31">
        <f t="shared" si="4"/>
        <v>31.333333333333332</v>
      </c>
      <c r="I53" s="31">
        <f t="shared" si="5"/>
        <v>0.31407664806709212</v>
      </c>
      <c r="J53" s="35">
        <v>38777</v>
      </c>
      <c r="K53" s="33">
        <f t="shared" si="1"/>
        <v>0.59560960940893437</v>
      </c>
      <c r="L53" s="33"/>
      <c r="M53" s="32">
        <v>36161</v>
      </c>
      <c r="N53" s="96">
        <v>1570.01</v>
      </c>
      <c r="O53" s="33">
        <f t="shared" si="6"/>
        <v>1552.4266666666665</v>
      </c>
      <c r="P53" s="35">
        <v>39142</v>
      </c>
      <c r="Q53" s="33">
        <f t="shared" si="2"/>
        <v>2222.0266666666666</v>
      </c>
      <c r="S53" s="89">
        <v>103452.761530278</v>
      </c>
      <c r="T53" s="82">
        <f t="shared" si="3"/>
        <v>46557.839778525609</v>
      </c>
      <c r="W53" s="82"/>
      <c r="Y53" s="77"/>
      <c r="Z53" s="77"/>
      <c r="AE53" s="33"/>
      <c r="AF53" s="33"/>
      <c r="AH53" s="33"/>
      <c r="AI53" s="33"/>
      <c r="AJ53" s="33"/>
    </row>
    <row r="54" spans="1:36" x14ac:dyDescent="0.25">
      <c r="A54" s="35">
        <v>38869</v>
      </c>
      <c r="B54" s="8">
        <v>201.26666666666668</v>
      </c>
      <c r="C54" s="8">
        <f t="shared" si="0"/>
        <v>0.79643017781840386</v>
      </c>
      <c r="D54" s="9">
        <v>7.9023437500000002E-2</v>
      </c>
      <c r="E54" s="68"/>
      <c r="F54" s="32">
        <v>35827</v>
      </c>
      <c r="G54" s="7">
        <v>32.81</v>
      </c>
      <c r="H54" s="31">
        <f t="shared" si="4"/>
        <v>31.930000000000003</v>
      </c>
      <c r="I54" s="31">
        <f t="shared" si="5"/>
        <v>0.32005746934411444</v>
      </c>
      <c r="J54" s="35">
        <v>38869</v>
      </c>
      <c r="K54" s="33">
        <f t="shared" si="1"/>
        <v>0.60429683584483274</v>
      </c>
      <c r="L54" s="33"/>
      <c r="M54" s="32">
        <v>36192</v>
      </c>
      <c r="N54" s="96">
        <v>1567.07</v>
      </c>
      <c r="O54" s="33">
        <f t="shared" si="6"/>
        <v>1553.8799999999999</v>
      </c>
      <c r="P54" s="35">
        <v>39234</v>
      </c>
      <c r="Q54" s="33">
        <f t="shared" si="2"/>
        <v>2025.4233333333334</v>
      </c>
      <c r="S54" s="89">
        <v>104457.04934865401</v>
      </c>
      <c r="T54" s="82">
        <f t="shared" si="3"/>
        <v>51572.946568530038</v>
      </c>
      <c r="W54" s="82"/>
      <c r="Y54" s="77"/>
      <c r="Z54" s="77"/>
      <c r="AE54" s="33"/>
      <c r="AF54" s="33"/>
      <c r="AH54" s="33"/>
      <c r="AI54" s="33"/>
      <c r="AJ54" s="33"/>
    </row>
    <row r="55" spans="1:36" x14ac:dyDescent="0.25">
      <c r="A55" s="35">
        <v>38961</v>
      </c>
      <c r="B55" s="8">
        <v>203.16666666666666</v>
      </c>
      <c r="C55" s="8">
        <f t="shared" si="0"/>
        <v>0.80394864753282069</v>
      </c>
      <c r="D55" s="9">
        <v>8.2500000000000004E-2</v>
      </c>
      <c r="E55" s="68"/>
      <c r="F55" s="32">
        <v>35855</v>
      </c>
      <c r="G55" s="7">
        <v>33.67</v>
      </c>
      <c r="H55" s="31">
        <f t="shared" si="4"/>
        <v>32.75</v>
      </c>
      <c r="I55" s="31">
        <f t="shared" si="5"/>
        <v>0.32827692204884895</v>
      </c>
      <c r="J55" s="35">
        <v>38961</v>
      </c>
      <c r="K55" s="33">
        <f t="shared" si="1"/>
        <v>0.61087908049049411</v>
      </c>
      <c r="L55" s="33"/>
      <c r="M55" s="32">
        <v>36220</v>
      </c>
      <c r="N55" s="96">
        <v>1550.15</v>
      </c>
      <c r="O55" s="33">
        <f t="shared" si="6"/>
        <v>1562.4099999999999</v>
      </c>
      <c r="P55" s="35">
        <v>39326</v>
      </c>
      <c r="Q55" s="33">
        <f t="shared" si="2"/>
        <v>2042.0666666666668</v>
      </c>
      <c r="S55" s="89">
        <v>108584.12696772401</v>
      </c>
      <c r="T55" s="82">
        <f t="shared" si="3"/>
        <v>53173.644494657703</v>
      </c>
      <c r="W55" s="82"/>
      <c r="Y55" s="77"/>
      <c r="Z55" s="77"/>
      <c r="AE55" s="33"/>
      <c r="AF55" s="33"/>
      <c r="AH55" s="33"/>
      <c r="AI55" s="33"/>
      <c r="AJ55" s="33"/>
    </row>
    <row r="56" spans="1:36" x14ac:dyDescent="0.25">
      <c r="A56" s="35">
        <v>39052</v>
      </c>
      <c r="B56" s="8">
        <v>202.33333333333334</v>
      </c>
      <c r="C56" s="8">
        <f t="shared" si="0"/>
        <v>0.80065107309667305</v>
      </c>
      <c r="D56" s="9">
        <v>8.2500000000000004E-2</v>
      </c>
      <c r="E56" s="68"/>
      <c r="F56" s="32">
        <v>35886</v>
      </c>
      <c r="G56" s="7">
        <v>34.65</v>
      </c>
      <c r="H56" s="31">
        <f t="shared" si="4"/>
        <v>33.71</v>
      </c>
      <c r="I56" s="31">
        <f t="shared" si="5"/>
        <v>0.33789969594707475</v>
      </c>
      <c r="J56" s="35">
        <v>39052</v>
      </c>
      <c r="K56" s="33">
        <f t="shared" si="1"/>
        <v>0.61335159878378831</v>
      </c>
      <c r="L56" s="33"/>
      <c r="M56" s="32">
        <v>36251</v>
      </c>
      <c r="N56" s="96">
        <v>1574.67</v>
      </c>
      <c r="O56" s="33">
        <f t="shared" si="6"/>
        <v>1563.9633333333334</v>
      </c>
      <c r="P56" s="35">
        <v>39417</v>
      </c>
      <c r="Q56" s="33">
        <f t="shared" si="2"/>
        <v>2021.7266666666667</v>
      </c>
      <c r="S56" s="89">
        <v>112012.062153344</v>
      </c>
      <c r="T56" s="82">
        <f t="shared" si="3"/>
        <v>55404.157248429889</v>
      </c>
      <c r="W56" s="82"/>
      <c r="Y56" s="77"/>
      <c r="Z56" s="77"/>
      <c r="AE56" s="33"/>
      <c r="AF56" s="33"/>
      <c r="AH56" s="33"/>
      <c r="AI56" s="33"/>
      <c r="AJ56" s="33"/>
    </row>
    <row r="57" spans="1:36" x14ac:dyDescent="0.25">
      <c r="A57" s="35">
        <v>39142</v>
      </c>
      <c r="B57" s="8">
        <v>204.31700000000001</v>
      </c>
      <c r="C57" s="8">
        <f t="shared" si="0"/>
        <v>0.80850061928447914</v>
      </c>
      <c r="D57" s="9">
        <v>8.2500000000000004E-2</v>
      </c>
      <c r="E57" s="68"/>
      <c r="F57" s="32">
        <v>35916</v>
      </c>
      <c r="G57" s="7">
        <v>35.19</v>
      </c>
      <c r="H57" s="31">
        <f t="shared" si="4"/>
        <v>34.50333333333333</v>
      </c>
      <c r="I57" s="31">
        <f t="shared" si="5"/>
        <v>0.34585184937685853</v>
      </c>
      <c r="J57" s="35">
        <v>39142</v>
      </c>
      <c r="K57" s="33">
        <f t="shared" si="1"/>
        <v>0.62688362457816826</v>
      </c>
      <c r="L57" s="33"/>
      <c r="M57" s="32">
        <v>36281</v>
      </c>
      <c r="N57" s="96">
        <v>1641.33</v>
      </c>
      <c r="O57" s="33">
        <f t="shared" si="6"/>
        <v>1588.7166666666665</v>
      </c>
      <c r="P57" s="35">
        <v>39508</v>
      </c>
      <c r="Q57" s="33">
        <f t="shared" si="2"/>
        <v>1910.2566666666669</v>
      </c>
      <c r="S57" s="89">
        <v>115114.853354001</v>
      </c>
      <c r="T57" s="82">
        <f t="shared" si="3"/>
        <v>60261.458767670476</v>
      </c>
      <c r="W57" s="82"/>
      <c r="Y57" s="77"/>
      <c r="Z57" s="77"/>
      <c r="AE57" s="33"/>
      <c r="AF57" s="33"/>
      <c r="AH57" s="33"/>
      <c r="AI57" s="33"/>
      <c r="AJ57" s="33"/>
    </row>
    <row r="58" spans="1:36" x14ac:dyDescent="0.25">
      <c r="A58" s="35">
        <v>39234</v>
      </c>
      <c r="B58" s="8">
        <v>206.631</v>
      </c>
      <c r="C58" s="8">
        <f t="shared" si="0"/>
        <v>0.81765732397877411</v>
      </c>
      <c r="D58" s="9">
        <v>8.2500000000000004E-2</v>
      </c>
      <c r="E58" s="68"/>
      <c r="F58" s="32">
        <v>35947</v>
      </c>
      <c r="G58" s="7">
        <v>35.619999999999997</v>
      </c>
      <c r="H58" s="31">
        <f t="shared" si="4"/>
        <v>35.153333333333336</v>
      </c>
      <c r="I58" s="31">
        <f t="shared" si="5"/>
        <v>0.35236726920378231</v>
      </c>
      <c r="J58" s="35">
        <v>39234</v>
      </c>
      <c r="K58" s="33">
        <f t="shared" si="1"/>
        <v>0.64158508470045783</v>
      </c>
      <c r="L58" s="33"/>
      <c r="M58" s="32">
        <v>36312</v>
      </c>
      <c r="N58" s="96">
        <v>1693.99</v>
      </c>
      <c r="O58" s="33">
        <f t="shared" si="6"/>
        <v>1636.6633333333332</v>
      </c>
      <c r="P58" s="35">
        <v>39600</v>
      </c>
      <c r="Q58" s="33">
        <f t="shared" si="2"/>
        <v>1762.14</v>
      </c>
      <c r="S58" s="89">
        <v>116970.703017283</v>
      </c>
      <c r="T58" s="82">
        <f t="shared" si="3"/>
        <v>66379.914772539632</v>
      </c>
      <c r="W58" s="82"/>
      <c r="Y58" s="77"/>
      <c r="Z58" s="77"/>
      <c r="AE58" s="33"/>
      <c r="AF58" s="33"/>
      <c r="AH58" s="33"/>
      <c r="AI58" s="33"/>
      <c r="AJ58" s="33"/>
    </row>
    <row r="59" spans="1:36" x14ac:dyDescent="0.25">
      <c r="A59" s="35">
        <v>39326</v>
      </c>
      <c r="B59" s="8">
        <v>207.93899999999999</v>
      </c>
      <c r="C59" s="8">
        <f t="shared" si="0"/>
        <v>0.82283319681375156</v>
      </c>
      <c r="D59" s="9">
        <v>8.1785714285714295E-2</v>
      </c>
      <c r="E59" s="68"/>
      <c r="F59" s="32">
        <v>35977</v>
      </c>
      <c r="G59" s="7">
        <v>35.79</v>
      </c>
      <c r="H59" s="31">
        <f t="shared" si="4"/>
        <v>35.533333333333331</v>
      </c>
      <c r="I59" s="31">
        <f t="shared" si="5"/>
        <v>0.35617628387182998</v>
      </c>
      <c r="J59" s="35">
        <v>39326</v>
      </c>
      <c r="K59" s="33">
        <f t="shared" si="1"/>
        <v>0.64342276721574387</v>
      </c>
      <c r="L59" s="33"/>
      <c r="M59" s="32">
        <v>36342</v>
      </c>
      <c r="N59" s="96">
        <v>1818.63</v>
      </c>
      <c r="O59" s="33">
        <f t="shared" si="6"/>
        <v>1717.9833333333333</v>
      </c>
      <c r="P59" s="35">
        <v>39692</v>
      </c>
      <c r="Q59" s="33">
        <f t="shared" si="2"/>
        <v>1897.8066666666666</v>
      </c>
      <c r="S59" s="89">
        <v>122539.541856814</v>
      </c>
      <c r="T59" s="82">
        <f t="shared" si="3"/>
        <v>64569.033299922012</v>
      </c>
      <c r="W59" s="82"/>
      <c r="Y59" s="77"/>
      <c r="Z59" s="77"/>
      <c r="AE59" s="33"/>
      <c r="AF59" s="33"/>
      <c r="AH59" s="33"/>
      <c r="AI59" s="33"/>
      <c r="AJ59" s="33"/>
    </row>
    <row r="60" spans="1:36" x14ac:dyDescent="0.25">
      <c r="A60" s="35">
        <v>39417</v>
      </c>
      <c r="B60" s="8">
        <v>210.48966666666666</v>
      </c>
      <c r="C60" s="8">
        <f t="shared" si="0"/>
        <v>0.83292641264791267</v>
      </c>
      <c r="D60" s="9">
        <v>7.5282258064516133E-2</v>
      </c>
      <c r="E60" s="68"/>
      <c r="F60" s="32">
        <v>36008</v>
      </c>
      <c r="G60" s="7">
        <v>35.799999999999997</v>
      </c>
      <c r="H60" s="31">
        <f t="shared" si="4"/>
        <v>35.736666666666665</v>
      </c>
      <c r="I60" s="31">
        <f t="shared" si="5"/>
        <v>0.35821444084332921</v>
      </c>
      <c r="J60" s="35">
        <v>39417</v>
      </c>
      <c r="K60" s="33">
        <f t="shared" si="1"/>
        <v>0.6466303585151526</v>
      </c>
      <c r="L60" s="33"/>
      <c r="M60" s="32">
        <v>36373</v>
      </c>
      <c r="N60" s="96">
        <v>1876.93</v>
      </c>
      <c r="O60" s="33">
        <f t="shared" si="6"/>
        <v>1796.5166666666667</v>
      </c>
      <c r="P60" s="35">
        <v>39783</v>
      </c>
      <c r="Q60" s="33">
        <f t="shared" si="2"/>
        <v>2290.35</v>
      </c>
      <c r="S60" s="89">
        <v>121928.901771902</v>
      </c>
      <c r="T60" s="82">
        <f t="shared" si="3"/>
        <v>53235.925413976911</v>
      </c>
      <c r="W60" s="82"/>
      <c r="Y60" s="77"/>
      <c r="Z60" s="77"/>
      <c r="AE60" s="33"/>
      <c r="AF60" s="33"/>
      <c r="AH60" s="33"/>
      <c r="AI60" s="33"/>
      <c r="AJ60" s="33"/>
    </row>
    <row r="61" spans="1:36" x14ac:dyDescent="0.25">
      <c r="A61" s="35">
        <v>39508</v>
      </c>
      <c r="B61" s="8">
        <v>212.76966666666667</v>
      </c>
      <c r="C61" s="8">
        <f t="shared" si="0"/>
        <v>0.84194857630521291</v>
      </c>
      <c r="D61" s="9">
        <v>6.1895161290322583E-2</v>
      </c>
      <c r="E61" s="68"/>
      <c r="F61" s="32">
        <v>36039</v>
      </c>
      <c r="G61" s="7">
        <v>35.9</v>
      </c>
      <c r="H61" s="31">
        <f t="shared" si="4"/>
        <v>35.830000000000005</v>
      </c>
      <c r="I61" s="31">
        <f t="shared" si="5"/>
        <v>0.35914998830565675</v>
      </c>
      <c r="J61" s="35">
        <v>39508</v>
      </c>
      <c r="K61" s="33">
        <f t="shared" si="1"/>
        <v>0.66507400848675202</v>
      </c>
      <c r="L61" s="33"/>
      <c r="M61" s="32">
        <v>36404</v>
      </c>
      <c r="N61" s="96">
        <v>1975.64</v>
      </c>
      <c r="O61" s="33">
        <f t="shared" si="6"/>
        <v>1890.4000000000003</v>
      </c>
      <c r="P61" s="35">
        <v>39873</v>
      </c>
      <c r="Q61" s="33">
        <f t="shared" si="2"/>
        <v>2414.643333333333</v>
      </c>
      <c r="S61" s="89">
        <v>121151.969963521</v>
      </c>
      <c r="T61" s="82">
        <f t="shared" si="3"/>
        <v>50173.857269543332</v>
      </c>
      <c r="W61" s="82"/>
      <c r="Y61" s="77"/>
      <c r="Z61" s="77"/>
      <c r="AE61" s="33"/>
      <c r="AF61" s="33"/>
      <c r="AH61" s="33"/>
      <c r="AI61" s="33"/>
      <c r="AJ61" s="33"/>
    </row>
    <row r="62" spans="1:36" x14ac:dyDescent="0.25">
      <c r="A62" s="35">
        <v>39600</v>
      </c>
      <c r="B62" s="8">
        <v>215.53766666666667</v>
      </c>
      <c r="C62" s="8">
        <f t="shared" si="0"/>
        <v>0.85290179955232126</v>
      </c>
      <c r="D62" s="9">
        <v>5.0820312499999999E-2</v>
      </c>
      <c r="E62" s="68"/>
      <c r="F62" s="32">
        <v>36069</v>
      </c>
      <c r="G62" s="7">
        <v>36.03</v>
      </c>
      <c r="H62" s="31">
        <f t="shared" si="4"/>
        <v>35.909999999999997</v>
      </c>
      <c r="I62" s="31">
        <f t="shared" si="5"/>
        <v>0.35995188613050882</v>
      </c>
      <c r="J62" s="35">
        <v>39600</v>
      </c>
      <c r="K62" s="33">
        <f t="shared" si="1"/>
        <v>0.6828828226803435</v>
      </c>
      <c r="L62" s="33"/>
      <c r="M62" s="32">
        <v>36434</v>
      </c>
      <c r="N62" s="96">
        <v>1978.71</v>
      </c>
      <c r="O62" s="33">
        <f t="shared" si="6"/>
        <v>1943.7600000000002</v>
      </c>
      <c r="P62" s="35">
        <v>39965</v>
      </c>
      <c r="Q62" s="33">
        <f t="shared" si="2"/>
        <v>2233.1166666666663</v>
      </c>
      <c r="S62" s="89">
        <v>124043.08638944699</v>
      </c>
      <c r="T62" s="82">
        <f t="shared" si="3"/>
        <v>55547.069367676122</v>
      </c>
      <c r="W62" s="82"/>
      <c r="Y62" s="77"/>
      <c r="Z62" s="77"/>
      <c r="AE62" s="33"/>
      <c r="AF62" s="33"/>
      <c r="AH62" s="33"/>
      <c r="AI62" s="33"/>
      <c r="AJ62" s="33"/>
    </row>
    <row r="63" spans="1:36" x14ac:dyDescent="0.25">
      <c r="A63" s="35">
        <v>39692</v>
      </c>
      <c r="B63" s="8">
        <v>218.86099999999999</v>
      </c>
      <c r="C63" s="8">
        <f t="shared" si="0"/>
        <v>0.86605252640367847</v>
      </c>
      <c r="D63" s="9">
        <v>0.05</v>
      </c>
      <c r="E63" s="68"/>
      <c r="F63" s="32">
        <v>36100</v>
      </c>
      <c r="G63" s="7">
        <v>36.1</v>
      </c>
      <c r="H63" s="31">
        <f t="shared" si="4"/>
        <v>36.01</v>
      </c>
      <c r="I63" s="31">
        <f t="shared" si="5"/>
        <v>0.36095425841157402</v>
      </c>
      <c r="J63" s="35">
        <v>39692</v>
      </c>
      <c r="K63" s="33">
        <f t="shared" si="1"/>
        <v>0.6926726586254135</v>
      </c>
      <c r="L63" s="33"/>
      <c r="M63" s="32">
        <v>36465</v>
      </c>
      <c r="N63" s="96">
        <v>1944.64</v>
      </c>
      <c r="O63" s="33">
        <f t="shared" si="6"/>
        <v>1966.3300000000002</v>
      </c>
      <c r="P63" s="35">
        <v>40057</v>
      </c>
      <c r="Q63" s="33">
        <f t="shared" si="2"/>
        <v>2017.4733333333334</v>
      </c>
      <c r="S63" s="89">
        <v>127398.42040181901</v>
      </c>
      <c r="T63" s="82">
        <f t="shared" si="3"/>
        <v>63147.51144260593</v>
      </c>
      <c r="W63" s="82"/>
      <c r="Y63" s="77"/>
      <c r="Z63" s="77"/>
      <c r="AE63" s="33"/>
      <c r="AF63" s="33"/>
      <c r="AH63" s="33"/>
      <c r="AI63" s="33"/>
      <c r="AJ63" s="33"/>
    </row>
    <row r="64" spans="1:36" x14ac:dyDescent="0.25">
      <c r="A64" s="35">
        <v>39783</v>
      </c>
      <c r="B64" s="8">
        <v>213.84866666666667</v>
      </c>
      <c r="C64" s="8">
        <f t="shared" si="0"/>
        <v>0.84621827568513708</v>
      </c>
      <c r="D64" s="9">
        <v>4.0468749999999998E-2</v>
      </c>
      <c r="E64" s="68"/>
      <c r="F64" s="32">
        <v>36130</v>
      </c>
      <c r="G64" s="7">
        <v>36.42</v>
      </c>
      <c r="H64" s="31">
        <f t="shared" si="4"/>
        <v>36.18333333333333</v>
      </c>
      <c r="I64" s="31">
        <f t="shared" si="5"/>
        <v>0.3626917036987537</v>
      </c>
      <c r="J64" s="35">
        <v>39783</v>
      </c>
      <c r="K64" s="33">
        <f t="shared" si="1"/>
        <v>0.6969494470246248</v>
      </c>
      <c r="L64" s="33"/>
      <c r="M64" s="32">
        <v>36495</v>
      </c>
      <c r="N64" s="96">
        <v>1888.46</v>
      </c>
      <c r="O64" s="33">
        <f t="shared" si="6"/>
        <v>1937.2700000000002</v>
      </c>
      <c r="P64" s="35">
        <v>40148</v>
      </c>
      <c r="Q64" s="33">
        <f t="shared" si="2"/>
        <v>1965.1599999999999</v>
      </c>
      <c r="S64" s="89">
        <v>128980.523245212</v>
      </c>
      <c r="T64" s="82">
        <f t="shared" si="3"/>
        <v>65633.598915717812</v>
      </c>
      <c r="W64" s="82"/>
      <c r="Y64" s="77"/>
      <c r="Z64" s="77"/>
      <c r="AE64" s="33"/>
      <c r="AF64" s="33"/>
      <c r="AH64" s="33"/>
      <c r="AI64" s="33"/>
      <c r="AJ64" s="33"/>
    </row>
    <row r="65" spans="1:36" x14ac:dyDescent="0.25">
      <c r="A65" s="35">
        <v>39873</v>
      </c>
      <c r="B65" s="8">
        <v>212.37766666666667</v>
      </c>
      <c r="C65" s="8">
        <f t="shared" si="0"/>
        <v>0.84039739729044904</v>
      </c>
      <c r="D65" s="9">
        <v>3.2500000000000001E-2</v>
      </c>
      <c r="E65" s="68"/>
      <c r="F65" s="32">
        <v>36161</v>
      </c>
      <c r="G65" s="7">
        <v>37.229999999999997</v>
      </c>
      <c r="H65" s="31">
        <f t="shared" si="4"/>
        <v>36.583333333333336</v>
      </c>
      <c r="I65" s="31">
        <f t="shared" si="5"/>
        <v>0.3667011928230145</v>
      </c>
      <c r="J65" s="35">
        <v>39873</v>
      </c>
      <c r="K65" s="33">
        <f t="shared" si="1"/>
        <v>0.70887767716930061</v>
      </c>
      <c r="L65" s="33"/>
      <c r="M65" s="32">
        <v>36526</v>
      </c>
      <c r="N65" s="96">
        <v>1923.58</v>
      </c>
      <c r="O65" s="33">
        <f t="shared" si="6"/>
        <v>1918.8933333333334</v>
      </c>
      <c r="P65" s="35">
        <v>40238</v>
      </c>
      <c r="Q65" s="33">
        <f t="shared" si="2"/>
        <v>1946.7266666666667</v>
      </c>
      <c r="S65" s="89">
        <v>131576.85539802801</v>
      </c>
      <c r="T65" s="82">
        <f t="shared" si="3"/>
        <v>67588.767160273157</v>
      </c>
      <c r="W65" s="82"/>
      <c r="Y65" s="77"/>
      <c r="Z65" s="77"/>
      <c r="AE65" s="33"/>
      <c r="AF65" s="33"/>
      <c r="AH65" s="33"/>
      <c r="AI65" s="33"/>
      <c r="AJ65" s="33"/>
    </row>
    <row r="66" spans="1:36" x14ac:dyDescent="0.25">
      <c r="A66" s="35">
        <v>39965</v>
      </c>
      <c r="B66" s="8">
        <v>213.50700000000001</v>
      </c>
      <c r="C66" s="8">
        <f t="shared" si="0"/>
        <v>0.84486627016631644</v>
      </c>
      <c r="D66" s="9">
        <v>3.2500000000000001E-2</v>
      </c>
      <c r="E66" s="68"/>
      <c r="F66" s="32">
        <v>36192</v>
      </c>
      <c r="G66" s="7">
        <v>37.86</v>
      </c>
      <c r="H66" s="31">
        <f t="shared" si="4"/>
        <v>37.17</v>
      </c>
      <c r="I66" s="31">
        <f t="shared" si="5"/>
        <v>0.37258177687193023</v>
      </c>
      <c r="J66" s="35">
        <v>39965</v>
      </c>
      <c r="K66" s="33">
        <f t="shared" si="1"/>
        <v>0.71542650940559305</v>
      </c>
      <c r="L66" s="33"/>
      <c r="M66" s="32">
        <v>36557</v>
      </c>
      <c r="N66" s="96">
        <v>1950.64</v>
      </c>
      <c r="O66" s="33">
        <f t="shared" si="6"/>
        <v>1920.8933333333334</v>
      </c>
      <c r="P66" s="35">
        <v>40330</v>
      </c>
      <c r="Q66" s="33">
        <f t="shared" si="2"/>
        <v>1950.2066666666667</v>
      </c>
      <c r="S66" s="89">
        <v>134545.29211244799</v>
      </c>
      <c r="T66" s="82">
        <f t="shared" si="3"/>
        <v>68990.273908977848</v>
      </c>
      <c r="W66" s="82"/>
      <c r="Y66" s="77"/>
      <c r="Z66" s="77"/>
      <c r="AE66" s="33"/>
      <c r="AF66" s="33"/>
      <c r="AH66" s="33"/>
      <c r="AI66" s="33"/>
      <c r="AJ66" s="33"/>
    </row>
    <row r="67" spans="1:36" x14ac:dyDescent="0.25">
      <c r="A67" s="35">
        <v>40057</v>
      </c>
      <c r="B67" s="8">
        <v>215.34399999999999</v>
      </c>
      <c r="C67" s="8">
        <f t="shared" si="0"/>
        <v>0.85213544325336055</v>
      </c>
      <c r="D67" s="9">
        <v>3.2500000000000001E-2</v>
      </c>
      <c r="E67" s="68"/>
      <c r="F67" s="32">
        <v>36220</v>
      </c>
      <c r="G67" s="7">
        <v>38.22</v>
      </c>
      <c r="H67" s="31">
        <f t="shared" si="4"/>
        <v>37.770000000000003</v>
      </c>
      <c r="I67" s="31">
        <f t="shared" si="5"/>
        <v>0.37859601055832137</v>
      </c>
      <c r="J67" s="35">
        <v>40057</v>
      </c>
      <c r="K67" s="33">
        <f t="shared" si="1"/>
        <v>0.71485849844632288</v>
      </c>
      <c r="L67" s="33"/>
      <c r="M67" s="32">
        <v>36586</v>
      </c>
      <c r="N67" s="96">
        <v>1956.25</v>
      </c>
      <c r="O67" s="33">
        <f t="shared" si="6"/>
        <v>1943.49</v>
      </c>
      <c r="P67" s="35">
        <v>40422</v>
      </c>
      <c r="Q67" s="33">
        <f t="shared" si="2"/>
        <v>1833.0600000000002</v>
      </c>
      <c r="S67" s="89">
        <v>136777.31978189899</v>
      </c>
      <c r="T67" s="82">
        <f t="shared" si="3"/>
        <v>74616.935496873528</v>
      </c>
      <c r="W67" s="82"/>
      <c r="Y67" s="77"/>
      <c r="Z67" s="77"/>
      <c r="AE67" s="33"/>
      <c r="AF67" s="33"/>
      <c r="AH67" s="33"/>
      <c r="AI67" s="33"/>
      <c r="AJ67" s="33"/>
    </row>
    <row r="68" spans="1:36" x14ac:dyDescent="0.25">
      <c r="A68" s="35">
        <v>40148</v>
      </c>
      <c r="B68" s="8">
        <v>217.03</v>
      </c>
      <c r="C68" s="8">
        <f t="shared" ref="C68:C126" si="7">+B68/$B$104</f>
        <v>0.85880709585257464</v>
      </c>
      <c r="D68" s="9">
        <v>3.2500000000000001E-2</v>
      </c>
      <c r="E68" s="68"/>
      <c r="F68" s="32">
        <v>36251</v>
      </c>
      <c r="G68" s="7">
        <v>38.520000000000003</v>
      </c>
      <c r="H68" s="31">
        <f t="shared" si="4"/>
        <v>38.199999999999996</v>
      </c>
      <c r="I68" s="31">
        <f t="shared" si="5"/>
        <v>0.38290621136690162</v>
      </c>
      <c r="J68" s="35">
        <v>40148</v>
      </c>
      <c r="K68" s="33">
        <f t="shared" si="1"/>
        <v>0.7134551772528317</v>
      </c>
      <c r="L68" s="33"/>
      <c r="M68" s="32">
        <v>36617</v>
      </c>
      <c r="N68" s="96">
        <v>1986.77</v>
      </c>
      <c r="O68" s="33">
        <f t="shared" si="6"/>
        <v>1964.5533333333333</v>
      </c>
      <c r="P68" s="35">
        <v>40513</v>
      </c>
      <c r="Q68" s="33">
        <f t="shared" si="2"/>
        <v>1864.663181818182</v>
      </c>
      <c r="S68" s="89">
        <v>141160.53270762501</v>
      </c>
      <c r="T68" s="82">
        <f t="shared" si="3"/>
        <v>75702.965599386822</v>
      </c>
      <c r="W68" s="82"/>
      <c r="Y68" s="77"/>
      <c r="Z68" s="77"/>
      <c r="AE68" s="33"/>
      <c r="AF68" s="33"/>
      <c r="AH68" s="33"/>
      <c r="AI68" s="33"/>
      <c r="AJ68" s="33"/>
    </row>
    <row r="69" spans="1:36" x14ac:dyDescent="0.25">
      <c r="A69" s="35">
        <v>40238</v>
      </c>
      <c r="B69" s="8">
        <v>217.374</v>
      </c>
      <c r="C69" s="8">
        <f t="shared" si="7"/>
        <v>0.86016833457981645</v>
      </c>
      <c r="D69" s="9">
        <v>3.2500000000000001E-2</v>
      </c>
      <c r="E69" s="68"/>
      <c r="F69" s="32">
        <v>36281</v>
      </c>
      <c r="G69" s="7">
        <v>38.700000000000003</v>
      </c>
      <c r="H69" s="31">
        <f t="shared" si="4"/>
        <v>38.480000000000004</v>
      </c>
      <c r="I69" s="31">
        <f t="shared" si="5"/>
        <v>0.3857128537538842</v>
      </c>
      <c r="J69" s="35">
        <v>40238</v>
      </c>
      <c r="K69" s="33">
        <f t="shared" ref="K69:K120" si="8">+VLOOKUP(J69,$F$5:$I$1048576,4,0)</f>
        <v>0.72314477596979509</v>
      </c>
      <c r="L69" s="33"/>
      <c r="M69" s="32">
        <v>36647</v>
      </c>
      <c r="N69" s="96">
        <v>2055.69</v>
      </c>
      <c r="O69" s="33">
        <f t="shared" si="6"/>
        <v>1999.57</v>
      </c>
      <c r="P69" s="35">
        <v>40603</v>
      </c>
      <c r="Q69" s="33">
        <f t="shared" si="2"/>
        <v>1877.8766666666668</v>
      </c>
      <c r="S69" s="89">
        <v>147902.24457158201</v>
      </c>
      <c r="T69" s="82">
        <f t="shared" si="3"/>
        <v>78760.361208447473</v>
      </c>
      <c r="W69" s="82"/>
      <c r="Y69" s="77"/>
      <c r="Z69" s="77"/>
      <c r="AE69" s="33"/>
      <c r="AF69" s="33"/>
      <c r="AH69" s="33"/>
      <c r="AI69" s="33"/>
      <c r="AJ69" s="33"/>
    </row>
    <row r="70" spans="1:36" x14ac:dyDescent="0.25">
      <c r="A70" s="35">
        <v>40330</v>
      </c>
      <c r="B70" s="8">
        <v>217.29733333333334</v>
      </c>
      <c r="C70" s="8">
        <f t="shared" si="7"/>
        <v>0.85986495773169092</v>
      </c>
      <c r="D70" s="9">
        <v>3.2500000000000001E-2</v>
      </c>
      <c r="E70" s="68"/>
      <c r="F70" s="32">
        <v>36312</v>
      </c>
      <c r="G70" s="7">
        <v>38.81</v>
      </c>
      <c r="H70" s="31">
        <f t="shared" si="4"/>
        <v>38.676666666666669</v>
      </c>
      <c r="I70" s="31">
        <f t="shared" si="5"/>
        <v>0.38768418590664577</v>
      </c>
      <c r="J70" s="35">
        <v>40330</v>
      </c>
      <c r="K70" s="33">
        <f t="shared" si="8"/>
        <v>0.73042868121220228</v>
      </c>
      <c r="L70" s="33"/>
      <c r="M70" s="32">
        <v>36678</v>
      </c>
      <c r="N70" s="96">
        <v>2120.17</v>
      </c>
      <c r="O70" s="33">
        <f t="shared" si="6"/>
        <v>2054.21</v>
      </c>
      <c r="P70" s="35">
        <v>40695</v>
      </c>
      <c r="Q70" s="33">
        <f t="shared" ref="Q70:Q117" si="9">+VLOOKUP(P70,$M$5:$O$31800,3,0)</f>
        <v>1798.9866666666667</v>
      </c>
      <c r="S70" s="89">
        <v>152732.31945838599</v>
      </c>
      <c r="T70" s="82">
        <f t="shared" ref="T70:T122" si="10">+S70/Q70*1000</f>
        <v>84899.083627664077</v>
      </c>
      <c r="W70" s="82"/>
      <c r="Y70" s="77"/>
      <c r="Z70" s="77"/>
      <c r="AE70" s="33"/>
      <c r="AF70" s="33"/>
      <c r="AH70" s="33"/>
      <c r="AI70" s="33"/>
      <c r="AJ70" s="33"/>
    </row>
    <row r="71" spans="1:36" x14ac:dyDescent="0.25">
      <c r="A71" s="35">
        <v>40422</v>
      </c>
      <c r="B71" s="8">
        <v>217.93433333333334</v>
      </c>
      <c r="C71" s="8">
        <f t="shared" si="7"/>
        <v>0.86238562363068216</v>
      </c>
      <c r="D71" s="9">
        <v>3.2500000000000001E-2</v>
      </c>
      <c r="E71" s="68"/>
      <c r="F71" s="32">
        <v>36342</v>
      </c>
      <c r="G71" s="7">
        <v>38.93</v>
      </c>
      <c r="H71" s="31">
        <f t="shared" ref="H71:H134" si="11">+AVERAGE(G69:G71)</f>
        <v>38.813333333333333</v>
      </c>
      <c r="I71" s="31">
        <f t="shared" ref="I71:I134" si="12">+H71/$H$304</f>
        <v>0.38905409469076813</v>
      </c>
      <c r="J71" s="35">
        <v>40422</v>
      </c>
      <c r="K71" s="33">
        <f t="shared" si="8"/>
        <v>0.73113034180894798</v>
      </c>
      <c r="L71" s="33"/>
      <c r="M71" s="32">
        <v>36708</v>
      </c>
      <c r="N71" s="96">
        <v>2161.34</v>
      </c>
      <c r="O71" s="33">
        <f t="shared" ref="O71:O134" si="13">+AVERAGE(N69:N71)</f>
        <v>2112.4</v>
      </c>
      <c r="P71" s="35">
        <v>40787</v>
      </c>
      <c r="Q71" s="33">
        <f t="shared" si="9"/>
        <v>1794.3133333333335</v>
      </c>
      <c r="S71" s="89">
        <v>156698.48031886201</v>
      </c>
      <c r="T71" s="82">
        <f t="shared" si="10"/>
        <v>87330.611330720014</v>
      </c>
      <c r="W71" s="82"/>
      <c r="Y71" s="77"/>
      <c r="Z71" s="77"/>
      <c r="AE71" s="33"/>
      <c r="AF71" s="33"/>
      <c r="AH71" s="33"/>
      <c r="AI71" s="33"/>
      <c r="AJ71" s="33"/>
    </row>
    <row r="72" spans="1:36" x14ac:dyDescent="0.25">
      <c r="A72" s="35">
        <v>40513</v>
      </c>
      <c r="B72" s="8">
        <v>219.69900000000001</v>
      </c>
      <c r="C72" s="8">
        <f t="shared" si="7"/>
        <v>0.86936856725666867</v>
      </c>
      <c r="D72" s="9">
        <v>3.2500000000000001E-2</v>
      </c>
      <c r="E72" s="68"/>
      <c r="F72" s="32">
        <v>36373</v>
      </c>
      <c r="G72" s="7">
        <v>39.119999999999997</v>
      </c>
      <c r="H72" s="31">
        <f t="shared" si="11"/>
        <v>38.95333333333334</v>
      </c>
      <c r="I72" s="31">
        <f t="shared" si="12"/>
        <v>0.39045741588425947</v>
      </c>
      <c r="J72" s="35">
        <v>40513</v>
      </c>
      <c r="K72" s="33">
        <f t="shared" si="8"/>
        <v>0.73263390023054553</v>
      </c>
      <c r="L72" s="33"/>
      <c r="M72" s="32">
        <v>36739</v>
      </c>
      <c r="N72" s="96">
        <v>2187.38</v>
      </c>
      <c r="O72" s="33">
        <f t="shared" si="13"/>
        <v>2156.2966666666666</v>
      </c>
      <c r="P72" s="35">
        <v>40878</v>
      </c>
      <c r="Q72" s="33">
        <f t="shared" si="9"/>
        <v>1920.89</v>
      </c>
      <c r="S72" s="89">
        <v>161689.95565116999</v>
      </c>
      <c r="T72" s="82">
        <f t="shared" si="10"/>
        <v>84174.500180213334</v>
      </c>
      <c r="W72" s="82"/>
      <c r="Y72" s="77"/>
      <c r="Z72" s="77"/>
      <c r="AE72" s="33"/>
      <c r="AF72" s="33"/>
      <c r="AH72" s="33"/>
      <c r="AI72" s="33"/>
      <c r="AJ72" s="33"/>
    </row>
    <row r="73" spans="1:36" x14ac:dyDescent="0.25">
      <c r="A73" s="35">
        <v>40603</v>
      </c>
      <c r="B73" s="8">
        <v>222.04366666666667</v>
      </c>
      <c r="C73" s="8">
        <f t="shared" si="7"/>
        <v>0.87864662269021399</v>
      </c>
      <c r="D73" s="9">
        <v>3.2500000000000001E-2</v>
      </c>
      <c r="E73" s="68"/>
      <c r="F73" s="32">
        <v>36404</v>
      </c>
      <c r="G73" s="7">
        <v>39.25</v>
      </c>
      <c r="H73" s="31">
        <f t="shared" si="11"/>
        <v>39.1</v>
      </c>
      <c r="I73" s="31">
        <f t="shared" si="12"/>
        <v>0.39192756189648836</v>
      </c>
      <c r="J73" s="35">
        <v>40603</v>
      </c>
      <c r="K73" s="33">
        <f t="shared" si="8"/>
        <v>0.7466336997560894</v>
      </c>
      <c r="L73" s="33"/>
      <c r="M73" s="32">
        <v>36770</v>
      </c>
      <c r="N73" s="96">
        <v>2213.7600000000002</v>
      </c>
      <c r="O73" s="33">
        <f t="shared" si="13"/>
        <v>2187.4933333333333</v>
      </c>
      <c r="P73" s="35">
        <v>40969</v>
      </c>
      <c r="Q73" s="33">
        <f t="shared" si="9"/>
        <v>1800.6733333333332</v>
      </c>
      <c r="S73" s="89">
        <v>164465.94011994501</v>
      </c>
      <c r="T73" s="82">
        <f t="shared" si="10"/>
        <v>91335.800378346452</v>
      </c>
      <c r="W73" s="82"/>
      <c r="Y73" s="77"/>
      <c r="Z73" s="77"/>
      <c r="AE73" s="33"/>
      <c r="AF73" s="33"/>
      <c r="AH73" s="33"/>
      <c r="AI73" s="33"/>
      <c r="AJ73" s="33"/>
    </row>
    <row r="74" spans="1:36" x14ac:dyDescent="0.25">
      <c r="A74" s="35">
        <v>40695</v>
      </c>
      <c r="B74" s="8">
        <v>224.56833333333333</v>
      </c>
      <c r="C74" s="8">
        <f t="shared" si="7"/>
        <v>0.88863695420196709</v>
      </c>
      <c r="D74" s="9">
        <v>3.2500000000000001E-2</v>
      </c>
      <c r="E74" s="68"/>
      <c r="F74" s="32">
        <v>36434</v>
      </c>
      <c r="G74" s="7">
        <v>39.39</v>
      </c>
      <c r="H74" s="31">
        <f t="shared" si="11"/>
        <v>39.253333333333337</v>
      </c>
      <c r="I74" s="31">
        <f t="shared" si="12"/>
        <v>0.39346453272745502</v>
      </c>
      <c r="J74" s="35">
        <v>40695</v>
      </c>
      <c r="K74" s="33">
        <f t="shared" si="8"/>
        <v>0.75258110862374283</v>
      </c>
      <c r="L74" s="33"/>
      <c r="M74" s="32">
        <v>36800</v>
      </c>
      <c r="N74" s="96">
        <v>2176.61</v>
      </c>
      <c r="O74" s="33">
        <f t="shared" si="13"/>
        <v>2192.5833333333335</v>
      </c>
      <c r="P74" s="35">
        <v>41061</v>
      </c>
      <c r="Q74" s="33">
        <f t="shared" si="9"/>
        <v>1786.99</v>
      </c>
      <c r="S74" s="89">
        <v>166248.00763750801</v>
      </c>
      <c r="T74" s="82">
        <f t="shared" si="10"/>
        <v>93032.42191478856</v>
      </c>
      <c r="W74" s="82"/>
      <c r="Y74" s="77"/>
      <c r="Z74" s="77"/>
      <c r="AE74" s="33"/>
      <c r="AF74" s="33"/>
      <c r="AH74" s="33"/>
      <c r="AI74" s="33"/>
      <c r="AJ74" s="33"/>
    </row>
    <row r="75" spans="1:36" x14ac:dyDescent="0.25">
      <c r="A75" s="35">
        <v>40787</v>
      </c>
      <c r="B75" s="8">
        <v>226.03266666666667</v>
      </c>
      <c r="C75" s="8">
        <f t="shared" si="7"/>
        <v>0.89443145200116603</v>
      </c>
      <c r="D75" s="9">
        <v>3.2500000000000001E-2</v>
      </c>
      <c r="E75" s="68"/>
      <c r="F75" s="32">
        <v>36465</v>
      </c>
      <c r="G75" s="7">
        <v>39.58</v>
      </c>
      <c r="H75" s="31">
        <f t="shared" si="11"/>
        <v>39.406666666666666</v>
      </c>
      <c r="I75" s="31">
        <f t="shared" si="12"/>
        <v>0.39500150355842156</v>
      </c>
      <c r="J75" s="35">
        <v>40787</v>
      </c>
      <c r="K75" s="33">
        <f t="shared" si="8"/>
        <v>0.75655718533863481</v>
      </c>
      <c r="L75" s="33"/>
      <c r="M75" s="32">
        <v>36831</v>
      </c>
      <c r="N75" s="96">
        <v>2136.63</v>
      </c>
      <c r="O75" s="33">
        <f t="shared" si="13"/>
        <v>2175.666666666667</v>
      </c>
      <c r="P75" s="35">
        <v>41153</v>
      </c>
      <c r="Q75" s="33">
        <f t="shared" si="9"/>
        <v>1797.9833333333333</v>
      </c>
      <c r="S75" s="89">
        <v>165767.14393531301</v>
      </c>
      <c r="T75" s="82">
        <f t="shared" si="10"/>
        <v>92196.151578331104</v>
      </c>
      <c r="W75" s="82"/>
      <c r="Y75" s="77"/>
      <c r="Z75" s="77"/>
      <c r="AE75" s="33"/>
      <c r="AF75" s="33"/>
      <c r="AH75" s="33"/>
      <c r="AI75" s="33"/>
      <c r="AJ75" s="33"/>
    </row>
    <row r="76" spans="1:36" x14ac:dyDescent="0.25">
      <c r="A76" s="35">
        <v>40878</v>
      </c>
      <c r="B76" s="8">
        <v>227.04733333333334</v>
      </c>
      <c r="C76" s="8">
        <f t="shared" si="7"/>
        <v>0.89844657863461952</v>
      </c>
      <c r="D76" s="9">
        <v>3.2500000000000001E-2</v>
      </c>
      <c r="E76" s="68"/>
      <c r="F76" s="32">
        <v>36495</v>
      </c>
      <c r="G76" s="7">
        <v>39.79</v>
      </c>
      <c r="H76" s="31">
        <f t="shared" si="11"/>
        <v>39.586666666666666</v>
      </c>
      <c r="I76" s="31">
        <f t="shared" si="12"/>
        <v>0.39680577366433895</v>
      </c>
      <c r="J76" s="35">
        <v>40878</v>
      </c>
      <c r="K76" s="33">
        <f t="shared" si="8"/>
        <v>0.76123492265027226</v>
      </c>
      <c r="L76" s="33"/>
      <c r="M76" s="32">
        <v>36861</v>
      </c>
      <c r="N76" s="96">
        <v>2186.21</v>
      </c>
      <c r="O76" s="33">
        <f t="shared" si="13"/>
        <v>2166.4833333333331</v>
      </c>
      <c r="P76" s="35">
        <v>41244</v>
      </c>
      <c r="Q76" s="33">
        <f t="shared" si="9"/>
        <v>1806.4000000000003</v>
      </c>
      <c r="S76" s="89">
        <v>170025.90830723301</v>
      </c>
      <c r="T76" s="82">
        <f t="shared" si="10"/>
        <v>94124.1742179102</v>
      </c>
      <c r="W76" s="82"/>
      <c r="Y76" s="77"/>
      <c r="Z76" s="77"/>
      <c r="AE76" s="33"/>
      <c r="AF76" s="33"/>
      <c r="AH76" s="33"/>
      <c r="AI76" s="33"/>
      <c r="AJ76" s="33"/>
    </row>
    <row r="77" spans="1:36" x14ac:dyDescent="0.25">
      <c r="A77" s="35">
        <v>40969</v>
      </c>
      <c r="B77" s="8">
        <v>228.32599999999999</v>
      </c>
      <c r="C77" s="8">
        <f t="shared" si="7"/>
        <v>0.90350637684944457</v>
      </c>
      <c r="D77" s="9">
        <v>3.2500000000000001E-2</v>
      </c>
      <c r="E77" s="68"/>
      <c r="F77" s="32">
        <v>36526</v>
      </c>
      <c r="G77" s="7">
        <v>40.299999999999997</v>
      </c>
      <c r="H77" s="31">
        <f t="shared" si="11"/>
        <v>39.89</v>
      </c>
      <c r="I77" s="31">
        <f t="shared" si="12"/>
        <v>0.39984630291690332</v>
      </c>
      <c r="J77" s="35">
        <v>40969</v>
      </c>
      <c r="K77" s="33">
        <f t="shared" si="8"/>
        <v>0.77276220388252193</v>
      </c>
      <c r="L77" s="33"/>
      <c r="M77" s="32">
        <v>36892</v>
      </c>
      <c r="N77" s="96">
        <v>2241.4</v>
      </c>
      <c r="O77" s="33">
        <f t="shared" si="13"/>
        <v>2188.08</v>
      </c>
      <c r="P77" s="35">
        <v>41334</v>
      </c>
      <c r="Q77" s="33">
        <f t="shared" si="9"/>
        <v>1790.46</v>
      </c>
      <c r="S77" s="89">
        <v>171427.24872422899</v>
      </c>
      <c r="T77" s="82">
        <f t="shared" si="10"/>
        <v>95744.807884135356</v>
      </c>
      <c r="W77" s="82"/>
      <c r="Y77" s="77"/>
      <c r="Z77" s="77"/>
      <c r="AE77" s="33"/>
      <c r="AF77" s="33"/>
      <c r="AH77" s="33"/>
      <c r="AI77" s="33"/>
      <c r="AJ77" s="33"/>
    </row>
    <row r="78" spans="1:36" x14ac:dyDescent="0.25">
      <c r="A78" s="35">
        <v>41061</v>
      </c>
      <c r="B78" s="8">
        <v>228.80799999999999</v>
      </c>
      <c r="C78" s="8">
        <f t="shared" si="7"/>
        <v>0.90541369390331239</v>
      </c>
      <c r="D78" s="9">
        <v>3.2500000000000001E-2</v>
      </c>
      <c r="E78" s="68"/>
      <c r="F78" s="32">
        <v>36557</v>
      </c>
      <c r="G78" s="7">
        <v>41.23</v>
      </c>
      <c r="H78" s="31">
        <f t="shared" si="11"/>
        <v>40.44</v>
      </c>
      <c r="I78" s="31">
        <f t="shared" si="12"/>
        <v>0.40535935046276184</v>
      </c>
      <c r="J78" s="35">
        <v>41061</v>
      </c>
      <c r="K78" s="33">
        <f t="shared" si="8"/>
        <v>0.77784089010658553</v>
      </c>
      <c r="L78" s="33"/>
      <c r="M78" s="32">
        <v>36923</v>
      </c>
      <c r="N78" s="96">
        <v>2243.42</v>
      </c>
      <c r="O78" s="33">
        <f t="shared" si="13"/>
        <v>2223.6766666666667</v>
      </c>
      <c r="P78" s="35">
        <v>41426</v>
      </c>
      <c r="Q78" s="33">
        <f t="shared" si="9"/>
        <v>1863.1933333333334</v>
      </c>
      <c r="S78" s="89">
        <v>178669.81135230599</v>
      </c>
      <c r="T78" s="82">
        <f t="shared" si="10"/>
        <v>95894.402451868998</v>
      </c>
      <c r="W78" s="82"/>
      <c r="Y78" s="77"/>
      <c r="Z78" s="77"/>
      <c r="AE78" s="33"/>
      <c r="AF78" s="33"/>
      <c r="AH78" s="33"/>
      <c r="AI78" s="33"/>
      <c r="AJ78" s="33"/>
    </row>
    <row r="79" spans="1:36" x14ac:dyDescent="0.25">
      <c r="A79" s="35">
        <v>41153</v>
      </c>
      <c r="B79" s="8">
        <v>229.84100000000001</v>
      </c>
      <c r="C79" s="8">
        <f t="shared" si="7"/>
        <v>0.90950136717436125</v>
      </c>
      <c r="D79" s="9">
        <v>3.2500000000000001E-2</v>
      </c>
      <c r="E79" s="68"/>
      <c r="F79" s="32">
        <v>36586</v>
      </c>
      <c r="G79" s="7">
        <v>41.93</v>
      </c>
      <c r="H79" s="31">
        <f>+AVERAGE(G77:G79)</f>
        <v>41.153333333333336</v>
      </c>
      <c r="I79" s="31">
        <f>+H79/$H$304</f>
        <v>0.41250960606769355</v>
      </c>
      <c r="J79" s="35">
        <v>41153</v>
      </c>
      <c r="K79" s="33">
        <f t="shared" si="8"/>
        <v>0.7798122222593471</v>
      </c>
      <c r="L79" s="33"/>
      <c r="M79" s="32">
        <v>36951</v>
      </c>
      <c r="N79" s="96">
        <v>2278.7800000000002</v>
      </c>
      <c r="O79" s="33">
        <f t="shared" si="13"/>
        <v>2254.5333333333333</v>
      </c>
      <c r="P79" s="35">
        <v>41518</v>
      </c>
      <c r="Q79" s="33">
        <f t="shared" si="9"/>
        <v>1907.8833333333332</v>
      </c>
      <c r="S79" s="89">
        <v>181403.223430201</v>
      </c>
      <c r="T79" s="82">
        <f t="shared" si="10"/>
        <v>95080.878511195304</v>
      </c>
      <c r="W79" s="82"/>
      <c r="Y79" s="77"/>
      <c r="Z79" s="77"/>
      <c r="AE79" s="33"/>
      <c r="AF79" s="33"/>
      <c r="AH79" s="33"/>
      <c r="AI79" s="33"/>
      <c r="AJ79" s="33"/>
    </row>
    <row r="80" spans="1:36" x14ac:dyDescent="0.25">
      <c r="A80" s="35">
        <v>41244</v>
      </c>
      <c r="B80" s="8">
        <v>231.36933333333334</v>
      </c>
      <c r="C80" s="8">
        <f t="shared" si="7"/>
        <v>0.91554911869025624</v>
      </c>
      <c r="D80" s="9">
        <v>3.2500000000000001E-2</v>
      </c>
      <c r="E80" s="68"/>
      <c r="F80" s="32">
        <v>36617</v>
      </c>
      <c r="G80" s="7">
        <v>42.35</v>
      </c>
      <c r="H80" s="31">
        <f t="shared" si="11"/>
        <v>41.836666666666666</v>
      </c>
      <c r="I80" s="31">
        <f t="shared" si="12"/>
        <v>0.41935914998830565</v>
      </c>
      <c r="J80" s="35">
        <v>41244</v>
      </c>
      <c r="K80" s="33">
        <f t="shared" si="8"/>
        <v>0.78221791573390365</v>
      </c>
      <c r="L80" s="33"/>
      <c r="M80" s="32">
        <v>36982</v>
      </c>
      <c r="N80" s="96">
        <v>2323.1</v>
      </c>
      <c r="O80" s="33">
        <f t="shared" si="13"/>
        <v>2281.7666666666669</v>
      </c>
      <c r="P80" s="35">
        <v>41609</v>
      </c>
      <c r="Q80" s="33">
        <f t="shared" si="9"/>
        <v>1914.0433333333333</v>
      </c>
      <c r="S80" s="89">
        <v>182592.716493263</v>
      </c>
      <c r="T80" s="82">
        <f t="shared" si="10"/>
        <v>95396.333674052847</v>
      </c>
      <c r="W80" s="82"/>
      <c r="Y80" s="77"/>
      <c r="Z80" s="77"/>
      <c r="AE80" s="33"/>
      <c r="AF80" s="33"/>
      <c r="AH80" s="33"/>
      <c r="AI80" s="33"/>
      <c r="AJ80" s="33"/>
    </row>
    <row r="81" spans="1:36" x14ac:dyDescent="0.25">
      <c r="A81" s="35">
        <v>41334</v>
      </c>
      <c r="B81" s="8">
        <v>232.29933333333332</v>
      </c>
      <c r="C81" s="8">
        <f t="shared" si="7"/>
        <v>0.91922921176099703</v>
      </c>
      <c r="D81" s="9">
        <v>3.2500000000000001E-2</v>
      </c>
      <c r="E81" s="68"/>
      <c r="F81" s="32">
        <v>36647</v>
      </c>
      <c r="G81" s="7">
        <v>42.57</v>
      </c>
      <c r="H81" s="31">
        <f t="shared" si="11"/>
        <v>42.283333333333331</v>
      </c>
      <c r="I81" s="31">
        <f t="shared" si="12"/>
        <v>0.42383641284373014</v>
      </c>
      <c r="J81" s="35">
        <v>41334</v>
      </c>
      <c r="K81" s="33">
        <f t="shared" si="8"/>
        <v>0.78753048882354904</v>
      </c>
      <c r="L81" s="33"/>
      <c r="M81" s="32">
        <v>37012</v>
      </c>
      <c r="N81" s="96">
        <v>2346.9299999999998</v>
      </c>
      <c r="O81" s="33">
        <f t="shared" si="13"/>
        <v>2316.27</v>
      </c>
      <c r="P81" s="35">
        <v>41699</v>
      </c>
      <c r="Q81" s="33">
        <f t="shared" si="9"/>
        <v>2007.7033333333336</v>
      </c>
      <c r="S81" s="89">
        <v>187782.383039612</v>
      </c>
      <c r="T81" s="82">
        <f t="shared" si="10"/>
        <v>93530.941510089629</v>
      </c>
      <c r="W81" s="82"/>
      <c r="Y81" s="77"/>
      <c r="Z81" s="77"/>
      <c r="AE81" s="33"/>
      <c r="AF81" s="33"/>
      <c r="AH81" s="33"/>
      <c r="AI81" s="33"/>
      <c r="AJ81" s="33"/>
    </row>
    <row r="82" spans="1:36" x14ac:dyDescent="0.25">
      <c r="A82" s="35">
        <v>41426</v>
      </c>
      <c r="B82" s="8">
        <v>232.04499999999999</v>
      </c>
      <c r="C82" s="8">
        <f t="shared" si="7"/>
        <v>0.91822279204308466</v>
      </c>
      <c r="D82" s="9">
        <v>3.2500000000000001E-2</v>
      </c>
      <c r="E82" s="68"/>
      <c r="F82" s="32">
        <v>36678</v>
      </c>
      <c r="G82" s="7">
        <v>42.56</v>
      </c>
      <c r="H82" s="31">
        <f t="shared" si="11"/>
        <v>42.493333333333332</v>
      </c>
      <c r="I82" s="31">
        <f t="shared" si="12"/>
        <v>0.42594139463396702</v>
      </c>
      <c r="J82" s="35">
        <v>41426</v>
      </c>
      <c r="K82" s="33">
        <f t="shared" si="8"/>
        <v>0.79384543419425968</v>
      </c>
      <c r="L82" s="33"/>
      <c r="M82" s="32">
        <v>37043</v>
      </c>
      <c r="N82" s="96">
        <v>2305.66</v>
      </c>
      <c r="O82" s="33">
        <f t="shared" si="13"/>
        <v>2325.23</v>
      </c>
      <c r="P82" s="35">
        <v>41791</v>
      </c>
      <c r="Q82" s="33">
        <f t="shared" si="9"/>
        <v>1914.2766666666666</v>
      </c>
      <c r="S82" s="89">
        <v>188842.489566609</v>
      </c>
      <c r="T82" s="82">
        <f t="shared" si="10"/>
        <v>98649.527967888134</v>
      </c>
      <c r="W82" s="82"/>
      <c r="Y82" s="77"/>
      <c r="Z82" s="77"/>
      <c r="AE82" s="33"/>
      <c r="AF82" s="33"/>
      <c r="AH82" s="33"/>
      <c r="AI82" s="33"/>
      <c r="AJ82" s="33"/>
    </row>
    <row r="83" spans="1:36" x14ac:dyDescent="0.25">
      <c r="A83" s="35">
        <v>41518</v>
      </c>
      <c r="B83" s="8">
        <v>233.3</v>
      </c>
      <c r="C83" s="8">
        <f t="shared" si="7"/>
        <v>0.9231889391439233</v>
      </c>
      <c r="D83" s="9">
        <v>3.2500000000000001E-2</v>
      </c>
      <c r="E83" s="68"/>
      <c r="F83" s="32">
        <v>36708</v>
      </c>
      <c r="G83" s="7">
        <v>42.55</v>
      </c>
      <c r="H83" s="31">
        <f t="shared" si="11"/>
        <v>42.559999999999995</v>
      </c>
      <c r="I83" s="31">
        <f t="shared" si="12"/>
        <v>0.42660964282134378</v>
      </c>
      <c r="J83" s="35">
        <v>41518</v>
      </c>
      <c r="K83" s="33">
        <f t="shared" si="8"/>
        <v>0.79742056199672562</v>
      </c>
      <c r="L83" s="33"/>
      <c r="M83" s="32">
        <v>37073</v>
      </c>
      <c r="N83" s="96">
        <v>2304.2800000000002</v>
      </c>
      <c r="O83" s="33">
        <f t="shared" si="13"/>
        <v>2318.9566666666669</v>
      </c>
      <c r="P83" s="35">
        <v>41883</v>
      </c>
      <c r="Q83" s="33">
        <f t="shared" si="9"/>
        <v>1909.6033333333335</v>
      </c>
      <c r="S83" s="89">
        <v>192123.64226866199</v>
      </c>
      <c r="T83" s="82">
        <f t="shared" si="10"/>
        <v>100609.18878545212</v>
      </c>
      <c r="W83" s="82"/>
      <c r="Y83" s="77"/>
      <c r="Z83" s="77"/>
      <c r="AE83" s="33"/>
      <c r="AF83" s="33"/>
      <c r="AH83" s="33"/>
      <c r="AI83" s="33"/>
      <c r="AJ83" s="33"/>
    </row>
    <row r="84" spans="1:36" x14ac:dyDescent="0.25">
      <c r="A84" s="35">
        <v>41609</v>
      </c>
      <c r="B84" s="8">
        <v>234.16266666666667</v>
      </c>
      <c r="C84" s="8">
        <f t="shared" si="7"/>
        <v>0.92660258820022334</v>
      </c>
      <c r="D84" s="9">
        <v>3.2500000000000001E-2</v>
      </c>
      <c r="E84" s="68"/>
      <c r="F84" s="32">
        <v>36739</v>
      </c>
      <c r="G84" s="7">
        <v>42.68</v>
      </c>
      <c r="H84" s="31">
        <f t="shared" si="11"/>
        <v>42.596666666666664</v>
      </c>
      <c r="I84" s="31">
        <f t="shared" si="12"/>
        <v>0.42697717932440105</v>
      </c>
      <c r="J84" s="35">
        <v>41609</v>
      </c>
      <c r="K84" s="33">
        <f t="shared" si="8"/>
        <v>0.79665207658124237</v>
      </c>
      <c r="L84" s="33"/>
      <c r="M84" s="32">
        <v>37104</v>
      </c>
      <c r="N84" s="96">
        <v>2288.9</v>
      </c>
      <c r="O84" s="33">
        <f t="shared" si="13"/>
        <v>2299.6133333333332</v>
      </c>
      <c r="P84" s="35">
        <v>41974</v>
      </c>
      <c r="Q84" s="33">
        <f t="shared" si="9"/>
        <v>2172.8366666666666</v>
      </c>
      <c r="S84" s="89">
        <v>194154.485125117</v>
      </c>
      <c r="T84" s="82">
        <f t="shared" si="10"/>
        <v>89355.305948038906</v>
      </c>
      <c r="W84" s="82"/>
      <c r="Y84" s="77"/>
      <c r="Z84" s="77"/>
      <c r="AE84" s="33"/>
      <c r="AF84" s="33"/>
      <c r="AH84" s="33"/>
      <c r="AI84" s="33"/>
      <c r="AJ84" s="33"/>
    </row>
    <row r="85" spans="1:36" x14ac:dyDescent="0.25">
      <c r="A85" s="35">
        <v>41699</v>
      </c>
      <c r="B85" s="8">
        <v>235.62100000000001</v>
      </c>
      <c r="C85" s="8">
        <f t="shared" si="7"/>
        <v>0.932373343463482</v>
      </c>
      <c r="D85" s="9">
        <v>3.2500000000000001E-2</v>
      </c>
      <c r="E85" s="68"/>
      <c r="F85" s="32">
        <v>36770</v>
      </c>
      <c r="G85" s="7">
        <v>42.86</v>
      </c>
      <c r="H85" s="31">
        <f t="shared" si="11"/>
        <v>42.696666666666658</v>
      </c>
      <c r="I85" s="31">
        <f t="shared" si="12"/>
        <v>0.42797955160546619</v>
      </c>
      <c r="J85" s="35">
        <v>41699</v>
      </c>
      <c r="K85" s="33">
        <f t="shared" si="8"/>
        <v>0.80580707674830432</v>
      </c>
      <c r="L85" s="33"/>
      <c r="M85" s="32">
        <v>37135</v>
      </c>
      <c r="N85" s="96">
        <v>2328.232</v>
      </c>
      <c r="O85" s="33">
        <f t="shared" si="13"/>
        <v>2307.1373333333336</v>
      </c>
      <c r="P85" s="35">
        <v>42064</v>
      </c>
      <c r="Q85" s="33">
        <f t="shared" si="9"/>
        <v>2468.2166666666667</v>
      </c>
      <c r="S85" s="89">
        <v>195555.69623325099</v>
      </c>
      <c r="T85" s="82">
        <f t="shared" si="10"/>
        <v>79229.550174519114</v>
      </c>
      <c r="W85" s="82"/>
      <c r="Y85" s="77"/>
      <c r="Z85" s="77"/>
      <c r="AE85" s="33"/>
      <c r="AF85" s="33"/>
      <c r="AH85" s="33"/>
      <c r="AI85" s="33"/>
      <c r="AJ85" s="33"/>
    </row>
    <row r="86" spans="1:36" x14ac:dyDescent="0.25">
      <c r="A86" s="35">
        <v>41791</v>
      </c>
      <c r="B86" s="8">
        <v>236.87233333333333</v>
      </c>
      <c r="C86" s="8">
        <f t="shared" si="7"/>
        <v>0.93732498123680141</v>
      </c>
      <c r="D86" s="9">
        <v>3.2500000000000001E-2</v>
      </c>
      <c r="E86" s="68"/>
      <c r="F86" s="32">
        <v>36800</v>
      </c>
      <c r="G86" s="7">
        <v>42.93</v>
      </c>
      <c r="H86" s="31">
        <f t="shared" si="11"/>
        <v>42.823333333333331</v>
      </c>
      <c r="I86" s="31">
        <f t="shared" si="12"/>
        <v>0.42924922316148212</v>
      </c>
      <c r="J86" s="35">
        <v>41791</v>
      </c>
      <c r="K86" s="33">
        <f t="shared" si="8"/>
        <v>0.81619833606201353</v>
      </c>
      <c r="L86" s="33"/>
      <c r="M86" s="32">
        <v>37165</v>
      </c>
      <c r="N86" s="96">
        <v>2320.65</v>
      </c>
      <c r="O86" s="33">
        <f t="shared" si="13"/>
        <v>2312.5939999999996</v>
      </c>
      <c r="P86" s="35">
        <v>42156</v>
      </c>
      <c r="Q86" s="33">
        <f t="shared" si="9"/>
        <v>2496.4633333333336</v>
      </c>
      <c r="S86" s="89">
        <v>197437.32712057701</v>
      </c>
      <c r="T86" s="82">
        <f>+S86/Q86*1000</f>
        <v>79086.81232540046</v>
      </c>
      <c r="W86" s="82"/>
      <c r="Y86" s="77"/>
      <c r="Z86" s="77"/>
      <c r="AE86" s="33"/>
      <c r="AF86" s="33"/>
      <c r="AH86" s="33"/>
      <c r="AI86" s="33"/>
      <c r="AJ86" s="33"/>
    </row>
    <row r="87" spans="1:36" x14ac:dyDescent="0.25">
      <c r="A87" s="35">
        <v>41883</v>
      </c>
      <c r="B87" s="8">
        <v>237.47833333333332</v>
      </c>
      <c r="C87" s="8">
        <f t="shared" si="7"/>
        <v>0.93972297736676802</v>
      </c>
      <c r="D87" s="9">
        <v>3.2500000000000001E-2</v>
      </c>
      <c r="E87" s="68"/>
      <c r="F87" s="32">
        <v>36831</v>
      </c>
      <c r="G87" s="7">
        <v>43.07</v>
      </c>
      <c r="H87" s="31">
        <f t="shared" si="11"/>
        <v>42.953333333333326</v>
      </c>
      <c r="I87" s="31">
        <f t="shared" si="12"/>
        <v>0.43055230712686682</v>
      </c>
      <c r="J87" s="35">
        <v>41883</v>
      </c>
      <c r="K87" s="33">
        <f t="shared" si="8"/>
        <v>0.82074242373617556</v>
      </c>
      <c r="L87" s="33"/>
      <c r="M87" s="32">
        <v>37196</v>
      </c>
      <c r="N87" s="96">
        <v>2310.4699999999998</v>
      </c>
      <c r="O87" s="33">
        <f t="shared" si="13"/>
        <v>2319.7839999999997</v>
      </c>
      <c r="P87" s="35">
        <v>42248</v>
      </c>
      <c r="Q87" s="33">
        <f t="shared" si="9"/>
        <v>2942.7700000000004</v>
      </c>
      <c r="S87" s="89">
        <v>205089.709446333</v>
      </c>
      <c r="T87" s="82">
        <f t="shared" si="10"/>
        <v>69692.741684308654</v>
      </c>
      <c r="W87" s="82"/>
      <c r="Y87" s="77"/>
      <c r="Z87" s="77"/>
      <c r="AE87" s="33"/>
      <c r="AF87" s="33"/>
      <c r="AH87" s="33"/>
      <c r="AI87" s="33"/>
      <c r="AJ87" s="33"/>
    </row>
    <row r="88" spans="1:36" x14ac:dyDescent="0.25">
      <c r="A88" s="35">
        <v>41974</v>
      </c>
      <c r="B88" s="8">
        <v>236.88833333333332</v>
      </c>
      <c r="C88" s="8">
        <f t="shared" si="7"/>
        <v>0.9373882946659754</v>
      </c>
      <c r="D88" s="9">
        <v>3.2500000000000001E-2</v>
      </c>
      <c r="E88" s="68"/>
      <c r="F88" s="32">
        <v>36861</v>
      </c>
      <c r="G88" s="7">
        <v>43.27</v>
      </c>
      <c r="H88" s="31">
        <f t="shared" si="11"/>
        <v>43.09</v>
      </c>
      <c r="I88" s="31">
        <f t="shared" si="12"/>
        <v>0.43192221591098939</v>
      </c>
      <c r="J88" s="35">
        <v>41974</v>
      </c>
      <c r="K88" s="33">
        <f t="shared" si="8"/>
        <v>0.82481873767917402</v>
      </c>
      <c r="L88" s="33"/>
      <c r="M88" s="32">
        <v>37226</v>
      </c>
      <c r="N88" s="96">
        <v>2306.9</v>
      </c>
      <c r="O88" s="33">
        <f t="shared" si="13"/>
        <v>2312.6733333333336</v>
      </c>
      <c r="P88" s="35">
        <v>42339</v>
      </c>
      <c r="Q88" s="33">
        <f t="shared" si="9"/>
        <v>3059.6766666666667</v>
      </c>
      <c r="S88" s="89">
        <v>206609.26719983699</v>
      </c>
      <c r="T88" s="82">
        <f t="shared" si="10"/>
        <v>67526.503519381775</v>
      </c>
      <c r="W88" s="82"/>
      <c r="Y88" s="77"/>
      <c r="Z88" s="77"/>
      <c r="AE88" s="33"/>
      <c r="AF88" s="33"/>
      <c r="AH88" s="33"/>
      <c r="AI88" s="33"/>
      <c r="AJ88" s="33"/>
    </row>
    <row r="89" spans="1:36" x14ac:dyDescent="0.25">
      <c r="A89" s="35">
        <v>42064</v>
      </c>
      <c r="B89" s="8">
        <v>235.35499999999999</v>
      </c>
      <c r="C89" s="8">
        <f t="shared" si="7"/>
        <v>0.93132075770346356</v>
      </c>
      <c r="D89" s="9">
        <v>3.2500000000000001E-2</v>
      </c>
      <c r="E89" s="68"/>
      <c r="F89" s="32">
        <v>36892</v>
      </c>
      <c r="G89" s="7">
        <v>43.72</v>
      </c>
      <c r="H89" s="31">
        <f t="shared" si="11"/>
        <v>43.353333333333332</v>
      </c>
      <c r="I89" s="31">
        <f t="shared" si="12"/>
        <v>0.43456179625112762</v>
      </c>
      <c r="J89" s="35">
        <v>42064</v>
      </c>
      <c r="K89" s="33">
        <f t="shared" si="8"/>
        <v>0.84002138394199599</v>
      </c>
      <c r="L89" s="33"/>
      <c r="M89" s="32">
        <v>37257</v>
      </c>
      <c r="N89" s="96">
        <v>2274.96</v>
      </c>
      <c r="O89" s="33">
        <f t="shared" si="13"/>
        <v>2297.4433333333332</v>
      </c>
      <c r="P89" s="35">
        <v>42430</v>
      </c>
      <c r="Q89" s="33">
        <f t="shared" si="9"/>
        <v>3262.2633333333338</v>
      </c>
      <c r="S89" s="89">
        <v>210516.730396775</v>
      </c>
      <c r="T89" s="82">
        <f t="shared" si="10"/>
        <v>64530.882055334274</v>
      </c>
      <c r="W89" s="82"/>
      <c r="Y89" s="77"/>
      <c r="Z89" s="77"/>
      <c r="AE89" s="33"/>
      <c r="AF89" s="33"/>
      <c r="AH89" s="33"/>
      <c r="AI89" s="33"/>
      <c r="AJ89" s="33"/>
    </row>
    <row r="90" spans="1:36" x14ac:dyDescent="0.25">
      <c r="A90" s="35">
        <v>42156</v>
      </c>
      <c r="B90" s="8">
        <v>236.96</v>
      </c>
      <c r="C90" s="8">
        <f t="shared" si="7"/>
        <v>0.93767188606748419</v>
      </c>
      <c r="D90" s="9">
        <v>3.2500000000000001E-2</v>
      </c>
      <c r="E90" s="68"/>
      <c r="F90" s="32">
        <v>36923</v>
      </c>
      <c r="G90" s="7">
        <v>44.55</v>
      </c>
      <c r="H90" s="31">
        <f t="shared" si="11"/>
        <v>43.846666666666671</v>
      </c>
      <c r="I90" s="31">
        <f t="shared" si="12"/>
        <v>0.43950683283771597</v>
      </c>
      <c r="J90" s="35">
        <v>42156</v>
      </c>
      <c r="K90" s="33">
        <f t="shared" si="8"/>
        <v>0.85278492432089281</v>
      </c>
      <c r="L90" s="33"/>
      <c r="M90" s="32">
        <v>37288</v>
      </c>
      <c r="N90" s="96">
        <v>2286.6999999999998</v>
      </c>
      <c r="O90" s="33">
        <f t="shared" si="13"/>
        <v>2289.52</v>
      </c>
      <c r="P90" s="35">
        <v>42522</v>
      </c>
      <c r="Q90" s="33">
        <f t="shared" si="9"/>
        <v>2992.9233333333336</v>
      </c>
      <c r="S90" s="89">
        <v>214413.733648086</v>
      </c>
      <c r="T90" s="82">
        <f t="shared" si="10"/>
        <v>71640.235905837661</v>
      </c>
      <c r="W90" s="82"/>
      <c r="Y90" s="77"/>
      <c r="Z90" s="77"/>
      <c r="AE90" s="33"/>
      <c r="AF90" s="33"/>
      <c r="AH90" s="33"/>
      <c r="AI90" s="33"/>
      <c r="AJ90" s="33"/>
    </row>
    <row r="91" spans="1:36" x14ac:dyDescent="0.25">
      <c r="A91" s="35">
        <v>42248</v>
      </c>
      <c r="B91" s="8">
        <v>237.85499999999999</v>
      </c>
      <c r="C91" s="8">
        <f t="shared" si="7"/>
        <v>0.94121348101190683</v>
      </c>
      <c r="D91" s="9">
        <v>3.2500000000000001E-2</v>
      </c>
      <c r="E91" s="68"/>
      <c r="F91" s="32">
        <v>36951</v>
      </c>
      <c r="G91" s="7">
        <v>45.21</v>
      </c>
      <c r="H91" s="31">
        <f t="shared" si="11"/>
        <v>44.493333333333332</v>
      </c>
      <c r="I91" s="31">
        <f t="shared" si="12"/>
        <v>0.4459888402552708</v>
      </c>
      <c r="J91" s="35">
        <v>42248</v>
      </c>
      <c r="K91" s="33">
        <f t="shared" si="8"/>
        <v>0.86050319088509486</v>
      </c>
      <c r="L91" s="33"/>
      <c r="M91" s="32">
        <v>37316</v>
      </c>
      <c r="N91" s="96">
        <v>2282.33</v>
      </c>
      <c r="O91" s="33">
        <f t="shared" si="13"/>
        <v>2281.33</v>
      </c>
      <c r="P91" s="35">
        <v>42614</v>
      </c>
      <c r="Q91" s="33">
        <f t="shared" si="9"/>
        <v>2949.6533333333332</v>
      </c>
      <c r="S91" s="89">
        <v>217085.619460805</v>
      </c>
      <c r="T91" s="82">
        <f t="shared" si="10"/>
        <v>73596.994266265756</v>
      </c>
      <c r="W91" s="82"/>
      <c r="Y91" s="77"/>
      <c r="Z91" s="77"/>
      <c r="AE91" s="33"/>
      <c r="AF91" s="33"/>
      <c r="AH91" s="33"/>
      <c r="AI91" s="33"/>
      <c r="AJ91" s="33"/>
    </row>
    <row r="92" spans="1:36" x14ac:dyDescent="0.25">
      <c r="A92" s="35">
        <v>42339</v>
      </c>
      <c r="B92" s="8">
        <v>237.83699999999999</v>
      </c>
      <c r="C92" s="8">
        <f t="shared" si="7"/>
        <v>0.94114225340408597</v>
      </c>
      <c r="D92" s="10">
        <v>3.2903225806451615E-2</v>
      </c>
      <c r="E92" s="68"/>
      <c r="F92" s="32">
        <v>36982</v>
      </c>
      <c r="G92" s="7">
        <v>45.73</v>
      </c>
      <c r="H92" s="31">
        <f t="shared" si="11"/>
        <v>45.163333333333327</v>
      </c>
      <c r="I92" s="31">
        <f t="shared" si="12"/>
        <v>0.45270473453840748</v>
      </c>
      <c r="J92" s="35">
        <v>42339</v>
      </c>
      <c r="K92" s="33">
        <f t="shared" si="8"/>
        <v>0.87720939556951449</v>
      </c>
      <c r="L92" s="33"/>
      <c r="M92" s="32">
        <v>37347</v>
      </c>
      <c r="N92" s="96">
        <v>2263.11</v>
      </c>
      <c r="O92" s="33">
        <f t="shared" si="13"/>
        <v>2277.3799999999997</v>
      </c>
      <c r="P92" s="35">
        <v>42705</v>
      </c>
      <c r="Q92" s="33">
        <f t="shared" si="9"/>
        <v>3016.1800000000003</v>
      </c>
      <c r="S92" s="89">
        <v>221765.91649433499</v>
      </c>
      <c r="T92" s="82">
        <f t="shared" si="10"/>
        <v>73525.425039067617</v>
      </c>
      <c r="W92" s="82"/>
      <c r="Y92" s="77"/>
      <c r="Z92" s="77"/>
      <c r="AE92" s="33"/>
      <c r="AF92" s="33"/>
      <c r="AH92" s="33"/>
      <c r="AI92" s="33"/>
      <c r="AJ92" s="33"/>
    </row>
    <row r="93" spans="1:36" x14ac:dyDescent="0.25">
      <c r="A93" s="35">
        <v>42430</v>
      </c>
      <c r="B93" s="8">
        <v>237.68933333333334</v>
      </c>
      <c r="C93" s="8">
        <f t="shared" si="7"/>
        <v>0.94055792321400067</v>
      </c>
      <c r="D93" s="10">
        <v>3.5000000000000003E-2</v>
      </c>
      <c r="E93" s="68"/>
      <c r="F93" s="32">
        <v>37012</v>
      </c>
      <c r="G93" s="7">
        <v>45.92</v>
      </c>
      <c r="H93" s="31">
        <f t="shared" si="11"/>
        <v>45.620000000000005</v>
      </c>
      <c r="I93" s="31">
        <f t="shared" si="12"/>
        <v>0.45728223462193862</v>
      </c>
      <c r="J93" s="35">
        <v>42430</v>
      </c>
      <c r="K93" s="33">
        <f t="shared" si="8"/>
        <v>0.90447392161448759</v>
      </c>
      <c r="L93" s="33"/>
      <c r="M93" s="32">
        <v>37377</v>
      </c>
      <c r="N93" s="96">
        <v>2310.2399999999998</v>
      </c>
      <c r="O93" s="33">
        <f t="shared" si="13"/>
        <v>2285.2266666666669</v>
      </c>
      <c r="P93" s="35">
        <v>42795</v>
      </c>
      <c r="Q93" s="33">
        <f t="shared" si="9"/>
        <v>2923.2733333333331</v>
      </c>
      <c r="S93" s="89">
        <v>225200.19107436301</v>
      </c>
      <c r="T93" s="82">
        <f t="shared" si="10"/>
        <v>77036.994285297653</v>
      </c>
      <c r="W93" s="82"/>
      <c r="Y93" s="77"/>
      <c r="Z93" s="77"/>
      <c r="AE93" s="33"/>
      <c r="AF93" s="33"/>
      <c r="AH93" s="33"/>
      <c r="AI93" s="33"/>
      <c r="AJ93" s="33"/>
    </row>
    <row r="94" spans="1:36" x14ac:dyDescent="0.25">
      <c r="A94" s="35">
        <v>42522</v>
      </c>
      <c r="B94" s="8">
        <v>239.59033333333332</v>
      </c>
      <c r="C94" s="8">
        <f t="shared" si="7"/>
        <v>0.94808035001774082</v>
      </c>
      <c r="D94" s="10">
        <v>3.5000000000000003E-2</v>
      </c>
      <c r="E94" s="68"/>
      <c r="F94" s="32">
        <v>37043</v>
      </c>
      <c r="G94" s="7">
        <v>45.94</v>
      </c>
      <c r="H94" s="31">
        <f t="shared" si="11"/>
        <v>45.863333333333337</v>
      </c>
      <c r="I94" s="31">
        <f t="shared" si="12"/>
        <v>0.45972134050586388</v>
      </c>
      <c r="J94" s="35">
        <v>42522</v>
      </c>
      <c r="K94" s="33">
        <f t="shared" si="8"/>
        <v>0.92308463363293114</v>
      </c>
      <c r="L94" s="33"/>
      <c r="M94" s="32">
        <v>37408</v>
      </c>
      <c r="N94" s="96">
        <v>2364.25</v>
      </c>
      <c r="O94" s="33">
        <f t="shared" si="13"/>
        <v>2312.5333333333333</v>
      </c>
      <c r="P94" s="35">
        <v>42887</v>
      </c>
      <c r="Q94" s="33">
        <f t="shared" si="9"/>
        <v>2918.6366666666668</v>
      </c>
      <c r="S94" s="89">
        <v>227957.85159777699</v>
      </c>
      <c r="T94" s="82">
        <f t="shared" si="10"/>
        <v>78104.223866317829</v>
      </c>
      <c r="W94" s="82"/>
      <c r="Y94" s="77"/>
      <c r="Z94" s="77"/>
      <c r="AE94" s="33"/>
      <c r="AF94" s="33"/>
      <c r="AH94" s="33"/>
      <c r="AI94" s="33"/>
      <c r="AJ94" s="33"/>
    </row>
    <row r="95" spans="1:36" x14ac:dyDescent="0.25">
      <c r="A95" s="35">
        <v>42614</v>
      </c>
      <c r="B95" s="8">
        <v>240.60733333333334</v>
      </c>
      <c r="C95" s="8">
        <f t="shared" si="7"/>
        <v>0.95210470985961571</v>
      </c>
      <c r="D95" s="10">
        <v>3.5000000000000003E-2</v>
      </c>
      <c r="E95" s="68"/>
      <c r="F95" s="32">
        <v>37073</v>
      </c>
      <c r="G95" s="7">
        <v>45.99</v>
      </c>
      <c r="H95" s="31">
        <f t="shared" si="11"/>
        <v>45.949999999999996</v>
      </c>
      <c r="I95" s="31">
        <f t="shared" si="12"/>
        <v>0.46059006314945367</v>
      </c>
      <c r="J95" s="35">
        <v>42614</v>
      </c>
      <c r="K95" s="33">
        <f t="shared" si="8"/>
        <v>0.93030171405660067</v>
      </c>
      <c r="L95" s="33"/>
      <c r="M95" s="32">
        <v>37438</v>
      </c>
      <c r="N95" s="96">
        <v>2506.7199999999998</v>
      </c>
      <c r="O95" s="33">
        <f t="shared" si="13"/>
        <v>2393.7366666666662</v>
      </c>
      <c r="P95" s="35">
        <v>42979</v>
      </c>
      <c r="Q95" s="33">
        <f t="shared" si="9"/>
        <v>2976.623333333333</v>
      </c>
      <c r="S95" s="89">
        <v>232056.23171469601</v>
      </c>
      <c r="T95" s="82">
        <f t="shared" si="10"/>
        <v>77959.555418397809</v>
      </c>
      <c r="W95" s="82"/>
      <c r="Y95" s="77"/>
      <c r="Z95" s="77"/>
      <c r="AE95" s="33"/>
      <c r="AF95" s="33"/>
      <c r="AH95" s="33"/>
      <c r="AI95" s="33"/>
      <c r="AJ95" s="33"/>
    </row>
    <row r="96" spans="1:36" x14ac:dyDescent="0.25">
      <c r="A96" s="35">
        <v>42705</v>
      </c>
      <c r="B96" s="8">
        <v>242.13466666666667</v>
      </c>
      <c r="C96" s="8">
        <f t="shared" si="7"/>
        <v>0.95814850428618725</v>
      </c>
      <c r="D96" s="11">
        <v>3.5450819672131144E-2</v>
      </c>
      <c r="E96" s="68"/>
      <c r="F96" s="32">
        <v>37104</v>
      </c>
      <c r="G96" s="7">
        <v>46.11</v>
      </c>
      <c r="H96" s="31">
        <f t="shared" si="11"/>
        <v>46.013333333333343</v>
      </c>
      <c r="I96" s="31">
        <f t="shared" si="12"/>
        <v>0.46122489892746177</v>
      </c>
      <c r="J96" s="35">
        <v>42705</v>
      </c>
      <c r="K96" s="33">
        <f t="shared" si="8"/>
        <v>0.93040195128470715</v>
      </c>
      <c r="L96" s="33"/>
      <c r="M96" s="32">
        <v>37469</v>
      </c>
      <c r="N96" s="96">
        <v>2647.22</v>
      </c>
      <c r="O96" s="33">
        <f t="shared" si="13"/>
        <v>2506.063333333333</v>
      </c>
      <c r="P96" s="35">
        <v>43070</v>
      </c>
      <c r="Q96" s="33">
        <f t="shared" si="9"/>
        <v>2986.5499999999997</v>
      </c>
      <c r="S96" s="89">
        <v>235256.72561316201</v>
      </c>
      <c r="T96" s="82">
        <f t="shared" si="10"/>
        <v>78772.069984819289</v>
      </c>
      <c r="W96" s="82"/>
      <c r="Y96" s="77"/>
      <c r="Z96" s="77"/>
      <c r="AE96" s="33"/>
      <c r="AF96" s="33"/>
      <c r="AH96" s="33"/>
      <c r="AI96" s="33"/>
      <c r="AJ96" s="33"/>
    </row>
    <row r="97" spans="1:36" x14ac:dyDescent="0.25">
      <c r="A97" s="35">
        <v>42795</v>
      </c>
      <c r="B97" s="8">
        <v>243.83866666666665</v>
      </c>
      <c r="C97" s="8">
        <f t="shared" si="7"/>
        <v>0.96489138449322209</v>
      </c>
      <c r="D97" s="11">
        <v>3.7983870967741938E-2</v>
      </c>
      <c r="E97" s="68"/>
      <c r="F97" s="32">
        <v>37135</v>
      </c>
      <c r="G97" s="7">
        <v>46.28</v>
      </c>
      <c r="H97" s="31">
        <f t="shared" si="11"/>
        <v>46.126666666666665</v>
      </c>
      <c r="I97" s="31">
        <f t="shared" si="12"/>
        <v>0.46236092084600217</v>
      </c>
      <c r="J97" s="35">
        <v>42795</v>
      </c>
      <c r="K97" s="33">
        <f t="shared" si="8"/>
        <v>0.95071669618096144</v>
      </c>
      <c r="L97" s="33"/>
      <c r="M97" s="32">
        <v>37500</v>
      </c>
      <c r="N97" s="96">
        <v>2751.23</v>
      </c>
      <c r="O97" s="33">
        <f t="shared" si="13"/>
        <v>2635.0566666666668</v>
      </c>
      <c r="P97" s="35">
        <v>43160</v>
      </c>
      <c r="Q97" s="33">
        <f t="shared" si="9"/>
        <v>2860.0466666666666</v>
      </c>
      <c r="S97" s="89">
        <v>240640.382464772</v>
      </c>
      <c r="T97" s="82">
        <f t="shared" si="10"/>
        <v>84138.620977550017</v>
      </c>
      <c r="W97" s="82"/>
      <c r="Y97" s="77"/>
      <c r="Z97" s="77"/>
      <c r="AE97" s="33"/>
      <c r="AF97" s="33"/>
      <c r="AH97" s="33"/>
      <c r="AI97" s="33"/>
      <c r="AJ97" s="33"/>
    </row>
    <row r="98" spans="1:36" x14ac:dyDescent="0.25">
      <c r="A98" s="35">
        <v>42887</v>
      </c>
      <c r="B98" s="8">
        <v>244.12</v>
      </c>
      <c r="C98" s="8">
        <f t="shared" si="7"/>
        <v>0.96600464562286559</v>
      </c>
      <c r="D98" s="11">
        <v>4.0461538461538459E-2</v>
      </c>
      <c r="E98" s="68"/>
      <c r="F98" s="32">
        <v>37165</v>
      </c>
      <c r="G98" s="7">
        <v>46.37</v>
      </c>
      <c r="H98" s="31">
        <f t="shared" si="11"/>
        <v>46.25333333333333</v>
      </c>
      <c r="I98" s="31">
        <f t="shared" si="12"/>
        <v>0.46363059240201809</v>
      </c>
      <c r="J98" s="35">
        <v>42887</v>
      </c>
      <c r="K98" s="33">
        <f t="shared" si="8"/>
        <v>0.96314611246616988</v>
      </c>
      <c r="L98" s="33"/>
      <c r="M98" s="32">
        <v>37530</v>
      </c>
      <c r="N98" s="96">
        <v>2827.86</v>
      </c>
      <c r="O98" s="33">
        <f t="shared" si="13"/>
        <v>2742.103333333333</v>
      </c>
      <c r="P98" s="35">
        <v>43252</v>
      </c>
      <c r="Q98" s="33">
        <f t="shared" si="9"/>
        <v>2840.7099999999996</v>
      </c>
      <c r="S98" s="89">
        <v>245178.38270609101</v>
      </c>
      <c r="T98" s="82">
        <f t="shared" si="10"/>
        <v>86308.839235997715</v>
      </c>
      <c r="W98" s="82"/>
      <c r="Y98" s="77"/>
      <c r="Z98" s="77"/>
      <c r="AE98" s="33"/>
      <c r="AF98" s="33"/>
      <c r="AH98" s="33"/>
      <c r="AI98" s="33"/>
      <c r="AJ98" s="33"/>
    </row>
    <row r="99" spans="1:36" x14ac:dyDescent="0.25">
      <c r="A99" s="35">
        <v>42979</v>
      </c>
      <c r="B99" s="8">
        <v>245.28700000000001</v>
      </c>
      <c r="C99" s="8">
        <f t="shared" si="7"/>
        <v>0.97062256886324694</v>
      </c>
      <c r="D99" s="11">
        <v>4.2500000000000003E-2</v>
      </c>
      <c r="E99" s="68"/>
      <c r="F99" s="32">
        <v>37196</v>
      </c>
      <c r="G99" s="7">
        <v>46.42</v>
      </c>
      <c r="H99" s="31">
        <f t="shared" si="11"/>
        <v>46.356666666666662</v>
      </c>
      <c r="I99" s="31">
        <f t="shared" si="12"/>
        <v>0.46466637709245207</v>
      </c>
      <c r="J99" s="35">
        <v>42979</v>
      </c>
      <c r="K99" s="33">
        <f t="shared" si="8"/>
        <v>0.96515085702830039</v>
      </c>
      <c r="L99" s="33"/>
      <c r="M99" s="32">
        <v>37561</v>
      </c>
      <c r="N99" s="96">
        <v>2726.66</v>
      </c>
      <c r="O99" s="33">
        <f t="shared" si="13"/>
        <v>2768.5833333333335</v>
      </c>
      <c r="P99" s="35">
        <v>43344</v>
      </c>
      <c r="Q99" s="33">
        <f t="shared" si="9"/>
        <v>2960.9733333333338</v>
      </c>
      <c r="S99" s="89">
        <v>250198.21742510999</v>
      </c>
      <c r="T99" s="82">
        <f t="shared" si="10"/>
        <v>84498.639217208955</v>
      </c>
      <c r="W99" s="82"/>
      <c r="Y99" s="77"/>
      <c r="Z99" s="77"/>
      <c r="AE99" s="33"/>
      <c r="AF99" s="33"/>
      <c r="AH99" s="33"/>
      <c r="AI99" s="33"/>
      <c r="AJ99" s="33"/>
    </row>
    <row r="100" spans="1:36" x14ac:dyDescent="0.25">
      <c r="A100" s="35">
        <v>43070</v>
      </c>
      <c r="B100" s="8">
        <v>247.23833333333334</v>
      </c>
      <c r="C100" s="8">
        <f t="shared" si="7"/>
        <v>0.97834416916293054</v>
      </c>
      <c r="D100" s="12">
        <v>4.2943548387096769E-2</v>
      </c>
      <c r="E100" s="68"/>
      <c r="F100" s="32">
        <v>37226</v>
      </c>
      <c r="G100" s="7">
        <v>46.58</v>
      </c>
      <c r="H100" s="31">
        <f t="shared" si="11"/>
        <v>46.456666666666671</v>
      </c>
      <c r="I100" s="31">
        <f t="shared" si="12"/>
        <v>0.46566874937351738</v>
      </c>
      <c r="J100" s="35">
        <v>43070</v>
      </c>
      <c r="K100" s="33">
        <f t="shared" si="8"/>
        <v>0.96842527314644666</v>
      </c>
      <c r="L100" s="33"/>
      <c r="M100" s="32">
        <v>37591</v>
      </c>
      <c r="N100" s="96">
        <v>2814.89</v>
      </c>
      <c r="O100" s="33">
        <f t="shared" si="13"/>
        <v>2789.8033333333333</v>
      </c>
      <c r="P100" s="35">
        <v>43435</v>
      </c>
      <c r="Q100" s="33">
        <f t="shared" si="9"/>
        <v>3163.6966666666667</v>
      </c>
      <c r="S100" s="89">
        <v>251774.017404026</v>
      </c>
      <c r="T100" s="82">
        <f t="shared" si="10"/>
        <v>79582.224192593043</v>
      </c>
      <c r="W100" s="82"/>
      <c r="Y100" s="77"/>
      <c r="Z100" s="77"/>
      <c r="AE100" s="33"/>
      <c r="AF100" s="33"/>
      <c r="AH100" s="33"/>
      <c r="AI100" s="33"/>
      <c r="AJ100" s="33"/>
    </row>
    <row r="101" spans="1:36" x14ac:dyDescent="0.25">
      <c r="A101" s="35">
        <v>43160</v>
      </c>
      <c r="B101" s="8">
        <v>249.32166666666666</v>
      </c>
      <c r="C101" s="8">
        <f t="shared" si="7"/>
        <v>0.98658810525329976</v>
      </c>
      <c r="D101" s="11">
        <v>4.5282258064516127E-2</v>
      </c>
      <c r="E101" s="68"/>
      <c r="F101" s="32">
        <v>37257</v>
      </c>
      <c r="G101" s="7">
        <v>46.95</v>
      </c>
      <c r="H101" s="31">
        <f t="shared" si="11"/>
        <v>46.65</v>
      </c>
      <c r="I101" s="31">
        <f t="shared" si="12"/>
        <v>0.46760666911691001</v>
      </c>
      <c r="J101" s="35">
        <v>43160</v>
      </c>
      <c r="K101" s="33">
        <f t="shared" si="8"/>
        <v>0.98299308363126059</v>
      </c>
      <c r="L101" s="33"/>
      <c r="M101" s="32">
        <v>37622</v>
      </c>
      <c r="N101" s="96">
        <v>2913</v>
      </c>
      <c r="O101" s="33">
        <f t="shared" si="13"/>
        <v>2818.1833333333329</v>
      </c>
      <c r="P101" s="35">
        <v>43525</v>
      </c>
      <c r="Q101" s="33">
        <f t="shared" si="9"/>
        <v>3134.1333333333332</v>
      </c>
      <c r="S101" s="89">
        <v>256811.89300593999</v>
      </c>
      <c r="T101" s="82">
        <f t="shared" si="10"/>
        <v>81940.321515551346</v>
      </c>
      <c r="W101" s="82"/>
      <c r="Y101" s="77"/>
      <c r="Z101" s="77"/>
      <c r="AE101" s="33"/>
      <c r="AF101" s="33"/>
      <c r="AH101" s="33"/>
      <c r="AI101" s="33"/>
      <c r="AJ101" s="33"/>
    </row>
    <row r="102" spans="1:36" x14ac:dyDescent="0.25">
      <c r="A102" s="35">
        <v>43252</v>
      </c>
      <c r="B102" s="8">
        <v>250.679</v>
      </c>
      <c r="C102" s="8">
        <f t="shared" si="7"/>
        <v>0.99195919449489733</v>
      </c>
      <c r="D102" s="11">
        <v>4.7968749999999998E-2</v>
      </c>
      <c r="E102" s="68"/>
      <c r="F102" s="32">
        <v>37288</v>
      </c>
      <c r="G102" s="7">
        <v>47.54</v>
      </c>
      <c r="H102" s="31">
        <f t="shared" si="11"/>
        <v>47.023333333333333</v>
      </c>
      <c r="I102" s="31">
        <f t="shared" si="12"/>
        <v>0.47134885896622003</v>
      </c>
      <c r="J102" s="35">
        <v>43252</v>
      </c>
      <c r="K102" s="33">
        <f t="shared" si="8"/>
        <v>0.99361822981055159</v>
      </c>
      <c r="L102" s="33"/>
      <c r="M102" s="32">
        <v>37653</v>
      </c>
      <c r="N102" s="96">
        <v>2951.86</v>
      </c>
      <c r="O102" s="33">
        <f t="shared" si="13"/>
        <v>2893.25</v>
      </c>
      <c r="P102" s="35">
        <v>43617</v>
      </c>
      <c r="Q102" s="33">
        <f t="shared" si="9"/>
        <v>3240.5766666666664</v>
      </c>
      <c r="S102" s="89">
        <v>263591.271517132</v>
      </c>
      <c r="T102" s="82">
        <f t="shared" si="10"/>
        <v>81340.85338220626</v>
      </c>
      <c r="W102" s="82"/>
      <c r="Y102" s="77"/>
      <c r="Z102" s="77"/>
      <c r="AE102" s="33"/>
      <c r="AF102" s="33"/>
      <c r="AH102" s="33"/>
      <c r="AI102" s="33"/>
      <c r="AJ102" s="33"/>
    </row>
    <row r="103" spans="1:36" x14ac:dyDescent="0.25">
      <c r="A103" s="35">
        <v>43344</v>
      </c>
      <c r="B103" s="8">
        <v>251.68633333333332</v>
      </c>
      <c r="C103" s="8">
        <f>+B103/$B$104</f>
        <v>0.99594530247331259</v>
      </c>
      <c r="D103" s="11">
        <v>5.0079365079365078E-2</v>
      </c>
      <c r="E103" s="68"/>
      <c r="F103" s="32">
        <v>37316</v>
      </c>
      <c r="G103" s="7">
        <v>47.87</v>
      </c>
      <c r="H103" s="31">
        <f t="shared" si="11"/>
        <v>47.45333333333334</v>
      </c>
      <c r="I103" s="31">
        <f t="shared" si="12"/>
        <v>0.47565905977480044</v>
      </c>
      <c r="J103" s="35">
        <v>43344</v>
      </c>
      <c r="K103" s="33">
        <f t="shared" si="8"/>
        <v>0.99552273714457562</v>
      </c>
      <c r="L103" s="33"/>
      <c r="M103" s="32">
        <v>37681</v>
      </c>
      <c r="N103" s="96">
        <v>2959.01</v>
      </c>
      <c r="O103" s="33">
        <f t="shared" si="13"/>
        <v>2941.2900000000004</v>
      </c>
      <c r="P103" s="35">
        <v>43709</v>
      </c>
      <c r="Q103" s="33">
        <f t="shared" si="9"/>
        <v>3340.126666666667</v>
      </c>
      <c r="S103" s="89">
        <v>268309.52610444301</v>
      </c>
      <c r="T103" s="82">
        <f t="shared" si="10"/>
        <v>80329.147029686399</v>
      </c>
      <c r="W103" s="82"/>
      <c r="Y103" s="77"/>
      <c r="Z103" s="77"/>
      <c r="AE103" s="33"/>
      <c r="AF103" s="33"/>
      <c r="AH103" s="33"/>
      <c r="AI103" s="33"/>
      <c r="AJ103" s="33"/>
    </row>
    <row r="104" spans="1:36" x14ac:dyDescent="0.25">
      <c r="A104" s="13">
        <v>43435</v>
      </c>
      <c r="B104" s="8">
        <v>252.71100000000001</v>
      </c>
      <c r="C104" s="8">
        <f>+B104/$B$104</f>
        <v>1</v>
      </c>
      <c r="D104" s="14">
        <v>5.2782258064516127E-2</v>
      </c>
      <c r="E104" s="68"/>
      <c r="F104" s="32">
        <v>37347</v>
      </c>
      <c r="G104" s="7">
        <v>48.31</v>
      </c>
      <c r="H104" s="31">
        <f t="shared" si="11"/>
        <v>47.906666666666666</v>
      </c>
      <c r="I104" s="31">
        <f t="shared" si="12"/>
        <v>0.48020314744896253</v>
      </c>
      <c r="J104" s="35">
        <v>43435</v>
      </c>
      <c r="K104" s="33">
        <f t="shared" si="8"/>
        <v>1</v>
      </c>
      <c r="L104" s="33"/>
      <c r="M104" s="32">
        <v>37712</v>
      </c>
      <c r="N104" s="96">
        <v>2926.62</v>
      </c>
      <c r="O104" s="33">
        <f t="shared" si="13"/>
        <v>2945.8300000000004</v>
      </c>
      <c r="P104" s="35">
        <v>43800</v>
      </c>
      <c r="Q104" s="33">
        <f t="shared" si="9"/>
        <v>3410.7166666666667</v>
      </c>
      <c r="S104" s="89">
        <v>271355.30937248399</v>
      </c>
      <c r="T104" s="82">
        <f t="shared" si="10"/>
        <v>79559.616318901884</v>
      </c>
      <c r="W104" s="82"/>
      <c r="Y104" s="77"/>
      <c r="Z104" s="77"/>
      <c r="AE104" s="33"/>
      <c r="AF104" s="33"/>
      <c r="AH104" s="33"/>
      <c r="AI104" s="33"/>
      <c r="AJ104" s="33"/>
    </row>
    <row r="105" spans="1:36" x14ac:dyDescent="0.25">
      <c r="A105" s="35">
        <v>43525</v>
      </c>
      <c r="B105" s="8">
        <v>253.38566666666668</v>
      </c>
      <c r="C105" s="8">
        <f t="shared" si="7"/>
        <v>1.0026697162635052</v>
      </c>
      <c r="D105" s="11">
        <v>5.5E-2</v>
      </c>
      <c r="E105" s="68"/>
      <c r="F105" s="32">
        <v>37377</v>
      </c>
      <c r="G105" s="7">
        <v>48.6</v>
      </c>
      <c r="H105" s="31">
        <f t="shared" si="11"/>
        <v>48.26</v>
      </c>
      <c r="I105" s="31">
        <f t="shared" si="12"/>
        <v>0.48374486284205953</v>
      </c>
      <c r="J105" s="35">
        <v>43525</v>
      </c>
      <c r="K105" s="33">
        <f t="shared" si="8"/>
        <v>1.013732500250593</v>
      </c>
      <c r="L105" s="33"/>
      <c r="M105" s="32">
        <v>37742</v>
      </c>
      <c r="N105" s="96">
        <v>2858.94</v>
      </c>
      <c r="O105" s="33">
        <f t="shared" si="13"/>
        <v>2914.8566666666666</v>
      </c>
      <c r="P105" s="35">
        <v>43891</v>
      </c>
      <c r="Q105" s="33">
        <f t="shared" si="9"/>
        <v>3531.873333333333</v>
      </c>
      <c r="S105" s="89">
        <v>267636.48839221499</v>
      </c>
      <c r="T105" s="82">
        <f t="shared" si="10"/>
        <v>75777.487789921215</v>
      </c>
      <c r="W105" s="82"/>
      <c r="Y105" s="77"/>
      <c r="Z105" s="77"/>
      <c r="AE105" s="33"/>
      <c r="AF105" s="33"/>
      <c r="AH105" s="33"/>
      <c r="AI105" s="33"/>
      <c r="AJ105" s="33"/>
    </row>
    <row r="106" spans="1:36" x14ac:dyDescent="0.25">
      <c r="A106" s="35">
        <v>43617</v>
      </c>
      <c r="B106" s="8">
        <v>255.24733333333333</v>
      </c>
      <c r="C106" s="8">
        <f t="shared" si="7"/>
        <v>1.0100364975538592</v>
      </c>
      <c r="D106" s="11">
        <v>5.5E-2</v>
      </c>
      <c r="E106" s="68"/>
      <c r="F106" s="32">
        <v>37408</v>
      </c>
      <c r="G106" s="7">
        <v>48.81</v>
      </c>
      <c r="H106" s="31">
        <f t="shared" si="11"/>
        <v>48.573333333333331</v>
      </c>
      <c r="I106" s="31">
        <f t="shared" si="12"/>
        <v>0.48688562932273044</v>
      </c>
      <c r="J106" s="35">
        <v>43617</v>
      </c>
      <c r="K106" s="33">
        <f t="shared" si="8"/>
        <v>1.026663102676334</v>
      </c>
      <c r="L106" s="33"/>
      <c r="M106" s="32">
        <v>37773</v>
      </c>
      <c r="N106" s="96">
        <v>2826.95</v>
      </c>
      <c r="O106" s="33">
        <f t="shared" si="13"/>
        <v>2870.8366666666661</v>
      </c>
      <c r="P106" s="35">
        <v>43983</v>
      </c>
      <c r="Q106" s="33">
        <f t="shared" si="9"/>
        <v>3847.6333333333332</v>
      </c>
      <c r="S106" s="89">
        <v>219143.559499155</v>
      </c>
      <c r="T106" s="82">
        <f t="shared" si="10"/>
        <v>56955.416619520664</v>
      </c>
      <c r="W106" s="82"/>
      <c r="Y106" s="77"/>
      <c r="Z106" s="77"/>
      <c r="AE106" s="33"/>
      <c r="AF106" s="33"/>
      <c r="AH106" s="33"/>
      <c r="AI106" s="33"/>
      <c r="AJ106" s="33"/>
    </row>
    <row r="107" spans="1:36" x14ac:dyDescent="0.25">
      <c r="A107" s="35">
        <v>43709</v>
      </c>
      <c r="B107" s="8">
        <v>256.08933333333334</v>
      </c>
      <c r="C107" s="8">
        <f t="shared" si="7"/>
        <v>1.0133683667641429</v>
      </c>
      <c r="D107" s="34">
        <v>5.3076923076923077E-2</v>
      </c>
      <c r="E107" s="68"/>
      <c r="F107" s="32">
        <v>37438</v>
      </c>
      <c r="G107" s="7">
        <v>48.82</v>
      </c>
      <c r="H107" s="31">
        <f t="shared" si="11"/>
        <v>48.743333333333332</v>
      </c>
      <c r="I107" s="31">
        <f t="shared" si="12"/>
        <v>0.48858966220054129</v>
      </c>
      <c r="J107" s="35">
        <v>43709</v>
      </c>
      <c r="K107" s="33">
        <f t="shared" si="8"/>
        <v>1.0332119349126265</v>
      </c>
      <c r="L107" s="33"/>
      <c r="M107" s="32">
        <v>37803</v>
      </c>
      <c r="N107" s="96">
        <v>2858.82</v>
      </c>
      <c r="O107" s="33">
        <f t="shared" si="13"/>
        <v>2848.2366666666662</v>
      </c>
      <c r="P107" s="35">
        <v>44075</v>
      </c>
      <c r="Q107" s="33">
        <f t="shared" si="9"/>
        <v>3732.853333333333</v>
      </c>
      <c r="S107" s="89">
        <v>245461.633742215</v>
      </c>
      <c r="T107" s="82">
        <f t="shared" si="10"/>
        <v>65757.106380342215</v>
      </c>
      <c r="W107" s="82"/>
      <c r="Y107" s="77"/>
      <c r="Z107" s="77"/>
      <c r="AE107" s="33"/>
      <c r="AF107" s="33"/>
      <c r="AH107" s="33"/>
      <c r="AI107" s="33"/>
      <c r="AJ107" s="33"/>
    </row>
    <row r="108" spans="1:36" x14ac:dyDescent="0.25">
      <c r="A108" s="35">
        <v>43800</v>
      </c>
      <c r="B108" s="8">
        <v>257.88799999999998</v>
      </c>
      <c r="C108" s="8">
        <f t="shared" si="7"/>
        <v>1.0204858514271242</v>
      </c>
      <c r="D108" s="34">
        <v>4.8346774193548388E-2</v>
      </c>
      <c r="E108" s="68"/>
      <c r="F108" s="32">
        <v>37469</v>
      </c>
      <c r="G108" s="7">
        <v>48.87</v>
      </c>
      <c r="H108" s="31">
        <f t="shared" si="11"/>
        <v>48.833333333333336</v>
      </c>
      <c r="I108" s="31">
        <f t="shared" si="12"/>
        <v>0.48949179725349995</v>
      </c>
      <c r="J108" s="35">
        <v>43800</v>
      </c>
      <c r="K108" s="33">
        <f t="shared" si="8"/>
        <v>1.0383574459554279</v>
      </c>
      <c r="L108" s="33"/>
      <c r="M108" s="32">
        <v>37834</v>
      </c>
      <c r="N108" s="96">
        <v>2867.29</v>
      </c>
      <c r="O108" s="33">
        <f t="shared" si="13"/>
        <v>2851.0200000000004</v>
      </c>
      <c r="P108" s="35">
        <v>44166</v>
      </c>
      <c r="Q108" s="33">
        <f t="shared" si="9"/>
        <v>3660.7433333333333</v>
      </c>
      <c r="S108" s="89">
        <v>266229.31836641399</v>
      </c>
      <c r="T108" s="82">
        <f t="shared" si="10"/>
        <v>72725.480626361139</v>
      </c>
      <c r="W108" s="82"/>
      <c r="Y108" s="77"/>
      <c r="Z108" s="77"/>
      <c r="AE108" s="33"/>
      <c r="AF108" s="33"/>
      <c r="AH108" s="33"/>
      <c r="AI108" s="33"/>
      <c r="AJ108" s="33"/>
    </row>
    <row r="109" spans="1:36" x14ac:dyDescent="0.25">
      <c r="A109" s="35">
        <v>43891</v>
      </c>
      <c r="B109" s="8">
        <v>258.76733333333334</v>
      </c>
      <c r="C109" s="8">
        <f t="shared" si="7"/>
        <v>1.0239654519721473</v>
      </c>
      <c r="D109" s="34">
        <v>4.3951612903225808E-2</v>
      </c>
      <c r="E109" s="68"/>
      <c r="F109" s="32">
        <v>37500</v>
      </c>
      <c r="G109" s="7">
        <v>49.04</v>
      </c>
      <c r="H109" s="31">
        <f t="shared" si="11"/>
        <v>48.91</v>
      </c>
      <c r="I109" s="31">
        <f t="shared" si="12"/>
        <v>0.49026028266898319</v>
      </c>
      <c r="J109" s="35">
        <v>43891</v>
      </c>
      <c r="K109" s="33">
        <f t="shared" si="8"/>
        <v>1.0515219352467509</v>
      </c>
      <c r="L109" s="33"/>
      <c r="M109" s="32">
        <v>37865</v>
      </c>
      <c r="N109" s="96">
        <v>2840.08</v>
      </c>
      <c r="O109" s="33">
        <f t="shared" si="13"/>
        <v>2855.396666666667</v>
      </c>
      <c r="P109" s="35">
        <v>44256</v>
      </c>
      <c r="Q109" s="33">
        <f t="shared" si="9"/>
        <v>3554.6533333333332</v>
      </c>
      <c r="S109" s="89">
        <v>279928.676656147</v>
      </c>
      <c r="T109" s="82">
        <f t="shared" si="10"/>
        <v>78749.923102528614</v>
      </c>
      <c r="W109" s="82"/>
      <c r="Y109" s="77"/>
      <c r="Z109" s="77"/>
      <c r="AE109" s="33"/>
      <c r="AF109" s="33"/>
      <c r="AH109" s="33"/>
      <c r="AI109" s="33"/>
      <c r="AJ109" s="33"/>
    </row>
    <row r="110" spans="1:36" x14ac:dyDescent="0.25">
      <c r="A110" s="35">
        <v>43983</v>
      </c>
      <c r="B110" s="8">
        <v>256.32600000000002</v>
      </c>
      <c r="C110" s="8">
        <f t="shared" si="7"/>
        <v>1.0143048779040089</v>
      </c>
      <c r="D110" s="34">
        <v>3.2500000000000001E-2</v>
      </c>
      <c r="E110" s="68"/>
      <c r="F110" s="32">
        <v>37530</v>
      </c>
      <c r="G110" s="7">
        <v>49.32</v>
      </c>
      <c r="H110" s="31">
        <f t="shared" si="11"/>
        <v>49.076666666666661</v>
      </c>
      <c r="I110" s="31">
        <f t="shared" si="12"/>
        <v>0.49193090313742516</v>
      </c>
      <c r="J110" s="35">
        <v>43983</v>
      </c>
      <c r="K110" s="33">
        <f t="shared" si="8"/>
        <v>1.0559323732834374</v>
      </c>
      <c r="L110" s="33"/>
      <c r="M110" s="32">
        <v>37895</v>
      </c>
      <c r="N110" s="96">
        <v>2876.2</v>
      </c>
      <c r="O110" s="33">
        <f t="shared" si="13"/>
        <v>2861.19</v>
      </c>
      <c r="P110" s="35">
        <v>44348</v>
      </c>
      <c r="Q110" s="33">
        <f t="shared" si="9"/>
        <v>3695.603333333333</v>
      </c>
      <c r="S110" s="89">
        <v>281241.46016906103</v>
      </c>
      <c r="T110" s="82">
        <f t="shared" si="10"/>
        <v>76101.63613403523</v>
      </c>
      <c r="W110" s="82"/>
      <c r="Y110" s="77"/>
      <c r="Z110" s="77"/>
      <c r="AE110" s="33"/>
      <c r="AF110" s="33"/>
      <c r="AH110" s="33"/>
      <c r="AI110" s="33"/>
      <c r="AJ110" s="33"/>
    </row>
    <row r="111" spans="1:36" x14ac:dyDescent="0.25">
      <c r="A111" s="35">
        <v>44075</v>
      </c>
      <c r="B111" s="62">
        <v>259.24166666666667</v>
      </c>
      <c r="C111" s="8">
        <f t="shared" si="7"/>
        <v>1.0258424313412027</v>
      </c>
      <c r="D111" s="34">
        <v>3.2500000000000001E-2</v>
      </c>
      <c r="E111" s="68"/>
      <c r="F111" s="32">
        <v>37561</v>
      </c>
      <c r="G111" s="7">
        <v>49.7</v>
      </c>
      <c r="H111" s="31">
        <f t="shared" si="11"/>
        <v>49.353333333333332</v>
      </c>
      <c r="I111" s="31">
        <f t="shared" si="12"/>
        <v>0.49470413311503891</v>
      </c>
      <c r="J111" s="35">
        <v>44075</v>
      </c>
      <c r="K111" s="33">
        <f t="shared" si="8"/>
        <v>1.0532259681245615</v>
      </c>
      <c r="L111" s="33"/>
      <c r="M111" s="32">
        <v>37926</v>
      </c>
      <c r="N111" s="96">
        <v>2844.55</v>
      </c>
      <c r="O111" s="33">
        <f t="shared" si="13"/>
        <v>2853.61</v>
      </c>
      <c r="P111" s="35">
        <v>44440</v>
      </c>
      <c r="Q111" s="33">
        <f t="shared" si="9"/>
        <v>3846.7333333333336</v>
      </c>
      <c r="S111" s="89">
        <v>304969.20309311798</v>
      </c>
      <c r="T111" s="82">
        <f t="shared" si="10"/>
        <v>79280.04794365383</v>
      </c>
      <c r="W111" s="82"/>
      <c r="Y111" s="77"/>
      <c r="Z111" s="77"/>
      <c r="AE111" s="33"/>
      <c r="AF111" s="33"/>
      <c r="AH111" s="33"/>
      <c r="AI111" s="33"/>
      <c r="AJ111" s="33"/>
    </row>
    <row r="112" spans="1:36" x14ac:dyDescent="0.25">
      <c r="A112" s="35">
        <v>44166</v>
      </c>
      <c r="B112" s="62">
        <v>261.04966666666667</v>
      </c>
      <c r="C112" s="8">
        <f t="shared" si="7"/>
        <v>1.0329968488378687</v>
      </c>
      <c r="D112" s="34">
        <v>3.2500000000000001E-2</v>
      </c>
      <c r="E112" s="68"/>
      <c r="F112" s="32">
        <v>37591</v>
      </c>
      <c r="G112" s="7">
        <v>49.83</v>
      </c>
      <c r="H112" s="31">
        <f t="shared" si="11"/>
        <v>49.616666666666674</v>
      </c>
      <c r="I112" s="31">
        <f t="shared" si="12"/>
        <v>0.49734371345517731</v>
      </c>
      <c r="J112" s="35">
        <v>44166</v>
      </c>
      <c r="K112" s="33">
        <f t="shared" si="8"/>
        <v>1.0551304754585853</v>
      </c>
      <c r="L112" s="33"/>
      <c r="M112" s="32">
        <v>37956</v>
      </c>
      <c r="N112" s="96">
        <v>2807.2</v>
      </c>
      <c r="O112" s="33">
        <f t="shared" si="13"/>
        <v>2842.65</v>
      </c>
      <c r="P112" s="35">
        <v>44531</v>
      </c>
      <c r="Q112" s="33">
        <f t="shared" si="9"/>
        <v>3879.9869696969695</v>
      </c>
      <c r="S112" s="89">
        <v>326494.66008167202</v>
      </c>
      <c r="T112" s="82">
        <f t="shared" si="10"/>
        <v>84148.39086616096</v>
      </c>
      <c r="W112" s="82"/>
      <c r="Y112" s="77"/>
      <c r="Z112" s="77"/>
      <c r="AE112" s="33"/>
      <c r="AF112" s="33"/>
      <c r="AH112" s="33"/>
      <c r="AI112" s="33"/>
      <c r="AJ112" s="33"/>
    </row>
    <row r="113" spans="1:36" x14ac:dyDescent="0.25">
      <c r="A113" s="35">
        <v>44256</v>
      </c>
      <c r="B113" s="62">
        <v>263.67033333333336</v>
      </c>
      <c r="C113" s="8">
        <f t="shared" si="7"/>
        <v>1.0433670609246664</v>
      </c>
      <c r="D113" s="34">
        <v>3.2500000000000001E-2</v>
      </c>
      <c r="E113" s="68"/>
      <c r="F113" s="32">
        <v>37622</v>
      </c>
      <c r="G113" s="7">
        <v>50.42</v>
      </c>
      <c r="H113" s="31">
        <f t="shared" si="11"/>
        <v>49.983333333333327</v>
      </c>
      <c r="I113" s="31">
        <f t="shared" si="12"/>
        <v>0.50101907848574956</v>
      </c>
      <c r="J113" s="35">
        <v>44256</v>
      </c>
      <c r="K113" s="33">
        <f t="shared" si="8"/>
        <v>1.0678940158374821</v>
      </c>
      <c r="L113" s="33"/>
      <c r="M113" s="32">
        <v>37987</v>
      </c>
      <c r="N113" s="96">
        <v>2749.14</v>
      </c>
      <c r="O113" s="33">
        <f t="shared" si="13"/>
        <v>2800.2966666666666</v>
      </c>
      <c r="P113" s="35">
        <v>44621</v>
      </c>
      <c r="Q113" s="33">
        <f t="shared" si="9"/>
        <v>3914.8666666666668</v>
      </c>
      <c r="S113" s="92">
        <v>345293.64902185602</v>
      </c>
      <c r="T113" s="82">
        <f t="shared" si="10"/>
        <v>88200.61535221021</v>
      </c>
      <c r="W113" s="82"/>
      <c r="Y113" s="77"/>
      <c r="Z113" s="77"/>
      <c r="AE113" s="33"/>
      <c r="AF113" s="33"/>
      <c r="AH113" s="33"/>
      <c r="AI113" s="33"/>
      <c r="AJ113" s="33"/>
    </row>
    <row r="114" spans="1:36" x14ac:dyDescent="0.25">
      <c r="A114" s="35">
        <v>44348</v>
      </c>
      <c r="B114" s="62">
        <v>268.62266666666665</v>
      </c>
      <c r="C114" s="8">
        <f t="shared" si="7"/>
        <v>1.0629638862838049</v>
      </c>
      <c r="D114" s="34">
        <v>3.2500000000000001E-2</v>
      </c>
      <c r="E114" s="68"/>
      <c r="F114" s="32">
        <v>37653</v>
      </c>
      <c r="G114" s="7">
        <v>50.98</v>
      </c>
      <c r="H114" s="31">
        <f t="shared" si="11"/>
        <v>50.41</v>
      </c>
      <c r="I114" s="31">
        <f t="shared" si="12"/>
        <v>0.50529586688496098</v>
      </c>
      <c r="J114" s="35">
        <v>44348</v>
      </c>
      <c r="K114" s="33">
        <f t="shared" si="8"/>
        <v>1.0871729760433024</v>
      </c>
      <c r="L114" s="33"/>
      <c r="M114" s="32">
        <v>38018</v>
      </c>
      <c r="N114" s="96">
        <v>2717.94</v>
      </c>
      <c r="O114" s="33">
        <f t="shared" si="13"/>
        <v>2758.0933333333337</v>
      </c>
      <c r="P114" s="35">
        <v>44713</v>
      </c>
      <c r="Q114" s="33">
        <f t="shared" si="9"/>
        <v>3915.4966666666664</v>
      </c>
      <c r="S114" s="92">
        <v>364682.015286754</v>
      </c>
      <c r="T114" s="82">
        <f t="shared" si="10"/>
        <v>93138.12431290216</v>
      </c>
      <c r="W114" s="82"/>
      <c r="Y114" s="77"/>
      <c r="Z114" s="77"/>
      <c r="AA114" s="76"/>
      <c r="AE114" s="33"/>
      <c r="AF114" s="33"/>
      <c r="AH114" s="33"/>
      <c r="AI114" s="33"/>
      <c r="AJ114" s="33"/>
    </row>
    <row r="115" spans="1:36" x14ac:dyDescent="0.25">
      <c r="A115" s="35">
        <v>44440</v>
      </c>
      <c r="B115" s="62">
        <v>272.89</v>
      </c>
      <c r="C115" s="8">
        <f t="shared" si="7"/>
        <v>1.0798501054564305</v>
      </c>
      <c r="D115" s="34">
        <v>3.2500000000000001E-2</v>
      </c>
      <c r="E115" s="68"/>
      <c r="F115" s="32">
        <v>37681</v>
      </c>
      <c r="G115" s="7">
        <v>51.51</v>
      </c>
      <c r="H115" s="31">
        <f t="shared" si="11"/>
        <v>50.97</v>
      </c>
      <c r="I115" s="31">
        <f t="shared" si="12"/>
        <v>0.51090915165892614</v>
      </c>
      <c r="J115" s="35">
        <v>44440</v>
      </c>
      <c r="K115" s="33">
        <f t="shared" si="8"/>
        <v>1.0986000200474457</v>
      </c>
      <c r="L115" s="33"/>
      <c r="M115" s="32">
        <v>38047</v>
      </c>
      <c r="N115" s="96">
        <v>2670.8</v>
      </c>
      <c r="O115" s="33">
        <f t="shared" si="13"/>
        <v>2712.6266666666666</v>
      </c>
      <c r="P115" s="35">
        <v>44805</v>
      </c>
      <c r="Q115" s="33">
        <f t="shared" si="9"/>
        <v>4386.03</v>
      </c>
      <c r="S115" s="92">
        <v>379855.14515457198</v>
      </c>
      <c r="T115" s="82">
        <f t="shared" si="10"/>
        <v>86605.687866834473</v>
      </c>
      <c r="W115" s="82"/>
      <c r="Y115" s="77"/>
      <c r="Z115" s="77"/>
      <c r="AA115" s="76"/>
      <c r="AE115" s="33"/>
      <c r="AF115" s="33"/>
      <c r="AH115" s="33"/>
      <c r="AI115" s="33"/>
      <c r="AJ115" s="33"/>
    </row>
    <row r="116" spans="1:36" x14ac:dyDescent="0.25">
      <c r="A116" s="35">
        <v>44531</v>
      </c>
      <c r="B116" s="62">
        <v>278.68033333333335</v>
      </c>
      <c r="C116" s="8">
        <f t="shared" si="7"/>
        <v>1.1027629716685594</v>
      </c>
      <c r="D116" s="34">
        <v>3.2500000000000001E-2</v>
      </c>
      <c r="E116" s="68"/>
      <c r="F116" s="32">
        <v>37712</v>
      </c>
      <c r="G116" s="7">
        <v>52.1</v>
      </c>
      <c r="H116" s="31">
        <f t="shared" si="11"/>
        <v>51.53</v>
      </c>
      <c r="I116" s="31">
        <f t="shared" si="12"/>
        <v>0.5165224364328912</v>
      </c>
      <c r="J116" s="35">
        <v>44531</v>
      </c>
      <c r="K116" s="33">
        <f t="shared" si="8"/>
        <v>1.1095258779110562</v>
      </c>
      <c r="L116" s="33"/>
      <c r="M116" s="32">
        <v>38078</v>
      </c>
      <c r="N116" s="96">
        <v>2639.6</v>
      </c>
      <c r="O116" s="33">
        <f t="shared" si="13"/>
        <v>2676.1133333333332</v>
      </c>
      <c r="P116" s="21">
        <v>44896</v>
      </c>
      <c r="Q116" s="33">
        <f t="shared" si="9"/>
        <v>4843.2047619047617</v>
      </c>
      <c r="S116" s="92">
        <v>379960.19053681701</v>
      </c>
      <c r="T116" s="82">
        <f t="shared" si="10"/>
        <v>78452.225172363804</v>
      </c>
      <c r="W116" s="82"/>
      <c r="Y116" s="77"/>
      <c r="Z116" s="77"/>
      <c r="AA116" s="76"/>
    </row>
    <row r="117" spans="1:36" x14ac:dyDescent="0.25">
      <c r="A117" s="35">
        <v>44621</v>
      </c>
      <c r="B117" s="62">
        <v>284.82600000000002</v>
      </c>
      <c r="C117" s="8">
        <f t="shared" si="7"/>
        <v>1.1270819236202618</v>
      </c>
      <c r="D117" s="66">
        <v>3.2943548387096774E-2</v>
      </c>
      <c r="E117" s="68"/>
      <c r="F117" s="32">
        <v>37742</v>
      </c>
      <c r="G117" s="7">
        <v>52.36</v>
      </c>
      <c r="H117" s="31">
        <f t="shared" si="11"/>
        <v>51.99</v>
      </c>
      <c r="I117" s="31">
        <f t="shared" si="12"/>
        <v>0.521133348925791</v>
      </c>
      <c r="J117" s="35">
        <v>44621</v>
      </c>
      <c r="K117" s="33">
        <f t="shared" si="8"/>
        <v>1.1514918640783187</v>
      </c>
      <c r="L117" s="33"/>
      <c r="M117" s="32">
        <v>38108</v>
      </c>
      <c r="N117" s="96">
        <v>2719.43</v>
      </c>
      <c r="O117" s="33">
        <f t="shared" si="13"/>
        <v>2676.61</v>
      </c>
      <c r="P117" s="21">
        <v>44986</v>
      </c>
      <c r="Q117" s="33">
        <f t="shared" si="9"/>
        <v>4758.63</v>
      </c>
      <c r="S117" s="92">
        <v>393298.391774408</v>
      </c>
      <c r="T117" s="82">
        <f t="shared" si="10"/>
        <v>82649.500334005366</v>
      </c>
      <c r="W117" s="82"/>
      <c r="Y117" s="77"/>
      <c r="Z117" s="77"/>
      <c r="AA117" s="76"/>
    </row>
    <row r="118" spans="1:36" x14ac:dyDescent="0.25">
      <c r="A118" s="35">
        <v>44713</v>
      </c>
      <c r="B118" s="62">
        <v>291.70633333333336</v>
      </c>
      <c r="C118" s="8">
        <f t="shared" si="7"/>
        <v>1.1543080171948723</v>
      </c>
      <c r="D118" s="66">
        <v>3.9285714285714285E-2</v>
      </c>
      <c r="E118" s="68"/>
      <c r="F118" s="32">
        <v>37773</v>
      </c>
      <c r="G118" s="7">
        <v>52.33</v>
      </c>
      <c r="H118" s="31">
        <f t="shared" si="11"/>
        <v>52.263333333333343</v>
      </c>
      <c r="I118" s="31">
        <f t="shared" si="12"/>
        <v>0.52387316649403592</v>
      </c>
      <c r="J118" s="35">
        <v>44713</v>
      </c>
      <c r="K118" s="33">
        <f t="shared" si="8"/>
        <v>1.1885462260683619</v>
      </c>
      <c r="L118" s="33"/>
      <c r="M118" s="32">
        <v>38139</v>
      </c>
      <c r="N118" s="96">
        <v>2716.56</v>
      </c>
      <c r="O118" s="33">
        <f t="shared" si="13"/>
        <v>2691.8633333333332</v>
      </c>
      <c r="P118" s="35">
        <v>45078</v>
      </c>
      <c r="Q118" s="33">
        <f t="shared" ref="Q118:Q123" si="14">+VLOOKUP(P118,$M$5:$O$31800,3,0)</f>
        <v>4426.3666666666659</v>
      </c>
      <c r="S118" s="82">
        <v>390701.37122440903</v>
      </c>
      <c r="T118" s="82">
        <f t="shared" si="10"/>
        <v>88266.833872267496</v>
      </c>
      <c r="W118" s="82"/>
      <c r="Y118" s="77"/>
      <c r="Z118" s="77"/>
      <c r="AA118" s="76"/>
    </row>
    <row r="119" spans="1:36" x14ac:dyDescent="0.25">
      <c r="A119" s="35">
        <v>44805</v>
      </c>
      <c r="B119" s="62">
        <v>295.50900000000001</v>
      </c>
      <c r="C119" s="8">
        <f t="shared" si="7"/>
        <v>1.1693555088619016</v>
      </c>
      <c r="D119" s="66">
        <v>5.3730769230769235E-2</v>
      </c>
      <c r="E119" s="68"/>
      <c r="F119" s="32">
        <v>37803</v>
      </c>
      <c r="G119" s="7">
        <v>52.26</v>
      </c>
      <c r="H119" s="31">
        <f t="shared" si="11"/>
        <v>52.316666666666663</v>
      </c>
      <c r="I119" s="31">
        <f t="shared" si="12"/>
        <v>0.52440776504393727</v>
      </c>
      <c r="J119" s="21">
        <v>44805</v>
      </c>
      <c r="K119" s="33">
        <f t="shared" si="8"/>
        <v>1.2175481974005145</v>
      </c>
      <c r="L119" s="33"/>
      <c r="M119" s="32">
        <v>38169</v>
      </c>
      <c r="N119" s="96">
        <v>2653.32</v>
      </c>
      <c r="O119" s="33">
        <f t="shared" si="13"/>
        <v>2696.4366666666665</v>
      </c>
      <c r="P119" s="35">
        <v>45170</v>
      </c>
      <c r="Q119" s="77">
        <f t="shared" si="14"/>
        <v>4047.6366666666668</v>
      </c>
      <c r="S119" s="82">
        <v>391937.562741642</v>
      </c>
      <c r="T119" s="82">
        <f t="shared" si="10"/>
        <v>96831.211647366727</v>
      </c>
      <c r="W119" s="82"/>
    </row>
    <row r="120" spans="1:36" x14ac:dyDescent="0.25">
      <c r="A120" s="21">
        <v>44896</v>
      </c>
      <c r="B120" s="62">
        <v>298.44099999999997</v>
      </c>
      <c r="C120" s="8">
        <f t="shared" si="7"/>
        <v>1.1809576947580436</v>
      </c>
      <c r="D120" s="71">
        <v>6.8196721311475403E-2</v>
      </c>
      <c r="E120" s="68"/>
      <c r="F120" s="32">
        <v>37834</v>
      </c>
      <c r="G120" s="7">
        <v>52.42</v>
      </c>
      <c r="H120" s="31">
        <f t="shared" si="11"/>
        <v>52.336666666666666</v>
      </c>
      <c r="I120" s="31">
        <f t="shared" si="12"/>
        <v>0.52460823950015034</v>
      </c>
      <c r="J120" s="21">
        <v>44896</v>
      </c>
      <c r="K120" s="33">
        <f t="shared" si="8"/>
        <v>1.2496241103946006</v>
      </c>
      <c r="L120" s="33"/>
      <c r="M120" s="32">
        <v>38200</v>
      </c>
      <c r="N120" s="96">
        <v>2598.59</v>
      </c>
      <c r="O120" s="33">
        <f t="shared" si="13"/>
        <v>2656.1566666666668</v>
      </c>
      <c r="P120" s="35">
        <v>45261</v>
      </c>
      <c r="Q120" s="77">
        <f t="shared" si="14"/>
        <v>4071.1866666666665</v>
      </c>
      <c r="S120" s="82">
        <v>396521.01315776602</v>
      </c>
      <c r="T120" s="82">
        <f t="shared" si="10"/>
        <v>97396.91289626433</v>
      </c>
      <c r="W120" s="82"/>
    </row>
    <row r="121" spans="1:36" x14ac:dyDescent="0.25">
      <c r="A121" s="21">
        <v>44986</v>
      </c>
      <c r="B121" s="62">
        <v>301.20299999999997</v>
      </c>
      <c r="C121" s="8">
        <f t="shared" si="7"/>
        <v>1.1918871754692117</v>
      </c>
      <c r="D121" s="71">
        <v>7.6935483870967741E-2</v>
      </c>
      <c r="F121" s="32">
        <v>37865</v>
      </c>
      <c r="G121" s="7">
        <v>52.53</v>
      </c>
      <c r="H121" s="31">
        <f t="shared" si="11"/>
        <v>52.403333333333336</v>
      </c>
      <c r="I121" s="31">
        <f t="shared" si="12"/>
        <v>0.52527648768752722</v>
      </c>
      <c r="J121" s="35">
        <v>44986</v>
      </c>
      <c r="K121" s="77">
        <f t="shared" ref="K121:K126" si="15">+VLOOKUP(J121,$F$5:$I$1048576,4,0)</f>
        <v>1.304554111396973</v>
      </c>
      <c r="L121" s="33"/>
      <c r="M121" s="32">
        <v>38231</v>
      </c>
      <c r="N121" s="96">
        <v>2552.7800000000002</v>
      </c>
      <c r="O121" s="33">
        <f t="shared" si="13"/>
        <v>2601.5633333333335</v>
      </c>
      <c r="P121" s="35">
        <v>45352</v>
      </c>
      <c r="Q121" s="77">
        <f t="shared" si="14"/>
        <v>3920.2418253968249</v>
      </c>
      <c r="S121" s="82">
        <v>407088.95484525902</v>
      </c>
      <c r="T121" s="82">
        <f t="shared" si="10"/>
        <v>103842.81709561415</v>
      </c>
      <c r="W121" s="82"/>
    </row>
    <row r="122" spans="1:36" x14ac:dyDescent="0.25">
      <c r="A122" s="21">
        <v>45078</v>
      </c>
      <c r="B122" s="62">
        <v>303.46666666666664</v>
      </c>
      <c r="C122" s="8">
        <f t="shared" si="7"/>
        <v>1.2008447066675634</v>
      </c>
      <c r="D122" s="71">
        <v>8.1587301587301583E-2</v>
      </c>
      <c r="F122" s="32">
        <v>37895</v>
      </c>
      <c r="G122" s="7">
        <v>52.56</v>
      </c>
      <c r="H122" s="31">
        <f t="shared" si="11"/>
        <v>52.50333333333333</v>
      </c>
      <c r="I122" s="31">
        <f t="shared" si="12"/>
        <v>0.52627885996859225</v>
      </c>
      <c r="J122" s="35">
        <v>45078</v>
      </c>
      <c r="K122" s="77">
        <f t="shared" si="15"/>
        <v>1.3363627251161083</v>
      </c>
      <c r="L122" s="33"/>
      <c r="M122" s="32">
        <v>38261</v>
      </c>
      <c r="N122" s="96">
        <v>2580.6999999999998</v>
      </c>
      <c r="O122" s="33">
        <f t="shared" si="13"/>
        <v>2577.356666666667</v>
      </c>
      <c r="P122" s="102">
        <v>45444</v>
      </c>
      <c r="Q122" s="60">
        <f>+VLOOKUP(P122,$M$5:$O$31800,3,0)</f>
        <v>3899.1717027417035</v>
      </c>
      <c r="S122" s="93">
        <f>S121*(1+$S$128)</f>
        <v>406254.11954317137</v>
      </c>
      <c r="T122" s="93">
        <f t="shared" si="10"/>
        <v>104189.85120801778</v>
      </c>
      <c r="W122" s="82"/>
    </row>
    <row r="123" spans="1:36" x14ac:dyDescent="0.25">
      <c r="A123" s="21">
        <v>45170</v>
      </c>
      <c r="B123" s="62">
        <v>306.03433333333334</v>
      </c>
      <c r="C123" s="8">
        <f t="shared" si="7"/>
        <v>1.2110051930202219</v>
      </c>
      <c r="D123" s="71">
        <v>8.4325396825396817E-2</v>
      </c>
      <c r="E123" s="71"/>
      <c r="F123" s="32">
        <v>37926</v>
      </c>
      <c r="G123" s="7">
        <v>52.75</v>
      </c>
      <c r="H123" s="31">
        <f t="shared" si="11"/>
        <v>52.613333333333337</v>
      </c>
      <c r="I123" s="31">
        <f t="shared" si="12"/>
        <v>0.5273814694777641</v>
      </c>
      <c r="J123" s="35">
        <v>45170</v>
      </c>
      <c r="K123" s="77">
        <f t="shared" si="15"/>
        <v>1.3563767583280431</v>
      </c>
      <c r="L123" s="33"/>
      <c r="M123" s="32">
        <v>38292</v>
      </c>
      <c r="N123" s="96">
        <v>2530.19</v>
      </c>
      <c r="O123" s="33">
        <f t="shared" si="13"/>
        <v>2554.5566666666668</v>
      </c>
      <c r="P123" s="21">
        <v>45536</v>
      </c>
      <c r="Q123" s="77" t="e">
        <f t="shared" si="14"/>
        <v>#N/A</v>
      </c>
      <c r="W123" s="82"/>
    </row>
    <row r="124" spans="1:36" x14ac:dyDescent="0.25">
      <c r="A124" s="21">
        <v>45261</v>
      </c>
      <c r="B124" s="62">
        <v>308.09899999999999</v>
      </c>
      <c r="C124" s="8">
        <f t="shared" si="7"/>
        <v>1.2191752634432216</v>
      </c>
      <c r="D124" s="71">
        <v>8.5000000000000006E-2</v>
      </c>
      <c r="F124" s="32">
        <v>37956</v>
      </c>
      <c r="G124" s="7">
        <v>53.07</v>
      </c>
      <c r="H124" s="31">
        <f t="shared" si="11"/>
        <v>52.793333333333329</v>
      </c>
      <c r="I124" s="31">
        <f t="shared" si="12"/>
        <v>0.52918573958368131</v>
      </c>
      <c r="J124" s="21">
        <v>45261</v>
      </c>
      <c r="K124" s="77">
        <f t="shared" si="15"/>
        <v>1.3741187477028969</v>
      </c>
      <c r="L124" s="33"/>
      <c r="M124" s="32">
        <v>38322</v>
      </c>
      <c r="N124" s="96">
        <v>2411.37</v>
      </c>
      <c r="O124" s="33">
        <f t="shared" si="13"/>
        <v>2507.4199999999996</v>
      </c>
      <c r="P124" s="33"/>
      <c r="Q124" s="33"/>
      <c r="W124" s="82"/>
    </row>
    <row r="125" spans="1:36" x14ac:dyDescent="0.25">
      <c r="A125" s="21">
        <v>45352</v>
      </c>
      <c r="B125" s="62">
        <v>310.98966666666666</v>
      </c>
      <c r="C125" s="8">
        <f t="shared" si="7"/>
        <v>1.2306138896473309</v>
      </c>
      <c r="D125" s="71">
        <v>8.5000000000000006E-2</v>
      </c>
      <c r="F125" s="32">
        <v>37987</v>
      </c>
      <c r="G125" s="7">
        <v>53.54</v>
      </c>
      <c r="H125" s="31">
        <f t="shared" si="11"/>
        <v>53.12</v>
      </c>
      <c r="I125" s="31">
        <f t="shared" si="12"/>
        <v>0.53246015570182759</v>
      </c>
      <c r="J125" s="21">
        <v>45352</v>
      </c>
      <c r="K125" s="77">
        <f t="shared" si="15"/>
        <v>1.4064953723813027</v>
      </c>
      <c r="L125" s="33"/>
      <c r="M125" s="32">
        <v>38353</v>
      </c>
      <c r="N125" s="96">
        <v>2362.96</v>
      </c>
      <c r="O125" s="33">
        <f t="shared" si="13"/>
        <v>2434.8399999999997</v>
      </c>
      <c r="P125" s="33"/>
      <c r="Q125" s="33"/>
      <c r="W125" s="82"/>
    </row>
    <row r="126" spans="1:36" x14ac:dyDescent="0.25">
      <c r="A126" s="35">
        <v>45444</v>
      </c>
      <c r="B126" s="98">
        <f>B122*(1+$B$137)</f>
        <v>313.29898666666662</v>
      </c>
      <c r="C126" s="99">
        <f t="shared" si="7"/>
        <v>1.2397520751635924</v>
      </c>
      <c r="D126" s="95">
        <f>D135</f>
        <v>7.4158055785056576E-2</v>
      </c>
      <c r="F126" s="32">
        <v>38018</v>
      </c>
      <c r="G126" s="7">
        <v>54.18</v>
      </c>
      <c r="H126" s="31">
        <f t="shared" si="11"/>
        <v>53.596666666666664</v>
      </c>
      <c r="I126" s="31">
        <f t="shared" si="12"/>
        <v>0.53723813024157163</v>
      </c>
      <c r="J126" s="102">
        <v>45444</v>
      </c>
      <c r="K126" s="60">
        <f t="shared" si="15"/>
        <v>1.4319619499482106</v>
      </c>
      <c r="L126" s="33"/>
      <c r="M126" s="32">
        <v>38384</v>
      </c>
      <c r="N126" s="96">
        <v>2340.4899999999998</v>
      </c>
      <c r="O126" s="33">
        <f t="shared" si="13"/>
        <v>2371.6066666666666</v>
      </c>
      <c r="P126" s="33"/>
      <c r="Q126" s="33"/>
      <c r="W126" s="82"/>
    </row>
    <row r="127" spans="1:36" x14ac:dyDescent="0.25">
      <c r="A127" s="21">
        <v>45536</v>
      </c>
      <c r="F127" s="32">
        <v>38047</v>
      </c>
      <c r="G127" s="7">
        <v>54.71</v>
      </c>
      <c r="H127" s="31">
        <f t="shared" si="11"/>
        <v>54.143333333333338</v>
      </c>
      <c r="I127" s="31">
        <f t="shared" si="12"/>
        <v>0.54271776537806149</v>
      </c>
      <c r="J127" s="33"/>
      <c r="K127" s="33"/>
      <c r="L127" s="33"/>
      <c r="M127" s="32">
        <v>38412</v>
      </c>
      <c r="N127" s="96">
        <v>2353.71</v>
      </c>
      <c r="O127" s="33">
        <f t="shared" si="13"/>
        <v>2352.3866666666668</v>
      </c>
      <c r="P127" s="33"/>
      <c r="Q127" s="33"/>
      <c r="S127" s="94" t="s">
        <v>320</v>
      </c>
      <c r="W127" s="82"/>
    </row>
    <row r="128" spans="1:36" x14ac:dyDescent="0.25">
      <c r="A128" s="21">
        <v>45627</v>
      </c>
      <c r="D128" s="77"/>
      <c r="F128" s="32">
        <v>38078</v>
      </c>
      <c r="G128" s="7">
        <v>54.96</v>
      </c>
      <c r="H128" s="31">
        <f t="shared" si="11"/>
        <v>54.616666666666667</v>
      </c>
      <c r="I128" s="31">
        <f t="shared" si="12"/>
        <v>0.5474623275084366</v>
      </c>
      <c r="J128" s="33"/>
      <c r="K128" s="33"/>
      <c r="L128" s="33"/>
      <c r="M128" s="32">
        <v>38443</v>
      </c>
      <c r="N128" s="96">
        <v>2350.0100000000002</v>
      </c>
      <c r="O128" s="33">
        <f t="shared" si="13"/>
        <v>2348.0700000000002</v>
      </c>
      <c r="P128" s="33"/>
      <c r="Q128" s="33"/>
      <c r="S128" s="82">
        <v>-2.0507441731131282E-3</v>
      </c>
      <c r="W128" s="82"/>
    </row>
    <row r="129" spans="1:23" x14ac:dyDescent="0.25">
      <c r="F129" s="32">
        <v>38108</v>
      </c>
      <c r="G129" s="7">
        <v>55.17</v>
      </c>
      <c r="H129" s="31">
        <f t="shared" si="11"/>
        <v>54.946666666666665</v>
      </c>
      <c r="I129" s="31">
        <f t="shared" si="12"/>
        <v>0.5507701560359517</v>
      </c>
      <c r="J129" s="33"/>
      <c r="K129" s="33"/>
      <c r="L129" s="33"/>
      <c r="M129" s="32">
        <v>38473</v>
      </c>
      <c r="N129" s="96">
        <v>2339.2199999999998</v>
      </c>
      <c r="O129" s="33">
        <f t="shared" si="13"/>
        <v>2347.646666666667</v>
      </c>
      <c r="P129" s="33"/>
      <c r="Q129" s="33"/>
      <c r="W129" s="82"/>
    </row>
    <row r="130" spans="1:23" x14ac:dyDescent="0.25">
      <c r="F130" s="32">
        <v>38139</v>
      </c>
      <c r="G130" s="7">
        <v>55.51</v>
      </c>
      <c r="H130" s="31">
        <f t="shared" si="11"/>
        <v>55.213333333333331</v>
      </c>
      <c r="I130" s="31">
        <f t="shared" si="12"/>
        <v>0.55344314878545886</v>
      </c>
      <c r="J130" s="33"/>
      <c r="K130" s="33"/>
      <c r="L130" s="33"/>
      <c r="M130" s="32">
        <v>38504</v>
      </c>
      <c r="N130" s="96">
        <v>2331.79</v>
      </c>
      <c r="O130" s="33">
        <f t="shared" si="13"/>
        <v>2340.3399999999997</v>
      </c>
      <c r="P130" s="33"/>
      <c r="Q130" s="33"/>
      <c r="W130" s="82"/>
    </row>
    <row r="131" spans="1:23" x14ac:dyDescent="0.25">
      <c r="F131" s="32">
        <v>38169</v>
      </c>
      <c r="G131" s="7">
        <v>55.49</v>
      </c>
      <c r="H131" s="31">
        <f t="shared" si="11"/>
        <v>55.390000000000008</v>
      </c>
      <c r="I131" s="31">
        <f t="shared" si="12"/>
        <v>0.55521400648200747</v>
      </c>
      <c r="J131" s="33"/>
      <c r="K131" s="33"/>
      <c r="L131" s="33"/>
      <c r="M131" s="32">
        <v>38534</v>
      </c>
      <c r="N131" s="96">
        <v>2323.38</v>
      </c>
      <c r="O131" s="33">
        <f t="shared" si="13"/>
        <v>2331.4633333333336</v>
      </c>
      <c r="P131" s="33"/>
      <c r="Q131" s="33"/>
      <c r="W131" s="82"/>
    </row>
    <row r="132" spans="1:23" x14ac:dyDescent="0.25">
      <c r="F132" s="32">
        <v>38200</v>
      </c>
      <c r="G132" s="7">
        <v>55.51</v>
      </c>
      <c r="H132" s="31">
        <f t="shared" si="11"/>
        <v>55.50333333333333</v>
      </c>
      <c r="I132" s="31">
        <f t="shared" si="12"/>
        <v>0.55635002840054792</v>
      </c>
      <c r="J132" s="33"/>
      <c r="K132" s="33"/>
      <c r="L132" s="33"/>
      <c r="M132" s="32">
        <v>38565</v>
      </c>
      <c r="N132" s="96">
        <v>2306.19</v>
      </c>
      <c r="O132" s="33">
        <f t="shared" si="13"/>
        <v>2320.4533333333334</v>
      </c>
      <c r="P132" s="33"/>
      <c r="Q132" s="33"/>
      <c r="W132" s="82"/>
    </row>
    <row r="133" spans="1:23" x14ac:dyDescent="0.25">
      <c r="B133" s="77"/>
      <c r="D133" s="71"/>
      <c r="F133" s="32">
        <v>38231</v>
      </c>
      <c r="G133" s="7">
        <v>55.67</v>
      </c>
      <c r="H133" s="31">
        <f t="shared" si="11"/>
        <v>55.556666666666672</v>
      </c>
      <c r="I133" s="31">
        <f t="shared" si="12"/>
        <v>0.55688462695044949</v>
      </c>
      <c r="J133" s="33"/>
      <c r="K133" s="33"/>
      <c r="L133" s="33"/>
      <c r="M133" s="32">
        <v>38596</v>
      </c>
      <c r="N133" s="96">
        <v>2294.52</v>
      </c>
      <c r="O133" s="33">
        <f t="shared" si="13"/>
        <v>2308.0300000000002</v>
      </c>
      <c r="P133" s="33"/>
      <c r="Q133" s="33"/>
      <c r="W133" s="82"/>
    </row>
    <row r="134" spans="1:23" x14ac:dyDescent="0.25">
      <c r="B134" s="77"/>
      <c r="D134" s="71"/>
      <c r="F134" s="32">
        <v>38261</v>
      </c>
      <c r="G134" s="7">
        <v>55.66</v>
      </c>
      <c r="H134" s="31">
        <f t="shared" si="11"/>
        <v>55.613333333333337</v>
      </c>
      <c r="I134" s="31">
        <f t="shared" si="12"/>
        <v>0.55745263790971966</v>
      </c>
      <c r="J134" s="33"/>
      <c r="K134" s="33"/>
      <c r="L134" s="33"/>
      <c r="M134" s="32">
        <v>38626</v>
      </c>
      <c r="N134" s="96">
        <v>2292.5500000000002</v>
      </c>
      <c r="O134" s="33">
        <f t="shared" si="13"/>
        <v>2297.7533333333336</v>
      </c>
      <c r="P134" s="33"/>
      <c r="Q134" s="33"/>
      <c r="W134" s="82"/>
    </row>
    <row r="135" spans="1:23" x14ac:dyDescent="0.25">
      <c r="D135" s="60">
        <f>(E140+E141*D137)</f>
        <v>7.4158055785056576E-2</v>
      </c>
      <c r="F135" s="32">
        <v>38292</v>
      </c>
      <c r="G135" s="7">
        <v>55.82</v>
      </c>
      <c r="H135" s="31">
        <f t="shared" ref="H135:H198" si="16">+AVERAGE(G133:G135)</f>
        <v>55.716666666666669</v>
      </c>
      <c r="I135" s="31">
        <f t="shared" ref="I135:I198" si="17">+H135/$H$304</f>
        <v>0.55848842260015374</v>
      </c>
      <c r="J135" s="33"/>
      <c r="K135" s="33"/>
      <c r="L135" s="33"/>
      <c r="M135" s="32">
        <v>38657</v>
      </c>
      <c r="N135" s="96">
        <v>2279.85</v>
      </c>
      <c r="O135" s="33">
        <f t="shared" ref="O135:O198" si="18">+AVERAGE(N133:N135)</f>
        <v>2288.9733333333334</v>
      </c>
      <c r="P135" s="33"/>
      <c r="Q135" s="33"/>
      <c r="W135" s="82"/>
    </row>
    <row r="136" spans="1:23" x14ac:dyDescent="0.25">
      <c r="A136" s="33"/>
      <c r="B136" s="33" t="s">
        <v>314</v>
      </c>
      <c r="D136" t="s">
        <v>321</v>
      </c>
      <c r="F136" s="32">
        <v>38322</v>
      </c>
      <c r="G136" s="7">
        <v>55.99</v>
      </c>
      <c r="H136" s="31">
        <f t="shared" si="16"/>
        <v>55.823333333333331</v>
      </c>
      <c r="I136" s="31">
        <f t="shared" si="17"/>
        <v>0.55955761969995654</v>
      </c>
      <c r="J136" s="33"/>
      <c r="K136" s="33"/>
      <c r="L136" s="33"/>
      <c r="M136" s="32">
        <v>38687</v>
      </c>
      <c r="N136" s="96">
        <v>2278.91</v>
      </c>
      <c r="O136" s="33">
        <f t="shared" si="18"/>
        <v>2283.77</v>
      </c>
      <c r="P136" s="33"/>
      <c r="Q136" s="33"/>
      <c r="W136" s="82"/>
    </row>
    <row r="137" spans="1:23" x14ac:dyDescent="0.25">
      <c r="A137" s="35">
        <v>45444</v>
      </c>
      <c r="B137" s="70">
        <v>3.2400000000000005E-2</v>
      </c>
      <c r="D137">
        <f>5.33/100</f>
        <v>5.33E-2</v>
      </c>
      <c r="F137" s="32">
        <v>38353</v>
      </c>
      <c r="G137" s="7">
        <v>56.45</v>
      </c>
      <c r="H137" s="31">
        <f t="shared" si="16"/>
        <v>56.086666666666666</v>
      </c>
      <c r="I137" s="31">
        <f t="shared" si="17"/>
        <v>0.56219720004009488</v>
      </c>
      <c r="J137" s="33"/>
      <c r="K137" s="33"/>
      <c r="L137" s="33"/>
      <c r="M137" s="32">
        <v>38718</v>
      </c>
      <c r="N137" s="96">
        <v>2273.66</v>
      </c>
      <c r="O137" s="33">
        <f t="shared" si="18"/>
        <v>2277.4733333333334</v>
      </c>
      <c r="P137" s="33"/>
      <c r="Q137" s="33"/>
      <c r="W137" s="82"/>
    </row>
    <row r="138" spans="1:23" ht="15.75" thickBot="1" x14ac:dyDescent="0.3">
      <c r="F138" s="32">
        <v>38384</v>
      </c>
      <c r="G138" s="7">
        <v>57.02</v>
      </c>
      <c r="H138" s="31">
        <f t="shared" si="16"/>
        <v>56.486666666666672</v>
      </c>
      <c r="I138" s="31">
        <f t="shared" si="17"/>
        <v>0.56620668916435568</v>
      </c>
      <c r="J138" s="33"/>
      <c r="K138" s="33"/>
      <c r="L138" s="33"/>
      <c r="M138" s="32">
        <v>38749</v>
      </c>
      <c r="N138" s="96">
        <v>2256.2399999999998</v>
      </c>
      <c r="O138" s="33">
        <f t="shared" si="18"/>
        <v>2269.603333333333</v>
      </c>
      <c r="P138" s="33"/>
      <c r="Q138" s="33"/>
      <c r="W138" s="82"/>
    </row>
    <row r="139" spans="1:23" x14ac:dyDescent="0.25">
      <c r="D139" s="78"/>
      <c r="E139" s="78" t="s">
        <v>317</v>
      </c>
      <c r="F139" s="32">
        <v>38412</v>
      </c>
      <c r="G139" s="7">
        <v>57.46</v>
      </c>
      <c r="H139" s="31">
        <f t="shared" si="16"/>
        <v>56.976666666666667</v>
      </c>
      <c r="I139" s="31">
        <f t="shared" si="17"/>
        <v>0.57111831334157503</v>
      </c>
      <c r="J139" s="33"/>
      <c r="K139" s="33"/>
      <c r="L139" s="33"/>
      <c r="M139" s="32">
        <v>38777</v>
      </c>
      <c r="N139" s="96">
        <v>2262.36</v>
      </c>
      <c r="O139" s="33">
        <f t="shared" si="18"/>
        <v>2264.0866666666666</v>
      </c>
      <c r="P139" s="33"/>
      <c r="Q139" s="33"/>
      <c r="W139" s="82"/>
    </row>
    <row r="140" spans="1:23" x14ac:dyDescent="0.25">
      <c r="D140" s="77" t="s">
        <v>318</v>
      </c>
      <c r="E140" s="77">
        <v>2.7843577080925622E-2</v>
      </c>
      <c r="F140" s="32">
        <v>38443</v>
      </c>
      <c r="G140" s="7">
        <v>57.72</v>
      </c>
      <c r="H140" s="31">
        <f t="shared" si="16"/>
        <v>57.4</v>
      </c>
      <c r="I140" s="31">
        <f t="shared" si="17"/>
        <v>0.57536168933141763</v>
      </c>
      <c r="J140" s="33"/>
      <c r="K140" s="33"/>
      <c r="L140" s="33"/>
      <c r="M140" s="32">
        <v>38808</v>
      </c>
      <c r="N140" s="96">
        <v>2334.29</v>
      </c>
      <c r="O140" s="33">
        <f t="shared" si="18"/>
        <v>2284.2966666666666</v>
      </c>
      <c r="P140" s="33"/>
      <c r="Q140" s="33"/>
      <c r="W140" s="82"/>
    </row>
    <row r="141" spans="1:23" ht="15.75" thickBot="1" x14ac:dyDescent="0.3">
      <c r="D141" s="79" t="s">
        <v>319</v>
      </c>
      <c r="E141" s="79">
        <v>0.86893956292928609</v>
      </c>
      <c r="F141" s="32">
        <v>38473</v>
      </c>
      <c r="G141" s="7">
        <v>57.95</v>
      </c>
      <c r="H141" s="31">
        <f t="shared" si="16"/>
        <v>57.71</v>
      </c>
      <c r="I141" s="31">
        <f t="shared" si="17"/>
        <v>0.57846904340271976</v>
      </c>
      <c r="J141" s="33"/>
      <c r="K141" s="33"/>
      <c r="L141" s="33"/>
      <c r="M141" s="32">
        <v>38838</v>
      </c>
      <c r="N141" s="96">
        <v>2417.9899999999998</v>
      </c>
      <c r="O141" s="33">
        <f t="shared" si="18"/>
        <v>2338.2133333333331</v>
      </c>
      <c r="P141" s="33"/>
      <c r="Q141" s="33"/>
      <c r="W141" s="82"/>
    </row>
    <row r="142" spans="1:23" x14ac:dyDescent="0.25">
      <c r="F142" s="32">
        <v>38504</v>
      </c>
      <c r="G142" s="7">
        <v>58.18</v>
      </c>
      <c r="H142" s="31">
        <f t="shared" si="16"/>
        <v>57.949999999999996</v>
      </c>
      <c r="I142" s="31">
        <f t="shared" si="17"/>
        <v>0.5808747368772762</v>
      </c>
      <c r="J142" s="33"/>
      <c r="K142" s="33"/>
      <c r="L142" s="33"/>
      <c r="M142" s="32">
        <v>38869</v>
      </c>
      <c r="N142" s="96">
        <v>2542.2399999999998</v>
      </c>
      <c r="O142" s="33">
        <f t="shared" si="18"/>
        <v>2431.5066666666667</v>
      </c>
      <c r="P142" s="33"/>
      <c r="Q142" s="33"/>
      <c r="W142" s="82"/>
    </row>
    <row r="143" spans="1:23" x14ac:dyDescent="0.25">
      <c r="F143" s="32">
        <v>38534</v>
      </c>
      <c r="G143" s="7">
        <v>58.21</v>
      </c>
      <c r="H143" s="31">
        <f t="shared" si="16"/>
        <v>58.113333333333337</v>
      </c>
      <c r="I143" s="31">
        <f t="shared" si="17"/>
        <v>0.58251194493634939</v>
      </c>
      <c r="J143" s="33"/>
      <c r="K143" s="33"/>
      <c r="L143" s="33"/>
      <c r="M143" s="32">
        <v>38899</v>
      </c>
      <c r="N143" s="96">
        <v>2511.7399999999998</v>
      </c>
      <c r="O143" s="33">
        <f t="shared" si="18"/>
        <v>2490.6566666666663</v>
      </c>
      <c r="P143" s="33"/>
      <c r="Q143" s="33"/>
      <c r="W143" s="82"/>
    </row>
    <row r="144" spans="1:23" x14ac:dyDescent="0.25">
      <c r="F144" s="32">
        <v>38565</v>
      </c>
      <c r="G144" s="7">
        <v>58.21</v>
      </c>
      <c r="H144" s="31">
        <f t="shared" si="16"/>
        <v>58.199999999999996</v>
      </c>
      <c r="I144" s="31">
        <f t="shared" si="17"/>
        <v>0.58338066757993912</v>
      </c>
      <c r="J144" s="33"/>
      <c r="K144" s="33"/>
      <c r="L144" s="33"/>
      <c r="M144" s="32">
        <v>38930</v>
      </c>
      <c r="N144" s="96">
        <v>2389.65</v>
      </c>
      <c r="O144" s="33">
        <f t="shared" si="18"/>
        <v>2481.2099999999996</v>
      </c>
      <c r="P144" s="33"/>
      <c r="Q144" s="33"/>
      <c r="W144" s="82"/>
    </row>
    <row r="145" spans="6:23" x14ac:dyDescent="0.25">
      <c r="F145" s="32">
        <v>38596</v>
      </c>
      <c r="G145" s="7">
        <v>58.46</v>
      </c>
      <c r="H145" s="31">
        <f t="shared" si="16"/>
        <v>58.293333333333329</v>
      </c>
      <c r="I145" s="31">
        <f t="shared" si="17"/>
        <v>0.58431621504226661</v>
      </c>
      <c r="J145" s="33"/>
      <c r="K145" s="33"/>
      <c r="L145" s="33"/>
      <c r="M145" s="32">
        <v>38961</v>
      </c>
      <c r="N145" s="96">
        <v>2398.88</v>
      </c>
      <c r="O145" s="33">
        <f t="shared" si="18"/>
        <v>2433.4233333333332</v>
      </c>
      <c r="P145" s="33"/>
      <c r="Q145" s="33"/>
      <c r="W145" s="82"/>
    </row>
    <row r="146" spans="6:23" x14ac:dyDescent="0.25">
      <c r="F146" s="32">
        <v>38626</v>
      </c>
      <c r="G146" s="7">
        <v>58.6</v>
      </c>
      <c r="H146" s="31">
        <f t="shared" si="16"/>
        <v>58.423333333333339</v>
      </c>
      <c r="I146" s="31">
        <f t="shared" si="17"/>
        <v>0.58561929900765153</v>
      </c>
      <c r="J146" s="33"/>
      <c r="K146" s="33"/>
      <c r="L146" s="33"/>
      <c r="M146" s="32">
        <v>38991</v>
      </c>
      <c r="N146" s="96">
        <v>2364.29</v>
      </c>
      <c r="O146" s="33">
        <f t="shared" si="18"/>
        <v>2384.2733333333335</v>
      </c>
      <c r="P146" s="33"/>
      <c r="Q146" s="33"/>
      <c r="W146" s="82"/>
    </row>
    <row r="147" spans="6:23" x14ac:dyDescent="0.25">
      <c r="F147" s="32">
        <v>38657</v>
      </c>
      <c r="G147" s="7">
        <v>58.66</v>
      </c>
      <c r="H147" s="31">
        <f t="shared" si="16"/>
        <v>58.573333333333331</v>
      </c>
      <c r="I147" s="31">
        <f t="shared" si="17"/>
        <v>0.58712285742924919</v>
      </c>
      <c r="J147" s="33"/>
      <c r="K147" s="33"/>
      <c r="L147" s="33"/>
      <c r="M147" s="32">
        <v>39022</v>
      </c>
      <c r="N147" s="96">
        <v>2290.46</v>
      </c>
      <c r="O147" s="33">
        <f t="shared" si="18"/>
        <v>2351.21</v>
      </c>
      <c r="P147" s="33"/>
      <c r="Q147" s="33"/>
      <c r="W147" s="82"/>
    </row>
    <row r="148" spans="6:23" x14ac:dyDescent="0.25">
      <c r="F148" s="32">
        <v>38687</v>
      </c>
      <c r="G148" s="7">
        <v>58.7</v>
      </c>
      <c r="H148" s="31">
        <f t="shared" si="16"/>
        <v>58.653333333333329</v>
      </c>
      <c r="I148" s="31">
        <f t="shared" si="17"/>
        <v>0.58792475525410126</v>
      </c>
      <c r="J148" s="33"/>
      <c r="K148" s="33"/>
      <c r="L148" s="33"/>
      <c r="M148" s="32">
        <v>39052</v>
      </c>
      <c r="N148" s="96">
        <v>2261.34</v>
      </c>
      <c r="O148" s="33">
        <f t="shared" si="18"/>
        <v>2305.3633333333332</v>
      </c>
      <c r="P148" s="33"/>
      <c r="Q148" s="33"/>
      <c r="W148" s="82"/>
    </row>
    <row r="149" spans="6:23" x14ac:dyDescent="0.25">
      <c r="F149" s="32">
        <v>38718</v>
      </c>
      <c r="G149" s="7">
        <v>59.02</v>
      </c>
      <c r="H149" s="31">
        <f t="shared" si="16"/>
        <v>58.793333333333329</v>
      </c>
      <c r="I149" s="31">
        <f t="shared" si="17"/>
        <v>0.58932807644759255</v>
      </c>
      <c r="J149" s="33"/>
      <c r="K149" s="33"/>
      <c r="L149" s="33"/>
      <c r="M149" s="32">
        <v>39083</v>
      </c>
      <c r="N149" s="96">
        <v>2237.06</v>
      </c>
      <c r="O149" s="33">
        <f t="shared" si="18"/>
        <v>2262.9533333333334</v>
      </c>
      <c r="P149" s="33"/>
      <c r="Q149" s="33"/>
      <c r="W149" s="82"/>
    </row>
    <row r="150" spans="6:23" x14ac:dyDescent="0.25">
      <c r="F150" s="32">
        <v>38749</v>
      </c>
      <c r="G150" s="7">
        <v>59.41</v>
      </c>
      <c r="H150" s="31">
        <f t="shared" si="16"/>
        <v>59.043333333333329</v>
      </c>
      <c r="I150" s="31">
        <f t="shared" si="17"/>
        <v>0.59183400715025558</v>
      </c>
      <c r="J150" s="33"/>
      <c r="K150" s="33"/>
      <c r="L150" s="33"/>
      <c r="M150" s="32">
        <v>39114</v>
      </c>
      <c r="N150" s="96">
        <v>2227.63</v>
      </c>
      <c r="O150" s="33">
        <f t="shared" si="18"/>
        <v>2242.0099999999998</v>
      </c>
      <c r="P150" s="33"/>
      <c r="Q150" s="33"/>
      <c r="W150" s="82"/>
    </row>
    <row r="151" spans="6:23" x14ac:dyDescent="0.25">
      <c r="F151" s="32">
        <v>38777</v>
      </c>
      <c r="G151" s="7">
        <v>59.83</v>
      </c>
      <c r="H151" s="31">
        <f t="shared" si="16"/>
        <v>59.419999999999995</v>
      </c>
      <c r="I151" s="31">
        <f t="shared" si="17"/>
        <v>0.59560960940893437</v>
      </c>
      <c r="J151" s="33"/>
      <c r="K151" s="33"/>
      <c r="L151" s="33"/>
      <c r="M151" s="32">
        <v>39142</v>
      </c>
      <c r="N151" s="96">
        <v>2201.39</v>
      </c>
      <c r="O151" s="33">
        <f t="shared" si="18"/>
        <v>2222.0266666666666</v>
      </c>
      <c r="P151" s="33"/>
      <c r="Q151" s="33"/>
      <c r="W151" s="82"/>
    </row>
    <row r="152" spans="6:23" x14ac:dyDescent="0.25">
      <c r="F152" s="32">
        <v>38808</v>
      </c>
      <c r="G152" s="7">
        <v>60.09</v>
      </c>
      <c r="H152" s="31">
        <f t="shared" si="16"/>
        <v>59.776666666666664</v>
      </c>
      <c r="I152" s="31">
        <f t="shared" si="17"/>
        <v>0.59918473721140031</v>
      </c>
      <c r="J152" s="33"/>
      <c r="K152" s="33"/>
      <c r="L152" s="33"/>
      <c r="M152" s="32">
        <v>39173</v>
      </c>
      <c r="N152" s="96">
        <v>2144.6</v>
      </c>
      <c r="O152" s="33">
        <f t="shared" si="18"/>
        <v>2191.2066666666669</v>
      </c>
      <c r="P152" s="33"/>
      <c r="Q152" s="33"/>
      <c r="W152" s="82"/>
    </row>
    <row r="153" spans="6:23" x14ac:dyDescent="0.25">
      <c r="F153" s="32">
        <v>38838</v>
      </c>
      <c r="G153" s="7">
        <v>60.29</v>
      </c>
      <c r="H153" s="31">
        <f t="shared" si="16"/>
        <v>60.07</v>
      </c>
      <c r="I153" s="31">
        <f t="shared" si="17"/>
        <v>0.6021250292358582</v>
      </c>
      <c r="J153" s="33"/>
      <c r="K153" s="33"/>
      <c r="L153" s="33"/>
      <c r="M153" s="32">
        <v>39203</v>
      </c>
      <c r="N153" s="96">
        <v>2007.91</v>
      </c>
      <c r="O153" s="33">
        <f t="shared" si="18"/>
        <v>2117.9666666666667</v>
      </c>
      <c r="P153" s="33"/>
      <c r="Q153" s="33"/>
      <c r="W153" s="82"/>
    </row>
    <row r="154" spans="6:23" x14ac:dyDescent="0.25">
      <c r="F154" s="32">
        <v>38869</v>
      </c>
      <c r="G154" s="7">
        <v>60.48</v>
      </c>
      <c r="H154" s="31">
        <f t="shared" si="16"/>
        <v>60.286666666666662</v>
      </c>
      <c r="I154" s="31">
        <f t="shared" si="17"/>
        <v>0.60429683584483274</v>
      </c>
      <c r="J154" s="33"/>
      <c r="K154" s="33"/>
      <c r="L154" s="33"/>
      <c r="M154" s="32">
        <v>39234</v>
      </c>
      <c r="N154" s="96">
        <v>1923.76</v>
      </c>
      <c r="O154" s="33">
        <f t="shared" si="18"/>
        <v>2025.4233333333334</v>
      </c>
      <c r="P154" s="33"/>
      <c r="Q154" s="33"/>
      <c r="W154" s="82"/>
    </row>
    <row r="155" spans="6:23" x14ac:dyDescent="0.25">
      <c r="F155" s="32">
        <v>38899</v>
      </c>
      <c r="G155" s="7">
        <v>60.73</v>
      </c>
      <c r="H155" s="31">
        <f t="shared" si="16"/>
        <v>60.5</v>
      </c>
      <c r="I155" s="31">
        <f t="shared" si="17"/>
        <v>0.60643523004443844</v>
      </c>
      <c r="J155" s="33"/>
      <c r="K155" s="33"/>
      <c r="L155" s="33"/>
      <c r="M155" s="32">
        <v>39264</v>
      </c>
      <c r="N155" s="96">
        <v>1950.87</v>
      </c>
      <c r="O155" s="33">
        <f t="shared" si="18"/>
        <v>1960.8466666666666</v>
      </c>
      <c r="P155" s="33"/>
      <c r="Q155" s="33"/>
      <c r="W155" s="82"/>
    </row>
    <row r="156" spans="6:23" x14ac:dyDescent="0.25">
      <c r="F156" s="32">
        <v>38930</v>
      </c>
      <c r="G156" s="7">
        <v>60.96</v>
      </c>
      <c r="H156" s="31">
        <f t="shared" si="16"/>
        <v>60.723333333333329</v>
      </c>
      <c r="I156" s="31">
        <f t="shared" si="17"/>
        <v>0.60867386147215075</v>
      </c>
      <c r="J156" s="33"/>
      <c r="K156" s="33"/>
      <c r="L156" s="33"/>
      <c r="M156" s="32">
        <v>39295</v>
      </c>
      <c r="N156" s="96">
        <v>2058.2800000000002</v>
      </c>
      <c r="O156" s="33">
        <f t="shared" si="18"/>
        <v>1977.6366666666665</v>
      </c>
      <c r="P156" s="33"/>
      <c r="Q156" s="33"/>
      <c r="W156" s="82"/>
    </row>
    <row r="157" spans="6:23" x14ac:dyDescent="0.25">
      <c r="F157" s="32">
        <v>38961</v>
      </c>
      <c r="G157" s="7">
        <v>61.14</v>
      </c>
      <c r="H157" s="31">
        <f t="shared" si="16"/>
        <v>60.943333333333328</v>
      </c>
      <c r="I157" s="31">
        <f t="shared" si="17"/>
        <v>0.61087908049049411</v>
      </c>
      <c r="J157" s="33"/>
      <c r="K157" s="33"/>
      <c r="L157" s="33"/>
      <c r="M157" s="32">
        <v>39326</v>
      </c>
      <c r="N157" s="96">
        <v>2117.0500000000002</v>
      </c>
      <c r="O157" s="33">
        <f t="shared" si="18"/>
        <v>2042.0666666666668</v>
      </c>
      <c r="P157" s="33"/>
      <c r="Q157" s="33"/>
      <c r="W157" s="82"/>
    </row>
    <row r="158" spans="6:23" x14ac:dyDescent="0.25">
      <c r="F158" s="32">
        <v>38991</v>
      </c>
      <c r="G158" s="7">
        <v>61.05</v>
      </c>
      <c r="H158" s="31">
        <f t="shared" si="16"/>
        <v>61.04999999999999</v>
      </c>
      <c r="I158" s="31">
        <f t="shared" si="17"/>
        <v>0.61194827759029691</v>
      </c>
      <c r="J158" s="33"/>
      <c r="K158" s="33"/>
      <c r="L158" s="33"/>
      <c r="M158" s="32">
        <v>39356</v>
      </c>
      <c r="N158" s="96">
        <v>2003.26</v>
      </c>
      <c r="O158" s="33">
        <f t="shared" si="18"/>
        <v>2059.5300000000002</v>
      </c>
      <c r="P158" s="33"/>
      <c r="Q158" s="33"/>
      <c r="W158" s="82"/>
    </row>
    <row r="159" spans="6:23" x14ac:dyDescent="0.25">
      <c r="F159" s="32">
        <v>39022</v>
      </c>
      <c r="G159" s="7">
        <v>61.19</v>
      </c>
      <c r="H159" s="31">
        <f t="shared" si="16"/>
        <v>61.126666666666665</v>
      </c>
      <c r="I159" s="31">
        <f t="shared" si="17"/>
        <v>0.61271676300578037</v>
      </c>
      <c r="J159" s="33"/>
      <c r="K159" s="33"/>
      <c r="L159" s="33"/>
      <c r="M159" s="32">
        <v>39387</v>
      </c>
      <c r="N159" s="96">
        <v>2047.72</v>
      </c>
      <c r="O159" s="33">
        <f t="shared" si="18"/>
        <v>2056.0100000000002</v>
      </c>
      <c r="P159" s="33"/>
      <c r="Q159" s="33"/>
      <c r="W159" s="82"/>
    </row>
    <row r="160" spans="6:23" x14ac:dyDescent="0.25">
      <c r="F160" s="32">
        <v>39052</v>
      </c>
      <c r="G160" s="7">
        <v>61.33</v>
      </c>
      <c r="H160" s="31">
        <f t="shared" si="16"/>
        <v>61.19</v>
      </c>
      <c r="I160" s="31">
        <f t="shared" si="17"/>
        <v>0.61335159878378831</v>
      </c>
      <c r="J160" s="33"/>
      <c r="K160" s="33"/>
      <c r="L160" s="33"/>
      <c r="M160" s="32">
        <v>39417</v>
      </c>
      <c r="N160" s="96">
        <v>2014.2</v>
      </c>
      <c r="O160" s="33">
        <f t="shared" si="18"/>
        <v>2021.7266666666667</v>
      </c>
      <c r="P160" s="33"/>
      <c r="Q160" s="33"/>
      <c r="W160" s="82"/>
    </row>
    <row r="161" spans="6:23" x14ac:dyDescent="0.25">
      <c r="F161" s="32">
        <v>39083</v>
      </c>
      <c r="G161" s="7">
        <v>61.8</v>
      </c>
      <c r="H161" s="31">
        <f t="shared" si="16"/>
        <v>61.44</v>
      </c>
      <c r="I161" s="31">
        <f t="shared" si="17"/>
        <v>0.61585752948645123</v>
      </c>
      <c r="J161" s="33"/>
      <c r="K161" s="33"/>
      <c r="L161" s="33"/>
      <c r="M161" s="32">
        <v>39448</v>
      </c>
      <c r="N161" s="96">
        <v>1980.6</v>
      </c>
      <c r="O161" s="33">
        <f t="shared" si="18"/>
        <v>2014.1733333333334</v>
      </c>
      <c r="P161" s="33"/>
      <c r="Q161" s="33"/>
      <c r="W161" s="82"/>
    </row>
    <row r="162" spans="6:23" x14ac:dyDescent="0.25">
      <c r="F162" s="32">
        <v>39114</v>
      </c>
      <c r="G162" s="7">
        <v>62.53</v>
      </c>
      <c r="H162" s="31">
        <f t="shared" si="16"/>
        <v>61.886666666666663</v>
      </c>
      <c r="I162" s="31">
        <f t="shared" si="17"/>
        <v>0.62033479234187572</v>
      </c>
      <c r="J162" s="33"/>
      <c r="K162" s="33"/>
      <c r="L162" s="33"/>
      <c r="M162" s="32">
        <v>39479</v>
      </c>
      <c r="N162" s="96">
        <v>1903.27</v>
      </c>
      <c r="O162" s="33">
        <f t="shared" si="18"/>
        <v>1966.0233333333333</v>
      </c>
      <c r="P162" s="33"/>
      <c r="Q162" s="33"/>
      <c r="W162" s="82"/>
    </row>
    <row r="163" spans="6:23" x14ac:dyDescent="0.25">
      <c r="F163" s="32">
        <v>39142</v>
      </c>
      <c r="G163" s="7">
        <v>63.29</v>
      </c>
      <c r="H163" s="31">
        <f t="shared" si="16"/>
        <v>62.54</v>
      </c>
      <c r="I163" s="31">
        <f t="shared" si="17"/>
        <v>0.62688362457816826</v>
      </c>
      <c r="J163" s="33"/>
      <c r="K163" s="33"/>
      <c r="L163" s="33"/>
      <c r="M163" s="32">
        <v>39508</v>
      </c>
      <c r="N163" s="96">
        <v>1846.9</v>
      </c>
      <c r="O163" s="33">
        <f t="shared" si="18"/>
        <v>1910.2566666666669</v>
      </c>
      <c r="P163" s="33"/>
      <c r="Q163" s="33"/>
      <c r="W163" s="82"/>
    </row>
    <row r="164" spans="6:23" x14ac:dyDescent="0.25">
      <c r="F164" s="32">
        <v>39173</v>
      </c>
      <c r="G164" s="7">
        <v>63.85</v>
      </c>
      <c r="H164" s="31">
        <f t="shared" si="16"/>
        <v>63.223333333333329</v>
      </c>
      <c r="I164" s="31">
        <f t="shared" si="17"/>
        <v>0.63373316849878036</v>
      </c>
      <c r="J164" s="33"/>
      <c r="K164" s="33"/>
      <c r="L164" s="33"/>
      <c r="M164" s="32">
        <v>39539</v>
      </c>
      <c r="N164" s="96">
        <v>1796.13</v>
      </c>
      <c r="O164" s="33">
        <f t="shared" si="18"/>
        <v>1848.7666666666667</v>
      </c>
      <c r="P164" s="33"/>
      <c r="Q164" s="33"/>
      <c r="W164" s="82"/>
    </row>
    <row r="165" spans="6:23" x14ac:dyDescent="0.25">
      <c r="F165" s="32">
        <v>39203</v>
      </c>
      <c r="G165" s="7">
        <v>64.05</v>
      </c>
      <c r="H165" s="31">
        <f t="shared" si="16"/>
        <v>63.73</v>
      </c>
      <c r="I165" s="31">
        <f t="shared" si="17"/>
        <v>0.63881185472284407</v>
      </c>
      <c r="J165" s="33"/>
      <c r="K165" s="33"/>
      <c r="L165" s="33"/>
      <c r="M165" s="32">
        <v>39569</v>
      </c>
      <c r="N165" s="96">
        <v>1778.01</v>
      </c>
      <c r="O165" s="33">
        <f t="shared" si="18"/>
        <v>1807.0133333333333</v>
      </c>
      <c r="P165" s="33"/>
      <c r="Q165" s="33"/>
      <c r="W165" s="82"/>
    </row>
    <row r="166" spans="6:23" x14ac:dyDescent="0.25">
      <c r="F166" s="32">
        <v>39234</v>
      </c>
      <c r="G166" s="7">
        <v>64.12</v>
      </c>
      <c r="H166" s="31">
        <f t="shared" si="16"/>
        <v>64.006666666666675</v>
      </c>
      <c r="I166" s="31">
        <f t="shared" si="17"/>
        <v>0.64158508470045783</v>
      </c>
      <c r="J166" s="33"/>
      <c r="K166" s="33"/>
      <c r="L166" s="33"/>
      <c r="M166" s="32">
        <v>39600</v>
      </c>
      <c r="N166" s="96">
        <v>1712.28</v>
      </c>
      <c r="O166" s="33">
        <f t="shared" si="18"/>
        <v>1762.14</v>
      </c>
      <c r="P166" s="33"/>
      <c r="Q166" s="33"/>
      <c r="W166" s="82"/>
    </row>
    <row r="167" spans="6:23" x14ac:dyDescent="0.25">
      <c r="F167" s="32">
        <v>39264</v>
      </c>
      <c r="G167" s="7">
        <v>64.23</v>
      </c>
      <c r="H167" s="31">
        <f t="shared" si="16"/>
        <v>64.13333333333334</v>
      </c>
      <c r="I167" s="31">
        <f t="shared" si="17"/>
        <v>0.6428547562564737</v>
      </c>
      <c r="J167" s="33"/>
      <c r="K167" s="33"/>
      <c r="L167" s="33"/>
      <c r="M167" s="32">
        <v>39630</v>
      </c>
      <c r="N167" s="96">
        <v>1783.09</v>
      </c>
      <c r="O167" s="33">
        <f t="shared" si="18"/>
        <v>1757.7933333333333</v>
      </c>
      <c r="P167" s="33"/>
      <c r="Q167" s="33"/>
      <c r="W167" s="82"/>
    </row>
    <row r="168" spans="6:23" x14ac:dyDescent="0.25">
      <c r="F168" s="32">
        <v>39295</v>
      </c>
      <c r="G168" s="7">
        <v>64.14</v>
      </c>
      <c r="H168" s="31">
        <f t="shared" si="16"/>
        <v>64.163333333333341</v>
      </c>
      <c r="I168" s="31">
        <f t="shared" si="17"/>
        <v>0.64315546794079326</v>
      </c>
      <c r="J168" s="33"/>
      <c r="K168" s="33"/>
      <c r="L168" s="33"/>
      <c r="M168" s="32">
        <v>39661</v>
      </c>
      <c r="N168" s="96">
        <v>1844.29</v>
      </c>
      <c r="O168" s="33">
        <f t="shared" si="18"/>
        <v>1779.8866666666665</v>
      </c>
      <c r="P168" s="33"/>
      <c r="Q168" s="33"/>
      <c r="W168" s="82"/>
    </row>
    <row r="169" spans="6:23" x14ac:dyDescent="0.25">
      <c r="F169" s="32">
        <v>39326</v>
      </c>
      <c r="G169" s="7">
        <v>64.2</v>
      </c>
      <c r="H169" s="31">
        <f t="shared" si="16"/>
        <v>64.19</v>
      </c>
      <c r="I169" s="31">
        <f t="shared" si="17"/>
        <v>0.64342276721574387</v>
      </c>
      <c r="J169" s="33"/>
      <c r="K169" s="33"/>
      <c r="L169" s="33"/>
      <c r="M169" s="32">
        <v>39692</v>
      </c>
      <c r="N169" s="96">
        <v>2066.04</v>
      </c>
      <c r="O169" s="33">
        <f t="shared" si="18"/>
        <v>1897.8066666666666</v>
      </c>
      <c r="P169" s="33"/>
      <c r="Q169" s="33"/>
      <c r="W169" s="82"/>
    </row>
    <row r="170" spans="6:23" x14ac:dyDescent="0.25">
      <c r="F170" s="32">
        <v>39356</v>
      </c>
      <c r="G170" s="7">
        <v>64.2</v>
      </c>
      <c r="H170" s="31">
        <f t="shared" si="16"/>
        <v>64.180000000000007</v>
      </c>
      <c r="I170" s="31">
        <f t="shared" si="17"/>
        <v>0.6433225299876375</v>
      </c>
      <c r="J170" s="33"/>
      <c r="K170" s="33"/>
      <c r="L170" s="33"/>
      <c r="M170" s="32">
        <v>39722</v>
      </c>
      <c r="N170" s="96">
        <v>2289.17</v>
      </c>
      <c r="O170" s="33">
        <f t="shared" si="18"/>
        <v>2066.5</v>
      </c>
      <c r="P170" s="33"/>
      <c r="Q170" s="33"/>
      <c r="W170" s="82"/>
    </row>
    <row r="171" spans="6:23" x14ac:dyDescent="0.25">
      <c r="F171" s="32">
        <v>39387</v>
      </c>
      <c r="G171" s="7">
        <v>64.510000000000005</v>
      </c>
      <c r="H171" s="31">
        <f t="shared" si="16"/>
        <v>64.303333333333342</v>
      </c>
      <c r="I171" s="31">
        <f t="shared" si="17"/>
        <v>0.64455878913428455</v>
      </c>
      <c r="J171" s="33"/>
      <c r="K171" s="33"/>
      <c r="L171" s="33"/>
      <c r="M171" s="32">
        <v>39753</v>
      </c>
      <c r="N171" s="96">
        <v>2329.16</v>
      </c>
      <c r="O171" s="33">
        <f t="shared" si="18"/>
        <v>2228.1233333333334</v>
      </c>
      <c r="P171" s="33"/>
      <c r="Q171" s="33"/>
      <c r="W171" s="82"/>
    </row>
    <row r="172" spans="6:23" x14ac:dyDescent="0.25">
      <c r="F172" s="32">
        <v>39417</v>
      </c>
      <c r="G172" s="7">
        <v>64.819999999999993</v>
      </c>
      <c r="H172" s="31">
        <f t="shared" si="16"/>
        <v>64.510000000000005</v>
      </c>
      <c r="I172" s="31">
        <f t="shared" si="17"/>
        <v>0.6466303585151526</v>
      </c>
      <c r="J172" s="33"/>
      <c r="K172" s="33"/>
      <c r="L172" s="33"/>
      <c r="M172" s="32">
        <v>39783</v>
      </c>
      <c r="N172" s="96">
        <v>2252.7199999999998</v>
      </c>
      <c r="O172" s="33">
        <f t="shared" si="18"/>
        <v>2290.35</v>
      </c>
      <c r="P172" s="33"/>
      <c r="Q172" s="33"/>
      <c r="W172" s="82"/>
    </row>
    <row r="173" spans="6:23" x14ac:dyDescent="0.25">
      <c r="F173" s="32">
        <v>39448</v>
      </c>
      <c r="G173" s="7">
        <v>65.510000000000005</v>
      </c>
      <c r="H173" s="31">
        <f t="shared" si="16"/>
        <v>64.946666666666658</v>
      </c>
      <c r="I173" s="31">
        <f t="shared" si="17"/>
        <v>0.65100738414247039</v>
      </c>
      <c r="J173" s="33"/>
      <c r="K173" s="33"/>
      <c r="L173" s="33"/>
      <c r="M173" s="32">
        <v>39814</v>
      </c>
      <c r="N173" s="96">
        <v>2252.98</v>
      </c>
      <c r="O173" s="33">
        <f t="shared" si="18"/>
        <v>2278.2866666666664</v>
      </c>
      <c r="P173" s="33"/>
      <c r="Q173" s="33"/>
      <c r="W173" s="82"/>
    </row>
    <row r="174" spans="6:23" x14ac:dyDescent="0.25">
      <c r="F174" s="32">
        <v>39479</v>
      </c>
      <c r="G174" s="7">
        <v>66.5</v>
      </c>
      <c r="H174" s="31">
        <f t="shared" si="16"/>
        <v>65.61</v>
      </c>
      <c r="I174" s="31">
        <f t="shared" si="17"/>
        <v>0.65765645360686953</v>
      </c>
      <c r="J174" s="33"/>
      <c r="K174" s="33"/>
      <c r="L174" s="33"/>
      <c r="M174" s="32">
        <v>39845</v>
      </c>
      <c r="N174" s="96">
        <v>2513.7399999999998</v>
      </c>
      <c r="O174" s="33">
        <f t="shared" si="18"/>
        <v>2339.813333333333</v>
      </c>
      <c r="P174" s="33"/>
      <c r="Q174" s="33"/>
      <c r="W174" s="82"/>
    </row>
    <row r="175" spans="6:23" x14ac:dyDescent="0.25">
      <c r="F175" s="32">
        <v>39508</v>
      </c>
      <c r="G175" s="7">
        <v>67.040000000000006</v>
      </c>
      <c r="H175" s="31">
        <f t="shared" si="16"/>
        <v>66.350000000000009</v>
      </c>
      <c r="I175" s="31">
        <f t="shared" si="17"/>
        <v>0.66507400848675202</v>
      </c>
      <c r="J175" s="33"/>
      <c r="K175" s="33"/>
      <c r="L175" s="33"/>
      <c r="M175" s="32">
        <v>39873</v>
      </c>
      <c r="N175" s="96">
        <v>2477.21</v>
      </c>
      <c r="O175" s="33">
        <f t="shared" si="18"/>
        <v>2414.643333333333</v>
      </c>
      <c r="P175" s="33"/>
      <c r="Q175" s="33"/>
      <c r="W175" s="82"/>
    </row>
    <row r="176" spans="6:23" x14ac:dyDescent="0.25">
      <c r="F176" s="32">
        <v>39539</v>
      </c>
      <c r="G176" s="7">
        <v>67.510000000000005</v>
      </c>
      <c r="H176" s="31">
        <f t="shared" si="16"/>
        <v>67.016666666666666</v>
      </c>
      <c r="I176" s="31">
        <f t="shared" si="17"/>
        <v>0.67175649036051988</v>
      </c>
      <c r="J176" s="33"/>
      <c r="K176" s="33"/>
      <c r="L176" s="33"/>
      <c r="M176" s="32">
        <v>39904</v>
      </c>
      <c r="N176" s="96">
        <v>2379.36</v>
      </c>
      <c r="O176" s="33">
        <f t="shared" si="18"/>
        <v>2456.77</v>
      </c>
      <c r="P176" s="33"/>
      <c r="Q176" s="33"/>
      <c r="W176" s="82"/>
    </row>
    <row r="177" spans="6:23" x14ac:dyDescent="0.25">
      <c r="F177" s="32">
        <v>39569</v>
      </c>
      <c r="G177" s="7">
        <v>68.14</v>
      </c>
      <c r="H177" s="31">
        <f t="shared" si="16"/>
        <v>67.563333333333333</v>
      </c>
      <c r="I177" s="31">
        <f t="shared" si="17"/>
        <v>0.67723612549700962</v>
      </c>
      <c r="J177" s="33"/>
      <c r="K177" s="33"/>
      <c r="L177" s="33"/>
      <c r="M177" s="32">
        <v>39934</v>
      </c>
      <c r="N177" s="96">
        <v>2229.9499999999998</v>
      </c>
      <c r="O177" s="33">
        <f t="shared" si="18"/>
        <v>2362.1733333333332</v>
      </c>
      <c r="P177" s="33"/>
      <c r="Q177" s="33"/>
      <c r="W177" s="82"/>
    </row>
    <row r="178" spans="6:23" x14ac:dyDescent="0.25">
      <c r="F178" s="32">
        <v>39600</v>
      </c>
      <c r="G178" s="7">
        <v>68.73</v>
      </c>
      <c r="H178" s="31">
        <f t="shared" si="16"/>
        <v>68.126666666666665</v>
      </c>
      <c r="I178" s="31">
        <f t="shared" si="17"/>
        <v>0.6828828226803435</v>
      </c>
      <c r="J178" s="33"/>
      <c r="K178" s="33"/>
      <c r="L178" s="33"/>
      <c r="M178" s="32">
        <v>39965</v>
      </c>
      <c r="N178" s="96">
        <v>2090.04</v>
      </c>
      <c r="O178" s="33">
        <f t="shared" si="18"/>
        <v>2233.1166666666663</v>
      </c>
      <c r="P178" s="33"/>
      <c r="Q178" s="33"/>
      <c r="W178" s="82"/>
    </row>
    <row r="179" spans="6:23" x14ac:dyDescent="0.25">
      <c r="F179" s="32">
        <v>39630</v>
      </c>
      <c r="G179" s="7">
        <v>69.06</v>
      </c>
      <c r="H179" s="31">
        <f t="shared" si="16"/>
        <v>68.643333333333331</v>
      </c>
      <c r="I179" s="31">
        <f t="shared" si="17"/>
        <v>0.68806174613251359</v>
      </c>
      <c r="J179" s="33"/>
      <c r="K179" s="33"/>
      <c r="L179" s="33"/>
      <c r="M179" s="32">
        <v>39995</v>
      </c>
      <c r="N179" s="96">
        <v>2052.6799999999998</v>
      </c>
      <c r="O179" s="33">
        <f t="shared" si="18"/>
        <v>2124.2233333333334</v>
      </c>
      <c r="P179" s="33"/>
      <c r="Q179" s="33"/>
      <c r="W179" s="82"/>
    </row>
    <row r="180" spans="6:23" x14ac:dyDescent="0.25">
      <c r="F180" s="32">
        <v>39661</v>
      </c>
      <c r="G180" s="7">
        <v>69.19</v>
      </c>
      <c r="H180" s="31">
        <f t="shared" si="16"/>
        <v>68.993333333333339</v>
      </c>
      <c r="I180" s="31">
        <f t="shared" si="17"/>
        <v>0.69157004911624187</v>
      </c>
      <c r="J180" s="33"/>
      <c r="K180" s="33"/>
      <c r="L180" s="33"/>
      <c r="M180" s="32">
        <v>40026</v>
      </c>
      <c r="N180" s="96">
        <v>2018.97</v>
      </c>
      <c r="O180" s="33">
        <f t="shared" si="18"/>
        <v>2053.8966666666665</v>
      </c>
      <c r="P180" s="33"/>
      <c r="Q180" s="33"/>
      <c r="W180" s="82"/>
    </row>
    <row r="181" spans="6:23" x14ac:dyDescent="0.25">
      <c r="F181" s="32">
        <v>39692</v>
      </c>
      <c r="G181" s="7">
        <v>69.06</v>
      </c>
      <c r="H181" s="31">
        <f t="shared" si="16"/>
        <v>69.103333333333339</v>
      </c>
      <c r="I181" s="31">
        <f t="shared" si="17"/>
        <v>0.6926726586254135</v>
      </c>
      <c r="J181" s="33"/>
      <c r="K181" s="33"/>
      <c r="L181" s="33"/>
      <c r="M181" s="32">
        <v>40057</v>
      </c>
      <c r="N181" s="96">
        <v>1980.77</v>
      </c>
      <c r="O181" s="33">
        <f t="shared" si="18"/>
        <v>2017.4733333333334</v>
      </c>
      <c r="P181" s="33"/>
      <c r="Q181" s="33"/>
      <c r="W181" s="82"/>
    </row>
    <row r="182" spans="6:23" x14ac:dyDescent="0.25">
      <c r="F182" s="32">
        <v>39722</v>
      </c>
      <c r="G182" s="7">
        <v>69.3</v>
      </c>
      <c r="H182" s="31">
        <f t="shared" si="16"/>
        <v>69.183333333333337</v>
      </c>
      <c r="I182" s="31">
        <f t="shared" si="17"/>
        <v>0.69347455645026568</v>
      </c>
      <c r="J182" s="33"/>
      <c r="K182" s="33"/>
      <c r="L182" s="33"/>
      <c r="M182" s="32">
        <v>40087</v>
      </c>
      <c r="N182" s="96">
        <v>1904.86</v>
      </c>
      <c r="O182" s="33">
        <f t="shared" si="18"/>
        <v>1968.1999999999998</v>
      </c>
      <c r="P182" s="33"/>
      <c r="Q182" s="33"/>
      <c r="W182" s="82"/>
    </row>
    <row r="183" spans="6:23" x14ac:dyDescent="0.25">
      <c r="F183" s="32">
        <v>39753</v>
      </c>
      <c r="G183" s="7">
        <v>69.489999999999995</v>
      </c>
      <c r="H183" s="31">
        <f t="shared" si="16"/>
        <v>69.283333333333346</v>
      </c>
      <c r="I183" s="31">
        <f t="shared" si="17"/>
        <v>0.69447692873133093</v>
      </c>
      <c r="J183" s="33"/>
      <c r="K183" s="33"/>
      <c r="L183" s="33"/>
      <c r="M183" s="32">
        <v>40118</v>
      </c>
      <c r="N183" s="96">
        <v>1973.57</v>
      </c>
      <c r="O183" s="33">
        <f t="shared" si="18"/>
        <v>1953.0666666666666</v>
      </c>
      <c r="P183" s="33"/>
      <c r="Q183" s="33"/>
      <c r="W183" s="82"/>
    </row>
    <row r="184" spans="6:23" x14ac:dyDescent="0.25">
      <c r="F184" s="32">
        <v>39783</v>
      </c>
      <c r="G184" s="7">
        <v>69.8</v>
      </c>
      <c r="H184" s="31">
        <f t="shared" si="16"/>
        <v>69.529999999999987</v>
      </c>
      <c r="I184" s="31">
        <f t="shared" si="17"/>
        <v>0.6969494470246248</v>
      </c>
      <c r="J184" s="33"/>
      <c r="K184" s="33"/>
      <c r="L184" s="33"/>
      <c r="M184" s="32">
        <v>40148</v>
      </c>
      <c r="N184" s="96">
        <v>2017.05</v>
      </c>
      <c r="O184" s="33">
        <f t="shared" si="18"/>
        <v>1965.1599999999999</v>
      </c>
      <c r="P184" s="33"/>
      <c r="Q184" s="33"/>
      <c r="W184" s="82"/>
    </row>
    <row r="185" spans="6:23" x14ac:dyDescent="0.25">
      <c r="F185" s="32">
        <v>39814</v>
      </c>
      <c r="G185" s="7">
        <v>70.209999999999994</v>
      </c>
      <c r="H185" s="31">
        <f t="shared" si="16"/>
        <v>69.833333333333329</v>
      </c>
      <c r="I185" s="31">
        <f t="shared" si="17"/>
        <v>0.69998997627718929</v>
      </c>
      <c r="J185" s="33"/>
      <c r="K185" s="33"/>
      <c r="L185" s="33"/>
      <c r="M185" s="32">
        <v>40179</v>
      </c>
      <c r="N185" s="96">
        <v>1978.19</v>
      </c>
      <c r="O185" s="33">
        <f t="shared" si="18"/>
        <v>1989.6033333333332</v>
      </c>
      <c r="P185" s="33"/>
      <c r="Q185" s="33"/>
      <c r="W185" s="82"/>
    </row>
    <row r="186" spans="6:23" x14ac:dyDescent="0.25">
      <c r="F186" s="32">
        <v>39845</v>
      </c>
      <c r="G186" s="7">
        <v>70.8</v>
      </c>
      <c r="H186" s="31">
        <f t="shared" si="16"/>
        <v>70.27</v>
      </c>
      <c r="I186" s="31">
        <f t="shared" si="17"/>
        <v>0.70436700190450729</v>
      </c>
      <c r="J186" s="33"/>
      <c r="K186" s="33"/>
      <c r="L186" s="33"/>
      <c r="M186" s="32">
        <v>40210</v>
      </c>
      <c r="N186" s="96">
        <v>1952.89</v>
      </c>
      <c r="O186" s="33">
        <f t="shared" si="18"/>
        <v>1982.71</v>
      </c>
      <c r="P186" s="33"/>
      <c r="Q186" s="33"/>
      <c r="W186" s="82"/>
    </row>
    <row r="187" spans="6:23" x14ac:dyDescent="0.25">
      <c r="F187" s="32">
        <v>39873</v>
      </c>
      <c r="G187" s="7">
        <v>71.150000000000006</v>
      </c>
      <c r="H187" s="31">
        <f t="shared" si="16"/>
        <v>70.72</v>
      </c>
      <c r="I187" s="31">
        <f t="shared" si="17"/>
        <v>0.70887767716930061</v>
      </c>
      <c r="J187" s="33"/>
      <c r="K187" s="33"/>
      <c r="L187" s="33"/>
      <c r="M187" s="32">
        <v>40238</v>
      </c>
      <c r="N187" s="96">
        <v>1909.1</v>
      </c>
      <c r="O187" s="33">
        <f t="shared" si="18"/>
        <v>1946.7266666666667</v>
      </c>
      <c r="P187" s="33"/>
      <c r="Q187" s="33"/>
      <c r="W187" s="82"/>
    </row>
    <row r="188" spans="6:23" x14ac:dyDescent="0.25">
      <c r="F188" s="32">
        <v>39904</v>
      </c>
      <c r="G188" s="7">
        <v>71.38</v>
      </c>
      <c r="H188" s="31">
        <f t="shared" si="16"/>
        <v>71.11</v>
      </c>
      <c r="I188" s="31">
        <f t="shared" si="17"/>
        <v>0.71278692906545493</v>
      </c>
      <c r="J188" s="33"/>
      <c r="K188" s="33"/>
      <c r="L188" s="33"/>
      <c r="M188" s="32">
        <v>40269</v>
      </c>
      <c r="N188" s="96">
        <v>1940.36</v>
      </c>
      <c r="O188" s="33">
        <f t="shared" si="18"/>
        <v>1934.1166666666666</v>
      </c>
      <c r="P188" s="33"/>
      <c r="Q188" s="33"/>
      <c r="W188" s="82"/>
    </row>
    <row r="189" spans="6:23" x14ac:dyDescent="0.25">
      <c r="F189" s="32">
        <v>39934</v>
      </c>
      <c r="G189" s="7">
        <v>71.39</v>
      </c>
      <c r="H189" s="31">
        <f t="shared" si="16"/>
        <v>71.306666666666672</v>
      </c>
      <c r="I189" s="31">
        <f t="shared" si="17"/>
        <v>0.71475826121821651</v>
      </c>
      <c r="J189" s="33"/>
      <c r="K189" s="33"/>
      <c r="L189" s="33"/>
      <c r="M189" s="32">
        <v>40299</v>
      </c>
      <c r="N189" s="96">
        <v>1984.36</v>
      </c>
      <c r="O189" s="33">
        <f t="shared" si="18"/>
        <v>1944.6066666666666</v>
      </c>
      <c r="P189" s="33"/>
      <c r="Q189" s="33"/>
      <c r="W189" s="82"/>
    </row>
    <row r="190" spans="6:23" x14ac:dyDescent="0.25">
      <c r="F190" s="32">
        <v>39965</v>
      </c>
      <c r="G190" s="7">
        <v>71.349999999999994</v>
      </c>
      <c r="H190" s="31">
        <f t="shared" si="16"/>
        <v>71.373333333333321</v>
      </c>
      <c r="I190" s="31">
        <f t="shared" si="17"/>
        <v>0.71542650940559305</v>
      </c>
      <c r="J190" s="33"/>
      <c r="K190" s="33"/>
      <c r="L190" s="33"/>
      <c r="M190" s="32">
        <v>40330</v>
      </c>
      <c r="N190" s="96">
        <v>1925.9</v>
      </c>
      <c r="O190" s="33">
        <f t="shared" si="18"/>
        <v>1950.2066666666667</v>
      </c>
      <c r="P190" s="33"/>
      <c r="Q190" s="33"/>
    </row>
    <row r="191" spans="6:23" x14ac:dyDescent="0.25">
      <c r="F191" s="32">
        <v>39995</v>
      </c>
      <c r="G191" s="7">
        <v>71.319999999999993</v>
      </c>
      <c r="H191" s="31">
        <f t="shared" si="16"/>
        <v>71.353333333333339</v>
      </c>
      <c r="I191" s="31">
        <f t="shared" si="17"/>
        <v>0.7152260349493802</v>
      </c>
      <c r="J191" s="33"/>
      <c r="K191" s="33"/>
      <c r="L191" s="33"/>
      <c r="M191" s="32">
        <v>40360</v>
      </c>
      <c r="N191" s="96">
        <v>1874.52</v>
      </c>
      <c r="O191" s="33">
        <f t="shared" si="18"/>
        <v>1928.2600000000002</v>
      </c>
      <c r="P191" s="33"/>
      <c r="Q191" s="33"/>
    </row>
    <row r="192" spans="6:23" x14ac:dyDescent="0.25">
      <c r="F192" s="32">
        <v>40026</v>
      </c>
      <c r="G192" s="7">
        <v>71.349999999999994</v>
      </c>
      <c r="H192" s="31">
        <f t="shared" si="16"/>
        <v>71.339999999999989</v>
      </c>
      <c r="I192" s="31">
        <f t="shared" si="17"/>
        <v>0.71509238531190467</v>
      </c>
      <c r="J192" s="33"/>
      <c r="K192" s="33"/>
      <c r="L192" s="33"/>
      <c r="M192" s="32">
        <v>40391</v>
      </c>
      <c r="N192" s="96">
        <v>1819.06</v>
      </c>
      <c r="O192" s="33">
        <f t="shared" si="18"/>
        <v>1873.1599999999999</v>
      </c>
      <c r="P192" s="33"/>
      <c r="Q192" s="33"/>
    </row>
    <row r="193" spans="6:17" x14ac:dyDescent="0.25">
      <c r="F193" s="32">
        <v>40057</v>
      </c>
      <c r="G193" s="7">
        <v>71.28</v>
      </c>
      <c r="H193" s="31">
        <f t="shared" si="16"/>
        <v>71.316666666666663</v>
      </c>
      <c r="I193" s="31">
        <f t="shared" si="17"/>
        <v>0.71485849844632288</v>
      </c>
      <c r="J193" s="33"/>
      <c r="K193" s="33"/>
      <c r="L193" s="33"/>
      <c r="M193" s="32">
        <v>40422</v>
      </c>
      <c r="N193" s="96">
        <v>1805.6</v>
      </c>
      <c r="O193" s="33">
        <f t="shared" si="18"/>
        <v>1833.0600000000002</v>
      </c>
      <c r="P193" s="33"/>
      <c r="Q193" s="33"/>
    </row>
    <row r="194" spans="6:17" x14ac:dyDescent="0.25">
      <c r="F194" s="32">
        <v>40087</v>
      </c>
      <c r="G194" s="7">
        <v>71.19</v>
      </c>
      <c r="H194" s="31">
        <f t="shared" si="16"/>
        <v>71.273333333333326</v>
      </c>
      <c r="I194" s="31">
        <f t="shared" si="17"/>
        <v>0.71442413712452801</v>
      </c>
      <c r="J194" s="33"/>
      <c r="K194" s="33"/>
      <c r="L194" s="33"/>
      <c r="M194" s="32">
        <v>40452</v>
      </c>
      <c r="N194" s="96">
        <v>1804.46</v>
      </c>
      <c r="O194" s="33">
        <f t="shared" si="18"/>
        <v>1809.7066666666667</v>
      </c>
      <c r="P194" s="33"/>
      <c r="Q194" s="33"/>
    </row>
    <row r="195" spans="6:17" x14ac:dyDescent="0.25">
      <c r="F195" s="32">
        <v>40118</v>
      </c>
      <c r="G195" s="7">
        <v>71.14</v>
      </c>
      <c r="H195" s="31">
        <f t="shared" si="16"/>
        <v>71.203333333333333</v>
      </c>
      <c r="I195" s="31">
        <f t="shared" si="17"/>
        <v>0.71372247652778242</v>
      </c>
      <c r="J195" s="33"/>
      <c r="K195" s="33"/>
      <c r="L195" s="33"/>
      <c r="M195" s="32">
        <v>40483</v>
      </c>
      <c r="N195" s="96">
        <v>1863.67</v>
      </c>
      <c r="O195" s="33">
        <f t="shared" si="18"/>
        <v>1824.5766666666666</v>
      </c>
      <c r="P195" s="33"/>
      <c r="Q195" s="33"/>
    </row>
    <row r="196" spans="6:17" x14ac:dyDescent="0.25">
      <c r="F196" s="32">
        <v>40148</v>
      </c>
      <c r="G196" s="7">
        <v>71.2</v>
      </c>
      <c r="H196" s="31">
        <f t="shared" si="16"/>
        <v>71.176666666666662</v>
      </c>
      <c r="I196" s="31">
        <f t="shared" si="17"/>
        <v>0.7134551772528317</v>
      </c>
      <c r="J196" s="33"/>
      <c r="K196" s="33"/>
      <c r="L196" s="33"/>
      <c r="M196" s="32">
        <v>40513</v>
      </c>
      <c r="N196" s="96">
        <v>1925.8595454545452</v>
      </c>
      <c r="O196" s="33">
        <f t="shared" si="18"/>
        <v>1864.663181818182</v>
      </c>
      <c r="P196" s="33"/>
      <c r="Q196" s="33"/>
    </row>
    <row r="197" spans="6:17" x14ac:dyDescent="0.25">
      <c r="F197" s="32">
        <v>40179</v>
      </c>
      <c r="G197" s="7">
        <v>71.69</v>
      </c>
      <c r="H197" s="31">
        <f t="shared" si="16"/>
        <v>71.343333333333334</v>
      </c>
      <c r="I197" s="31">
        <f t="shared" si="17"/>
        <v>0.71512579772127371</v>
      </c>
      <c r="J197" s="33"/>
      <c r="K197" s="33"/>
      <c r="L197" s="33"/>
      <c r="M197" s="32">
        <v>40544</v>
      </c>
      <c r="N197" s="96">
        <v>1866.64</v>
      </c>
      <c r="O197" s="33">
        <f t="shared" si="18"/>
        <v>1885.3898484848485</v>
      </c>
      <c r="P197" s="33"/>
      <c r="Q197" s="33"/>
    </row>
    <row r="198" spans="6:17" x14ac:dyDescent="0.25">
      <c r="F198" s="32">
        <v>40210</v>
      </c>
      <c r="G198" s="7">
        <v>72.28</v>
      </c>
      <c r="H198" s="31">
        <f t="shared" si="16"/>
        <v>71.723333333333329</v>
      </c>
      <c r="I198" s="31">
        <f t="shared" si="17"/>
        <v>0.71893481238932133</v>
      </c>
      <c r="J198" s="33"/>
      <c r="K198" s="33"/>
      <c r="L198" s="33"/>
      <c r="M198" s="32">
        <v>40575</v>
      </c>
      <c r="N198" s="96">
        <v>1882.61</v>
      </c>
      <c r="O198" s="33">
        <f t="shared" si="18"/>
        <v>1891.7031818181815</v>
      </c>
      <c r="P198" s="33"/>
      <c r="Q198" s="33"/>
    </row>
    <row r="199" spans="6:17" x14ac:dyDescent="0.25">
      <c r="F199" s="32">
        <v>40238</v>
      </c>
      <c r="G199" s="7">
        <v>72.459999999999994</v>
      </c>
      <c r="H199" s="31">
        <f t="shared" ref="H199:H262" si="19">+AVERAGE(G197:G199)</f>
        <v>72.143333333333331</v>
      </c>
      <c r="I199" s="31">
        <f t="shared" ref="I199:I262" si="20">+H199/$H$304</f>
        <v>0.72314477596979509</v>
      </c>
      <c r="J199" s="33"/>
      <c r="K199" s="33"/>
      <c r="L199" s="33"/>
      <c r="M199" s="32">
        <v>40603</v>
      </c>
      <c r="N199" s="96">
        <v>1884.38</v>
      </c>
      <c r="O199" s="33">
        <f t="shared" ref="O199:O262" si="21">+AVERAGE(N197:N199)</f>
        <v>1877.8766666666668</v>
      </c>
      <c r="P199" s="33"/>
      <c r="Q199" s="33"/>
    </row>
    <row r="200" spans="6:17" x14ac:dyDescent="0.25">
      <c r="F200" s="32">
        <v>40269</v>
      </c>
      <c r="G200" s="7">
        <v>72.790000000000006</v>
      </c>
      <c r="H200" s="31">
        <f t="shared" si="19"/>
        <v>72.510000000000005</v>
      </c>
      <c r="I200" s="31">
        <f t="shared" si="20"/>
        <v>0.72682014100036763</v>
      </c>
      <c r="J200" s="33"/>
      <c r="K200" s="33"/>
      <c r="L200" s="33"/>
      <c r="M200" s="32">
        <v>40634</v>
      </c>
      <c r="N200" s="96">
        <v>1812.77</v>
      </c>
      <c r="O200" s="33">
        <f t="shared" si="21"/>
        <v>1859.92</v>
      </c>
      <c r="P200" s="33"/>
      <c r="Q200" s="33"/>
    </row>
    <row r="201" spans="6:17" x14ac:dyDescent="0.25">
      <c r="F201" s="32">
        <v>40299</v>
      </c>
      <c r="G201" s="7">
        <v>72.87</v>
      </c>
      <c r="H201" s="31">
        <f t="shared" si="19"/>
        <v>72.706666666666663</v>
      </c>
      <c r="I201" s="31">
        <f t="shared" si="20"/>
        <v>0.72879147315312898</v>
      </c>
      <c r="J201" s="33"/>
      <c r="K201" s="33"/>
      <c r="L201" s="33"/>
      <c r="M201" s="32">
        <v>40664</v>
      </c>
      <c r="N201" s="96">
        <v>1801.65</v>
      </c>
      <c r="O201" s="33">
        <f t="shared" si="21"/>
        <v>1832.9333333333334</v>
      </c>
      <c r="P201" s="33"/>
      <c r="Q201" s="33"/>
    </row>
    <row r="202" spans="6:17" x14ac:dyDescent="0.25">
      <c r="F202" s="32">
        <v>40330</v>
      </c>
      <c r="G202" s="7">
        <v>72.95</v>
      </c>
      <c r="H202" s="31">
        <f t="shared" si="19"/>
        <v>72.87</v>
      </c>
      <c r="I202" s="31">
        <f t="shared" si="20"/>
        <v>0.73042868121220228</v>
      </c>
      <c r="J202" s="33"/>
      <c r="K202" s="33"/>
      <c r="L202" s="33"/>
      <c r="M202" s="32">
        <v>40695</v>
      </c>
      <c r="N202" s="96">
        <v>1782.54</v>
      </c>
      <c r="O202" s="33">
        <f t="shared" si="21"/>
        <v>1798.9866666666667</v>
      </c>
      <c r="P202" s="33"/>
      <c r="Q202" s="33"/>
    </row>
    <row r="203" spans="6:17" x14ac:dyDescent="0.25">
      <c r="F203" s="32">
        <v>40360</v>
      </c>
      <c r="G203" s="7">
        <v>72.92</v>
      </c>
      <c r="H203" s="31">
        <f t="shared" si="19"/>
        <v>72.913333333333341</v>
      </c>
      <c r="I203" s="31">
        <f t="shared" si="20"/>
        <v>0.73086304253399714</v>
      </c>
      <c r="J203" s="33"/>
      <c r="K203" s="33"/>
      <c r="L203" s="33"/>
      <c r="M203" s="32">
        <v>40725</v>
      </c>
      <c r="N203" s="96">
        <v>1761.75</v>
      </c>
      <c r="O203" s="33">
        <f t="shared" si="21"/>
        <v>1781.9800000000002</v>
      </c>
      <c r="P203" s="33"/>
      <c r="Q203" s="33"/>
    </row>
    <row r="204" spans="6:17" x14ac:dyDescent="0.25">
      <c r="F204" s="32">
        <v>40391</v>
      </c>
      <c r="G204" s="7">
        <v>73</v>
      </c>
      <c r="H204" s="31">
        <f t="shared" si="19"/>
        <v>72.956666666666663</v>
      </c>
      <c r="I204" s="31">
        <f t="shared" si="20"/>
        <v>0.73129740385579201</v>
      </c>
      <c r="J204" s="33"/>
      <c r="K204" s="33"/>
      <c r="L204" s="33"/>
      <c r="M204" s="32">
        <v>40756</v>
      </c>
      <c r="N204" s="96">
        <v>1785.04</v>
      </c>
      <c r="O204" s="33">
        <f t="shared" si="21"/>
        <v>1776.4433333333334</v>
      </c>
      <c r="P204" s="33"/>
      <c r="Q204" s="33"/>
    </row>
    <row r="205" spans="6:17" x14ac:dyDescent="0.25">
      <c r="F205" s="32">
        <v>40422</v>
      </c>
      <c r="G205" s="7">
        <v>72.900000000000006</v>
      </c>
      <c r="H205" s="31">
        <f t="shared" si="19"/>
        <v>72.940000000000012</v>
      </c>
      <c r="I205" s="31">
        <f t="shared" si="20"/>
        <v>0.73113034180894798</v>
      </c>
      <c r="J205" s="33"/>
      <c r="K205" s="33"/>
      <c r="L205" s="33"/>
      <c r="M205" s="32">
        <v>40787</v>
      </c>
      <c r="N205" s="96">
        <v>1836.15</v>
      </c>
      <c r="O205" s="33">
        <f t="shared" si="21"/>
        <v>1794.3133333333335</v>
      </c>
      <c r="P205" s="33"/>
      <c r="Q205" s="33"/>
    </row>
    <row r="206" spans="6:17" x14ac:dyDescent="0.25">
      <c r="F206" s="32">
        <v>40452</v>
      </c>
      <c r="G206" s="7">
        <v>72.84</v>
      </c>
      <c r="H206" s="31">
        <f t="shared" si="19"/>
        <v>72.913333333333341</v>
      </c>
      <c r="I206" s="31">
        <f t="shared" si="20"/>
        <v>0.73086304253399714</v>
      </c>
      <c r="J206" s="33"/>
      <c r="K206" s="33"/>
      <c r="L206" s="33"/>
      <c r="M206" s="32">
        <v>40817</v>
      </c>
      <c r="N206" s="96">
        <v>1910.38</v>
      </c>
      <c r="O206" s="33">
        <f t="shared" si="21"/>
        <v>1843.8566666666666</v>
      </c>
      <c r="P206" s="33"/>
      <c r="Q206" s="33"/>
    </row>
    <row r="207" spans="6:17" x14ac:dyDescent="0.25">
      <c r="F207" s="32">
        <v>40483</v>
      </c>
      <c r="G207" s="7">
        <v>72.98</v>
      </c>
      <c r="H207" s="31">
        <f t="shared" si="19"/>
        <v>72.90666666666668</v>
      </c>
      <c r="I207" s="31">
        <f t="shared" si="20"/>
        <v>0.7307962177152596</v>
      </c>
      <c r="J207" s="33"/>
      <c r="K207" s="33"/>
      <c r="L207" s="33"/>
      <c r="M207" s="32">
        <v>40848</v>
      </c>
      <c r="N207" s="96">
        <v>1918.21</v>
      </c>
      <c r="O207" s="33">
        <f t="shared" si="21"/>
        <v>1888.2466666666667</v>
      </c>
      <c r="P207" s="33"/>
      <c r="Q207" s="33"/>
    </row>
    <row r="208" spans="6:17" x14ac:dyDescent="0.25">
      <c r="F208" s="32">
        <v>40513</v>
      </c>
      <c r="G208" s="7">
        <v>73.45</v>
      </c>
      <c r="H208" s="31">
        <f t="shared" si="19"/>
        <v>73.089999999999989</v>
      </c>
      <c r="I208" s="31">
        <f t="shared" si="20"/>
        <v>0.73263390023054553</v>
      </c>
      <c r="J208" s="33"/>
      <c r="K208" s="33"/>
      <c r="L208" s="33"/>
      <c r="M208" s="32">
        <v>40878</v>
      </c>
      <c r="N208" s="96">
        <v>1934.08</v>
      </c>
      <c r="O208" s="33">
        <f t="shared" si="21"/>
        <v>1920.89</v>
      </c>
      <c r="P208" s="33"/>
      <c r="Q208" s="33"/>
    </row>
    <row r="209" spans="6:17" x14ac:dyDescent="0.25">
      <c r="F209" s="32">
        <v>40544</v>
      </c>
      <c r="G209" s="7">
        <v>74.12</v>
      </c>
      <c r="H209" s="31">
        <f t="shared" si="19"/>
        <v>73.516666666666666</v>
      </c>
      <c r="I209" s="31">
        <f t="shared" si="20"/>
        <v>0.73691068862975706</v>
      </c>
      <c r="J209" s="33"/>
      <c r="K209" s="33"/>
      <c r="L209" s="33"/>
      <c r="M209" s="32">
        <v>40909</v>
      </c>
      <c r="N209" s="96">
        <v>1852.12</v>
      </c>
      <c r="O209" s="33">
        <f t="shared" si="21"/>
        <v>1901.47</v>
      </c>
      <c r="P209" s="33"/>
      <c r="Q209" s="33"/>
    </row>
    <row r="210" spans="6:17" x14ac:dyDescent="0.25">
      <c r="F210" s="32">
        <v>40575</v>
      </c>
      <c r="G210" s="7">
        <v>74.569999999999993</v>
      </c>
      <c r="H210" s="31">
        <f t="shared" si="19"/>
        <v>74.046666666666667</v>
      </c>
      <c r="I210" s="31">
        <f t="shared" si="20"/>
        <v>0.74222326171940256</v>
      </c>
      <c r="J210" s="33"/>
      <c r="K210" s="33"/>
      <c r="L210" s="33"/>
      <c r="M210" s="32">
        <v>40940</v>
      </c>
      <c r="N210" s="96">
        <v>1783.56</v>
      </c>
      <c r="O210" s="33">
        <f t="shared" si="21"/>
        <v>1856.5866666666668</v>
      </c>
      <c r="P210" s="33"/>
      <c r="Q210" s="33"/>
    </row>
    <row r="211" spans="6:17" x14ac:dyDescent="0.25">
      <c r="F211" s="32">
        <v>40603</v>
      </c>
      <c r="G211" s="7">
        <v>74.77</v>
      </c>
      <c r="H211" s="31">
        <f t="shared" si="19"/>
        <v>74.486666666666665</v>
      </c>
      <c r="I211" s="31">
        <f t="shared" si="20"/>
        <v>0.7466336997560894</v>
      </c>
      <c r="J211" s="33"/>
      <c r="K211" s="33"/>
      <c r="L211" s="33"/>
      <c r="M211" s="32">
        <v>40969</v>
      </c>
      <c r="N211" s="96">
        <v>1766.34</v>
      </c>
      <c r="O211" s="33">
        <f t="shared" si="21"/>
        <v>1800.6733333333332</v>
      </c>
      <c r="P211" s="33"/>
      <c r="Q211" s="33"/>
    </row>
    <row r="212" spans="6:17" x14ac:dyDescent="0.25">
      <c r="F212" s="32">
        <v>40634</v>
      </c>
      <c r="G212" s="7">
        <v>74.86</v>
      </c>
      <c r="H212" s="31">
        <f t="shared" si="19"/>
        <v>74.733333333333334</v>
      </c>
      <c r="I212" s="31">
        <f t="shared" si="20"/>
        <v>0.74910621804938349</v>
      </c>
      <c r="J212" s="33"/>
      <c r="K212" s="33"/>
      <c r="L212" s="33"/>
      <c r="M212" s="32">
        <v>41000</v>
      </c>
      <c r="N212" s="96">
        <v>1775.06</v>
      </c>
      <c r="O212" s="33">
        <f t="shared" si="21"/>
        <v>1774.9866666666665</v>
      </c>
      <c r="P212" s="33"/>
      <c r="Q212" s="33"/>
    </row>
    <row r="213" spans="6:17" x14ac:dyDescent="0.25">
      <c r="F213" s="32">
        <v>40664</v>
      </c>
      <c r="G213" s="7">
        <v>75.069999999999993</v>
      </c>
      <c r="H213" s="31">
        <f t="shared" si="19"/>
        <v>74.899999999999991</v>
      </c>
      <c r="I213" s="31">
        <f t="shared" si="20"/>
        <v>0.7507768385178254</v>
      </c>
      <c r="J213" s="33"/>
      <c r="K213" s="33"/>
      <c r="L213" s="33"/>
      <c r="M213" s="32">
        <v>41030</v>
      </c>
      <c r="N213" s="96">
        <v>1793.28</v>
      </c>
      <c r="O213" s="33">
        <f t="shared" si="21"/>
        <v>1778.2266666666665</v>
      </c>
      <c r="P213" s="33"/>
      <c r="Q213" s="33"/>
    </row>
    <row r="214" spans="6:17" x14ac:dyDescent="0.25">
      <c r="F214" s="32">
        <v>40695</v>
      </c>
      <c r="G214" s="7">
        <v>75.31</v>
      </c>
      <c r="H214" s="31">
        <f t="shared" si="19"/>
        <v>75.08</v>
      </c>
      <c r="I214" s="31">
        <f t="shared" si="20"/>
        <v>0.75258110862374283</v>
      </c>
      <c r="J214" s="33"/>
      <c r="K214" s="33"/>
      <c r="L214" s="33"/>
      <c r="M214" s="32">
        <v>41061</v>
      </c>
      <c r="N214" s="96">
        <v>1792.63</v>
      </c>
      <c r="O214" s="33">
        <f t="shared" si="21"/>
        <v>1786.99</v>
      </c>
      <c r="P214" s="33"/>
      <c r="Q214" s="33"/>
    </row>
    <row r="215" spans="6:17" x14ac:dyDescent="0.25">
      <c r="F215" s="32">
        <v>40725</v>
      </c>
      <c r="G215" s="7">
        <v>75.42</v>
      </c>
      <c r="H215" s="31">
        <f t="shared" si="19"/>
        <v>75.266666666666666</v>
      </c>
      <c r="I215" s="31">
        <f t="shared" si="20"/>
        <v>0.75445220354839782</v>
      </c>
      <c r="J215" s="33"/>
      <c r="K215" s="33"/>
      <c r="L215" s="33"/>
      <c r="M215" s="32">
        <v>41091</v>
      </c>
      <c r="N215" s="96">
        <v>1784.43</v>
      </c>
      <c r="O215" s="33">
        <f t="shared" si="21"/>
        <v>1790.1133333333335</v>
      </c>
      <c r="P215" s="33"/>
      <c r="Q215" s="33"/>
    </row>
    <row r="216" spans="6:17" x14ac:dyDescent="0.25">
      <c r="F216" s="32">
        <v>40756</v>
      </c>
      <c r="G216" s="7">
        <v>75.39</v>
      </c>
      <c r="H216" s="31">
        <f t="shared" si="19"/>
        <v>75.373333333333335</v>
      </c>
      <c r="I216" s="31">
        <f t="shared" si="20"/>
        <v>0.75552140064820072</v>
      </c>
      <c r="J216" s="33"/>
      <c r="K216" s="33"/>
      <c r="L216" s="33"/>
      <c r="M216" s="32">
        <v>41122</v>
      </c>
      <c r="N216" s="96">
        <v>1806.34</v>
      </c>
      <c r="O216" s="33">
        <f t="shared" si="21"/>
        <v>1794.4666666666669</v>
      </c>
      <c r="P216" s="33"/>
      <c r="Q216" s="33"/>
    </row>
    <row r="217" spans="6:17" x14ac:dyDescent="0.25">
      <c r="F217" s="32">
        <v>40787</v>
      </c>
      <c r="G217" s="7">
        <v>75.62</v>
      </c>
      <c r="H217" s="31">
        <f t="shared" si="19"/>
        <v>75.476666666666674</v>
      </c>
      <c r="I217" s="31">
        <f t="shared" si="20"/>
        <v>0.75655718533863481</v>
      </c>
      <c r="J217" s="33"/>
      <c r="K217" s="33"/>
      <c r="L217" s="33"/>
      <c r="M217" s="32">
        <v>41153</v>
      </c>
      <c r="N217" s="96">
        <v>1803.18</v>
      </c>
      <c r="O217" s="33">
        <f t="shared" si="21"/>
        <v>1797.9833333333333</v>
      </c>
      <c r="P217" s="33"/>
      <c r="Q217" s="33"/>
    </row>
    <row r="218" spans="6:17" x14ac:dyDescent="0.25">
      <c r="F218" s="32">
        <v>40817</v>
      </c>
      <c r="G218" s="7">
        <v>75.77</v>
      </c>
      <c r="H218" s="31">
        <f t="shared" si="19"/>
        <v>75.59333333333332</v>
      </c>
      <c r="I218" s="31">
        <f t="shared" si="20"/>
        <v>0.75772661966654398</v>
      </c>
      <c r="J218" s="33"/>
      <c r="K218" s="33"/>
      <c r="L218" s="33"/>
      <c r="M218" s="32">
        <v>41183</v>
      </c>
      <c r="N218" s="96">
        <v>1804.97</v>
      </c>
      <c r="O218" s="33">
        <f t="shared" si="21"/>
        <v>1804.83</v>
      </c>
      <c r="P218" s="33"/>
      <c r="Q218" s="33"/>
    </row>
    <row r="219" spans="6:17" x14ac:dyDescent="0.25">
      <c r="F219" s="32">
        <v>40848</v>
      </c>
      <c r="G219" s="7">
        <v>75.87</v>
      </c>
      <c r="H219" s="31">
        <f t="shared" si="19"/>
        <v>75.75333333333333</v>
      </c>
      <c r="I219" s="31">
        <f t="shared" si="20"/>
        <v>0.75933041531624845</v>
      </c>
      <c r="J219" s="33"/>
      <c r="K219" s="33"/>
      <c r="L219" s="33"/>
      <c r="M219" s="32">
        <v>41214</v>
      </c>
      <c r="N219" s="96">
        <v>1820.29</v>
      </c>
      <c r="O219" s="33">
        <f t="shared" si="21"/>
        <v>1809.4800000000002</v>
      </c>
      <c r="P219" s="33"/>
      <c r="Q219" s="33"/>
    </row>
    <row r="220" spans="6:17" x14ac:dyDescent="0.25">
      <c r="F220" s="32">
        <v>40878</v>
      </c>
      <c r="G220" s="7">
        <v>76.19</v>
      </c>
      <c r="H220" s="31">
        <f t="shared" si="19"/>
        <v>75.943333333333328</v>
      </c>
      <c r="I220" s="31">
        <f t="shared" si="20"/>
        <v>0.76123492265027226</v>
      </c>
      <c r="J220" s="33"/>
      <c r="K220" s="33"/>
      <c r="L220" s="33"/>
      <c r="M220" s="32">
        <v>41244</v>
      </c>
      <c r="N220" s="96">
        <v>1793.94</v>
      </c>
      <c r="O220" s="33">
        <f t="shared" si="21"/>
        <v>1806.4000000000003</v>
      </c>
      <c r="P220" s="33"/>
      <c r="Q220" s="33"/>
    </row>
    <row r="221" spans="6:17" x14ac:dyDescent="0.25">
      <c r="F221" s="32">
        <v>40909</v>
      </c>
      <c r="G221" s="7">
        <v>76.75</v>
      </c>
      <c r="H221" s="31">
        <f t="shared" si="19"/>
        <v>76.27</v>
      </c>
      <c r="I221" s="31">
        <f t="shared" si="20"/>
        <v>0.76450933876841853</v>
      </c>
      <c r="J221" s="33"/>
      <c r="K221" s="33"/>
      <c r="L221" s="33"/>
      <c r="M221" s="32">
        <v>41275</v>
      </c>
      <c r="N221" s="96">
        <v>1770.01</v>
      </c>
      <c r="O221" s="33">
        <f t="shared" si="21"/>
        <v>1794.7466666666667</v>
      </c>
      <c r="P221" s="33"/>
      <c r="Q221" s="33"/>
    </row>
    <row r="222" spans="6:17" x14ac:dyDescent="0.25">
      <c r="F222" s="32">
        <v>40940</v>
      </c>
      <c r="G222" s="7">
        <v>77.22</v>
      </c>
      <c r="H222" s="31">
        <f t="shared" si="19"/>
        <v>76.72</v>
      </c>
      <c r="I222" s="31">
        <f t="shared" si="20"/>
        <v>0.76902001403321196</v>
      </c>
      <c r="J222" s="33"/>
      <c r="K222" s="33"/>
      <c r="L222" s="33"/>
      <c r="M222" s="32">
        <v>41306</v>
      </c>
      <c r="N222" s="96">
        <v>1791.48</v>
      </c>
      <c r="O222" s="33">
        <f t="shared" si="21"/>
        <v>1785.1433333333334</v>
      </c>
      <c r="P222" s="33"/>
      <c r="Q222" s="33"/>
    </row>
    <row r="223" spans="6:17" x14ac:dyDescent="0.25">
      <c r="F223" s="32">
        <v>40969</v>
      </c>
      <c r="G223" s="7">
        <v>77.31</v>
      </c>
      <c r="H223" s="31">
        <f t="shared" si="19"/>
        <v>77.093333333333334</v>
      </c>
      <c r="I223" s="31">
        <f t="shared" si="20"/>
        <v>0.77276220388252193</v>
      </c>
      <c r="J223" s="33"/>
      <c r="K223" s="33"/>
      <c r="L223" s="33"/>
      <c r="M223" s="32">
        <v>41334</v>
      </c>
      <c r="N223" s="96">
        <v>1809.89</v>
      </c>
      <c r="O223" s="33">
        <f t="shared" si="21"/>
        <v>1790.46</v>
      </c>
      <c r="P223" s="33"/>
      <c r="Q223" s="33"/>
    </row>
    <row r="224" spans="6:17" x14ac:dyDescent="0.25">
      <c r="F224" s="32">
        <v>41000</v>
      </c>
      <c r="G224" s="7">
        <v>77.42</v>
      </c>
      <c r="H224" s="31">
        <f t="shared" si="19"/>
        <v>77.316666666666663</v>
      </c>
      <c r="I224" s="31">
        <f t="shared" si="20"/>
        <v>0.77500083531023412</v>
      </c>
      <c r="J224" s="33"/>
      <c r="K224" s="33"/>
      <c r="L224" s="33"/>
      <c r="M224" s="32">
        <v>41365</v>
      </c>
      <c r="N224" s="96">
        <v>1829.96</v>
      </c>
      <c r="O224" s="33">
        <f t="shared" si="21"/>
        <v>1810.4433333333334</v>
      </c>
      <c r="P224" s="33"/>
      <c r="Q224" s="33"/>
    </row>
    <row r="225" spans="6:17" x14ac:dyDescent="0.25">
      <c r="F225" s="32">
        <v>41030</v>
      </c>
      <c r="G225" s="7">
        <v>77.66</v>
      </c>
      <c r="H225" s="31">
        <f t="shared" si="19"/>
        <v>77.463333333333338</v>
      </c>
      <c r="I225" s="31">
        <f t="shared" si="20"/>
        <v>0.77647098132246317</v>
      </c>
      <c r="J225" s="33"/>
      <c r="K225" s="33"/>
      <c r="L225" s="33"/>
      <c r="M225" s="32">
        <v>41395</v>
      </c>
      <c r="N225" s="96">
        <v>1850.12</v>
      </c>
      <c r="O225" s="33">
        <f t="shared" si="21"/>
        <v>1829.99</v>
      </c>
      <c r="P225" s="33"/>
      <c r="Q225" s="33"/>
    </row>
    <row r="226" spans="6:17" x14ac:dyDescent="0.25">
      <c r="F226" s="32">
        <v>41061</v>
      </c>
      <c r="G226" s="7">
        <v>77.72</v>
      </c>
      <c r="H226" s="31">
        <f t="shared" si="19"/>
        <v>77.599999999999994</v>
      </c>
      <c r="I226" s="31">
        <f t="shared" si="20"/>
        <v>0.77784089010658553</v>
      </c>
      <c r="J226" s="33"/>
      <c r="K226" s="33"/>
      <c r="L226" s="33"/>
      <c r="M226" s="32">
        <v>41426</v>
      </c>
      <c r="N226" s="96">
        <v>1909.5</v>
      </c>
      <c r="O226" s="33">
        <f t="shared" si="21"/>
        <v>1863.1933333333334</v>
      </c>
      <c r="P226" s="33"/>
      <c r="Q226" s="33"/>
    </row>
    <row r="227" spans="6:17" x14ac:dyDescent="0.25">
      <c r="F227" s="32">
        <v>41091</v>
      </c>
      <c r="G227" s="7">
        <v>77.7</v>
      </c>
      <c r="H227" s="31">
        <f t="shared" si="19"/>
        <v>77.693333333333328</v>
      </c>
      <c r="I227" s="31">
        <f t="shared" si="20"/>
        <v>0.77877643756891302</v>
      </c>
      <c r="J227" s="33"/>
      <c r="K227" s="33"/>
      <c r="L227" s="33"/>
      <c r="M227" s="32">
        <v>41456</v>
      </c>
      <c r="N227" s="96">
        <v>1900.59</v>
      </c>
      <c r="O227" s="33">
        <f t="shared" si="21"/>
        <v>1886.7366666666667</v>
      </c>
      <c r="P227" s="33"/>
      <c r="Q227" s="33"/>
    </row>
    <row r="228" spans="6:17" x14ac:dyDescent="0.25">
      <c r="F228" s="32">
        <v>41122</v>
      </c>
      <c r="G228" s="7">
        <v>77.73</v>
      </c>
      <c r="H228" s="31">
        <f t="shared" si="19"/>
        <v>77.716666666666683</v>
      </c>
      <c r="I228" s="31">
        <f t="shared" si="20"/>
        <v>0.77901032443449514</v>
      </c>
      <c r="J228" s="33"/>
      <c r="K228" s="33"/>
      <c r="L228" s="33"/>
      <c r="M228" s="32">
        <v>41487</v>
      </c>
      <c r="N228" s="96">
        <v>1903.66</v>
      </c>
      <c r="O228" s="33">
        <f t="shared" si="21"/>
        <v>1904.5833333333333</v>
      </c>
      <c r="P228" s="33"/>
      <c r="Q228" s="33"/>
    </row>
    <row r="229" spans="6:17" x14ac:dyDescent="0.25">
      <c r="F229" s="32">
        <v>41153</v>
      </c>
      <c r="G229" s="7">
        <v>77.959999999999994</v>
      </c>
      <c r="H229" s="31">
        <f t="shared" si="19"/>
        <v>77.796666666666667</v>
      </c>
      <c r="I229" s="31">
        <f t="shared" si="20"/>
        <v>0.7798122222593471</v>
      </c>
      <c r="J229" s="33"/>
      <c r="K229" s="33"/>
      <c r="L229" s="33"/>
      <c r="M229" s="32">
        <v>41518</v>
      </c>
      <c r="N229" s="96">
        <v>1919.4</v>
      </c>
      <c r="O229" s="33">
        <f t="shared" si="21"/>
        <v>1907.8833333333332</v>
      </c>
      <c r="P229" s="33"/>
      <c r="Q229" s="33"/>
    </row>
    <row r="230" spans="6:17" x14ac:dyDescent="0.25">
      <c r="F230" s="32">
        <v>41183</v>
      </c>
      <c r="G230" s="7">
        <v>78.08</v>
      </c>
      <c r="H230" s="31">
        <f t="shared" si="19"/>
        <v>77.923333333333332</v>
      </c>
      <c r="I230" s="31">
        <f t="shared" si="20"/>
        <v>0.78108189381536297</v>
      </c>
      <c r="J230" s="33"/>
      <c r="K230" s="33"/>
      <c r="L230" s="33"/>
      <c r="M230" s="32">
        <v>41548</v>
      </c>
      <c r="N230" s="96">
        <v>1885.91</v>
      </c>
      <c r="O230" s="33">
        <f t="shared" si="21"/>
        <v>1902.99</v>
      </c>
      <c r="P230" s="33"/>
      <c r="Q230" s="33"/>
    </row>
    <row r="231" spans="6:17" x14ac:dyDescent="0.25">
      <c r="F231" s="32">
        <v>41214</v>
      </c>
      <c r="G231" s="7">
        <v>77.98</v>
      </c>
      <c r="H231" s="31">
        <f t="shared" si="19"/>
        <v>78.006666666666661</v>
      </c>
      <c r="I231" s="31">
        <f t="shared" si="20"/>
        <v>0.78191720404958398</v>
      </c>
      <c r="J231" s="33"/>
      <c r="K231" s="33"/>
      <c r="L231" s="33"/>
      <c r="M231" s="32">
        <v>41579</v>
      </c>
      <c r="N231" s="96">
        <v>1922.14</v>
      </c>
      <c r="O231" s="33">
        <f t="shared" si="21"/>
        <v>1909.1500000000003</v>
      </c>
      <c r="P231" s="33"/>
      <c r="Q231" s="33"/>
    </row>
    <row r="232" spans="6:17" x14ac:dyDescent="0.25">
      <c r="F232" s="32">
        <v>41244</v>
      </c>
      <c r="G232" s="7">
        <v>78.05</v>
      </c>
      <c r="H232" s="31">
        <f t="shared" si="19"/>
        <v>78.036666666666676</v>
      </c>
      <c r="I232" s="31">
        <f t="shared" si="20"/>
        <v>0.78221791573390365</v>
      </c>
      <c r="J232" s="33"/>
      <c r="K232" s="33"/>
      <c r="L232" s="33"/>
      <c r="M232" s="32">
        <v>41609</v>
      </c>
      <c r="N232" s="96">
        <v>1934.08</v>
      </c>
      <c r="O232" s="33">
        <f t="shared" si="21"/>
        <v>1914.0433333333333</v>
      </c>
      <c r="P232" s="33"/>
      <c r="Q232" s="33"/>
    </row>
    <row r="233" spans="6:17" x14ac:dyDescent="0.25">
      <c r="F233" s="32">
        <v>41275</v>
      </c>
      <c r="G233" s="7">
        <v>78.28</v>
      </c>
      <c r="H233" s="31">
        <f t="shared" si="19"/>
        <v>78.103333333333339</v>
      </c>
      <c r="I233" s="31">
        <f t="shared" si="20"/>
        <v>0.78288616392128041</v>
      </c>
      <c r="J233" s="33"/>
      <c r="K233" s="33"/>
      <c r="L233" s="33"/>
      <c r="M233" s="32">
        <v>41640</v>
      </c>
      <c r="N233" s="96">
        <v>1960.41</v>
      </c>
      <c r="O233" s="33">
        <f t="shared" si="21"/>
        <v>1938.8766666666668</v>
      </c>
      <c r="P233" s="33"/>
      <c r="Q233" s="33"/>
    </row>
    <row r="234" spans="6:17" x14ac:dyDescent="0.25">
      <c r="F234" s="32">
        <v>41306</v>
      </c>
      <c r="G234" s="7">
        <v>78.63</v>
      </c>
      <c r="H234" s="31">
        <f t="shared" si="19"/>
        <v>78.319999999999993</v>
      </c>
      <c r="I234" s="31">
        <f t="shared" si="20"/>
        <v>0.78505797053025483</v>
      </c>
      <c r="J234" s="33"/>
      <c r="K234" s="33"/>
      <c r="L234" s="33"/>
      <c r="M234" s="32">
        <v>41671</v>
      </c>
      <c r="N234" s="96">
        <v>2040.51</v>
      </c>
      <c r="O234" s="33">
        <f t="shared" si="21"/>
        <v>1978.3333333333333</v>
      </c>
      <c r="P234" s="33"/>
      <c r="Q234" s="33"/>
    </row>
    <row r="235" spans="6:17" x14ac:dyDescent="0.25">
      <c r="F235" s="32">
        <v>41334</v>
      </c>
      <c r="G235" s="7">
        <v>78.790000000000006</v>
      </c>
      <c r="H235" s="31">
        <f t="shared" si="19"/>
        <v>78.566666666666663</v>
      </c>
      <c r="I235" s="31">
        <f t="shared" si="20"/>
        <v>0.78753048882354904</v>
      </c>
      <c r="J235" s="33"/>
      <c r="K235" s="33"/>
      <c r="L235" s="33"/>
      <c r="M235" s="32">
        <v>41699</v>
      </c>
      <c r="N235" s="96">
        <v>2022.19</v>
      </c>
      <c r="O235" s="33">
        <f t="shared" si="21"/>
        <v>2007.7033333333336</v>
      </c>
      <c r="P235" s="33"/>
      <c r="Q235" s="33"/>
    </row>
    <row r="236" spans="6:17" x14ac:dyDescent="0.25">
      <c r="F236" s="32">
        <v>41365</v>
      </c>
      <c r="G236" s="7">
        <v>78.989999999999995</v>
      </c>
      <c r="H236" s="31">
        <f t="shared" si="19"/>
        <v>78.803333333333342</v>
      </c>
      <c r="I236" s="31">
        <f t="shared" si="20"/>
        <v>0.78990276988873676</v>
      </c>
      <c r="J236" s="33"/>
      <c r="K236" s="33"/>
      <c r="L236" s="33"/>
      <c r="M236" s="32">
        <v>41730</v>
      </c>
      <c r="N236" s="96">
        <v>1939.27</v>
      </c>
      <c r="O236" s="33">
        <f t="shared" si="21"/>
        <v>2000.6566666666665</v>
      </c>
      <c r="P236" s="33"/>
      <c r="Q236" s="33"/>
    </row>
    <row r="237" spans="6:17" x14ac:dyDescent="0.25">
      <c r="F237" s="32">
        <v>41395</v>
      </c>
      <c r="G237" s="7">
        <v>79.209999999999994</v>
      </c>
      <c r="H237" s="31">
        <f t="shared" si="19"/>
        <v>78.99666666666667</v>
      </c>
      <c r="I237" s="31">
        <f t="shared" si="20"/>
        <v>0.79184068963212939</v>
      </c>
      <c r="J237" s="33"/>
      <c r="K237" s="33"/>
      <c r="L237" s="33"/>
      <c r="M237" s="32">
        <v>41760</v>
      </c>
      <c r="N237" s="96">
        <v>1915.46</v>
      </c>
      <c r="O237" s="33">
        <f t="shared" si="21"/>
        <v>1958.9733333333334</v>
      </c>
      <c r="P237" s="33"/>
      <c r="Q237" s="33"/>
    </row>
    <row r="238" spans="6:17" x14ac:dyDescent="0.25">
      <c r="F238" s="32">
        <v>41426</v>
      </c>
      <c r="G238" s="7">
        <v>79.39</v>
      </c>
      <c r="H238" s="31">
        <f t="shared" si="19"/>
        <v>79.196666666666658</v>
      </c>
      <c r="I238" s="31">
        <f t="shared" si="20"/>
        <v>0.79384543419425968</v>
      </c>
      <c r="J238" s="33"/>
      <c r="K238" s="33"/>
      <c r="L238" s="33"/>
      <c r="M238" s="32">
        <v>41791</v>
      </c>
      <c r="N238" s="96">
        <v>1888.1</v>
      </c>
      <c r="O238" s="33">
        <f t="shared" si="21"/>
        <v>1914.2766666666666</v>
      </c>
      <c r="P238" s="33"/>
      <c r="Q238" s="33"/>
    </row>
    <row r="239" spans="6:17" x14ac:dyDescent="0.25">
      <c r="F239" s="32">
        <v>41456</v>
      </c>
      <c r="G239" s="7">
        <v>79.430000000000007</v>
      </c>
      <c r="H239" s="31">
        <f t="shared" si="19"/>
        <v>79.343333333333334</v>
      </c>
      <c r="I239" s="31">
        <f t="shared" si="20"/>
        <v>0.79531558020648863</v>
      </c>
      <c r="J239" s="33"/>
      <c r="K239" s="33"/>
      <c r="L239" s="33"/>
      <c r="M239" s="32">
        <v>41821</v>
      </c>
      <c r="N239" s="96">
        <v>1858.4</v>
      </c>
      <c r="O239" s="33">
        <f t="shared" si="21"/>
        <v>1887.32</v>
      </c>
      <c r="P239" s="33"/>
      <c r="Q239" s="33"/>
    </row>
    <row r="240" spans="6:17" x14ac:dyDescent="0.25">
      <c r="F240" s="32">
        <v>41487</v>
      </c>
      <c r="G240" s="7">
        <v>79.5</v>
      </c>
      <c r="H240" s="31">
        <f t="shared" si="19"/>
        <v>79.44</v>
      </c>
      <c r="I240" s="31">
        <f t="shared" si="20"/>
        <v>0.79628454007818494</v>
      </c>
      <c r="J240" s="33"/>
      <c r="K240" s="33"/>
      <c r="L240" s="33"/>
      <c r="M240" s="32">
        <v>41852</v>
      </c>
      <c r="N240" s="96">
        <v>1899.07</v>
      </c>
      <c r="O240" s="33">
        <f t="shared" si="21"/>
        <v>1881.8566666666666</v>
      </c>
      <c r="P240" s="33"/>
      <c r="Q240" s="33"/>
    </row>
    <row r="241" spans="6:17" x14ac:dyDescent="0.25">
      <c r="F241" s="32">
        <v>41518</v>
      </c>
      <c r="G241" s="7">
        <v>79.73</v>
      </c>
      <c r="H241" s="31">
        <f t="shared" si="19"/>
        <v>79.553333333333342</v>
      </c>
      <c r="I241" s="31">
        <f t="shared" si="20"/>
        <v>0.79742056199672562</v>
      </c>
      <c r="J241" s="33"/>
      <c r="K241" s="33"/>
      <c r="L241" s="33"/>
      <c r="M241" s="32">
        <v>41883</v>
      </c>
      <c r="N241" s="96">
        <v>1971.34</v>
      </c>
      <c r="O241" s="33">
        <f t="shared" si="21"/>
        <v>1909.6033333333335</v>
      </c>
      <c r="P241" s="33"/>
      <c r="Q241" s="33"/>
    </row>
    <row r="242" spans="6:17" x14ac:dyDescent="0.25">
      <c r="F242" s="32">
        <v>41548</v>
      </c>
      <c r="G242" s="7">
        <v>79.52</v>
      </c>
      <c r="H242" s="31">
        <f t="shared" si="19"/>
        <v>79.583333333333329</v>
      </c>
      <c r="I242" s="31">
        <f t="shared" si="20"/>
        <v>0.79772127368104506</v>
      </c>
      <c r="J242" s="33"/>
      <c r="K242" s="33"/>
      <c r="L242" s="33"/>
      <c r="M242" s="32">
        <v>41913</v>
      </c>
      <c r="N242" s="96">
        <v>2047.03</v>
      </c>
      <c r="O242" s="33">
        <f t="shared" si="21"/>
        <v>1972.4799999999998</v>
      </c>
      <c r="P242" s="33"/>
      <c r="Q242" s="33"/>
    </row>
    <row r="243" spans="6:17" x14ac:dyDescent="0.25">
      <c r="F243" s="32">
        <v>41579</v>
      </c>
      <c r="G243" s="7">
        <v>79.349999999999994</v>
      </c>
      <c r="H243" s="31">
        <f t="shared" si="19"/>
        <v>79.533333333333331</v>
      </c>
      <c r="I243" s="31">
        <f t="shared" si="20"/>
        <v>0.79722008754051255</v>
      </c>
      <c r="J243" s="33"/>
      <c r="K243" s="33"/>
      <c r="L243" s="33"/>
      <c r="M243" s="32">
        <v>41944</v>
      </c>
      <c r="N243" s="96">
        <v>2127.25</v>
      </c>
      <c r="O243" s="33">
        <f t="shared" si="21"/>
        <v>2048.54</v>
      </c>
      <c r="P243" s="33"/>
      <c r="Q243" s="33"/>
    </row>
    <row r="244" spans="6:17" x14ac:dyDescent="0.25">
      <c r="F244" s="32">
        <v>41609</v>
      </c>
      <c r="G244" s="7">
        <v>79.56</v>
      </c>
      <c r="H244" s="31">
        <f t="shared" si="19"/>
        <v>79.476666666666674</v>
      </c>
      <c r="I244" s="31">
        <f t="shared" si="20"/>
        <v>0.79665207658124237</v>
      </c>
      <c r="J244" s="33"/>
      <c r="K244" s="33"/>
      <c r="L244" s="33"/>
      <c r="M244" s="32">
        <v>41974</v>
      </c>
      <c r="N244" s="96">
        <v>2344.23</v>
      </c>
      <c r="O244" s="33">
        <f t="shared" si="21"/>
        <v>2172.8366666666666</v>
      </c>
      <c r="P244" s="33"/>
      <c r="Q244" s="33"/>
    </row>
    <row r="245" spans="6:17" x14ac:dyDescent="0.25">
      <c r="F245" s="32">
        <v>41640</v>
      </c>
      <c r="G245" s="7">
        <v>79.95</v>
      </c>
      <c r="H245" s="31">
        <f t="shared" si="19"/>
        <v>79.62</v>
      </c>
      <c r="I245" s="31">
        <f t="shared" si="20"/>
        <v>0.79808881018410238</v>
      </c>
      <c r="J245" s="33"/>
      <c r="K245" s="33"/>
      <c r="L245" s="33"/>
      <c r="M245" s="32">
        <v>42005</v>
      </c>
      <c r="N245" s="96">
        <v>2397.69</v>
      </c>
      <c r="O245" s="33">
        <f t="shared" si="21"/>
        <v>2289.7233333333334</v>
      </c>
      <c r="P245" s="33"/>
      <c r="Q245" s="33"/>
    </row>
    <row r="246" spans="6:17" x14ac:dyDescent="0.25">
      <c r="F246" s="32">
        <v>41671</v>
      </c>
      <c r="G246" s="7">
        <v>80.45</v>
      </c>
      <c r="H246" s="31">
        <f t="shared" si="19"/>
        <v>79.986666666666665</v>
      </c>
      <c r="I246" s="31">
        <f t="shared" si="20"/>
        <v>0.80176417521467469</v>
      </c>
      <c r="J246" s="33"/>
      <c r="K246" s="33"/>
      <c r="L246" s="33"/>
      <c r="M246" s="32">
        <v>42036</v>
      </c>
      <c r="N246" s="96">
        <v>2420.38</v>
      </c>
      <c r="O246" s="33">
        <f t="shared" si="21"/>
        <v>2387.4333333333334</v>
      </c>
      <c r="P246" s="33"/>
      <c r="Q246" s="33"/>
    </row>
    <row r="247" spans="6:17" x14ac:dyDescent="0.25">
      <c r="F247" s="32">
        <v>41699</v>
      </c>
      <c r="G247" s="7">
        <v>80.77</v>
      </c>
      <c r="H247" s="31">
        <f t="shared" si="19"/>
        <v>80.39</v>
      </c>
      <c r="I247" s="31">
        <f t="shared" si="20"/>
        <v>0.80580707674830432</v>
      </c>
      <c r="J247" s="33"/>
      <c r="K247" s="33"/>
      <c r="L247" s="33"/>
      <c r="M247" s="32">
        <v>42064</v>
      </c>
      <c r="N247" s="96">
        <v>2586.58</v>
      </c>
      <c r="O247" s="33">
        <f t="shared" si="21"/>
        <v>2468.2166666666667</v>
      </c>
      <c r="P247" s="33"/>
      <c r="Q247" s="33"/>
    </row>
    <row r="248" spans="6:17" x14ac:dyDescent="0.25">
      <c r="F248" s="32">
        <v>41730</v>
      </c>
      <c r="G248" s="7">
        <v>81.14</v>
      </c>
      <c r="H248" s="31">
        <f t="shared" si="19"/>
        <v>80.786666666666676</v>
      </c>
      <c r="I248" s="31">
        <f t="shared" si="20"/>
        <v>0.80978315346319629</v>
      </c>
      <c r="J248" s="33"/>
      <c r="K248" s="33"/>
      <c r="L248" s="33"/>
      <c r="M248" s="32">
        <v>42095</v>
      </c>
      <c r="N248" s="96">
        <v>2495.36</v>
      </c>
      <c r="O248" s="33">
        <f t="shared" si="21"/>
        <v>2500.7733333333331</v>
      </c>
      <c r="P248" s="33"/>
      <c r="Q248" s="33"/>
    </row>
    <row r="249" spans="6:17" x14ac:dyDescent="0.25">
      <c r="F249" s="32">
        <v>41760</v>
      </c>
      <c r="G249" s="7">
        <v>81.53</v>
      </c>
      <c r="H249" s="31">
        <f t="shared" si="19"/>
        <v>81.146666666666661</v>
      </c>
      <c r="I249" s="31">
        <f t="shared" si="20"/>
        <v>0.81339169367503084</v>
      </c>
      <c r="J249" s="33"/>
      <c r="K249" s="33"/>
      <c r="L249" s="33"/>
      <c r="M249" s="32">
        <v>42125</v>
      </c>
      <c r="N249" s="96">
        <v>2439.09</v>
      </c>
      <c r="O249" s="33">
        <f t="shared" si="21"/>
        <v>2507.0100000000002</v>
      </c>
      <c r="P249" s="33"/>
      <c r="Q249" s="33"/>
    </row>
    <row r="250" spans="6:17" x14ac:dyDescent="0.25">
      <c r="F250" s="32">
        <v>41791</v>
      </c>
      <c r="G250" s="7">
        <v>81.61</v>
      </c>
      <c r="H250" s="31">
        <f t="shared" si="19"/>
        <v>81.426666666666677</v>
      </c>
      <c r="I250" s="31">
        <f t="shared" si="20"/>
        <v>0.81619833606201353</v>
      </c>
      <c r="J250" s="33"/>
      <c r="K250" s="33"/>
      <c r="L250" s="33"/>
      <c r="M250" s="32">
        <v>42156</v>
      </c>
      <c r="N250" s="96">
        <v>2554.94</v>
      </c>
      <c r="O250" s="33">
        <f t="shared" si="21"/>
        <v>2496.4633333333336</v>
      </c>
      <c r="P250" s="33"/>
      <c r="Q250" s="33"/>
    </row>
    <row r="251" spans="6:17" x14ac:dyDescent="0.25">
      <c r="F251" s="32">
        <v>41821</v>
      </c>
      <c r="G251" s="7">
        <v>81.73</v>
      </c>
      <c r="H251" s="31">
        <f t="shared" si="19"/>
        <v>81.623333333333335</v>
      </c>
      <c r="I251" s="31">
        <f t="shared" si="20"/>
        <v>0.81816966821477499</v>
      </c>
      <c r="J251" s="33"/>
      <c r="K251" s="33"/>
      <c r="L251" s="33"/>
      <c r="M251" s="32">
        <v>42186</v>
      </c>
      <c r="N251" s="96">
        <v>2731.9</v>
      </c>
      <c r="O251" s="33">
        <f t="shared" si="21"/>
        <v>2575.31</v>
      </c>
      <c r="P251" s="33"/>
      <c r="Q251" s="33"/>
    </row>
    <row r="252" spans="6:17" x14ac:dyDescent="0.25">
      <c r="F252" s="32">
        <v>41852</v>
      </c>
      <c r="G252" s="7">
        <v>81.900000000000006</v>
      </c>
      <c r="H252" s="31">
        <f t="shared" si="19"/>
        <v>81.74666666666667</v>
      </c>
      <c r="I252" s="31">
        <f t="shared" si="20"/>
        <v>0.81940592736142204</v>
      </c>
      <c r="J252" s="33"/>
      <c r="K252" s="33"/>
      <c r="L252" s="33"/>
      <c r="M252" s="32">
        <v>42217</v>
      </c>
      <c r="N252" s="96">
        <v>3023.29</v>
      </c>
      <c r="O252" s="33">
        <f t="shared" si="21"/>
        <v>2770.0433333333335</v>
      </c>
      <c r="P252" s="33"/>
      <c r="Q252" s="33"/>
    </row>
    <row r="253" spans="6:17" x14ac:dyDescent="0.25">
      <c r="F253" s="32">
        <v>41883</v>
      </c>
      <c r="G253" s="7">
        <v>82.01</v>
      </c>
      <c r="H253" s="31">
        <f t="shared" si="19"/>
        <v>81.88</v>
      </c>
      <c r="I253" s="31">
        <f t="shared" si="20"/>
        <v>0.82074242373617556</v>
      </c>
      <c r="J253" s="33"/>
      <c r="K253" s="33"/>
      <c r="L253" s="33"/>
      <c r="M253" s="32">
        <v>42248</v>
      </c>
      <c r="N253" s="96">
        <v>3073.12</v>
      </c>
      <c r="O253" s="33">
        <f t="shared" si="21"/>
        <v>2942.7700000000004</v>
      </c>
      <c r="P253" s="33"/>
      <c r="Q253" s="33"/>
    </row>
    <row r="254" spans="6:17" x14ac:dyDescent="0.25">
      <c r="F254" s="32">
        <v>41913</v>
      </c>
      <c r="G254" s="7">
        <v>82.14</v>
      </c>
      <c r="H254" s="31">
        <f t="shared" si="19"/>
        <v>82.016666666666666</v>
      </c>
      <c r="I254" s="31">
        <f t="shared" si="20"/>
        <v>0.82211233252029803</v>
      </c>
      <c r="J254" s="33"/>
      <c r="K254" s="33"/>
      <c r="L254" s="33"/>
      <c r="M254" s="32">
        <v>42278</v>
      </c>
      <c r="N254" s="96">
        <v>2937.8500000000004</v>
      </c>
      <c r="O254" s="33">
        <f t="shared" si="21"/>
        <v>3011.42</v>
      </c>
      <c r="P254" s="33"/>
      <c r="Q254" s="33"/>
    </row>
    <row r="255" spans="6:17" x14ac:dyDescent="0.25">
      <c r="F255" s="32">
        <v>41944</v>
      </c>
      <c r="G255" s="7">
        <v>82.25</v>
      </c>
      <c r="H255" s="31">
        <f t="shared" si="19"/>
        <v>82.13333333333334</v>
      </c>
      <c r="I255" s="31">
        <f t="shared" si="20"/>
        <v>0.82328176684820742</v>
      </c>
      <c r="J255" s="33"/>
      <c r="K255" s="33"/>
      <c r="L255" s="33"/>
      <c r="M255" s="32">
        <v>42309</v>
      </c>
      <c r="N255" s="96">
        <v>2996.67</v>
      </c>
      <c r="O255" s="33">
        <f t="shared" si="21"/>
        <v>3002.5466666666666</v>
      </c>
      <c r="P255" s="33"/>
      <c r="Q255" s="33"/>
    </row>
    <row r="256" spans="6:17" x14ac:dyDescent="0.25">
      <c r="F256" s="32">
        <v>41974</v>
      </c>
      <c r="G256" s="7">
        <v>82.47</v>
      </c>
      <c r="H256" s="31">
        <f t="shared" si="19"/>
        <v>82.286666666666662</v>
      </c>
      <c r="I256" s="31">
        <f t="shared" si="20"/>
        <v>0.82481873767917402</v>
      </c>
      <c r="J256" s="33"/>
      <c r="K256" s="33"/>
      <c r="L256" s="33"/>
      <c r="M256" s="32">
        <v>42339</v>
      </c>
      <c r="N256" s="96">
        <v>3244.51</v>
      </c>
      <c r="O256" s="33">
        <f t="shared" si="21"/>
        <v>3059.6766666666667</v>
      </c>
      <c r="P256" s="33"/>
      <c r="Q256" s="33"/>
    </row>
    <row r="257" spans="6:17" x14ac:dyDescent="0.25">
      <c r="F257" s="32">
        <v>42005</v>
      </c>
      <c r="G257" s="7">
        <v>83</v>
      </c>
      <c r="H257" s="31">
        <f t="shared" si="19"/>
        <v>82.573333333333338</v>
      </c>
      <c r="I257" s="31">
        <f t="shared" si="20"/>
        <v>0.82769220488489426</v>
      </c>
      <c r="J257" s="33"/>
      <c r="K257" s="33"/>
      <c r="L257" s="33"/>
      <c r="M257" s="32">
        <v>42370</v>
      </c>
      <c r="N257" s="96">
        <v>3284.03</v>
      </c>
      <c r="O257" s="33">
        <f t="shared" si="21"/>
        <v>3175.07</v>
      </c>
      <c r="P257" s="33"/>
      <c r="Q257" s="33"/>
    </row>
    <row r="258" spans="6:17" x14ac:dyDescent="0.25">
      <c r="F258" s="32">
        <v>42036</v>
      </c>
      <c r="G258" s="7">
        <v>83.96</v>
      </c>
      <c r="H258" s="31">
        <f t="shared" si="19"/>
        <v>83.143333333333331</v>
      </c>
      <c r="I258" s="31">
        <f t="shared" si="20"/>
        <v>0.83340572688696579</v>
      </c>
      <c r="J258" s="33"/>
      <c r="K258" s="33"/>
      <c r="L258" s="33"/>
      <c r="M258" s="32">
        <v>42401</v>
      </c>
      <c r="N258" s="96">
        <v>3357.5</v>
      </c>
      <c r="O258" s="33">
        <f t="shared" si="21"/>
        <v>3295.3466666666668</v>
      </c>
      <c r="P258" s="33"/>
      <c r="Q258" s="33"/>
    </row>
    <row r="259" spans="6:17" x14ac:dyDescent="0.25">
      <c r="F259" s="32">
        <v>42064</v>
      </c>
      <c r="G259" s="7">
        <v>84.45</v>
      </c>
      <c r="H259" s="31">
        <f t="shared" si="19"/>
        <v>83.803333333333327</v>
      </c>
      <c r="I259" s="31">
        <f t="shared" si="20"/>
        <v>0.84002138394199599</v>
      </c>
      <c r="J259" s="33"/>
      <c r="K259" s="33"/>
      <c r="L259" s="33"/>
      <c r="M259" s="32">
        <v>42430</v>
      </c>
      <c r="N259" s="96">
        <v>3145.26</v>
      </c>
      <c r="O259" s="33">
        <f t="shared" si="21"/>
        <v>3262.2633333333338</v>
      </c>
      <c r="P259" s="33"/>
      <c r="Q259" s="33"/>
    </row>
    <row r="260" spans="6:17" x14ac:dyDescent="0.25">
      <c r="F260" s="32">
        <v>42095</v>
      </c>
      <c r="G260" s="7">
        <v>84.9</v>
      </c>
      <c r="H260" s="31">
        <f t="shared" si="19"/>
        <v>84.436666666666667</v>
      </c>
      <c r="I260" s="31">
        <f t="shared" si="20"/>
        <v>0.84636974172207557</v>
      </c>
      <c r="J260" s="33"/>
      <c r="K260" s="33"/>
      <c r="L260" s="33"/>
      <c r="M260" s="32">
        <v>42461</v>
      </c>
      <c r="N260" s="96">
        <v>2998.71</v>
      </c>
      <c r="O260" s="33">
        <f t="shared" si="21"/>
        <v>3167.1566666666672</v>
      </c>
      <c r="P260" s="33"/>
      <c r="Q260" s="33"/>
    </row>
    <row r="261" spans="6:17" x14ac:dyDescent="0.25">
      <c r="F261" s="32">
        <v>42125</v>
      </c>
      <c r="G261" s="7">
        <v>85.12</v>
      </c>
      <c r="H261" s="31">
        <f t="shared" si="19"/>
        <v>84.823333333333338</v>
      </c>
      <c r="I261" s="31">
        <f t="shared" si="20"/>
        <v>0.85024558120886096</v>
      </c>
      <c r="J261" s="33"/>
      <c r="K261" s="33"/>
      <c r="L261" s="33"/>
      <c r="M261" s="32">
        <v>42491</v>
      </c>
      <c r="N261" s="96">
        <v>2988.38</v>
      </c>
      <c r="O261" s="33">
        <f t="shared" si="21"/>
        <v>3044.1166666666668</v>
      </c>
      <c r="P261" s="33"/>
      <c r="Q261" s="33"/>
    </row>
    <row r="262" spans="6:17" x14ac:dyDescent="0.25">
      <c r="F262" s="32">
        <v>42156</v>
      </c>
      <c r="G262" s="7">
        <v>85.21</v>
      </c>
      <c r="H262" s="31">
        <f t="shared" si="19"/>
        <v>85.076666666666668</v>
      </c>
      <c r="I262" s="31">
        <f t="shared" si="20"/>
        <v>0.85278492432089281</v>
      </c>
      <c r="J262" s="33"/>
      <c r="K262" s="33"/>
      <c r="L262" s="33"/>
      <c r="M262" s="32">
        <v>42522</v>
      </c>
      <c r="N262" s="96">
        <v>2991.68</v>
      </c>
      <c r="O262" s="33">
        <f t="shared" si="21"/>
        <v>2992.9233333333336</v>
      </c>
      <c r="P262" s="33"/>
      <c r="Q262" s="33"/>
    </row>
    <row r="263" spans="6:17" x14ac:dyDescent="0.25">
      <c r="F263" s="32">
        <v>42186</v>
      </c>
      <c r="G263" s="7">
        <v>85.37</v>
      </c>
      <c r="H263" s="31">
        <f t="shared" ref="H263:H326" si="22">+AVERAGE(G261:G263)</f>
        <v>85.233333333333334</v>
      </c>
      <c r="I263" s="31">
        <f t="shared" ref="I263:I326" si="23">+H263/$H$304</f>
        <v>0.85435530756122824</v>
      </c>
      <c r="J263" s="33"/>
      <c r="K263" s="33"/>
      <c r="L263" s="33"/>
      <c r="M263" s="32">
        <v>42552</v>
      </c>
      <c r="N263" s="96">
        <v>2963.99</v>
      </c>
      <c r="O263" s="33">
        <f t="shared" ref="O263:O313" si="24">+AVERAGE(N261:N263)</f>
        <v>2981.35</v>
      </c>
      <c r="P263" s="33"/>
      <c r="Q263" s="33"/>
    </row>
    <row r="264" spans="6:17" x14ac:dyDescent="0.25">
      <c r="F264" s="32">
        <v>42217</v>
      </c>
      <c r="G264" s="7">
        <v>85.78</v>
      </c>
      <c r="H264" s="31">
        <f t="shared" si="22"/>
        <v>85.453333333333333</v>
      </c>
      <c r="I264" s="31">
        <f t="shared" si="23"/>
        <v>0.8565605265795716</v>
      </c>
      <c r="J264" s="33"/>
      <c r="K264" s="33"/>
      <c r="L264" s="33"/>
      <c r="M264" s="32">
        <v>42583</v>
      </c>
      <c r="N264" s="96">
        <v>2963.82</v>
      </c>
      <c r="O264" s="33">
        <f t="shared" si="24"/>
        <v>2973.1633333333334</v>
      </c>
      <c r="P264" s="33"/>
      <c r="Q264" s="33"/>
    </row>
    <row r="265" spans="6:17" x14ac:dyDescent="0.25">
      <c r="F265" s="32">
        <v>42248</v>
      </c>
      <c r="G265" s="7">
        <v>86.39</v>
      </c>
      <c r="H265" s="31">
        <f t="shared" si="22"/>
        <v>85.846666666666678</v>
      </c>
      <c r="I265" s="31">
        <f t="shared" si="23"/>
        <v>0.86050319088509486</v>
      </c>
      <c r="J265" s="33"/>
      <c r="K265" s="33"/>
      <c r="L265" s="33"/>
      <c r="M265" s="32">
        <v>42614</v>
      </c>
      <c r="N265" s="96">
        <v>2921.15</v>
      </c>
      <c r="O265" s="33">
        <f t="shared" si="24"/>
        <v>2949.6533333333332</v>
      </c>
      <c r="P265" s="33"/>
      <c r="Q265" s="33"/>
    </row>
    <row r="266" spans="6:17" x14ac:dyDescent="0.25">
      <c r="F266" s="32">
        <v>42278</v>
      </c>
      <c r="G266" s="7">
        <v>86.98</v>
      </c>
      <c r="H266" s="31">
        <f t="shared" si="22"/>
        <v>86.38333333333334</v>
      </c>
      <c r="I266" s="31">
        <f t="shared" si="23"/>
        <v>0.8658825887934779</v>
      </c>
      <c r="J266" s="33"/>
      <c r="K266" s="33"/>
      <c r="L266" s="33"/>
      <c r="M266" s="32">
        <v>42644</v>
      </c>
      <c r="N266" s="96">
        <v>2932.61</v>
      </c>
      <c r="O266" s="33">
        <f t="shared" si="24"/>
        <v>2939.1933333333332</v>
      </c>
      <c r="P266" s="33"/>
      <c r="Q266" s="33"/>
    </row>
    <row r="267" spans="6:17" x14ac:dyDescent="0.25">
      <c r="F267" s="32">
        <v>42309</v>
      </c>
      <c r="G267" s="7">
        <v>87.51</v>
      </c>
      <c r="H267" s="31">
        <f t="shared" si="22"/>
        <v>86.96</v>
      </c>
      <c r="I267" s="31">
        <f t="shared" si="23"/>
        <v>0.87166293561428709</v>
      </c>
      <c r="J267" s="33"/>
      <c r="K267" s="33"/>
      <c r="L267" s="33"/>
      <c r="M267" s="32">
        <v>42675</v>
      </c>
      <c r="N267" s="96">
        <v>3106.4</v>
      </c>
      <c r="O267" s="33">
        <f t="shared" si="24"/>
        <v>2986.72</v>
      </c>
      <c r="P267" s="33"/>
      <c r="Q267" s="33"/>
    </row>
    <row r="268" spans="6:17" x14ac:dyDescent="0.25">
      <c r="F268" s="32">
        <v>42339</v>
      </c>
      <c r="G268" s="7">
        <v>88.05</v>
      </c>
      <c r="H268" s="31">
        <f t="shared" si="22"/>
        <v>87.513333333333335</v>
      </c>
      <c r="I268" s="31">
        <f t="shared" si="23"/>
        <v>0.87720939556951449</v>
      </c>
      <c r="J268" s="33"/>
      <c r="K268" s="33"/>
      <c r="L268" s="33"/>
      <c r="M268" s="32">
        <v>42705</v>
      </c>
      <c r="N268" s="96">
        <v>3009.53</v>
      </c>
      <c r="O268" s="33">
        <f t="shared" si="24"/>
        <v>3016.1800000000003</v>
      </c>
      <c r="P268" s="33"/>
      <c r="Q268" s="33"/>
    </row>
    <row r="269" spans="6:17" x14ac:dyDescent="0.25">
      <c r="F269" s="32">
        <v>42370</v>
      </c>
      <c r="G269" s="7">
        <v>89.19</v>
      </c>
      <c r="H269" s="31">
        <f t="shared" si="22"/>
        <v>88.25</v>
      </c>
      <c r="I269" s="31">
        <f t="shared" si="23"/>
        <v>0.88459353804002805</v>
      </c>
      <c r="J269" s="33"/>
      <c r="K269" s="33"/>
      <c r="L269" s="33"/>
      <c r="M269" s="32">
        <v>42736</v>
      </c>
      <c r="N269" s="96">
        <v>2944.65</v>
      </c>
      <c r="O269" s="33">
        <f t="shared" si="24"/>
        <v>3020.1933333333332</v>
      </c>
      <c r="P269" s="33"/>
      <c r="Q269" s="33"/>
    </row>
    <row r="270" spans="6:17" x14ac:dyDescent="0.25">
      <c r="F270" s="32">
        <v>42401</v>
      </c>
      <c r="G270" s="7">
        <v>90.33</v>
      </c>
      <c r="H270" s="31">
        <f t="shared" si="22"/>
        <v>89.19</v>
      </c>
      <c r="I270" s="31">
        <f t="shared" si="23"/>
        <v>0.89401583748204083</v>
      </c>
      <c r="J270" s="33"/>
      <c r="K270" s="33"/>
      <c r="L270" s="33"/>
      <c r="M270" s="32">
        <v>42767</v>
      </c>
      <c r="N270" s="96">
        <v>2881.68</v>
      </c>
      <c r="O270" s="33">
        <f t="shared" si="24"/>
        <v>2945.2866666666669</v>
      </c>
      <c r="P270" s="33"/>
      <c r="Q270" s="33"/>
    </row>
    <row r="271" spans="6:17" x14ac:dyDescent="0.25">
      <c r="F271" s="32">
        <v>42430</v>
      </c>
      <c r="G271" s="7">
        <v>91.18</v>
      </c>
      <c r="H271" s="31">
        <f t="shared" si="22"/>
        <v>90.233333333333334</v>
      </c>
      <c r="I271" s="31">
        <f t="shared" si="23"/>
        <v>0.90447392161448759</v>
      </c>
      <c r="J271" s="33"/>
      <c r="K271" s="33"/>
      <c r="L271" s="33"/>
      <c r="M271" s="32">
        <v>42795</v>
      </c>
      <c r="N271" s="96">
        <v>2943.49</v>
      </c>
      <c r="O271" s="33">
        <f t="shared" si="24"/>
        <v>2923.2733333333331</v>
      </c>
      <c r="P271" s="33"/>
      <c r="Q271" s="33"/>
    </row>
    <row r="272" spans="6:17" x14ac:dyDescent="0.25">
      <c r="F272" s="32">
        <v>42461</v>
      </c>
      <c r="G272" s="7">
        <v>91.63</v>
      </c>
      <c r="H272" s="31">
        <f t="shared" si="22"/>
        <v>91.046666666666667</v>
      </c>
      <c r="I272" s="31">
        <f t="shared" si="23"/>
        <v>0.9126265495004845</v>
      </c>
      <c r="J272" s="33"/>
      <c r="K272" s="33"/>
      <c r="L272" s="33"/>
      <c r="M272" s="32">
        <v>42826</v>
      </c>
      <c r="N272" s="96">
        <v>2873.55</v>
      </c>
      <c r="O272" s="33">
        <f t="shared" si="24"/>
        <v>2899.5733333333337</v>
      </c>
      <c r="P272" s="33"/>
      <c r="Q272" s="33"/>
    </row>
    <row r="273" spans="6:17" x14ac:dyDescent="0.25">
      <c r="F273" s="32">
        <v>42491</v>
      </c>
      <c r="G273" s="7">
        <v>92.1</v>
      </c>
      <c r="H273" s="31">
        <f t="shared" si="22"/>
        <v>91.636666666666656</v>
      </c>
      <c r="I273" s="31">
        <f t="shared" si="23"/>
        <v>0.91854054595876899</v>
      </c>
      <c r="J273" s="33"/>
      <c r="K273" s="33"/>
      <c r="L273" s="33"/>
      <c r="M273" s="32">
        <v>42856</v>
      </c>
      <c r="N273" s="96">
        <v>2924</v>
      </c>
      <c r="O273" s="33">
        <f t="shared" si="24"/>
        <v>2913.6800000000003</v>
      </c>
      <c r="P273" s="33"/>
      <c r="Q273" s="33"/>
    </row>
    <row r="274" spans="6:17" x14ac:dyDescent="0.25">
      <c r="F274" s="32">
        <v>42522</v>
      </c>
      <c r="G274" s="7">
        <v>92.54</v>
      </c>
      <c r="H274" s="31">
        <f t="shared" si="22"/>
        <v>92.089999999999989</v>
      </c>
      <c r="I274" s="31">
        <f t="shared" si="23"/>
        <v>0.92308463363293114</v>
      </c>
      <c r="J274" s="33"/>
      <c r="K274" s="33"/>
      <c r="L274" s="33"/>
      <c r="M274" s="32">
        <v>42887</v>
      </c>
      <c r="N274" s="96">
        <v>2958.36</v>
      </c>
      <c r="O274" s="33">
        <f t="shared" si="24"/>
        <v>2918.6366666666668</v>
      </c>
      <c r="P274" s="33"/>
      <c r="Q274" s="33"/>
    </row>
    <row r="275" spans="6:17" x14ac:dyDescent="0.25">
      <c r="F275" s="32">
        <v>42552</v>
      </c>
      <c r="G275" s="7">
        <v>93.02</v>
      </c>
      <c r="H275" s="31">
        <f t="shared" si="22"/>
        <v>92.553333333333327</v>
      </c>
      <c r="I275" s="31">
        <f t="shared" si="23"/>
        <v>0.92772895853519988</v>
      </c>
      <c r="J275" s="33"/>
      <c r="K275" s="33"/>
      <c r="L275" s="33"/>
      <c r="M275" s="32">
        <v>42917</v>
      </c>
      <c r="N275" s="96">
        <v>3038.76</v>
      </c>
      <c r="O275" s="33">
        <f t="shared" si="24"/>
        <v>2973.7066666666669</v>
      </c>
      <c r="P275" s="33"/>
      <c r="Q275" s="33"/>
    </row>
    <row r="276" spans="6:17" x14ac:dyDescent="0.25">
      <c r="F276" s="32">
        <v>42583</v>
      </c>
      <c r="G276" s="7">
        <v>92.73</v>
      </c>
      <c r="H276" s="31">
        <f t="shared" si="22"/>
        <v>92.763333333333335</v>
      </c>
      <c r="I276" s="31">
        <f t="shared" si="23"/>
        <v>0.92983394032543687</v>
      </c>
      <c r="J276" s="33"/>
      <c r="K276" s="33"/>
      <c r="L276" s="33"/>
      <c r="M276" s="32">
        <v>42948</v>
      </c>
      <c r="N276" s="96">
        <v>2972.62</v>
      </c>
      <c r="O276" s="33">
        <f t="shared" si="24"/>
        <v>2989.9133333333339</v>
      </c>
      <c r="P276" s="33"/>
      <c r="Q276" s="33"/>
    </row>
    <row r="277" spans="6:17" x14ac:dyDescent="0.25">
      <c r="F277" s="32">
        <v>42614</v>
      </c>
      <c r="G277" s="7">
        <v>92.68</v>
      </c>
      <c r="H277" s="31">
        <f t="shared" si="22"/>
        <v>92.81</v>
      </c>
      <c r="I277" s="31">
        <f t="shared" si="23"/>
        <v>0.93030171405660067</v>
      </c>
      <c r="J277" s="33"/>
      <c r="K277" s="33"/>
      <c r="L277" s="33"/>
      <c r="M277" s="32">
        <v>42979</v>
      </c>
      <c r="N277" s="96">
        <v>2918.49</v>
      </c>
      <c r="O277" s="33">
        <f t="shared" si="24"/>
        <v>2976.623333333333</v>
      </c>
      <c r="P277" s="33"/>
      <c r="Q277" s="33"/>
    </row>
    <row r="278" spans="6:17" x14ac:dyDescent="0.25">
      <c r="F278" s="32">
        <v>42644</v>
      </c>
      <c r="G278" s="7">
        <v>92.62</v>
      </c>
      <c r="H278" s="31">
        <f t="shared" si="22"/>
        <v>92.676666666666677</v>
      </c>
      <c r="I278" s="31">
        <f t="shared" si="23"/>
        <v>0.92896521768184714</v>
      </c>
      <c r="J278" s="33"/>
      <c r="K278" s="33"/>
      <c r="L278" s="33"/>
      <c r="M278" s="32">
        <v>43009</v>
      </c>
      <c r="N278" s="96">
        <v>2955.06</v>
      </c>
      <c r="O278" s="33">
        <f t="shared" si="24"/>
        <v>2948.7233333333334</v>
      </c>
      <c r="P278" s="33"/>
      <c r="Q278" s="33"/>
    </row>
    <row r="279" spans="6:17" x14ac:dyDescent="0.25">
      <c r="F279" s="32">
        <v>42675</v>
      </c>
      <c r="G279" s="7">
        <v>92.73</v>
      </c>
      <c r="H279" s="31">
        <f t="shared" si="22"/>
        <v>92.676666666666677</v>
      </c>
      <c r="I279" s="31">
        <f t="shared" si="23"/>
        <v>0.92896521768184714</v>
      </c>
      <c r="J279" s="33"/>
      <c r="K279" s="33"/>
      <c r="L279" s="33"/>
      <c r="M279" s="32">
        <v>43040</v>
      </c>
      <c r="N279" s="96">
        <v>3013.17</v>
      </c>
      <c r="O279" s="33">
        <f t="shared" si="24"/>
        <v>2962.24</v>
      </c>
      <c r="P279" s="33"/>
      <c r="Q279" s="33"/>
    </row>
    <row r="280" spans="6:17" x14ac:dyDescent="0.25">
      <c r="F280" s="32">
        <v>42705</v>
      </c>
      <c r="G280" s="7">
        <v>93.11</v>
      </c>
      <c r="H280" s="31">
        <f t="shared" si="22"/>
        <v>92.820000000000007</v>
      </c>
      <c r="I280" s="31">
        <f t="shared" si="23"/>
        <v>0.93040195128470715</v>
      </c>
      <c r="J280" s="33"/>
      <c r="K280" s="33"/>
      <c r="L280" s="33"/>
      <c r="M280" s="32">
        <v>43070</v>
      </c>
      <c r="N280" s="96">
        <v>2991.42</v>
      </c>
      <c r="O280" s="33">
        <f t="shared" si="24"/>
        <v>2986.5499999999997</v>
      </c>
      <c r="P280" s="33"/>
      <c r="Q280" s="33"/>
    </row>
    <row r="281" spans="6:17" x14ac:dyDescent="0.25">
      <c r="F281" s="32">
        <v>42736</v>
      </c>
      <c r="G281" s="7">
        <v>94.07</v>
      </c>
      <c r="H281" s="31">
        <f t="shared" si="22"/>
        <v>93.303333333333327</v>
      </c>
      <c r="I281" s="31">
        <f t="shared" si="23"/>
        <v>0.93524675064318885</v>
      </c>
      <c r="J281" s="33"/>
      <c r="K281" s="33"/>
      <c r="L281" s="33"/>
      <c r="M281" s="32">
        <v>43101</v>
      </c>
      <c r="N281" s="96">
        <v>2867.68</v>
      </c>
      <c r="O281" s="33">
        <f t="shared" si="24"/>
        <v>2957.4233333333336</v>
      </c>
      <c r="P281" s="33"/>
      <c r="Q281" s="33"/>
    </row>
    <row r="282" spans="6:17" x14ac:dyDescent="0.25">
      <c r="F282" s="32">
        <v>42767</v>
      </c>
      <c r="G282" s="7">
        <v>95.01</v>
      </c>
      <c r="H282" s="31">
        <f t="shared" si="22"/>
        <v>94.063333333333333</v>
      </c>
      <c r="I282" s="31">
        <f t="shared" si="23"/>
        <v>0.94286477997928431</v>
      </c>
      <c r="J282" s="33"/>
      <c r="K282" s="33"/>
      <c r="L282" s="33"/>
      <c r="M282" s="32">
        <v>43132</v>
      </c>
      <c r="N282" s="96">
        <v>2860</v>
      </c>
      <c r="O282" s="33">
        <f t="shared" si="24"/>
        <v>2906.3666666666668</v>
      </c>
      <c r="P282" s="33"/>
      <c r="Q282" s="33"/>
    </row>
    <row r="283" spans="6:17" x14ac:dyDescent="0.25">
      <c r="F283" s="32">
        <v>42795</v>
      </c>
      <c r="G283" s="7">
        <v>95.46</v>
      </c>
      <c r="H283" s="31">
        <f t="shared" si="22"/>
        <v>94.84666666666665</v>
      </c>
      <c r="I283" s="31">
        <f t="shared" si="23"/>
        <v>0.95071669618096144</v>
      </c>
      <c r="J283" s="33"/>
      <c r="K283" s="33"/>
      <c r="L283" s="33"/>
      <c r="M283" s="32">
        <v>43160</v>
      </c>
      <c r="N283" s="96">
        <v>2852.46</v>
      </c>
      <c r="O283" s="33">
        <f t="shared" si="24"/>
        <v>2860.0466666666666</v>
      </c>
      <c r="P283" s="33"/>
      <c r="Q283" s="33"/>
    </row>
    <row r="284" spans="6:17" x14ac:dyDescent="0.25">
      <c r="F284" s="32">
        <v>42826</v>
      </c>
      <c r="G284" s="7">
        <v>95.91</v>
      </c>
      <c r="H284" s="31">
        <f t="shared" si="22"/>
        <v>95.46</v>
      </c>
      <c r="I284" s="31">
        <f t="shared" si="23"/>
        <v>0.95686457950482806</v>
      </c>
      <c r="J284" s="33"/>
      <c r="K284" s="33"/>
      <c r="L284" s="33"/>
      <c r="M284" s="32">
        <v>43191</v>
      </c>
      <c r="N284" s="96">
        <v>2765.96</v>
      </c>
      <c r="O284" s="33">
        <f t="shared" si="24"/>
        <v>2826.14</v>
      </c>
      <c r="P284" s="33"/>
      <c r="Q284" s="33"/>
    </row>
    <row r="285" spans="6:17" x14ac:dyDescent="0.25">
      <c r="F285" s="32">
        <v>42856</v>
      </c>
      <c r="G285" s="7">
        <v>96.12</v>
      </c>
      <c r="H285" s="31">
        <f t="shared" si="22"/>
        <v>95.83</v>
      </c>
      <c r="I285" s="31">
        <f t="shared" si="23"/>
        <v>0.9605733569447692</v>
      </c>
      <c r="J285" s="33"/>
      <c r="K285" s="33"/>
      <c r="L285" s="33"/>
      <c r="M285" s="32">
        <v>43221</v>
      </c>
      <c r="N285" s="96">
        <v>2862.95</v>
      </c>
      <c r="O285" s="33">
        <f t="shared" si="24"/>
        <v>2827.123333333333</v>
      </c>
      <c r="P285" s="33"/>
      <c r="Q285" s="33"/>
    </row>
    <row r="286" spans="6:17" x14ac:dyDescent="0.25">
      <c r="F286" s="32">
        <v>42887</v>
      </c>
      <c r="G286" s="7">
        <v>96.23</v>
      </c>
      <c r="H286" s="31">
        <f t="shared" si="22"/>
        <v>96.086666666666659</v>
      </c>
      <c r="I286" s="31">
        <f t="shared" si="23"/>
        <v>0.96314611246616988</v>
      </c>
      <c r="J286" s="33"/>
      <c r="K286" s="33"/>
      <c r="L286" s="33"/>
      <c r="M286" s="32">
        <v>43252</v>
      </c>
      <c r="N286" s="96">
        <v>2893.22</v>
      </c>
      <c r="O286" s="33">
        <f t="shared" si="24"/>
        <v>2840.7099999999996</v>
      </c>
      <c r="P286" s="33"/>
      <c r="Q286" s="33"/>
    </row>
    <row r="287" spans="6:17" x14ac:dyDescent="0.25">
      <c r="F287" s="32">
        <v>42917</v>
      </c>
      <c r="G287" s="7">
        <v>96.18</v>
      </c>
      <c r="H287" s="31">
        <f t="shared" si="22"/>
        <v>96.176666666666677</v>
      </c>
      <c r="I287" s="31">
        <f t="shared" si="23"/>
        <v>0.96404824751912865</v>
      </c>
      <c r="J287" s="33"/>
      <c r="K287" s="33"/>
      <c r="L287" s="33"/>
      <c r="M287" s="32">
        <v>43282</v>
      </c>
      <c r="N287" s="96">
        <v>2885.55</v>
      </c>
      <c r="O287" s="33">
        <f t="shared" si="24"/>
        <v>2880.5733333333337</v>
      </c>
      <c r="P287" s="33"/>
      <c r="Q287" s="33"/>
    </row>
    <row r="288" spans="6:17" x14ac:dyDescent="0.25">
      <c r="F288" s="32">
        <v>42948</v>
      </c>
      <c r="G288" s="7">
        <v>96.32</v>
      </c>
      <c r="H288" s="31">
        <f t="shared" si="22"/>
        <v>96.243333333333339</v>
      </c>
      <c r="I288" s="31">
        <f t="shared" si="23"/>
        <v>0.96471649570650542</v>
      </c>
      <c r="J288" s="33"/>
      <c r="K288" s="33"/>
      <c r="L288" s="33"/>
      <c r="M288" s="32">
        <v>43313</v>
      </c>
      <c r="N288" s="96">
        <v>2959.57</v>
      </c>
      <c r="O288" s="33">
        <f t="shared" si="24"/>
        <v>2912.78</v>
      </c>
      <c r="P288" s="33"/>
      <c r="Q288" s="33"/>
    </row>
    <row r="289" spans="6:17" x14ac:dyDescent="0.25">
      <c r="F289" s="32">
        <v>42979</v>
      </c>
      <c r="G289" s="7">
        <v>96.36</v>
      </c>
      <c r="H289" s="31">
        <f t="shared" si="22"/>
        <v>96.286666666666676</v>
      </c>
      <c r="I289" s="31">
        <f t="shared" si="23"/>
        <v>0.96515085702830039</v>
      </c>
      <c r="J289" s="33"/>
      <c r="K289" s="33"/>
      <c r="L289" s="33"/>
      <c r="M289" s="32">
        <v>43344</v>
      </c>
      <c r="N289" s="96">
        <v>3037.8</v>
      </c>
      <c r="O289" s="33">
        <f t="shared" si="24"/>
        <v>2960.9733333333338</v>
      </c>
      <c r="P289" s="33"/>
      <c r="Q289" s="33"/>
    </row>
    <row r="290" spans="6:17" x14ac:dyDescent="0.25">
      <c r="F290" s="32">
        <v>43009</v>
      </c>
      <c r="G290" s="7">
        <v>96.37</v>
      </c>
      <c r="H290" s="31">
        <f t="shared" si="22"/>
        <v>96.350000000000009</v>
      </c>
      <c r="I290" s="31">
        <f t="shared" si="23"/>
        <v>0.96578569280630833</v>
      </c>
      <c r="J290" s="33"/>
      <c r="K290" s="33"/>
      <c r="L290" s="33"/>
      <c r="M290" s="32">
        <v>43374</v>
      </c>
      <c r="N290" s="96">
        <v>3080.48</v>
      </c>
      <c r="O290" s="33">
        <f t="shared" si="24"/>
        <v>3025.9500000000003</v>
      </c>
      <c r="P290" s="33"/>
      <c r="Q290" s="33"/>
    </row>
    <row r="291" spans="6:17" x14ac:dyDescent="0.25">
      <c r="F291" s="32">
        <v>43040</v>
      </c>
      <c r="G291" s="7">
        <v>96.55</v>
      </c>
      <c r="H291" s="31">
        <f t="shared" si="22"/>
        <v>96.426666666666677</v>
      </c>
      <c r="I291" s="31">
        <f t="shared" si="23"/>
        <v>0.96655417822179168</v>
      </c>
      <c r="J291" s="33"/>
      <c r="K291" s="33"/>
      <c r="L291" s="33"/>
      <c r="M291" s="32">
        <v>43405</v>
      </c>
      <c r="N291" s="96">
        <v>3198.13</v>
      </c>
      <c r="O291" s="33">
        <f t="shared" si="24"/>
        <v>3105.47</v>
      </c>
      <c r="P291" s="33"/>
      <c r="Q291" s="33"/>
    </row>
    <row r="292" spans="6:17" x14ac:dyDescent="0.25">
      <c r="F292" s="32">
        <v>43070</v>
      </c>
      <c r="G292" s="7">
        <v>96.92</v>
      </c>
      <c r="H292" s="31">
        <f t="shared" si="22"/>
        <v>96.613333333333344</v>
      </c>
      <c r="I292" s="31">
        <f t="shared" si="23"/>
        <v>0.96842527314644666</v>
      </c>
      <c r="J292" s="33"/>
      <c r="K292" s="33"/>
      <c r="L292" s="33"/>
      <c r="M292" s="32">
        <v>43435</v>
      </c>
      <c r="N292" s="96">
        <v>3212.48</v>
      </c>
      <c r="O292" s="33">
        <f t="shared" si="24"/>
        <v>3163.6966666666667</v>
      </c>
      <c r="P292" s="33"/>
      <c r="Q292" s="33"/>
    </row>
    <row r="293" spans="6:17" x14ac:dyDescent="0.25">
      <c r="F293" s="32">
        <v>43101</v>
      </c>
      <c r="G293" s="7">
        <v>97.53</v>
      </c>
      <c r="H293" s="31">
        <f t="shared" si="22"/>
        <v>97</v>
      </c>
      <c r="I293" s="31">
        <f t="shared" si="23"/>
        <v>0.97230111263323193</v>
      </c>
      <c r="J293" s="33"/>
      <c r="K293" s="33"/>
      <c r="L293" s="33"/>
      <c r="M293" s="32">
        <v>43466</v>
      </c>
      <c r="N293" s="96">
        <v>3161.91</v>
      </c>
      <c r="O293" s="33">
        <f t="shared" si="24"/>
        <v>3190.84</v>
      </c>
      <c r="P293" s="33"/>
      <c r="Q293" s="33"/>
    </row>
    <row r="294" spans="6:17" x14ac:dyDescent="0.25">
      <c r="F294" s="32">
        <v>43132</v>
      </c>
      <c r="G294" s="7">
        <v>98.22</v>
      </c>
      <c r="H294" s="31">
        <f t="shared" si="22"/>
        <v>97.556666666666658</v>
      </c>
      <c r="I294" s="31">
        <f t="shared" si="23"/>
        <v>0.97788098499782805</v>
      </c>
      <c r="J294" s="33"/>
      <c r="K294" s="33"/>
      <c r="L294" s="33"/>
      <c r="M294" s="32">
        <v>43497</v>
      </c>
      <c r="N294" s="96">
        <v>3115.15</v>
      </c>
      <c r="O294" s="33">
        <f t="shared" si="24"/>
        <v>3163.18</v>
      </c>
      <c r="P294" s="33"/>
      <c r="Q294" s="33"/>
    </row>
    <row r="295" spans="6:17" x14ac:dyDescent="0.25">
      <c r="F295" s="32">
        <v>43160</v>
      </c>
      <c r="G295" s="7">
        <v>98.45</v>
      </c>
      <c r="H295" s="31">
        <f t="shared" si="22"/>
        <v>98.066666666666663</v>
      </c>
      <c r="I295" s="31">
        <f t="shared" si="23"/>
        <v>0.98299308363126059</v>
      </c>
      <c r="J295" s="33"/>
      <c r="K295" s="33"/>
      <c r="L295" s="33"/>
      <c r="M295" s="32">
        <v>43525</v>
      </c>
      <c r="N295" s="96">
        <v>3125.34</v>
      </c>
      <c r="O295" s="33">
        <f t="shared" si="24"/>
        <v>3134.1333333333332</v>
      </c>
      <c r="P295" s="33"/>
      <c r="Q295" s="33"/>
    </row>
    <row r="296" spans="6:17" x14ac:dyDescent="0.25">
      <c r="F296" s="32">
        <v>43191</v>
      </c>
      <c r="G296" s="7">
        <v>98.91</v>
      </c>
      <c r="H296" s="31">
        <f t="shared" si="22"/>
        <v>98.526666666666685</v>
      </c>
      <c r="I296" s="31">
        <f t="shared" si="23"/>
        <v>0.98760399612416072</v>
      </c>
      <c r="J296" s="33"/>
      <c r="K296" s="33"/>
      <c r="L296" s="33"/>
      <c r="M296" s="32">
        <v>43556</v>
      </c>
      <c r="N296" s="96">
        <v>3155.22</v>
      </c>
      <c r="O296" s="33">
        <f t="shared" si="24"/>
        <v>3131.9033333333332</v>
      </c>
      <c r="P296" s="33"/>
      <c r="Q296" s="33"/>
    </row>
    <row r="297" spans="6:17" x14ac:dyDescent="0.25">
      <c r="F297" s="32">
        <v>43221</v>
      </c>
      <c r="G297" s="7">
        <v>99.16</v>
      </c>
      <c r="H297" s="31">
        <f t="shared" si="22"/>
        <v>98.839999999999989</v>
      </c>
      <c r="I297" s="31">
        <f t="shared" si="23"/>
        <v>0.99074476260483135</v>
      </c>
      <c r="J297" s="33"/>
      <c r="K297" s="33"/>
      <c r="L297" s="33"/>
      <c r="M297" s="32">
        <v>43586</v>
      </c>
      <c r="N297" s="96">
        <v>3310.49</v>
      </c>
      <c r="O297" s="33">
        <f t="shared" si="24"/>
        <v>3197.0166666666664</v>
      </c>
      <c r="P297" s="33"/>
      <c r="Q297" s="33"/>
    </row>
    <row r="298" spans="6:17" x14ac:dyDescent="0.25">
      <c r="F298" s="32">
        <v>43252</v>
      </c>
      <c r="G298" s="7">
        <v>99.31</v>
      </c>
      <c r="H298" s="31">
        <f t="shared" si="22"/>
        <v>99.126666666666665</v>
      </c>
      <c r="I298" s="31">
        <f t="shared" si="23"/>
        <v>0.99361822981055159</v>
      </c>
      <c r="J298" s="33"/>
      <c r="K298" s="33"/>
      <c r="L298" s="33"/>
      <c r="M298" s="32">
        <v>43617</v>
      </c>
      <c r="N298" s="96">
        <v>3256.02</v>
      </c>
      <c r="O298" s="33">
        <f t="shared" si="24"/>
        <v>3240.5766666666664</v>
      </c>
      <c r="P298" s="33"/>
      <c r="Q298" s="33"/>
    </row>
    <row r="299" spans="6:17" x14ac:dyDescent="0.25">
      <c r="F299" s="32">
        <v>43282</v>
      </c>
      <c r="G299" s="7">
        <v>99.18</v>
      </c>
      <c r="H299" s="31">
        <f t="shared" si="22"/>
        <v>99.216666666666654</v>
      </c>
      <c r="I299" s="31">
        <f t="shared" si="23"/>
        <v>0.99452036486351014</v>
      </c>
      <c r="J299" s="33"/>
      <c r="K299" s="33"/>
      <c r="L299" s="33"/>
      <c r="M299" s="32">
        <v>43647</v>
      </c>
      <c r="N299" s="96">
        <v>3208.11</v>
      </c>
      <c r="O299" s="33">
        <f t="shared" si="24"/>
        <v>3258.2066666666669</v>
      </c>
      <c r="P299" s="33"/>
      <c r="Q299" s="33"/>
    </row>
    <row r="300" spans="6:17" x14ac:dyDescent="0.25">
      <c r="F300" s="32">
        <v>43313</v>
      </c>
      <c r="G300" s="7">
        <v>99.3</v>
      </c>
      <c r="H300" s="31">
        <f t="shared" si="22"/>
        <v>99.263333333333335</v>
      </c>
      <c r="I300" s="31">
        <f t="shared" si="23"/>
        <v>0.99498813859467405</v>
      </c>
      <c r="J300" s="33"/>
      <c r="K300" s="33"/>
      <c r="L300" s="33"/>
      <c r="M300" s="32">
        <v>43678</v>
      </c>
      <c r="N300" s="96">
        <v>3412.65</v>
      </c>
      <c r="O300" s="33">
        <f t="shared" si="24"/>
        <v>3292.26</v>
      </c>
      <c r="P300" s="33"/>
      <c r="Q300" s="33"/>
    </row>
    <row r="301" spans="6:17" x14ac:dyDescent="0.25">
      <c r="F301" s="32">
        <v>43344</v>
      </c>
      <c r="G301" s="7">
        <v>99.47</v>
      </c>
      <c r="H301" s="31">
        <f t="shared" si="22"/>
        <v>99.316666666666677</v>
      </c>
      <c r="I301" s="31">
        <f t="shared" si="23"/>
        <v>0.99552273714457562</v>
      </c>
      <c r="J301" s="33"/>
      <c r="K301" s="33"/>
      <c r="L301" s="33"/>
      <c r="M301" s="32">
        <v>43709</v>
      </c>
      <c r="N301" s="96">
        <v>3399.62</v>
      </c>
      <c r="O301" s="33">
        <f t="shared" si="24"/>
        <v>3340.126666666667</v>
      </c>
      <c r="P301" s="33"/>
      <c r="Q301" s="33"/>
    </row>
    <row r="302" spans="6:17" x14ac:dyDescent="0.25">
      <c r="F302" s="32">
        <v>43374</v>
      </c>
      <c r="G302" s="7">
        <v>99.59</v>
      </c>
      <c r="H302" s="31">
        <f t="shared" si="22"/>
        <v>99.453333333333333</v>
      </c>
      <c r="I302" s="31">
        <f t="shared" si="23"/>
        <v>0.99689264592869786</v>
      </c>
      <c r="J302" s="33"/>
      <c r="K302" s="33"/>
      <c r="L302" s="33"/>
      <c r="M302" s="32">
        <v>43739</v>
      </c>
      <c r="N302" s="96">
        <v>3437.73</v>
      </c>
      <c r="O302" s="33">
        <f t="shared" si="24"/>
        <v>3416.6666666666665</v>
      </c>
      <c r="P302" s="33"/>
      <c r="Q302" s="33"/>
    </row>
    <row r="303" spans="6:17" x14ac:dyDescent="0.25">
      <c r="F303" s="32">
        <v>43405</v>
      </c>
      <c r="G303" s="7">
        <v>99.7</v>
      </c>
      <c r="H303" s="31">
        <f t="shared" si="22"/>
        <v>99.586666666666659</v>
      </c>
      <c r="I303" s="31">
        <f t="shared" si="23"/>
        <v>0.99822914230345139</v>
      </c>
      <c r="J303" s="33"/>
      <c r="K303" s="33"/>
      <c r="L303" s="33"/>
      <c r="M303" s="32">
        <v>43770</v>
      </c>
      <c r="N303" s="96">
        <v>3411.42</v>
      </c>
      <c r="O303" s="33">
        <f t="shared" si="24"/>
        <v>3416.2566666666667</v>
      </c>
      <c r="P303" s="33"/>
      <c r="Q303" s="33"/>
    </row>
    <row r="304" spans="6:17" x14ac:dyDescent="0.25">
      <c r="F304" s="32">
        <v>43435</v>
      </c>
      <c r="G304" s="7">
        <v>100</v>
      </c>
      <c r="H304" s="31">
        <f t="shared" si="22"/>
        <v>99.763333333333335</v>
      </c>
      <c r="I304" s="31">
        <f t="shared" si="23"/>
        <v>1</v>
      </c>
      <c r="J304" s="33"/>
      <c r="K304" s="33"/>
      <c r="L304" s="33"/>
      <c r="M304" s="32">
        <v>43800</v>
      </c>
      <c r="N304" s="96">
        <v>3383</v>
      </c>
      <c r="O304" s="33">
        <f t="shared" si="24"/>
        <v>3410.7166666666667</v>
      </c>
      <c r="P304" s="33"/>
      <c r="Q304" s="33"/>
    </row>
    <row r="305" spans="6:17" x14ac:dyDescent="0.25">
      <c r="F305" s="32">
        <v>43466</v>
      </c>
      <c r="G305" s="7">
        <v>100.6</v>
      </c>
      <c r="H305" s="31">
        <f t="shared" si="22"/>
        <v>100.09999999999998</v>
      </c>
      <c r="I305" s="31">
        <f t="shared" si="23"/>
        <v>1.0033746533462526</v>
      </c>
      <c r="J305" s="33"/>
      <c r="K305" s="33"/>
      <c r="L305" s="33"/>
      <c r="M305" s="32">
        <v>43831</v>
      </c>
      <c r="N305" s="96">
        <v>3317.37</v>
      </c>
      <c r="O305" s="33">
        <f t="shared" si="24"/>
        <v>3370.5966666666668</v>
      </c>
      <c r="P305" s="33"/>
      <c r="Q305" s="33"/>
    </row>
    <row r="306" spans="6:17" x14ac:dyDescent="0.25">
      <c r="F306" s="32">
        <v>43497</v>
      </c>
      <c r="G306" s="7">
        <v>101.18</v>
      </c>
      <c r="H306" s="31">
        <f t="shared" si="22"/>
        <v>100.59333333333332</v>
      </c>
      <c r="I306" s="31">
        <f t="shared" si="23"/>
        <v>1.0083196899328408</v>
      </c>
      <c r="J306" s="33"/>
      <c r="K306" s="33"/>
      <c r="L306" s="33"/>
      <c r="M306" s="32">
        <v>43862</v>
      </c>
      <c r="N306" s="96">
        <v>3408.24</v>
      </c>
      <c r="O306" s="33">
        <f t="shared" si="24"/>
        <v>3369.5366666666669</v>
      </c>
      <c r="P306" s="33"/>
      <c r="Q306" s="33"/>
    </row>
    <row r="307" spans="6:17" x14ac:dyDescent="0.25">
      <c r="F307" s="32">
        <v>43525</v>
      </c>
      <c r="G307" s="7">
        <v>101.62</v>
      </c>
      <c r="H307" s="31">
        <f t="shared" si="22"/>
        <v>101.13333333333333</v>
      </c>
      <c r="I307" s="31">
        <f t="shared" si="23"/>
        <v>1.013732500250593</v>
      </c>
      <c r="J307" s="33"/>
      <c r="K307" s="33"/>
      <c r="L307" s="33"/>
      <c r="M307" s="32">
        <v>43891</v>
      </c>
      <c r="N307" s="96">
        <v>3870.01</v>
      </c>
      <c r="O307" s="33">
        <f t="shared" si="24"/>
        <v>3531.873333333333</v>
      </c>
      <c r="P307" s="33"/>
      <c r="Q307" s="33"/>
    </row>
    <row r="308" spans="6:17" x14ac:dyDescent="0.25">
      <c r="F308" s="32">
        <v>43556</v>
      </c>
      <c r="G308" s="7">
        <v>102.12</v>
      </c>
      <c r="H308" s="31">
        <f t="shared" si="22"/>
        <v>101.64</v>
      </c>
      <c r="I308" s="31">
        <f t="shared" si="23"/>
        <v>1.0188111864746567</v>
      </c>
      <c r="J308" s="33"/>
      <c r="K308" s="33"/>
      <c r="L308" s="33"/>
      <c r="M308" s="32">
        <v>43922</v>
      </c>
      <c r="N308" s="96">
        <v>3986.56</v>
      </c>
      <c r="O308" s="33">
        <f t="shared" si="24"/>
        <v>3754.9366666666665</v>
      </c>
      <c r="P308" s="33"/>
      <c r="Q308" s="33"/>
    </row>
    <row r="309" spans="6:17" x14ac:dyDescent="0.25">
      <c r="F309" s="32">
        <v>43586</v>
      </c>
      <c r="G309" s="7">
        <v>102.44</v>
      </c>
      <c r="H309" s="31">
        <f t="shared" si="22"/>
        <v>102.06</v>
      </c>
      <c r="I309" s="31">
        <f t="shared" si="23"/>
        <v>1.0230211500551305</v>
      </c>
      <c r="J309" s="33"/>
      <c r="K309" s="33"/>
      <c r="L309" s="33"/>
      <c r="M309" s="32">
        <v>43952</v>
      </c>
      <c r="N309" s="96">
        <v>3863.34</v>
      </c>
      <c r="O309" s="33">
        <f t="shared" si="24"/>
        <v>3906.6366666666668</v>
      </c>
      <c r="P309" s="33"/>
      <c r="Q309" s="33"/>
    </row>
    <row r="310" spans="6:17" x14ac:dyDescent="0.25">
      <c r="F310" s="32">
        <v>43617</v>
      </c>
      <c r="G310" s="7">
        <v>102.71</v>
      </c>
      <c r="H310" s="31">
        <f t="shared" si="22"/>
        <v>102.42333333333333</v>
      </c>
      <c r="I310" s="31">
        <f t="shared" si="23"/>
        <v>1.026663102676334</v>
      </c>
      <c r="J310" s="33"/>
      <c r="K310" s="33"/>
      <c r="L310" s="33"/>
      <c r="M310" s="32">
        <v>43983</v>
      </c>
      <c r="N310" s="96">
        <v>3693</v>
      </c>
      <c r="O310" s="33">
        <f t="shared" si="24"/>
        <v>3847.6333333333332</v>
      </c>
      <c r="P310" s="33"/>
      <c r="Q310" s="33"/>
    </row>
    <row r="311" spans="6:17" x14ac:dyDescent="0.25">
      <c r="F311" s="32">
        <v>43647</v>
      </c>
      <c r="G311" s="7">
        <v>102.94</v>
      </c>
      <c r="H311" s="31">
        <f t="shared" si="22"/>
        <v>102.69666666666666</v>
      </c>
      <c r="I311" s="31">
        <f t="shared" si="23"/>
        <v>1.0294029202445787</v>
      </c>
      <c r="J311" s="33"/>
      <c r="K311" s="33"/>
      <c r="L311" s="33"/>
      <c r="M311" s="32">
        <v>44013</v>
      </c>
      <c r="N311" s="96">
        <v>3660.6</v>
      </c>
      <c r="O311" s="33">
        <f t="shared" si="24"/>
        <v>3738.98</v>
      </c>
      <c r="P311" s="33"/>
      <c r="Q311" s="33"/>
    </row>
    <row r="312" spans="6:17" x14ac:dyDescent="0.25">
      <c r="F312" s="32">
        <v>43678</v>
      </c>
      <c r="G312" s="7">
        <v>103.03</v>
      </c>
      <c r="H312" s="31">
        <f t="shared" si="22"/>
        <v>102.89333333333332</v>
      </c>
      <c r="I312" s="31">
        <f t="shared" si="23"/>
        <v>1.0313742523973402</v>
      </c>
      <c r="J312" s="33"/>
      <c r="K312" s="33"/>
      <c r="L312" s="33"/>
      <c r="M312" s="32">
        <v>44044</v>
      </c>
      <c r="N312" s="96">
        <v>3788.1</v>
      </c>
      <c r="O312" s="33">
        <f t="shared" si="24"/>
        <v>3713.9</v>
      </c>
      <c r="P312" s="33"/>
      <c r="Q312" s="33"/>
    </row>
    <row r="313" spans="6:17" x14ac:dyDescent="0.25">
      <c r="F313" s="32">
        <v>43709</v>
      </c>
      <c r="G313" s="7">
        <v>103.26</v>
      </c>
      <c r="H313" s="31">
        <f t="shared" si="22"/>
        <v>103.07666666666667</v>
      </c>
      <c r="I313" s="31">
        <f t="shared" si="23"/>
        <v>1.0332119349126265</v>
      </c>
      <c r="J313" s="33"/>
      <c r="K313" s="33"/>
      <c r="L313" s="33"/>
      <c r="M313" s="32">
        <v>44075</v>
      </c>
      <c r="N313" s="96">
        <v>3749.86</v>
      </c>
      <c r="O313" s="33">
        <f t="shared" si="24"/>
        <v>3732.853333333333</v>
      </c>
      <c r="P313" s="33"/>
      <c r="Q313" s="33"/>
    </row>
    <row r="314" spans="6:17" x14ac:dyDescent="0.25">
      <c r="F314" s="32">
        <v>43739</v>
      </c>
      <c r="G314" s="7">
        <v>103.43</v>
      </c>
      <c r="H314" s="31">
        <f t="shared" si="22"/>
        <v>103.24000000000001</v>
      </c>
      <c r="I314" s="31">
        <f t="shared" si="23"/>
        <v>1.0348491429716997</v>
      </c>
      <c r="J314" s="33"/>
      <c r="K314" s="33"/>
      <c r="L314" s="33"/>
      <c r="M314" s="32">
        <v>44105</v>
      </c>
      <c r="N314" s="96">
        <v>3833.06</v>
      </c>
      <c r="O314" s="33">
        <f>+AVERAGE(N312:N314)</f>
        <v>3790.34</v>
      </c>
      <c r="P314" s="33"/>
      <c r="Q314" s="33"/>
    </row>
    <row r="315" spans="6:17" x14ac:dyDescent="0.25">
      <c r="F315" s="32">
        <v>43770</v>
      </c>
      <c r="G315" s="7">
        <v>103.54</v>
      </c>
      <c r="H315" s="31">
        <f t="shared" si="22"/>
        <v>103.41000000000001</v>
      </c>
      <c r="I315" s="31">
        <f t="shared" si="23"/>
        <v>1.0365531758495106</v>
      </c>
      <c r="J315" s="33"/>
      <c r="K315" s="33"/>
      <c r="L315" s="33"/>
      <c r="M315" s="32">
        <v>44136</v>
      </c>
      <c r="N315" s="96">
        <v>3680.67</v>
      </c>
      <c r="O315" s="33">
        <f t="shared" ref="O315:O326" si="25">+AVERAGE(N313:N315)</f>
        <v>3754.53</v>
      </c>
      <c r="Q315" s="33"/>
    </row>
    <row r="316" spans="6:17" x14ac:dyDescent="0.25">
      <c r="F316" s="32">
        <v>43800</v>
      </c>
      <c r="G316" s="7">
        <v>103.8</v>
      </c>
      <c r="H316" s="31">
        <f t="shared" si="22"/>
        <v>103.59000000000002</v>
      </c>
      <c r="I316" s="31">
        <f t="shared" si="23"/>
        <v>1.0383574459554279</v>
      </c>
      <c r="J316" s="33"/>
      <c r="K316" s="33"/>
      <c r="L316" s="33"/>
      <c r="M316" s="32">
        <v>44166</v>
      </c>
      <c r="N316" s="96">
        <v>3468.5</v>
      </c>
      <c r="O316" s="33">
        <f t="shared" si="25"/>
        <v>3660.7433333333333</v>
      </c>
      <c r="Q316" s="33"/>
    </row>
    <row r="317" spans="6:17" x14ac:dyDescent="0.25">
      <c r="F317" s="32">
        <v>43831</v>
      </c>
      <c r="G317" s="7">
        <v>104.24</v>
      </c>
      <c r="H317" s="31">
        <f t="shared" si="22"/>
        <v>103.86</v>
      </c>
      <c r="I317" s="31">
        <f t="shared" si="23"/>
        <v>1.0410638511143038</v>
      </c>
      <c r="J317" s="33"/>
      <c r="K317" s="33"/>
      <c r="L317" s="33"/>
      <c r="M317" s="32">
        <v>44197</v>
      </c>
      <c r="N317" s="96">
        <v>3494.53</v>
      </c>
      <c r="O317" s="33">
        <f t="shared" si="25"/>
        <v>3547.9</v>
      </c>
      <c r="Q317" s="33"/>
    </row>
    <row r="318" spans="6:17" x14ac:dyDescent="0.25">
      <c r="F318" s="32">
        <v>43862</v>
      </c>
      <c r="G318" s="7">
        <v>104.94</v>
      </c>
      <c r="H318" s="31">
        <f t="shared" si="22"/>
        <v>104.32666666666667</v>
      </c>
      <c r="I318" s="31">
        <f t="shared" si="23"/>
        <v>1.0457415884259413</v>
      </c>
      <c r="J318" s="33"/>
      <c r="K318" s="33"/>
      <c r="L318" s="33"/>
      <c r="M318" s="32">
        <v>44228</v>
      </c>
      <c r="N318" s="96">
        <v>3552.43</v>
      </c>
      <c r="O318" s="33">
        <f t="shared" si="25"/>
        <v>3505.1533333333336</v>
      </c>
      <c r="Q318" s="33"/>
    </row>
    <row r="319" spans="6:17" x14ac:dyDescent="0.25">
      <c r="F319" s="32">
        <v>43891</v>
      </c>
      <c r="G319" s="7">
        <v>105.53</v>
      </c>
      <c r="H319" s="31">
        <f t="shared" si="22"/>
        <v>104.90333333333335</v>
      </c>
      <c r="I319" s="31">
        <f t="shared" si="23"/>
        <v>1.0515219352467509</v>
      </c>
      <c r="J319" s="33"/>
      <c r="K319" s="33"/>
      <c r="L319" s="33"/>
      <c r="M319" s="32">
        <v>44256</v>
      </c>
      <c r="N319" s="96">
        <v>3617</v>
      </c>
      <c r="O319" s="33">
        <f t="shared" si="25"/>
        <v>3554.6533333333332</v>
      </c>
      <c r="Q319" s="33"/>
    </row>
    <row r="320" spans="6:17" x14ac:dyDescent="0.25">
      <c r="F320" s="32">
        <v>43922</v>
      </c>
      <c r="G320" s="7">
        <v>105.7</v>
      </c>
      <c r="H320" s="31">
        <f t="shared" si="22"/>
        <v>105.39</v>
      </c>
      <c r="I320" s="31">
        <f t="shared" si="23"/>
        <v>1.0564001470146012</v>
      </c>
      <c r="J320" s="33"/>
      <c r="K320" s="33"/>
      <c r="L320" s="33"/>
      <c r="M320" s="32">
        <v>44287</v>
      </c>
      <c r="N320" s="96">
        <v>3651.85</v>
      </c>
      <c r="O320" s="33">
        <f t="shared" si="25"/>
        <v>3607.0933333333337</v>
      </c>
      <c r="Q320" s="33"/>
    </row>
    <row r="321" spans="6:17" x14ac:dyDescent="0.25">
      <c r="F321" s="32">
        <v>43952</v>
      </c>
      <c r="G321" s="7">
        <v>105.36</v>
      </c>
      <c r="H321" s="31">
        <f t="shared" si="22"/>
        <v>105.53000000000002</v>
      </c>
      <c r="I321" s="31">
        <f t="shared" si="23"/>
        <v>1.0578034682080926</v>
      </c>
      <c r="J321" s="33"/>
      <c r="K321" s="33"/>
      <c r="L321" s="33"/>
      <c r="M321" s="32">
        <v>44317</v>
      </c>
      <c r="N321" s="96">
        <v>3741.96</v>
      </c>
      <c r="O321" s="33">
        <f t="shared" si="25"/>
        <v>3670.2700000000004</v>
      </c>
      <c r="Q321" s="33"/>
    </row>
    <row r="322" spans="6:17" ht="15" customHeight="1" x14ac:dyDescent="0.25">
      <c r="F322" s="32">
        <v>43983</v>
      </c>
      <c r="G322" s="7">
        <v>104.97</v>
      </c>
      <c r="H322" s="31">
        <f t="shared" si="22"/>
        <v>105.34333333333332</v>
      </c>
      <c r="I322" s="31">
        <f t="shared" si="23"/>
        <v>1.0559323732834374</v>
      </c>
      <c r="J322" s="33"/>
      <c r="K322" s="33"/>
      <c r="L322" s="33"/>
      <c r="M322" s="32">
        <v>44348</v>
      </c>
      <c r="N322" s="96">
        <v>3693</v>
      </c>
      <c r="O322" s="33">
        <f t="shared" si="25"/>
        <v>3695.603333333333</v>
      </c>
      <c r="Q322" s="33"/>
    </row>
    <row r="323" spans="6:17" x14ac:dyDescent="0.25">
      <c r="F323" s="32">
        <v>44013</v>
      </c>
      <c r="G323" s="7">
        <v>104.97</v>
      </c>
      <c r="H323" s="31">
        <f t="shared" si="22"/>
        <v>105.09999999999998</v>
      </c>
      <c r="I323" s="31">
        <f t="shared" si="23"/>
        <v>1.0534932673995119</v>
      </c>
      <c r="J323" s="33"/>
      <c r="K323" s="33"/>
      <c r="L323" s="33"/>
      <c r="M323" s="32">
        <v>44378</v>
      </c>
      <c r="N323" s="96">
        <v>3832.24</v>
      </c>
      <c r="O323" s="33">
        <f t="shared" si="25"/>
        <v>3755.7333333333336</v>
      </c>
      <c r="Q323" s="33"/>
    </row>
    <row r="324" spans="6:17" x14ac:dyDescent="0.25">
      <c r="F324" s="32">
        <v>44044</v>
      </c>
      <c r="G324" s="7">
        <v>104.96</v>
      </c>
      <c r="H324" s="31">
        <f t="shared" si="22"/>
        <v>104.96666666666665</v>
      </c>
      <c r="I324" s="31">
        <f t="shared" si="23"/>
        <v>1.0521567710247584</v>
      </c>
      <c r="J324" s="33"/>
      <c r="K324" s="33"/>
      <c r="L324" s="33"/>
      <c r="M324" s="32">
        <v>44409</v>
      </c>
      <c r="N324" s="96">
        <v>3887.68</v>
      </c>
      <c r="O324" s="33">
        <f t="shared" si="25"/>
        <v>3804.3066666666668</v>
      </c>
      <c r="Q324" s="33"/>
    </row>
    <row r="325" spans="6:17" x14ac:dyDescent="0.25">
      <c r="F325" s="32">
        <v>44075</v>
      </c>
      <c r="G325" s="7">
        <v>105.29</v>
      </c>
      <c r="H325" s="31">
        <f t="shared" si="22"/>
        <v>105.07333333333334</v>
      </c>
      <c r="I325" s="31">
        <f t="shared" si="23"/>
        <v>1.0532259681245615</v>
      </c>
      <c r="J325" s="33"/>
      <c r="K325" s="33"/>
      <c r="L325" s="33"/>
      <c r="M325" s="32">
        <v>44440</v>
      </c>
      <c r="N325" s="96">
        <v>3820.28</v>
      </c>
      <c r="O325" s="33">
        <f t="shared" si="25"/>
        <v>3846.7333333333336</v>
      </c>
      <c r="Q325" s="33"/>
    </row>
    <row r="326" spans="6:17" x14ac:dyDescent="0.25">
      <c r="F326" s="32">
        <v>44105</v>
      </c>
      <c r="G326" s="7">
        <v>105.23</v>
      </c>
      <c r="H326" s="31">
        <f t="shared" si="22"/>
        <v>105.16000000000001</v>
      </c>
      <c r="I326" s="31">
        <f t="shared" si="23"/>
        <v>1.0540946907681514</v>
      </c>
      <c r="J326" s="33"/>
      <c r="K326" s="33"/>
      <c r="L326" s="33"/>
      <c r="M326" s="32">
        <v>44470</v>
      </c>
      <c r="N326" s="96">
        <v>3771.68</v>
      </c>
      <c r="O326" s="33">
        <f t="shared" si="25"/>
        <v>3826.5466666666666</v>
      </c>
      <c r="Q326" s="33"/>
    </row>
    <row r="327" spans="6:17" x14ac:dyDescent="0.25">
      <c r="F327" s="32">
        <v>44136</v>
      </c>
      <c r="G327" s="7">
        <v>105.08</v>
      </c>
      <c r="H327" s="31">
        <f>+AVERAGE(G325:G327)</f>
        <v>105.2</v>
      </c>
      <c r="I327" s="31">
        <f>+H327/$H$304</f>
        <v>1.0544956396805774</v>
      </c>
      <c r="J327" s="33"/>
      <c r="K327" s="33"/>
      <c r="L327" s="33"/>
      <c r="M327" s="32">
        <v>44501</v>
      </c>
      <c r="N327" s="96">
        <v>3900.51</v>
      </c>
      <c r="O327" s="33">
        <f t="shared" ref="O327:O335" si="26">+AVERAGE(N325:N327)</f>
        <v>3830.8233333333337</v>
      </c>
      <c r="Q327" s="33"/>
    </row>
    <row r="328" spans="6:17" x14ac:dyDescent="0.25">
      <c r="F328" s="32">
        <v>44166</v>
      </c>
      <c r="G328" s="7">
        <v>105.48</v>
      </c>
      <c r="H328" s="31">
        <f t="shared" ref="H328:H331" si="27">+AVERAGE(G326:G328)</f>
        <v>105.26333333333334</v>
      </c>
      <c r="I328" s="31">
        <f t="shared" ref="I328:I331" si="28">+H328/$H$304</f>
        <v>1.0551304754585853</v>
      </c>
      <c r="L328" s="33"/>
      <c r="M328" s="32">
        <v>44531</v>
      </c>
      <c r="N328" s="96">
        <v>3967.7709090909079</v>
      </c>
      <c r="O328" s="33">
        <f t="shared" si="26"/>
        <v>3879.9869696969695</v>
      </c>
      <c r="Q328" s="33"/>
    </row>
    <row r="329" spans="6:17" x14ac:dyDescent="0.25">
      <c r="F329" s="32">
        <v>44197</v>
      </c>
      <c r="G329" s="7">
        <v>105.91</v>
      </c>
      <c r="H329" s="31">
        <f t="shared" si="27"/>
        <v>105.49000000000001</v>
      </c>
      <c r="I329" s="31">
        <f t="shared" si="28"/>
        <v>1.0574025192956664</v>
      </c>
      <c r="L329" s="33"/>
      <c r="M329" s="32">
        <v>44562</v>
      </c>
      <c r="N329" s="96">
        <v>4000.72</v>
      </c>
      <c r="O329" s="33">
        <f t="shared" si="26"/>
        <v>3956.3336363636358</v>
      </c>
      <c r="Q329" s="33"/>
    </row>
    <row r="330" spans="6:17" x14ac:dyDescent="0.25">
      <c r="F330" s="32">
        <v>44228</v>
      </c>
      <c r="G330" s="7">
        <v>106.58</v>
      </c>
      <c r="H330" s="31">
        <f t="shared" si="27"/>
        <v>105.99</v>
      </c>
      <c r="I330" s="31">
        <f t="shared" si="28"/>
        <v>1.0624143807009923</v>
      </c>
      <c r="L330" s="33"/>
      <c r="M330" s="32">
        <v>44593</v>
      </c>
      <c r="N330" s="96">
        <v>3938.36</v>
      </c>
      <c r="O330" s="33">
        <f t="shared" si="26"/>
        <v>3968.9503030303026</v>
      </c>
      <c r="Q330" s="33"/>
    </row>
    <row r="331" spans="6:17" x14ac:dyDescent="0.25">
      <c r="F331" s="35">
        <v>44256</v>
      </c>
      <c r="G331" s="7">
        <v>107.12</v>
      </c>
      <c r="H331" s="31">
        <f t="shared" si="27"/>
        <v>106.53666666666668</v>
      </c>
      <c r="I331" s="31">
        <f t="shared" si="28"/>
        <v>1.0678940158374821</v>
      </c>
      <c r="L331" s="33"/>
      <c r="M331" s="32">
        <v>44621</v>
      </c>
      <c r="N331" s="96">
        <v>3805.52</v>
      </c>
      <c r="O331" s="33">
        <f t="shared" si="26"/>
        <v>3914.8666666666668</v>
      </c>
      <c r="Q331" s="33"/>
    </row>
    <row r="332" spans="6:17" x14ac:dyDescent="0.25">
      <c r="F332" s="32">
        <v>44287</v>
      </c>
      <c r="G332" s="7">
        <v>107.76</v>
      </c>
      <c r="H332" s="31">
        <f t="shared" ref="H332:H333" si="29">+AVERAGE(G330:G332)</f>
        <v>107.15333333333332</v>
      </c>
      <c r="I332" s="31">
        <f t="shared" ref="I332:I333" si="30">+H332/$H$304</f>
        <v>1.0740753115707171</v>
      </c>
      <c r="L332" s="33"/>
      <c r="M332" s="32">
        <v>44652</v>
      </c>
      <c r="N332" s="96">
        <v>3796.39</v>
      </c>
      <c r="O332" s="33">
        <f t="shared" si="26"/>
        <v>3846.7566666666667</v>
      </c>
      <c r="Q332" s="33"/>
    </row>
    <row r="333" spans="6:17" x14ac:dyDescent="0.25">
      <c r="F333" s="32">
        <v>44317</v>
      </c>
      <c r="G333" s="7">
        <v>108.84</v>
      </c>
      <c r="H333" s="31">
        <f t="shared" si="29"/>
        <v>107.90666666666668</v>
      </c>
      <c r="I333" s="31">
        <f t="shared" si="30"/>
        <v>1.0816265160880751</v>
      </c>
      <c r="L333" s="33"/>
      <c r="M333" s="32">
        <v>44682</v>
      </c>
      <c r="N333" s="96">
        <v>4027.6</v>
      </c>
      <c r="O333" s="33">
        <f t="shared" si="26"/>
        <v>3876.5033333333336</v>
      </c>
      <c r="Q333" s="33"/>
    </row>
    <row r="334" spans="6:17" x14ac:dyDescent="0.25">
      <c r="F334" s="32">
        <v>44348</v>
      </c>
      <c r="G334" s="67">
        <v>108.78</v>
      </c>
      <c r="H334" s="31">
        <f t="shared" ref="H334:H336" si="31">+AVERAGE(G332:G334)</f>
        <v>108.46</v>
      </c>
      <c r="I334" s="31">
        <f t="shared" ref="I334:I336" si="32">+H334/$H$304</f>
        <v>1.0871729760433024</v>
      </c>
      <c r="L334" s="33"/>
      <c r="M334" s="32">
        <v>44713</v>
      </c>
      <c r="N334" s="96">
        <v>3922.5</v>
      </c>
      <c r="O334" s="33">
        <f t="shared" si="26"/>
        <v>3915.4966666666664</v>
      </c>
      <c r="Q334" s="33"/>
    </row>
    <row r="335" spans="6:17" x14ac:dyDescent="0.25">
      <c r="F335" s="32">
        <v>44378</v>
      </c>
      <c r="G335" s="7">
        <v>109.14</v>
      </c>
      <c r="H335" s="31">
        <f t="shared" si="31"/>
        <v>108.92</v>
      </c>
      <c r="I335" s="31">
        <f t="shared" si="32"/>
        <v>1.0917838885362023</v>
      </c>
      <c r="L335" s="33"/>
      <c r="M335" s="32">
        <v>44743</v>
      </c>
      <c r="N335" s="96">
        <v>4394.01</v>
      </c>
      <c r="O335" s="33">
        <f t="shared" si="26"/>
        <v>4114.7033333333338</v>
      </c>
      <c r="Q335" s="33"/>
    </row>
    <row r="336" spans="6:17" x14ac:dyDescent="0.25">
      <c r="F336" s="32">
        <v>44409</v>
      </c>
      <c r="G336" s="7">
        <v>109.62</v>
      </c>
      <c r="H336" s="31">
        <f t="shared" si="31"/>
        <v>109.18</v>
      </c>
      <c r="I336" s="31">
        <f t="shared" si="32"/>
        <v>1.094390056466972</v>
      </c>
      <c r="L336" s="33"/>
      <c r="M336" s="32">
        <v>44774</v>
      </c>
      <c r="N336" s="96">
        <v>4326.7700000000004</v>
      </c>
      <c r="O336" s="33">
        <f>+AVERAGE(N334:N336)</f>
        <v>4214.4266666666672</v>
      </c>
      <c r="Q336" s="33"/>
    </row>
    <row r="337" spans="5:17" x14ac:dyDescent="0.25">
      <c r="F337" s="32">
        <v>44440</v>
      </c>
      <c r="G337" s="7">
        <v>110.04</v>
      </c>
      <c r="H337" s="31">
        <f t="shared" ref="H337:H340" si="33">+AVERAGE(G335:G337)</f>
        <v>109.60000000000001</v>
      </c>
      <c r="I337" s="31">
        <f t="shared" ref="I337:I340" si="34">+H337/$H$304</f>
        <v>1.0986000200474457</v>
      </c>
      <c r="L337" s="33"/>
      <c r="M337" s="32">
        <v>44805</v>
      </c>
      <c r="N337" s="96">
        <v>4437.3100000000004</v>
      </c>
      <c r="O337" s="33">
        <f t="shared" ref="O337:O357" si="35">+AVERAGE(N335:N337)</f>
        <v>4386.03</v>
      </c>
      <c r="Q337" s="33"/>
    </row>
    <row r="338" spans="5:17" x14ac:dyDescent="0.25">
      <c r="F338" s="32">
        <v>44470</v>
      </c>
      <c r="G338" s="7">
        <v>110.06</v>
      </c>
      <c r="H338" s="31">
        <f t="shared" si="33"/>
        <v>109.90666666666668</v>
      </c>
      <c r="I338" s="31">
        <f t="shared" si="34"/>
        <v>1.1016739617093789</v>
      </c>
      <c r="L338" s="33"/>
      <c r="M338" s="32">
        <v>44835</v>
      </c>
      <c r="N338" s="96">
        <v>4819.42</v>
      </c>
      <c r="O338" s="33">
        <f t="shared" si="35"/>
        <v>4527.8333333333339</v>
      </c>
      <c r="Q338" s="33"/>
    </row>
    <row r="339" spans="5:17" x14ac:dyDescent="0.25">
      <c r="F339" s="32">
        <v>44501</v>
      </c>
      <c r="G339" s="7">
        <v>110.6</v>
      </c>
      <c r="H339" s="31">
        <f t="shared" si="33"/>
        <v>110.23333333333335</v>
      </c>
      <c r="I339" s="31">
        <f t="shared" si="34"/>
        <v>1.1049483778275253</v>
      </c>
      <c r="L339" s="33"/>
      <c r="M339" s="32">
        <v>44866</v>
      </c>
      <c r="N339" s="96">
        <v>4922.3</v>
      </c>
      <c r="O339" s="33">
        <f t="shared" si="35"/>
        <v>4726.3433333333332</v>
      </c>
      <c r="Q339" s="33"/>
    </row>
    <row r="340" spans="5:17" x14ac:dyDescent="0.25">
      <c r="F340" s="32">
        <v>44531</v>
      </c>
      <c r="G340" s="7">
        <v>111.41</v>
      </c>
      <c r="H340" s="31">
        <f t="shared" si="33"/>
        <v>110.69</v>
      </c>
      <c r="I340" s="31">
        <f t="shared" si="34"/>
        <v>1.1095258779110562</v>
      </c>
      <c r="L340" s="33"/>
      <c r="M340" s="32">
        <v>44896</v>
      </c>
      <c r="N340" s="96">
        <v>4787.8942857142847</v>
      </c>
      <c r="O340" s="33">
        <f t="shared" si="35"/>
        <v>4843.2047619047617</v>
      </c>
      <c r="Q340" s="33"/>
    </row>
    <row r="341" spans="5:17" x14ac:dyDescent="0.25">
      <c r="F341" s="32">
        <v>44562</v>
      </c>
      <c r="G341" s="7">
        <v>113.26</v>
      </c>
      <c r="H341" s="31">
        <f t="shared" ref="H341:H347" si="36">+AVERAGE(G339:G341)</f>
        <v>111.75666666666666</v>
      </c>
      <c r="I341" s="31">
        <f t="shared" ref="I341:I347" si="37">+H341/$H$304</f>
        <v>1.1202178489090848</v>
      </c>
      <c r="L341" s="33"/>
      <c r="M341" s="32">
        <v>44927</v>
      </c>
      <c r="N341" s="96">
        <v>4712.18</v>
      </c>
      <c r="O341" s="33">
        <f t="shared" si="35"/>
        <v>4807.4580952380957</v>
      </c>
      <c r="Q341" s="33"/>
    </row>
    <row r="342" spans="5:17" x14ac:dyDescent="0.25">
      <c r="E342" s="63"/>
      <c r="F342" s="32">
        <v>44593</v>
      </c>
      <c r="G342" s="7">
        <v>115.11</v>
      </c>
      <c r="H342" s="31">
        <f t="shared" si="36"/>
        <v>113.26</v>
      </c>
      <c r="I342" s="31">
        <f t="shared" si="37"/>
        <v>1.1352868455344316</v>
      </c>
      <c r="L342" s="33"/>
      <c r="M342" s="32">
        <v>44958</v>
      </c>
      <c r="N342" s="96">
        <v>4802.75</v>
      </c>
      <c r="O342" s="33">
        <f t="shared" si="35"/>
        <v>4767.6080952380953</v>
      </c>
    </row>
    <row r="343" spans="5:17" x14ac:dyDescent="0.25">
      <c r="F343" s="32">
        <v>44621</v>
      </c>
      <c r="G343" s="7">
        <v>116.26</v>
      </c>
      <c r="H343" s="31">
        <f t="shared" si="36"/>
        <v>114.87666666666667</v>
      </c>
      <c r="I343" s="31">
        <f t="shared" si="37"/>
        <v>1.1514918640783187</v>
      </c>
      <c r="L343" s="33"/>
      <c r="M343" s="72">
        <v>44986</v>
      </c>
      <c r="N343" s="97">
        <v>4760.96</v>
      </c>
      <c r="O343" s="33">
        <f t="shared" si="35"/>
        <v>4758.63</v>
      </c>
    </row>
    <row r="344" spans="5:17" x14ac:dyDescent="0.25">
      <c r="F344" s="32">
        <v>44652</v>
      </c>
      <c r="G344" s="7">
        <v>117.71</v>
      </c>
      <c r="H344" s="31">
        <f t="shared" si="36"/>
        <v>116.36</v>
      </c>
      <c r="I344" s="31">
        <f t="shared" si="37"/>
        <v>1.1663603862474523</v>
      </c>
      <c r="L344" s="33"/>
      <c r="M344" s="72">
        <v>45017</v>
      </c>
      <c r="N344" s="97">
        <v>4526.03</v>
      </c>
      <c r="O344" s="33">
        <f t="shared" si="35"/>
        <v>4696.579999999999</v>
      </c>
    </row>
    <row r="345" spans="5:17" x14ac:dyDescent="0.25">
      <c r="F345" s="32">
        <v>44682</v>
      </c>
      <c r="G345" s="7">
        <v>118.7</v>
      </c>
      <c r="H345" s="31">
        <f t="shared" si="36"/>
        <v>117.55666666666667</v>
      </c>
      <c r="I345" s="31">
        <f t="shared" si="37"/>
        <v>1.1783554412108657</v>
      </c>
      <c r="L345" s="33"/>
      <c r="M345" s="72">
        <v>45047</v>
      </c>
      <c r="N345" s="96">
        <v>4539.54</v>
      </c>
      <c r="O345" s="33">
        <f t="shared" si="35"/>
        <v>4608.8433333333332</v>
      </c>
    </row>
    <row r="346" spans="5:17" x14ac:dyDescent="0.25">
      <c r="F346" s="32">
        <v>44713</v>
      </c>
      <c r="G346" s="7">
        <v>119.31</v>
      </c>
      <c r="H346" s="31">
        <f t="shared" si="36"/>
        <v>118.57333333333334</v>
      </c>
      <c r="I346" s="31">
        <f t="shared" si="37"/>
        <v>1.1885462260683619</v>
      </c>
      <c r="L346" s="33"/>
      <c r="M346" s="32">
        <v>45078</v>
      </c>
      <c r="N346" s="96">
        <v>4213.53</v>
      </c>
      <c r="O346" s="33">
        <f t="shared" si="35"/>
        <v>4426.3666666666659</v>
      </c>
    </row>
    <row r="347" spans="5:17" x14ac:dyDescent="0.25">
      <c r="F347" s="32">
        <v>44743</v>
      </c>
      <c r="G347" s="7">
        <v>120.27</v>
      </c>
      <c r="H347" s="31">
        <f t="shared" si="36"/>
        <v>119.42666666666666</v>
      </c>
      <c r="I347" s="31">
        <f t="shared" si="37"/>
        <v>1.1970998028667847</v>
      </c>
      <c r="M347" s="32">
        <v>45108</v>
      </c>
      <c r="N347" s="96">
        <v>4067.63</v>
      </c>
      <c r="O347" s="33">
        <f t="shared" si="35"/>
        <v>4273.5666666666666</v>
      </c>
    </row>
    <row r="348" spans="5:17" x14ac:dyDescent="0.25">
      <c r="F348" s="32">
        <v>44774</v>
      </c>
      <c r="G348" s="7">
        <v>121.5</v>
      </c>
      <c r="H348" s="31">
        <f>+AVERAGE(G346:G348)</f>
        <v>120.36</v>
      </c>
      <c r="I348" s="31">
        <f>+H348/$H$304</f>
        <v>1.2064552774900599</v>
      </c>
      <c r="M348" s="32">
        <v>45139</v>
      </c>
      <c r="N348" s="96">
        <v>4066.87</v>
      </c>
      <c r="O348" s="77">
        <f t="shared" si="35"/>
        <v>4116.0099999999993</v>
      </c>
    </row>
    <row r="349" spans="5:17" x14ac:dyDescent="0.25">
      <c r="F349" s="32">
        <v>44805</v>
      </c>
      <c r="G349">
        <v>122.63</v>
      </c>
      <c r="H349" s="31">
        <f>+AVERAGE(G347:G349)</f>
        <v>121.46666666666665</v>
      </c>
      <c r="I349" s="31">
        <f>+H349/$H$304</f>
        <v>1.2175481974005145</v>
      </c>
      <c r="M349" s="32">
        <v>45170</v>
      </c>
      <c r="N349" s="96">
        <v>4008.41</v>
      </c>
      <c r="O349" s="77">
        <f t="shared" si="35"/>
        <v>4047.6366666666668</v>
      </c>
    </row>
    <row r="350" spans="5:17" x14ac:dyDescent="0.25">
      <c r="F350" s="32">
        <v>44835</v>
      </c>
      <c r="G350">
        <v>123.51</v>
      </c>
      <c r="H350" s="31">
        <f>+AVERAGE(G348:G350)</f>
        <v>122.54666666666667</v>
      </c>
      <c r="I350" s="31">
        <f>+H350/$H$304</f>
        <v>1.2283738180360186</v>
      </c>
      <c r="M350" s="32">
        <v>45200</v>
      </c>
      <c r="N350" s="96">
        <v>4219.16</v>
      </c>
      <c r="O350" s="77">
        <f t="shared" si="35"/>
        <v>4098.1466666666665</v>
      </c>
    </row>
    <row r="351" spans="5:17" x14ac:dyDescent="0.25">
      <c r="F351" s="32">
        <v>44866</v>
      </c>
      <c r="G351">
        <v>124.46</v>
      </c>
      <c r="H351" s="31">
        <f t="shared" ref="H351" si="38">+AVERAGE(G349:G351)</f>
        <v>123.53333333333332</v>
      </c>
      <c r="I351" s="31">
        <f t="shared" ref="I351:I353" si="39">+H351/$H$304</f>
        <v>1.238263891209195</v>
      </c>
      <c r="M351" s="32">
        <v>45231</v>
      </c>
      <c r="N351" s="96">
        <v>4040.26</v>
      </c>
      <c r="O351" s="77">
        <f t="shared" si="35"/>
        <v>4089.2766666666666</v>
      </c>
    </row>
    <row r="352" spans="5:17" x14ac:dyDescent="0.25">
      <c r="F352" s="32">
        <v>44896</v>
      </c>
      <c r="G352">
        <v>126.03</v>
      </c>
      <c r="H352" s="31">
        <f>+AVERAGE(G350:G352)</f>
        <v>124.66666666666667</v>
      </c>
      <c r="I352" s="31">
        <f>+H352/$H$304</f>
        <v>1.2496241103946006</v>
      </c>
      <c r="M352" s="32">
        <v>45261</v>
      </c>
      <c r="N352" s="96">
        <v>3954.14</v>
      </c>
      <c r="O352" s="77">
        <f t="shared" si="35"/>
        <v>4071.1866666666665</v>
      </c>
    </row>
    <row r="353" spans="6:15" x14ac:dyDescent="0.25">
      <c r="F353" s="32">
        <v>44927</v>
      </c>
      <c r="G353">
        <v>128.27000000000001</v>
      </c>
      <c r="H353" s="31">
        <f t="shared" ref="H353:H370" si="40">+AVERAGE(G351:G353)</f>
        <v>126.25333333333333</v>
      </c>
      <c r="I353" s="31">
        <f t="shared" si="39"/>
        <v>1.2655284172541681</v>
      </c>
      <c r="M353" s="72">
        <v>45292</v>
      </c>
      <c r="N353" s="96">
        <v>3920.2028571428568</v>
      </c>
      <c r="O353" s="77">
        <f t="shared" si="35"/>
        <v>3971.5342857142855</v>
      </c>
    </row>
    <row r="354" spans="6:15" x14ac:dyDescent="0.25">
      <c r="F354" s="32">
        <v>44958</v>
      </c>
      <c r="G354">
        <v>130.4</v>
      </c>
      <c r="H354" s="31">
        <f t="shared" si="40"/>
        <v>128.23333333333335</v>
      </c>
      <c r="I354" s="31">
        <f>+H354/$H$304</f>
        <v>1.2853753884192591</v>
      </c>
      <c r="M354" s="32">
        <v>45323</v>
      </c>
      <c r="N354" s="96">
        <v>3931.8542857142857</v>
      </c>
      <c r="O354" s="77">
        <f t="shared" si="35"/>
        <v>3935.399047619047</v>
      </c>
    </row>
    <row r="355" spans="6:15" x14ac:dyDescent="0.25">
      <c r="F355" s="72">
        <v>44986</v>
      </c>
      <c r="G355" s="18">
        <v>131.77000000000001</v>
      </c>
      <c r="H355" s="31">
        <f t="shared" si="40"/>
        <v>130.14666666666668</v>
      </c>
      <c r="I355" s="31">
        <f t="shared" ref="I355:I370" si="41">+H355/$H$304</f>
        <v>1.304554111396973</v>
      </c>
      <c r="M355" s="32">
        <v>45352</v>
      </c>
      <c r="N355" s="96">
        <v>3908.6683333333331</v>
      </c>
      <c r="O355" s="77">
        <f t="shared" si="35"/>
        <v>3920.2418253968249</v>
      </c>
    </row>
    <row r="356" spans="6:15" x14ac:dyDescent="0.25">
      <c r="F356" s="32">
        <v>45017</v>
      </c>
      <c r="G356">
        <v>132.80000000000001</v>
      </c>
      <c r="H356" s="31">
        <f t="shared" si="40"/>
        <v>131.65666666666667</v>
      </c>
      <c r="I356" s="31">
        <f t="shared" si="41"/>
        <v>1.3196899328410572</v>
      </c>
      <c r="M356" s="32">
        <v>45383</v>
      </c>
      <c r="N356" s="96">
        <v>3866.1163636363635</v>
      </c>
      <c r="O356" s="77">
        <f t="shared" si="35"/>
        <v>3902.2129942279939</v>
      </c>
    </row>
    <row r="357" spans="6:15" x14ac:dyDescent="0.25">
      <c r="F357" s="32">
        <v>45047</v>
      </c>
      <c r="G357" s="33">
        <v>133.38</v>
      </c>
      <c r="H357" s="31">
        <f t="shared" si="40"/>
        <v>132.65</v>
      </c>
      <c r="I357" s="31">
        <f t="shared" si="41"/>
        <v>1.3296468308329714</v>
      </c>
      <c r="M357" s="32">
        <v>45413</v>
      </c>
      <c r="N357">
        <v>3865.0923809523824</v>
      </c>
      <c r="O357" s="77">
        <f t="shared" si="35"/>
        <v>3879.9590259740266</v>
      </c>
    </row>
    <row r="358" spans="6:15" x14ac:dyDescent="0.25">
      <c r="F358" s="32">
        <v>45078</v>
      </c>
      <c r="G358">
        <v>133.78</v>
      </c>
      <c r="H358" s="31">
        <f t="shared" si="40"/>
        <v>133.32000000000002</v>
      </c>
      <c r="I358" s="31">
        <f t="shared" si="41"/>
        <v>1.3363627251161083</v>
      </c>
      <c r="M358" s="100">
        <v>45444</v>
      </c>
      <c r="N358" s="60">
        <v>3966.3063636363631</v>
      </c>
      <c r="O358" s="103">
        <f>+AVERAGE(N356:N358)</f>
        <v>3899.1717027417035</v>
      </c>
    </row>
    <row r="359" spans="6:15" x14ac:dyDescent="0.25">
      <c r="F359" s="32">
        <v>45108</v>
      </c>
      <c r="G359">
        <v>134.44999999999999</v>
      </c>
      <c r="H359" s="31">
        <f t="shared" si="40"/>
        <v>133.86999999999998</v>
      </c>
      <c r="I359" s="31">
        <f t="shared" si="41"/>
        <v>1.3418757726619663</v>
      </c>
      <c r="N359" s="77"/>
    </row>
    <row r="360" spans="6:15" x14ac:dyDescent="0.25">
      <c r="F360" s="32">
        <v>45139</v>
      </c>
      <c r="G360" s="77">
        <v>135.38999999999999</v>
      </c>
      <c r="H360" s="31">
        <f t="shared" si="40"/>
        <v>134.54</v>
      </c>
      <c r="I360" s="31">
        <f t="shared" si="41"/>
        <v>1.3485916669451032</v>
      </c>
    </row>
    <row r="361" spans="6:15" x14ac:dyDescent="0.25">
      <c r="F361" s="32">
        <v>45170</v>
      </c>
      <c r="G361" s="77">
        <v>136.11000000000001</v>
      </c>
      <c r="H361" s="31">
        <f t="shared" si="40"/>
        <v>135.31666666666666</v>
      </c>
      <c r="I361" s="31">
        <f t="shared" si="41"/>
        <v>1.3563767583280431</v>
      </c>
    </row>
    <row r="362" spans="6:15" x14ac:dyDescent="0.25">
      <c r="F362" s="32">
        <v>45200</v>
      </c>
      <c r="G362" s="33">
        <v>136.44999999999999</v>
      </c>
      <c r="H362" s="31">
        <f t="shared" si="40"/>
        <v>135.98333333333332</v>
      </c>
      <c r="I362" s="31">
        <f t="shared" si="41"/>
        <v>1.3630592402018107</v>
      </c>
    </row>
    <row r="363" spans="6:15" x14ac:dyDescent="0.25">
      <c r="F363" s="32">
        <v>45231</v>
      </c>
      <c r="G363" s="7">
        <v>137.09</v>
      </c>
      <c r="H363" s="31">
        <f t="shared" si="40"/>
        <v>136.54999999999998</v>
      </c>
      <c r="I363" s="31">
        <f t="shared" si="41"/>
        <v>1.3687393497945135</v>
      </c>
    </row>
    <row r="364" spans="6:15" x14ac:dyDescent="0.25">
      <c r="F364" s="32">
        <v>45261</v>
      </c>
      <c r="G364" s="7">
        <v>137.72</v>
      </c>
      <c r="H364" s="31">
        <f t="shared" si="40"/>
        <v>137.08666666666667</v>
      </c>
      <c r="I364" s="31">
        <f t="shared" si="41"/>
        <v>1.3741187477028969</v>
      </c>
      <c r="M364" s="87"/>
      <c r="N364" s="88"/>
    </row>
    <row r="365" spans="6:15" x14ac:dyDescent="0.25">
      <c r="F365" s="32">
        <v>45292</v>
      </c>
      <c r="G365">
        <v>138.97999999999999</v>
      </c>
      <c r="H365" s="31">
        <f t="shared" si="40"/>
        <v>137.92999999999998</v>
      </c>
      <c r="I365" s="31">
        <f t="shared" si="41"/>
        <v>1.382572087273213</v>
      </c>
      <c r="M365" s="87"/>
      <c r="N365" s="88"/>
    </row>
    <row r="366" spans="6:15" x14ac:dyDescent="0.25">
      <c r="F366" s="32">
        <v>45323</v>
      </c>
      <c r="G366">
        <v>140.49</v>
      </c>
      <c r="H366" s="31">
        <f t="shared" si="40"/>
        <v>139.06333333333333</v>
      </c>
      <c r="I366" s="31">
        <f t="shared" si="41"/>
        <v>1.3939323064586187</v>
      </c>
      <c r="M366" s="87"/>
      <c r="N366" s="88"/>
    </row>
    <row r="367" spans="6:15" x14ac:dyDescent="0.25">
      <c r="F367" s="32">
        <v>45352</v>
      </c>
      <c r="G367">
        <v>141.47999999999999</v>
      </c>
      <c r="H367" s="31">
        <f t="shared" si="40"/>
        <v>140.31666666666669</v>
      </c>
      <c r="I367" s="31">
        <f t="shared" si="41"/>
        <v>1.4064953723813027</v>
      </c>
      <c r="M367" s="87"/>
      <c r="N367" s="88"/>
    </row>
    <row r="368" spans="6:15" x14ac:dyDescent="0.25">
      <c r="F368" s="32">
        <v>45383</v>
      </c>
      <c r="G368">
        <v>142.32</v>
      </c>
      <c r="H368" s="31">
        <f t="shared" si="40"/>
        <v>141.43</v>
      </c>
      <c r="I368" s="31">
        <f t="shared" si="41"/>
        <v>1.417655117110495</v>
      </c>
      <c r="M368" s="87"/>
      <c r="N368" s="88"/>
    </row>
    <row r="369" spans="6:14" x14ac:dyDescent="0.25">
      <c r="F369" s="32">
        <v>45413</v>
      </c>
      <c r="G369">
        <v>142.91999999999999</v>
      </c>
      <c r="H369" s="31">
        <f>+AVERAGE(G367:G369)</f>
        <v>142.23999999999998</v>
      </c>
      <c r="I369" s="31">
        <f>+H369/$H$304</f>
        <v>1.4257743325871226</v>
      </c>
      <c r="M369" s="87"/>
      <c r="N369" s="88"/>
    </row>
    <row r="370" spans="6:14" x14ac:dyDescent="0.25">
      <c r="F370" s="100">
        <v>45444</v>
      </c>
      <c r="G370" s="60">
        <f>G358*(1+$G$374/100)</f>
        <v>143.33189199999998</v>
      </c>
      <c r="H370" s="101">
        <f t="shared" si="40"/>
        <v>142.85729733333332</v>
      </c>
      <c r="I370" s="101">
        <f t="shared" si="41"/>
        <v>1.4319619499482106</v>
      </c>
    </row>
    <row r="373" spans="6:14" x14ac:dyDescent="0.25">
      <c r="G373" s="33" t="s">
        <v>322</v>
      </c>
    </row>
    <row r="374" spans="6:14" x14ac:dyDescent="0.25">
      <c r="G374" s="33">
        <v>7.14</v>
      </c>
    </row>
    <row r="1048576" spans="3:3" x14ac:dyDescent="0.25">
      <c r="C1048576" s="8"/>
    </row>
  </sheetData>
  <hyperlinks>
    <hyperlink ref="G1" r:id="rId1" xr:uid="{00000000-0004-0000-0100-000000000000}"/>
  </hyperlinks>
  <pageMargins left="0.7" right="0.7" top="0.75" bottom="0.75" header="0.3" footer="0.3"/>
  <pageSetup orientation="portrait" r:id="rId2"/>
  <ignoredErrors>
    <ignoredError sqref="O324:O325" formulaRange="1"/>
  </ignoredErrors>
  <drawing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activeCell="D1" sqref="D1"/>
    </sheetView>
  </sheetViews>
  <sheetFormatPr baseColWidth="10" defaultRowHeight="15" x14ac:dyDescent="0.25"/>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F39"/>
  <sheetViews>
    <sheetView workbookViewId="0">
      <selection activeCell="C16" sqref="C16"/>
    </sheetView>
  </sheetViews>
  <sheetFormatPr baseColWidth="10" defaultRowHeight="15" x14ac:dyDescent="0.25"/>
  <cols>
    <col min="1" max="1" width="18.5703125" style="33" customWidth="1"/>
    <col min="2" max="2" width="29.7109375" style="33" customWidth="1"/>
    <col min="3" max="3" width="59" style="33" customWidth="1"/>
    <col min="4" max="4" width="91" style="33" customWidth="1"/>
    <col min="5" max="16384" width="11.42578125" style="33"/>
  </cols>
  <sheetData>
    <row r="3" spans="1:4" x14ac:dyDescent="0.25">
      <c r="A3" s="30" t="s">
        <v>17</v>
      </c>
      <c r="B3" s="30" t="s">
        <v>21</v>
      </c>
      <c r="C3" s="37" t="s">
        <v>18</v>
      </c>
      <c r="D3" s="37" t="s">
        <v>106</v>
      </c>
    </row>
    <row r="4" spans="1:4" ht="30" x14ac:dyDescent="0.25">
      <c r="A4" s="33" t="s">
        <v>107</v>
      </c>
      <c r="B4" s="33" t="s">
        <v>108</v>
      </c>
      <c r="C4" s="38" t="s">
        <v>109</v>
      </c>
      <c r="D4" s="39" t="s">
        <v>110</v>
      </c>
    </row>
    <row r="5" spans="1:4" ht="30" x14ac:dyDescent="0.25">
      <c r="A5" s="33" t="s">
        <v>111</v>
      </c>
      <c r="B5" s="33" t="s">
        <v>108</v>
      </c>
      <c r="C5" s="38" t="s">
        <v>112</v>
      </c>
      <c r="D5" s="39" t="s">
        <v>110</v>
      </c>
    </row>
    <row r="6" spans="1:4" ht="30" x14ac:dyDescent="0.25">
      <c r="A6" s="33" t="s">
        <v>113</v>
      </c>
      <c r="B6" s="33" t="s">
        <v>108</v>
      </c>
      <c r="C6" s="38" t="s">
        <v>114</v>
      </c>
      <c r="D6" s="39" t="s">
        <v>110</v>
      </c>
    </row>
    <row r="7" spans="1:4" x14ac:dyDescent="0.25">
      <c r="A7" s="33" t="s">
        <v>115</v>
      </c>
      <c r="B7" s="33" t="s">
        <v>116</v>
      </c>
      <c r="C7" s="38" t="s">
        <v>117</v>
      </c>
      <c r="D7" s="40" t="s">
        <v>118</v>
      </c>
    </row>
    <row r="8" spans="1:4" ht="30" x14ac:dyDescent="0.25">
      <c r="A8" s="33" t="s">
        <v>119</v>
      </c>
      <c r="B8" s="38" t="s">
        <v>120</v>
      </c>
      <c r="C8" s="38" t="s">
        <v>121</v>
      </c>
      <c r="D8" s="39" t="s">
        <v>122</v>
      </c>
    </row>
    <row r="9" spans="1:4" ht="25.5" x14ac:dyDescent="0.25">
      <c r="A9" s="33" t="s">
        <v>123</v>
      </c>
      <c r="B9" s="36" t="s">
        <v>101</v>
      </c>
      <c r="C9" s="41" t="s">
        <v>103</v>
      </c>
      <c r="D9" s="40" t="s">
        <v>124</v>
      </c>
    </row>
    <row r="10" spans="1:4" x14ac:dyDescent="0.25">
      <c r="A10" s="33" t="s">
        <v>125</v>
      </c>
      <c r="B10" s="36" t="s">
        <v>101</v>
      </c>
      <c r="C10" s="41" t="s">
        <v>102</v>
      </c>
      <c r="D10" s="40" t="s">
        <v>126</v>
      </c>
    </row>
    <row r="11" spans="1:4" ht="30" x14ac:dyDescent="0.25">
      <c r="A11" s="33" t="s">
        <v>127</v>
      </c>
      <c r="B11" s="36" t="s">
        <v>101</v>
      </c>
      <c r="C11" s="38" t="s">
        <v>104</v>
      </c>
      <c r="D11" s="42" t="s">
        <v>128</v>
      </c>
    </row>
    <row r="12" spans="1:4" ht="25.5" x14ac:dyDescent="0.25">
      <c r="A12" s="33" t="s">
        <v>129</v>
      </c>
      <c r="B12" s="36" t="s">
        <v>101</v>
      </c>
      <c r="C12" s="41" t="s">
        <v>105</v>
      </c>
      <c r="D12" s="43" t="s">
        <v>130</v>
      </c>
    </row>
    <row r="13" spans="1:4" ht="29.25" customHeight="1" x14ac:dyDescent="0.25">
      <c r="A13" s="33" t="s">
        <v>131</v>
      </c>
      <c r="B13" s="36" t="s">
        <v>101</v>
      </c>
      <c r="C13" s="41" t="s">
        <v>132</v>
      </c>
      <c r="D13" s="43" t="s">
        <v>133</v>
      </c>
    </row>
    <row r="14" spans="1:4" x14ac:dyDescent="0.25">
      <c r="A14" s="33" t="s">
        <v>134</v>
      </c>
      <c r="B14" s="33" t="s">
        <v>108</v>
      </c>
      <c r="C14" s="41" t="s">
        <v>135</v>
      </c>
      <c r="D14" s="43"/>
    </row>
    <row r="15" spans="1:4" ht="29.25" customHeight="1" x14ac:dyDescent="0.25">
      <c r="A15" s="33" t="s">
        <v>65</v>
      </c>
      <c r="B15" s="33" t="s">
        <v>108</v>
      </c>
      <c r="C15" s="41" t="s">
        <v>136</v>
      </c>
      <c r="D15" s="43" t="s">
        <v>137</v>
      </c>
    </row>
    <row r="16" spans="1:4" ht="60" x14ac:dyDescent="0.25">
      <c r="A16" s="33" t="s">
        <v>74</v>
      </c>
      <c r="B16" s="36" t="s">
        <v>138</v>
      </c>
      <c r="C16" s="38" t="s">
        <v>139</v>
      </c>
    </row>
    <row r="17" spans="1:3" ht="30" x14ac:dyDescent="0.25">
      <c r="A17" s="33" t="s">
        <v>140</v>
      </c>
      <c r="B17" s="36" t="s">
        <v>138</v>
      </c>
      <c r="C17" s="38" t="s">
        <v>141</v>
      </c>
    </row>
    <row r="18" spans="1:3" ht="60" x14ac:dyDescent="0.25">
      <c r="A18" s="33" t="s">
        <v>142</v>
      </c>
      <c r="B18" s="36" t="s">
        <v>138</v>
      </c>
      <c r="C18" s="38" t="s">
        <v>143</v>
      </c>
    </row>
    <row r="19" spans="1:3" ht="45" x14ac:dyDescent="0.25">
      <c r="A19" s="33" t="s">
        <v>75</v>
      </c>
      <c r="B19" s="36" t="s">
        <v>138</v>
      </c>
      <c r="C19" s="38" t="s">
        <v>144</v>
      </c>
    </row>
    <row r="20" spans="1:3" ht="30" x14ac:dyDescent="0.25">
      <c r="A20" s="33" t="s">
        <v>76</v>
      </c>
      <c r="C20" s="38" t="s">
        <v>145</v>
      </c>
    </row>
    <row r="21" spans="1:3" ht="30" x14ac:dyDescent="0.25">
      <c r="A21" s="33" t="s">
        <v>77</v>
      </c>
      <c r="C21" s="38" t="s">
        <v>146</v>
      </c>
    </row>
    <row r="22" spans="1:3" x14ac:dyDescent="0.25">
      <c r="A22" s="33" t="s">
        <v>78</v>
      </c>
      <c r="C22" s="38" t="s">
        <v>147</v>
      </c>
    </row>
    <row r="23" spans="1:3" x14ac:dyDescent="0.25">
      <c r="A23" s="33" t="s">
        <v>148</v>
      </c>
      <c r="C23" s="104" t="s">
        <v>149</v>
      </c>
    </row>
    <row r="24" spans="1:3" x14ac:dyDescent="0.25">
      <c r="A24" s="33" t="s">
        <v>150</v>
      </c>
      <c r="C24" s="104"/>
    </row>
    <row r="25" spans="1:3" x14ac:dyDescent="0.25">
      <c r="A25" s="33" t="s">
        <v>151</v>
      </c>
      <c r="C25" s="104"/>
    </row>
    <row r="38" spans="6:6" x14ac:dyDescent="0.25">
      <c r="F38" s="33" t="s">
        <v>165</v>
      </c>
    </row>
    <row r="39" spans="6:6" x14ac:dyDescent="0.25">
      <c r="F39" s="33" t="s">
        <v>165</v>
      </c>
    </row>
  </sheetData>
  <mergeCells count="1">
    <mergeCell ref="C23:C25"/>
  </mergeCells>
  <hyperlinks>
    <hyperlink ref="D9" r:id="rId1" xr:uid="{00000000-0004-0000-0300-000000000000}"/>
    <hyperlink ref="D10" r:id="rId2" xr:uid="{00000000-0004-0000-0300-000001000000}"/>
    <hyperlink ref="D11" r:id="rId3" location="0" xr:uid="{00000000-0004-0000-0300-000002000000}"/>
    <hyperlink ref="D12" r:id="rId4" location="0" xr:uid="{00000000-0004-0000-0300-000003000000}"/>
    <hyperlink ref="D7" r:id="rId5" xr:uid="{00000000-0004-0000-0300-000004000000}"/>
    <hyperlink ref="D13" r:id="rId6" location="0" xr:uid="{00000000-0004-0000-0300-000005000000}"/>
  </hyperlinks>
  <pageMargins left="0.7" right="0.7" top="0.75" bottom="0.75" header="0.3" footer="0.3"/>
  <pageSetup orientation="portrait" r:id="rId7"/>
  <drawing r:id="rId8"/>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F134"/>
  <sheetViews>
    <sheetView zoomScale="110" zoomScaleNormal="110" workbookViewId="0">
      <pane xSplit="1" ySplit="1" topLeftCell="B104" activePane="bottomRight" state="frozen"/>
      <selection activeCell="AH14" sqref="AH14"/>
      <selection pane="topRight" activeCell="AH14" sqref="AH14"/>
      <selection pane="bottomLeft" activeCell="AH14" sqref="AH14"/>
      <selection pane="bottomRight" activeCell="F133" sqref="F133"/>
    </sheetView>
  </sheetViews>
  <sheetFormatPr baseColWidth="10" defaultRowHeight="15" x14ac:dyDescent="0.25"/>
  <cols>
    <col min="2" max="2" width="12.140625" bestFit="1" customWidth="1"/>
    <col min="3" max="3" width="12.140625" style="33" customWidth="1"/>
    <col min="6" max="6" width="11.42578125" style="59"/>
    <col min="7" max="7" width="37.28515625" style="18" bestFit="1" customWidth="1"/>
    <col min="11" max="11" width="14" bestFit="1" customWidth="1"/>
    <col min="12" max="12" width="12.7109375" bestFit="1" customWidth="1"/>
    <col min="13" max="13" width="19.28515625" style="28" bestFit="1" customWidth="1"/>
    <col min="14" max="14" width="11.42578125" style="82"/>
    <col min="15" max="16" width="12.7109375" customWidth="1"/>
    <col min="17" max="17" width="12.7109375" style="18" customWidth="1"/>
    <col min="19" max="19" width="13.42578125" bestFit="1" customWidth="1"/>
    <col min="20" max="20" width="21.140625" bestFit="1" customWidth="1"/>
    <col min="21" max="21" width="19" bestFit="1" customWidth="1"/>
    <col min="22" max="22" width="18.42578125" bestFit="1" customWidth="1"/>
    <col min="23" max="23" width="17.5703125" bestFit="1" customWidth="1"/>
    <col min="24" max="24" width="17.28515625" bestFit="1" customWidth="1"/>
    <col min="28" max="28" width="24.85546875" bestFit="1" customWidth="1"/>
    <col min="29" max="29" width="36.7109375" bestFit="1" customWidth="1"/>
    <col min="30" max="30" width="21" bestFit="1" customWidth="1"/>
    <col min="31" max="31" width="12.28515625" bestFit="1" customWidth="1"/>
    <col min="32" max="32" width="20.5703125" bestFit="1" customWidth="1"/>
    <col min="33" max="33" width="12.140625" bestFit="1" customWidth="1"/>
    <col min="34" max="34" width="13.5703125" bestFit="1" customWidth="1"/>
    <col min="35" max="35" width="18.85546875" bestFit="1" customWidth="1"/>
    <col min="37" max="37" width="12.28515625" bestFit="1" customWidth="1"/>
    <col min="38" max="38" width="13.7109375" bestFit="1" customWidth="1"/>
    <col min="39" max="39" width="13.42578125" style="18" bestFit="1" customWidth="1"/>
    <col min="40" max="40" width="24.42578125" bestFit="1" customWidth="1"/>
    <col min="41" max="41" width="16.7109375" bestFit="1" customWidth="1"/>
    <col min="42" max="43" width="18.85546875" customWidth="1"/>
    <col min="44" max="44" width="42.42578125" bestFit="1" customWidth="1"/>
    <col min="45" max="45" width="27.42578125" bestFit="1" customWidth="1"/>
    <col min="47" max="47" width="13" bestFit="1" customWidth="1"/>
    <col min="48" max="48" width="16.42578125" bestFit="1" customWidth="1"/>
    <col min="49" max="49" width="15.5703125" bestFit="1" customWidth="1"/>
    <col min="50" max="50" width="14.5703125" bestFit="1" customWidth="1"/>
    <col min="51" max="51" width="17.5703125" bestFit="1" customWidth="1"/>
    <col min="52" max="52" width="21.42578125" bestFit="1" customWidth="1"/>
    <col min="53" max="53" width="19.5703125" bestFit="1" customWidth="1"/>
    <col min="54" max="54" width="23.42578125" bestFit="1" customWidth="1"/>
    <col min="55" max="55" width="12.28515625" style="33" bestFit="1" customWidth="1"/>
    <col min="57" max="57" width="11.42578125" style="33"/>
  </cols>
  <sheetData>
    <row r="1" spans="1:56" x14ac:dyDescent="0.25">
      <c r="A1" s="1" t="s">
        <v>0</v>
      </c>
      <c r="B1" s="2" t="str">
        <f>+[20]DEPENDIENTE!$E$1</f>
        <v>ITCR_IPC_NT</v>
      </c>
      <c r="C1" s="27" t="str">
        <f>+[20]DEPENDIENTE!$K$1</f>
        <v>ICTR_IPC_USA</v>
      </c>
      <c r="D1" s="2" t="s">
        <v>1</v>
      </c>
      <c r="E1" s="2" t="s">
        <v>2</v>
      </c>
      <c r="F1" s="59" t="s">
        <v>65</v>
      </c>
      <c r="G1" s="27" t="s">
        <v>156</v>
      </c>
      <c r="H1" s="2" t="s">
        <v>4</v>
      </c>
      <c r="I1" s="2" t="s">
        <v>5</v>
      </c>
      <c r="J1" s="2" t="s">
        <v>10</v>
      </c>
      <c r="K1" s="2" t="s">
        <v>11</v>
      </c>
      <c r="L1" s="2" t="s">
        <v>3</v>
      </c>
      <c r="M1" s="27" t="str">
        <f>+'Descripción variables'!A13</f>
        <v>CONSP_CONST_SUM</v>
      </c>
      <c r="N1" s="83" t="s">
        <v>7</v>
      </c>
      <c r="O1" s="27" t="s">
        <v>8</v>
      </c>
      <c r="P1" s="27" t="s">
        <v>9</v>
      </c>
      <c r="Q1" s="27" t="s">
        <v>38</v>
      </c>
      <c r="R1" s="27" t="s">
        <v>16</v>
      </c>
      <c r="S1" s="27" t="str">
        <f>+'[23]BASE OTROS'!$C1</f>
        <v>Remesas_PIB</v>
      </c>
      <c r="T1" s="69" t="s">
        <v>72</v>
      </c>
      <c r="U1" s="27" t="s">
        <v>73</v>
      </c>
      <c r="V1" s="27" t="s">
        <v>209</v>
      </c>
      <c r="W1" s="27" t="s">
        <v>210</v>
      </c>
      <c r="X1" s="69" t="s">
        <v>211</v>
      </c>
      <c r="Y1" s="27" t="s">
        <v>152</v>
      </c>
      <c r="Z1" s="27" t="s">
        <v>153</v>
      </c>
      <c r="AA1" s="27" t="s">
        <v>157</v>
      </c>
      <c r="AB1" s="69" t="s">
        <v>158</v>
      </c>
      <c r="AC1" s="69" t="s">
        <v>159</v>
      </c>
      <c r="AD1" s="27" t="s">
        <v>208</v>
      </c>
      <c r="AE1" s="27" t="s">
        <v>193</v>
      </c>
      <c r="AF1" s="27" t="s">
        <v>187</v>
      </c>
      <c r="AG1" s="27" t="s">
        <v>188</v>
      </c>
      <c r="AH1" s="27" t="s">
        <v>189</v>
      </c>
      <c r="AI1" s="27" t="s">
        <v>196</v>
      </c>
      <c r="AJ1" s="27" t="s">
        <v>197</v>
      </c>
      <c r="AK1" s="27" t="s">
        <v>202</v>
      </c>
      <c r="AL1" s="27" t="s">
        <v>204</v>
      </c>
      <c r="AM1" s="69" t="s">
        <v>205</v>
      </c>
      <c r="AN1" s="69" t="s">
        <v>206</v>
      </c>
      <c r="AO1" s="27" t="s">
        <v>207</v>
      </c>
      <c r="AP1" s="27" t="s">
        <v>280</v>
      </c>
      <c r="AQ1" s="27" t="s">
        <v>281</v>
      </c>
      <c r="AR1" s="27" t="s">
        <v>287</v>
      </c>
      <c r="AS1" s="27" t="s">
        <v>285</v>
      </c>
      <c r="AT1" s="27" t="s">
        <v>288</v>
      </c>
      <c r="AU1" s="27" t="s">
        <v>294</v>
      </c>
      <c r="AV1" s="27" t="s">
        <v>295</v>
      </c>
      <c r="AW1" s="27" t="s">
        <v>298</v>
      </c>
      <c r="AX1" s="27" t="s">
        <v>299</v>
      </c>
      <c r="AY1" s="27" t="s">
        <v>302</v>
      </c>
      <c r="AZ1" s="27" t="s">
        <v>303</v>
      </c>
      <c r="BA1" s="27" t="s">
        <v>306</v>
      </c>
      <c r="BB1" s="27" t="s">
        <v>307</v>
      </c>
      <c r="BC1" s="27" t="s">
        <v>315</v>
      </c>
      <c r="BD1" s="73" t="s">
        <v>310</v>
      </c>
    </row>
    <row r="2" spans="1:56" x14ac:dyDescent="0.25">
      <c r="A2" s="3">
        <v>34759</v>
      </c>
      <c r="B2">
        <f>+VLOOKUP(A2,[20]DEPENDIENTE!$D:$E,2,0)</f>
        <v>117.43859696794156</v>
      </c>
      <c r="C2" s="33">
        <f>+VLOOKUP(A2,[20]DEPENDIENTE!$J:$K,2,0)</f>
        <v>118.1207954174579</v>
      </c>
      <c r="D2">
        <f>+VLOOKUP(A2,'[21]BASE DIF'!$A$2:$G$1048576,2,0)</f>
        <v>0.13766178190182798</v>
      </c>
      <c r="E2" s="33">
        <f>+VLOOKUP(A2,'[21]BASE DIF'!$A$2:$G$1048576,3,0)</f>
        <v>7.335904500368895E-2</v>
      </c>
      <c r="F2" s="59">
        <f>+VLOOKUP(A2,'[21]BASE DIF'!$A$2:$G$1048576,4,0)</f>
        <v>0.10597183050728454</v>
      </c>
      <c r="G2" s="18">
        <f>+VLOOKUP($A2,'[22]BASE PRODUCTIVIDAD'!$A$2:$H$1048576,2,0)</f>
        <v>68.207491469932663</v>
      </c>
      <c r="H2">
        <f>+VLOOKUP(A2,[24]BASE_TI!$A$2:$G$1048576,2,0)</f>
        <v>48.33534728210708</v>
      </c>
      <c r="I2" s="33">
        <f>+VLOOKUP(A2,[24]BASE_TI!$A$2:$G$1048576,3,0)</f>
        <v>69.180982165643968</v>
      </c>
      <c r="J2" s="33">
        <f>+VLOOKUP(A2,[24]BASE_TI!$A$2:$G$1048576,4,0)</f>
        <v>25.635273389464679</v>
      </c>
      <c r="K2">
        <f>+VLOOKUP(A2,'[23]BASE OTROS'!$A$2:$F$1048576,5,0)</f>
        <v>0</v>
      </c>
      <c r="L2" s="33">
        <f>+VLOOKUP(A2,[25]BASE_FISCAL!$A$2:$G$1048576,5,0)</f>
        <v>37.50408503559818</v>
      </c>
      <c r="M2" s="28">
        <f>+VLOOKUP(A2,[25]BASE_FISCAL!$A$2:$M$1048576,6,0)</f>
        <v>11.664057430509098</v>
      </c>
      <c r="N2" s="82">
        <f>+VLOOKUP($A2,[25]BASE_FISCAL!$A$2:$G$1048576,2,0)</f>
        <v>51.18835748399087</v>
      </c>
      <c r="O2" s="33">
        <f>+VLOOKUP($A2,[25]BASE_FISCAL!$A$2:$G$1048576,3,0)</f>
        <v>47.653497251794995</v>
      </c>
      <c r="P2" s="33">
        <f>+VLOOKUP($A2,[25]BASE_FISCAL!$A$2:$G$1048576,4,0)</f>
        <v>103.63429509640147</v>
      </c>
      <c r="Q2" s="18">
        <f>+VLOOKUP(A2,'[23]BASE OTROS'!$A$2:$F$1048576,2,0)</f>
        <v>0</v>
      </c>
      <c r="R2">
        <f>+VLOOKUP(A2,'[23]BASE OTROS'!$A$2:$D$1048576,4,0)</f>
        <v>36.733831377061811</v>
      </c>
      <c r="S2" s="33">
        <f>+VLOOKUP(A2,'[23]BASE OTROS'!$A$2:$D$1048576,3,0)</f>
        <v>0.67899827279154634</v>
      </c>
      <c r="T2" s="33" t="e">
        <f>+VLOOKUP(A2,[25]BASE_FISCAL!$A$2:$G$1048576,7,0)</f>
        <v>#N/A</v>
      </c>
      <c r="U2" s="18" t="e">
        <f>+VLOOKUP($A2,'[22]BASE PRODUCTIVIDAD'!$A$2:$J$1048576,3,0)</f>
        <v>#N/A</v>
      </c>
      <c r="V2">
        <f>+VLOOKUP(A2,'[21]BASE DIF'!$A$2:$G$1048576,5,0)</f>
        <v>4.4896064638889621E-2</v>
      </c>
      <c r="W2" s="33">
        <f>+VLOOKUP(A2,'[21]BASE DIF'!$A$2:$G$1048576,6,0)</f>
        <v>4.753864886952508E-2</v>
      </c>
      <c r="X2" s="33">
        <f>+VLOOKUP(A2,'[21]BASE DIF'!$A$2:$G$1048576,7,0)</f>
        <v>7.466532780178059E-2</v>
      </c>
      <c r="Y2" t="e">
        <f>+VLOOKUP($A2,[26]base_renta!$A$22:$I$1048576,6,0)</f>
        <v>#N/A</v>
      </c>
      <c r="Z2" s="33" t="e">
        <f>+VLOOKUP($A2,[26]base_renta!$A$22:$I$1048576,7,0)</f>
        <v>#N/A</v>
      </c>
      <c r="AA2" t="e">
        <f>+VLOOKUP(A2,'[23]BASE OTROS'!$A$2:$F$1048576,6,0)</f>
        <v>#N/A</v>
      </c>
      <c r="AB2" s="18" t="e">
        <f>+VLOOKUP($A2,'[22]BASE PRODUCTIVIDAD'!$A$2:$H$1048576,4,0)</f>
        <v>#N/A</v>
      </c>
      <c r="AC2" s="18" t="e">
        <f>+VLOOKUP($A2,'[22]BASE PRODUCTIVIDAD'!$A$2:$H$1048576,5,0)</f>
        <v>#N/A</v>
      </c>
      <c r="AD2" s="33" t="e">
        <f>+VLOOKUP(A2,[24]BASE_TI!$A:$G,5,0)</f>
        <v>#N/A</v>
      </c>
      <c r="AE2" s="33">
        <f>+VLOOKUP(A2,[24]BASE_TI!$A:$G,6,0)</f>
        <v>28.190767727435926</v>
      </c>
      <c r="AF2" s="33" t="e">
        <f>+VLOOKUP($A2,[26]base_renta!$A$22:$I$1048576,2,0)</f>
        <v>#N/A</v>
      </c>
      <c r="AG2" s="33" t="e">
        <f>+VLOOKUP($A2,[26]base_renta!$A$22:$I$1048576,3,0)</f>
        <v>#N/A</v>
      </c>
      <c r="AH2" s="33" t="e">
        <f>+VLOOKUP($A2,[26]base_renta!$A$22:$I$1048576,4,0)</f>
        <v>#N/A</v>
      </c>
      <c r="AI2" s="33" t="e">
        <f>+VLOOKUP($A2,[26]base_renta!$A$22:$I$1048576,5,0)</f>
        <v>#N/A</v>
      </c>
      <c r="AJ2" s="33" t="e">
        <f>+VLOOKUP(A2,[24]BASE_TI!$A$2:$G$1048576,7,0)</f>
        <v>#N/A</v>
      </c>
      <c r="AK2" s="33" t="e">
        <f>+VLOOKUP($A2,[26]base_renta!$A$22:$I$1048576,8,0)</f>
        <v>#N/A</v>
      </c>
      <c r="AL2" s="18">
        <f>+VLOOKUP($A2,'[22]BASE PRODUCTIVIDAD'!$A$2:$H$1048576,8,0)</f>
        <v>102.7896002471217</v>
      </c>
      <c r="AM2" s="18" t="e">
        <f>+VLOOKUP($A2,'[22]BASE PRODUCTIVIDAD'!$A$2:$H$1048576,6,0)</f>
        <v>#N/A</v>
      </c>
      <c r="AN2" s="18" t="e">
        <f>+VLOOKUP($A2,'[22]BASE PRODUCTIVIDAD'!$A$2:$H$1048576,7,0)</f>
        <v>#N/A</v>
      </c>
      <c r="AO2" s="33" t="e">
        <f>+VLOOKUP($A2,[26]base_renta!$A$22:$I$1048576,9,0)</f>
        <v>#N/A</v>
      </c>
      <c r="AP2">
        <f>+VLOOKUP(A2,[25]BASE_FISCAL!$A$2:$M$1048576,8,0)</f>
        <v>9.420472240659274</v>
      </c>
      <c r="AQ2">
        <f>+VLOOKUP(A2,[25]BASE_FISCAL!$A$2:$M$1048576,11,0)</f>
        <v>0</v>
      </c>
      <c r="AR2">
        <f>+VLOOKUP($A2,'[22]BASE PRODUCTIVIDAD'!$A$2:$I$1048576,9,0)</f>
        <v>0</v>
      </c>
      <c r="AS2" t="e">
        <f>+VLOOKUP($A2,'[22]BASE PRODUCTIVIDAD'!$A$2:$J$1048576,10,0)</f>
        <v>#N/A</v>
      </c>
      <c r="AT2" s="33" t="e">
        <f>+VLOOKUP(A2,'[23]BASE OTROS'!$A$2:$G$1048576,7,0)</f>
        <v>#N/A</v>
      </c>
      <c r="AU2" t="e">
        <f>+VLOOKUP($A2,'[21]BASE DIF'!$A$1:$I$1100,8,FALSE)</f>
        <v>#N/A</v>
      </c>
      <c r="AV2" s="33" t="e">
        <f>+VLOOKUP($A2,'[21]BASE DIF'!$A$1:$I$1100,9,FALSE)</f>
        <v>#N/A</v>
      </c>
      <c r="AW2">
        <f>+VLOOKUP(A2,[25]BASE_FISCAL!$A$2:$M$1048576,9,0)</f>
        <v>0</v>
      </c>
      <c r="AX2">
        <f>+VLOOKUP(A2,[25]BASE_FISCAL!$A$2:$M$1048576,10,0)</f>
        <v>0</v>
      </c>
      <c r="AY2" t="e">
        <f>+VLOOKUP($A2,'[21]BASE DIF'!$A$1:$K$1110,10,FALSE)</f>
        <v>#N/A</v>
      </c>
      <c r="AZ2" s="33" t="e">
        <f>+VLOOKUP($A2,'[21]BASE DIF'!$A$1:$K$1110,11,FALSE)</f>
        <v>#N/A</v>
      </c>
      <c r="BA2" t="e">
        <f>+VLOOKUP($A2,'[21]BASE DIF'!$A$1:$M$1110,12,FALSE)</f>
        <v>#N/A</v>
      </c>
      <c r="BB2" t="e">
        <f>+VLOOKUP($A2,'[21]BASE DIF'!$A$1:$M$1110,13,FALSE)</f>
        <v>#N/A</v>
      </c>
      <c r="BC2" s="33" t="e">
        <f>+VLOOKUP(A2,'[23]BASE OTROS'!$A$2:$H$1048576,8,0)</f>
        <v>#N/A</v>
      </c>
      <c r="BD2" s="73" t="e">
        <f>+VLOOKUP(A2,[24]BASE_TI!$A$2:$H$1048576,8,0)</f>
        <v>#N/A</v>
      </c>
    </row>
    <row r="3" spans="1:56" x14ac:dyDescent="0.25">
      <c r="A3" s="35">
        <v>34851</v>
      </c>
      <c r="B3" s="33">
        <f>+VLOOKUP(A3,[20]DEPENDIENTE!$D:$E,2,0)</f>
        <v>117.53652520819854</v>
      </c>
      <c r="C3" s="33">
        <f>+VLOOKUP(A3,[20]DEPENDIENTE!$J:$K,2,0)</f>
        <v>114.34742535091415</v>
      </c>
      <c r="D3" s="33">
        <f>+VLOOKUP(A3,'[21]BASE DIF'!$A$2:$G$1048576,2,0)</f>
        <v>0.13936136115278153</v>
      </c>
      <c r="E3" s="33">
        <f>+VLOOKUP(A3,'[21]BASE DIF'!$A$2:$G$1048576,3,0)</f>
        <v>8.251897542337594E-2</v>
      </c>
      <c r="F3" s="59">
        <f>+VLOOKUP(A3,'[21]BASE DIF'!$A$2:$G$1048576,4,0)</f>
        <v>0.11078608707624071</v>
      </c>
      <c r="G3" s="18">
        <f>+VLOOKUP($A3,'[22]BASE PRODUCTIVIDAD'!$A$2:$H$1048576,2,0)</f>
        <v>69.636123366606441</v>
      </c>
      <c r="H3" s="33">
        <f>+VLOOKUP(A3,[24]BASE_TI!$A$2:$G$1048576,2,0)</f>
        <v>49.742861452734992</v>
      </c>
      <c r="I3" s="33">
        <f>+VLOOKUP(A3,[24]BASE_TI!$A$2:$G$1048576,3,0)</f>
        <v>69.539256208411544</v>
      </c>
      <c r="J3" s="33">
        <f>+VLOOKUP(A3,[24]BASE_TI!$A$2:$G$1048576,4,0)</f>
        <v>26.321260663761386</v>
      </c>
      <c r="K3" s="33">
        <f>+VLOOKUP(A3,'[23]BASE OTROS'!$A$2:$F$1048576,5,0)</f>
        <v>0</v>
      </c>
      <c r="L3" s="33">
        <f>+VLOOKUP(A3,[25]BASE_FISCAL!$A$2:$G$1048576,5,0)</f>
        <v>38.25355810743347</v>
      </c>
      <c r="M3" s="33">
        <f>+VLOOKUP(A3,[25]BASE_FISCAL!$A$2:$M$1048576,6,0)</f>
        <v>11.732086758204405</v>
      </c>
      <c r="N3" s="82">
        <f>+VLOOKUP($A3,[25]BASE_FISCAL!$A$2:$G$1048576,2,0)</f>
        <v>53.889930442859587</v>
      </c>
      <c r="O3" s="33">
        <f>+VLOOKUP($A3,[25]BASE_FISCAL!$A$2:$G$1048576,3,0)</f>
        <v>47.009099753819818</v>
      </c>
      <c r="P3" s="33">
        <f>+VLOOKUP($A3,[25]BASE_FISCAL!$A$2:$G$1048576,4,0)</f>
        <v>106.51282811348864</v>
      </c>
      <c r="Q3" s="18">
        <f>+VLOOKUP(A3,'[23]BASE OTROS'!$A$2:$F$1048576,2,0)</f>
        <v>0</v>
      </c>
      <c r="R3" s="33">
        <f>+VLOOKUP(A3,'[23]BASE OTROS'!$A$2:$D$1048576,4,0)</f>
        <v>36.564327972560214</v>
      </c>
      <c r="S3" s="33">
        <f>+VLOOKUP(A3,'[23]BASE OTROS'!$A$2:$D$1048576,3,0)</f>
        <v>0.69154498458204061</v>
      </c>
      <c r="T3" s="33" t="e">
        <f>+VLOOKUP(A3,[25]BASE_FISCAL!$A$2:$G$1048576,7,0)</f>
        <v>#N/A</v>
      </c>
      <c r="U3" s="18" t="e">
        <f>+VLOOKUP($A3,'[22]BASE PRODUCTIVIDAD'!$A$2:$J$1048576,3,0)</f>
        <v>#N/A</v>
      </c>
      <c r="V3" s="33">
        <f>+VLOOKUP(A3,'[21]BASE DIF'!$A$2:$G$1048576,5,0)</f>
        <v>4.7207415425173815E-2</v>
      </c>
      <c r="W3" s="33">
        <f>+VLOOKUP(A3,'[21]BASE DIF'!$A$2:$G$1048576,6,0)</f>
        <v>5.3516696221096671E-2</v>
      </c>
      <c r="X3" s="33">
        <f>+VLOOKUP(A3,'[21]BASE DIF'!$A$2:$G$1048576,7,0)</f>
        <v>8.3830865465480242E-2</v>
      </c>
      <c r="Y3" s="33" t="e">
        <f>+VLOOKUP($A3,[26]base_renta!$A$22:$I$1048576,6,0)</f>
        <v>#N/A</v>
      </c>
      <c r="Z3" s="33" t="e">
        <f>+VLOOKUP($A3,[26]base_renta!$A$22:$I$1048576,7,0)</f>
        <v>#N/A</v>
      </c>
      <c r="AA3" s="33" t="e">
        <f>+VLOOKUP(A3,'[23]BASE OTROS'!$A$2:$F$1048576,6,0)</f>
        <v>#N/A</v>
      </c>
      <c r="AB3" s="18" t="e">
        <f>+VLOOKUP($A3,'[22]BASE PRODUCTIVIDAD'!$A$2:$H$1048576,4,0)</f>
        <v>#N/A</v>
      </c>
      <c r="AC3" s="18" t="e">
        <f>+VLOOKUP($A3,'[22]BASE PRODUCTIVIDAD'!$A$2:$H$1048576,5,0)</f>
        <v>#N/A</v>
      </c>
      <c r="AD3" s="33" t="e">
        <f>+VLOOKUP(A3,[24]BASE_TI!$A:$G,5,0)</f>
        <v>#N/A</v>
      </c>
      <c r="AE3" s="33">
        <f>+VLOOKUP(A3,[24]BASE_TI!$A:$G,6,0)</f>
        <v>29.850790619846737</v>
      </c>
      <c r="AF3" s="33" t="e">
        <f>+VLOOKUP($A3,[26]base_renta!$A$22:$I$1048576,2,0)</f>
        <v>#N/A</v>
      </c>
      <c r="AG3" s="33" t="e">
        <f>+VLOOKUP($A3,[26]base_renta!$A$22:$I$1048576,3,0)</f>
        <v>#N/A</v>
      </c>
      <c r="AH3" s="33" t="e">
        <f>+VLOOKUP($A3,[26]base_renta!$A$22:$I$1048576,4,0)</f>
        <v>#N/A</v>
      </c>
      <c r="AI3" s="33" t="e">
        <f>+VLOOKUP($A3,[26]base_renta!$A$22:$I$1048576,5,0)</f>
        <v>#N/A</v>
      </c>
      <c r="AJ3" s="33" t="e">
        <f>+VLOOKUP(A3,[24]BASE_TI!$A$2:$G$1048576,7,0)</f>
        <v>#N/A</v>
      </c>
      <c r="AK3" s="33" t="e">
        <f>+VLOOKUP($A3,[26]base_renta!$A$22:$I$1048576,8,0)</f>
        <v>#N/A</v>
      </c>
      <c r="AL3" s="18">
        <f>+VLOOKUP($A3,'[22]BASE PRODUCTIVIDAD'!$A$2:$H$1048576,8,0)</f>
        <v>101.64928766663557</v>
      </c>
      <c r="AM3" s="18" t="e">
        <f>+VLOOKUP($A3,'[22]BASE PRODUCTIVIDAD'!$A$2:$H$1048576,6,0)</f>
        <v>#N/A</v>
      </c>
      <c r="AN3" s="18" t="e">
        <f>+VLOOKUP($A3,'[22]BASE PRODUCTIVIDAD'!$A$2:$H$1048576,7,0)</f>
        <v>#N/A</v>
      </c>
      <c r="AO3" s="33" t="e">
        <f>+VLOOKUP($A3,[26]base_renta!$A$22:$I$1048576,9,0)</f>
        <v>#N/A</v>
      </c>
      <c r="AP3" s="33">
        <f>+VLOOKUP(A3,[25]BASE_FISCAL!$A$2:$M$1048576,8,0)</f>
        <v>9.4800115774573115</v>
      </c>
      <c r="AQ3" s="33">
        <f>+VLOOKUP(A3,[25]BASE_FISCAL!$A$2:$M$1048576,11,0)</f>
        <v>0</v>
      </c>
      <c r="AR3" s="33">
        <f>+VLOOKUP($A3,'[22]BASE PRODUCTIVIDAD'!$A$2:$I$1048576,9,0)</f>
        <v>0</v>
      </c>
      <c r="AS3" s="33" t="e">
        <f>+VLOOKUP($A3,'[22]BASE PRODUCTIVIDAD'!$A$2:$J$1048576,10,0)</f>
        <v>#N/A</v>
      </c>
      <c r="AT3" s="33" t="e">
        <f>+VLOOKUP(A3,'[23]BASE OTROS'!$A$2:$G$1048576,7,0)</f>
        <v>#N/A</v>
      </c>
      <c r="AU3" s="33" t="e">
        <f>+VLOOKUP($A3,'[21]BASE DIF'!$A$1:$I$1100,8,FALSE)</f>
        <v>#N/A</v>
      </c>
      <c r="AV3" s="33" t="e">
        <f>+VLOOKUP($A3,'[21]BASE DIF'!$A$1:$I$1100,9,FALSE)</f>
        <v>#N/A</v>
      </c>
      <c r="AW3" s="33">
        <f>+VLOOKUP(A3,[25]BASE_FISCAL!$A$2:$M$1048576,9,0)</f>
        <v>0</v>
      </c>
      <c r="AX3" s="33">
        <f>+VLOOKUP(A3,[25]BASE_FISCAL!$A$2:$M$1048576,10,0)</f>
        <v>0</v>
      </c>
      <c r="AY3" s="33" t="e">
        <f>+VLOOKUP($A3,'[21]BASE DIF'!$A$1:$K$1110,10,FALSE)</f>
        <v>#N/A</v>
      </c>
      <c r="AZ3" s="33" t="e">
        <f>+VLOOKUP($A3,'[21]BASE DIF'!$A$1:$K$1110,11,FALSE)</f>
        <v>#N/A</v>
      </c>
      <c r="BA3" s="33" t="e">
        <f>+VLOOKUP($A3,'[21]BASE DIF'!$A$1:$M$1110,12,FALSE)</f>
        <v>#N/A</v>
      </c>
      <c r="BB3" s="33" t="e">
        <f>+VLOOKUP($A3,'[21]BASE DIF'!$A$1:$M$1110,13,FALSE)</f>
        <v>#N/A</v>
      </c>
      <c r="BC3" s="33" t="e">
        <f>+VLOOKUP(A3,'[23]BASE OTROS'!$A$2:$H$1048576,8,0)</f>
        <v>#N/A</v>
      </c>
      <c r="BD3" s="73" t="e">
        <f>+VLOOKUP(A3,[24]BASE_TI!$A$2:$H$1048576,8,0)</f>
        <v>#N/A</v>
      </c>
    </row>
    <row r="4" spans="1:56" x14ac:dyDescent="0.25">
      <c r="A4" s="35">
        <v>34943</v>
      </c>
      <c r="B4" s="33">
        <f>+VLOOKUP(A4,[20]DEPENDIENTE!$D:$E,2,0)</f>
        <v>122.11181859786689</v>
      </c>
      <c r="C4" s="33">
        <f>+VLOOKUP(A4,[20]DEPENDIENTE!$J:$K,2,0)</f>
        <v>118.6520847800184</v>
      </c>
      <c r="D4" s="33">
        <f>+VLOOKUP(A4,'[21]BASE DIF'!$A$2:$G$1048576,2,0)</f>
        <v>9.5790290424419888E-2</v>
      </c>
      <c r="E4" s="33">
        <f>+VLOOKUP(A4,'[21]BASE DIF'!$A$2:$G$1048576,3,0)</f>
        <v>4.1662792745551291E-2</v>
      </c>
      <c r="F4" s="59">
        <f>+VLOOKUP(A4,'[21]BASE DIF'!$A$2:$G$1048576,4,0)</f>
        <v>7.1527300444302666E-2</v>
      </c>
      <c r="G4" s="18">
        <f>+VLOOKUP($A4,'[22]BASE PRODUCTIVIDAD'!$A$2:$H$1048576,2,0)</f>
        <v>67.785483690851692</v>
      </c>
      <c r="H4" s="33">
        <f>+VLOOKUP(A4,[24]BASE_TI!$A$2:$G$1048576,2,0)</f>
        <v>46.918836762952338</v>
      </c>
      <c r="I4" s="33">
        <f>+VLOOKUP(A4,[24]BASE_TI!$A$2:$G$1048576,3,0)</f>
        <v>67.151848567517078</v>
      </c>
      <c r="J4" s="33">
        <f>+VLOOKUP(A4,[24]BASE_TI!$A$2:$G$1048576,4,0)</f>
        <v>24.656893288676901</v>
      </c>
      <c r="K4" s="33">
        <f>+VLOOKUP(A4,'[23]BASE OTROS'!$A$2:$F$1048576,5,0)</f>
        <v>0</v>
      </c>
      <c r="L4" s="33">
        <f>+VLOOKUP(A4,[25]BASE_FISCAL!$A$2:$G$1048576,5,0)</f>
        <v>39.051041378755784</v>
      </c>
      <c r="M4" s="33">
        <f>+VLOOKUP(A4,[25]BASE_FISCAL!$A$2:$M$1048576,6,0)</f>
        <v>11.816630648453055</v>
      </c>
      <c r="N4" s="82">
        <f>+VLOOKUP($A4,[25]BASE_FISCAL!$A$2:$G$1048576,2,0)</f>
        <v>56.573160235871576</v>
      </c>
      <c r="O4" s="33">
        <f>+VLOOKUP($A4,[25]BASE_FISCAL!$A$2:$G$1048576,3,0)</f>
        <v>47.74308370712577</v>
      </c>
      <c r="P4" s="33">
        <f>+VLOOKUP($A4,[25]BASE_FISCAL!$A$2:$G$1048576,4,0)</f>
        <v>108.52649429421943</v>
      </c>
      <c r="Q4" s="18">
        <f>+VLOOKUP(A4,'[23]BASE OTROS'!$A$2:$F$1048576,2,0)</f>
        <v>0</v>
      </c>
      <c r="R4" s="33">
        <f>+VLOOKUP(A4,'[23]BASE OTROS'!$A$2:$D$1048576,4,0)</f>
        <v>35.86325799763766</v>
      </c>
      <c r="S4" s="33">
        <f>+VLOOKUP(A4,'[23]BASE OTROS'!$A$2:$D$1048576,3,0)</f>
        <v>0.75085225386260102</v>
      </c>
      <c r="T4" s="33" t="e">
        <f>+VLOOKUP(A4,[25]BASE_FISCAL!$A$2:$G$1048576,7,0)</f>
        <v>#N/A</v>
      </c>
      <c r="U4" s="18" t="e">
        <f>+VLOOKUP($A4,'[22]BASE PRODUCTIVIDAD'!$A$2:$J$1048576,3,0)</f>
        <v>#N/A</v>
      </c>
      <c r="V4" s="33">
        <f>+VLOOKUP(A4,'[21]BASE DIF'!$A$2:$G$1048576,5,0)</f>
        <v>2.1379818149488417E-2</v>
      </c>
      <c r="W4" s="33">
        <f>+VLOOKUP(A4,'[21]BASE DIF'!$A$2:$G$1048576,6,0)</f>
        <v>1.2390227173312951E-2</v>
      </c>
      <c r="X4" s="33">
        <f>+VLOOKUP(A4,'[21]BASE DIF'!$A$2:$G$1048576,7,0)</f>
        <v>4.2718943844287871E-2</v>
      </c>
      <c r="Y4" s="33" t="e">
        <f>+VLOOKUP($A4,[26]base_renta!$A$22:$I$1048576,6,0)</f>
        <v>#N/A</v>
      </c>
      <c r="Z4" s="33" t="e">
        <f>+VLOOKUP($A4,[26]base_renta!$A$22:$I$1048576,7,0)</f>
        <v>#N/A</v>
      </c>
      <c r="AA4" s="33" t="e">
        <f>+VLOOKUP(A4,'[23]BASE OTROS'!$A$2:$F$1048576,6,0)</f>
        <v>#N/A</v>
      </c>
      <c r="AB4" s="18" t="e">
        <f>+VLOOKUP($A4,'[22]BASE PRODUCTIVIDAD'!$A$2:$H$1048576,4,0)</f>
        <v>#N/A</v>
      </c>
      <c r="AC4" s="18" t="e">
        <f>+VLOOKUP($A4,'[22]BASE PRODUCTIVIDAD'!$A$2:$H$1048576,5,0)</f>
        <v>#N/A</v>
      </c>
      <c r="AD4" s="33" t="e">
        <f>+VLOOKUP(A4,[24]BASE_TI!$A:$G,5,0)</f>
        <v>#N/A</v>
      </c>
      <c r="AE4" s="33">
        <f>+VLOOKUP(A4,[24]BASE_TI!$A:$G,6,0)</f>
        <v>26.806029335545684</v>
      </c>
      <c r="AF4" s="33" t="e">
        <f>+VLOOKUP($A4,[26]base_renta!$A$22:$I$1048576,2,0)</f>
        <v>#N/A</v>
      </c>
      <c r="AG4" s="33" t="e">
        <f>+VLOOKUP($A4,[26]base_renta!$A$22:$I$1048576,3,0)</f>
        <v>#N/A</v>
      </c>
      <c r="AH4" s="33" t="e">
        <f>+VLOOKUP($A4,[26]base_renta!$A$22:$I$1048576,4,0)</f>
        <v>#N/A</v>
      </c>
      <c r="AI4" s="33" t="e">
        <f>+VLOOKUP($A4,[26]base_renta!$A$22:$I$1048576,5,0)</f>
        <v>#N/A</v>
      </c>
      <c r="AJ4" s="33" t="e">
        <f>+VLOOKUP(A4,[24]BASE_TI!$A$2:$G$1048576,7,0)</f>
        <v>#N/A</v>
      </c>
      <c r="AK4" s="33" t="e">
        <f>+VLOOKUP($A4,[26]base_renta!$A$22:$I$1048576,8,0)</f>
        <v>#N/A</v>
      </c>
      <c r="AL4" s="18">
        <f>+VLOOKUP($A4,'[22]BASE PRODUCTIVIDAD'!$A$2:$H$1048576,8,0)</f>
        <v>101.7617537490195</v>
      </c>
      <c r="AM4" s="18" t="e">
        <f>+VLOOKUP($A4,'[22]BASE PRODUCTIVIDAD'!$A$2:$H$1048576,6,0)</f>
        <v>#N/A</v>
      </c>
      <c r="AN4" s="18" t="e">
        <f>+VLOOKUP($A4,'[22]BASE PRODUCTIVIDAD'!$A$2:$H$1048576,7,0)</f>
        <v>#N/A</v>
      </c>
      <c r="AO4" s="33" t="e">
        <f>+VLOOKUP($A4,[26]base_renta!$A$22:$I$1048576,9,0)</f>
        <v>#N/A</v>
      </c>
      <c r="AP4" s="33">
        <f>+VLOOKUP(A4,[25]BASE_FISCAL!$A$2:$M$1048576,8,0)</f>
        <v>9.5857748950739037</v>
      </c>
      <c r="AQ4" s="33">
        <f>+VLOOKUP(A4,[25]BASE_FISCAL!$A$2:$M$1048576,11,0)</f>
        <v>0</v>
      </c>
      <c r="AR4" s="33">
        <f>+VLOOKUP($A4,'[22]BASE PRODUCTIVIDAD'!$A$2:$I$1048576,9,0)</f>
        <v>0</v>
      </c>
      <c r="AS4" s="33" t="e">
        <f>+VLOOKUP($A4,'[22]BASE PRODUCTIVIDAD'!$A$2:$J$1048576,10,0)</f>
        <v>#N/A</v>
      </c>
      <c r="AT4" s="33" t="e">
        <f>+VLOOKUP(A4,'[23]BASE OTROS'!$A$2:$G$1048576,7,0)</f>
        <v>#N/A</v>
      </c>
      <c r="AU4" s="33" t="e">
        <f>+VLOOKUP($A4,'[21]BASE DIF'!$A$1:$I$1100,8,FALSE)</f>
        <v>#N/A</v>
      </c>
      <c r="AV4" s="33" t="e">
        <f>+VLOOKUP($A4,'[21]BASE DIF'!$A$1:$I$1100,9,FALSE)</f>
        <v>#N/A</v>
      </c>
      <c r="AW4" s="33">
        <f>+VLOOKUP(A4,[25]BASE_FISCAL!$A$2:$M$1048576,9,0)</f>
        <v>0</v>
      </c>
      <c r="AX4" s="33">
        <f>+VLOOKUP(A4,[25]BASE_FISCAL!$A$2:$M$1048576,10,0)</f>
        <v>0</v>
      </c>
      <c r="AY4" s="33" t="e">
        <f>+VLOOKUP($A4,'[21]BASE DIF'!$A$1:$K$1110,10,FALSE)</f>
        <v>#N/A</v>
      </c>
      <c r="AZ4" s="33" t="e">
        <f>+VLOOKUP($A4,'[21]BASE DIF'!$A$1:$K$1110,11,FALSE)</f>
        <v>#N/A</v>
      </c>
      <c r="BA4" s="33" t="e">
        <f>+VLOOKUP($A4,'[21]BASE DIF'!$A$1:$M$1110,12,FALSE)</f>
        <v>#N/A</v>
      </c>
      <c r="BB4" s="33" t="e">
        <f>+VLOOKUP($A4,'[21]BASE DIF'!$A$1:$M$1110,13,FALSE)</f>
        <v>#N/A</v>
      </c>
      <c r="BC4" s="33" t="e">
        <f>+VLOOKUP(A4,'[23]BASE OTROS'!$A$2:$H$1048576,8,0)</f>
        <v>#N/A</v>
      </c>
      <c r="BD4" s="73" t="e">
        <f>+VLOOKUP(A4,[24]BASE_TI!$A$2:$H$1048576,8,0)</f>
        <v>#N/A</v>
      </c>
    </row>
    <row r="5" spans="1:56" x14ac:dyDescent="0.25">
      <c r="A5" s="35">
        <v>35034</v>
      </c>
      <c r="B5" s="33">
        <f>+VLOOKUP(A5,[20]DEPENDIENTE!$D:$E,2,0)</f>
        <v>126.03895640704434</v>
      </c>
      <c r="C5" s="33">
        <f>+VLOOKUP(A5,[20]DEPENDIENTE!$J:$K,2,0)</f>
        <v>123.85431439575392</v>
      </c>
      <c r="D5" s="33">
        <f>+VLOOKUP(A5,'[21]BASE DIF'!$A$2:$G$1048576,2,0)</f>
        <v>0.11622316785113451</v>
      </c>
      <c r="E5" s="33">
        <f>+VLOOKUP(A5,'[21]BASE DIF'!$A$2:$G$1048576,3,0)</f>
        <v>5.9695704937120064E-2</v>
      </c>
      <c r="F5" s="59">
        <f>+VLOOKUP(A5,'[21]BASE DIF'!$A$2:$G$1048576,4,0)</f>
        <v>8.9734811619828658E-2</v>
      </c>
      <c r="G5" s="18">
        <f>+VLOOKUP($A5,'[22]BASE PRODUCTIVIDAD'!$A$2:$H$1048576,2,0)</f>
        <v>68.021610837969433</v>
      </c>
      <c r="H5" s="33">
        <f>+VLOOKUP(A5,[24]BASE_TI!$A$2:$G$1048576,2,0)</f>
        <v>46.014851905989403</v>
      </c>
      <c r="I5" s="33">
        <f>+VLOOKUP(A5,[24]BASE_TI!$A$2:$G$1048576,3,0)</f>
        <v>64.506343996312054</v>
      </c>
      <c r="J5" s="33">
        <f>+VLOOKUP(A5,[24]BASE_TI!$A$2:$G$1048576,4,0)</f>
        <v>26.456475643493604</v>
      </c>
      <c r="K5" s="33">
        <f>+VLOOKUP(A5,'[23]BASE OTROS'!$A$2:$F$1048576,5,0)</f>
        <v>28.611959677747219</v>
      </c>
      <c r="L5" s="33">
        <f>+VLOOKUP(A5,[25]BASE_FISCAL!$A$2:$G$1048576,5,0)</f>
        <v>39.995040126202412</v>
      </c>
      <c r="M5" s="33">
        <f>+VLOOKUP(A5,[25]BASE_FISCAL!$A$2:$M$1048576,6,0)</f>
        <v>11.926277619900405</v>
      </c>
      <c r="N5" s="82">
        <f>+VLOOKUP($A5,[25]BASE_FISCAL!$A$2:$G$1048576,2,0)</f>
        <v>59.198630934339526</v>
      </c>
      <c r="O5" s="33">
        <f>+VLOOKUP($A5,[25]BASE_FISCAL!$A$2:$G$1048576,3,0)</f>
        <v>49.461154929375475</v>
      </c>
      <c r="P5" s="33">
        <f>+VLOOKUP($A5,[25]BASE_FISCAL!$A$2:$G$1048576,4,0)</f>
        <v>113.99910032981948</v>
      </c>
      <c r="Q5" s="18">
        <f>+VLOOKUP(A5,'[23]BASE OTROS'!$A$2:$F$1048576,2,0)</f>
        <v>29.505345141095081</v>
      </c>
      <c r="R5" s="33">
        <f>+VLOOKUP(A5,'[23]BASE OTROS'!$A$2:$D$1048576,4,0)</f>
        <v>35.489716676107321</v>
      </c>
      <c r="S5" s="33">
        <f>+VLOOKUP(A5,'[23]BASE OTROS'!$A$2:$D$1048576,3,0)</f>
        <v>0.86145057570723649</v>
      </c>
      <c r="T5" s="33" t="e">
        <f>+VLOOKUP(A5,[25]BASE_FISCAL!$A$2:$G$1048576,7,0)</f>
        <v>#N/A</v>
      </c>
      <c r="U5" s="18" t="e">
        <f>+VLOOKUP($A5,'[22]BASE PRODUCTIVIDAD'!$A$2:$J$1048576,3,0)</f>
        <v>#N/A</v>
      </c>
      <c r="V5" s="33">
        <f>+VLOOKUP(A5,'[21]BASE DIF'!$A$2:$G$1048576,5,0)</f>
        <v>4.4323691785526975E-2</v>
      </c>
      <c r="W5" s="33">
        <f>+VLOOKUP(A5,'[21]BASE DIF'!$A$2:$G$1048576,6,0)</f>
        <v>3.0413666077264256E-2</v>
      </c>
      <c r="X5" s="33">
        <f>+VLOOKUP(A5,'[21]BASE DIF'!$A$2:$G$1048576,7,0)</f>
        <v>6.0593632251717544E-2</v>
      </c>
      <c r="Y5" s="33" t="e">
        <f>+VLOOKUP($A5,[26]base_renta!$A$22:$I$1048576,6,0)</f>
        <v>#N/A</v>
      </c>
      <c r="Z5" s="33" t="e">
        <f>+VLOOKUP($A5,[26]base_renta!$A$22:$I$1048576,7,0)</f>
        <v>#N/A</v>
      </c>
      <c r="AA5" s="33" t="e">
        <f>+VLOOKUP(A5,'[23]BASE OTROS'!$A$2:$F$1048576,6,0)</f>
        <v>#N/A</v>
      </c>
      <c r="AB5" s="18" t="e">
        <f>+VLOOKUP($A5,'[22]BASE PRODUCTIVIDAD'!$A$2:$H$1048576,4,0)</f>
        <v>#N/A</v>
      </c>
      <c r="AC5" s="18" t="e">
        <f>+VLOOKUP($A5,'[22]BASE PRODUCTIVIDAD'!$A$2:$H$1048576,5,0)</f>
        <v>#N/A</v>
      </c>
      <c r="AD5" s="33" t="e">
        <f>+VLOOKUP(A5,[24]BASE_TI!$A:$G,5,0)</f>
        <v>#N/A</v>
      </c>
      <c r="AE5" s="33">
        <f>+VLOOKUP(A5,[24]BASE_TI!$A:$G,6,0)</f>
        <v>27.649424444651</v>
      </c>
      <c r="AF5" s="33" t="e">
        <f>+VLOOKUP($A5,[26]base_renta!$A$22:$I$1048576,2,0)</f>
        <v>#N/A</v>
      </c>
      <c r="AG5" s="33" t="e">
        <f>+VLOOKUP($A5,[26]base_renta!$A$22:$I$1048576,3,0)</f>
        <v>#N/A</v>
      </c>
      <c r="AH5" s="33" t="e">
        <f>+VLOOKUP($A5,[26]base_renta!$A$22:$I$1048576,4,0)</f>
        <v>#N/A</v>
      </c>
      <c r="AI5" s="33" t="e">
        <f>+VLOOKUP($A5,[26]base_renta!$A$22:$I$1048576,5,0)</f>
        <v>#N/A</v>
      </c>
      <c r="AJ5" s="33" t="e">
        <f>+VLOOKUP(A5,[24]BASE_TI!$A$2:$G$1048576,7,0)</f>
        <v>#N/A</v>
      </c>
      <c r="AK5" s="33" t="e">
        <f>+VLOOKUP($A5,[26]base_renta!$A$22:$I$1048576,8,0)</f>
        <v>#N/A</v>
      </c>
      <c r="AL5" s="18">
        <f>+VLOOKUP($A5,'[22]BASE PRODUCTIVIDAD'!$A$2:$H$1048576,8,0)</f>
        <v>100.4813911898772</v>
      </c>
      <c r="AM5" s="18" t="e">
        <f>+VLOOKUP($A5,'[22]BASE PRODUCTIVIDAD'!$A$2:$H$1048576,6,0)</f>
        <v>#N/A</v>
      </c>
      <c r="AN5" s="18" t="e">
        <f>+VLOOKUP($A5,'[22]BASE PRODUCTIVIDAD'!$A$2:$H$1048576,7,0)</f>
        <v>#N/A</v>
      </c>
      <c r="AO5" s="33" t="e">
        <f>+VLOOKUP($A5,[26]base_renta!$A$22:$I$1048576,9,0)</f>
        <v>#N/A</v>
      </c>
      <c r="AP5" s="33">
        <f>+VLOOKUP(A5,[25]BASE_FISCAL!$A$2:$M$1048576,8,0)</f>
        <v>9.6933800274970991</v>
      </c>
      <c r="AQ5" s="33">
        <f>+VLOOKUP(A5,[25]BASE_FISCAL!$A$2:$M$1048576,11,0)</f>
        <v>23.838422459545829</v>
      </c>
      <c r="AR5" s="33">
        <f>+VLOOKUP($A5,'[22]BASE PRODUCTIVIDAD'!$A$2:$I$1048576,9,0)</f>
        <v>68.403711241983757</v>
      </c>
      <c r="AS5" s="33" t="e">
        <f>+VLOOKUP($A5,'[22]BASE PRODUCTIVIDAD'!$A$2:$J$1048576,10,0)</f>
        <v>#N/A</v>
      </c>
      <c r="AT5" s="33" t="e">
        <f>+VLOOKUP(A5,'[23]BASE OTROS'!$A$2:$G$1048576,7,0)</f>
        <v>#N/A</v>
      </c>
      <c r="AU5" s="33" t="e">
        <f>+VLOOKUP($A5,'[21]BASE DIF'!$A$1:$I$1100,8,FALSE)</f>
        <v>#N/A</v>
      </c>
      <c r="AV5" s="33" t="e">
        <f>+VLOOKUP($A5,'[21]BASE DIF'!$A$1:$I$1100,9,FALSE)</f>
        <v>#N/A</v>
      </c>
      <c r="AW5" s="33">
        <f>+VLOOKUP(A5,[25]BASE_FISCAL!$A$2:$M$1048576,9,0)</f>
        <v>12.371253721291115</v>
      </c>
      <c r="AX5" s="33">
        <f>+VLOOKUP(A5,[25]BASE_FISCAL!$A$2:$M$1048576,10,0)</f>
        <v>10.334357811067802</v>
      </c>
      <c r="AY5" s="33" t="e">
        <f>+VLOOKUP($A5,'[21]BASE DIF'!$A$1:$K$1110,10,FALSE)</f>
        <v>#N/A</v>
      </c>
      <c r="AZ5" s="33" t="e">
        <f>+VLOOKUP($A5,'[21]BASE DIF'!$A$1:$K$1110,11,FALSE)</f>
        <v>#N/A</v>
      </c>
      <c r="BA5" s="33" t="e">
        <f>+VLOOKUP($A5,'[21]BASE DIF'!$A$1:$M$1110,12,FALSE)</f>
        <v>#N/A</v>
      </c>
      <c r="BB5" s="33" t="e">
        <f>+VLOOKUP($A5,'[21]BASE DIF'!$A$1:$M$1110,13,FALSE)</f>
        <v>#N/A</v>
      </c>
      <c r="BC5" s="33" t="e">
        <f>+VLOOKUP(A5,'[23]BASE OTROS'!$A$2:$H$1048576,8,0)</f>
        <v>#N/A</v>
      </c>
      <c r="BD5" s="73" t="e">
        <f>+VLOOKUP(A5,[24]BASE_TI!$A$2:$H$1048576,8,0)</f>
        <v>#N/A</v>
      </c>
    </row>
    <row r="6" spans="1:56" x14ac:dyDescent="0.25">
      <c r="A6" s="35">
        <v>35125</v>
      </c>
      <c r="B6" s="33">
        <f>+VLOOKUP(A6,[20]DEPENDIENTE!$D:$E,2,0)</f>
        <v>119.19552063227496</v>
      </c>
      <c r="C6" s="33">
        <f>+VLOOKUP(A6,[20]DEPENDIENTE!$J:$K,2,0)</f>
        <v>121.30468090154882</v>
      </c>
      <c r="D6" s="33">
        <f>+VLOOKUP(A6,'[21]BASE DIF'!$A$2:$G$1048576,2,0)</f>
        <v>0.14091505640373048</v>
      </c>
      <c r="E6" s="33">
        <f>+VLOOKUP(A6,'[21]BASE DIF'!$A$2:$G$1048576,3,0)</f>
        <v>8.0900558130571731E-2</v>
      </c>
      <c r="F6" s="59">
        <f>+VLOOKUP(A6,'[21]BASE DIF'!$A$2:$G$1048576,4,0)</f>
        <v>0.105167114045851</v>
      </c>
      <c r="G6" s="18">
        <f>+VLOOKUP($A6,'[22]BASE PRODUCTIVIDAD'!$A$2:$H$1048576,2,0)</f>
        <v>70.338949188679493</v>
      </c>
      <c r="H6" s="33">
        <f>+VLOOKUP(A6,[24]BASE_TI!$A$2:$G$1048576,2,0)</f>
        <v>45.869481768446427</v>
      </c>
      <c r="I6" s="33">
        <f>+VLOOKUP(A6,[24]BASE_TI!$A$2:$G$1048576,3,0)</f>
        <v>64.422440953626435</v>
      </c>
      <c r="J6" s="33">
        <f>+VLOOKUP(A6,[24]BASE_TI!$A$2:$G$1048576,4,0)</f>
        <v>27.563183463701506</v>
      </c>
      <c r="K6" s="33">
        <f>+VLOOKUP(A6,'[23]BASE OTROS'!$A$2:$F$1048576,5,0)</f>
        <v>29.034373720800161</v>
      </c>
      <c r="L6" s="33">
        <f>+VLOOKUP(A6,[25]BASE_FISCAL!$A$2:$G$1048576,5,0)</f>
        <v>41.991375333419597</v>
      </c>
      <c r="M6" s="33">
        <f>+VLOOKUP(A6,[25]BASE_FISCAL!$A$2:$M$1048576,6,0)</f>
        <v>12.348436908680261</v>
      </c>
      <c r="N6" s="82">
        <f>+VLOOKUP($A6,[25]BASE_FISCAL!$A$2:$G$1048576,2,0)</f>
        <v>62.597246393395416</v>
      </c>
      <c r="O6" s="33">
        <f>+VLOOKUP($A6,[25]BASE_FISCAL!$A$2:$G$1048576,3,0)</f>
        <v>51.615596719958205</v>
      </c>
      <c r="P6" s="33">
        <f>+VLOOKUP($A6,[25]BASE_FISCAL!$A$2:$G$1048576,4,0)</f>
        <v>120.89104604285949</v>
      </c>
      <c r="Q6" s="18">
        <f>+VLOOKUP(A6,'[23]BASE OTROS'!$A$2:$F$1048576,2,0)</f>
        <v>29.890109016640732</v>
      </c>
      <c r="R6" s="33">
        <f>+VLOOKUP(A6,'[23]BASE OTROS'!$A$2:$D$1048576,4,0)</f>
        <v>35.33331142793196</v>
      </c>
      <c r="S6" s="33">
        <f>+VLOOKUP(A6,'[23]BASE OTROS'!$A$2:$D$1048576,3,0)</f>
        <v>0.61869834383285549</v>
      </c>
      <c r="T6" s="33" t="e">
        <f>+VLOOKUP(A6,[25]BASE_FISCAL!$A$2:$G$1048576,7,0)</f>
        <v>#N/A</v>
      </c>
      <c r="U6" s="18" t="e">
        <f>+VLOOKUP($A6,'[22]BASE PRODUCTIVIDAD'!$A$2:$J$1048576,3,0)</f>
        <v>#N/A</v>
      </c>
      <c r="V6" s="33">
        <f>+VLOOKUP(A6,'[21]BASE DIF'!$A$2:$G$1048576,5,0)</f>
        <v>5.1410292919450207E-2</v>
      </c>
      <c r="W6" s="33">
        <f>+VLOOKUP(A6,'[21]BASE DIF'!$A$2:$G$1048576,6,0)</f>
        <v>5.114871662870879E-2</v>
      </c>
      <c r="X6" s="33">
        <f>+VLOOKUP(A6,'[21]BASE DIF'!$A$2:$G$1048576,7,0)</f>
        <v>8.1976067675773923E-2</v>
      </c>
      <c r="Y6" s="33" t="e">
        <f>+VLOOKUP($A6,[26]base_renta!$A$22:$I$1048576,6,0)</f>
        <v>#N/A</v>
      </c>
      <c r="Z6" s="33" t="e">
        <f>+VLOOKUP($A6,[26]base_renta!$A$22:$I$1048576,7,0)</f>
        <v>#N/A</v>
      </c>
      <c r="AA6" s="33" t="e">
        <f>+VLOOKUP(A6,'[23]BASE OTROS'!$A$2:$F$1048576,6,0)</f>
        <v>#N/A</v>
      </c>
      <c r="AB6" s="18" t="e">
        <f>+VLOOKUP($A6,'[22]BASE PRODUCTIVIDAD'!$A$2:$H$1048576,4,0)</f>
        <v>#N/A</v>
      </c>
      <c r="AC6" s="18" t="e">
        <f>+VLOOKUP($A6,'[22]BASE PRODUCTIVIDAD'!$A$2:$H$1048576,5,0)</f>
        <v>#N/A</v>
      </c>
      <c r="AD6" s="33" t="e">
        <f>+VLOOKUP(A6,[24]BASE_TI!$A:$G,5,0)</f>
        <v>#N/A</v>
      </c>
      <c r="AE6" s="33">
        <f>+VLOOKUP(A6,[24]BASE_TI!$A:$G,6,0)</f>
        <v>29.1434872937715</v>
      </c>
      <c r="AF6" s="33" t="e">
        <f>+VLOOKUP($A6,[26]base_renta!$A$22:$I$1048576,2,0)</f>
        <v>#N/A</v>
      </c>
      <c r="AG6" s="33" t="e">
        <f>+VLOOKUP($A6,[26]base_renta!$A$22:$I$1048576,3,0)</f>
        <v>#N/A</v>
      </c>
      <c r="AH6" s="33" t="e">
        <f>+VLOOKUP($A6,[26]base_renta!$A$22:$I$1048576,4,0)</f>
        <v>#N/A</v>
      </c>
      <c r="AI6" s="33" t="e">
        <f>+VLOOKUP($A6,[26]base_renta!$A$22:$I$1048576,5,0)</f>
        <v>#N/A</v>
      </c>
      <c r="AJ6" s="33" t="e">
        <f>+VLOOKUP(A6,[24]BASE_TI!$A$2:$G$1048576,7,0)</f>
        <v>#N/A</v>
      </c>
      <c r="AK6" s="33" t="e">
        <f>+VLOOKUP($A6,[26]base_renta!$A$22:$I$1048576,8,0)</f>
        <v>#N/A</v>
      </c>
      <c r="AL6" s="18">
        <f>+VLOOKUP($A6,'[22]BASE PRODUCTIVIDAD'!$A$2:$H$1048576,8,0)</f>
        <v>102.84672154211331</v>
      </c>
      <c r="AM6" s="18" t="e">
        <f>+VLOOKUP($A6,'[22]BASE PRODUCTIVIDAD'!$A$2:$H$1048576,6,0)</f>
        <v>#N/A</v>
      </c>
      <c r="AN6" s="18" t="e">
        <f>+VLOOKUP($A6,'[22]BASE PRODUCTIVIDAD'!$A$2:$H$1048576,7,0)</f>
        <v>#N/A</v>
      </c>
      <c r="AO6" s="33" t="e">
        <f>+VLOOKUP($A6,[26]base_renta!$A$22:$I$1048576,9,0)</f>
        <v>#N/A</v>
      </c>
      <c r="AP6" s="33">
        <f>+VLOOKUP(A6,[25]BASE_FISCAL!$A$2:$M$1048576,8,0)</f>
        <v>10.103203227862588</v>
      </c>
      <c r="AQ6" s="33">
        <f>+VLOOKUP(A6,[25]BASE_FISCAL!$A$2:$M$1048576,11,0)</f>
        <v>25.261462083587311</v>
      </c>
      <c r="AR6" s="33">
        <f>+VLOOKUP($A6,'[22]BASE PRODUCTIVIDAD'!$A$2:$I$1048576,9,0)</f>
        <v>68.933565892444321</v>
      </c>
      <c r="AS6" s="33" t="e">
        <f>+VLOOKUP($A6,'[22]BASE PRODUCTIVIDAD'!$A$2:$J$1048576,10,0)</f>
        <v>#N/A</v>
      </c>
      <c r="AT6" s="33" t="e">
        <f>+VLOOKUP(A6,'[23]BASE OTROS'!$A$2:$G$1048576,7,0)</f>
        <v>#N/A</v>
      </c>
      <c r="AU6" s="33" t="e">
        <f>+VLOOKUP($A6,'[21]BASE DIF'!$A$1:$I$1100,8,FALSE)</f>
        <v>#N/A</v>
      </c>
      <c r="AV6" s="33" t="e">
        <f>+VLOOKUP($A6,'[21]BASE DIF'!$A$1:$I$1100,9,FALSE)</f>
        <v>#N/A</v>
      </c>
      <c r="AW6" s="33">
        <f>+VLOOKUP(A6,[25]BASE_FISCAL!$A$2:$M$1048576,9,0)</f>
        <v>13.07303301136271</v>
      </c>
      <c r="AX6" s="33">
        <f>+VLOOKUP(A6,[25]BASE_FISCAL!$A$2:$M$1048576,10,0)</f>
        <v>10.789707177302759</v>
      </c>
      <c r="AY6" s="33" t="e">
        <f>+VLOOKUP($A6,'[21]BASE DIF'!$A$1:$K$1110,10,FALSE)</f>
        <v>#N/A</v>
      </c>
      <c r="AZ6" s="33" t="e">
        <f>+VLOOKUP($A6,'[21]BASE DIF'!$A$1:$K$1110,11,FALSE)</f>
        <v>#N/A</v>
      </c>
      <c r="BA6" s="33" t="e">
        <f>+VLOOKUP($A6,'[21]BASE DIF'!$A$1:$M$1110,12,FALSE)</f>
        <v>#N/A</v>
      </c>
      <c r="BB6" s="33" t="e">
        <f>+VLOOKUP($A6,'[21]BASE DIF'!$A$1:$M$1110,13,FALSE)</f>
        <v>#N/A</v>
      </c>
      <c r="BC6" s="33" t="e">
        <f>+VLOOKUP(A6,'[23]BASE OTROS'!$A$2:$H$1048576,8,0)</f>
        <v>#N/A</v>
      </c>
      <c r="BD6" s="73" t="e">
        <f>+VLOOKUP(A6,[24]BASE_TI!$A$2:$H$1048576,8,0)</f>
        <v>#N/A</v>
      </c>
    </row>
    <row r="7" spans="1:56" x14ac:dyDescent="0.25">
      <c r="A7" s="35">
        <v>35217</v>
      </c>
      <c r="B7" s="33">
        <f>+VLOOKUP(A7,[20]DEPENDIENTE!$D:$E,2,0)</f>
        <v>114.10200787561298</v>
      </c>
      <c r="C7" s="33">
        <f>+VLOOKUP(A7,[20]DEPENDIENTE!$J:$K,2,0)</f>
        <v>119.15839440323424</v>
      </c>
      <c r="D7" s="33">
        <f>+VLOOKUP(A7,'[21]BASE DIF'!$A$2:$G$1048576,2,0)</f>
        <v>0.14578518822455377</v>
      </c>
      <c r="E7" s="33">
        <f>+VLOOKUP(A7,'[21]BASE DIF'!$A$2:$G$1048576,3,0)</f>
        <v>8.2005824287948448E-2</v>
      </c>
      <c r="F7" s="59">
        <f>+VLOOKUP(A7,'[21]BASE DIF'!$A$2:$G$1048576,4,0)</f>
        <v>0.10709755561148726</v>
      </c>
      <c r="G7" s="18">
        <f>+VLOOKUP($A7,'[22]BASE PRODUCTIVIDAD'!$A$2:$H$1048576,2,0)</f>
        <v>71.476447271369622</v>
      </c>
      <c r="H7" s="33">
        <f>+VLOOKUP(A7,[24]BASE_TI!$A$2:$G$1048576,2,0)</f>
        <v>47.593700555022842</v>
      </c>
      <c r="I7" s="33">
        <f>+VLOOKUP(A7,[24]BASE_TI!$A$2:$G$1048576,3,0)</f>
        <v>66.168760982848141</v>
      </c>
      <c r="J7" s="33">
        <f>+VLOOKUP(A7,[24]BASE_TI!$A$2:$G$1048576,4,0)</f>
        <v>29.074309067892379</v>
      </c>
      <c r="K7" s="33">
        <f>+VLOOKUP(A7,'[23]BASE OTROS'!$A$2:$F$1048576,5,0)</f>
        <v>29.203372108140986</v>
      </c>
      <c r="L7" s="33">
        <f>+VLOOKUP(A7,[25]BASE_FISCAL!$A$2:$G$1048576,5,0)</f>
        <v>44.27175827244767</v>
      </c>
      <c r="M7" s="33">
        <f>+VLOOKUP(A7,[25]BASE_FISCAL!$A$2:$M$1048576,6,0)</f>
        <v>12.86260387076082</v>
      </c>
      <c r="N7" s="82">
        <f>+VLOOKUP($A7,[25]BASE_FISCAL!$A$2:$G$1048576,2,0)</f>
        <v>63.915411469431099</v>
      </c>
      <c r="O7" s="33">
        <f>+VLOOKUP($A7,[25]BASE_FISCAL!$A$2:$G$1048576,3,0)</f>
        <v>54.58550053620877</v>
      </c>
      <c r="P7" s="33">
        <f>+VLOOKUP($A7,[25]BASE_FISCAL!$A$2:$G$1048576,4,0)</f>
        <v>125.38089659035079</v>
      </c>
      <c r="Q7" s="18">
        <f>+VLOOKUP(A7,'[23]BASE OTROS'!$A$2:$F$1048576,2,0)</f>
        <v>30.232913408794015</v>
      </c>
      <c r="R7" s="33">
        <f>+VLOOKUP(A7,'[23]BASE OTROS'!$A$2:$D$1048576,4,0)</f>
        <v>36.844057351812552</v>
      </c>
      <c r="S7" s="33">
        <f>+VLOOKUP(A7,'[23]BASE OTROS'!$A$2:$D$1048576,3,0)</f>
        <v>0.6403215686591105</v>
      </c>
      <c r="T7" s="33" t="e">
        <f>+VLOOKUP(A7,[25]BASE_FISCAL!$A$2:$G$1048576,7,0)</f>
        <v>#N/A</v>
      </c>
      <c r="U7" s="18" t="e">
        <f>+VLOOKUP($A7,'[22]BASE PRODUCTIVIDAD'!$A$2:$J$1048576,3,0)</f>
        <v>#N/A</v>
      </c>
      <c r="V7" s="33">
        <f>+VLOOKUP(A7,'[21]BASE DIF'!$A$2:$G$1048576,5,0)</f>
        <v>6.0046211846600972E-2</v>
      </c>
      <c r="W7" s="33">
        <f>+VLOOKUP(A7,'[21]BASE DIF'!$A$2:$G$1048576,6,0)</f>
        <v>5.4224558303293868E-2</v>
      </c>
      <c r="X7" s="33">
        <f>+VLOOKUP(A7,'[21]BASE DIF'!$A$2:$G$1048576,7,0)</f>
        <v>8.3111340625888985E-2</v>
      </c>
      <c r="Y7" s="33" t="e">
        <f>+VLOOKUP($A7,[26]base_renta!$A$22:$I$1048576,6,0)</f>
        <v>#N/A</v>
      </c>
      <c r="Z7" s="33" t="e">
        <f>+VLOOKUP($A7,[26]base_renta!$A$22:$I$1048576,7,0)</f>
        <v>#N/A</v>
      </c>
      <c r="AA7" s="33" t="e">
        <f>+VLOOKUP(A7,'[23]BASE OTROS'!$A$2:$F$1048576,6,0)</f>
        <v>#N/A</v>
      </c>
      <c r="AB7" s="18" t="e">
        <f>+VLOOKUP($A7,'[22]BASE PRODUCTIVIDAD'!$A$2:$H$1048576,4,0)</f>
        <v>#N/A</v>
      </c>
      <c r="AC7" s="18" t="e">
        <f>+VLOOKUP($A7,'[22]BASE PRODUCTIVIDAD'!$A$2:$H$1048576,5,0)</f>
        <v>#N/A</v>
      </c>
      <c r="AD7" s="33" t="e">
        <f>+VLOOKUP(A7,[24]BASE_TI!$A:$G,5,0)</f>
        <v>#N/A</v>
      </c>
      <c r="AE7" s="33">
        <f>+VLOOKUP(A7,[24]BASE_TI!$A:$G,6,0)</f>
        <v>30.782564694352448</v>
      </c>
      <c r="AF7" s="33" t="e">
        <f>+VLOOKUP($A7,[26]base_renta!$A$22:$I$1048576,2,0)</f>
        <v>#N/A</v>
      </c>
      <c r="AG7" s="33" t="e">
        <f>+VLOOKUP($A7,[26]base_renta!$A$22:$I$1048576,3,0)</f>
        <v>#N/A</v>
      </c>
      <c r="AH7" s="33" t="e">
        <f>+VLOOKUP($A7,[26]base_renta!$A$22:$I$1048576,4,0)</f>
        <v>#N/A</v>
      </c>
      <c r="AI7" s="33" t="e">
        <f>+VLOOKUP($A7,[26]base_renta!$A$22:$I$1048576,5,0)</f>
        <v>#N/A</v>
      </c>
      <c r="AJ7" s="33" t="e">
        <f>+VLOOKUP(A7,[24]BASE_TI!$A$2:$G$1048576,7,0)</f>
        <v>#N/A</v>
      </c>
      <c r="AK7" s="33" t="e">
        <f>+VLOOKUP($A7,[26]base_renta!$A$22:$I$1048576,8,0)</f>
        <v>#N/A</v>
      </c>
      <c r="AL7" s="18">
        <f>+VLOOKUP($A7,'[22]BASE PRODUCTIVIDAD'!$A$2:$H$1048576,8,0)</f>
        <v>103.81156729896546</v>
      </c>
      <c r="AM7" s="18" t="e">
        <f>+VLOOKUP($A7,'[22]BASE PRODUCTIVIDAD'!$A$2:$H$1048576,6,0)</f>
        <v>#N/A</v>
      </c>
      <c r="AN7" s="18" t="e">
        <f>+VLOOKUP($A7,'[22]BASE PRODUCTIVIDAD'!$A$2:$H$1048576,7,0)</f>
        <v>#N/A</v>
      </c>
      <c r="AO7" s="33" t="e">
        <f>+VLOOKUP($A7,[26]base_renta!$A$22:$I$1048576,9,0)</f>
        <v>#N/A</v>
      </c>
      <c r="AP7" s="33">
        <f>+VLOOKUP(A7,[25]BASE_FISCAL!$A$2:$M$1048576,8,0)</f>
        <v>10.592579306009396</v>
      </c>
      <c r="AQ7" s="33">
        <f>+VLOOKUP(A7,[25]BASE_FISCAL!$A$2:$M$1048576,11,0)</f>
        <v>26.213186004683674</v>
      </c>
      <c r="AR7" s="33">
        <f>+VLOOKUP($A7,'[22]BASE PRODUCTIVIDAD'!$A$2:$I$1048576,9,0)</f>
        <v>69.3882524546691</v>
      </c>
      <c r="AS7" s="33" t="e">
        <f>+VLOOKUP($A7,'[22]BASE PRODUCTIVIDAD'!$A$2:$J$1048576,10,0)</f>
        <v>#N/A</v>
      </c>
      <c r="AT7" s="33" t="e">
        <f>+VLOOKUP(A7,'[23]BASE OTROS'!$A$2:$G$1048576,7,0)</f>
        <v>#N/A</v>
      </c>
      <c r="AU7" s="33" t="e">
        <f>+VLOOKUP($A7,'[21]BASE DIF'!$A$1:$I$1100,8,FALSE)</f>
        <v>#N/A</v>
      </c>
      <c r="AV7" s="33" t="e">
        <f>+VLOOKUP($A7,'[21]BASE DIF'!$A$1:$I$1100,9,FALSE)</f>
        <v>#N/A</v>
      </c>
      <c r="AW7" s="33">
        <f>+VLOOKUP(A7,[25]BASE_FISCAL!$A$2:$M$1048576,9,0)</f>
        <v>13.350692420837431</v>
      </c>
      <c r="AX7" s="33">
        <f>+VLOOKUP(A7,[25]BASE_FISCAL!$A$2:$M$1048576,10,0)</f>
        <v>11.413177402916091</v>
      </c>
      <c r="AY7" s="33" t="e">
        <f>+VLOOKUP($A7,'[21]BASE DIF'!$A$1:$K$1110,10,FALSE)</f>
        <v>#N/A</v>
      </c>
      <c r="AZ7" s="33" t="e">
        <f>+VLOOKUP($A7,'[21]BASE DIF'!$A$1:$K$1110,11,FALSE)</f>
        <v>#N/A</v>
      </c>
      <c r="BA7" s="33" t="e">
        <f>+VLOOKUP($A7,'[21]BASE DIF'!$A$1:$M$1110,12,FALSE)</f>
        <v>#N/A</v>
      </c>
      <c r="BB7" s="33" t="e">
        <f>+VLOOKUP($A7,'[21]BASE DIF'!$A$1:$M$1110,13,FALSE)</f>
        <v>#N/A</v>
      </c>
      <c r="BC7" s="33" t="e">
        <f>+VLOOKUP(A7,'[23]BASE OTROS'!$A$2:$H$1048576,8,0)</f>
        <v>#N/A</v>
      </c>
      <c r="BD7" s="73" t="e">
        <f>+VLOOKUP(A7,[24]BASE_TI!$A$2:$H$1048576,8,0)</f>
        <v>#N/A</v>
      </c>
    </row>
    <row r="8" spans="1:56" x14ac:dyDescent="0.25">
      <c r="A8" s="35">
        <v>35309</v>
      </c>
      <c r="B8" s="33">
        <f>+VLOOKUP(A8,[20]DEPENDIENTE!$D:$E,2,0)</f>
        <v>109.69536565964999</v>
      </c>
      <c r="C8" s="33">
        <f>+VLOOKUP(A8,[20]DEPENDIENTE!$J:$K,2,0)</f>
        <v>113.80376551578127</v>
      </c>
      <c r="D8" s="33">
        <f>+VLOOKUP(A8,'[21]BASE DIF'!$A$2:$G$1048576,2,0)</f>
        <v>0.11517166106841992</v>
      </c>
      <c r="E8" s="33">
        <f>+VLOOKUP(A8,'[21]BASE DIF'!$A$2:$G$1048576,3,0)</f>
        <v>5.1803162401832914E-2</v>
      </c>
      <c r="F8" s="59">
        <f>+VLOOKUP(A8,'[21]BASE DIF'!$A$2:$G$1048576,4,0)</f>
        <v>7.6931599907826387E-2</v>
      </c>
      <c r="G8" s="18">
        <f>+VLOOKUP($A8,'[22]BASE PRODUCTIVIDAD'!$A$2:$H$1048576,2,0)</f>
        <v>73.400264529995326</v>
      </c>
      <c r="H8" s="33">
        <f>+VLOOKUP(A8,[24]BASE_TI!$A$2:$G$1048576,2,0)</f>
        <v>47.878879278954606</v>
      </c>
      <c r="I8" s="33">
        <f>+VLOOKUP(A8,[24]BASE_TI!$A$2:$G$1048576,3,0)</f>
        <v>65.612748832258731</v>
      </c>
      <c r="J8" s="33">
        <f>+VLOOKUP(A8,[24]BASE_TI!$A$2:$G$1048576,4,0)</f>
        <v>30.193633815642269</v>
      </c>
      <c r="K8" s="33">
        <f>+VLOOKUP(A8,'[23]BASE OTROS'!$A$2:$F$1048576,5,0)</f>
        <v>29.33620545156651</v>
      </c>
      <c r="L8" s="33">
        <f>+VLOOKUP(A8,[25]BASE_FISCAL!$A$2:$G$1048576,5,0)</f>
        <v>46.692678950695509</v>
      </c>
      <c r="M8" s="33">
        <f>+VLOOKUP(A8,[25]BASE_FISCAL!$A$2:$M$1048576,6,0)</f>
        <v>13.395077047562223</v>
      </c>
      <c r="N8" s="82">
        <f>+VLOOKUP($A8,[25]BASE_FISCAL!$A$2:$G$1048576,2,0)</f>
        <v>65.54544508553532</v>
      </c>
      <c r="O8" s="33">
        <f>+VLOOKUP($A8,[25]BASE_FISCAL!$A$2:$G$1048576,3,0)</f>
        <v>55.670750499998974</v>
      </c>
      <c r="P8" s="33">
        <f>+VLOOKUP($A8,[25]BASE_FISCAL!$A$2:$G$1048576,4,0)</f>
        <v>130.53621280122624</v>
      </c>
      <c r="Q8" s="18">
        <f>+VLOOKUP(A8,'[23]BASE OTROS'!$A$2:$F$1048576,2,0)</f>
        <v>30.215338186697593</v>
      </c>
      <c r="R8" s="33">
        <f>+VLOOKUP(A8,'[23]BASE OTROS'!$A$2:$D$1048576,4,0)</f>
        <v>36.467482924974213</v>
      </c>
      <c r="S8" s="33">
        <f>+VLOOKUP(A8,'[23]BASE OTROS'!$A$2:$D$1048576,3,0)</f>
        <v>0.66284007227532837</v>
      </c>
      <c r="T8" s="33" t="e">
        <f>+VLOOKUP(A8,[25]BASE_FISCAL!$A$2:$G$1048576,7,0)</f>
        <v>#N/A</v>
      </c>
      <c r="U8" s="18" t="e">
        <f>+VLOOKUP($A8,'[22]BASE PRODUCTIVIDAD'!$A$2:$J$1048576,3,0)</f>
        <v>#N/A</v>
      </c>
      <c r="V8" s="33">
        <f>+VLOOKUP(A8,'[21]BASE DIF'!$A$2:$G$1048576,5,0)</f>
        <v>4.0033214998950184E-2</v>
      </c>
      <c r="W8" s="33">
        <f>+VLOOKUP(A8,'[21]BASE DIF'!$A$2:$G$1048576,6,0)</f>
        <v>2.488385746434596E-2</v>
      </c>
      <c r="X8" s="33">
        <f>+VLOOKUP(A8,'[21]BASE DIF'!$A$2:$G$1048576,7,0)</f>
        <v>5.3003872000479957E-2</v>
      </c>
      <c r="Y8" s="33" t="e">
        <f>+VLOOKUP($A8,[26]base_renta!$A$22:$I$1048576,6,0)</f>
        <v>#N/A</v>
      </c>
      <c r="Z8" s="33" t="e">
        <f>+VLOOKUP($A8,[26]base_renta!$A$22:$I$1048576,7,0)</f>
        <v>#N/A</v>
      </c>
      <c r="AA8" s="33" t="e">
        <f>+VLOOKUP(A8,'[23]BASE OTROS'!$A$2:$F$1048576,6,0)</f>
        <v>#N/A</v>
      </c>
      <c r="AB8" s="18" t="e">
        <f>+VLOOKUP($A8,'[22]BASE PRODUCTIVIDAD'!$A$2:$H$1048576,4,0)</f>
        <v>#N/A</v>
      </c>
      <c r="AC8" s="18" t="e">
        <f>+VLOOKUP($A8,'[22]BASE PRODUCTIVIDAD'!$A$2:$H$1048576,5,0)</f>
        <v>#N/A</v>
      </c>
      <c r="AD8" s="33" t="e">
        <f>+VLOOKUP(A8,[24]BASE_TI!$A:$G,5,0)</f>
        <v>#N/A</v>
      </c>
      <c r="AE8" s="33">
        <f>+VLOOKUP(A8,[24]BASE_TI!$A:$G,6,0)</f>
        <v>33.315488397476649</v>
      </c>
      <c r="AF8" s="33" t="e">
        <f>+VLOOKUP($A8,[26]base_renta!$A$22:$I$1048576,2,0)</f>
        <v>#N/A</v>
      </c>
      <c r="AG8" s="33" t="e">
        <f>+VLOOKUP($A8,[26]base_renta!$A$22:$I$1048576,3,0)</f>
        <v>#N/A</v>
      </c>
      <c r="AH8" s="33" t="e">
        <f>+VLOOKUP($A8,[26]base_renta!$A$22:$I$1048576,4,0)</f>
        <v>#N/A</v>
      </c>
      <c r="AI8" s="33" t="e">
        <f>+VLOOKUP($A8,[26]base_renta!$A$22:$I$1048576,5,0)</f>
        <v>#N/A</v>
      </c>
      <c r="AJ8" s="33" t="e">
        <f>+VLOOKUP(A8,[24]BASE_TI!$A$2:$G$1048576,7,0)</f>
        <v>#N/A</v>
      </c>
      <c r="AK8" s="33" t="e">
        <f>+VLOOKUP($A8,[26]base_renta!$A$22:$I$1048576,8,0)</f>
        <v>#N/A</v>
      </c>
      <c r="AL8" s="18">
        <f>+VLOOKUP($A8,'[22]BASE PRODUCTIVIDAD'!$A$2:$H$1048576,8,0)</f>
        <v>104.02858180029007</v>
      </c>
      <c r="AM8" s="18" t="e">
        <f>+VLOOKUP($A8,'[22]BASE PRODUCTIVIDAD'!$A$2:$H$1048576,6,0)</f>
        <v>#N/A</v>
      </c>
      <c r="AN8" s="18" t="e">
        <f>+VLOOKUP($A8,'[22]BASE PRODUCTIVIDAD'!$A$2:$H$1048576,7,0)</f>
        <v>#N/A</v>
      </c>
      <c r="AO8" s="33" t="e">
        <f>+VLOOKUP($A8,[26]base_renta!$A$22:$I$1048576,9,0)</f>
        <v>#N/A</v>
      </c>
      <c r="AP8" s="33">
        <f>+VLOOKUP(A8,[25]BASE_FISCAL!$A$2:$M$1048576,8,0)</f>
        <v>11.111342850845199</v>
      </c>
      <c r="AQ8" s="33">
        <f>+VLOOKUP(A8,[25]BASE_FISCAL!$A$2:$M$1048576,11,0)</f>
        <v>27.375483597807349</v>
      </c>
      <c r="AR8" s="33">
        <f>+VLOOKUP($A8,'[22]BASE PRODUCTIVIDAD'!$A$2:$I$1048576,9,0)</f>
        <v>70.778031506833386</v>
      </c>
      <c r="AS8" s="33" t="e">
        <f>+VLOOKUP($A8,'[22]BASE PRODUCTIVIDAD'!$A$2:$J$1048576,10,0)</f>
        <v>#N/A</v>
      </c>
      <c r="AT8" s="33" t="e">
        <f>+VLOOKUP(A8,'[23]BASE OTROS'!$A$2:$G$1048576,7,0)</f>
        <v>#N/A</v>
      </c>
      <c r="AU8" s="33" t="e">
        <f>+VLOOKUP($A8,'[21]BASE DIF'!$A$1:$I$1100,8,FALSE)</f>
        <v>#N/A</v>
      </c>
      <c r="AV8" s="33" t="e">
        <f>+VLOOKUP($A8,'[21]BASE DIF'!$A$1:$I$1100,9,FALSE)</f>
        <v>#N/A</v>
      </c>
      <c r="AW8" s="33">
        <f>+VLOOKUP(A8,[25]BASE_FISCAL!$A$2:$M$1048576,9,0)</f>
        <v>13.748652416710375</v>
      </c>
      <c r="AX8" s="33">
        <f>+VLOOKUP(A8,[25]BASE_FISCAL!$A$2:$M$1048576,10,0)</f>
        <v>11.667206935169204</v>
      </c>
      <c r="AY8" s="33" t="e">
        <f>+VLOOKUP($A8,'[21]BASE DIF'!$A$1:$K$1110,10,FALSE)</f>
        <v>#N/A</v>
      </c>
      <c r="AZ8" s="33" t="e">
        <f>+VLOOKUP($A8,'[21]BASE DIF'!$A$1:$K$1110,11,FALSE)</f>
        <v>#N/A</v>
      </c>
      <c r="BA8" s="33" t="e">
        <f>+VLOOKUP($A8,'[21]BASE DIF'!$A$1:$M$1110,12,FALSE)</f>
        <v>#N/A</v>
      </c>
      <c r="BB8" s="33" t="e">
        <f>+VLOOKUP($A8,'[21]BASE DIF'!$A$1:$M$1110,13,FALSE)</f>
        <v>#N/A</v>
      </c>
      <c r="BC8" s="33" t="e">
        <f>+VLOOKUP(A8,'[23]BASE OTROS'!$A$2:$H$1048576,8,0)</f>
        <v>#N/A</v>
      </c>
      <c r="BD8" s="73" t="e">
        <f>+VLOOKUP(A8,[24]BASE_TI!$A$2:$H$1048576,8,0)</f>
        <v>#N/A</v>
      </c>
    </row>
    <row r="9" spans="1:56" x14ac:dyDescent="0.25">
      <c r="A9" s="35">
        <v>35400</v>
      </c>
      <c r="B9" s="33">
        <f>+VLOOKUP(A9,[20]DEPENDIENTE!$D:$E,2,0)</f>
        <v>103.08907339752791</v>
      </c>
      <c r="C9" s="33">
        <f>+VLOOKUP(A9,[20]DEPENDIENTE!$J:$K,2,0)</f>
        <v>106.38103273005997</v>
      </c>
      <c r="D9" s="33">
        <f>+VLOOKUP(A9,'[21]BASE DIF'!$A$2:$G$1048576,2,0)</f>
        <v>9.348319350343659E-2</v>
      </c>
      <c r="E9" s="33">
        <f>+VLOOKUP(A9,'[21]BASE DIF'!$A$2:$G$1048576,3,0)</f>
        <v>3.3289947126501573E-2</v>
      </c>
      <c r="F9" s="59">
        <f>+VLOOKUP(A9,'[21]BASE DIF'!$A$2:$G$1048576,4,0)</f>
        <v>5.4492914860830632E-2</v>
      </c>
      <c r="G9" s="18">
        <f>+VLOOKUP($A9,'[22]BASE PRODUCTIVIDAD'!$A$2:$H$1048576,2,0)</f>
        <v>77.747600658066389</v>
      </c>
      <c r="H9" s="33">
        <f>+VLOOKUP(A9,[24]BASE_TI!$A$2:$G$1048576,2,0)</f>
        <v>48.284110197133387</v>
      </c>
      <c r="I9" s="33">
        <f>+VLOOKUP(A9,[24]BASE_TI!$A$2:$G$1048576,3,0)</f>
        <v>65.027970942110386</v>
      </c>
      <c r="J9" s="33">
        <f>+VLOOKUP(A9,[24]BASE_TI!$A$2:$G$1048576,4,0)</f>
        <v>32.748603106488147</v>
      </c>
      <c r="K9" s="33">
        <f>+VLOOKUP(A9,'[23]BASE OTROS'!$A$2:$F$1048576,5,0)</f>
        <v>29.601990763640138</v>
      </c>
      <c r="L9" s="33">
        <f>+VLOOKUP(A9,[25]BASE_FISCAL!$A$2:$G$1048576,5,0)</f>
        <v>49.238279196449156</v>
      </c>
      <c r="M9" s="33">
        <f>+VLOOKUP(A9,[25]BASE_FISCAL!$A$2:$M$1048576,6,0)</f>
        <v>13.953672674852017</v>
      </c>
      <c r="N9" s="82">
        <f>+VLOOKUP($A9,[25]BASE_FISCAL!$A$2:$G$1048576,2,0)</f>
        <v>67.165394620187556</v>
      </c>
      <c r="O9" s="33">
        <f>+VLOOKUP($A9,[25]BASE_FISCAL!$A$2:$G$1048576,3,0)</f>
        <v>55.892306415235296</v>
      </c>
      <c r="P9" s="33">
        <f>+VLOOKUP($A9,[25]BASE_FISCAL!$A$2:$G$1048576,4,0)</f>
        <v>131.5647944474332</v>
      </c>
      <c r="Q9" s="18">
        <f>+VLOOKUP(A9,'[23]BASE OTROS'!$A$2:$F$1048576,2,0)</f>
        <v>37.092121033659367</v>
      </c>
      <c r="R9" s="33">
        <f>+VLOOKUP(A9,'[23]BASE OTROS'!$A$2:$D$1048576,4,0)</f>
        <v>36.713160685158769</v>
      </c>
      <c r="S9" s="33">
        <f>+VLOOKUP(A9,'[23]BASE OTROS'!$A$2:$D$1048576,3,0)</f>
        <v>0.68879104075706421</v>
      </c>
      <c r="T9" s="33" t="e">
        <f>+VLOOKUP(A9,[25]BASE_FISCAL!$A$2:$G$1048576,7,0)</f>
        <v>#N/A</v>
      </c>
      <c r="U9" s="18" t="e">
        <f>+VLOOKUP($A9,'[22]BASE PRODUCTIVIDAD'!$A$2:$J$1048576,3,0)</f>
        <v>#N/A</v>
      </c>
      <c r="V9" s="33">
        <f>+VLOOKUP(A9,'[21]BASE DIF'!$A$2:$G$1048576,5,0)</f>
        <v>2.6721237064282422E-2</v>
      </c>
      <c r="W9" s="33">
        <f>+VLOOKUP(A9,'[21]BASE DIF'!$A$2:$G$1048576,6,0)</f>
        <v>5.7789387231401701E-3</v>
      </c>
      <c r="X9" s="33">
        <f>+VLOOKUP(A9,'[21]BASE DIF'!$A$2:$G$1048576,7,0)</f>
        <v>3.4430877287433548E-2</v>
      </c>
      <c r="Y9" s="33" t="e">
        <f>+VLOOKUP($A9,[26]base_renta!$A$22:$I$1048576,6,0)</f>
        <v>#N/A</v>
      </c>
      <c r="Z9" s="33" t="e">
        <f>+VLOOKUP($A9,[26]base_renta!$A$22:$I$1048576,7,0)</f>
        <v>#N/A</v>
      </c>
      <c r="AA9" s="33" t="e">
        <f>+VLOOKUP(A9,'[23]BASE OTROS'!$A$2:$F$1048576,6,0)</f>
        <v>#N/A</v>
      </c>
      <c r="AB9" s="18" t="e">
        <f>+VLOOKUP($A9,'[22]BASE PRODUCTIVIDAD'!$A$2:$H$1048576,4,0)</f>
        <v>#N/A</v>
      </c>
      <c r="AC9" s="18" t="e">
        <f>+VLOOKUP($A9,'[22]BASE PRODUCTIVIDAD'!$A$2:$H$1048576,5,0)</f>
        <v>#N/A</v>
      </c>
      <c r="AD9" s="33" t="e">
        <f>+VLOOKUP(A9,[24]BASE_TI!$A:$G,5,0)</f>
        <v>#N/A</v>
      </c>
      <c r="AE9" s="33">
        <f>+VLOOKUP(A9,[24]BASE_TI!$A:$G,6,0)</f>
        <v>37.464920064666501</v>
      </c>
      <c r="AF9" s="33" t="e">
        <f>+VLOOKUP($A9,[26]base_renta!$A$22:$I$1048576,2,0)</f>
        <v>#N/A</v>
      </c>
      <c r="AG9" s="33" t="e">
        <f>+VLOOKUP($A9,[26]base_renta!$A$22:$I$1048576,3,0)</f>
        <v>#N/A</v>
      </c>
      <c r="AH9" s="33" t="e">
        <f>+VLOOKUP($A9,[26]base_renta!$A$22:$I$1048576,4,0)</f>
        <v>#N/A</v>
      </c>
      <c r="AI9" s="33" t="e">
        <f>+VLOOKUP($A9,[26]base_renta!$A$22:$I$1048576,5,0)</f>
        <v>#N/A</v>
      </c>
      <c r="AJ9" s="33" t="e">
        <f>+VLOOKUP(A9,[24]BASE_TI!$A$2:$G$1048576,7,0)</f>
        <v>#N/A</v>
      </c>
      <c r="AK9" s="33" t="e">
        <f>+VLOOKUP($A9,[26]base_renta!$A$22:$I$1048576,8,0)</f>
        <v>#N/A</v>
      </c>
      <c r="AL9" s="18">
        <f>+VLOOKUP($A9,'[22]BASE PRODUCTIVIDAD'!$A$2:$H$1048576,8,0)</f>
        <v>104.48964135863031</v>
      </c>
      <c r="AM9" s="18" t="e">
        <f>+VLOOKUP($A9,'[22]BASE PRODUCTIVIDAD'!$A$2:$H$1048576,6,0)</f>
        <v>#N/A</v>
      </c>
      <c r="AN9" s="18" t="e">
        <f>+VLOOKUP($A9,'[22]BASE PRODUCTIVIDAD'!$A$2:$H$1048576,7,0)</f>
        <v>#N/A</v>
      </c>
      <c r="AO9" s="33" t="e">
        <f>+VLOOKUP($A9,[26]base_renta!$A$22:$I$1048576,9,0)</f>
        <v>#N/A</v>
      </c>
      <c r="AP9" s="33">
        <f>+VLOOKUP(A9,[25]BASE_FISCAL!$A$2:$M$1048576,8,0)</f>
        <v>11.693217961738069</v>
      </c>
      <c r="AQ9" s="33">
        <f>+VLOOKUP(A9,[25]BASE_FISCAL!$A$2:$M$1048576,11,0)</f>
        <v>27.788777279438808</v>
      </c>
      <c r="AR9" s="33">
        <f>+VLOOKUP($A9,'[22]BASE PRODUCTIVIDAD'!$A$2:$I$1048576,9,0)</f>
        <v>73.161625353170123</v>
      </c>
      <c r="AS9" s="33" t="e">
        <f>+VLOOKUP($A9,'[22]BASE PRODUCTIVIDAD'!$A$2:$J$1048576,10,0)</f>
        <v>#N/A</v>
      </c>
      <c r="AT9" s="33" t="e">
        <f>+VLOOKUP(A9,'[23]BASE OTROS'!$A$2:$G$1048576,7,0)</f>
        <v>#N/A</v>
      </c>
      <c r="AU9" s="33" t="e">
        <f>+VLOOKUP($A9,'[21]BASE DIF'!$A$1:$I$1100,8,FALSE)</f>
        <v>#N/A</v>
      </c>
      <c r="AV9" s="33" t="e">
        <f>+VLOOKUP($A9,'[21]BASE DIF'!$A$1:$I$1100,9,FALSE)</f>
        <v>#N/A</v>
      </c>
      <c r="AW9" s="33">
        <f>+VLOOKUP(A9,[25]BASE_FISCAL!$A$2:$M$1048576,9,0)</f>
        <v>14.189857504100999</v>
      </c>
      <c r="AX9" s="33">
        <f>+VLOOKUP(A9,[25]BASE_FISCAL!$A$2:$M$1048576,10,0)</f>
        <v>11.798339731791463</v>
      </c>
      <c r="AY9" s="33" t="e">
        <f>+VLOOKUP($A9,'[21]BASE DIF'!$A$1:$K$1110,10,FALSE)</f>
        <v>#N/A</v>
      </c>
      <c r="AZ9" s="33" t="e">
        <f>+VLOOKUP($A9,'[21]BASE DIF'!$A$1:$K$1110,11,FALSE)</f>
        <v>#N/A</v>
      </c>
      <c r="BA9" s="33" t="e">
        <f>+VLOOKUP($A9,'[21]BASE DIF'!$A$1:$M$1110,12,FALSE)</f>
        <v>#N/A</v>
      </c>
      <c r="BB9" s="33" t="e">
        <f>+VLOOKUP($A9,'[21]BASE DIF'!$A$1:$M$1110,13,FALSE)</f>
        <v>#N/A</v>
      </c>
      <c r="BC9" s="33" t="e">
        <f>+VLOOKUP(A9,'[23]BASE OTROS'!$A$2:$H$1048576,8,0)</f>
        <v>#N/A</v>
      </c>
      <c r="BD9" s="73" t="e">
        <f>+VLOOKUP(A9,[24]BASE_TI!$A$2:$H$1048576,8,0)</f>
        <v>#N/A</v>
      </c>
    </row>
    <row r="10" spans="1:56" x14ac:dyDescent="0.25">
      <c r="A10" s="35">
        <v>35490</v>
      </c>
      <c r="B10" s="33">
        <f>+VLOOKUP(A10,[20]DEPENDIENTE!$D:$E,2,0)</f>
        <v>102.68932753315626</v>
      </c>
      <c r="C10" s="33">
        <f>+VLOOKUP(A10,[20]DEPENDIENTE!$J:$K,2,0)</f>
        <v>106.9324924656167</v>
      </c>
      <c r="D10" s="33">
        <f>+VLOOKUP(A10,'[21]BASE DIF'!$A$2:$G$1048576,2,0)</f>
        <v>9.0745638985163746E-2</v>
      </c>
      <c r="E10" s="33">
        <f>+VLOOKUP(A10,'[21]BASE DIF'!$A$2:$G$1048576,3,0)</f>
        <v>2.6873898585370704E-2</v>
      </c>
      <c r="F10" s="59">
        <f>+VLOOKUP(A10,'[21]BASE DIF'!$A$2:$G$1048576,4,0)</f>
        <v>5.0872871695988531E-2</v>
      </c>
      <c r="G10" s="18">
        <f>+VLOOKUP($A10,'[22]BASE PRODUCTIVIDAD'!$A$2:$H$1048576,2,0)</f>
        <v>74.507191407613348</v>
      </c>
      <c r="H10" s="33">
        <f>+VLOOKUP(A10,[24]BASE_TI!$A$2:$G$1048576,2,0)</f>
        <v>47.583086887030277</v>
      </c>
      <c r="I10" s="33">
        <f>+VLOOKUP(A10,[24]BASE_TI!$A$2:$G$1048576,3,0)</f>
        <v>66.344720753942781</v>
      </c>
      <c r="J10" s="33">
        <f>+VLOOKUP(A10,[24]BASE_TI!$A$2:$G$1048576,4,0)</f>
        <v>29.87430680694267</v>
      </c>
      <c r="K10" s="33">
        <f>+VLOOKUP(A10,'[23]BASE OTROS'!$A$2:$F$1048576,5,0)</f>
        <v>29.386596197487325</v>
      </c>
      <c r="L10" s="33">
        <f>+VLOOKUP(A10,[25]BASE_FISCAL!$A$2:$G$1048576,5,0)</f>
        <v>51.41825166289015</v>
      </c>
      <c r="M10" s="33">
        <f>+VLOOKUP(A10,[25]BASE_FISCAL!$A$2:$M$1048576,6,0)</f>
        <v>14.386306870108656</v>
      </c>
      <c r="N10" s="82">
        <f>+VLOOKUP($A10,[25]BASE_FISCAL!$A$2:$G$1048576,2,0)</f>
        <v>67.150380334323103</v>
      </c>
      <c r="O10" s="33">
        <f>+VLOOKUP($A10,[25]BASE_FISCAL!$A$2:$G$1048576,3,0)</f>
        <v>57.410977467889019</v>
      </c>
      <c r="P10" s="33">
        <f>+VLOOKUP($A10,[25]BASE_FISCAL!$A$2:$G$1048576,4,0)</f>
        <v>132.48028222033955</v>
      </c>
      <c r="Q10" s="18">
        <f>+VLOOKUP(A10,'[23]BASE OTROS'!$A$2:$F$1048576,2,0)</f>
        <v>30.985347397019165</v>
      </c>
      <c r="R10" s="33">
        <f>+VLOOKUP(A10,'[23]BASE OTROS'!$A$2:$D$1048576,4,0)</f>
        <v>37.24614330498035</v>
      </c>
      <c r="S10" s="33">
        <f>+VLOOKUP(A10,'[23]BASE OTROS'!$A$2:$D$1048576,3,0)</f>
        <v>0.63797446075696795</v>
      </c>
      <c r="T10" s="33" t="e">
        <f>+VLOOKUP(A10,[25]BASE_FISCAL!$A$2:$G$1048576,7,0)</f>
        <v>#N/A</v>
      </c>
      <c r="U10" s="18" t="e">
        <f>+VLOOKUP($A10,'[22]BASE PRODUCTIVIDAD'!$A$2:$J$1048576,3,0)</f>
        <v>#N/A</v>
      </c>
      <c r="V10" s="33">
        <f>+VLOOKUP(A10,'[21]BASE DIF'!$A$2:$G$1048576,5,0)</f>
        <v>1.5492925806869451E-2</v>
      </c>
      <c r="W10" s="33">
        <f>+VLOOKUP(A10,'[21]BASE DIF'!$A$2:$G$1048576,6,0)</f>
        <v>-5.4910335327051918E-4</v>
      </c>
      <c r="X10" s="33">
        <f>+VLOOKUP(A10,'[21]BASE DIF'!$A$2:$G$1048576,7,0)</f>
        <v>2.8017214908673038E-2</v>
      </c>
      <c r="Y10" s="33" t="e">
        <f>+VLOOKUP($A10,[26]base_renta!$A$22:$I$1048576,6,0)</f>
        <v>#N/A</v>
      </c>
      <c r="Z10" s="33" t="e">
        <f>+VLOOKUP($A10,[26]base_renta!$A$22:$I$1048576,7,0)</f>
        <v>#N/A</v>
      </c>
      <c r="AA10" s="33" t="e">
        <f>+VLOOKUP(A10,'[23]BASE OTROS'!$A$2:$F$1048576,6,0)</f>
        <v>#N/A</v>
      </c>
      <c r="AB10" s="18" t="e">
        <f>+VLOOKUP($A10,'[22]BASE PRODUCTIVIDAD'!$A$2:$H$1048576,4,0)</f>
        <v>#N/A</v>
      </c>
      <c r="AC10" s="18" t="e">
        <f>+VLOOKUP($A10,'[22]BASE PRODUCTIVIDAD'!$A$2:$H$1048576,5,0)</f>
        <v>#N/A</v>
      </c>
      <c r="AD10" s="33" t="e">
        <f>+VLOOKUP(A10,[24]BASE_TI!$A:$G,5,0)</f>
        <v>#N/A</v>
      </c>
      <c r="AE10" s="33">
        <f>+VLOOKUP(A10,[24]BASE_TI!$A:$G,6,0)</f>
        <v>33.682833247298284</v>
      </c>
      <c r="AF10" s="33" t="e">
        <f>+VLOOKUP($A10,[26]base_renta!$A$22:$I$1048576,2,0)</f>
        <v>#N/A</v>
      </c>
      <c r="AG10" s="33" t="e">
        <f>+VLOOKUP($A10,[26]base_renta!$A$22:$I$1048576,3,0)</f>
        <v>#N/A</v>
      </c>
      <c r="AH10" s="33" t="e">
        <f>+VLOOKUP($A10,[26]base_renta!$A$22:$I$1048576,4,0)</f>
        <v>#N/A</v>
      </c>
      <c r="AI10" s="33" t="e">
        <f>+VLOOKUP($A10,[26]base_renta!$A$22:$I$1048576,5,0)</f>
        <v>#N/A</v>
      </c>
      <c r="AJ10" s="33" t="e">
        <f>+VLOOKUP(A10,[24]BASE_TI!$A$2:$G$1048576,7,0)</f>
        <v>#N/A</v>
      </c>
      <c r="AK10" s="33" t="e">
        <f>+VLOOKUP($A10,[26]base_renta!$A$22:$I$1048576,8,0)</f>
        <v>#N/A</v>
      </c>
      <c r="AL10" s="18">
        <f>+VLOOKUP($A10,'[22]BASE PRODUCTIVIDAD'!$A$2:$H$1048576,8,0)</f>
        <v>106.74203857558122</v>
      </c>
      <c r="AM10" s="18" t="e">
        <f>+VLOOKUP($A10,'[22]BASE PRODUCTIVIDAD'!$A$2:$H$1048576,6,0)</f>
        <v>#N/A</v>
      </c>
      <c r="AN10" s="18" t="e">
        <f>+VLOOKUP($A10,'[22]BASE PRODUCTIVIDAD'!$A$2:$H$1048576,7,0)</f>
        <v>#N/A</v>
      </c>
      <c r="AO10" s="33" t="e">
        <f>+VLOOKUP($A10,[26]base_renta!$A$22:$I$1048576,9,0)</f>
        <v>#N/A</v>
      </c>
      <c r="AP10" s="33">
        <f>+VLOOKUP(A10,[25]BASE_FISCAL!$A$2:$M$1048576,8,0)</f>
        <v>12.186805069545962</v>
      </c>
      <c r="AQ10" s="33">
        <f>+VLOOKUP(A10,[25]BASE_FISCAL!$A$2:$M$1048576,11,0)</f>
        <v>28.235972776180102</v>
      </c>
      <c r="AR10" s="33">
        <f>+VLOOKUP($A10,'[22]BASE PRODUCTIVIDAD'!$A$2:$I$1048576,9,0)</f>
        <v>74.229656869627064</v>
      </c>
      <c r="AS10" s="33" t="e">
        <f>+VLOOKUP($A10,'[22]BASE PRODUCTIVIDAD'!$A$2:$J$1048576,10,0)</f>
        <v>#N/A</v>
      </c>
      <c r="AT10" s="33" t="e">
        <f>+VLOOKUP(A10,'[23]BASE OTROS'!$A$2:$G$1048576,7,0)</f>
        <v>#N/A</v>
      </c>
      <c r="AU10" s="33" t="e">
        <f>+VLOOKUP($A10,'[21]BASE DIF'!$A$1:$I$1100,8,FALSE)</f>
        <v>#N/A</v>
      </c>
      <c r="AV10" s="33" t="e">
        <f>+VLOOKUP($A10,'[21]BASE DIF'!$A$1:$I$1100,9,FALSE)</f>
        <v>#N/A</v>
      </c>
      <c r="AW10" s="33">
        <f>+VLOOKUP(A10,[25]BASE_FISCAL!$A$2:$M$1048576,9,0)</f>
        <v>14.315381012346334</v>
      </c>
      <c r="AX10" s="33">
        <f>+VLOOKUP(A10,[25]BASE_FISCAL!$A$2:$M$1048576,10,0)</f>
        <v>12.248054117025383</v>
      </c>
      <c r="AY10" s="33" t="e">
        <f>+VLOOKUP($A10,'[21]BASE DIF'!$A$1:$K$1110,10,FALSE)</f>
        <v>#N/A</v>
      </c>
      <c r="AZ10" s="33" t="e">
        <f>+VLOOKUP($A10,'[21]BASE DIF'!$A$1:$K$1110,11,FALSE)</f>
        <v>#N/A</v>
      </c>
      <c r="BA10" s="33" t="e">
        <f>+VLOOKUP($A10,'[21]BASE DIF'!$A$1:$M$1110,12,FALSE)</f>
        <v>#N/A</v>
      </c>
      <c r="BB10" s="33" t="e">
        <f>+VLOOKUP($A10,'[21]BASE DIF'!$A$1:$M$1110,13,FALSE)</f>
        <v>#N/A</v>
      </c>
      <c r="BC10" s="33" t="e">
        <f>+VLOOKUP(A10,'[23]BASE OTROS'!$A$2:$H$1048576,8,0)</f>
        <v>#N/A</v>
      </c>
      <c r="BD10" s="73" t="e">
        <f>+VLOOKUP(A10,[24]BASE_TI!$A$2:$H$1048576,8,0)</f>
        <v>#N/A</v>
      </c>
    </row>
    <row r="11" spans="1:56" x14ac:dyDescent="0.25">
      <c r="A11" s="35">
        <v>35582</v>
      </c>
      <c r="B11" s="33">
        <f>+VLOOKUP(A11,[20]DEPENDIENTE!$D:$E,2,0)</f>
        <v>100.10516525866707</v>
      </c>
      <c r="C11" s="33">
        <f>+VLOOKUP(A11,[20]DEPENDIENTE!$J:$K,2,0)</f>
        <v>103.75810205826265</v>
      </c>
      <c r="D11" s="33">
        <f>+VLOOKUP(A11,'[21]BASE DIF'!$A$2:$G$1048576,2,0)</f>
        <v>7.1771985653235726E-2</v>
      </c>
      <c r="E11" s="33">
        <f>+VLOOKUP(A11,'[21]BASE DIF'!$A$2:$G$1048576,3,0)</f>
        <v>1.1155776556776464E-2</v>
      </c>
      <c r="F11" s="59">
        <f>+VLOOKUP(A11,'[21]BASE DIF'!$A$2:$G$1048576,4,0)</f>
        <v>4.4232167785992926E-2</v>
      </c>
      <c r="G11" s="18">
        <f>+VLOOKUP($A11,'[22]BASE PRODUCTIVIDAD'!$A$2:$H$1048576,2,0)</f>
        <v>73.706797156144631</v>
      </c>
      <c r="H11" s="33">
        <f>+VLOOKUP(A11,[24]BASE_TI!$A$2:$G$1048576,2,0)</f>
        <v>51.521504605340866</v>
      </c>
      <c r="I11" s="33">
        <f>+VLOOKUP(A11,[24]BASE_TI!$A$2:$G$1048576,3,0)</f>
        <v>67.715625758267834</v>
      </c>
      <c r="J11" s="33">
        <f>+VLOOKUP(A11,[24]BASE_TI!$A$2:$G$1048576,4,0)</f>
        <v>27.22817262684385</v>
      </c>
      <c r="K11" s="33">
        <f>+VLOOKUP(A11,'[23]BASE OTROS'!$A$2:$F$1048576,5,0)</f>
        <v>29.464483975290833</v>
      </c>
      <c r="L11" s="33">
        <f>+VLOOKUP(A11,[25]BASE_FISCAL!$A$2:$G$1048576,5,0)</f>
        <v>53.558418087596948</v>
      </c>
      <c r="M11" s="33">
        <f>+VLOOKUP(A11,[25]BASE_FISCAL!$A$2:$M$1048576,6,0)</f>
        <v>14.747406746608299</v>
      </c>
      <c r="N11" s="82">
        <f>+VLOOKUP($A11,[25]BASE_FISCAL!$A$2:$G$1048576,2,0)</f>
        <v>67.863653234351901</v>
      </c>
      <c r="O11" s="33">
        <f>+VLOOKUP($A11,[25]BASE_FISCAL!$A$2:$G$1048576,3,0)</f>
        <v>59.076961112660712</v>
      </c>
      <c r="P11" s="33">
        <f>+VLOOKUP($A11,[25]BASE_FISCAL!$A$2:$G$1048576,4,0)</f>
        <v>133.87630810648599</v>
      </c>
      <c r="Q11" s="18">
        <f>+VLOOKUP(A11,'[23]BASE OTROS'!$A$2:$F$1048576,2,0)</f>
        <v>30.992670954574304</v>
      </c>
      <c r="R11" s="33">
        <f>+VLOOKUP(A11,'[23]BASE OTROS'!$A$2:$D$1048576,4,0)</f>
        <v>36.240242466021414</v>
      </c>
      <c r="S11" s="33">
        <f>+VLOOKUP(A11,'[23]BASE OTROS'!$A$2:$D$1048576,3,0)</f>
        <v>0.587715544344245</v>
      </c>
      <c r="T11" s="33" t="e">
        <f>+VLOOKUP(A11,[25]BASE_FISCAL!$A$2:$G$1048576,7,0)</f>
        <v>#N/A</v>
      </c>
      <c r="U11" s="18" t="e">
        <f>+VLOOKUP($A11,'[22]BASE PRODUCTIVIDAD'!$A$2:$J$1048576,3,0)</f>
        <v>#N/A</v>
      </c>
      <c r="V11" s="33">
        <f>+VLOOKUP(A11,'[21]BASE DIF'!$A$2:$G$1048576,5,0)</f>
        <v>-5.0808470695971053E-3</v>
      </c>
      <c r="W11" s="33">
        <f>+VLOOKUP(A11,'[21]BASE DIF'!$A$2:$G$1048576,6,0)</f>
        <v>-1.6311973443223549E-2</v>
      </c>
      <c r="X11" s="33">
        <f>+VLOOKUP(A11,'[21]BASE DIF'!$A$2:$G$1048576,7,0)</f>
        <v>1.2128623467669186E-2</v>
      </c>
      <c r="Y11" s="33" t="e">
        <f>+VLOOKUP($A11,[26]base_renta!$A$22:$I$1048576,6,0)</f>
        <v>#N/A</v>
      </c>
      <c r="Z11" s="33" t="e">
        <f>+VLOOKUP($A11,[26]base_renta!$A$22:$I$1048576,7,0)</f>
        <v>#N/A</v>
      </c>
      <c r="AA11" s="33" t="e">
        <f>+VLOOKUP(A11,'[23]BASE OTROS'!$A$2:$F$1048576,6,0)</f>
        <v>#N/A</v>
      </c>
      <c r="AB11" s="18" t="e">
        <f>+VLOOKUP($A11,'[22]BASE PRODUCTIVIDAD'!$A$2:$H$1048576,4,0)</f>
        <v>#N/A</v>
      </c>
      <c r="AC11" s="18" t="e">
        <f>+VLOOKUP($A11,'[22]BASE PRODUCTIVIDAD'!$A$2:$H$1048576,5,0)</f>
        <v>#N/A</v>
      </c>
      <c r="AD11" s="33" t="e">
        <f>+VLOOKUP(A11,[24]BASE_TI!$A:$G,5,0)</f>
        <v>#N/A</v>
      </c>
      <c r="AE11" s="33">
        <f>+VLOOKUP(A11,[24]BASE_TI!$A:$G,6,0)</f>
        <v>29.177089464285714</v>
      </c>
      <c r="AF11" s="33" t="e">
        <f>+VLOOKUP($A11,[26]base_renta!$A$22:$I$1048576,2,0)</f>
        <v>#N/A</v>
      </c>
      <c r="AG11" s="33" t="e">
        <f>+VLOOKUP($A11,[26]base_renta!$A$22:$I$1048576,3,0)</f>
        <v>#N/A</v>
      </c>
      <c r="AH11" s="33" t="e">
        <f>+VLOOKUP($A11,[26]base_renta!$A$22:$I$1048576,4,0)</f>
        <v>#N/A</v>
      </c>
      <c r="AI11" s="33" t="e">
        <f>+VLOOKUP($A11,[26]base_renta!$A$22:$I$1048576,5,0)</f>
        <v>#N/A</v>
      </c>
      <c r="AJ11" s="33" t="e">
        <f>+VLOOKUP(A11,[24]BASE_TI!$A$2:$G$1048576,7,0)</f>
        <v>#N/A</v>
      </c>
      <c r="AK11" s="33" t="e">
        <f>+VLOOKUP($A11,[26]base_renta!$A$22:$I$1048576,8,0)</f>
        <v>#N/A</v>
      </c>
      <c r="AL11" s="18">
        <f>+VLOOKUP($A11,'[22]BASE PRODUCTIVIDAD'!$A$2:$H$1048576,8,0)</f>
        <v>104.62872310028423</v>
      </c>
      <c r="AM11" s="18" t="e">
        <f>+VLOOKUP($A11,'[22]BASE PRODUCTIVIDAD'!$A$2:$H$1048576,6,0)</f>
        <v>#N/A</v>
      </c>
      <c r="AN11" s="18" t="e">
        <f>+VLOOKUP($A11,'[22]BASE PRODUCTIVIDAD'!$A$2:$H$1048576,7,0)</f>
        <v>#N/A</v>
      </c>
      <c r="AO11" s="33" t="e">
        <f>+VLOOKUP($A11,[26]base_renta!$A$22:$I$1048576,9,0)</f>
        <v>#N/A</v>
      </c>
      <c r="AP11" s="33">
        <f>+VLOOKUP(A11,[25]BASE_FISCAL!$A$2:$M$1048576,8,0)</f>
        <v>12.575259769574732</v>
      </c>
      <c r="AQ11" s="33">
        <f>+VLOOKUP(A11,[25]BASE_FISCAL!$A$2:$M$1048576,11,0)</f>
        <v>28.383760442538897</v>
      </c>
      <c r="AR11" s="33">
        <f>+VLOOKUP($A11,'[22]BASE PRODUCTIVIDAD'!$A$2:$I$1048576,9,0)</f>
        <v>74.796136483503332</v>
      </c>
      <c r="AS11" s="33" t="e">
        <f>+VLOOKUP($A11,'[22]BASE PRODUCTIVIDAD'!$A$2:$J$1048576,10,0)</f>
        <v>#N/A</v>
      </c>
      <c r="AT11" s="33">
        <f>+VLOOKUP(A11,'[23]BASE OTROS'!$A$2:$G$1048576,7,0)</f>
        <v>155.85642135642135</v>
      </c>
      <c r="AU11" s="33" t="e">
        <f>+VLOOKUP($A11,'[21]BASE DIF'!$A$1:$I$1100,8,FALSE)</f>
        <v>#N/A</v>
      </c>
      <c r="AV11" s="33" t="e">
        <f>+VLOOKUP($A11,'[21]BASE DIF'!$A$1:$I$1100,9,FALSE)</f>
        <v>#N/A</v>
      </c>
      <c r="AW11" s="33">
        <f>+VLOOKUP(A11,[25]BASE_FISCAL!$A$2:$M$1048576,9,0)</f>
        <v>14.380269705282684</v>
      </c>
      <c r="AX11" s="33">
        <f>+VLOOKUP(A11,[25]BASE_FISCAL!$A$2:$M$1048576,10,0)</f>
        <v>12.562502709364228</v>
      </c>
      <c r="AY11" s="33" t="e">
        <f>+VLOOKUP($A11,'[21]BASE DIF'!$A$1:$K$1110,10,FALSE)</f>
        <v>#N/A</v>
      </c>
      <c r="AZ11" s="33" t="e">
        <f>+VLOOKUP($A11,'[21]BASE DIF'!$A$1:$K$1110,11,FALSE)</f>
        <v>#N/A</v>
      </c>
      <c r="BA11" s="33" t="e">
        <f>+VLOOKUP($A11,'[21]BASE DIF'!$A$1:$M$1110,12,FALSE)</f>
        <v>#N/A</v>
      </c>
      <c r="BB11" s="33" t="e">
        <f>+VLOOKUP($A11,'[21]BASE DIF'!$A$1:$M$1110,13,FALSE)</f>
        <v>#N/A</v>
      </c>
      <c r="BC11" s="33" t="e">
        <f>+VLOOKUP(A11,'[23]BASE OTROS'!$A$2:$H$1048576,8,0)</f>
        <v>#N/A</v>
      </c>
      <c r="BD11" s="73" t="e">
        <f>+VLOOKUP(A11,[24]BASE_TI!$A$2:$H$1048576,8,0)</f>
        <v>#N/A</v>
      </c>
    </row>
    <row r="12" spans="1:56" x14ac:dyDescent="0.25">
      <c r="A12" s="35">
        <v>35674</v>
      </c>
      <c r="B12" s="33">
        <f>+VLOOKUP(A12,[20]DEPENDIENTE!$D:$E,2,0)</f>
        <v>104.77077406026086</v>
      </c>
      <c r="C12" s="33">
        <f>+VLOOKUP(A12,[20]DEPENDIENTE!$J:$K,2,0)</f>
        <v>108.20549095663118</v>
      </c>
      <c r="D12" s="33">
        <f>+VLOOKUP(A12,'[21]BASE DIF'!$A$2:$G$1048576,2,0)</f>
        <v>6.7960784713801292E-2</v>
      </c>
      <c r="E12" s="33">
        <f>+VLOOKUP(A12,'[21]BASE DIF'!$A$2:$G$1048576,3,0)</f>
        <v>9.6394912750836781E-3</v>
      </c>
      <c r="F12" s="59">
        <f>+VLOOKUP(A12,'[21]BASE DIF'!$A$2:$G$1048576,4,0)</f>
        <v>4.2839238167803106E-2</v>
      </c>
      <c r="G12" s="18">
        <f>+VLOOKUP($A12,'[22]BASE PRODUCTIVIDAD'!$A$2:$H$1048576,2,0)</f>
        <v>75.696175635425476</v>
      </c>
      <c r="H12" s="33">
        <f>+VLOOKUP(A12,[24]BASE_TI!$A$2:$G$1048576,2,0)</f>
        <v>50.71007878450763</v>
      </c>
      <c r="I12" s="33">
        <f>+VLOOKUP(A12,[24]BASE_TI!$A$2:$G$1048576,3,0)</f>
        <v>68.27458552899661</v>
      </c>
      <c r="J12" s="33">
        <f>+VLOOKUP(A12,[24]BASE_TI!$A$2:$G$1048576,4,0)</f>
        <v>28.052860095029903</v>
      </c>
      <c r="K12" s="33">
        <f>+VLOOKUP(A12,'[23]BASE OTROS'!$A$2:$F$1048576,5,0)</f>
        <v>29.732960385141933</v>
      </c>
      <c r="L12" s="33">
        <f>+VLOOKUP(A12,[25]BASE_FISCAL!$A$2:$G$1048576,5,0)</f>
        <v>55.467753038679945</v>
      </c>
      <c r="M12" s="33">
        <f>+VLOOKUP(A12,[25]BASE_FISCAL!$A$2:$M$1048576,6,0)</f>
        <v>15.076039404343881</v>
      </c>
      <c r="N12" s="82">
        <f>+VLOOKUP($A12,[25]BASE_FISCAL!$A$2:$G$1048576,2,0)</f>
        <v>69.024549559506028</v>
      </c>
      <c r="O12" s="33">
        <f>+VLOOKUP($A12,[25]BASE_FISCAL!$A$2:$G$1048576,3,0)</f>
        <v>62.125241248214969</v>
      </c>
      <c r="P12" s="33">
        <f>+VLOOKUP($A12,[25]BASE_FISCAL!$A$2:$G$1048576,4,0)</f>
        <v>138.64400617540343</v>
      </c>
      <c r="Q12" s="18">
        <f>+VLOOKUP(A12,'[23]BASE OTROS'!$A$2:$F$1048576,2,0)</f>
        <v>31.705747460660678</v>
      </c>
      <c r="R12" s="33">
        <f>+VLOOKUP(A12,'[23]BASE OTROS'!$A$2:$D$1048576,4,0)</f>
        <v>35.814505281469131</v>
      </c>
      <c r="S12" s="33">
        <f>+VLOOKUP(A12,'[23]BASE OTROS'!$A$2:$D$1048576,3,0)</f>
        <v>0.62183650256255119</v>
      </c>
      <c r="T12" s="33" t="e">
        <f>+VLOOKUP(A12,[25]BASE_FISCAL!$A$2:$G$1048576,7,0)</f>
        <v>#N/A</v>
      </c>
      <c r="U12" s="18" t="e">
        <f>+VLOOKUP($A12,'[22]BASE PRODUCTIVIDAD'!$A$2:$J$1048576,3,0)</f>
        <v>#N/A</v>
      </c>
      <c r="V12" s="33">
        <f>+VLOOKUP(A12,'[21]BASE DIF'!$A$2:$G$1048576,5,0)</f>
        <v>-6.5423833180784374E-3</v>
      </c>
      <c r="W12" s="33">
        <f>+VLOOKUP(A12,'[21]BASE DIF'!$A$2:$G$1048576,6,0)</f>
        <v>-1.8729289819443551E-2</v>
      </c>
      <c r="X12" s="33">
        <f>+VLOOKUP(A12,'[21]BASE DIF'!$A$2:$G$1048576,7,0)</f>
        <v>1.0698105279746128E-2</v>
      </c>
      <c r="Y12" s="33" t="e">
        <f>+VLOOKUP($A12,[26]base_renta!$A$22:$I$1048576,6,0)</f>
        <v>#N/A</v>
      </c>
      <c r="Z12" s="33" t="e">
        <f>+VLOOKUP($A12,[26]base_renta!$A$22:$I$1048576,7,0)</f>
        <v>#N/A</v>
      </c>
      <c r="AA12" s="33" t="e">
        <f>+VLOOKUP(A12,'[23]BASE OTROS'!$A$2:$F$1048576,6,0)</f>
        <v>#N/A</v>
      </c>
      <c r="AB12" s="18" t="e">
        <f>+VLOOKUP($A12,'[22]BASE PRODUCTIVIDAD'!$A$2:$H$1048576,4,0)</f>
        <v>#N/A</v>
      </c>
      <c r="AC12" s="18" t="e">
        <f>+VLOOKUP($A12,'[22]BASE PRODUCTIVIDAD'!$A$2:$H$1048576,5,0)</f>
        <v>#N/A</v>
      </c>
      <c r="AD12" s="33" t="e">
        <f>+VLOOKUP(A12,[24]BASE_TI!$A:$G,5,0)</f>
        <v>#N/A</v>
      </c>
      <c r="AE12" s="33">
        <f>+VLOOKUP(A12,[24]BASE_TI!$A:$G,6,0)</f>
        <v>29.248662821469576</v>
      </c>
      <c r="AF12" s="33" t="e">
        <f>+VLOOKUP($A12,[26]base_renta!$A$22:$I$1048576,2,0)</f>
        <v>#N/A</v>
      </c>
      <c r="AG12" s="33" t="e">
        <f>+VLOOKUP($A12,[26]base_renta!$A$22:$I$1048576,3,0)</f>
        <v>#N/A</v>
      </c>
      <c r="AH12" s="33" t="e">
        <f>+VLOOKUP($A12,[26]base_renta!$A$22:$I$1048576,4,0)</f>
        <v>#N/A</v>
      </c>
      <c r="AI12" s="33" t="e">
        <f>+VLOOKUP($A12,[26]base_renta!$A$22:$I$1048576,5,0)</f>
        <v>#N/A</v>
      </c>
      <c r="AJ12" s="33" t="e">
        <f>+VLOOKUP(A12,[24]BASE_TI!$A$2:$G$1048576,7,0)</f>
        <v>#N/A</v>
      </c>
      <c r="AK12" s="33" t="e">
        <f>+VLOOKUP($A12,[26]base_renta!$A$22:$I$1048576,8,0)</f>
        <v>#N/A</v>
      </c>
      <c r="AL12" s="18">
        <f>+VLOOKUP($A12,'[22]BASE PRODUCTIVIDAD'!$A$2:$H$1048576,8,0)</f>
        <v>104.76566972353693</v>
      </c>
      <c r="AM12" s="18" t="e">
        <f>+VLOOKUP($A12,'[22]BASE PRODUCTIVIDAD'!$A$2:$H$1048576,6,0)</f>
        <v>#N/A</v>
      </c>
      <c r="AN12" s="18" t="e">
        <f>+VLOOKUP($A12,'[22]BASE PRODUCTIVIDAD'!$A$2:$H$1048576,7,0)</f>
        <v>#N/A</v>
      </c>
      <c r="AO12" s="33" t="e">
        <f>+VLOOKUP($A12,[26]base_renta!$A$22:$I$1048576,9,0)</f>
        <v>#N/A</v>
      </c>
      <c r="AP12" s="33">
        <f>+VLOOKUP(A12,[25]BASE_FISCAL!$A$2:$M$1048576,8,0)</f>
        <v>12.888525282466656</v>
      </c>
      <c r="AQ12" s="33">
        <f>+VLOOKUP(A12,[25]BASE_FISCAL!$A$2:$M$1048576,11,0)</f>
        <v>29.138497126585872</v>
      </c>
      <c r="AR12" s="33">
        <f>+VLOOKUP($A12,'[22]BASE PRODUCTIVIDAD'!$A$2:$I$1048576,9,0)</f>
        <v>75.373781601987105</v>
      </c>
      <c r="AS12" s="33" t="e">
        <f>+VLOOKUP($A12,'[22]BASE PRODUCTIVIDAD'!$A$2:$J$1048576,10,0)</f>
        <v>#N/A</v>
      </c>
      <c r="AT12" s="33">
        <f>+VLOOKUP(A12,'[23]BASE OTROS'!$A$2:$G$1048576,7,0)</f>
        <v>159.83057280883369</v>
      </c>
      <c r="AU12" s="33" t="e">
        <f>+VLOOKUP($A12,'[21]BASE DIF'!$A$1:$I$1100,8,FALSE)</f>
        <v>#N/A</v>
      </c>
      <c r="AV12" s="33" t="e">
        <f>+VLOOKUP($A12,'[21]BASE DIF'!$A$1:$I$1100,9,FALSE)</f>
        <v>#N/A</v>
      </c>
      <c r="AW12" s="33">
        <f>+VLOOKUP(A12,[25]BASE_FISCAL!$A$2:$M$1048576,9,0)</f>
        <v>14.478558651453469</v>
      </c>
      <c r="AX12" s="33">
        <f>+VLOOKUP(A12,[25]BASE_FISCAL!$A$2:$M$1048576,10,0)</f>
        <v>13.06650896104987</v>
      </c>
      <c r="AY12" s="33" t="e">
        <f>+VLOOKUP($A12,'[21]BASE DIF'!$A$1:$K$1110,10,FALSE)</f>
        <v>#N/A</v>
      </c>
      <c r="AZ12" s="33" t="e">
        <f>+VLOOKUP($A12,'[21]BASE DIF'!$A$1:$K$1110,11,FALSE)</f>
        <v>#N/A</v>
      </c>
      <c r="BA12" s="33" t="e">
        <f>+VLOOKUP($A12,'[21]BASE DIF'!$A$1:$M$1110,12,FALSE)</f>
        <v>#N/A</v>
      </c>
      <c r="BB12" s="33" t="e">
        <f>+VLOOKUP($A12,'[21]BASE DIF'!$A$1:$M$1110,13,FALSE)</f>
        <v>#N/A</v>
      </c>
      <c r="BC12" s="33" t="e">
        <f>+VLOOKUP(A12,'[23]BASE OTROS'!$A$2:$H$1048576,8,0)</f>
        <v>#N/A</v>
      </c>
      <c r="BD12" s="73" t="e">
        <f>+VLOOKUP(A12,[24]BASE_TI!$A$2:$H$1048576,8,0)</f>
        <v>#N/A</v>
      </c>
    </row>
    <row r="13" spans="1:56" x14ac:dyDescent="0.25">
      <c r="A13" s="35">
        <v>35765</v>
      </c>
      <c r="B13" s="33">
        <f>+VLOOKUP(A13,[20]DEPENDIENTE!$D:$E,2,0)</f>
        <v>114.89524799392906</v>
      </c>
      <c r="C13" s="33">
        <f>+VLOOKUP(A13,[20]DEPENDIENTE!$J:$K,2,0)</f>
        <v>117.63541478168611</v>
      </c>
      <c r="D13" s="33">
        <f>+VLOOKUP(A13,'[21]BASE DIF'!$A$2:$G$1048576,2,0)</f>
        <v>6.143303137124545E-2</v>
      </c>
      <c r="E13" s="33">
        <f>+VLOOKUP(A13,'[21]BASE DIF'!$A$2:$G$1048576,3,0)</f>
        <v>1.4036232974911078E-2</v>
      </c>
      <c r="F13" s="59">
        <f>+VLOOKUP(A13,'[21]BASE DIF'!$A$2:$G$1048576,4,0)</f>
        <v>5.1718981873984937E-2</v>
      </c>
      <c r="G13" s="18">
        <f>+VLOOKUP($A13,'[22]BASE PRODUCTIVIDAD'!$A$2:$H$1048576,2,0)</f>
        <v>73.779458726419662</v>
      </c>
      <c r="H13" s="33">
        <f>+VLOOKUP(A13,[24]BASE_TI!$A$2:$G$1048576,2,0)</f>
        <v>51.244213267074215</v>
      </c>
      <c r="I13" s="33">
        <f>+VLOOKUP(A13,[24]BASE_TI!$A$2:$G$1048576,3,0)</f>
        <v>70.750288196376758</v>
      </c>
      <c r="J13" s="33">
        <f>+VLOOKUP(A13,[24]BASE_TI!$A$2:$G$1048576,4,0)</f>
        <v>28.681056996461134</v>
      </c>
      <c r="K13" s="33">
        <f>+VLOOKUP(A13,'[23]BASE OTROS'!$A$2:$F$1048576,5,0)</f>
        <v>29.985376587456408</v>
      </c>
      <c r="L13" s="33">
        <f>+VLOOKUP(A13,[25]BASE_FISCAL!$A$2:$G$1048576,5,0)</f>
        <v>56.929677089736778</v>
      </c>
      <c r="M13" s="33">
        <f>+VLOOKUP(A13,[25]BASE_FISCAL!$A$2:$M$1048576,6,0)</f>
        <v>15.324540159980488</v>
      </c>
      <c r="N13" s="82">
        <f>+VLOOKUP($A13,[25]BASE_FISCAL!$A$2:$G$1048576,2,0)</f>
        <v>69.208854150732407</v>
      </c>
      <c r="O13" s="33">
        <f>+VLOOKUP($A13,[25]BASE_FISCAL!$A$2:$G$1048576,3,0)</f>
        <v>65.798283951255172</v>
      </c>
      <c r="P13" s="33">
        <f>+VLOOKUP($A13,[25]BASE_FISCAL!$A$2:$G$1048576,4,0)</f>
        <v>140.02057409759948</v>
      </c>
      <c r="Q13" s="18">
        <f>+VLOOKUP(A13,'[23]BASE OTROS'!$A$2:$F$1048576,2,0)</f>
        <v>32.051070022354168</v>
      </c>
      <c r="R13" s="33">
        <f>+VLOOKUP(A13,'[23]BASE OTROS'!$A$2:$D$1048576,4,0)</f>
        <v>35.435120414184922</v>
      </c>
      <c r="S13" s="33">
        <f>+VLOOKUP(A13,'[23]BASE OTROS'!$A$2:$D$1048576,3,0)</f>
        <v>0.58044388474386222</v>
      </c>
      <c r="T13" s="33" t="e">
        <f>+VLOOKUP(A13,[25]BASE_FISCAL!$A$2:$G$1048576,7,0)</f>
        <v>#N/A</v>
      </c>
      <c r="U13" s="18" t="e">
        <f>+VLOOKUP($A13,'[22]BASE PRODUCTIVIDAD'!$A$2:$J$1048576,3,0)</f>
        <v>#N/A</v>
      </c>
      <c r="V13" s="33">
        <f>+VLOOKUP(A13,'[21]BASE DIF'!$A$2:$G$1048576,5,0)</f>
        <v>-6.8576206000807716E-3</v>
      </c>
      <c r="W13" s="33">
        <f>+VLOOKUP(A13,'[21]BASE DIF'!$A$2:$G$1048576,6,0)</f>
        <v>-1.3149746406532214E-2</v>
      </c>
      <c r="X13" s="33">
        <f>+VLOOKUP(A13,'[21]BASE DIF'!$A$2:$G$1048576,7,0)</f>
        <v>1.5355194405315853E-2</v>
      </c>
      <c r="Y13" s="33" t="e">
        <f>+VLOOKUP($A13,[26]base_renta!$A$22:$I$1048576,6,0)</f>
        <v>#N/A</v>
      </c>
      <c r="Z13" s="33" t="e">
        <f>+VLOOKUP($A13,[26]base_renta!$A$22:$I$1048576,7,0)</f>
        <v>#N/A</v>
      </c>
      <c r="AA13" s="33" t="e">
        <f>+VLOOKUP(A13,'[23]BASE OTROS'!$A$2:$F$1048576,6,0)</f>
        <v>#N/A</v>
      </c>
      <c r="AB13" s="18" t="e">
        <f>+VLOOKUP($A13,'[22]BASE PRODUCTIVIDAD'!$A$2:$H$1048576,4,0)</f>
        <v>#N/A</v>
      </c>
      <c r="AC13" s="18" t="e">
        <f>+VLOOKUP($A13,'[22]BASE PRODUCTIVIDAD'!$A$2:$H$1048576,5,0)</f>
        <v>#N/A</v>
      </c>
      <c r="AD13" s="33" t="e">
        <f>+VLOOKUP(A13,[24]BASE_TI!$A:$G,5,0)</f>
        <v>#N/A</v>
      </c>
      <c r="AE13" s="33">
        <f>+VLOOKUP(A13,[24]BASE_TI!$A:$G,6,0)</f>
        <v>29.736203764175261</v>
      </c>
      <c r="AF13" s="33" t="e">
        <f>+VLOOKUP($A13,[26]base_renta!$A$22:$I$1048576,2,0)</f>
        <v>#N/A</v>
      </c>
      <c r="AG13" s="33" t="e">
        <f>+VLOOKUP($A13,[26]base_renta!$A$22:$I$1048576,3,0)</f>
        <v>#N/A</v>
      </c>
      <c r="AH13" s="33" t="e">
        <f>+VLOOKUP($A13,[26]base_renta!$A$22:$I$1048576,4,0)</f>
        <v>#N/A</v>
      </c>
      <c r="AI13" s="33" t="e">
        <f>+VLOOKUP($A13,[26]base_renta!$A$22:$I$1048576,5,0)</f>
        <v>#N/A</v>
      </c>
      <c r="AJ13" s="33" t="e">
        <f>+VLOOKUP(A13,[24]BASE_TI!$A$2:$G$1048576,7,0)</f>
        <v>#N/A</v>
      </c>
      <c r="AK13" s="33" t="e">
        <f>+VLOOKUP($A13,[26]base_renta!$A$22:$I$1048576,8,0)</f>
        <v>#N/A</v>
      </c>
      <c r="AL13" s="18">
        <f>+VLOOKUP($A13,'[22]BASE PRODUCTIVIDAD'!$A$2:$H$1048576,8,0)</f>
        <v>104.39289186851535</v>
      </c>
      <c r="AM13" s="18" t="e">
        <f>+VLOOKUP($A13,'[22]BASE PRODUCTIVIDAD'!$A$2:$H$1048576,6,0)</f>
        <v>#N/A</v>
      </c>
      <c r="AN13" s="18" t="e">
        <f>+VLOOKUP($A13,'[22]BASE PRODUCTIVIDAD'!$A$2:$H$1048576,7,0)</f>
        <v>#N/A</v>
      </c>
      <c r="AO13" s="33" t="e">
        <f>+VLOOKUP($A13,[26]base_renta!$A$22:$I$1048576,9,0)</f>
        <v>#N/A</v>
      </c>
      <c r="AP13" s="33">
        <f>+VLOOKUP(A13,[25]BASE_FISCAL!$A$2:$M$1048576,8,0)</f>
        <v>13.071401092471508</v>
      </c>
      <c r="AQ13" s="33">
        <f>+VLOOKUP(A13,[25]BASE_FISCAL!$A$2:$M$1048576,11,0)</f>
        <v>29.011182458233208</v>
      </c>
      <c r="AR13" s="33">
        <f>+VLOOKUP($A13,'[22]BASE PRODUCTIVIDAD'!$A$2:$I$1048576,9,0)</f>
        <v>74.413739112325359</v>
      </c>
      <c r="AS13" s="33" t="e">
        <f>+VLOOKUP($A13,'[22]BASE PRODUCTIVIDAD'!$A$2:$J$1048576,10,0)</f>
        <v>#N/A</v>
      </c>
      <c r="AT13" s="33">
        <f>+VLOOKUP(A13,'[23]BASE OTROS'!$A$2:$G$1048576,7,0)</f>
        <v>253.09492753623189</v>
      </c>
      <c r="AU13" s="33" t="e">
        <f>+VLOOKUP($A13,'[21]BASE DIF'!$A$1:$I$1100,8,FALSE)</f>
        <v>#N/A</v>
      </c>
      <c r="AV13" s="33" t="e">
        <f>+VLOOKUP($A13,'[21]BASE DIF'!$A$1:$I$1100,9,FALSE)</f>
        <v>#N/A</v>
      </c>
      <c r="AW13" s="33">
        <f>+VLOOKUP(A13,[25]BASE_FISCAL!$A$2:$M$1048576,9,0)</f>
        <v>14.338043243260106</v>
      </c>
      <c r="AX13" s="33">
        <f>+VLOOKUP(A13,[25]BASE_FISCAL!$A$2:$M$1048576,10,0)</f>
        <v>13.646057219892199</v>
      </c>
      <c r="AY13" s="33" t="e">
        <f>+VLOOKUP($A13,'[21]BASE DIF'!$A$1:$K$1110,10,FALSE)</f>
        <v>#N/A</v>
      </c>
      <c r="AZ13" s="33" t="e">
        <f>+VLOOKUP($A13,'[21]BASE DIF'!$A$1:$K$1110,11,FALSE)</f>
        <v>#N/A</v>
      </c>
      <c r="BA13" s="33" t="e">
        <f>+VLOOKUP($A13,'[21]BASE DIF'!$A$1:$M$1110,12,FALSE)</f>
        <v>#N/A</v>
      </c>
      <c r="BB13" s="33" t="e">
        <f>+VLOOKUP($A13,'[21]BASE DIF'!$A$1:$M$1110,13,FALSE)</f>
        <v>#N/A</v>
      </c>
      <c r="BC13" s="33" t="e">
        <f>+VLOOKUP(A13,'[23]BASE OTROS'!$A$2:$H$1048576,8,0)</f>
        <v>#N/A</v>
      </c>
      <c r="BD13" s="73" t="e">
        <f>+VLOOKUP(A13,[24]BASE_TI!$A$2:$H$1048576,8,0)</f>
        <v>#N/A</v>
      </c>
    </row>
    <row r="14" spans="1:56" x14ac:dyDescent="0.25">
      <c r="A14" s="35">
        <v>35855</v>
      </c>
      <c r="B14" s="33">
        <f>+VLOOKUP(A14,[20]DEPENDIENTE!$D:$E,2,0)</f>
        <v>113.12847182714255</v>
      </c>
      <c r="C14" s="33">
        <f>+VLOOKUP(A14,[20]DEPENDIENTE!$J:$K,2,0)</f>
        <v>116.67572332970866</v>
      </c>
      <c r="D14" s="33">
        <f>+VLOOKUP(A14,'[21]BASE DIF'!$A$2:$G$1048576,2,0)</f>
        <v>7.3621425903817261E-2</v>
      </c>
      <c r="E14" s="33">
        <f>+VLOOKUP(A14,'[21]BASE DIF'!$A$2:$G$1048576,3,0)</f>
        <v>2.3060003664959527E-2</v>
      </c>
      <c r="F14" s="59">
        <f>+VLOOKUP(A14,'[21]BASE DIF'!$A$2:$G$1048576,4,0)</f>
        <v>6.3308562293511672E-2</v>
      </c>
      <c r="G14" s="18">
        <f>+VLOOKUP($A14,'[22]BASE PRODUCTIVIDAD'!$A$2:$H$1048576,2,0)</f>
        <v>72.883891687693961</v>
      </c>
      <c r="H14" s="33">
        <f>+VLOOKUP(A14,[24]BASE_TI!$A$2:$G$1048576,2,0)</f>
        <v>48.706716403745496</v>
      </c>
      <c r="I14" s="33">
        <f>+VLOOKUP(A14,[24]BASE_TI!$A$2:$G$1048576,3,0)</f>
        <v>67.19954683458144</v>
      </c>
      <c r="J14" s="33">
        <f>+VLOOKUP(A14,[24]BASE_TI!$A$2:$G$1048576,4,0)</f>
        <v>23.697633609981558</v>
      </c>
      <c r="K14" s="33">
        <f>+VLOOKUP(A14,'[23]BASE OTROS'!$A$2:$F$1048576,5,0)</f>
        <v>30.394261614688663</v>
      </c>
      <c r="L14" s="33">
        <f>+VLOOKUP(A14,[25]BASE_FISCAL!$A$2:$G$1048576,5,0)</f>
        <v>57.683687924793588</v>
      </c>
      <c r="M14" s="33">
        <f>+VLOOKUP(A14,[25]BASE_FISCAL!$A$2:$M$1048576,6,0)</f>
        <v>15.41133548095539</v>
      </c>
      <c r="N14" s="82">
        <f>+VLOOKUP($A14,[25]BASE_FISCAL!$A$2:$G$1048576,2,0)</f>
        <v>70.489109572512859</v>
      </c>
      <c r="O14" s="33">
        <f>+VLOOKUP($A14,[25]BASE_FISCAL!$A$2:$G$1048576,3,0)</f>
        <v>68.570771675807109</v>
      </c>
      <c r="P14" s="33">
        <f>+VLOOKUP($A14,[25]BASE_FISCAL!$A$2:$G$1048576,4,0)</f>
        <v>141.8228393645347</v>
      </c>
      <c r="Q14" s="18">
        <f>+VLOOKUP(A14,'[23]BASE OTROS'!$A$2:$F$1048576,2,0)</f>
        <v>31.633912905299237</v>
      </c>
      <c r="R14" s="33">
        <f>+VLOOKUP(A14,'[23]BASE OTROS'!$A$2:$D$1048576,4,0)</f>
        <v>34.059937248862589</v>
      </c>
      <c r="S14" s="33">
        <f>+VLOOKUP(A14,'[23]BASE OTROS'!$A$2:$D$1048576,3,0)</f>
        <v>0.62269895017843502</v>
      </c>
      <c r="T14" s="33" t="e">
        <f>+VLOOKUP(A14,[25]BASE_FISCAL!$A$2:$G$1048576,7,0)</f>
        <v>#N/A</v>
      </c>
      <c r="U14" s="18" t="e">
        <f>+VLOOKUP($A14,'[22]BASE PRODUCTIVIDAD'!$A$2:$J$1048576,3,0)</f>
        <v>#N/A</v>
      </c>
      <c r="V14" s="33">
        <f>+VLOOKUP(A14,'[21]BASE DIF'!$A$2:$G$1048576,5,0)</f>
        <v>-7.1981560895926222E-3</v>
      </c>
      <c r="W14" s="33">
        <f>+VLOOKUP(A14,'[21]BASE DIF'!$A$2:$G$1048576,6,0)</f>
        <v>-5.9761828919675519E-3</v>
      </c>
      <c r="X14" s="33">
        <f>+VLOOKUP(A14,'[21]BASE DIF'!$A$2:$G$1048576,7,0)</f>
        <v>2.4394978595104533E-2</v>
      </c>
      <c r="Y14" s="33" t="e">
        <f>+VLOOKUP($A14,[26]base_renta!$A$22:$I$1048576,6,0)</f>
        <v>#N/A</v>
      </c>
      <c r="Z14" s="33" t="e">
        <f>+VLOOKUP($A14,[26]base_renta!$A$22:$I$1048576,7,0)</f>
        <v>#N/A</v>
      </c>
      <c r="AA14" s="33" t="e">
        <f>+VLOOKUP(A14,'[23]BASE OTROS'!$A$2:$F$1048576,6,0)</f>
        <v>#N/A</v>
      </c>
      <c r="AB14" s="18" t="e">
        <f>+VLOOKUP($A14,'[22]BASE PRODUCTIVIDAD'!$A$2:$H$1048576,4,0)</f>
        <v>#N/A</v>
      </c>
      <c r="AC14" s="18" t="e">
        <f>+VLOOKUP($A14,'[22]BASE PRODUCTIVIDAD'!$A$2:$H$1048576,5,0)</f>
        <v>#N/A</v>
      </c>
      <c r="AD14" s="33" t="e">
        <f>+VLOOKUP(A14,[24]BASE_TI!$A:$G,5,0)</f>
        <v>#N/A</v>
      </c>
      <c r="AE14" s="33">
        <f>+VLOOKUP(A14,[24]BASE_TI!$A:$G,6,0)</f>
        <v>22.895032239858914</v>
      </c>
      <c r="AF14" s="33" t="e">
        <f>+VLOOKUP($A14,[26]base_renta!$A$22:$I$1048576,2,0)</f>
        <v>#N/A</v>
      </c>
      <c r="AG14" s="33" t="e">
        <f>+VLOOKUP($A14,[26]base_renta!$A$22:$I$1048576,3,0)</f>
        <v>#N/A</v>
      </c>
      <c r="AH14" s="33" t="e">
        <f>+VLOOKUP($A14,[26]base_renta!$A$22:$I$1048576,4,0)</f>
        <v>#N/A</v>
      </c>
      <c r="AI14" s="33" t="e">
        <f>+VLOOKUP($A14,[26]base_renta!$A$22:$I$1048576,5,0)</f>
        <v>#N/A</v>
      </c>
      <c r="AJ14" s="33" t="e">
        <f>+VLOOKUP(A14,[24]BASE_TI!$A$2:$G$1048576,7,0)</f>
        <v>#N/A</v>
      </c>
      <c r="AK14" s="33" t="e">
        <f>+VLOOKUP($A14,[26]base_renta!$A$22:$I$1048576,8,0)</f>
        <v>#N/A</v>
      </c>
      <c r="AL14" s="18">
        <f>+VLOOKUP($A14,'[22]BASE PRODUCTIVIDAD'!$A$2:$H$1048576,8,0)</f>
        <v>106.19522450144238</v>
      </c>
      <c r="AM14" s="18" t="e">
        <f>+VLOOKUP($A14,'[22]BASE PRODUCTIVIDAD'!$A$2:$H$1048576,6,0)</f>
        <v>#N/A</v>
      </c>
      <c r="AN14" s="18" t="e">
        <f>+VLOOKUP($A14,'[22]BASE PRODUCTIVIDAD'!$A$2:$H$1048576,7,0)</f>
        <v>#N/A</v>
      </c>
      <c r="AO14" s="33" t="e">
        <f>+VLOOKUP($A14,[26]base_renta!$A$22:$I$1048576,9,0)</f>
        <v>#N/A</v>
      </c>
      <c r="AP14" s="33">
        <f>+VLOOKUP(A14,[25]BASE_FISCAL!$A$2:$M$1048576,8,0)</f>
        <v>13.066249868417682</v>
      </c>
      <c r="AQ14" s="33">
        <f>+VLOOKUP(A14,[25]BASE_FISCAL!$A$2:$M$1048576,11,0)</f>
        <v>29.006865810619054</v>
      </c>
      <c r="AR14" s="33">
        <f>+VLOOKUP($A14,'[22]BASE PRODUCTIVIDAD'!$A$2:$I$1048576,9,0)</f>
        <v>73.997135654736809</v>
      </c>
      <c r="AS14" s="33" t="e">
        <f>+VLOOKUP($A14,'[22]BASE PRODUCTIVIDAD'!$A$2:$J$1048576,10,0)</f>
        <v>#N/A</v>
      </c>
      <c r="AT14" s="33">
        <f>+VLOOKUP(A14,'[23]BASE OTROS'!$A$2:$G$1048576,7,0)</f>
        <v>292.73030303030305</v>
      </c>
      <c r="AU14" s="33" t="e">
        <f>+VLOOKUP($A14,'[21]BASE DIF'!$A$1:$I$1100,8,FALSE)</f>
        <v>#N/A</v>
      </c>
      <c r="AV14" s="33" t="e">
        <f>+VLOOKUP($A14,'[21]BASE DIF'!$A$1:$I$1100,9,FALSE)</f>
        <v>#N/A</v>
      </c>
      <c r="AW14" s="33">
        <f>+VLOOKUP(A14,[25]BASE_FISCAL!$A$2:$M$1048576,9,0)</f>
        <v>14.428908799244288</v>
      </c>
      <c r="AX14" s="33">
        <f>+VLOOKUP(A14,[25]BASE_FISCAL!$A$2:$M$1048576,10,0)</f>
        <v>14.053124751756387</v>
      </c>
      <c r="AY14" s="33" t="e">
        <f>+VLOOKUP($A14,'[21]BASE DIF'!$A$1:$K$1110,10,FALSE)</f>
        <v>#N/A</v>
      </c>
      <c r="AZ14" s="33" t="e">
        <f>+VLOOKUP($A14,'[21]BASE DIF'!$A$1:$K$1110,11,FALSE)</f>
        <v>#N/A</v>
      </c>
      <c r="BA14" s="33" t="e">
        <f>+VLOOKUP($A14,'[21]BASE DIF'!$A$1:$M$1110,12,FALSE)</f>
        <v>#N/A</v>
      </c>
      <c r="BB14" s="33" t="e">
        <f>+VLOOKUP($A14,'[21]BASE DIF'!$A$1:$M$1110,13,FALSE)</f>
        <v>#N/A</v>
      </c>
      <c r="BC14" s="33" t="e">
        <f>+VLOOKUP(A14,'[23]BASE OTROS'!$A$2:$H$1048576,8,0)</f>
        <v>#N/A</v>
      </c>
      <c r="BD14" s="73" t="e">
        <f>+VLOOKUP(A14,[24]BASE_TI!$A$2:$H$1048576,8,0)</f>
        <v>#N/A</v>
      </c>
    </row>
    <row r="15" spans="1:56" x14ac:dyDescent="0.25">
      <c r="A15" s="35">
        <v>35947</v>
      </c>
      <c r="B15" s="33">
        <f>+VLOOKUP(A15,[20]DEPENDIENTE!$D:$E,2,0)</f>
        <v>109.16777037582358</v>
      </c>
      <c r="C15" s="33">
        <f>+VLOOKUP(A15,[20]DEPENDIENTE!$J:$K,2,0)</f>
        <v>112.17439785244255</v>
      </c>
      <c r="D15" s="33">
        <f>+VLOOKUP(A15,'[21]BASE DIF'!$A$2:$G$1048576,2,0)</f>
        <v>0.11575443864645907</v>
      </c>
      <c r="E15" s="33">
        <f>+VLOOKUP(A15,'[21]BASE DIF'!$A$2:$G$1048576,3,0)</f>
        <v>6.215313108539533E-2</v>
      </c>
      <c r="F15" s="59">
        <f>+VLOOKUP(A15,'[21]BASE DIF'!$A$2:$G$1048576,4,0)</f>
        <v>0.1016817007505173</v>
      </c>
      <c r="G15" s="18">
        <f>+VLOOKUP($A15,'[22]BASE PRODUCTIVIDAD'!$A$2:$H$1048576,2,0)</f>
        <v>74.510453943777335</v>
      </c>
      <c r="H15" s="33">
        <f>+VLOOKUP(A15,[24]BASE_TI!$A$2:$G$1048576,2,0)</f>
        <v>47.663625993593165</v>
      </c>
      <c r="I15" s="33">
        <f>+VLOOKUP(A15,[24]BASE_TI!$A$2:$G$1048576,3,0)</f>
        <v>64.164928876702149</v>
      </c>
      <c r="J15" s="33">
        <f>+VLOOKUP(A15,[24]BASE_TI!$A$2:$G$1048576,4,0)</f>
        <v>22.73750469598194</v>
      </c>
      <c r="K15" s="33">
        <f>+VLOOKUP(A15,'[23]BASE OTROS'!$A$2:$F$1048576,5,0)</f>
        <v>30.515702422063821</v>
      </c>
      <c r="L15" s="33">
        <f>+VLOOKUP(A15,[25]BASE_FISCAL!$A$2:$G$1048576,5,0)</f>
        <v>58.118763050268797</v>
      </c>
      <c r="M15" s="33">
        <f>+VLOOKUP(A15,[25]BASE_FISCAL!$A$2:$M$1048576,6,0)</f>
        <v>15.50270875415849</v>
      </c>
      <c r="N15" s="82">
        <f>+VLOOKUP($A15,[25]BASE_FISCAL!$A$2:$G$1048576,2,0)</f>
        <v>71.627738893808953</v>
      </c>
      <c r="O15" s="33">
        <f>+VLOOKUP($A15,[25]BASE_FISCAL!$A$2:$G$1048576,3,0)</f>
        <v>71.343023549238197</v>
      </c>
      <c r="P15" s="33">
        <f>+VLOOKUP($A15,[25]BASE_FISCAL!$A$2:$G$1048576,4,0)</f>
        <v>140.9477908614185</v>
      </c>
      <c r="Q15" s="18">
        <f>+VLOOKUP(A15,'[23]BASE OTROS'!$A$2:$F$1048576,2,0)</f>
        <v>31.555419501844788</v>
      </c>
      <c r="R15" s="33">
        <f>+VLOOKUP(A15,'[23]BASE OTROS'!$A$2:$D$1048576,4,0)</f>
        <v>33.568038763089383</v>
      </c>
      <c r="S15" s="33">
        <f>+VLOOKUP(A15,'[23]BASE OTROS'!$A$2:$D$1048576,3,0)</f>
        <v>0.55048976199297894</v>
      </c>
      <c r="T15" s="33" t="e">
        <f>+VLOOKUP(A15,[25]BASE_FISCAL!$A$2:$G$1048576,7,0)</f>
        <v>#N/A</v>
      </c>
      <c r="U15" s="18" t="e">
        <f>+VLOOKUP($A15,'[22]BASE PRODUCTIVIDAD'!$A$2:$J$1048576,3,0)</f>
        <v>#N/A</v>
      </c>
      <c r="V15" s="33">
        <f>+VLOOKUP(A15,'[21]BASE DIF'!$A$2:$G$1048576,5,0)</f>
        <v>1.6657634535805155E-2</v>
      </c>
      <c r="W15" s="33">
        <f>+VLOOKUP(A15,'[21]BASE DIF'!$A$2:$G$1048576,6,0)</f>
        <v>3.3506699584164856E-2</v>
      </c>
      <c r="X15" s="33">
        <f>+VLOOKUP(A15,'[21]BASE DIF'!$A$2:$G$1048576,7,0)</f>
        <v>6.3529477491481412E-2</v>
      </c>
      <c r="Y15" s="33" t="e">
        <f>+VLOOKUP($A15,[26]base_renta!$A$22:$I$1048576,6,0)</f>
        <v>#N/A</v>
      </c>
      <c r="Z15" s="33" t="e">
        <f>+VLOOKUP($A15,[26]base_renta!$A$22:$I$1048576,7,0)</f>
        <v>#N/A</v>
      </c>
      <c r="AA15" s="33" t="e">
        <f>+VLOOKUP(A15,'[23]BASE OTROS'!$A$2:$F$1048576,6,0)</f>
        <v>#N/A</v>
      </c>
      <c r="AB15" s="18" t="e">
        <f>+VLOOKUP($A15,'[22]BASE PRODUCTIVIDAD'!$A$2:$H$1048576,4,0)</f>
        <v>#N/A</v>
      </c>
      <c r="AC15" s="18" t="e">
        <f>+VLOOKUP($A15,'[22]BASE PRODUCTIVIDAD'!$A$2:$H$1048576,5,0)</f>
        <v>#N/A</v>
      </c>
      <c r="AD15" s="33" t="e">
        <f>+VLOOKUP(A15,[24]BASE_TI!$A:$G,5,0)</f>
        <v>#N/A</v>
      </c>
      <c r="AE15" s="33">
        <f>+VLOOKUP(A15,[24]BASE_TI!$A:$G,6,0)</f>
        <v>21.71709136284781</v>
      </c>
      <c r="AF15" s="33" t="e">
        <f>+VLOOKUP($A15,[26]base_renta!$A$22:$I$1048576,2,0)</f>
        <v>#N/A</v>
      </c>
      <c r="AG15" s="33" t="e">
        <f>+VLOOKUP($A15,[26]base_renta!$A$22:$I$1048576,3,0)</f>
        <v>#N/A</v>
      </c>
      <c r="AH15" s="33" t="e">
        <f>+VLOOKUP($A15,[26]base_renta!$A$22:$I$1048576,4,0)</f>
        <v>#N/A</v>
      </c>
      <c r="AI15" s="33" t="e">
        <f>+VLOOKUP($A15,[26]base_renta!$A$22:$I$1048576,5,0)</f>
        <v>#N/A</v>
      </c>
      <c r="AJ15" s="33" t="e">
        <f>+VLOOKUP(A15,[24]BASE_TI!$A$2:$G$1048576,7,0)</f>
        <v>#N/A</v>
      </c>
      <c r="AK15" s="33" t="e">
        <f>+VLOOKUP($A15,[26]base_renta!$A$22:$I$1048576,8,0)</f>
        <v>#N/A</v>
      </c>
      <c r="AL15" s="18">
        <f>+VLOOKUP($A15,'[22]BASE PRODUCTIVIDAD'!$A$2:$H$1048576,8,0)</f>
        <v>106.78767553154591</v>
      </c>
      <c r="AM15" s="18" t="e">
        <f>+VLOOKUP($A15,'[22]BASE PRODUCTIVIDAD'!$A$2:$H$1048576,6,0)</f>
        <v>#N/A</v>
      </c>
      <c r="AN15" s="18" t="e">
        <f>+VLOOKUP($A15,'[22]BASE PRODUCTIVIDAD'!$A$2:$H$1048576,7,0)</f>
        <v>#N/A</v>
      </c>
      <c r="AO15" s="33" t="e">
        <f>+VLOOKUP($A15,[26]base_renta!$A$22:$I$1048576,9,0)</f>
        <v>#N/A</v>
      </c>
      <c r="AP15" s="33">
        <f>+VLOOKUP(A15,[25]BASE_FISCAL!$A$2:$M$1048576,8,0)</f>
        <v>13.092643445292701</v>
      </c>
      <c r="AQ15" s="33">
        <f>+VLOOKUP(A15,[25]BASE_FISCAL!$A$2:$M$1048576,11,0)</f>
        <v>28.861750257471009</v>
      </c>
      <c r="AR15" s="33">
        <f>+VLOOKUP($A15,'[22]BASE PRODUCTIVIDAD'!$A$2:$I$1048576,9,0)</f>
        <v>74.197125193294013</v>
      </c>
      <c r="AS15" s="33" t="e">
        <f>+VLOOKUP($A15,'[22]BASE PRODUCTIVIDAD'!$A$2:$J$1048576,10,0)</f>
        <v>#N/A</v>
      </c>
      <c r="AT15" s="33">
        <f>+VLOOKUP(A15,'[23]BASE OTROS'!$A$2:$G$1048576,7,0)</f>
        <v>325.24963924963924</v>
      </c>
      <c r="AU15" s="33" t="e">
        <f>+VLOOKUP($A15,'[21]BASE DIF'!$A$1:$I$1100,8,FALSE)</f>
        <v>#N/A</v>
      </c>
      <c r="AV15" s="33" t="e">
        <f>+VLOOKUP($A15,'[21]BASE DIF'!$A$1:$I$1100,9,FALSE)</f>
        <v>#N/A</v>
      </c>
      <c r="AW15" s="33">
        <f>+VLOOKUP(A15,[25]BASE_FISCAL!$A$2:$M$1048576,9,0)</f>
        <v>14.709377918349054</v>
      </c>
      <c r="AX15" s="33">
        <f>+VLOOKUP(A15,[25]BASE_FISCAL!$A$2:$M$1048576,10,0)</f>
        <v>14.683495217208971</v>
      </c>
      <c r="AY15" s="33" t="e">
        <f>+VLOOKUP($A15,'[21]BASE DIF'!$A$1:$K$1110,10,FALSE)</f>
        <v>#N/A</v>
      </c>
      <c r="AZ15" s="33" t="e">
        <f>+VLOOKUP($A15,'[21]BASE DIF'!$A$1:$K$1110,11,FALSE)</f>
        <v>#N/A</v>
      </c>
      <c r="BA15" s="33" t="e">
        <f>+VLOOKUP($A15,'[21]BASE DIF'!$A$1:$M$1110,12,FALSE)</f>
        <v>#N/A</v>
      </c>
      <c r="BB15" s="33" t="e">
        <f>+VLOOKUP($A15,'[21]BASE DIF'!$A$1:$M$1110,13,FALSE)</f>
        <v>#N/A</v>
      </c>
      <c r="BC15" s="33" t="e">
        <f>+VLOOKUP(A15,'[23]BASE OTROS'!$A$2:$H$1048576,8,0)</f>
        <v>#N/A</v>
      </c>
      <c r="BD15" s="73" t="e">
        <f>+VLOOKUP(A15,[24]BASE_TI!$A$2:$H$1048576,8,0)</f>
        <v>#N/A</v>
      </c>
    </row>
    <row r="16" spans="1:56" x14ac:dyDescent="0.25">
      <c r="A16" s="35">
        <v>36039</v>
      </c>
      <c r="B16" s="33">
        <f>+VLOOKUP(A16,[20]DEPENDIENTE!$D:$E,2,0)</f>
        <v>110.18686598182819</v>
      </c>
      <c r="C16" s="33">
        <f>+VLOOKUP(A16,[20]DEPENDIENTE!$J:$K,2,0)</f>
        <v>114.45031888172464</v>
      </c>
      <c r="D16" s="33">
        <f>+VLOOKUP(A16,'[21]BASE DIF'!$A$2:$G$1048576,2,0)</f>
        <v>0.16403474772587501</v>
      </c>
      <c r="E16" s="33">
        <f>+VLOOKUP(A16,'[21]BASE DIF'!$A$2:$G$1048576,3,0)</f>
        <v>9.9310398297997482E-2</v>
      </c>
      <c r="F16" s="59">
        <f>+VLOOKUP(A16,'[21]BASE DIF'!$A$2:$G$1048576,4,0)</f>
        <v>0.13777411599008027</v>
      </c>
      <c r="G16" s="18">
        <f>+VLOOKUP($A16,'[22]BASE PRODUCTIVIDAD'!$A$2:$H$1048576,2,0)</f>
        <v>81.32573774649822</v>
      </c>
      <c r="H16" s="33">
        <f>+VLOOKUP(A16,[24]BASE_TI!$A$2:$G$1048576,2,0)</f>
        <v>45.661882779500971</v>
      </c>
      <c r="I16" s="33">
        <f>+VLOOKUP(A16,[24]BASE_TI!$A$2:$G$1048576,3,0)</f>
        <v>61.207673023214191</v>
      </c>
      <c r="J16" s="33">
        <f>+VLOOKUP(A16,[24]BASE_TI!$A$2:$G$1048576,4,0)</f>
        <v>21.773652694329179</v>
      </c>
      <c r="K16" s="33">
        <f>+VLOOKUP(A16,'[23]BASE OTROS'!$A$2:$F$1048576,5,0)</f>
        <v>30.500427577599389</v>
      </c>
      <c r="L16" s="33">
        <f>+VLOOKUP(A16,[25]BASE_FISCAL!$A$2:$G$1048576,5,0)</f>
        <v>58.260105697854968</v>
      </c>
      <c r="M16" s="33">
        <f>+VLOOKUP(A16,[25]BASE_FISCAL!$A$2:$M$1048576,6,0)</f>
        <v>15.579636968428275</v>
      </c>
      <c r="N16" s="82">
        <f>+VLOOKUP($A16,[25]BASE_FISCAL!$A$2:$G$1048576,2,0)</f>
        <v>70.556709028263853</v>
      </c>
      <c r="O16" s="33">
        <f>+VLOOKUP($A16,[25]BASE_FISCAL!$A$2:$G$1048576,3,0)</f>
        <v>75.125658751647379</v>
      </c>
      <c r="P16" s="33">
        <f>+VLOOKUP($A16,[25]BASE_FISCAL!$A$2:$G$1048576,4,0)</f>
        <v>139.71680208463309</v>
      </c>
      <c r="Q16" s="18">
        <f>+VLOOKUP(A16,'[23]BASE OTROS'!$A$2:$F$1048576,2,0)</f>
        <v>32.127140597293632</v>
      </c>
      <c r="R16" s="33">
        <f>+VLOOKUP(A16,'[23]BASE OTROS'!$A$2:$D$1048576,4,0)</f>
        <v>35.185026449005278</v>
      </c>
      <c r="S16" s="33">
        <f>+VLOOKUP(A16,'[23]BASE OTROS'!$A$2:$D$1048576,3,0)</f>
        <v>0.67403451779357759</v>
      </c>
      <c r="T16" s="33" t="e">
        <f>+VLOOKUP(A16,[25]BASE_FISCAL!$A$2:$G$1048576,7,0)</f>
        <v>#N/A</v>
      </c>
      <c r="U16" s="18" t="e">
        <f>+VLOOKUP($A16,'[22]BASE PRODUCTIVIDAD'!$A$2:$J$1048576,3,0)</f>
        <v>#N/A</v>
      </c>
      <c r="V16" s="33">
        <f>+VLOOKUP(A16,'[21]BASE DIF'!$A$2:$G$1048576,5,0)</f>
        <v>6.2265068207819185E-2</v>
      </c>
      <c r="W16" s="33">
        <f>+VLOOKUP(A16,'[21]BASE DIF'!$A$2:$G$1048576,6,0)</f>
        <v>7.0082656510607189E-2</v>
      </c>
      <c r="X16" s="33">
        <f>+VLOOKUP(A16,'[21]BASE DIF'!$A$2:$G$1048576,7,0)</f>
        <v>0.1007208539892428</v>
      </c>
      <c r="Y16" s="33" t="e">
        <f>+VLOOKUP($A16,[26]base_renta!$A$22:$I$1048576,6,0)</f>
        <v>#N/A</v>
      </c>
      <c r="Z16" s="33" t="e">
        <f>+VLOOKUP($A16,[26]base_renta!$A$22:$I$1048576,7,0)</f>
        <v>#N/A</v>
      </c>
      <c r="AA16" s="33" t="e">
        <f>+VLOOKUP(A16,'[23]BASE OTROS'!$A$2:$F$1048576,6,0)</f>
        <v>#N/A</v>
      </c>
      <c r="AB16" s="18" t="e">
        <f>+VLOOKUP($A16,'[22]BASE PRODUCTIVIDAD'!$A$2:$H$1048576,4,0)</f>
        <v>#N/A</v>
      </c>
      <c r="AC16" s="18" t="e">
        <f>+VLOOKUP($A16,'[22]BASE PRODUCTIVIDAD'!$A$2:$H$1048576,5,0)</f>
        <v>#N/A</v>
      </c>
      <c r="AD16" s="33" t="e">
        <f>+VLOOKUP(A16,[24]BASE_TI!$A:$G,5,0)</f>
        <v>#N/A</v>
      </c>
      <c r="AE16" s="33">
        <f>+VLOOKUP(A16,[24]BASE_TI!$A:$G,6,0)</f>
        <v>20.11224646869556</v>
      </c>
      <c r="AF16" s="33" t="e">
        <f>+VLOOKUP($A16,[26]base_renta!$A$22:$I$1048576,2,0)</f>
        <v>#N/A</v>
      </c>
      <c r="AG16" s="33" t="e">
        <f>+VLOOKUP($A16,[26]base_renta!$A$22:$I$1048576,3,0)</f>
        <v>#N/A</v>
      </c>
      <c r="AH16" s="33" t="e">
        <f>+VLOOKUP($A16,[26]base_renta!$A$22:$I$1048576,4,0)</f>
        <v>#N/A</v>
      </c>
      <c r="AI16" s="33" t="e">
        <f>+VLOOKUP($A16,[26]base_renta!$A$22:$I$1048576,5,0)</f>
        <v>#N/A</v>
      </c>
      <c r="AJ16" s="33" t="e">
        <f>+VLOOKUP(A16,[24]BASE_TI!$A$2:$G$1048576,7,0)</f>
        <v>#N/A</v>
      </c>
      <c r="AK16" s="33" t="e">
        <f>+VLOOKUP($A16,[26]base_renta!$A$22:$I$1048576,8,0)</f>
        <v>#N/A</v>
      </c>
      <c r="AL16" s="18">
        <f>+VLOOKUP($A16,'[22]BASE PRODUCTIVIDAD'!$A$2:$H$1048576,8,0)</f>
        <v>110.3865187304268</v>
      </c>
      <c r="AM16" s="18" t="e">
        <f>+VLOOKUP($A16,'[22]BASE PRODUCTIVIDAD'!$A$2:$H$1048576,6,0)</f>
        <v>#N/A</v>
      </c>
      <c r="AN16" s="18" t="e">
        <f>+VLOOKUP($A16,'[22]BASE PRODUCTIVIDAD'!$A$2:$H$1048576,7,0)</f>
        <v>#N/A</v>
      </c>
      <c r="AO16" s="33" t="e">
        <f>+VLOOKUP($A16,[26]base_renta!$A$22:$I$1048576,9,0)</f>
        <v>#N/A</v>
      </c>
      <c r="AP16" s="33">
        <f>+VLOOKUP(A16,[25]BASE_FISCAL!$A$2:$M$1048576,8,0)</f>
        <v>13.1552405548032</v>
      </c>
      <c r="AQ16" s="33">
        <f>+VLOOKUP(A16,[25]BASE_FISCAL!$A$2:$M$1048576,11,0)</f>
        <v>29.165423229348509</v>
      </c>
      <c r="AR16" s="33">
        <f>+VLOOKUP($A16,'[22]BASE PRODUCTIVIDAD'!$A$2:$I$1048576,9,0)</f>
        <v>75.515059648497555</v>
      </c>
      <c r="AS16" s="33" t="e">
        <f>+VLOOKUP($A16,'[22]BASE PRODUCTIVIDAD'!$A$2:$J$1048576,10,0)</f>
        <v>#N/A</v>
      </c>
      <c r="AT16" s="33">
        <f>+VLOOKUP(A16,'[23]BASE OTROS'!$A$2:$G$1048576,7,0)</f>
        <v>595.64687245122025</v>
      </c>
      <c r="AU16" s="33" t="e">
        <f>+VLOOKUP($A16,'[21]BASE DIF'!$A$1:$I$1100,8,FALSE)</f>
        <v>#N/A</v>
      </c>
      <c r="AV16" s="33" t="e">
        <f>+VLOOKUP($A16,'[21]BASE DIF'!$A$1:$I$1100,9,FALSE)</f>
        <v>#N/A</v>
      </c>
      <c r="AW16" s="33">
        <f>+VLOOKUP(A16,[25]BASE_FISCAL!$A$2:$M$1048576,9,0)</f>
        <v>14.712727847669695</v>
      </c>
      <c r="AX16" s="33">
        <f>+VLOOKUP(A16,[25]BASE_FISCAL!$A$2:$M$1048576,10,0)</f>
        <v>15.718912833831004</v>
      </c>
      <c r="AY16" s="33" t="e">
        <f>+VLOOKUP($A16,'[21]BASE DIF'!$A$1:$K$1110,10,FALSE)</f>
        <v>#N/A</v>
      </c>
      <c r="AZ16" s="33" t="e">
        <f>+VLOOKUP($A16,'[21]BASE DIF'!$A$1:$K$1110,11,FALSE)</f>
        <v>#N/A</v>
      </c>
      <c r="BA16" s="33" t="e">
        <f>+VLOOKUP($A16,'[21]BASE DIF'!$A$1:$M$1110,12,FALSE)</f>
        <v>#N/A</v>
      </c>
      <c r="BB16" s="33" t="e">
        <f>+VLOOKUP($A16,'[21]BASE DIF'!$A$1:$M$1110,13,FALSE)</f>
        <v>#N/A</v>
      </c>
      <c r="BC16" s="33" t="e">
        <f>+VLOOKUP(A16,'[23]BASE OTROS'!$A$2:$H$1048576,8,0)</f>
        <v>#N/A</v>
      </c>
      <c r="BD16" s="73" t="e">
        <f>+VLOOKUP(A16,[24]BASE_TI!$A$2:$H$1048576,8,0)</f>
        <v>#N/A</v>
      </c>
    </row>
    <row r="17" spans="1:56" x14ac:dyDescent="0.25">
      <c r="A17" s="35">
        <v>36130</v>
      </c>
      <c r="B17" s="33">
        <f>+VLOOKUP(A17,[20]DEPENDIENTE!$D:$E,2,0)</f>
        <v>122.00728987296667</v>
      </c>
      <c r="C17" s="33">
        <f>+VLOOKUP(A17,[20]DEPENDIENTE!$J:$K,2,0)</f>
        <v>124.15358940379129</v>
      </c>
      <c r="D17" s="33">
        <f>+VLOOKUP(A17,'[21]BASE DIF'!$A$2:$G$1048576,2,0)</f>
        <v>0.20123817231850438</v>
      </c>
      <c r="E17" s="33">
        <f>+VLOOKUP(A17,'[21]BASE DIF'!$A$2:$G$1048576,3,0)</f>
        <v>0.12970547909367802</v>
      </c>
      <c r="F17" s="59">
        <f>+VLOOKUP(A17,'[21]BASE DIF'!$A$2:$G$1048576,4,0)</f>
        <v>0.16589059068475098</v>
      </c>
      <c r="G17" s="18">
        <f>+VLOOKUP($A17,'[22]BASE PRODUCTIVIDAD'!$A$2:$H$1048576,2,0)</f>
        <v>84.698566491331192</v>
      </c>
      <c r="H17" s="33">
        <f>+VLOOKUP(A17,[24]BASE_TI!$A$2:$G$1048576,2,0)</f>
        <v>44.455032599306435</v>
      </c>
      <c r="I17" s="33">
        <f>+VLOOKUP(A17,[24]BASE_TI!$A$2:$G$1048576,3,0)</f>
        <v>61.69428849947537</v>
      </c>
      <c r="J17" s="33">
        <f>+VLOOKUP(A17,[24]BASE_TI!$A$2:$G$1048576,4,0)</f>
        <v>20.994490005471217</v>
      </c>
      <c r="K17" s="33">
        <f>+VLOOKUP(A17,'[23]BASE OTROS'!$A$2:$F$1048576,5,0)</f>
        <v>30.199491661883833</v>
      </c>
      <c r="L17" s="33">
        <f>+VLOOKUP(A17,[25]BASE_FISCAL!$A$2:$G$1048576,5,0)</f>
        <v>58.147023456857561</v>
      </c>
      <c r="M17" s="33">
        <f>+VLOOKUP(A17,[25]BASE_FISCAL!$A$2:$M$1048576,6,0)</f>
        <v>15.672623797057113</v>
      </c>
      <c r="N17" s="82">
        <f>+VLOOKUP($A17,[25]BASE_FISCAL!$A$2:$G$1048576,2,0)</f>
        <v>68.702622735963899</v>
      </c>
      <c r="O17" s="33">
        <f>+VLOOKUP($A17,[25]BASE_FISCAL!$A$2:$G$1048576,3,0)</f>
        <v>79.142594310463522</v>
      </c>
      <c r="P17" s="33">
        <f>+VLOOKUP($A17,[25]BASE_FISCAL!$A$2:$G$1048576,4,0)</f>
        <v>137.05182812949585</v>
      </c>
      <c r="Q17" s="18">
        <f>+VLOOKUP(A17,'[23]BASE OTROS'!$A$2:$F$1048576,2,0)</f>
        <v>31.165817620044628</v>
      </c>
      <c r="R17" s="33">
        <f>+VLOOKUP(A17,'[23]BASE OTROS'!$A$2:$D$1048576,4,0)</f>
        <v>34.512613247662728</v>
      </c>
      <c r="S17" s="33">
        <f>+VLOOKUP(A17,'[23]BASE OTROS'!$A$2:$D$1048576,3,0)</f>
        <v>0.90481006100320804</v>
      </c>
      <c r="T17" s="33" t="e">
        <f>+VLOOKUP(A17,[25]BASE_FISCAL!$A$2:$G$1048576,7,0)</f>
        <v>#N/A</v>
      </c>
      <c r="U17" s="18" t="e">
        <f>+VLOOKUP($A17,'[22]BASE PRODUCTIVIDAD'!$A$2:$J$1048576,3,0)</f>
        <v>#N/A</v>
      </c>
      <c r="V17" s="33">
        <f>+VLOOKUP(A17,'[21]BASE DIF'!$A$2:$G$1048576,5,0)</f>
        <v>8.9518221517066232E-2</v>
      </c>
      <c r="W17" s="33">
        <f>+VLOOKUP(A17,'[21]BASE DIF'!$A$2:$G$1048576,6,0)</f>
        <v>0.10288777471835608</v>
      </c>
      <c r="X17" s="33">
        <f>+VLOOKUP(A17,'[21]BASE DIF'!$A$2:$G$1048576,7,0)</f>
        <v>0.13130218806709038</v>
      </c>
      <c r="Y17" s="33" t="e">
        <f>+VLOOKUP($A17,[26]base_renta!$A$22:$I$1048576,6,0)</f>
        <v>#N/A</v>
      </c>
      <c r="Z17" s="33" t="e">
        <f>+VLOOKUP($A17,[26]base_renta!$A$22:$I$1048576,7,0)</f>
        <v>#N/A</v>
      </c>
      <c r="AA17" s="33" t="e">
        <f>+VLOOKUP(A17,'[23]BASE OTROS'!$A$2:$F$1048576,6,0)</f>
        <v>#N/A</v>
      </c>
      <c r="AB17" s="18" t="e">
        <f>+VLOOKUP($A17,'[22]BASE PRODUCTIVIDAD'!$A$2:$H$1048576,4,0)</f>
        <v>#N/A</v>
      </c>
      <c r="AC17" s="18" t="e">
        <f>+VLOOKUP($A17,'[22]BASE PRODUCTIVIDAD'!$A$2:$H$1048576,5,0)</f>
        <v>#N/A</v>
      </c>
      <c r="AD17" s="33" t="e">
        <f>+VLOOKUP(A17,[24]BASE_TI!$A:$G,5,0)</f>
        <v>#N/A</v>
      </c>
      <c r="AE17" s="33">
        <f>+VLOOKUP(A17,[24]BASE_TI!$A:$G,6,0)</f>
        <v>18.097605856201767</v>
      </c>
      <c r="AF17" s="33" t="e">
        <f>+VLOOKUP($A17,[26]base_renta!$A$22:$I$1048576,2,0)</f>
        <v>#N/A</v>
      </c>
      <c r="AG17" s="33" t="e">
        <f>+VLOOKUP($A17,[26]base_renta!$A$22:$I$1048576,3,0)</f>
        <v>#N/A</v>
      </c>
      <c r="AH17" s="33" t="e">
        <f>+VLOOKUP($A17,[26]base_renta!$A$22:$I$1048576,4,0)</f>
        <v>#N/A</v>
      </c>
      <c r="AI17" s="33" t="e">
        <f>+VLOOKUP($A17,[26]base_renta!$A$22:$I$1048576,5,0)</f>
        <v>#N/A</v>
      </c>
      <c r="AJ17" s="33" t="e">
        <f>+VLOOKUP(A17,[24]BASE_TI!$A$2:$G$1048576,7,0)</f>
        <v>#N/A</v>
      </c>
      <c r="AK17" s="33" t="e">
        <f>+VLOOKUP($A17,[26]base_renta!$A$22:$I$1048576,8,0)</f>
        <v>#N/A</v>
      </c>
      <c r="AL17" s="18">
        <f>+VLOOKUP($A17,'[22]BASE PRODUCTIVIDAD'!$A$2:$H$1048576,8,0)</f>
        <v>114.80892045012222</v>
      </c>
      <c r="AM17" s="18" t="e">
        <f>+VLOOKUP($A17,'[22]BASE PRODUCTIVIDAD'!$A$2:$H$1048576,6,0)</f>
        <v>#N/A</v>
      </c>
      <c r="AN17" s="18" t="e">
        <f>+VLOOKUP($A17,'[22]BASE PRODUCTIVIDAD'!$A$2:$H$1048576,7,0)</f>
        <v>#N/A</v>
      </c>
      <c r="AO17" s="33" t="e">
        <f>+VLOOKUP($A17,[26]base_renta!$A$22:$I$1048576,9,0)</f>
        <v>#N/A</v>
      </c>
      <c r="AP17" s="33">
        <f>+VLOOKUP(A17,[25]BASE_FISCAL!$A$2:$M$1048576,8,0)</f>
        <v>13.275270862097669</v>
      </c>
      <c r="AQ17" s="33">
        <f>+VLOOKUP(A17,[25]BASE_FISCAL!$A$2:$M$1048576,11,0)</f>
        <v>29.144435743251695</v>
      </c>
      <c r="AR17" s="33">
        <f>+VLOOKUP($A17,'[22]BASE PRODUCTIVIDAD'!$A$2:$I$1048576,9,0)</f>
        <v>78.121487023410836</v>
      </c>
      <c r="AS17" s="33" t="e">
        <f>+VLOOKUP($A17,'[22]BASE PRODUCTIVIDAD'!$A$2:$J$1048576,10,0)</f>
        <v>#N/A</v>
      </c>
      <c r="AT17" s="33">
        <f>+VLOOKUP(A17,'[23]BASE OTROS'!$A$2:$G$1048576,7,0)</f>
        <v>713.87558817993602</v>
      </c>
      <c r="AU17" s="33" t="e">
        <f>+VLOOKUP($A17,'[21]BASE DIF'!$A$1:$I$1100,8,FALSE)</f>
        <v>#N/A</v>
      </c>
      <c r="AV17" s="33" t="e">
        <f>+VLOOKUP($A17,'[21]BASE DIF'!$A$1:$I$1100,9,FALSE)</f>
        <v>#N/A</v>
      </c>
      <c r="AW17" s="33">
        <f>+VLOOKUP(A17,[25]BASE_FISCAL!$A$2:$M$1048576,9,0)</f>
        <v>14.596207777776527</v>
      </c>
      <c r="AX17" s="33">
        <f>+VLOOKUP(A17,[25]BASE_FISCAL!$A$2:$M$1048576,10,0)</f>
        <v>16.878332493344008</v>
      </c>
      <c r="AY17" s="33" t="e">
        <f>+VLOOKUP($A17,'[21]BASE DIF'!$A$1:$K$1110,10,FALSE)</f>
        <v>#N/A</v>
      </c>
      <c r="AZ17" s="33" t="e">
        <f>+VLOOKUP($A17,'[21]BASE DIF'!$A$1:$K$1110,11,FALSE)</f>
        <v>#N/A</v>
      </c>
      <c r="BA17" s="33" t="e">
        <f>+VLOOKUP($A17,'[21]BASE DIF'!$A$1:$M$1110,12,FALSE)</f>
        <v>#N/A</v>
      </c>
      <c r="BB17" s="33" t="e">
        <f>+VLOOKUP($A17,'[21]BASE DIF'!$A$1:$M$1110,13,FALSE)</f>
        <v>#N/A</v>
      </c>
      <c r="BC17" s="33" t="e">
        <f>+VLOOKUP(A17,'[23]BASE OTROS'!$A$2:$H$1048576,8,0)</f>
        <v>#N/A</v>
      </c>
      <c r="BD17" s="73" t="e">
        <f>+VLOOKUP(A17,[24]BASE_TI!$A$2:$H$1048576,8,0)</f>
        <v>#N/A</v>
      </c>
    </row>
    <row r="18" spans="1:56" x14ac:dyDescent="0.25">
      <c r="A18" s="35">
        <v>36220</v>
      </c>
      <c r="B18" s="33">
        <f>+VLOOKUP(A18,[20]DEPENDIENTE!$D:$E,2,0)</f>
        <v>114.8893825934324</v>
      </c>
      <c r="C18" s="33">
        <f>+VLOOKUP(A18,[20]DEPENDIENTE!$J:$K,2,0)</f>
        <v>119.72813494556488</v>
      </c>
      <c r="D18" s="33">
        <f>+VLOOKUP(A18,'[21]BASE DIF'!$A$2:$G$1048576,2,0)</f>
        <v>0.15098875541827739</v>
      </c>
      <c r="E18" s="33">
        <f>+VLOOKUP(A18,'[21]BASE DIF'!$A$2:$G$1048576,3,0)</f>
        <v>9.2154510993127881E-2</v>
      </c>
      <c r="F18" s="59">
        <f>+VLOOKUP(A18,'[21]BASE DIF'!$A$2:$G$1048576,4,0)</f>
        <v>0.12349129666526992</v>
      </c>
      <c r="G18" s="18">
        <f>+VLOOKUP($A18,'[22]BASE PRODUCTIVIDAD'!$A$2:$H$1048576,2,0)</f>
        <v>93.201739334795846</v>
      </c>
      <c r="H18" s="33">
        <f>+VLOOKUP(A18,[24]BASE_TI!$A$2:$G$1048576,2,0)</f>
        <v>45.590503059815916</v>
      </c>
      <c r="I18" s="33">
        <f>+VLOOKUP(A18,[24]BASE_TI!$A$2:$G$1048576,3,0)</f>
        <v>60.969692992973393</v>
      </c>
      <c r="J18" s="33">
        <f>+VLOOKUP(A18,[24]BASE_TI!$A$2:$G$1048576,4,0)</f>
        <v>21.319856670506248</v>
      </c>
      <c r="K18" s="33">
        <f>+VLOOKUP(A18,'[23]BASE OTROS'!$A$2:$F$1048576,5,0)</f>
        <v>29.749416929556716</v>
      </c>
      <c r="L18" s="33">
        <f>+VLOOKUP(A18,[25]BASE_FISCAL!$A$2:$G$1048576,5,0)</f>
        <v>58.202466135892962</v>
      </c>
      <c r="M18" s="33">
        <f>+VLOOKUP(A18,[25]BASE_FISCAL!$A$2:$M$1048576,6,0)</f>
        <v>15.901929691509936</v>
      </c>
      <c r="N18" s="82">
        <f>+VLOOKUP($A18,[25]BASE_FISCAL!$A$2:$G$1048576,2,0)</f>
        <v>68.73552624420627</v>
      </c>
      <c r="O18" s="33">
        <f>+VLOOKUP($A18,[25]BASE_FISCAL!$A$2:$G$1048576,3,0)</f>
        <v>82.932096107631224</v>
      </c>
      <c r="P18" s="33">
        <f>+VLOOKUP($A18,[25]BASE_FISCAL!$A$2:$G$1048576,4,0)</f>
        <v>135.40101779977203</v>
      </c>
      <c r="Q18" s="18">
        <f>+VLOOKUP(A18,'[23]BASE OTROS'!$A$2:$F$1048576,2,0)</f>
        <v>30.823050359424698</v>
      </c>
      <c r="R18" s="33">
        <f>+VLOOKUP(A18,'[23]BASE OTROS'!$A$2:$D$1048576,4,0)</f>
        <v>33.850736466193524</v>
      </c>
      <c r="S18" s="33">
        <f>+VLOOKUP(A18,'[23]BASE OTROS'!$A$2:$D$1048576,3,0)</f>
        <v>1.2236093385763709</v>
      </c>
      <c r="T18" s="33" t="e">
        <f>+VLOOKUP(A18,[25]BASE_FISCAL!$A$2:$G$1048576,7,0)</f>
        <v>#N/A</v>
      </c>
      <c r="U18" s="18">
        <f>+VLOOKUP($A18,'[22]BASE PRODUCTIVIDAD'!$A$2:$J$1048576,3,0)</f>
        <v>48.448797313379735</v>
      </c>
      <c r="V18" s="33">
        <f>+VLOOKUP(A18,'[21]BASE DIF'!$A$2:$G$1048576,5,0)</f>
        <v>7.5139443062425926E-2</v>
      </c>
      <c r="W18" s="33">
        <f>+VLOOKUP(A18,'[21]BASE DIF'!$A$2:$G$1048576,6,0)</f>
        <v>6.4127396464596975E-2</v>
      </c>
      <c r="X18" s="33">
        <f>+VLOOKUP(A18,'[21]BASE DIF'!$A$2:$G$1048576,7,0)</f>
        <v>9.3512848225552281E-2</v>
      </c>
      <c r="Y18" s="33" t="e">
        <f>+VLOOKUP($A18,[26]base_renta!$A$22:$I$1048576,6,0)</f>
        <v>#N/A</v>
      </c>
      <c r="Z18" s="33" t="e">
        <f>+VLOOKUP($A18,[26]base_renta!$A$22:$I$1048576,7,0)</f>
        <v>#N/A</v>
      </c>
      <c r="AA18" s="33">
        <f>+VLOOKUP(A18,'[23]BASE OTROS'!$A$2:$F$1048576,6,0)</f>
        <v>0</v>
      </c>
      <c r="AB18" s="18" t="e">
        <f>+VLOOKUP($A18,'[22]BASE PRODUCTIVIDAD'!$A$2:$H$1048576,4,0)</f>
        <v>#N/A</v>
      </c>
      <c r="AC18" s="18">
        <f>+VLOOKUP($A18,'[22]BASE PRODUCTIVIDAD'!$A$2:$H$1048576,5,0)</f>
        <v>0</v>
      </c>
      <c r="AD18" s="33" t="e">
        <f>+VLOOKUP(A18,[24]BASE_TI!$A:$G,5,0)</f>
        <v>#N/A</v>
      </c>
      <c r="AE18" s="33">
        <f>+VLOOKUP(A18,[24]BASE_TI!$A:$G,6,0)</f>
        <v>17.738616453720297</v>
      </c>
      <c r="AF18" s="33" t="e">
        <f>+VLOOKUP($A18,[26]base_renta!$A$22:$I$1048576,2,0)</f>
        <v>#N/A</v>
      </c>
      <c r="AG18" s="33" t="e">
        <f>+VLOOKUP($A18,[26]base_renta!$A$22:$I$1048576,3,0)</f>
        <v>#N/A</v>
      </c>
      <c r="AH18" s="33" t="e">
        <f>+VLOOKUP($A18,[26]base_renta!$A$22:$I$1048576,4,0)</f>
        <v>#N/A</v>
      </c>
      <c r="AI18" s="33" t="e">
        <f>+VLOOKUP($A18,[26]base_renta!$A$22:$I$1048576,5,0)</f>
        <v>#N/A</v>
      </c>
      <c r="AJ18" s="33" t="e">
        <f>+VLOOKUP(A18,[24]BASE_TI!$A$2:$G$1048576,7,0)</f>
        <v>#N/A</v>
      </c>
      <c r="AK18" s="33" t="e">
        <f>+VLOOKUP($A18,[26]base_renta!$A$22:$I$1048576,8,0)</f>
        <v>#N/A</v>
      </c>
      <c r="AL18" s="18">
        <f>+VLOOKUP($A18,'[22]BASE PRODUCTIVIDAD'!$A$2:$H$1048576,8,0)</f>
        <v>118.59551793367882</v>
      </c>
      <c r="AM18" s="18" t="e">
        <f>+VLOOKUP($A18,'[22]BASE PRODUCTIVIDAD'!$A$2:$H$1048576,6,0)</f>
        <v>#N/A</v>
      </c>
      <c r="AN18" s="18">
        <f>+VLOOKUP($A18,'[22]BASE PRODUCTIVIDAD'!$A$2:$H$1048576,7,0)</f>
        <v>1.1810369451687133</v>
      </c>
      <c r="AO18" s="33" t="e">
        <f>+VLOOKUP($A18,[26]base_renta!$A$22:$I$1048576,9,0)</f>
        <v>#N/A</v>
      </c>
      <c r="AP18" s="33">
        <f>+VLOOKUP(A18,[25]BASE_FISCAL!$A$2:$M$1048576,8,0)</f>
        <v>13.490928928732432</v>
      </c>
      <c r="AQ18" s="33">
        <f>+VLOOKUP(A18,[25]BASE_FISCAL!$A$2:$M$1048576,11,0)</f>
        <v>29.449780646019651</v>
      </c>
      <c r="AR18" s="33">
        <f>+VLOOKUP($A18,'[22]BASE PRODUCTIVIDAD'!$A$2:$I$1048576,9,0)</f>
        <v>83.01488174990368</v>
      </c>
      <c r="AS18" s="33">
        <f>+VLOOKUP($A18,'[22]BASE PRODUCTIVIDAD'!$A$2:$J$1048576,10,0)</f>
        <v>0</v>
      </c>
      <c r="AT18" s="33">
        <f>+VLOOKUP(A18,'[23]BASE OTROS'!$A$2:$G$1048576,7,0)</f>
        <v>606.86066252587989</v>
      </c>
      <c r="AU18" s="33" t="e">
        <f>+VLOOKUP($A18,'[21]BASE DIF'!$A$1:$I$1100,8,FALSE)</f>
        <v>#N/A</v>
      </c>
      <c r="AV18" s="33" t="e">
        <f>+VLOOKUP($A18,'[21]BASE DIF'!$A$1:$I$1100,9,FALSE)</f>
        <v>#N/A</v>
      </c>
      <c r="AW18" s="33">
        <f>+VLOOKUP(A18,[25]BASE_FISCAL!$A$2:$M$1048576,9,0)</f>
        <v>14.95601944674983</v>
      </c>
      <c r="AX18" s="33">
        <f>+VLOOKUP(A18,[25]BASE_FISCAL!$A$2:$M$1048576,10,0)</f>
        <v>18.06432446021461</v>
      </c>
      <c r="AY18" s="33" t="e">
        <f>+VLOOKUP($A18,'[21]BASE DIF'!$A$1:$K$1110,10,FALSE)</f>
        <v>#N/A</v>
      </c>
      <c r="AZ18" s="33" t="e">
        <f>+VLOOKUP($A18,'[21]BASE DIF'!$A$1:$K$1110,11,FALSE)</f>
        <v>#N/A</v>
      </c>
      <c r="BA18" s="33" t="e">
        <f>+VLOOKUP($A18,'[21]BASE DIF'!$A$1:$M$1110,12,FALSE)</f>
        <v>#N/A</v>
      </c>
      <c r="BB18" s="33" t="e">
        <f>+VLOOKUP($A18,'[21]BASE DIF'!$A$1:$M$1110,13,FALSE)</f>
        <v>#N/A</v>
      </c>
      <c r="BC18" s="33" t="e">
        <f>+VLOOKUP(A18,'[23]BASE OTROS'!$A$2:$H$1048576,8,0)</f>
        <v>#N/A</v>
      </c>
      <c r="BD18" s="73" t="e">
        <f>+VLOOKUP(A18,[24]BASE_TI!$A$2:$H$1048576,8,0)</f>
        <v>#N/A</v>
      </c>
    </row>
    <row r="19" spans="1:56" x14ac:dyDescent="0.25">
      <c r="A19" s="35">
        <v>36312</v>
      </c>
      <c r="B19" s="33">
        <f>+VLOOKUP(A19,[20]DEPENDIENTE!$D:$E,2,0)</f>
        <v>117.34798711157259</v>
      </c>
      <c r="C19" s="33">
        <f>+VLOOKUP(A19,[20]DEPENDIENTE!$J:$K,2,0)</f>
        <v>123.63976615876193</v>
      </c>
      <c r="D19" s="33">
        <f>+VLOOKUP(A19,'[21]BASE DIF'!$A$2:$G$1048576,2,0)</f>
        <v>0.12811830415643799</v>
      </c>
      <c r="E19" s="33">
        <f>+VLOOKUP(A19,'[21]BASE DIF'!$A$2:$G$1048576,3,0)</f>
        <v>5.9452019448098747E-2</v>
      </c>
      <c r="F19" s="59">
        <f>+VLOOKUP(A19,'[21]BASE DIF'!$A$2:$G$1048576,4,0)</f>
        <v>8.7331779067084891E-2</v>
      </c>
      <c r="G19" s="18">
        <f>+VLOOKUP($A19,'[22]BASE PRODUCTIVIDAD'!$A$2:$H$1048576,2,0)</f>
        <v>96.580036537579716</v>
      </c>
      <c r="H19" s="33">
        <f>+VLOOKUP(A19,[24]BASE_TI!$A$2:$G$1048576,2,0)</f>
        <v>52.458532571712382</v>
      </c>
      <c r="I19" s="33">
        <f>+VLOOKUP(A19,[24]BASE_TI!$A$2:$G$1048576,3,0)</f>
        <v>65.547370105687648</v>
      </c>
      <c r="J19" s="33">
        <f>+VLOOKUP(A19,[24]BASE_TI!$A$2:$G$1048576,4,0)</f>
        <v>28.701992938159137</v>
      </c>
      <c r="K19" s="33">
        <f>+VLOOKUP(A19,'[23]BASE OTROS'!$A$2:$F$1048576,5,0)</f>
        <v>29.242453475793607</v>
      </c>
      <c r="L19" s="33">
        <f>+VLOOKUP(A19,[25]BASE_FISCAL!$A$2:$G$1048576,5,0)</f>
        <v>58.442594670372571</v>
      </c>
      <c r="M19" s="33">
        <f>+VLOOKUP(A19,[25]BASE_FISCAL!$A$2:$M$1048576,6,0)</f>
        <v>16.165194637821649</v>
      </c>
      <c r="N19" s="82">
        <f>+VLOOKUP($A19,[25]BASE_FISCAL!$A$2:$G$1048576,2,0)</f>
        <v>69.893073189537304</v>
      </c>
      <c r="O19" s="33">
        <f>+VLOOKUP($A19,[25]BASE_FISCAL!$A$2:$G$1048576,3,0)</f>
        <v>88.291511410042247</v>
      </c>
      <c r="P19" s="33">
        <f>+VLOOKUP($A19,[25]BASE_FISCAL!$A$2:$G$1048576,4,0)</f>
        <v>138.92574646381402</v>
      </c>
      <c r="Q19" s="18">
        <f>+VLOOKUP(A19,'[23]BASE OTROS'!$A$2:$F$1048576,2,0)</f>
        <v>30.645549915578705</v>
      </c>
      <c r="R19" s="33">
        <f>+VLOOKUP(A19,'[23]BASE OTROS'!$A$2:$D$1048576,4,0)</f>
        <v>33.693867227459656</v>
      </c>
      <c r="S19" s="33">
        <f>+VLOOKUP(A19,'[23]BASE OTROS'!$A$2:$D$1048576,3,0)</f>
        <v>1.4095526578622211</v>
      </c>
      <c r="T19" s="33" t="e">
        <f>+VLOOKUP(A19,[25]BASE_FISCAL!$A$2:$G$1048576,7,0)</f>
        <v>#N/A</v>
      </c>
      <c r="U19" s="18">
        <f>+VLOOKUP($A19,'[22]BASE PRODUCTIVIDAD'!$A$2:$J$1048576,3,0)</f>
        <v>48.182650487734612</v>
      </c>
      <c r="V19" s="33">
        <f>+VLOOKUP(A19,'[21]BASE DIF'!$A$2:$G$1048576,5,0)</f>
        <v>5.3662223700367884E-2</v>
      </c>
      <c r="W19" s="33">
        <f>+VLOOKUP(A19,'[21]BASE DIF'!$A$2:$G$1048576,6,0)</f>
        <v>3.2292402389787256E-2</v>
      </c>
      <c r="X19" s="33">
        <f>+VLOOKUP(A19,'[21]BASE DIF'!$A$2:$G$1048576,7,0)</f>
        <v>6.0875069268030657E-2</v>
      </c>
      <c r="Y19" s="33" t="e">
        <f>+VLOOKUP($A19,[26]base_renta!$A$22:$I$1048576,6,0)</f>
        <v>#N/A</v>
      </c>
      <c r="Z19" s="33" t="e">
        <f>+VLOOKUP($A19,[26]base_renta!$A$22:$I$1048576,7,0)</f>
        <v>#N/A</v>
      </c>
      <c r="AA19" s="33">
        <f>+VLOOKUP(A19,'[23]BASE OTROS'!$A$2:$F$1048576,6,0)</f>
        <v>0</v>
      </c>
      <c r="AB19" s="18" t="e">
        <f>+VLOOKUP($A19,'[22]BASE PRODUCTIVIDAD'!$A$2:$H$1048576,4,0)</f>
        <v>#N/A</v>
      </c>
      <c r="AC19" s="18">
        <f>+VLOOKUP($A19,'[22]BASE PRODUCTIVIDAD'!$A$2:$H$1048576,5,0)</f>
        <v>0</v>
      </c>
      <c r="AD19" s="33" t="e">
        <f>+VLOOKUP(A19,[24]BASE_TI!$A:$G,5,0)</f>
        <v>#N/A</v>
      </c>
      <c r="AE19" s="33">
        <f>+VLOOKUP(A19,[24]BASE_TI!$A:$G,6,0)</f>
        <v>24.130685022339733</v>
      </c>
      <c r="AF19" s="33" t="e">
        <f>+VLOOKUP($A19,[26]base_renta!$A$22:$I$1048576,2,0)</f>
        <v>#N/A</v>
      </c>
      <c r="AG19" s="33" t="e">
        <f>+VLOOKUP($A19,[26]base_renta!$A$22:$I$1048576,3,0)</f>
        <v>#N/A</v>
      </c>
      <c r="AH19" s="33" t="e">
        <f>+VLOOKUP($A19,[26]base_renta!$A$22:$I$1048576,4,0)</f>
        <v>#N/A</v>
      </c>
      <c r="AI19" s="33" t="e">
        <f>+VLOOKUP($A19,[26]base_renta!$A$22:$I$1048576,5,0)</f>
        <v>#N/A</v>
      </c>
      <c r="AJ19" s="33" t="e">
        <f>+VLOOKUP(A19,[24]BASE_TI!$A$2:$G$1048576,7,0)</f>
        <v>#N/A</v>
      </c>
      <c r="AK19" s="33" t="e">
        <f>+VLOOKUP($A19,[26]base_renta!$A$22:$I$1048576,8,0)</f>
        <v>#N/A</v>
      </c>
      <c r="AL19" s="18">
        <f>+VLOOKUP($A19,'[22]BASE PRODUCTIVIDAD'!$A$2:$H$1048576,8,0)</f>
        <v>120.3083568111777</v>
      </c>
      <c r="AM19" s="18" t="e">
        <f>+VLOOKUP($A19,'[22]BASE PRODUCTIVIDAD'!$A$2:$H$1048576,6,0)</f>
        <v>#N/A</v>
      </c>
      <c r="AN19" s="18">
        <f>+VLOOKUP($A19,'[22]BASE PRODUCTIVIDAD'!$A$2:$H$1048576,7,0)</f>
        <v>1.2013708434166614</v>
      </c>
      <c r="AO19" s="33" t="e">
        <f>+VLOOKUP($A19,[26]base_renta!$A$22:$I$1048576,9,0)</f>
        <v>#N/A</v>
      </c>
      <c r="AP19" s="33">
        <f>+VLOOKUP(A19,[25]BASE_FISCAL!$A$2:$M$1048576,8,0)</f>
        <v>13.789715845124965</v>
      </c>
      <c r="AQ19" s="33">
        <f>+VLOOKUP(A19,[25]BASE_FISCAL!$A$2:$M$1048576,11,0)</f>
        <v>30.74401905613075</v>
      </c>
      <c r="AR19" s="33">
        <f>+VLOOKUP($A19,'[22]BASE PRODUCTIVIDAD'!$A$2:$I$1048576,9,0)</f>
        <v>88.633773366582219</v>
      </c>
      <c r="AS19" s="33">
        <f>+VLOOKUP($A19,'[22]BASE PRODUCTIVIDAD'!$A$2:$J$1048576,10,0)</f>
        <v>0</v>
      </c>
      <c r="AT19" s="33">
        <f>+VLOOKUP(A19,'[23]BASE OTROS'!$A$2:$G$1048576,7,0)</f>
        <v>559.39826839826844</v>
      </c>
      <c r="AU19" s="33" t="e">
        <f>+VLOOKUP($A19,'[21]BASE DIF'!$A$1:$I$1100,8,FALSE)</f>
        <v>#N/A</v>
      </c>
      <c r="AV19" s="33" t="e">
        <f>+VLOOKUP($A19,'[21]BASE DIF'!$A$1:$I$1100,9,FALSE)</f>
        <v>#N/A</v>
      </c>
      <c r="AW19" s="33">
        <f>+VLOOKUP(A19,[25]BASE_FISCAL!$A$2:$M$1048576,9,0)</f>
        <v>15.493582768430089</v>
      </c>
      <c r="AX19" s="33">
        <f>+VLOOKUP(A19,[25]BASE_FISCAL!$A$2:$M$1048576,10,0)</f>
        <v>19.565851480554837</v>
      </c>
      <c r="AY19" s="33" t="e">
        <f>+VLOOKUP($A19,'[21]BASE DIF'!$A$1:$K$1110,10,FALSE)</f>
        <v>#N/A</v>
      </c>
      <c r="AZ19" s="33" t="e">
        <f>+VLOOKUP($A19,'[21]BASE DIF'!$A$1:$K$1110,11,FALSE)</f>
        <v>#N/A</v>
      </c>
      <c r="BA19" s="33" t="e">
        <f>+VLOOKUP($A19,'[21]BASE DIF'!$A$1:$M$1110,12,FALSE)</f>
        <v>#N/A</v>
      </c>
      <c r="BB19" s="33" t="e">
        <f>+VLOOKUP($A19,'[21]BASE DIF'!$A$1:$M$1110,13,FALSE)</f>
        <v>#N/A</v>
      </c>
      <c r="BC19" s="33" t="e">
        <f>+VLOOKUP(A19,'[23]BASE OTROS'!$A$2:$H$1048576,8,0)</f>
        <v>#N/A</v>
      </c>
      <c r="BD19" s="73" t="e">
        <f>+VLOOKUP(A19,[24]BASE_TI!$A$2:$H$1048576,8,0)</f>
        <v>#N/A</v>
      </c>
    </row>
    <row r="20" spans="1:56" x14ac:dyDescent="0.25">
      <c r="A20" s="35">
        <v>36404</v>
      </c>
      <c r="B20" s="33">
        <f>+VLOOKUP(A20,[20]DEPENDIENTE!$D:$E,2,0)</f>
        <v>133.73296282783241</v>
      </c>
      <c r="C20" s="33">
        <f>+VLOOKUP(A20,[20]DEPENDIENTE!$J:$K,2,0)</f>
        <v>142.13987895718836</v>
      </c>
      <c r="D20" s="33">
        <f>+VLOOKUP(A20,'[21]BASE DIF'!$A$2:$G$1048576,2,0)</f>
        <v>0.1140572845446497</v>
      </c>
      <c r="E20" s="33">
        <f>+VLOOKUP(A20,'[21]BASE DIF'!$A$2:$G$1048576,3,0)</f>
        <v>5.7934492179161134E-2</v>
      </c>
      <c r="F20" s="59">
        <f>+VLOOKUP(A20,'[21]BASE DIF'!$A$2:$G$1048576,4,0)</f>
        <v>8.7546988293625283E-2</v>
      </c>
      <c r="G20" s="18">
        <f>+VLOOKUP($A20,'[22]BASE PRODUCTIVIDAD'!$A$2:$H$1048576,2,0)</f>
        <v>95.727696247092481</v>
      </c>
      <c r="H20" s="33">
        <f>+VLOOKUP(A20,[24]BASE_TI!$A$2:$G$1048576,2,0)</f>
        <v>55.678604084760849</v>
      </c>
      <c r="I20" s="33">
        <f>+VLOOKUP(A20,[24]BASE_TI!$A$2:$G$1048576,3,0)</f>
        <v>69.93583396715124</v>
      </c>
      <c r="J20" s="33">
        <f>+VLOOKUP(A20,[24]BASE_TI!$A$2:$G$1048576,4,0)</f>
        <v>34.041296532661669</v>
      </c>
      <c r="K20" s="33">
        <f>+VLOOKUP(A20,'[23]BASE OTROS'!$A$2:$F$1048576,5,0)</f>
        <v>28.68550195548627</v>
      </c>
      <c r="L20" s="33">
        <f>+VLOOKUP(A20,[25]BASE_FISCAL!$A$2:$G$1048576,5,0)</f>
        <v>59.002689049453167</v>
      </c>
      <c r="M20" s="33">
        <f>+VLOOKUP(A20,[25]BASE_FISCAL!$A$2:$M$1048576,6,0)</f>
        <v>16.445069173511463</v>
      </c>
      <c r="N20" s="82">
        <f>+VLOOKUP($A20,[25]BASE_FISCAL!$A$2:$G$1048576,2,0)</f>
        <v>72.621068210407017</v>
      </c>
      <c r="O20" s="33">
        <f>+VLOOKUP($A20,[25]BASE_FISCAL!$A$2:$G$1048576,3,0)</f>
        <v>94.324566164179899</v>
      </c>
      <c r="P20" s="33">
        <f>+VLOOKUP($A20,[25]BASE_FISCAL!$A$2:$G$1048576,4,0)</f>
        <v>139.42542095938276</v>
      </c>
      <c r="Q20" s="18">
        <f>+VLOOKUP(A20,'[23]BASE OTROS'!$A$2:$F$1048576,2,0)</f>
        <v>29.697308502325782</v>
      </c>
      <c r="R20" s="33">
        <f>+VLOOKUP(A20,'[23]BASE OTROS'!$A$2:$D$1048576,4,0)</f>
        <v>33.046141531236003</v>
      </c>
      <c r="S20" s="33">
        <f>+VLOOKUP(A20,'[23]BASE OTROS'!$A$2:$D$1048576,3,0)</f>
        <v>1.1432105733450304</v>
      </c>
      <c r="T20" s="33" t="e">
        <f>+VLOOKUP(A20,[25]BASE_FISCAL!$A$2:$G$1048576,7,0)</f>
        <v>#N/A</v>
      </c>
      <c r="U20" s="18">
        <f>+VLOOKUP($A20,'[22]BASE PRODUCTIVIDAD'!$A$2:$J$1048576,3,0)</f>
        <v>48.421917873547393</v>
      </c>
      <c r="V20" s="33">
        <f>+VLOOKUP(A20,'[21]BASE DIF'!$A$2:$G$1048576,5,0)</f>
        <v>4.5037619817003938E-2</v>
      </c>
      <c r="W20" s="33">
        <f>+VLOOKUP(A20,'[21]BASE DIF'!$A$2:$G$1048576,6,0)</f>
        <v>3.1368459544199201E-2</v>
      </c>
      <c r="X20" s="33">
        <f>+VLOOKUP(A20,'[21]BASE DIF'!$A$2:$G$1048576,7,0)</f>
        <v>5.971132760645026E-2</v>
      </c>
      <c r="Y20" s="33" t="e">
        <f>+VLOOKUP($A20,[26]base_renta!$A$22:$I$1048576,6,0)</f>
        <v>#N/A</v>
      </c>
      <c r="Z20" s="33" t="e">
        <f>+VLOOKUP($A20,[26]base_renta!$A$22:$I$1048576,7,0)</f>
        <v>#N/A</v>
      </c>
      <c r="AA20" s="33">
        <f>+VLOOKUP(A20,'[23]BASE OTROS'!$A$2:$F$1048576,6,0)</f>
        <v>0</v>
      </c>
      <c r="AB20" s="18" t="e">
        <f>+VLOOKUP($A20,'[22]BASE PRODUCTIVIDAD'!$A$2:$H$1048576,4,0)</f>
        <v>#N/A</v>
      </c>
      <c r="AC20" s="18">
        <f>+VLOOKUP($A20,'[22]BASE PRODUCTIVIDAD'!$A$2:$H$1048576,5,0)</f>
        <v>0</v>
      </c>
      <c r="AD20" s="33" t="e">
        <f>+VLOOKUP(A20,[24]BASE_TI!$A:$G,5,0)</f>
        <v>#N/A</v>
      </c>
      <c r="AE20" s="33">
        <f>+VLOOKUP(A20,[24]BASE_TI!$A:$G,6,0)</f>
        <v>31.271242292970186</v>
      </c>
      <c r="AF20" s="33" t="e">
        <f>+VLOOKUP($A20,[26]base_renta!$A$22:$I$1048576,2,0)</f>
        <v>#N/A</v>
      </c>
      <c r="AG20" s="33" t="e">
        <f>+VLOOKUP($A20,[26]base_renta!$A$22:$I$1048576,3,0)</f>
        <v>#N/A</v>
      </c>
      <c r="AH20" s="33" t="e">
        <f>+VLOOKUP($A20,[26]base_renta!$A$22:$I$1048576,4,0)</f>
        <v>#N/A</v>
      </c>
      <c r="AI20" s="33" t="e">
        <f>+VLOOKUP($A20,[26]base_renta!$A$22:$I$1048576,5,0)</f>
        <v>#N/A</v>
      </c>
      <c r="AJ20" s="33" t="e">
        <f>+VLOOKUP(A20,[24]BASE_TI!$A$2:$G$1048576,7,0)</f>
        <v>#N/A</v>
      </c>
      <c r="AK20" s="33" t="e">
        <f>+VLOOKUP($A20,[26]base_renta!$A$22:$I$1048576,8,0)</f>
        <v>#N/A</v>
      </c>
      <c r="AL20" s="18">
        <f>+VLOOKUP($A20,'[22]BASE PRODUCTIVIDAD'!$A$2:$H$1048576,8,0)</f>
        <v>119.77136302651191</v>
      </c>
      <c r="AM20" s="18" t="e">
        <f>+VLOOKUP($A20,'[22]BASE PRODUCTIVIDAD'!$A$2:$H$1048576,6,0)</f>
        <v>#N/A</v>
      </c>
      <c r="AN20" s="18">
        <f>+VLOOKUP($A20,'[22]BASE PRODUCTIVIDAD'!$A$2:$H$1048576,7,0)</f>
        <v>1.1998053771395705</v>
      </c>
      <c r="AO20" s="33" t="e">
        <f>+VLOOKUP($A20,[26]base_renta!$A$22:$I$1048576,9,0)</f>
        <v>#N/A</v>
      </c>
      <c r="AP20" s="33">
        <f>+VLOOKUP(A20,[25]BASE_FISCAL!$A$2:$M$1048576,8,0)</f>
        <v>14.036896552230207</v>
      </c>
      <c r="AQ20" s="33">
        <f>+VLOOKUP(A20,[25]BASE_FISCAL!$A$2:$M$1048576,11,0)</f>
        <v>30.825926260628627</v>
      </c>
      <c r="AR20" s="33">
        <f>+VLOOKUP($A20,'[22]BASE PRODUCTIVIDAD'!$A$2:$I$1048576,9,0)</f>
        <v>92.372944776444911</v>
      </c>
      <c r="AS20" s="33">
        <f>+VLOOKUP($A20,'[22]BASE PRODUCTIVIDAD'!$A$2:$J$1048576,10,0)</f>
        <v>0</v>
      </c>
      <c r="AT20" s="33">
        <f>+VLOOKUP(A20,'[23]BASE OTROS'!$A$2:$G$1048576,7,0)</f>
        <v>675.60606060606062</v>
      </c>
      <c r="AU20" s="33" t="e">
        <f>+VLOOKUP($A20,'[21]BASE DIF'!$A$1:$I$1100,8,FALSE)</f>
        <v>#N/A</v>
      </c>
      <c r="AV20" s="33" t="e">
        <f>+VLOOKUP($A20,'[21]BASE DIF'!$A$1:$I$1100,9,FALSE)</f>
        <v>#N/A</v>
      </c>
      <c r="AW20" s="33">
        <f>+VLOOKUP(A20,[25]BASE_FISCAL!$A$2:$M$1048576,9,0)</f>
        <v>16.065278883873479</v>
      </c>
      <c r="AX20" s="33">
        <f>+VLOOKUP(A20,[25]BASE_FISCAL!$A$2:$M$1048576,10,0)</f>
        <v>20.859277237280768</v>
      </c>
      <c r="AY20" s="33" t="e">
        <f>+VLOOKUP($A20,'[21]BASE DIF'!$A$1:$K$1110,10,FALSE)</f>
        <v>#N/A</v>
      </c>
      <c r="AZ20" s="33" t="e">
        <f>+VLOOKUP($A20,'[21]BASE DIF'!$A$1:$K$1110,11,FALSE)</f>
        <v>#N/A</v>
      </c>
      <c r="BA20" s="33" t="e">
        <f>+VLOOKUP($A20,'[21]BASE DIF'!$A$1:$M$1110,12,FALSE)</f>
        <v>#N/A</v>
      </c>
      <c r="BB20" s="33" t="e">
        <f>+VLOOKUP($A20,'[21]BASE DIF'!$A$1:$M$1110,13,FALSE)</f>
        <v>#N/A</v>
      </c>
      <c r="BC20" s="33" t="e">
        <f>+VLOOKUP(A20,'[23]BASE OTROS'!$A$2:$H$1048576,8,0)</f>
        <v>#N/A</v>
      </c>
      <c r="BD20" s="73" t="e">
        <f>+VLOOKUP(A20,[24]BASE_TI!$A$2:$H$1048576,8,0)</f>
        <v>#N/A</v>
      </c>
    </row>
    <row r="21" spans="1:56" x14ac:dyDescent="0.25">
      <c r="A21" s="35">
        <v>36495</v>
      </c>
      <c r="B21" s="33">
        <f>+VLOOKUP(A21,[20]DEPENDIENTE!$D:$E,2,0)</f>
        <v>134.39271961632619</v>
      </c>
      <c r="C21" s="33">
        <f>+VLOOKUP(A21,[20]DEPENDIENTE!$J:$K,2,0)</f>
        <v>144.78962459509853</v>
      </c>
      <c r="D21" s="33">
        <f>+VLOOKUP(A21,'[21]BASE DIF'!$A$2:$G$1048576,2,0)</f>
        <v>8.1778553935417886E-2</v>
      </c>
      <c r="E21" s="33">
        <f>+VLOOKUP(A21,'[21]BASE DIF'!$A$2:$G$1048576,3,0)</f>
        <v>3.9332411379869425E-2</v>
      </c>
      <c r="F21" s="59">
        <f>+VLOOKUP(A21,'[21]BASE DIF'!$A$2:$G$1048576,4,0)</f>
        <v>7.289716293416304E-2</v>
      </c>
      <c r="G21" s="18">
        <f>+VLOOKUP($A21,'[22]BASE PRODUCTIVIDAD'!$A$2:$H$1048576,2,0)</f>
        <v>95.62107746454322</v>
      </c>
      <c r="H21" s="33">
        <f>+VLOOKUP(A21,[24]BASE_TI!$A$2:$G$1048576,2,0)</f>
        <v>58.59995129343141</v>
      </c>
      <c r="I21" s="33">
        <f>+VLOOKUP(A21,[24]BASE_TI!$A$2:$G$1048576,3,0)</f>
        <v>71.595281635091837</v>
      </c>
      <c r="J21" s="33">
        <f>+VLOOKUP(A21,[24]BASE_TI!$A$2:$G$1048576,4,0)</f>
        <v>38.297883182523073</v>
      </c>
      <c r="K21" s="33">
        <f>+VLOOKUP(A21,'[23]BASE OTROS'!$A$2:$F$1048576,5,0)</f>
        <v>28.456589535585113</v>
      </c>
      <c r="L21" s="33">
        <f>+VLOOKUP(A21,[25]BASE_FISCAL!$A$2:$G$1048576,5,0)</f>
        <v>60.323211377080412</v>
      </c>
      <c r="M21" s="33">
        <f>+VLOOKUP(A21,[25]BASE_FISCAL!$A$2:$M$1048576,6,0)</f>
        <v>16.797509189035502</v>
      </c>
      <c r="N21" s="82">
        <f>+VLOOKUP($A21,[25]BASE_FISCAL!$A$2:$G$1048576,2,0)</f>
        <v>77.829936008769337</v>
      </c>
      <c r="O21" s="33">
        <f>+VLOOKUP($A21,[25]BASE_FISCAL!$A$2:$G$1048576,3,0)</f>
        <v>101.0882059331776</v>
      </c>
      <c r="P21" s="33">
        <f>+VLOOKUP($A21,[25]BASE_FISCAL!$A$2:$G$1048576,4,0)</f>
        <v>147.0279434311081</v>
      </c>
      <c r="Q21" s="18">
        <f>+VLOOKUP(A21,'[23]BASE OTROS'!$A$2:$F$1048576,2,0)</f>
        <v>27.852845975833674</v>
      </c>
      <c r="R21" s="33">
        <f>+VLOOKUP(A21,'[23]BASE OTROS'!$A$2:$D$1048576,4,0)</f>
        <v>33.655416923439979</v>
      </c>
      <c r="S21" s="33">
        <f>+VLOOKUP(A21,'[23]BASE OTROS'!$A$2:$D$1048576,3,0)</f>
        <v>1.3215791873252298</v>
      </c>
      <c r="T21" s="33" t="e">
        <f>+VLOOKUP(A21,[25]BASE_FISCAL!$A$2:$G$1048576,7,0)</f>
        <v>#N/A</v>
      </c>
      <c r="U21" s="18">
        <f>+VLOOKUP($A21,'[22]BASE PRODUCTIVIDAD'!$A$2:$J$1048576,3,0)</f>
        <v>48.238795744759138</v>
      </c>
      <c r="V21" s="33">
        <f>+VLOOKUP(A21,'[21]BASE DIF'!$A$2:$G$1048576,5,0)</f>
        <v>3.7185661083968258E-2</v>
      </c>
      <c r="W21" s="33">
        <f>+VLOOKUP(A21,'[21]BASE DIF'!$A$2:$G$1048576,6,0)</f>
        <v>1.6754081988874292E-2</v>
      </c>
      <c r="X21" s="33">
        <f>+VLOOKUP(A21,'[21]BASE DIF'!$A$2:$G$1048576,7,0)</f>
        <v>4.0923932371222493E-2</v>
      </c>
      <c r="Y21" s="33" t="e">
        <f>+VLOOKUP($A21,[26]base_renta!$A$22:$I$1048576,6,0)</f>
        <v>#N/A</v>
      </c>
      <c r="Z21" s="33" t="e">
        <f>+VLOOKUP($A21,[26]base_renta!$A$22:$I$1048576,7,0)</f>
        <v>#N/A</v>
      </c>
      <c r="AA21" s="33">
        <f>+VLOOKUP(A21,'[23]BASE OTROS'!$A$2:$F$1048576,6,0)</f>
        <v>0</v>
      </c>
      <c r="AB21" s="18" t="e">
        <f>+VLOOKUP($A21,'[22]BASE PRODUCTIVIDAD'!$A$2:$H$1048576,4,0)</f>
        <v>#N/A</v>
      </c>
      <c r="AC21" s="18">
        <f>+VLOOKUP($A21,'[22]BASE PRODUCTIVIDAD'!$A$2:$H$1048576,5,0)</f>
        <v>0</v>
      </c>
      <c r="AD21" s="33" t="e">
        <f>+VLOOKUP(A21,[24]BASE_TI!$A:$G,5,0)</f>
        <v>#N/A</v>
      </c>
      <c r="AE21" s="33">
        <f>+VLOOKUP(A21,[24]BASE_TI!$A:$G,6,0)</f>
        <v>35.806262050832601</v>
      </c>
      <c r="AF21" s="33" t="e">
        <f>+VLOOKUP($A21,[26]base_renta!$A$22:$I$1048576,2,0)</f>
        <v>#N/A</v>
      </c>
      <c r="AG21" s="33" t="e">
        <f>+VLOOKUP($A21,[26]base_renta!$A$22:$I$1048576,3,0)</f>
        <v>#N/A</v>
      </c>
      <c r="AH21" s="33" t="e">
        <f>+VLOOKUP($A21,[26]base_renta!$A$22:$I$1048576,4,0)</f>
        <v>#N/A</v>
      </c>
      <c r="AI21" s="33" t="e">
        <f>+VLOOKUP($A21,[26]base_renta!$A$22:$I$1048576,5,0)</f>
        <v>#N/A</v>
      </c>
      <c r="AJ21" s="33" t="e">
        <f>+VLOOKUP(A21,[24]BASE_TI!$A$2:$G$1048576,7,0)</f>
        <v>#N/A</v>
      </c>
      <c r="AK21" s="33" t="e">
        <f>+VLOOKUP($A21,[26]base_renta!$A$22:$I$1048576,8,0)</f>
        <v>#N/A</v>
      </c>
      <c r="AL21" s="18">
        <f>+VLOOKUP($A21,'[22]BASE PRODUCTIVIDAD'!$A$2:$H$1048576,8,0)</f>
        <v>121.4865890847954</v>
      </c>
      <c r="AM21" s="18" t="e">
        <f>+VLOOKUP($A21,'[22]BASE PRODUCTIVIDAD'!$A$2:$H$1048576,6,0)</f>
        <v>#N/A</v>
      </c>
      <c r="AN21" s="18">
        <f>+VLOOKUP($A21,'[22]BASE PRODUCTIVIDAD'!$A$2:$H$1048576,7,0)</f>
        <v>1.2206643922662712</v>
      </c>
      <c r="AO21" s="33" t="e">
        <f>+VLOOKUP($A21,[26]base_renta!$A$22:$I$1048576,9,0)</f>
        <v>#N/A</v>
      </c>
      <c r="AP21" s="33">
        <f>+VLOOKUP(A21,[25]BASE_FISCAL!$A$2:$M$1048576,8,0)</f>
        <v>14.376496081083046</v>
      </c>
      <c r="AQ21" s="33">
        <f>+VLOOKUP(A21,[25]BASE_FISCAL!$A$2:$M$1048576,11,0)</f>
        <v>32.183943177198806</v>
      </c>
      <c r="AR21" s="33">
        <f>+VLOOKUP($A21,'[22]BASE PRODUCTIVIDAD'!$A$2:$I$1048576,9,0)</f>
        <v>95.275843879830603</v>
      </c>
      <c r="AS21" s="33">
        <f>+VLOOKUP($A21,'[22]BASE PRODUCTIVIDAD'!$A$2:$J$1048576,10,0)</f>
        <v>48.322112341403781</v>
      </c>
      <c r="AT21" s="33">
        <f>+VLOOKUP(A21,'[23]BASE OTROS'!$A$2:$G$1048576,7,0)</f>
        <v>525.36300897170474</v>
      </c>
      <c r="AU21" s="33" t="e">
        <f>+VLOOKUP($A21,'[21]BASE DIF'!$A$1:$I$1100,8,FALSE)</f>
        <v>#N/A</v>
      </c>
      <c r="AV21" s="33" t="e">
        <f>+VLOOKUP($A21,'[21]BASE DIF'!$A$1:$I$1100,9,FALSE)</f>
        <v>#N/A</v>
      </c>
      <c r="AW21" s="33">
        <f>+VLOOKUP(A21,[25]BASE_FISCAL!$A$2:$M$1048576,9,0)</f>
        <v>17.035123153899214</v>
      </c>
      <c r="AX21" s="33">
        <f>+VLOOKUP(A21,[25]BASE_FISCAL!$A$2:$M$1048576,10,0)</f>
        <v>22.142045664085643</v>
      </c>
      <c r="AY21" s="33" t="e">
        <f>+VLOOKUP($A21,'[21]BASE DIF'!$A$1:$K$1110,10,FALSE)</f>
        <v>#N/A</v>
      </c>
      <c r="AZ21" s="33" t="e">
        <f>+VLOOKUP($A21,'[21]BASE DIF'!$A$1:$K$1110,11,FALSE)</f>
        <v>#N/A</v>
      </c>
      <c r="BA21" s="33" t="e">
        <f>+VLOOKUP($A21,'[21]BASE DIF'!$A$1:$M$1110,12,FALSE)</f>
        <v>#N/A</v>
      </c>
      <c r="BB21" s="33" t="e">
        <f>+VLOOKUP($A21,'[21]BASE DIF'!$A$1:$M$1110,13,FALSE)</f>
        <v>#N/A</v>
      </c>
      <c r="BC21" s="33" t="e">
        <f>+VLOOKUP(A21,'[23]BASE OTROS'!$A$2:$H$1048576,8,0)</f>
        <v>#N/A</v>
      </c>
      <c r="BD21" s="73" t="e">
        <f>+VLOOKUP(A21,[24]BASE_TI!$A$2:$H$1048576,8,0)</f>
        <v>#N/A</v>
      </c>
    </row>
    <row r="22" spans="1:56" x14ac:dyDescent="0.25">
      <c r="A22" s="35">
        <v>36586</v>
      </c>
      <c r="B22" s="33">
        <f>+VLOOKUP(A22,[20]DEPENDIENTE!$D:$E,2,0)</f>
        <v>129.76311604418819</v>
      </c>
      <c r="C22" s="33">
        <f>+VLOOKUP(A22,[20]DEPENDIENTE!$J:$K,2,0)</f>
        <v>141.10242382349645</v>
      </c>
      <c r="D22" s="33">
        <f>+VLOOKUP(A22,'[21]BASE DIF'!$A$2:$G$1048576,2,0)</f>
        <v>3.2143056923415125E-2</v>
      </c>
      <c r="E22" s="33">
        <f>+VLOOKUP(A22,'[21]BASE DIF'!$A$2:$G$1048576,3,0)</f>
        <v>-5.9945179573477336E-3</v>
      </c>
      <c r="F22" s="59">
        <f>+VLOOKUP(A22,'[21]BASE DIF'!$A$2:$G$1048576,4,0)</f>
        <v>2.0889066725250816E-2</v>
      </c>
      <c r="G22" s="18">
        <f>+VLOOKUP($A22,'[22]BASE PRODUCTIVIDAD'!$A$2:$H$1048576,2,0)</f>
        <v>94.146645578683192</v>
      </c>
      <c r="H22" s="33">
        <f>+VLOOKUP(A22,[24]BASE_TI!$A$2:$G$1048576,2,0)</f>
        <v>62.885711276687353</v>
      </c>
      <c r="I22" s="33">
        <f>+VLOOKUP(A22,[24]BASE_TI!$A$2:$G$1048576,3,0)</f>
        <v>74.198225312082542</v>
      </c>
      <c r="J22" s="33">
        <f>+VLOOKUP(A22,[24]BASE_TI!$A$2:$G$1048576,4,0)</f>
        <v>42.628744709645453</v>
      </c>
      <c r="K22" s="33">
        <f>+VLOOKUP(A22,'[23]BASE OTROS'!$A$2:$F$1048576,5,0)</f>
        <v>28.642897985651452</v>
      </c>
      <c r="L22" s="33">
        <f>+VLOOKUP(A22,[25]BASE_FISCAL!$A$2:$G$1048576,5,0)</f>
        <v>60.873920081540071</v>
      </c>
      <c r="M22" s="33">
        <f>+VLOOKUP(A22,[25]BASE_FISCAL!$A$2:$M$1048576,6,0)</f>
        <v>16.886459008716102</v>
      </c>
      <c r="N22" s="82">
        <f>+VLOOKUP($A22,[25]BASE_FISCAL!$A$2:$G$1048576,2,0)</f>
        <v>77.064268861822356</v>
      </c>
      <c r="O22" s="33">
        <f>+VLOOKUP($A22,[25]BASE_FISCAL!$A$2:$G$1048576,3,0)</f>
        <v>109.22868277303857</v>
      </c>
      <c r="P22" s="33">
        <f>+VLOOKUP($A22,[25]BASE_FISCAL!$A$2:$G$1048576,4,0)</f>
        <v>151.0199313474254</v>
      </c>
      <c r="Q22" s="18">
        <f>+VLOOKUP(A22,'[23]BASE OTROS'!$A$2:$F$1048576,2,0)</f>
        <v>25.299903386571003</v>
      </c>
      <c r="R22" s="33">
        <f>+VLOOKUP(A22,'[23]BASE OTROS'!$A$2:$D$1048576,4,0)</f>
        <v>32.869935335293299</v>
      </c>
      <c r="S22" s="33">
        <f>+VLOOKUP(A22,'[23]BASE OTROS'!$A$2:$D$1048576,3,0)</f>
        <v>1.4698583572198085</v>
      </c>
      <c r="T22" s="33">
        <f>+VLOOKUP(A22,[25]BASE_FISCAL!$A$2:$G$1048576,7,0)</f>
        <v>66.372416676422759</v>
      </c>
      <c r="U22" s="18">
        <f>+VLOOKUP($A22,'[22]BASE PRODUCTIVIDAD'!$A$2:$J$1048576,3,0)</f>
        <v>48.346638115736596</v>
      </c>
      <c r="V22" s="33">
        <f>+VLOOKUP(A22,'[21]BASE DIF'!$A$2:$G$1048576,5,0)</f>
        <v>-1.2931524980288822E-2</v>
      </c>
      <c r="W22" s="33">
        <f>+VLOOKUP(A22,'[21]BASE DIF'!$A$2:$G$1048576,6,0)</f>
        <v>-3.1766046687724314E-2</v>
      </c>
      <c r="X22" s="33">
        <f>+VLOOKUP(A22,'[21]BASE DIF'!$A$2:$G$1048576,7,0)</f>
        <v>-4.4680499136391383E-3</v>
      </c>
      <c r="Y22" s="33">
        <f>+VLOOKUP($A22,[26]base_renta!$A$22:$I$1048576,6,0)</f>
        <v>20.284864948099724</v>
      </c>
      <c r="Z22" s="33">
        <f>+VLOOKUP($A22,[26]base_renta!$A$22:$I$1048576,7,0)</f>
        <v>36.474405605443444</v>
      </c>
      <c r="AA22" s="33">
        <f>+VLOOKUP(A22,'[23]BASE OTROS'!$A$2:$F$1048576,6,0)</f>
        <v>4.0196952227212117</v>
      </c>
      <c r="AB22" s="18">
        <f>+VLOOKUP($A22,'[22]BASE PRODUCTIVIDAD'!$A$2:$H$1048576,4,0)</f>
        <v>1.0648552420931603</v>
      </c>
      <c r="AC22" s="18">
        <f>+VLOOKUP($A22,'[22]BASE PRODUCTIVIDAD'!$A$2:$H$1048576,5,0)</f>
        <v>1.0575681073058769</v>
      </c>
      <c r="AD22" s="33">
        <f>+VLOOKUP(A22,[24]BASE_TI!$A:$G,5,0)</f>
        <v>41.296252846244577</v>
      </c>
      <c r="AE22" s="33">
        <f>+VLOOKUP(A22,[24]BASE_TI!$A:$G,6,0)</f>
        <v>39.446398735119047</v>
      </c>
      <c r="AF22" s="33">
        <f>+VLOOKUP($A22,[26]base_renta!$A$22:$I$1048576,2,0)</f>
        <v>-13.703240772359489</v>
      </c>
      <c r="AG22" s="33">
        <f>+VLOOKUP($A22,[26]base_renta!$A$22:$I$1048576,3,0)</f>
        <v>-27.115617858761581</v>
      </c>
      <c r="AH22" s="33">
        <f>+VLOOKUP($A22,[26]base_renta!$A$22:$I$1048576,4,0)</f>
        <v>-40352.870097213825</v>
      </c>
      <c r="AI22" s="33">
        <f>+VLOOKUP($A22,[26]base_renta!$A$22:$I$1048576,5,0)</f>
        <v>-2.357552330497882</v>
      </c>
      <c r="AJ22" s="33">
        <f>+VLOOKUP(A22,[24]BASE_TI!$A$2:$G$1048576,7,0)</f>
        <v>64.863651024904044</v>
      </c>
      <c r="AK22" s="33">
        <f>+VLOOKUP($A22,[26]base_renta!$A$22:$I$1048576,8,0)</f>
        <v>16.189540657343681</v>
      </c>
      <c r="AL22" s="18">
        <f>+VLOOKUP($A22,'[22]BASE PRODUCTIVIDAD'!$A$2:$H$1048576,8,0)</f>
        <v>120.93360500622261</v>
      </c>
      <c r="AM22" s="18">
        <f>+VLOOKUP($A22,'[22]BASE PRODUCTIVIDAD'!$A$2:$H$1048576,6,0)</f>
        <v>1.2310607002699949</v>
      </c>
      <c r="AN22" s="18">
        <f>+VLOOKUP($A22,'[22]BASE PRODUCTIVIDAD'!$A$2:$H$1048576,7,0)</f>
        <v>1.2047992608762077</v>
      </c>
      <c r="AO22" s="33">
        <f>+VLOOKUP($A22,[26]base_renta!$A$22:$I$1048576,9,0)</f>
        <v>-3508.4578723410914</v>
      </c>
      <c r="AP22" s="33">
        <f>+VLOOKUP(A22,[25]BASE_FISCAL!$A$2:$M$1048576,8,0)</f>
        <v>14.418278605121545</v>
      </c>
      <c r="AQ22" s="33">
        <f>+VLOOKUP(A22,[25]BASE_FISCAL!$A$2:$M$1048576,11,0)</f>
        <v>32.397295859459632</v>
      </c>
      <c r="AR22" s="33">
        <f>+VLOOKUP($A22,'[22]BASE PRODUCTIVIDAD'!$A$2:$I$1048576,9,0)</f>
        <v>95.501065408273377</v>
      </c>
      <c r="AS22" s="33">
        <f>+VLOOKUP($A22,'[22]BASE PRODUCTIVIDAD'!$A$2:$J$1048576,10,0)</f>
        <v>48.297225615342555</v>
      </c>
      <c r="AT22" s="33">
        <f>+VLOOKUP(A22,'[23]BASE OTROS'!$A$2:$G$1048576,7,0)</f>
        <v>477.08212560386465</v>
      </c>
      <c r="AU22" s="33">
        <f>+VLOOKUP($A22,'[21]BASE DIF'!$A$1:$I$1100,8,FALSE)</f>
        <v>2.8693872990263491E-2</v>
      </c>
      <c r="AV22" s="33">
        <f>+VLOOKUP($A22,'[21]BASE DIF'!$A$1:$I$1100,9,FALSE)</f>
        <v>3.6195399711436149E-3</v>
      </c>
      <c r="AW22" s="33">
        <f>+VLOOKUP(A22,[25]BASE_FISCAL!$A$2:$M$1048576,9,0)</f>
        <v>16.512357811137811</v>
      </c>
      <c r="AX22" s="33">
        <f>+VLOOKUP(A22,[25]BASE_FISCAL!$A$2:$M$1048576,10,0)</f>
        <v>23.469413595280411</v>
      </c>
      <c r="AY22" s="33">
        <f>+VLOOKUP($A22,'[21]BASE DIF'!$A$1:$K$1110,10,FALSE)</f>
        <v>-4.3386814677186497E-2</v>
      </c>
      <c r="AZ22" s="33">
        <f>+VLOOKUP($A22,'[21]BASE DIF'!$A$1:$K$1110,11,FALSE)</f>
        <v>-6.7882035281688652E-2</v>
      </c>
      <c r="BA22" s="33">
        <f>+VLOOKUP($A22,'[21]BASE DIF'!$A$1:$M$1110,12,FALSE)</f>
        <v>4.3213978831999622E-3</v>
      </c>
      <c r="BB22" s="33">
        <f>+VLOOKUP($A22,'[21]BASE DIF'!$A$1:$M$1110,13,FALSE)</f>
        <v>-2.0173822721302193E-2</v>
      </c>
      <c r="BC22" s="33">
        <f>+VLOOKUP(A22,'[23]BASE OTROS'!$A$2:$H$1048576,8,0)</f>
        <v>342.9454823784979</v>
      </c>
      <c r="BD22" s="73">
        <f>+VLOOKUP(A22,[24]BASE_TI!$A$2:$H$1048576,8,0)</f>
        <v>101.84493566442144</v>
      </c>
    </row>
    <row r="23" spans="1:56" x14ac:dyDescent="0.25">
      <c r="A23" s="35">
        <v>36678</v>
      </c>
      <c r="B23" s="33">
        <f>+VLOOKUP(A23,[20]DEPENDIENTE!$D:$E,2,0)</f>
        <v>133.92153656244693</v>
      </c>
      <c r="C23" s="33">
        <f>+VLOOKUP(A23,[20]DEPENDIENTE!$J:$K,2,0)</f>
        <v>145.94636350712707</v>
      </c>
      <c r="D23" s="33">
        <f>+VLOOKUP(A23,'[21]BASE DIF'!$A$2:$G$1048576,2,0)</f>
        <v>2.4904540739517866E-2</v>
      </c>
      <c r="E23" s="33">
        <f>+VLOOKUP(A23,'[21]BASE DIF'!$A$2:$G$1048576,3,0)</f>
        <v>-1.4984925202079946E-2</v>
      </c>
      <c r="F23" s="59">
        <f>+VLOOKUP(A23,'[21]BASE DIF'!$A$2:$G$1048576,4,0)</f>
        <v>1.6656682680448176E-2</v>
      </c>
      <c r="G23" s="18">
        <f>+VLOOKUP($A23,'[22]BASE PRODUCTIVIDAD'!$A$2:$H$1048576,2,0)</f>
        <v>93.787516111300334</v>
      </c>
      <c r="H23" s="33">
        <f>+VLOOKUP(A23,[24]BASE_TI!$A$2:$G$1048576,2,0)</f>
        <v>61.721586366884843</v>
      </c>
      <c r="I23" s="33">
        <f>+VLOOKUP(A23,[24]BASE_TI!$A$2:$G$1048576,3,0)</f>
        <v>74.113782124013966</v>
      </c>
      <c r="J23" s="33">
        <f>+VLOOKUP(A23,[24]BASE_TI!$A$2:$G$1048576,4,0)</f>
        <v>41.537120055590563</v>
      </c>
      <c r="K23" s="33">
        <f>+VLOOKUP(A23,'[23]BASE OTROS'!$A$2:$F$1048576,5,0)</f>
        <v>28.853773358151795</v>
      </c>
      <c r="L23" s="33">
        <f>+VLOOKUP(A23,[25]BASE_FISCAL!$A$2:$G$1048576,5,0)</f>
        <v>61.219420466360837</v>
      </c>
      <c r="M23" s="33">
        <f>+VLOOKUP(A23,[25]BASE_FISCAL!$A$2:$M$1048576,6,0)</f>
        <v>16.926615701828279</v>
      </c>
      <c r="N23" s="82">
        <f>+VLOOKUP($A23,[25]BASE_FISCAL!$A$2:$G$1048576,2,0)</f>
        <v>75.002832329560306</v>
      </c>
      <c r="O23" s="33">
        <f>+VLOOKUP($A23,[25]BASE_FISCAL!$A$2:$G$1048576,3,0)</f>
        <v>118.27717563411805</v>
      </c>
      <c r="P23" s="33">
        <f>+VLOOKUP($A23,[25]BASE_FISCAL!$A$2:$G$1048576,4,0)</f>
        <v>150.91101917668064</v>
      </c>
      <c r="Q23" s="18">
        <f>+VLOOKUP(A23,'[23]BASE OTROS'!$A$2:$F$1048576,2,0)</f>
        <v>23.993589376981358</v>
      </c>
      <c r="R23" s="33">
        <f>+VLOOKUP(A23,'[23]BASE OTROS'!$A$2:$D$1048576,4,0)</f>
        <v>31.584443961906096</v>
      </c>
      <c r="S23" s="33">
        <f>+VLOOKUP(A23,'[23]BASE OTROS'!$A$2:$D$1048576,3,0)</f>
        <v>1.4959421083071465</v>
      </c>
      <c r="T23" s="33">
        <f>+VLOOKUP(A23,[25]BASE_FISCAL!$A$2:$G$1048576,7,0)</f>
        <v>66.218387594204771</v>
      </c>
      <c r="U23" s="18">
        <f>+VLOOKUP($A23,'[22]BASE PRODUCTIVIDAD'!$A$2:$J$1048576,3,0)</f>
        <v>48.081052487637578</v>
      </c>
      <c r="V23" s="33">
        <f>+VLOOKUP(A23,'[21]BASE DIF'!$A$2:$G$1048576,5,0)</f>
        <v>-3.1040785374345958E-2</v>
      </c>
      <c r="W23" s="33">
        <f>+VLOOKUP(A23,'[21]BASE DIF'!$A$2:$G$1048576,6,0)</f>
        <v>-4.0898056318808163E-2</v>
      </c>
      <c r="X23" s="33">
        <f>+VLOOKUP(A23,'[21]BASE DIF'!$A$2:$G$1048576,7,0)</f>
        <v>-1.3278635975543018E-2</v>
      </c>
      <c r="Y23" s="33">
        <f>+VLOOKUP($A23,[26]base_renta!$A$22:$I$1048576,6,0)</f>
        <v>20.552538877195506</v>
      </c>
      <c r="Z23" s="33">
        <f>+VLOOKUP($A23,[26]base_renta!$A$22:$I$1048576,7,0)</f>
        <v>36.620609853001184</v>
      </c>
      <c r="AA23" s="33">
        <f>+VLOOKUP(A23,'[23]BASE OTROS'!$A$2:$F$1048576,6,0)</f>
        <v>3.7613352816357666</v>
      </c>
      <c r="AB23" s="18">
        <f>+VLOOKUP($A23,'[22]BASE PRODUCTIVIDAD'!$A$2:$H$1048576,4,0)</f>
        <v>1.0769891186085965</v>
      </c>
      <c r="AC23" s="18">
        <f>+VLOOKUP($A23,'[22]BASE PRODUCTIVIDAD'!$A$2:$H$1048576,5,0)</f>
        <v>1.0699741704897923</v>
      </c>
      <c r="AD23" s="33">
        <f>+VLOOKUP(A23,[24]BASE_TI!$A:$G,5,0)</f>
        <v>40.370875371512334</v>
      </c>
      <c r="AE23" s="33">
        <f>+VLOOKUP(A23,[24]BASE_TI!$A:$G,6,0)</f>
        <v>39.831325678385078</v>
      </c>
      <c r="AF23" s="33">
        <f>+VLOOKUP($A23,[26]base_renta!$A$22:$I$1048576,2,0)</f>
        <v>-13.275602839355169</v>
      </c>
      <c r="AG23" s="33">
        <f>+VLOOKUP($A23,[26]base_renta!$A$22:$I$1048576,3,0)</f>
        <v>-24.579157021823885</v>
      </c>
      <c r="AH23" s="33">
        <f>+VLOOKUP($A23,[26]base_renta!$A$22:$I$1048576,4,0)</f>
        <v>-35852.143194300974</v>
      </c>
      <c r="AI23" s="33">
        <f>+VLOOKUP($A23,[26]base_renta!$A$22:$I$1048576,5,0)</f>
        <v>-2.2735720245187094</v>
      </c>
      <c r="AJ23" s="33">
        <f>+VLOOKUP(A23,[24]BASE_TI!$A$2:$G$1048576,7,0)</f>
        <v>67.504546051977371</v>
      </c>
      <c r="AK23" s="33">
        <f>+VLOOKUP($A23,[26]base_renta!$A$22:$I$1048576,8,0)</f>
        <v>16.068070975805643</v>
      </c>
      <c r="AL23" s="18">
        <f>+VLOOKUP($A23,'[22]BASE PRODUCTIVIDAD'!$A$2:$H$1048576,8,0)</f>
        <v>122.79284102329085</v>
      </c>
      <c r="AM23" s="18">
        <f>+VLOOKUP($A23,'[22]BASE PRODUCTIVIDAD'!$A$2:$H$1048576,6,0)</f>
        <v>1.2530935598578083</v>
      </c>
      <c r="AN23" s="18">
        <f>+VLOOKUP($A23,'[22]BASE PRODUCTIVIDAD'!$A$2:$H$1048576,7,0)</f>
        <v>1.2263621074040558</v>
      </c>
      <c r="AO23" s="33">
        <f>+VLOOKUP($A23,[26]base_renta!$A$22:$I$1048576,9,0)</f>
        <v>-3316.32324547284</v>
      </c>
      <c r="AP23" s="33">
        <f>+VLOOKUP(A23,[25]BASE_FISCAL!$A$2:$M$1048576,8,0)</f>
        <v>14.379168638727577</v>
      </c>
      <c r="AQ23" s="33">
        <f>+VLOOKUP(A23,[25]BASE_FISCAL!$A$2:$M$1048576,11,0)</f>
        <v>31.678166187290159</v>
      </c>
      <c r="AR23" s="33">
        <f>+VLOOKUP($A23,'[22]BASE PRODUCTIVIDAD'!$A$2:$I$1048576,9,0)</f>
        <v>94.803755470271028</v>
      </c>
      <c r="AS23" s="33">
        <f>+VLOOKUP($A23,'[22]BASE PRODUCTIVIDAD'!$A$2:$J$1048576,10,0)</f>
        <v>48.27091067987709</v>
      </c>
      <c r="AT23" s="33">
        <f>+VLOOKUP(A23,'[23]BASE OTROS'!$A$2:$G$1048576,7,0)</f>
        <v>721.971673254282</v>
      </c>
      <c r="AU23" s="33">
        <f>+VLOOKUP($A23,'[21]BASE DIF'!$A$1:$I$1100,8,FALSE)</f>
        <v>5.0922526960363923E-2</v>
      </c>
      <c r="AV23" s="33">
        <f>+VLOOKUP($A23,'[21]BASE DIF'!$A$1:$I$1100,9,FALSE)</f>
        <v>4.1996472079965264E-2</v>
      </c>
      <c r="AW23" s="33">
        <f>+VLOOKUP(A23,[25]BASE_FISCAL!$A$2:$M$1048576,9,0)</f>
        <v>15.715354708085044</v>
      </c>
      <c r="AX23" s="33">
        <f>+VLOOKUP(A23,[25]BASE_FISCAL!$A$2:$M$1048576,10,0)</f>
        <v>24.912000050677825</v>
      </c>
      <c r="AY23" s="33">
        <f>+VLOOKUP($A23,'[21]BASE DIF'!$A$1:$K$1110,10,FALSE)</f>
        <v>-8.128487654104917E-2</v>
      </c>
      <c r="AZ23" s="33">
        <f>+VLOOKUP($A23,'[21]BASE DIF'!$A$1:$K$1110,11,FALSE)</f>
        <v>-9.0125343056844234E-2</v>
      </c>
      <c r="BA23" s="33">
        <f>+VLOOKUP($A23,'[21]BASE DIF'!$A$1:$M$1110,12,FALSE)</f>
        <v>-9.0877092156209649E-3</v>
      </c>
      <c r="BB23" s="33">
        <f>+VLOOKUP($A23,'[21]BASE DIF'!$A$1:$M$1110,13,FALSE)</f>
        <v>-1.7928175731416029E-2</v>
      </c>
      <c r="BC23" s="33">
        <f>+VLOOKUP(A23,'[23]BASE OTROS'!$A$2:$H$1048576,8,0)</f>
        <v>518.98176531851038</v>
      </c>
      <c r="BD23" s="73">
        <f>+VLOOKUP(A23,[24]BASE_TI!$A$2:$H$1048576,8,0)</f>
        <v>99.016438225926436</v>
      </c>
    </row>
    <row r="24" spans="1:56" x14ac:dyDescent="0.25">
      <c r="A24" s="35">
        <v>36770</v>
      </c>
      <c r="B24" s="33">
        <f>+VLOOKUP(A24,[20]DEPENDIENTE!$D:$E,2,0)</f>
        <v>142.38121350499958</v>
      </c>
      <c r="C24" s="33">
        <f>+VLOOKUP(A24,[20]DEPENDIENTE!$J:$K,2,0)</f>
        <v>155.90991964910839</v>
      </c>
      <c r="D24" s="33">
        <f>+VLOOKUP(A24,'[21]BASE DIF'!$A$2:$G$1048576,2,0)</f>
        <v>5.2701925931288418E-2</v>
      </c>
      <c r="E24" s="33">
        <f>+VLOOKUP(A24,'[21]BASE DIF'!$A$2:$G$1048576,3,0)</f>
        <v>7.995578734942832E-5</v>
      </c>
      <c r="F24" s="59">
        <f>+VLOOKUP(A24,'[21]BASE DIF'!$A$2:$G$1048576,4,0)</f>
        <v>3.0609917627072436E-2</v>
      </c>
      <c r="G24" s="18">
        <f>+VLOOKUP($A24,'[22]BASE PRODUCTIVIDAD'!$A$2:$H$1048576,2,0)</f>
        <v>89.680515915613782</v>
      </c>
      <c r="H24" s="33">
        <f>+VLOOKUP(A24,[24]BASE_TI!$A$2:$G$1048576,2,0)</f>
        <v>62.8989487310564</v>
      </c>
      <c r="I24" s="33">
        <f>+VLOOKUP(A24,[24]BASE_TI!$A$2:$G$1048576,3,0)</f>
        <v>75.757450893988803</v>
      </c>
      <c r="J24" s="33">
        <f>+VLOOKUP(A24,[24]BASE_TI!$A$2:$G$1048576,4,0)</f>
        <v>44.25343916931751</v>
      </c>
      <c r="K24" s="33">
        <f>+VLOOKUP(A24,'[23]BASE OTROS'!$A$2:$F$1048576,5,0)</f>
        <v>29.03614880630791</v>
      </c>
      <c r="L24" s="33">
        <f>+VLOOKUP(A24,[25]BASE_FISCAL!$A$2:$G$1048576,5,0)</f>
        <v>61.393866416852987</v>
      </c>
      <c r="M24" s="33">
        <f>+VLOOKUP(A24,[25]BASE_FISCAL!$A$2:$M$1048576,6,0)</f>
        <v>16.927656129901404</v>
      </c>
      <c r="N24" s="82">
        <f>+VLOOKUP($A24,[25]BASE_FISCAL!$A$2:$G$1048576,2,0)</f>
        <v>75.143615056140604</v>
      </c>
      <c r="O24" s="33">
        <f>+VLOOKUP($A24,[25]BASE_FISCAL!$A$2:$G$1048576,3,0)</f>
        <v>126.33367759279851</v>
      </c>
      <c r="P24" s="33">
        <f>+VLOOKUP($A24,[25]BASE_FISCAL!$A$2:$G$1048576,4,0)</f>
        <v>151.5694304912027</v>
      </c>
      <c r="Q24" s="18">
        <f>+VLOOKUP(A24,'[23]BASE OTROS'!$A$2:$F$1048576,2,0)</f>
        <v>22.895485731976514</v>
      </c>
      <c r="R24" s="33">
        <f>+VLOOKUP(A24,'[23]BASE OTROS'!$A$2:$D$1048576,4,0)</f>
        <v>31.036275144199266</v>
      </c>
      <c r="S24" s="33">
        <f>+VLOOKUP(A24,'[23]BASE OTROS'!$A$2:$D$1048576,3,0)</f>
        <v>1.6245136250804375</v>
      </c>
      <c r="T24" s="33">
        <f>+VLOOKUP(A24,[25]BASE_FISCAL!$A$2:$G$1048576,7,0)</f>
        <v>66.270208161313633</v>
      </c>
      <c r="U24" s="18">
        <f>+VLOOKUP($A24,'[22]BASE PRODUCTIVIDAD'!$A$2:$J$1048576,3,0)</f>
        <v>48.319815353926394</v>
      </c>
      <c r="V24" s="33">
        <f>+VLOOKUP(A24,'[21]BASE DIF'!$A$2:$G$1048576,5,0)</f>
        <v>-1.5049490445888214E-2</v>
      </c>
      <c r="W24" s="33">
        <f>+VLOOKUP(A24,'[21]BASE DIF'!$A$2:$G$1048576,6,0)</f>
        <v>-2.7690063480473315E-2</v>
      </c>
      <c r="X24" s="33">
        <f>+VLOOKUP(A24,'[21]BASE DIF'!$A$2:$G$1048576,7,0)</f>
        <v>1.7004586159272694E-3</v>
      </c>
      <c r="Y24" s="33">
        <f>+VLOOKUP($A24,[26]base_renta!$A$22:$I$1048576,6,0)</f>
        <v>20.820212806291288</v>
      </c>
      <c r="Z24" s="33">
        <f>+VLOOKUP($A24,[26]base_renta!$A$22:$I$1048576,7,0)</f>
        <v>36.766814100558925</v>
      </c>
      <c r="AA24" s="33">
        <f>+VLOOKUP(A24,'[23]BASE OTROS'!$A$2:$F$1048576,6,0)</f>
        <v>4.030254689852284</v>
      </c>
      <c r="AB24" s="18">
        <f>+VLOOKUP($A24,'[22]BASE PRODUCTIVIDAD'!$A$2:$H$1048576,4,0)</f>
        <v>1.082081453323567</v>
      </c>
      <c r="AC24" s="18">
        <f>+VLOOKUP($A24,'[22]BASE PRODUCTIVIDAD'!$A$2:$H$1048576,5,0)</f>
        <v>1.0776958729559785</v>
      </c>
      <c r="AD24" s="33">
        <f>+VLOOKUP(A24,[24]BASE_TI!$A:$G,5,0)</f>
        <v>44.114439464453341</v>
      </c>
      <c r="AE24" s="33">
        <f>+VLOOKUP(A24,[24]BASE_TI!$A:$G,6,0)</f>
        <v>44.413638709356938</v>
      </c>
      <c r="AF24" s="33">
        <f>+VLOOKUP($A24,[26]base_renta!$A$22:$I$1048576,2,0)</f>
        <v>-13.324617050919334</v>
      </c>
      <c r="AG24" s="33">
        <f>+VLOOKUP($A24,[26]base_renta!$A$22:$I$1048576,3,0)</f>
        <v>-23.697863402226176</v>
      </c>
      <c r="AH24" s="33">
        <f>+VLOOKUP($A24,[26]base_renta!$A$22:$I$1048576,4,0)</f>
        <v>-34400.164886308929</v>
      </c>
      <c r="AI24" s="33">
        <f>+VLOOKUP($A24,[26]base_renta!$A$22:$I$1048576,5,0)</f>
        <v>-2.2512970232114871</v>
      </c>
      <c r="AJ24" s="33">
        <f>+VLOOKUP(A24,[24]BASE_TI!$A$2:$G$1048576,7,0)</f>
        <v>75.112823720644911</v>
      </c>
      <c r="AK24" s="33">
        <f>+VLOOKUP($A24,[26]base_renta!$A$22:$I$1048576,8,0)</f>
        <v>15.946601294267605</v>
      </c>
      <c r="AL24" s="18">
        <f>+VLOOKUP($A24,'[22]BASE PRODUCTIVIDAD'!$A$2:$H$1048576,8,0)</f>
        <v>121.89968863377401</v>
      </c>
      <c r="AM24" s="18">
        <f>+VLOOKUP($A24,'[22]BASE PRODUCTIVIDAD'!$A$2:$H$1048576,6,0)</f>
        <v>1.2473629176730137</v>
      </c>
      <c r="AN24" s="18">
        <f>+VLOOKUP($A24,'[22]BASE PRODUCTIVIDAD'!$A$2:$H$1048576,7,0)</f>
        <v>1.2207537133849204</v>
      </c>
      <c r="AO24" s="33">
        <f>+VLOOKUP($A24,[26]base_renta!$A$22:$I$1048576,9,0)</f>
        <v>-3268.0156641993485</v>
      </c>
      <c r="AP24" s="33">
        <f>+VLOOKUP(A24,[25]BASE_FISCAL!$A$2:$M$1048576,8,0)</f>
        <v>14.331293087974997</v>
      </c>
      <c r="AQ24" s="33">
        <f>+VLOOKUP(A24,[25]BASE_FISCAL!$A$2:$M$1048576,11,0)</f>
        <v>31.22059744529998</v>
      </c>
      <c r="AR24" s="33">
        <f>+VLOOKUP($A24,'[22]BASE PRODUCTIVIDAD'!$A$2:$I$1048576,9,0)</f>
        <v>93.245835362253374</v>
      </c>
      <c r="AS24" s="33">
        <f>+VLOOKUP($A24,'[22]BASE PRODUCTIVIDAD'!$A$2:$J$1048576,10,0)</f>
        <v>48.246142040641921</v>
      </c>
      <c r="AT24" s="33">
        <f>+VLOOKUP(A24,'[23]BASE OTROS'!$A$2:$G$1048576,7,0)</f>
        <v>702.23257418909589</v>
      </c>
      <c r="AU24" s="33">
        <f>+VLOOKUP($A24,'[21]BASE DIF'!$A$1:$I$1100,8,FALSE)</f>
        <v>5.7028168918455524E-2</v>
      </c>
      <c r="AV24" s="33">
        <f>+VLOOKUP($A24,'[21]BASE DIF'!$A$1:$I$1100,9,FALSE)</f>
        <v>4.5346467975612148E-2</v>
      </c>
      <c r="AW24" s="33">
        <f>+VLOOKUP(A24,[25]BASE_FISCAL!$A$2:$M$1048576,9,0)</f>
        <v>15.467597356196015</v>
      </c>
      <c r="AX24" s="33">
        <f>+VLOOKUP(A24,[25]BASE_FISCAL!$A$2:$M$1048576,10,0)</f>
        <v>26.097566207177557</v>
      </c>
      <c r="AY24" s="33">
        <f>+VLOOKUP($A24,'[21]BASE DIF'!$A$1:$K$1110,10,FALSE)</f>
        <v>-7.3667898994507791E-2</v>
      </c>
      <c r="AZ24" s="33">
        <f>+VLOOKUP($A24,'[21]BASE DIF'!$A$1:$K$1110,11,FALSE)</f>
        <v>-8.5208425543886218E-2</v>
      </c>
      <c r="BA24" s="33">
        <f>+VLOOKUP($A24,'[21]BASE DIF'!$A$1:$M$1110,12,FALSE)</f>
        <v>-3.4446415755982063E-3</v>
      </c>
      <c r="BB24" s="33">
        <f>+VLOOKUP($A24,'[21]BASE DIF'!$A$1:$M$1110,13,FALSE)</f>
        <v>-1.4985168124976633E-2</v>
      </c>
      <c r="BC24" s="33">
        <f>+VLOOKUP(A24,'[23]BASE OTROS'!$A$2:$H$1048576,8,0)</f>
        <v>504.79252097811764</v>
      </c>
      <c r="BD24" s="73">
        <f>+VLOOKUP(A24,[24]BASE_TI!$A$2:$H$1048576,8,0)</f>
        <v>100.98362308369394</v>
      </c>
    </row>
    <row r="25" spans="1:56" x14ac:dyDescent="0.25">
      <c r="A25" s="35">
        <v>36861</v>
      </c>
      <c r="B25" s="33">
        <f>+VLOOKUP(A25,[20]DEPENDIENTE!$D:$E,2,0)</f>
        <v>139.13406439147843</v>
      </c>
      <c r="C25" s="33">
        <f>+VLOOKUP(A25,[20]DEPENDIENTE!$J:$K,2,0)</f>
        <v>153.83738709756093</v>
      </c>
      <c r="D25" s="33">
        <f>+VLOOKUP(A25,'[21]BASE DIF'!$A$2:$G$1048576,2,0)</f>
        <v>6.1654039753798129E-2</v>
      </c>
      <c r="E25" s="33">
        <f>+VLOOKUP(A25,'[21]BASE DIF'!$A$2:$G$1048576,3,0)</f>
        <v>8.6596880101894591E-3</v>
      </c>
      <c r="F25" s="59">
        <f>+VLOOKUP(A25,'[21]BASE DIF'!$A$2:$G$1048576,4,0)</f>
        <v>3.9052860216968188E-2</v>
      </c>
      <c r="G25" s="18">
        <f>+VLOOKUP($A25,'[22]BASE PRODUCTIVIDAD'!$A$2:$H$1048576,2,0)</f>
        <v>90.369776626502968</v>
      </c>
      <c r="H25" s="33">
        <f>+VLOOKUP(A25,[24]BASE_TI!$A$2:$G$1048576,2,0)</f>
        <v>63.580435815743641</v>
      </c>
      <c r="I25" s="33">
        <f>+VLOOKUP(A25,[24]BASE_TI!$A$2:$G$1048576,3,0)</f>
        <v>73.351272061856349</v>
      </c>
      <c r="J25" s="33">
        <f>+VLOOKUP(A25,[24]BASE_TI!$A$2:$G$1048576,4,0)</f>
        <v>46.671612753945382</v>
      </c>
      <c r="K25" s="33">
        <f>+VLOOKUP(A25,'[23]BASE OTROS'!$A$2:$F$1048576,5,0)</f>
        <v>29.322418939235373</v>
      </c>
      <c r="L25" s="33">
        <f>+VLOOKUP(A25,[25]BASE_FISCAL!$A$2:$G$1048576,5,0)</f>
        <v>61.463333106858258</v>
      </c>
      <c r="M25" s="33">
        <f>+VLOOKUP(A25,[25]BASE_FISCAL!$A$2:$M$1048576,6,0)</f>
        <v>16.923642667991906</v>
      </c>
      <c r="N25" s="82">
        <f>+VLOOKUP($A25,[25]BASE_FISCAL!$A$2:$G$1048576,2,0)</f>
        <v>76.029328345682998</v>
      </c>
      <c r="O25" s="33">
        <f>+VLOOKUP($A25,[25]BASE_FISCAL!$A$2:$G$1048576,3,0)</f>
        <v>135.46743366299697</v>
      </c>
      <c r="P25" s="33">
        <f>+VLOOKUP($A25,[25]BASE_FISCAL!$A$2:$G$1048576,4,0)</f>
        <v>154.18419940860824</v>
      </c>
      <c r="Q25" s="18">
        <f>+VLOOKUP(A25,'[23]BASE OTROS'!$A$2:$F$1048576,2,0)</f>
        <v>21.719549342745992</v>
      </c>
      <c r="R25" s="33">
        <f>+VLOOKUP(A25,'[23]BASE OTROS'!$A$2:$D$1048576,4,0)</f>
        <v>31.504026853935514</v>
      </c>
      <c r="S25" s="33">
        <f>+VLOOKUP(A25,'[23]BASE OTROS'!$A$2:$D$1048576,3,0)</f>
        <v>1.7157048192801165</v>
      </c>
      <c r="T25" s="33">
        <f>+VLOOKUP(A25,[25]BASE_FISCAL!$A$2:$G$1048576,7,0)</f>
        <v>66.22729168506963</v>
      </c>
      <c r="U25" s="18">
        <f>+VLOOKUP($A25,'[22]BASE PRODUCTIVIDAD'!$A$2:$J$1048576,3,0)</f>
        <v>49.079814929721159</v>
      </c>
      <c r="V25" s="33">
        <f>+VLOOKUP(A25,'[21]BASE DIF'!$A$2:$G$1048576,5,0)</f>
        <v>-5.6421543213969194E-3</v>
      </c>
      <c r="W25" s="33">
        <f>+VLOOKUP(A25,'[21]BASE DIF'!$A$2:$G$1048576,6,0)</f>
        <v>-1.9471611014107326E-2</v>
      </c>
      <c r="X25" s="33">
        <f>+VLOOKUP(A25,'[21]BASE DIF'!$A$2:$G$1048576,7,0)</f>
        <v>9.9294281387471983E-3</v>
      </c>
      <c r="Y25" s="33">
        <f>+VLOOKUP($A25,[26]base_renta!$A$22:$I$1048576,6,0)</f>
        <v>20.75147014522382</v>
      </c>
      <c r="Z25" s="33">
        <f>+VLOOKUP($A25,[26]base_renta!$A$22:$I$1048576,7,0)</f>
        <v>36.313983653836985</v>
      </c>
      <c r="AA25" s="33">
        <f>+VLOOKUP(A25,'[23]BASE OTROS'!$A$2:$F$1048576,6,0)</f>
        <v>4.0528631620896549</v>
      </c>
      <c r="AB25" s="18">
        <f>+VLOOKUP($A25,'[22]BASE PRODUCTIVIDAD'!$A$2:$H$1048576,4,0)</f>
        <v>1.0885243818460895</v>
      </c>
      <c r="AC25" s="18">
        <f>+VLOOKUP($A25,'[22]BASE PRODUCTIVIDAD'!$A$2:$H$1048576,5,0)</f>
        <v>1.0835247125162049</v>
      </c>
      <c r="AD25" s="33">
        <f>+VLOOKUP(A25,[24]BASE_TI!$A:$G,5,0)</f>
        <v>42.372571857273215</v>
      </c>
      <c r="AE25" s="33">
        <f>+VLOOKUP(A25,[24]BASE_TI!$A:$G,6,0)</f>
        <v>43.658244338462389</v>
      </c>
      <c r="AF25" s="33">
        <f>+VLOOKUP($A25,[26]base_renta!$A$22:$I$1048576,2,0)</f>
        <v>-12.398492637825148</v>
      </c>
      <c r="AG25" s="33">
        <f>+VLOOKUP($A25,[26]base_renta!$A$22:$I$1048576,3,0)</f>
        <v>-22.315492872598409</v>
      </c>
      <c r="AH25" s="33">
        <f>+VLOOKUP($A25,[26]base_renta!$A$22:$I$1048576,4,0)</f>
        <v>-32328.03433832711</v>
      </c>
      <c r="AI25" s="33">
        <f>+VLOOKUP($A25,[26]base_renta!$A$22:$I$1048576,5,0)</f>
        <v>-2.1199718228968489</v>
      </c>
      <c r="AJ25" s="33">
        <f>+VLOOKUP(A25,[24]BASE_TI!$A$2:$G$1048576,7,0)</f>
        <v>70.989924194084779</v>
      </c>
      <c r="AK25" s="33">
        <f>+VLOOKUP($A25,[26]base_renta!$A$22:$I$1048576,8,0)</f>
        <v>15.562513508613158</v>
      </c>
      <c r="AL25" s="18">
        <f>+VLOOKUP($A25,'[22]BASE PRODUCTIVIDAD'!$A$2:$H$1048576,8,0)</f>
        <v>122.46023887175748</v>
      </c>
      <c r="AM25" s="18">
        <f>+VLOOKUP($A25,'[22]BASE PRODUCTIVIDAD'!$A$2:$H$1048576,6,0)</f>
        <v>1.2564110628061946</v>
      </c>
      <c r="AN25" s="18">
        <f>+VLOOKUP($A25,'[22]BASE PRODUCTIVIDAD'!$A$2:$H$1048576,7,0)</f>
        <v>1.2296088401600389</v>
      </c>
      <c r="AO25" s="33">
        <f>+VLOOKUP($A25,[26]base_renta!$A$22:$I$1048576,9,0)</f>
        <v>-3071.1632621410758</v>
      </c>
      <c r="AP25" s="33">
        <f>+VLOOKUP(A25,[25]BASE_FISCAL!$A$2:$M$1048576,8,0)</f>
        <v>14.260849152070652</v>
      </c>
      <c r="AQ25" s="33">
        <f>+VLOOKUP(A25,[25]BASE_FISCAL!$A$2:$M$1048576,11,0)</f>
        <v>31.430109628902592</v>
      </c>
      <c r="AR25" s="33">
        <f>+VLOOKUP($A25,'[22]BASE PRODUCTIVIDAD'!$A$2:$I$1048576,9,0)</f>
        <v>91.945733170197045</v>
      </c>
      <c r="AS25" s="33">
        <f>+VLOOKUP($A25,'[22]BASE PRODUCTIVIDAD'!$A$2:$J$1048576,10,0)</f>
        <v>48.456269425284894</v>
      </c>
      <c r="AT25" s="33">
        <f>+VLOOKUP(A25,'[23]BASE OTROS'!$A$2:$G$1048576,7,0)</f>
        <v>772.13203463203456</v>
      </c>
      <c r="AU25" s="33">
        <f>+VLOOKUP($A25,'[21]BASE DIF'!$A$1:$I$1100,8,FALSE)</f>
        <v>6.8474379753466597E-2</v>
      </c>
      <c r="AV25" s="33">
        <f>+VLOOKUP($A25,'[21]BASE DIF'!$A$1:$I$1100,9,FALSE)</f>
        <v>6.0996249100450539E-2</v>
      </c>
      <c r="AW25" s="33">
        <f>+VLOOKUP(A25,[25]BASE_FISCAL!$A$2:$M$1048576,9,0)</f>
        <v>15.510386661524796</v>
      </c>
      <c r="AX25" s="33">
        <f>+VLOOKUP(A25,[25]BASE_FISCAL!$A$2:$M$1048576,10,0)</f>
        <v>27.636292181700579</v>
      </c>
      <c r="AY25" s="33">
        <f>+VLOOKUP($A25,'[21]BASE DIF'!$A$1:$K$1110,10,FALSE)</f>
        <v>-7.7725180030691149E-2</v>
      </c>
      <c r="AZ25" s="33">
        <f>+VLOOKUP($A25,'[21]BASE DIF'!$A$1:$K$1110,11,FALSE)</f>
        <v>-8.526804721805567E-2</v>
      </c>
      <c r="BA25" s="33">
        <f>+VLOOKUP($A25,'[21]BASE DIF'!$A$1:$M$1110,12,FALSE)</f>
        <v>-5.1197656748769305E-4</v>
      </c>
      <c r="BB25" s="33">
        <f>+VLOOKUP($A25,'[21]BASE DIF'!$A$1:$M$1110,13,FALSE)</f>
        <v>-8.0548437548522145E-3</v>
      </c>
      <c r="BC25" s="33">
        <f>+VLOOKUP(A25,'[23]BASE OTROS'!$A$2:$H$1048576,8,0)</f>
        <v>555.03901501571806</v>
      </c>
      <c r="BD25" s="73">
        <f>+VLOOKUP(A25,[24]BASE_TI!$A$2:$H$1048576,8,0)</f>
        <v>98.155003025958237</v>
      </c>
    </row>
    <row r="26" spans="1:56" x14ac:dyDescent="0.25">
      <c r="A26" s="35">
        <v>36951</v>
      </c>
      <c r="B26" s="33">
        <f>+VLOOKUP(A26,[20]DEPENDIENTE!$D:$E,2,0)</f>
        <v>142.1815750535097</v>
      </c>
      <c r="C26" s="33">
        <f>+VLOOKUP(A26,[20]DEPENDIENTE!$J:$K,2,0)</f>
        <v>156.52828114941596</v>
      </c>
      <c r="D26" s="33">
        <f>+VLOOKUP(A26,'[21]BASE DIF'!$A$2:$G$1048576,2,0)</f>
        <v>8.6152944666596287E-2</v>
      </c>
      <c r="E26" s="33">
        <f>+VLOOKUP(A26,'[21]BASE DIF'!$A$2:$G$1048576,3,0)</f>
        <v>2.9965191228818355E-2</v>
      </c>
      <c r="F26" s="59">
        <f>+VLOOKUP(A26,'[21]BASE DIF'!$A$2:$G$1048576,4,0)</f>
        <v>4.7750228185980959E-2</v>
      </c>
      <c r="G26" s="18">
        <f>+VLOOKUP($A26,'[22]BASE PRODUCTIVIDAD'!$A$2:$H$1048576,2,0)</f>
        <v>90.007801085471428</v>
      </c>
      <c r="H26" s="33">
        <f>+VLOOKUP(A26,[24]BASE_TI!$A$2:$G$1048576,2,0)</f>
        <v>60.551221483837359</v>
      </c>
      <c r="I26" s="33">
        <f>+VLOOKUP(A26,[24]BASE_TI!$A$2:$G$1048576,3,0)</f>
        <v>70.898309234254668</v>
      </c>
      <c r="J26" s="33">
        <f>+VLOOKUP(A26,[24]BASE_TI!$A$2:$G$1048576,4,0)</f>
        <v>41.914097025857117</v>
      </c>
      <c r="K26" s="33">
        <f>+VLOOKUP(A26,'[23]BASE OTROS'!$A$2:$F$1048576,5,0)</f>
        <v>29.677002531873519</v>
      </c>
      <c r="L26" s="33">
        <f>+VLOOKUP(A26,[25]BASE_FISCAL!$A$2:$G$1048576,5,0)</f>
        <v>62.015207116328554</v>
      </c>
      <c r="M26" s="33">
        <f>+VLOOKUP(A26,[25]BASE_FISCAL!$A$2:$M$1048576,6,0)</f>
        <v>17.006292903718258</v>
      </c>
      <c r="N26" s="82">
        <f>+VLOOKUP($A26,[25]BASE_FISCAL!$A$2:$G$1048576,2,0)</f>
        <v>78.817452128428471</v>
      </c>
      <c r="O26" s="33">
        <f>+VLOOKUP($A26,[25]BASE_FISCAL!$A$2:$G$1048576,3,0)</f>
        <v>144.11855561866841</v>
      </c>
      <c r="P26" s="33">
        <f>+VLOOKUP($A26,[25]BASE_FISCAL!$A$2:$G$1048576,4,0)</f>
        <v>156.36550777867598</v>
      </c>
      <c r="Q26" s="18">
        <f>+VLOOKUP(A26,'[23]BASE OTROS'!$A$2:$F$1048576,2,0)</f>
        <v>21.140227343630375</v>
      </c>
      <c r="R26" s="33">
        <f>+VLOOKUP(A26,'[23]BASE OTROS'!$A$2:$D$1048576,4,0)</f>
        <v>29.876579755177623</v>
      </c>
      <c r="S26" s="33">
        <f>+VLOOKUP(A26,'[23]BASE OTROS'!$A$2:$D$1048576,3,0)</f>
        <v>1.7603061138136373</v>
      </c>
      <c r="T26" s="33">
        <f>+VLOOKUP(A26,[25]BASE_FISCAL!$A$2:$G$1048576,7,0)</f>
        <v>66.121691763600211</v>
      </c>
      <c r="U26" s="18">
        <f>+VLOOKUP($A26,'[22]BASE PRODUCTIVIDAD'!$A$2:$J$1048576,3,0)</f>
        <v>48.391976780218556</v>
      </c>
      <c r="V26" s="33">
        <f>+VLOOKUP(A26,'[21]BASE DIF'!$A$2:$G$1048576,5,0)</f>
        <v>1.1428813854650999E-2</v>
      </c>
      <c r="W26" s="33">
        <f>+VLOOKUP(A26,'[21]BASE DIF'!$A$2:$G$1048576,6,0)</f>
        <v>-2.5684991010979097E-3</v>
      </c>
      <c r="X26" s="33">
        <f>+VLOOKUP(A26,'[21]BASE DIF'!$A$2:$G$1048576,7,0)</f>
        <v>3.151551263657093E-2</v>
      </c>
      <c r="Y26" s="33">
        <f>+VLOOKUP($A26,[26]base_renta!$A$22:$I$1048576,6,0)</f>
        <v>21.297803442075253</v>
      </c>
      <c r="Z26" s="33">
        <f>+VLOOKUP($A26,[26]base_renta!$A$22:$I$1048576,7,0)</f>
        <v>36.989991978289503</v>
      </c>
      <c r="AA26" s="33">
        <f>+VLOOKUP(A26,'[23]BASE OTROS'!$A$2:$F$1048576,6,0)</f>
        <v>4.1775402312262084</v>
      </c>
      <c r="AB26" s="18">
        <f>+VLOOKUP($A26,'[22]BASE PRODUCTIVIDAD'!$A$2:$H$1048576,4,0)</f>
        <v>1.0794137665783012</v>
      </c>
      <c r="AC26" s="18">
        <f>+VLOOKUP($A26,'[22]BASE PRODUCTIVIDAD'!$A$2:$H$1048576,5,0)</f>
        <v>1.0736346882686005</v>
      </c>
      <c r="AD26" s="33">
        <f>+VLOOKUP(A26,[24]BASE_TI!$A:$G,5,0)</f>
        <v>37.395772807281261</v>
      </c>
      <c r="AE26" s="33">
        <f>+VLOOKUP(A26,[24]BASE_TI!$A:$G,6,0)</f>
        <v>37.735595972498579</v>
      </c>
      <c r="AF26" s="33">
        <f>+VLOOKUP($A26,[26]base_renta!$A$22:$I$1048576,2,0)</f>
        <v>-11.601242416198623</v>
      </c>
      <c r="AG26" s="33">
        <f>+VLOOKUP($A26,[26]base_renta!$A$22:$I$1048576,3,0)</f>
        <v>-23.037028373820053</v>
      </c>
      <c r="AH26" s="33">
        <f>+VLOOKUP($A26,[26]base_renta!$A$22:$I$1048576,4,0)</f>
        <v>-32601.430791473136</v>
      </c>
      <c r="AI26" s="33">
        <f>+VLOOKUP($A26,[26]base_renta!$A$22:$I$1048576,5,0)</f>
        <v>-1.9860147848075513</v>
      </c>
      <c r="AJ26" s="33">
        <f>+VLOOKUP(A26,[24]BASE_TI!$A$2:$G$1048576,7,0)</f>
        <v>63.039662049703303</v>
      </c>
      <c r="AK26" s="33">
        <f>+VLOOKUP($A26,[26]base_renta!$A$22:$I$1048576,8,0)</f>
        <v>15.69218853621425</v>
      </c>
      <c r="AL26" s="18">
        <f>+VLOOKUP($A26,'[22]BASE PRODUCTIVIDAD'!$A$2:$H$1048576,8,0)</f>
        <v>122.45730001803624</v>
      </c>
      <c r="AM26" s="18">
        <f>+VLOOKUP($A26,'[22]BASE PRODUCTIVIDAD'!$A$2:$H$1048576,6,0)</f>
        <v>1.2432808806974964</v>
      </c>
      <c r="AN26" s="18">
        <f>+VLOOKUP($A26,'[22]BASE PRODUCTIVIDAD'!$A$2:$H$1048576,7,0)</f>
        <v>1.2197830012193767</v>
      </c>
      <c r="AO26" s="33">
        <f>+VLOOKUP($A26,[26]base_renta!$A$22:$I$1048576,9,0)</f>
        <v>-2810.5588319423214</v>
      </c>
      <c r="AP26" s="33">
        <f>+VLOOKUP(A26,[25]BASE_FISCAL!$A$2:$M$1048576,8,0)</f>
        <v>14.346224340148472</v>
      </c>
      <c r="AQ26" s="33">
        <f>+VLOOKUP(A26,[25]BASE_FISCAL!$A$2:$M$1048576,11,0)</f>
        <v>31.761319792609477</v>
      </c>
      <c r="AR26" s="33">
        <f>+VLOOKUP($A26,'[22]BASE PRODUCTIVIDAD'!$A$2:$I$1048576,9,0)</f>
        <v>90.929923237025363</v>
      </c>
      <c r="AS26" s="33">
        <f>+VLOOKUP($A26,'[22]BASE PRODUCTIVIDAD'!$A$2:$J$1048576,10,0)</f>
        <v>48.468474507549736</v>
      </c>
      <c r="AT26" s="33">
        <f>+VLOOKUP(A26,'[23]BASE OTROS'!$A$2:$G$1048576,7,0)</f>
        <v>666.32101449275353</v>
      </c>
      <c r="AU26" s="33">
        <f>+VLOOKUP($A26,'[21]BASE DIF'!$A$1:$I$1100,8,FALSE)</f>
        <v>6.2599351470759457E-2</v>
      </c>
      <c r="AV26" s="33">
        <f>+VLOOKUP($A26,'[21]BASE DIF'!$A$1:$I$1100,9,FALSE)</f>
        <v>5.1388299199183418E-2</v>
      </c>
      <c r="AW26" s="33">
        <f>+VLOOKUP(A26,[25]BASE_FISCAL!$A$2:$M$1048576,9,0)</f>
        <v>16.012475085464125</v>
      </c>
      <c r="AX26" s="33">
        <f>+VLOOKUP(A26,[25]BASE_FISCAL!$A$2:$M$1048576,10,0)</f>
        <v>29.28940226042101</v>
      </c>
      <c r="AY26" s="33">
        <f>+VLOOKUP($A26,'[21]BASE DIF'!$A$1:$K$1110,10,FALSE)</f>
        <v>-5.3011764673456821E-2</v>
      </c>
      <c r="AZ26" s="33">
        <f>+VLOOKUP($A26,'[21]BASE DIF'!$A$1:$K$1110,11,FALSE)</f>
        <v>-6.4179651583054956E-2</v>
      </c>
      <c r="BA26" s="33">
        <f>+VLOOKUP($A26,'[21]BASE DIF'!$A$1:$M$1110,12,FALSE)</f>
        <v>1.3620336775818531E-2</v>
      </c>
      <c r="BB26" s="33">
        <f>+VLOOKUP($A26,'[21]BASE DIF'!$A$1:$M$1110,13,FALSE)</f>
        <v>2.4524498662203964E-3</v>
      </c>
      <c r="BC26" s="33">
        <f>+VLOOKUP(A26,'[23]BASE OTROS'!$A$2:$H$1048576,8,0)</f>
        <v>478.97787292892104</v>
      </c>
      <c r="BD26" s="73">
        <f>+VLOOKUP(A26,[24]BASE_TI!$A$2:$H$1048576,8,0)</f>
        <v>97.637847619799587</v>
      </c>
    </row>
    <row r="27" spans="1:56" x14ac:dyDescent="0.25">
      <c r="A27" s="35">
        <v>37043</v>
      </c>
      <c r="B27" s="33">
        <f>+VLOOKUP(A27,[20]DEPENDIENTE!$D:$E,2,0)</f>
        <v>141.9328913354434</v>
      </c>
      <c r="C27" s="33">
        <f>+VLOOKUP(A27,[20]DEPENDIENTE!$J:$K,2,0)</f>
        <v>158.24563286999427</v>
      </c>
      <c r="D27" s="33">
        <f>+VLOOKUP(A27,'[21]BASE DIF'!$A$2:$G$1048576,2,0)</f>
        <v>0.1055208198769817</v>
      </c>
      <c r="E27" s="33">
        <f>+VLOOKUP(A27,'[21]BASE DIF'!$A$2:$G$1048576,3,0)</f>
        <v>3.6905026623738735E-2</v>
      </c>
      <c r="F27" s="59">
        <f>+VLOOKUP(A27,'[21]BASE DIF'!$A$2:$G$1048576,4,0)</f>
        <v>4.4478685136938978E-2</v>
      </c>
      <c r="G27" s="18">
        <f>+VLOOKUP($A27,'[22]BASE PRODUCTIVIDAD'!$A$2:$H$1048576,2,0)</f>
        <v>90.154549756367601</v>
      </c>
      <c r="H27" s="33">
        <f>+VLOOKUP(A27,[24]BASE_TI!$A$2:$G$1048576,2,0)</f>
        <v>62.646915656975047</v>
      </c>
      <c r="I27" s="33">
        <f>+VLOOKUP(A27,[24]BASE_TI!$A$2:$G$1048576,3,0)</f>
        <v>71.661311811527924</v>
      </c>
      <c r="J27" s="33">
        <f>+VLOOKUP(A27,[24]BASE_TI!$A$2:$G$1048576,4,0)</f>
        <v>43.991315682490807</v>
      </c>
      <c r="K27" s="33">
        <f>+VLOOKUP(A27,'[23]BASE OTROS'!$A$2:$F$1048576,5,0)</f>
        <v>30.045024488208337</v>
      </c>
      <c r="L27" s="33">
        <f>+VLOOKUP(A27,[25]BASE_FISCAL!$A$2:$G$1048576,5,0)</f>
        <v>62.340838937082353</v>
      </c>
      <c r="M27" s="33">
        <f>+VLOOKUP(A27,[25]BASE_FISCAL!$A$2:$M$1048576,6,0)</f>
        <v>17.022910069362911</v>
      </c>
      <c r="N27" s="82">
        <f>+VLOOKUP($A27,[25]BASE_FISCAL!$A$2:$G$1048576,2,0)</f>
        <v>82.197857384113533</v>
      </c>
      <c r="O27" s="33">
        <f>+VLOOKUP($A27,[25]BASE_FISCAL!$A$2:$G$1048576,3,0)</f>
        <v>151.00406484596115</v>
      </c>
      <c r="P27" s="33">
        <f>+VLOOKUP($A27,[25]BASE_FISCAL!$A$2:$G$1048576,4,0)</f>
        <v>159.39511157744815</v>
      </c>
      <c r="Q27" s="18">
        <f>+VLOOKUP(A27,'[23]BASE OTROS'!$A$2:$F$1048576,2,0)</f>
        <v>20.999366254247644</v>
      </c>
      <c r="R27" s="33">
        <f>+VLOOKUP(A27,'[23]BASE OTROS'!$A$2:$D$1048576,4,0)</f>
        <v>31.954034031625479</v>
      </c>
      <c r="S27" s="33">
        <f>+VLOOKUP(A27,'[23]BASE OTROS'!$A$2:$D$1048576,3,0)</f>
        <v>2.1618987402833918</v>
      </c>
      <c r="T27" s="33">
        <f>+VLOOKUP(A27,[25]BASE_FISCAL!$A$2:$G$1048576,7,0)</f>
        <v>66.005840898709579</v>
      </c>
      <c r="U27" s="18">
        <f>+VLOOKUP($A27,'[22]BASE PRODUCTIVIDAD'!$A$2:$J$1048576,3,0)</f>
        <v>48.088614970497851</v>
      </c>
      <c r="V27" s="33">
        <f>+VLOOKUP(A27,'[21]BASE DIF'!$A$2:$G$1048576,5,0)</f>
        <v>1.8793181310611917E-2</v>
      </c>
      <c r="W27" s="33">
        <f>+VLOOKUP(A27,'[21]BASE DIF'!$A$2:$G$1048576,6,0)</f>
        <v>5.4790770879213913E-3</v>
      </c>
      <c r="X27" s="33">
        <f>+VLOOKUP(A27,'[21]BASE DIF'!$A$2:$G$1048576,7,0)</f>
        <v>3.8520895852395931E-2</v>
      </c>
      <c r="Y27" s="33">
        <f>+VLOOKUP($A27,[26]base_renta!$A$22:$I$1048576,6,0)</f>
        <v>22.794306211731772</v>
      </c>
      <c r="Z27" s="33">
        <f>+VLOOKUP($A27,[26]base_renta!$A$22:$I$1048576,7,0)</f>
        <v>38.475081097387879</v>
      </c>
      <c r="AA27" s="33">
        <f>+VLOOKUP(A27,'[23]BASE OTROS'!$A$2:$F$1048576,6,0)</f>
        <v>4.3369406890575641</v>
      </c>
      <c r="AB27" s="18">
        <f>+VLOOKUP($A27,'[22]BASE PRODUCTIVIDAD'!$A$2:$H$1048576,4,0)</f>
        <v>1.0851133992493363</v>
      </c>
      <c r="AC27" s="18">
        <f>+VLOOKUP($A27,'[22]BASE PRODUCTIVIDAD'!$A$2:$H$1048576,5,0)</f>
        <v>1.0806901805339961</v>
      </c>
      <c r="AD27" s="33">
        <f>+VLOOKUP(A27,[24]BASE_TI!$A:$G,5,0)</f>
        <v>36.930057989984064</v>
      </c>
      <c r="AE27" s="33">
        <f>+VLOOKUP(A27,[24]BASE_TI!$A:$G,6,0)</f>
        <v>39.453535635222771</v>
      </c>
      <c r="AF27" s="33">
        <f>+VLOOKUP($A27,[26]base_renta!$A$22:$I$1048576,2,0)</f>
        <v>-10.606607325230394</v>
      </c>
      <c r="AG27" s="33">
        <f>+VLOOKUP($A27,[26]base_renta!$A$22:$I$1048576,3,0)</f>
        <v>-24.989626036358104</v>
      </c>
      <c r="AH27" s="33">
        <f>+VLOOKUP($A27,[26]base_renta!$A$22:$I$1048576,4,0)</f>
        <v>-34803.465848382788</v>
      </c>
      <c r="AI27" s="33">
        <f>+VLOOKUP($A27,[26]base_renta!$A$22:$I$1048576,5,0)</f>
        <v>-1.8351756620450483</v>
      </c>
      <c r="AJ27" s="33">
        <f>+VLOOKUP(A27,[24]BASE_TI!$A$2:$G$1048576,7,0)</f>
        <v>65.423866460829117</v>
      </c>
      <c r="AK27" s="33">
        <f>+VLOOKUP($A27,[26]base_renta!$A$22:$I$1048576,8,0)</f>
        <v>15.680774885656113</v>
      </c>
      <c r="AL27" s="18">
        <f>+VLOOKUP($A27,'[22]BASE PRODUCTIVIDAD'!$A$2:$H$1048576,8,0)</f>
        <v>122.62775339130407</v>
      </c>
      <c r="AM27" s="18">
        <f>+VLOOKUP($A27,'[22]BASE PRODUCTIVIDAD'!$A$2:$H$1048576,6,0)</f>
        <v>1.2479359620716788</v>
      </c>
      <c r="AN27" s="18">
        <f>+VLOOKUP($A27,'[22]BASE PRODUCTIVIDAD'!$A$2:$H$1048576,7,0)</f>
        <v>1.2243501020392131</v>
      </c>
      <c r="AO27" s="33">
        <f>+VLOOKUP($A27,[26]base_renta!$A$22:$I$1048576,9,0)</f>
        <v>-2555.879523240611</v>
      </c>
      <c r="AP27" s="33">
        <f>+VLOOKUP(A27,[25]BASE_FISCAL!$A$2:$M$1048576,8,0)</f>
        <v>14.371035432027579</v>
      </c>
      <c r="AQ27" s="33">
        <f>+VLOOKUP(A27,[25]BASE_FISCAL!$A$2:$M$1048576,11,0)</f>
        <v>32.273269951297138</v>
      </c>
      <c r="AR27" s="33">
        <f>+VLOOKUP($A27,'[22]BASE PRODUCTIVIDAD'!$A$2:$I$1048576,9,0)</f>
        <v>90.053052610320208</v>
      </c>
      <c r="AS27" s="33">
        <f>+VLOOKUP($A27,'[22]BASE PRODUCTIVIDAD'!$A$2:$J$1048576,10,0)</f>
        <v>48.469706607917338</v>
      </c>
      <c r="AT27" s="33">
        <f>+VLOOKUP(A27,'[23]BASE OTROS'!$A$2:$G$1048576,7,0)</f>
        <v>599.85714285714278</v>
      </c>
      <c r="AU27" s="33">
        <f>+VLOOKUP($A27,'[21]BASE DIF'!$A$1:$I$1100,8,FALSE)</f>
        <v>5.5927758780035752E-2</v>
      </c>
      <c r="AV27" s="33">
        <f>+VLOOKUP($A27,'[21]BASE DIF'!$A$1:$I$1100,9,FALSE)</f>
        <v>4.7244733759877366E-2</v>
      </c>
      <c r="AW27" s="33">
        <f>+VLOOKUP(A27,[25]BASE_FISCAL!$A$2:$M$1048576,9,0)</f>
        <v>16.641848570765426</v>
      </c>
      <c r="AX27" s="33">
        <f>+VLOOKUP(A27,[25]BASE_FISCAL!$A$2:$M$1048576,10,0)</f>
        <v>30.620587186789226</v>
      </c>
      <c r="AY27" s="33">
        <f>+VLOOKUP($A27,'[21]BASE DIF'!$A$1:$K$1110,10,FALSE)</f>
        <v>-3.6098223874108298E-2</v>
      </c>
      <c r="AZ27" s="33">
        <f>+VLOOKUP($A27,'[21]BASE DIF'!$A$1:$K$1110,11,FALSE)</f>
        <v>-4.4701457203764033E-2</v>
      </c>
      <c r="BA27" s="33">
        <f>+VLOOKUP($A27,'[21]BASE DIF'!$A$1:$M$1110,12,FALSE)</f>
        <v>2.3887490411605983E-2</v>
      </c>
      <c r="BB27" s="33">
        <f>+VLOOKUP($A27,'[21]BASE DIF'!$A$1:$M$1110,13,FALSE)</f>
        <v>1.5284257081950248E-2</v>
      </c>
      <c r="BC27" s="33">
        <f>+VLOOKUP(A27,'[23]BASE OTROS'!$A$2:$H$1048576,8,0)</f>
        <v>431.20101587319641</v>
      </c>
      <c r="BD27" s="73">
        <f>+VLOOKUP(A27,[24]BASE_TI!$A$2:$H$1048576,8,0)</f>
        <v>99.377359202402076</v>
      </c>
    </row>
    <row r="28" spans="1:56" x14ac:dyDescent="0.25">
      <c r="A28" s="35">
        <v>37135</v>
      </c>
      <c r="B28" s="33">
        <f>+VLOOKUP(A28,[20]DEPENDIENTE!$D:$E,2,0)</f>
        <v>140.00523478423622</v>
      </c>
      <c r="C28" s="33">
        <f>+VLOOKUP(A28,[20]DEPENDIENTE!$J:$K,2,0)</f>
        <v>156.31921505486704</v>
      </c>
      <c r="D28" s="33">
        <f>+VLOOKUP(A28,'[21]BASE DIF'!$A$2:$G$1048576,2,0)</f>
        <v>9.4686067094344795E-2</v>
      </c>
      <c r="E28" s="33">
        <f>+VLOOKUP(A28,'[21]BASE DIF'!$A$2:$G$1048576,3,0)</f>
        <v>3.2957140728764101E-2</v>
      </c>
      <c r="F28" s="59">
        <f>+VLOOKUP(A28,'[21]BASE DIF'!$A$2:$G$1048576,4,0)</f>
        <v>3.939875579534946E-2</v>
      </c>
      <c r="G28" s="18">
        <f>+VLOOKUP($A28,'[22]BASE PRODUCTIVIDAD'!$A$2:$H$1048576,2,0)</f>
        <v>89.908827958261227</v>
      </c>
      <c r="H28" s="33">
        <f>+VLOOKUP(A28,[24]BASE_TI!$A$2:$G$1048576,2,0)</f>
        <v>62.02546723870784</v>
      </c>
      <c r="I28" s="33">
        <f>+VLOOKUP(A28,[24]BASE_TI!$A$2:$G$1048576,3,0)</f>
        <v>68.328966203911236</v>
      </c>
      <c r="J28" s="33">
        <f>+VLOOKUP(A28,[24]BASE_TI!$A$2:$G$1048576,4,0)</f>
        <v>42.915259866553527</v>
      </c>
      <c r="K28" s="33">
        <f>+VLOOKUP(A28,'[23]BASE OTROS'!$A$2:$F$1048576,5,0)</f>
        <v>30.463252518239269</v>
      </c>
      <c r="L28" s="33">
        <f>+VLOOKUP(A28,[25]BASE_FISCAL!$A$2:$G$1048576,5,0)</f>
        <v>62.788092281250208</v>
      </c>
      <c r="M28" s="33">
        <f>+VLOOKUP(A28,[25]BASE_FISCAL!$A$2:$M$1048576,6,0)</f>
        <v>17.081346420819557</v>
      </c>
      <c r="N28" s="82">
        <f>+VLOOKUP($A28,[25]BASE_FISCAL!$A$2:$G$1048576,2,0)</f>
        <v>81.882359208958036</v>
      </c>
      <c r="O28" s="33">
        <f>+VLOOKUP($A28,[25]BASE_FISCAL!$A$2:$G$1048576,3,0)</f>
        <v>158.01743017336145</v>
      </c>
      <c r="P28" s="33">
        <f>+VLOOKUP($A28,[25]BASE_FISCAL!$A$2:$G$1048576,4,0)</f>
        <v>157.3647232289087</v>
      </c>
      <c r="Q28" s="18">
        <f>+VLOOKUP(A28,'[23]BASE OTROS'!$A$2:$F$1048576,2,0)</f>
        <v>20.648368075143871</v>
      </c>
      <c r="R28" s="33">
        <f>+VLOOKUP(A28,'[23]BASE OTROS'!$A$2:$D$1048576,4,0)</f>
        <v>31.712328379682049</v>
      </c>
      <c r="S28" s="33">
        <f>+VLOOKUP(A28,'[23]BASE OTROS'!$A$2:$D$1048576,3,0)</f>
        <v>1.9414704970270698</v>
      </c>
      <c r="T28" s="33">
        <f>+VLOOKUP(A28,[25]BASE_FISCAL!$A$2:$G$1048576,7,0)</f>
        <v>65.961099573052877</v>
      </c>
      <c r="U28" s="18">
        <f>+VLOOKUP($A28,'[22]BASE PRODUCTIVIDAD'!$A$2:$J$1048576,3,0)</f>
        <v>47.976334267018416</v>
      </c>
      <c r="V28" s="33">
        <f>+VLOOKUP(A28,'[21]BASE DIF'!$A$2:$G$1048576,5,0)</f>
        <v>1.2317189818722873E-2</v>
      </c>
      <c r="W28" s="33">
        <f>+VLOOKUP(A28,'[21]BASE DIF'!$A$2:$G$1048576,6,0)</f>
        <v>1.4532670456823826E-3</v>
      </c>
      <c r="X28" s="33">
        <f>+VLOOKUP(A28,'[21]BASE DIF'!$A$2:$G$1048576,7,0)</f>
        <v>3.40592252188614E-2</v>
      </c>
      <c r="Y28" s="33">
        <f>+VLOOKUP($A28,[26]base_renta!$A$22:$I$1048576,6,0)</f>
        <v>23.148057011637427</v>
      </c>
      <c r="Z28" s="33">
        <f>+VLOOKUP($A28,[26]base_renta!$A$22:$I$1048576,7,0)</f>
        <v>39.003490953794959</v>
      </c>
      <c r="AA28" s="33">
        <f>+VLOOKUP(A28,'[23]BASE OTROS'!$A$2:$F$1048576,6,0)</f>
        <v>4.5164269325065272</v>
      </c>
      <c r="AB28" s="18">
        <f>+VLOOKUP($A28,'[22]BASE PRODUCTIVIDAD'!$A$2:$H$1048576,4,0)</f>
        <v>1.0766217544196488</v>
      </c>
      <c r="AC28" s="18">
        <f>+VLOOKUP($A28,'[22]BASE PRODUCTIVIDAD'!$A$2:$H$1048576,5,0)</f>
        <v>1.0736668753503502</v>
      </c>
      <c r="AD28" s="33">
        <f>+VLOOKUP(A28,[24]BASE_TI!$A:$G,5,0)</f>
        <v>34.87765648770484</v>
      </c>
      <c r="AE28" s="33">
        <f>+VLOOKUP(A28,[24]BASE_TI!$A:$G,6,0)</f>
        <v>36.546235886188782</v>
      </c>
      <c r="AF28" s="33">
        <f>+VLOOKUP($A28,[26]base_renta!$A$22:$I$1048576,2,0)</f>
        <v>-8.9570554432858831</v>
      </c>
      <c r="AG28" s="33">
        <f>+VLOOKUP($A28,[26]base_renta!$A$22:$I$1048576,3,0)</f>
        <v>-24.343698724627398</v>
      </c>
      <c r="AH28" s="33">
        <f>+VLOOKUP($A28,[26]base_renta!$A$22:$I$1048576,4,0)</f>
        <v>-33937.390401600394</v>
      </c>
      <c r="AI28" s="33">
        <f>+VLOOKUP($A28,[26]base_renta!$A$22:$I$1048576,5,0)</f>
        <v>-1.5997287733326575</v>
      </c>
      <c r="AJ28" s="33">
        <f>+VLOOKUP(A28,[24]BASE_TI!$A$2:$G$1048576,7,0)</f>
        <v>66.513683794450358</v>
      </c>
      <c r="AK28" s="33">
        <f>+VLOOKUP($A28,[26]base_renta!$A$22:$I$1048576,8,0)</f>
        <v>15.855433942157529</v>
      </c>
      <c r="AL28" s="18">
        <f>+VLOOKUP($A28,'[22]BASE PRODUCTIVIDAD'!$A$2:$H$1048576,8,0)</f>
        <v>120.82785788005003</v>
      </c>
      <c r="AM28" s="18">
        <f>+VLOOKUP($A28,'[22]BASE PRODUCTIVIDAD'!$A$2:$H$1048576,6,0)</f>
        <v>1.2328370528660686</v>
      </c>
      <c r="AN28" s="18">
        <f>+VLOOKUP($A28,'[22]BASE PRODUCTIVIDAD'!$A$2:$H$1048576,7,0)</f>
        <v>1.2095365606489317</v>
      </c>
      <c r="AO28" s="33">
        <f>+VLOOKUP($A28,[26]base_renta!$A$22:$I$1048576,9,0)</f>
        <v>-2230.1713692480257</v>
      </c>
      <c r="AP28" s="33">
        <f>+VLOOKUP(A28,[25]BASE_FISCAL!$A$2:$M$1048576,8,0)</f>
        <v>14.414039994181035</v>
      </c>
      <c r="AQ28" s="33">
        <f>+VLOOKUP(A28,[25]BASE_FISCAL!$A$2:$M$1048576,11,0)</f>
        <v>31.891606786504195</v>
      </c>
      <c r="AR28" s="33">
        <f>+VLOOKUP($A28,'[22]BASE PRODUCTIVIDAD'!$A$2:$I$1048576,9,0)</f>
        <v>90.109416442851881</v>
      </c>
      <c r="AS28" s="33">
        <f>+VLOOKUP($A28,'[22]BASE PRODUCTIVIDAD'!$A$2:$J$1048576,10,0)</f>
        <v>48.381713092387038</v>
      </c>
      <c r="AT28" s="33">
        <f>+VLOOKUP(A28,'[23]BASE OTROS'!$A$2:$G$1048576,7,0)</f>
        <v>558.67167325428193</v>
      </c>
      <c r="AU28" s="33">
        <f>+VLOOKUP($A28,'[21]BASE DIF'!$A$1:$I$1100,8,FALSE)</f>
        <v>4.3162756240548328E-2</v>
      </c>
      <c r="AV28" s="33">
        <f>+VLOOKUP($A28,'[21]BASE DIF'!$A$1:$I$1100,9,FALSE)</f>
        <v>4.4612800963308885E-2</v>
      </c>
      <c r="AW28" s="33">
        <f>+VLOOKUP(A28,[25]BASE_FISCAL!$A$2:$M$1048576,9,0)</f>
        <v>16.599254353434567</v>
      </c>
      <c r="AX28" s="33">
        <f>+VLOOKUP(A28,[25]BASE_FISCAL!$A$2:$M$1048576,10,0)</f>
        <v>32.096041830172368</v>
      </c>
      <c r="AY28" s="33">
        <f>+VLOOKUP($A28,'[21]BASE DIF'!$A$1:$K$1110,10,FALSE)</f>
        <v>-3.9977355114478988E-2</v>
      </c>
      <c r="AZ28" s="33">
        <f>+VLOOKUP($A28,'[21]BASE DIF'!$A$1:$K$1110,11,FALSE)</f>
        <v>-3.8607988014953146E-2</v>
      </c>
      <c r="BA28" s="33">
        <f>+VLOOKUP($A28,'[21]BASE DIF'!$A$1:$M$1110,12,FALSE)</f>
        <v>1.5889812210949206E-2</v>
      </c>
      <c r="BB28" s="33">
        <f>+VLOOKUP($A28,'[21]BASE DIF'!$A$1:$M$1110,13,FALSE)</f>
        <v>1.7259179310475048E-2</v>
      </c>
      <c r="BC28" s="33">
        <f>+VLOOKUP(A28,'[23]BASE OTROS'!$A$2:$H$1048576,8,0)</f>
        <v>401.59527300018436</v>
      </c>
      <c r="BD28" s="73">
        <f>+VLOOKUP(A28,[24]BASE_TI!$A$2:$H$1048576,8,0)</f>
        <v>95.983392187284423</v>
      </c>
    </row>
    <row r="29" spans="1:56" x14ac:dyDescent="0.25">
      <c r="A29" s="35">
        <v>37226</v>
      </c>
      <c r="B29" s="33">
        <f>+VLOOKUP(A29,[20]DEPENDIENTE!$D:$E,2,0)</f>
        <v>139.85317317374435</v>
      </c>
      <c r="C29" s="33">
        <f>+VLOOKUP(A29,[20]DEPENDIENTE!$J:$K,2,0)</f>
        <v>155.15715387949172</v>
      </c>
      <c r="D29" s="33">
        <f>+VLOOKUP(A29,'[21]BASE DIF'!$A$2:$G$1048576,2,0)</f>
        <v>8.1078732414599619E-2</v>
      </c>
      <c r="E29" s="33">
        <f>+VLOOKUP(A29,'[21]BASE DIF'!$A$2:$G$1048576,3,0)</f>
        <v>3.1918011138206248E-2</v>
      </c>
      <c r="F29" s="59">
        <f>+VLOOKUP(A29,'[21]BASE DIF'!$A$2:$G$1048576,4,0)</f>
        <v>3.3746425238776911E-2</v>
      </c>
      <c r="G29" s="18">
        <f>+VLOOKUP($A29,'[22]BASE PRODUCTIVIDAD'!$A$2:$H$1048576,2,0)</f>
        <v>94.633067575773794</v>
      </c>
      <c r="H29" s="33">
        <f>+VLOOKUP(A29,[24]BASE_TI!$A$2:$G$1048576,2,0)</f>
        <v>57.683152993920061</v>
      </c>
      <c r="I29" s="33">
        <f>+VLOOKUP(A29,[24]BASE_TI!$A$2:$G$1048576,3,0)</f>
        <v>64.270563023728641</v>
      </c>
      <c r="J29" s="33">
        <f>+VLOOKUP(A29,[24]BASE_TI!$A$2:$G$1048576,4,0)</f>
        <v>36.407418362854429</v>
      </c>
      <c r="K29" s="33">
        <f>+VLOOKUP(A29,'[23]BASE OTROS'!$A$2:$F$1048576,5,0)</f>
        <v>30.401732899332291</v>
      </c>
      <c r="L29" s="33">
        <f>+VLOOKUP(A29,[25]BASE_FISCAL!$A$2:$G$1048576,5,0)</f>
        <v>62.810324172626977</v>
      </c>
      <c r="M29" s="33">
        <f>+VLOOKUP(A29,[25]BASE_FISCAL!$A$2:$M$1048576,6,0)</f>
        <v>17.009629470980819</v>
      </c>
      <c r="N29" s="82">
        <f>+VLOOKUP($A29,[25]BASE_FISCAL!$A$2:$G$1048576,2,0)</f>
        <v>83.602570979480419</v>
      </c>
      <c r="O29" s="33">
        <f>+VLOOKUP($A29,[25]BASE_FISCAL!$A$2:$G$1048576,3,0)</f>
        <v>165.34975759614409</v>
      </c>
      <c r="P29" s="33">
        <f>+VLOOKUP($A29,[25]BASE_FISCAL!$A$2:$G$1048576,4,0)</f>
        <v>159.57965445007454</v>
      </c>
      <c r="Q29" s="18">
        <f>+VLOOKUP(A29,'[23]BASE OTROS'!$A$2:$F$1048576,2,0)</f>
        <v>20.402872539072877</v>
      </c>
      <c r="R29" s="33">
        <f>+VLOOKUP(A29,'[23]BASE OTROS'!$A$2:$D$1048576,4,0)</f>
        <v>31.094120114688202</v>
      </c>
      <c r="S29" s="33">
        <f>+VLOOKUP(A29,'[23]BASE OTROS'!$A$2:$D$1048576,3,0)</f>
        <v>2.3098888804349484</v>
      </c>
      <c r="T29" s="33">
        <f>+VLOOKUP(A29,[25]BASE_FISCAL!$A$2:$G$1048576,7,0)</f>
        <v>65.895579062932782</v>
      </c>
      <c r="U29" s="18">
        <f>+VLOOKUP($A29,'[22]BASE PRODUCTIVIDAD'!$A$2:$J$1048576,3,0)</f>
        <v>48.132247445713645</v>
      </c>
      <c r="V29" s="33">
        <f>+VLOOKUP(A29,'[21]BASE DIF'!$A$2:$G$1048576,5,0)</f>
        <v>9.4695573909766573E-3</v>
      </c>
      <c r="W29" s="33">
        <f>+VLOOKUP(A29,'[21]BASE DIF'!$A$2:$G$1048576,6,0)</f>
        <v>1.2562700981590957E-3</v>
      </c>
      <c r="X29" s="33">
        <f>+VLOOKUP(A29,'[21]BASE DIF'!$A$2:$G$1048576,7,0)</f>
        <v>3.3292588708313975E-2</v>
      </c>
      <c r="Y29" s="33">
        <f>+VLOOKUP($A29,[26]base_renta!$A$22:$I$1048576,6,0)</f>
        <v>23.983062295320707</v>
      </c>
      <c r="Z29" s="33">
        <f>+VLOOKUP($A29,[26]base_renta!$A$22:$I$1048576,7,0)</f>
        <v>39.909818346279977</v>
      </c>
      <c r="AA29" s="33">
        <f>+VLOOKUP(A29,'[23]BASE OTROS'!$A$2:$F$1048576,6,0)</f>
        <v>4.4355202796034767</v>
      </c>
      <c r="AB29" s="18">
        <f>+VLOOKUP($A29,'[22]BASE PRODUCTIVIDAD'!$A$2:$H$1048576,4,0)</f>
        <v>1.072759049535688</v>
      </c>
      <c r="AC29" s="18">
        <f>+VLOOKUP($A29,'[22]BASE PRODUCTIVIDAD'!$A$2:$H$1048576,5,0)</f>
        <v>1.0700855700237817</v>
      </c>
      <c r="AD29" s="33">
        <f>+VLOOKUP(A29,[24]BASE_TI!$A:$G,5,0)</f>
        <v>26.985968193745791</v>
      </c>
      <c r="AE29" s="33">
        <f>+VLOOKUP(A29,[24]BASE_TI!$A:$G,6,0)</f>
        <v>28.444002282570427</v>
      </c>
      <c r="AF29" s="33">
        <f>+VLOOKUP($A29,[26]base_renta!$A$22:$I$1048576,2,0)</f>
        <v>-7.4017105730486215</v>
      </c>
      <c r="AG29" s="33">
        <f>+VLOOKUP($A29,[26]base_renta!$A$22:$I$1048576,3,0)</f>
        <v>-25.473397985549092</v>
      </c>
      <c r="AH29" s="33">
        <f>+VLOOKUP($A29,[26]base_renta!$A$22:$I$1048576,4,0)</f>
        <v>-35588.864279373367</v>
      </c>
      <c r="AI29" s="33">
        <f>+VLOOKUP($A29,[26]base_renta!$A$22:$I$1048576,5,0)</f>
        <v>-1.3196055349891005</v>
      </c>
      <c r="AJ29" s="33">
        <f>+VLOOKUP(A29,[24]BASE_TI!$A$2:$G$1048576,7,0)</f>
        <v>62.797930554297722</v>
      </c>
      <c r="AK29" s="33">
        <f>+VLOOKUP($A29,[26]base_renta!$A$22:$I$1048576,8,0)</f>
        <v>15.926756050959275</v>
      </c>
      <c r="AL29" s="18">
        <f>+VLOOKUP($A29,'[22]BASE PRODUCTIVIDAD'!$A$2:$H$1048576,8,0)</f>
        <v>120.11195986942094</v>
      </c>
      <c r="AM29" s="18">
        <f>+VLOOKUP($A29,'[22]BASE PRODUCTIVIDAD'!$A$2:$H$1048576,6,0)</f>
        <v>1.2286778616217517</v>
      </c>
      <c r="AN29" s="18">
        <f>+VLOOKUP($A29,'[22]BASE PRODUCTIVIDAD'!$A$2:$H$1048576,7,0)</f>
        <v>1.2054559776870253</v>
      </c>
      <c r="AO29" s="33">
        <f>+VLOOKUP($A29,[26]base_renta!$A$22:$I$1048576,9,0)</f>
        <v>-1843.6198544724566</v>
      </c>
      <c r="AP29" s="33">
        <f>+VLOOKUP(A29,[25]BASE_FISCAL!$A$2:$M$1048576,8,0)</f>
        <v>14.332889483644953</v>
      </c>
      <c r="AQ29" s="33">
        <f>+VLOOKUP(A29,[25]BASE_FISCAL!$A$2:$M$1048576,11,0)</f>
        <v>32.421199072432216</v>
      </c>
      <c r="AR29" s="33">
        <f>+VLOOKUP($A29,'[22]BASE PRODUCTIVIDAD'!$A$2:$I$1048576,9,0)</f>
        <v>91.158771358592077</v>
      </c>
      <c r="AS29" s="33">
        <f>+VLOOKUP($A29,'[22]BASE PRODUCTIVIDAD'!$A$2:$J$1048576,10,0)</f>
        <v>48.146261988950606</v>
      </c>
      <c r="AT29" s="33">
        <f>+VLOOKUP(A29,'[23]BASE OTROS'!$A$2:$G$1048576,7,0)</f>
        <v>553.58516845473366</v>
      </c>
      <c r="AU29" s="33">
        <f>+VLOOKUP($A29,'[21]BASE DIF'!$A$1:$I$1100,8,FALSE)</f>
        <v>3.642898411685902E-2</v>
      </c>
      <c r="AV29" s="33">
        <f>+VLOOKUP($A29,'[21]BASE DIF'!$A$1:$I$1100,9,FALSE)</f>
        <v>4.7959196987600761E-2</v>
      </c>
      <c r="AW29" s="33">
        <f>+VLOOKUP(A29,[25]BASE_FISCAL!$A$2:$M$1048576,9,0)</f>
        <v>16.991283473331297</v>
      </c>
      <c r="AX29" s="33">
        <f>+VLOOKUP(A29,[25]BASE_FISCAL!$A$2:$M$1048576,10,0)</f>
        <v>33.610660079479985</v>
      </c>
      <c r="AY29" s="33">
        <f>+VLOOKUP($A29,'[21]BASE DIF'!$A$1:$K$1110,10,FALSE)</f>
        <v>-4.7205194092514044E-2</v>
      </c>
      <c r="AZ29" s="33">
        <f>+VLOOKUP($A29,'[21]BASE DIF'!$A$1:$K$1110,11,FALSE)</f>
        <v>-3.6181928564330709E-2</v>
      </c>
      <c r="BA29" s="33">
        <f>+VLOOKUP($A29,'[21]BASE DIF'!$A$1:$M$1110,12,FALSE)</f>
        <v>8.1533227529593244E-3</v>
      </c>
      <c r="BB29" s="33">
        <f>+VLOOKUP($A29,'[21]BASE DIF'!$A$1:$M$1110,13,FALSE)</f>
        <v>1.9176588281142659E-2</v>
      </c>
      <c r="BC29" s="33">
        <f>+VLOOKUP(A29,'[23]BASE OTROS'!$A$2:$H$1048576,8,0)</f>
        <v>397.93889237201961</v>
      </c>
      <c r="BD29" s="73">
        <f>+VLOOKUP(A29,[24]BASE_TI!$A$2:$H$1048576,8,0)</f>
        <v>83.867045621430051</v>
      </c>
    </row>
    <row r="30" spans="1:56" x14ac:dyDescent="0.25">
      <c r="A30" s="35">
        <v>37316</v>
      </c>
      <c r="B30" s="33">
        <f>+VLOOKUP(A30,[20]DEPENDIENTE!$D:$E,2,0)</f>
        <v>132.79790626466342</v>
      </c>
      <c r="C30" s="33">
        <f>+VLOOKUP(A30,[20]DEPENDIENTE!$J:$K,2,0)</f>
        <v>150.36801452459406</v>
      </c>
      <c r="D30" s="33">
        <f>+VLOOKUP(A30,'[21]BASE DIF'!$A$2:$G$1048576,2,0)</f>
        <v>7.605812556110525E-2</v>
      </c>
      <c r="E30" s="33">
        <f>+VLOOKUP(A30,'[21]BASE DIF'!$A$2:$G$1048576,3,0)</f>
        <v>3.3542521891319454E-2</v>
      </c>
      <c r="F30" s="59">
        <f>+VLOOKUP(A30,'[21]BASE DIF'!$A$2:$G$1048576,4,0)</f>
        <v>3.9359521480162307E-2</v>
      </c>
      <c r="G30" s="18">
        <f>+VLOOKUP($A30,'[22]BASE PRODUCTIVIDAD'!$A$2:$H$1048576,2,0)</f>
        <v>96.863696984602072</v>
      </c>
      <c r="H30" s="33">
        <f>+VLOOKUP(A30,[24]BASE_TI!$A$2:$G$1048576,2,0)</f>
        <v>60.361063691574955</v>
      </c>
      <c r="I30" s="33">
        <f>+VLOOKUP(A30,[24]BASE_TI!$A$2:$G$1048576,3,0)</f>
        <v>64.028393827284987</v>
      </c>
      <c r="J30" s="33">
        <f>+VLOOKUP(A30,[24]BASE_TI!$A$2:$G$1048576,4,0)</f>
        <v>39.944131550214038</v>
      </c>
      <c r="K30" s="33">
        <f>+VLOOKUP(A30,'[23]BASE OTROS'!$A$2:$F$1048576,5,0)</f>
        <v>30.05006882707255</v>
      </c>
      <c r="L30" s="33">
        <f>+VLOOKUP(A30,[25]BASE_FISCAL!$A$2:$G$1048576,5,0)</f>
        <v>62.55138802600348</v>
      </c>
      <c r="M30" s="33">
        <f>+VLOOKUP(A30,[25]BASE_FISCAL!$A$2:$M$1048576,6,0)</f>
        <v>16.898949635876988</v>
      </c>
      <c r="N30" s="82">
        <f>+VLOOKUP($A30,[25]BASE_FISCAL!$A$2:$G$1048576,2,0)</f>
        <v>81.959494091192255</v>
      </c>
      <c r="O30" s="33">
        <f>+VLOOKUP($A30,[25]BASE_FISCAL!$A$2:$G$1048576,3,0)</f>
        <v>170.82184979865116</v>
      </c>
      <c r="P30" s="33">
        <f>+VLOOKUP($A30,[25]BASE_FISCAL!$A$2:$G$1048576,4,0)</f>
        <v>155.15796939614495</v>
      </c>
      <c r="Q30" s="18">
        <f>+VLOOKUP(A30,'[23]BASE OTROS'!$A$2:$F$1048576,2,0)</f>
        <v>24.946766705080879</v>
      </c>
      <c r="R30" s="33">
        <f>+VLOOKUP(A30,'[23]BASE OTROS'!$A$2:$D$1048576,4,0)</f>
        <v>31.71731900404059</v>
      </c>
      <c r="S30" s="33">
        <f>+VLOOKUP(A30,'[23]BASE OTROS'!$A$2:$D$1048576,3,0)</f>
        <v>2.0744499448761453</v>
      </c>
      <c r="T30" s="33">
        <f>+VLOOKUP(A30,[25]BASE_FISCAL!$A$2:$G$1048576,7,0)</f>
        <v>65.872515313841092</v>
      </c>
      <c r="U30" s="18">
        <f>+VLOOKUP($A30,'[22]BASE PRODUCTIVIDAD'!$A$2:$J$1048576,3,0)</f>
        <v>48.495651269073669</v>
      </c>
      <c r="V30" s="33">
        <f>+VLOOKUP(A30,'[21]BASE DIF'!$A$2:$G$1048576,5,0)</f>
        <v>1.2484556068045549E-2</v>
      </c>
      <c r="W30" s="33">
        <f>+VLOOKUP(A30,'[21]BASE DIF'!$A$2:$G$1048576,6,0)</f>
        <v>4.6319640478151847E-3</v>
      </c>
      <c r="X30" s="33">
        <f>+VLOOKUP(A30,'[21]BASE DIF'!$A$2:$G$1048576,7,0)</f>
        <v>3.5144798529090693E-2</v>
      </c>
      <c r="Y30" s="33">
        <f>+VLOOKUP($A30,[26]base_renta!$A$22:$I$1048576,6,0)</f>
        <v>23.032967179157872</v>
      </c>
      <c r="Z30" s="33">
        <f>+VLOOKUP($A30,[26]base_renta!$A$22:$I$1048576,7,0)</f>
        <v>38.535426215630622</v>
      </c>
      <c r="AA30" s="33">
        <f>+VLOOKUP(A30,'[23]BASE OTROS'!$A$2:$F$1048576,6,0)</f>
        <v>4.3400089586400439</v>
      </c>
      <c r="AB30" s="18">
        <f>+VLOOKUP($A30,'[22]BASE PRODUCTIVIDAD'!$A$2:$H$1048576,4,0)</f>
        <v>1.0914104033799414</v>
      </c>
      <c r="AC30" s="18">
        <f>+VLOOKUP($A30,'[22]BASE PRODUCTIVIDAD'!$A$2:$H$1048576,5,0)</f>
        <v>1.0907492803128014</v>
      </c>
      <c r="AD30" s="33">
        <f>+VLOOKUP(A30,[24]BASE_TI!$A:$G,5,0)</f>
        <v>28.923349848096386</v>
      </c>
      <c r="AE30" s="33">
        <f>+VLOOKUP(A30,[24]BASE_TI!$A:$G,6,0)</f>
        <v>30.401178164816859</v>
      </c>
      <c r="AF30" s="33">
        <f>+VLOOKUP($A30,[26]base_renta!$A$22:$I$1048576,2,0)</f>
        <v>-6.80981184366268</v>
      </c>
      <c r="AG30" s="33">
        <f>+VLOOKUP($A30,[26]base_renta!$A$22:$I$1048576,3,0)</f>
        <v>-25.722712948480677</v>
      </c>
      <c r="AH30" s="33">
        <f>+VLOOKUP($A30,[26]base_renta!$A$22:$I$1048576,4,0)</f>
        <v>-36195.469871282905</v>
      </c>
      <c r="AI30" s="33">
        <f>+VLOOKUP($A30,[26]base_renta!$A$22:$I$1048576,5,0)</f>
        <v>-1.2218288650528322</v>
      </c>
      <c r="AJ30" s="33">
        <f>+VLOOKUP(A30,[24]BASE_TI!$A$2:$G$1048576,7,0)</f>
        <v>58.658425083294475</v>
      </c>
      <c r="AK30" s="33">
        <f>+VLOOKUP($A30,[26]base_renta!$A$22:$I$1048576,8,0)</f>
        <v>15.502459036472743</v>
      </c>
      <c r="AL30" s="18">
        <f>+VLOOKUP($A30,'[22]BASE PRODUCTIVIDAD'!$A$2:$H$1048576,8,0)</f>
        <v>123.47267183372918</v>
      </c>
      <c r="AM30" s="18">
        <f>+VLOOKUP($A30,'[22]BASE PRODUCTIVIDAD'!$A$2:$H$1048576,6,0)</f>
        <v>1.2500067861037274</v>
      </c>
      <c r="AN30" s="18">
        <f>+VLOOKUP($A30,'[22]BASE PRODUCTIVIDAD'!$A$2:$H$1048576,7,0)</f>
        <v>1.2297781576543196</v>
      </c>
      <c r="AO30" s="33">
        <f>+VLOOKUP($A30,[26]base_renta!$A$22:$I$1048576,9,0)</f>
        <v>-1719.284818885938</v>
      </c>
      <c r="AP30" s="33">
        <f>+VLOOKUP(A30,[25]BASE_FISCAL!$A$2:$M$1048576,8,0)</f>
        <v>14.245806255261334</v>
      </c>
      <c r="AQ30" s="33">
        <f>+VLOOKUP(A30,[25]BASE_FISCAL!$A$2:$M$1048576,11,0)</f>
        <v>31.596206154919273</v>
      </c>
      <c r="AR30" s="33">
        <f>+VLOOKUP($A30,'[22]BASE PRODUCTIVIDAD'!$A$2:$I$1048576,9,0)</f>
        <v>92.861488095082137</v>
      </c>
      <c r="AS30" s="33">
        <f>+VLOOKUP($A30,'[22]BASE PRODUCTIVIDAD'!$A$2:$J$1048576,10,0)</f>
        <v>48.172903728607366</v>
      </c>
      <c r="AT30" s="33">
        <f>+VLOOKUP(A30,'[23]BASE OTROS'!$A$2:$G$1048576,7,0)</f>
        <v>553.41387163561069</v>
      </c>
      <c r="AU30" s="33">
        <f>+VLOOKUP($A30,'[21]BASE DIF'!$A$1:$I$1100,8,FALSE)</f>
        <v>3.8109863617600714E-2</v>
      </c>
      <c r="AV30" s="33">
        <f>+VLOOKUP($A30,'[21]BASE DIF'!$A$1:$I$1100,9,FALSE)</f>
        <v>5.059075760114351E-2</v>
      </c>
      <c r="AW30" s="33">
        <f>+VLOOKUP(A30,[25]BASE_FISCAL!$A$2:$M$1048576,9,0)</f>
        <v>16.689579457794107</v>
      </c>
      <c r="AX30" s="33">
        <f>+VLOOKUP(A30,[25]BASE_FISCAL!$A$2:$M$1048576,10,0)</f>
        <v>34.814849231596327</v>
      </c>
      <c r="AY30" s="33">
        <f>+VLOOKUP($A30,'[21]BASE DIF'!$A$1:$K$1110,10,FALSE)</f>
        <v>-4.7513197982580462E-2</v>
      </c>
      <c r="AZ30" s="33">
        <f>+VLOOKUP($A30,'[21]BASE DIF'!$A$1:$K$1110,11,FALSE)</f>
        <v>-3.550451020654765E-2</v>
      </c>
      <c r="BA30" s="33">
        <f>+VLOOKUP($A30,'[21]BASE DIF'!$A$1:$M$1110,12,FALSE)</f>
        <v>7.8281891809806048E-3</v>
      </c>
      <c r="BB30" s="33">
        <f>+VLOOKUP($A30,'[21]BASE DIF'!$A$1:$M$1110,13,FALSE)</f>
        <v>1.9836876957013416E-2</v>
      </c>
      <c r="BC30" s="33">
        <f>+VLOOKUP(A30,'[23]BASE OTROS'!$A$2:$H$1048576,8,0)</f>
        <v>397.81575745014499</v>
      </c>
      <c r="BD30" s="73">
        <f>+VLOOKUP(A30,[24]BASE_TI!$A$2:$H$1048576,8,0)</f>
        <v>87.624650942982456</v>
      </c>
    </row>
    <row r="31" spans="1:56" x14ac:dyDescent="0.25">
      <c r="A31" s="35">
        <v>37408</v>
      </c>
      <c r="B31" s="33">
        <f>+VLOOKUP(A31,[20]DEPENDIENTE!$D:$E,2,0)</f>
        <v>131.17978744000763</v>
      </c>
      <c r="C31" s="33">
        <f>+VLOOKUP(A31,[20]DEPENDIENTE!$J:$K,2,0)</f>
        <v>150.51409136705891</v>
      </c>
      <c r="D31" s="33">
        <f>+VLOOKUP(A31,'[21]BASE DIF'!$A$2:$G$1048576,2,0)</f>
        <v>7.8710586753500733E-2</v>
      </c>
      <c r="E31" s="33">
        <f>+VLOOKUP(A31,'[21]BASE DIF'!$A$2:$G$1048576,3,0)</f>
        <v>2.5635516236298672E-2</v>
      </c>
      <c r="F31" s="59">
        <f>+VLOOKUP(A31,'[21]BASE DIF'!$A$2:$G$1048576,4,0)</f>
        <v>3.0706075645876352E-2</v>
      </c>
      <c r="G31" s="18">
        <f>+VLOOKUP($A31,'[22]BASE PRODUCTIVIDAD'!$A$2:$H$1048576,2,0)</f>
        <v>98.207117655682254</v>
      </c>
      <c r="H31" s="33">
        <f>+VLOOKUP(A31,[24]BASE_TI!$A$2:$G$1048576,2,0)</f>
        <v>61.266609096463952</v>
      </c>
      <c r="I31" s="33">
        <f>+VLOOKUP(A31,[24]BASE_TI!$A$2:$G$1048576,3,0)</f>
        <v>67.545200071635591</v>
      </c>
      <c r="J31" s="33">
        <f>+VLOOKUP(A31,[24]BASE_TI!$A$2:$G$1048576,4,0)</f>
        <v>42.780113081986613</v>
      </c>
      <c r="K31" s="33">
        <f>+VLOOKUP(A31,'[23]BASE OTROS'!$A$2:$F$1048576,5,0)</f>
        <v>29.731725301823523</v>
      </c>
      <c r="L31" s="33">
        <f>+VLOOKUP(A31,[25]BASE_FISCAL!$A$2:$G$1048576,5,0)</f>
        <v>62.782861247985096</v>
      </c>
      <c r="M31" s="33">
        <f>+VLOOKUP(A31,[25]BASE_FISCAL!$A$2:$M$1048576,6,0)</f>
        <v>16.904422590952812</v>
      </c>
      <c r="N31" s="82">
        <f>+VLOOKUP($A31,[25]BASE_FISCAL!$A$2:$G$1048576,2,0)</f>
        <v>85.051408133036873</v>
      </c>
      <c r="O31" s="33">
        <f>+VLOOKUP($A31,[25]BASE_FISCAL!$A$2:$G$1048576,3,0)</f>
        <v>176.93876820982393</v>
      </c>
      <c r="P31" s="33">
        <f>+VLOOKUP($A31,[25]BASE_FISCAL!$A$2:$G$1048576,4,0)</f>
        <v>159.06902864596935</v>
      </c>
      <c r="Q31" s="18">
        <f>+VLOOKUP(A31,'[23]BASE OTROS'!$A$2:$F$1048576,2,0)</f>
        <v>24.820863897777738</v>
      </c>
      <c r="R31" s="33">
        <f>+VLOOKUP(A31,'[23]BASE OTROS'!$A$2:$D$1048576,4,0)</f>
        <v>30.735744921245288</v>
      </c>
      <c r="S31" s="33">
        <f>+VLOOKUP(A31,'[23]BASE OTROS'!$A$2:$D$1048576,3,0)</f>
        <v>2.1886342414693005</v>
      </c>
      <c r="T31" s="33">
        <f>+VLOOKUP(A31,[25]BASE_FISCAL!$A$2:$G$1048576,7,0)</f>
        <v>66.085379617600537</v>
      </c>
      <c r="U31" s="18">
        <f>+VLOOKUP($A31,'[22]BASE PRODUCTIVIDAD'!$A$2:$J$1048576,3,0)</f>
        <v>49.082343108327173</v>
      </c>
      <c r="V31" s="33">
        <f>+VLOOKUP(A31,'[21]BASE DIF'!$A$2:$G$1048576,5,0)</f>
        <v>8.6837077354413594E-3</v>
      </c>
      <c r="W31" s="33">
        <f>+VLOOKUP(A31,'[21]BASE DIF'!$A$2:$G$1048576,6,0)</f>
        <v>-3.1519404254152228E-3</v>
      </c>
      <c r="X31" s="33">
        <f>+VLOOKUP(A31,'[21]BASE DIF'!$A$2:$G$1048576,7,0)</f>
        <v>2.7168489730642342E-2</v>
      </c>
      <c r="Y31" s="33">
        <f>+VLOOKUP($A31,[26]base_renta!$A$22:$I$1048576,6,0)</f>
        <v>22.095273861087421</v>
      </c>
      <c r="Z31" s="33">
        <f>+VLOOKUP($A31,[26]base_renta!$A$22:$I$1048576,7,0)</f>
        <v>37.12821757172032</v>
      </c>
      <c r="AA31" s="33">
        <f>+VLOOKUP(A31,'[23]BASE OTROS'!$A$2:$F$1048576,6,0)</f>
        <v>4.3681973347086496</v>
      </c>
      <c r="AB31" s="18">
        <f>+VLOOKUP($A31,'[22]BASE PRODUCTIVIDAD'!$A$2:$H$1048576,4,0)</f>
        <v>1.0678358181275871</v>
      </c>
      <c r="AC31" s="18">
        <f>+VLOOKUP($A31,'[22]BASE PRODUCTIVIDAD'!$A$2:$H$1048576,5,0)</f>
        <v>1.0670790432130062</v>
      </c>
      <c r="AD31" s="33">
        <f>+VLOOKUP(A31,[24]BASE_TI!$A:$G,5,0)</f>
        <v>33.80129821155802</v>
      </c>
      <c r="AE31" s="33">
        <f>+VLOOKUP(A31,[24]BASE_TI!$A:$G,6,0)</f>
        <v>35.866488667697858</v>
      </c>
      <c r="AF31" s="33">
        <f>+VLOOKUP($A31,[26]base_renta!$A$22:$I$1048576,2,0)</f>
        <v>-6.6765773831135018</v>
      </c>
      <c r="AG31" s="33">
        <f>+VLOOKUP($A31,[26]base_renta!$A$22:$I$1048576,3,0)</f>
        <v>-25.868850407611134</v>
      </c>
      <c r="AH31" s="33">
        <f>+VLOOKUP($A31,[26]base_renta!$A$22:$I$1048576,4,0)</f>
        <v>-36902.967940717266</v>
      </c>
      <c r="AI31" s="33">
        <f>+VLOOKUP($A31,[26]base_renta!$A$22:$I$1048576,5,0)</f>
        <v>-1.2287703943615289</v>
      </c>
      <c r="AJ31" s="33">
        <f>+VLOOKUP(A31,[24]BASE_TI!$A$2:$G$1048576,7,0)</f>
        <v>64.979893684609578</v>
      </c>
      <c r="AK31" s="33">
        <f>+VLOOKUP($A31,[26]base_renta!$A$22:$I$1048576,8,0)</f>
        <v>15.032943710632896</v>
      </c>
      <c r="AL31" s="18">
        <f>+VLOOKUP($A31,'[22]BASE PRODUCTIVIDAD'!$A$2:$H$1048576,8,0)</f>
        <v>119.82636123548036</v>
      </c>
      <c r="AM31" s="18">
        <f>+VLOOKUP($A31,'[22]BASE PRODUCTIVIDAD'!$A$2:$H$1048576,6,0)</f>
        <v>1.2157921614312091</v>
      </c>
      <c r="AN31" s="18">
        <f>+VLOOKUP($A31,'[22]BASE PRODUCTIVIDAD'!$A$2:$H$1048576,7,0)</f>
        <v>1.1961172219199179</v>
      </c>
      <c r="AO31" s="33">
        <f>+VLOOKUP($A31,[26]base_renta!$A$22:$I$1048576,9,0)</f>
        <v>-1752.8909771840702</v>
      </c>
      <c r="AP31" s="33">
        <f>+VLOOKUP(A31,[25]BASE_FISCAL!$A$2:$M$1048576,8,0)</f>
        <v>14.157779017433562</v>
      </c>
      <c r="AQ31" s="33">
        <f>+VLOOKUP(A31,[25]BASE_FISCAL!$A$2:$M$1048576,11,0)</f>
        <v>32.234163964347992</v>
      </c>
      <c r="AR31" s="33">
        <f>+VLOOKUP($A31,'[22]BASE PRODUCTIVIDAD'!$A$2:$I$1048576,9,0)</f>
        <v>94.882534227820329</v>
      </c>
      <c r="AS31" s="33">
        <f>+VLOOKUP($A31,'[22]BASE PRODUCTIVIDAD'!$A$2:$J$1048576,10,0)</f>
        <v>48.422444005753817</v>
      </c>
      <c r="AT31" s="33">
        <f>+VLOOKUP(A31,'[23]BASE OTROS'!$A$2:$G$1048576,7,0)</f>
        <v>553.94084321475634</v>
      </c>
      <c r="AU31" s="33">
        <f>+VLOOKUP($A31,'[21]BASE DIF'!$A$1:$I$1100,8,FALSE)</f>
        <v>3.9303343355371334E-2</v>
      </c>
      <c r="AV31" s="33">
        <f>+VLOOKUP($A31,'[21]BASE DIF'!$A$1:$I$1100,9,FALSE)</f>
        <v>4.5725460264274709E-2</v>
      </c>
      <c r="AW31" s="33">
        <f>+VLOOKUP(A31,[25]BASE_FISCAL!$A$2:$M$1048576,9,0)</f>
        <v>17.236539783343378</v>
      </c>
      <c r="AX31" s="33">
        <f>+VLOOKUP(A31,[25]BASE_FISCAL!$A$2:$M$1048576,10,0)</f>
        <v>35.857650782504379</v>
      </c>
      <c r="AY31" s="33">
        <f>+VLOOKUP($A31,'[21]BASE DIF'!$A$1:$K$1110,10,FALSE)</f>
        <v>-5.811219908929488E-2</v>
      </c>
      <c r="AZ31" s="33">
        <f>+VLOOKUP($A31,'[21]BASE DIF'!$A$1:$K$1110,11,FALSE)</f>
        <v>-5.1732067285933159E-2</v>
      </c>
      <c r="BA31" s="33">
        <f>+VLOOKUP($A31,'[21]BASE DIF'!$A$1:$M$1110,12,FALSE)</f>
        <v>-2.7181147678192463E-3</v>
      </c>
      <c r="BB31" s="33">
        <f>+VLOOKUP($A31,'[21]BASE DIF'!$A$1:$M$1110,13,FALSE)</f>
        <v>3.6620170355424753E-3</v>
      </c>
      <c r="BC31" s="33">
        <f>+VLOOKUP(A31,'[23]BASE OTROS'!$A$2:$H$1048576,8,0)</f>
        <v>398.19456544296401</v>
      </c>
      <c r="BD31" s="73">
        <f>+VLOOKUP(A31,[24]BASE_TI!$A$2:$H$1048576,8,0)</f>
        <v>95.94003095829278</v>
      </c>
    </row>
    <row r="32" spans="1:56" x14ac:dyDescent="0.25">
      <c r="A32" s="35">
        <v>37500</v>
      </c>
      <c r="B32" s="33">
        <f>+VLOOKUP(A32,[20]DEPENDIENTE!$D:$E,2,0)</f>
        <v>145.83828923282172</v>
      </c>
      <c r="C32" s="33">
        <f>+VLOOKUP(A32,[20]DEPENDIENTE!$J:$K,2,0)</f>
        <v>171.06401777915949</v>
      </c>
      <c r="D32" s="33">
        <f>+VLOOKUP(A32,'[21]BASE DIF'!$A$2:$G$1048576,2,0)</f>
        <v>6.8997894578933572E-2</v>
      </c>
      <c r="E32" s="33">
        <f>+VLOOKUP(A32,'[21]BASE DIF'!$A$2:$G$1048576,3,0)</f>
        <v>1.5756963851916828E-2</v>
      </c>
      <c r="F32" s="59">
        <f>+VLOOKUP(A32,'[21]BASE DIF'!$A$2:$G$1048576,4,0)</f>
        <v>1.7574405842309515E-2</v>
      </c>
      <c r="G32" s="18">
        <f>+VLOOKUP($A32,'[22]BASE PRODUCTIVIDAD'!$A$2:$H$1048576,2,0)</f>
        <v>101.16289214971953</v>
      </c>
      <c r="H32" s="33">
        <f>+VLOOKUP(A32,[24]BASE_TI!$A$2:$G$1048576,2,0)</f>
        <v>61.044759273386518</v>
      </c>
      <c r="I32" s="33">
        <f>+VLOOKUP(A32,[24]BASE_TI!$A$2:$G$1048576,3,0)</f>
        <v>70.456684639354862</v>
      </c>
      <c r="J32" s="33">
        <f>+VLOOKUP(A32,[24]BASE_TI!$A$2:$G$1048576,4,0)</f>
        <v>44.624738337094037</v>
      </c>
      <c r="K32" s="33">
        <f>+VLOOKUP(A32,'[23]BASE OTROS'!$A$2:$F$1048576,5,0)</f>
        <v>29.320998147491835</v>
      </c>
      <c r="L32" s="33">
        <f>+VLOOKUP(A32,[25]BASE_FISCAL!$A$2:$G$1048576,5,0)</f>
        <v>63.007795678385307</v>
      </c>
      <c r="M32" s="33">
        <f>+VLOOKUP(A32,[25]BASE_FISCAL!$A$2:$M$1048576,6,0)</f>
        <v>16.851194255930249</v>
      </c>
      <c r="N32" s="82">
        <f>+VLOOKUP($A32,[25]BASE_FISCAL!$A$2:$G$1048576,2,0)</f>
        <v>88.024444957231125</v>
      </c>
      <c r="O32" s="33">
        <f>+VLOOKUP($A32,[25]BASE_FISCAL!$A$2:$G$1048576,3,0)</f>
        <v>185.17268572176499</v>
      </c>
      <c r="P32" s="33">
        <f>+VLOOKUP($A32,[25]BASE_FISCAL!$A$2:$G$1048576,4,0)</f>
        <v>162.74430839436732</v>
      </c>
      <c r="Q32" s="18">
        <f>+VLOOKUP(A32,'[23]BASE OTROS'!$A$2:$F$1048576,2,0)</f>
        <v>26.556524316192242</v>
      </c>
      <c r="R32" s="33">
        <f>+VLOOKUP(A32,'[23]BASE OTROS'!$A$2:$D$1048576,4,0)</f>
        <v>31.430628769858863</v>
      </c>
      <c r="S32" s="33">
        <f>+VLOOKUP(A32,'[23]BASE OTROS'!$A$2:$D$1048576,3,0)</f>
        <v>2.9525722112259021</v>
      </c>
      <c r="T32" s="33">
        <f>+VLOOKUP(A32,[25]BASE_FISCAL!$A$2:$G$1048576,7,0)</f>
        <v>66.079343834266709</v>
      </c>
      <c r="U32" s="18">
        <f>+VLOOKUP($A32,'[22]BASE PRODUCTIVIDAD'!$A$2:$J$1048576,3,0)</f>
        <v>48.800718381133173</v>
      </c>
      <c r="V32" s="33">
        <f>+VLOOKUP(A32,'[21]BASE DIF'!$A$2:$G$1048576,5,0)</f>
        <v>-3.8677337610879547E-3</v>
      </c>
      <c r="W32" s="33">
        <f>+VLOOKUP(A32,'[21]BASE DIF'!$A$2:$G$1048576,6,0)</f>
        <v>-1.3679042059777213E-2</v>
      </c>
      <c r="X32" s="33">
        <f>+VLOOKUP(A32,'[21]BASE DIF'!$A$2:$G$1048576,7,0)</f>
        <v>1.762312428792534E-2</v>
      </c>
      <c r="Y32" s="33">
        <f>+VLOOKUP($A32,[26]base_renta!$A$22:$I$1048576,6,0)</f>
        <v>22.745100742679444</v>
      </c>
      <c r="Z32" s="33">
        <f>+VLOOKUP($A32,[26]base_renta!$A$22:$I$1048576,7,0)</f>
        <v>37.84783141068813</v>
      </c>
      <c r="AA32" s="33">
        <f>+VLOOKUP(A32,'[23]BASE OTROS'!$A$2:$F$1048576,6,0)</f>
        <v>4.3601894132162169</v>
      </c>
      <c r="AB32" s="18">
        <f>+VLOOKUP($A32,'[22]BASE PRODUCTIVIDAD'!$A$2:$H$1048576,4,0)</f>
        <v>1.0783777447162848</v>
      </c>
      <c r="AC32" s="18">
        <f>+VLOOKUP($A32,'[22]BASE PRODUCTIVIDAD'!$A$2:$H$1048576,5,0)</f>
        <v>1.0786689604669115</v>
      </c>
      <c r="AD32" s="33">
        <f>+VLOOKUP(A32,[24]BASE_TI!$A:$G,5,0)</f>
        <v>36.91080297411974</v>
      </c>
      <c r="AE32" s="33">
        <f>+VLOOKUP(A32,[24]BASE_TI!$A:$G,6,0)</f>
        <v>37.45383228211287</v>
      </c>
      <c r="AF32" s="33">
        <f>+VLOOKUP($A32,[26]base_renta!$A$22:$I$1048576,2,0)</f>
        <v>-7.2190176201642071</v>
      </c>
      <c r="AG32" s="33">
        <f>+VLOOKUP($A32,[26]base_renta!$A$22:$I$1048576,3,0)</f>
        <v>-25.875123249725419</v>
      </c>
      <c r="AH32" s="33">
        <f>+VLOOKUP($A32,[26]base_renta!$A$22:$I$1048576,4,0)</f>
        <v>-36361.467605145335</v>
      </c>
      <c r="AI32" s="33">
        <f>+VLOOKUP($A32,[26]base_renta!$A$22:$I$1048576,5,0)</f>
        <v>-1.2290683543619574</v>
      </c>
      <c r="AJ32" s="33">
        <f>+VLOOKUP(A32,[24]BASE_TI!$A$2:$G$1048576,7,0)</f>
        <v>69.339289772595208</v>
      </c>
      <c r="AK32" s="33">
        <f>+VLOOKUP($A32,[26]base_renta!$A$22:$I$1048576,8,0)</f>
        <v>15.102730668008684</v>
      </c>
      <c r="AL32" s="18">
        <f>+VLOOKUP($A32,'[22]BASE PRODUCTIVIDAD'!$A$2:$H$1048576,8,0)</f>
        <v>120.44481693515188</v>
      </c>
      <c r="AM32" s="18">
        <f>+VLOOKUP($A32,'[22]BASE PRODUCTIVIDAD'!$A$2:$H$1048576,6,0)</f>
        <v>1.2251833436977657</v>
      </c>
      <c r="AN32" s="18">
        <f>+VLOOKUP($A32,'[22]BASE PRODUCTIVIDAD'!$A$2:$H$1048576,7,0)</f>
        <v>1.2053564284221163</v>
      </c>
      <c r="AO32" s="33">
        <f>+VLOOKUP($A32,[26]base_renta!$A$22:$I$1048576,9,0)</f>
        <v>-1727.1697112444035</v>
      </c>
      <c r="AP32" s="33">
        <f>+VLOOKUP(A32,[25]BASE_FISCAL!$A$2:$M$1048576,8,0)</f>
        <v>14.111118778223144</v>
      </c>
      <c r="AQ32" s="33">
        <f>+VLOOKUP(A32,[25]BASE_FISCAL!$A$2:$M$1048576,11,0)</f>
        <v>32.656178250337071</v>
      </c>
      <c r="AR32" s="33">
        <f>+VLOOKUP($A32,'[22]BASE PRODUCTIVIDAD'!$A$2:$I$1048576,9,0)</f>
        <v>97.725511274618697</v>
      </c>
      <c r="AS32" s="33">
        <f>+VLOOKUP($A32,'[22]BASE PRODUCTIVIDAD'!$A$2:$J$1048576,10,0)</f>
        <v>48.628273005757485</v>
      </c>
      <c r="AT32" s="33">
        <f>+VLOOKUP(A32,'[23]BASE OTROS'!$A$2:$G$1048576,7,0)</f>
        <v>847.11572244180945</v>
      </c>
      <c r="AU32" s="33">
        <f>+VLOOKUP($A32,'[21]BASE DIF'!$A$1:$I$1100,8,FALSE)</f>
        <v>6.093142882259639E-2</v>
      </c>
      <c r="AV32" s="33">
        <f>+VLOOKUP($A32,'[21]BASE DIF'!$A$1:$I$1100,9,FALSE)</f>
        <v>6.4762104617031468E-2</v>
      </c>
      <c r="AW32" s="33">
        <f>+VLOOKUP(A32,[25]BASE_FISCAL!$A$2:$M$1048576,9,0)</f>
        <v>17.670703807997221</v>
      </c>
      <c r="AX32" s="33">
        <f>+VLOOKUP(A32,[25]BASE_FISCAL!$A$2:$M$1048576,10,0)</f>
        <v>37.192871640145405</v>
      </c>
      <c r="AY32" s="33">
        <f>+VLOOKUP($A32,'[21]BASE DIF'!$A$1:$K$1110,10,FALSE)</f>
        <v>-9.3545022304518041E-2</v>
      </c>
      <c r="AZ32" s="33">
        <f>+VLOOKUP($A32,'[21]BASE DIF'!$A$1:$K$1110,11,FALSE)</f>
        <v>-8.9610125520072678E-2</v>
      </c>
      <c r="BA32" s="33">
        <f>+VLOOKUP($A32,'[21]BASE DIF'!$A$1:$M$1110,12,FALSE)</f>
        <v>-8.8334500603370891E-3</v>
      </c>
      <c r="BB32" s="33">
        <f>+VLOOKUP($A32,'[21]BASE DIF'!$A$1:$M$1110,13,FALSE)</f>
        <v>-4.8985532758917261E-3</v>
      </c>
      <c r="BC32" s="33">
        <f>+VLOOKUP(A32,'[23]BASE OTROS'!$A$2:$H$1048576,8,0)</f>
        <v>608.94025257286376</v>
      </c>
      <c r="BD32" s="73">
        <f>+VLOOKUP(A32,[24]BASE_TI!$A$2:$H$1048576,8,0)</f>
        <v>94.274031800117697</v>
      </c>
    </row>
    <row r="33" spans="1:56" x14ac:dyDescent="0.25">
      <c r="A33" s="35">
        <v>37591</v>
      </c>
      <c r="B33" s="33">
        <f>+VLOOKUP(A33,[20]DEPENDIENTE!$D:$E,2,0)</f>
        <v>153.17076086507549</v>
      </c>
      <c r="C33" s="33">
        <f>+VLOOKUP(A33,[20]DEPENDIENTE!$J:$K,2,0)</f>
        <v>179.09666884298613</v>
      </c>
      <c r="D33" s="33">
        <f>+VLOOKUP(A33,'[21]BASE DIF'!$A$2:$G$1048576,2,0)</f>
        <v>7.0946022788618057E-2</v>
      </c>
      <c r="E33" s="33">
        <f>+VLOOKUP(A33,'[21]BASE DIF'!$A$2:$G$1048576,3,0)</f>
        <v>1.7218103174228672E-2</v>
      </c>
      <c r="F33" s="59">
        <f>+VLOOKUP(A33,'[21]BASE DIF'!$A$2:$G$1048576,4,0)</f>
        <v>9.659388314043893E-3</v>
      </c>
      <c r="G33" s="18">
        <f>+VLOOKUP($A33,'[22]BASE PRODUCTIVIDAD'!$A$2:$H$1048576,2,0)</f>
        <v>102.49659449229884</v>
      </c>
      <c r="H33" s="33">
        <f>+VLOOKUP(A33,[24]BASE_TI!$A$2:$G$1048576,2,0)</f>
        <v>60.218011162048512</v>
      </c>
      <c r="I33" s="33">
        <f>+VLOOKUP(A33,[24]BASE_TI!$A$2:$G$1048576,3,0)</f>
        <v>70.512755706274547</v>
      </c>
      <c r="J33" s="33">
        <f>+VLOOKUP(A33,[24]BASE_TI!$A$2:$G$1048576,4,0)</f>
        <v>43.77547961136198</v>
      </c>
      <c r="K33" s="33">
        <f>+VLOOKUP(A33,'[23]BASE OTROS'!$A$2:$F$1048576,5,0)</f>
        <v>29.318376999143066</v>
      </c>
      <c r="L33" s="33">
        <f>+VLOOKUP(A33,[25]BASE_FISCAL!$A$2:$G$1048576,5,0)</f>
        <v>62.527848376310445</v>
      </c>
      <c r="M33" s="33">
        <f>+VLOOKUP(A33,[25]BASE_FISCAL!$A$2:$M$1048576,6,0)</f>
        <v>16.681010792251584</v>
      </c>
      <c r="N33" s="82">
        <f>+VLOOKUP($A33,[25]BASE_FISCAL!$A$2:$G$1048576,2,0)</f>
        <v>87.931972592341552</v>
      </c>
      <c r="O33" s="33">
        <f>+VLOOKUP($A33,[25]BASE_FISCAL!$A$2:$G$1048576,3,0)</f>
        <v>191.90489045263362</v>
      </c>
      <c r="P33" s="33">
        <f>+VLOOKUP($A33,[25]BASE_FISCAL!$A$2:$G$1048576,4,0)</f>
        <v>159.73381985428412</v>
      </c>
      <c r="Q33" s="18">
        <f>+VLOOKUP(A33,'[23]BASE OTROS'!$A$2:$F$1048576,2,0)</f>
        <v>25.57781377400568</v>
      </c>
      <c r="R33" s="33">
        <f>+VLOOKUP(A33,'[23]BASE OTROS'!$A$2:$D$1048576,4,0)</f>
        <v>30.759136978961887</v>
      </c>
      <c r="S33" s="33">
        <f>+VLOOKUP(A33,'[23]BASE OTROS'!$A$2:$D$1048576,3,0)</f>
        <v>2.7781706213802528</v>
      </c>
      <c r="T33" s="33">
        <f>+VLOOKUP(A33,[25]BASE_FISCAL!$A$2:$G$1048576,7,0)</f>
        <v>66.142804478446877</v>
      </c>
      <c r="U33" s="18">
        <f>+VLOOKUP($A33,'[22]BASE PRODUCTIVIDAD'!$A$2:$J$1048576,3,0)</f>
        <v>49.109882071656799</v>
      </c>
      <c r="V33" s="33">
        <f>+VLOOKUP(A33,'[21]BASE DIF'!$A$2:$G$1048576,5,0)</f>
        <v>-9.6504430143689035E-3</v>
      </c>
      <c r="W33" s="33">
        <f>+VLOOKUP(A33,'[21]BASE DIF'!$A$2:$G$1048576,6,0)</f>
        <v>-1.1824246731757748E-2</v>
      </c>
      <c r="X33" s="33">
        <f>+VLOOKUP(A33,'[21]BASE DIF'!$A$2:$G$1048576,7,0)</f>
        <v>1.8860493932452704E-2</v>
      </c>
      <c r="Y33" s="33">
        <f>+VLOOKUP($A33,[26]base_renta!$A$22:$I$1048576,6,0)</f>
        <v>23.234241393653505</v>
      </c>
      <c r="Z33" s="33">
        <f>+VLOOKUP($A33,[26]base_renta!$A$22:$I$1048576,7,0)</f>
        <v>38.029608301667309</v>
      </c>
      <c r="AA33" s="33">
        <f>+VLOOKUP(A33,'[23]BASE OTROS'!$A$2:$F$1048576,6,0)</f>
        <v>4.3353772871603331</v>
      </c>
      <c r="AB33" s="18">
        <f>+VLOOKUP($A33,'[22]BASE PRODUCTIVIDAD'!$A$2:$H$1048576,4,0)</f>
        <v>1.0781557563638049</v>
      </c>
      <c r="AC33" s="18">
        <f>+VLOOKUP($A33,'[22]BASE PRODUCTIVIDAD'!$A$2:$H$1048576,5,0)</f>
        <v>1.0806173488618398</v>
      </c>
      <c r="AD33" s="33">
        <f>+VLOOKUP(A33,[24]BASE_TI!$A:$G,5,0)</f>
        <v>36.394166513110328</v>
      </c>
      <c r="AE33" s="33">
        <f>+VLOOKUP(A33,[24]BASE_TI!$A:$G,6,0)</f>
        <v>36.731204465392558</v>
      </c>
      <c r="AF33" s="33">
        <f>+VLOOKUP($A33,[26]base_renta!$A$22:$I$1048576,2,0)</f>
        <v>-7.3277133382030648</v>
      </c>
      <c r="AG33" s="33">
        <f>+VLOOKUP($A33,[26]base_renta!$A$22:$I$1048576,3,0)</f>
        <v>-27.476671050225892</v>
      </c>
      <c r="AH33" s="33">
        <f>+VLOOKUP($A33,[26]base_renta!$A$22:$I$1048576,4,0)</f>
        <v>-37605.342904396734</v>
      </c>
      <c r="AI33" s="33">
        <f>+VLOOKUP($A33,[26]base_renta!$A$22:$I$1048576,5,0)</f>
        <v>-1.2244564122779236</v>
      </c>
      <c r="AJ33" s="33">
        <f>+VLOOKUP(A33,[24]BASE_TI!$A$2:$G$1048576,7,0)</f>
        <v>67.159071157889912</v>
      </c>
      <c r="AK33" s="33">
        <f>+VLOOKUP($A33,[26]base_renta!$A$22:$I$1048576,8,0)</f>
        <v>14.795366908013808</v>
      </c>
      <c r="AL33" s="18">
        <f>+VLOOKUP($A33,'[22]BASE PRODUCTIVIDAD'!$A$2:$H$1048576,8,0)</f>
        <v>119.98141448779411</v>
      </c>
      <c r="AM33" s="18">
        <f>+VLOOKUP($A33,'[22]BASE PRODUCTIVIDAD'!$A$2:$H$1048576,6,0)</f>
        <v>1.2234356742090775</v>
      </c>
      <c r="AN33" s="18">
        <f>+VLOOKUP($A33,'[22]BASE PRODUCTIVIDAD'!$A$2:$H$1048576,7,0)</f>
        <v>1.203637041145279</v>
      </c>
      <c r="AO33" s="33">
        <f>+VLOOKUP($A33,[26]base_renta!$A$22:$I$1048576,9,0)</f>
        <v>-1675.8254000649813</v>
      </c>
      <c r="AP33" s="33">
        <f>+VLOOKUP(A33,[25]BASE_FISCAL!$A$2:$M$1048576,8,0)</f>
        <v>13.919879364865951</v>
      </c>
      <c r="AQ33" s="33">
        <f>+VLOOKUP(A33,[25]BASE_FISCAL!$A$2:$M$1048576,11,0)</f>
        <v>31.792218977399372</v>
      </c>
      <c r="AR33" s="33">
        <f>+VLOOKUP($A33,'[22]BASE PRODUCTIVIDAD'!$A$2:$I$1048576,9,0)</f>
        <v>99.680554190767765</v>
      </c>
      <c r="AS33" s="33">
        <f>+VLOOKUP($A33,'[22]BASE PRODUCTIVIDAD'!$A$2:$J$1048576,10,0)</f>
        <v>48.871657900240862</v>
      </c>
      <c r="AT33" s="33">
        <f>+VLOOKUP(A33,'[23]BASE OTROS'!$A$2:$G$1048576,7,0)</f>
        <v>780.3458498023715</v>
      </c>
      <c r="AU33" s="33">
        <f>+VLOOKUP($A33,'[21]BASE DIF'!$A$1:$I$1100,8,FALSE)</f>
        <v>6.3635402123265461E-2</v>
      </c>
      <c r="AV33" s="33">
        <f>+VLOOKUP($A33,'[21]BASE DIF'!$A$1:$I$1100,9,FALSE)</f>
        <v>6.5762476593033137E-2</v>
      </c>
      <c r="AW33" s="33">
        <f>+VLOOKUP(A33,[25]BASE_FISCAL!$A$2:$M$1048576,9,0)</f>
        <v>17.509857948860986</v>
      </c>
      <c r="AX33" s="33">
        <f>+VLOOKUP(A33,[25]BASE_FISCAL!$A$2:$M$1048576,10,0)</f>
        <v>38.198703298465716</v>
      </c>
      <c r="AY33" s="33">
        <f>+VLOOKUP($A33,'[21]BASE DIF'!$A$1:$K$1110,10,FALSE)</f>
        <v>-8.5161982347582724E-2</v>
      </c>
      <c r="AZ33" s="33">
        <f>+VLOOKUP($A33,'[21]BASE DIF'!$A$1:$K$1110,11,FALSE)</f>
        <v>-8.3231109143887608E-2</v>
      </c>
      <c r="BA33" s="33">
        <f>+VLOOKUP($A33,'[21]BASE DIF'!$A$1:$M$1110,12,FALSE)</f>
        <v>-7.1273973673455782E-3</v>
      </c>
      <c r="BB33" s="33">
        <f>+VLOOKUP($A33,'[21]BASE DIF'!$A$1:$M$1110,13,FALSE)</f>
        <v>-5.1965241636504622E-3</v>
      </c>
      <c r="BC33" s="33">
        <f>+VLOOKUP(A33,'[23]BASE OTROS'!$A$2:$H$1048576,8,0)</f>
        <v>560.94342990486018</v>
      </c>
      <c r="BD33" s="73">
        <f>+VLOOKUP(A33,[24]BASE_TI!$A$2:$H$1048576,8,0)</f>
        <v>97.305759681922154</v>
      </c>
    </row>
    <row r="34" spans="1:56" x14ac:dyDescent="0.25">
      <c r="A34" s="35">
        <v>37681</v>
      </c>
      <c r="B34" s="33">
        <f>+VLOOKUP(A34,[20]DEPENDIENTE!$D:$E,2,0)</f>
        <v>160.0211735439772</v>
      </c>
      <c r="C34" s="33">
        <f>+VLOOKUP(A34,[20]DEPENDIENTE!$J:$K,2,0)</f>
        <v>185.65928350903732</v>
      </c>
      <c r="D34" s="33">
        <f>+VLOOKUP(A34,'[21]BASE DIF'!$A$2:$G$1048576,2,0)</f>
        <v>6.8421931133024527E-2</v>
      </c>
      <c r="E34" s="33">
        <f>+VLOOKUP(A34,'[21]BASE DIF'!$A$2:$G$1048576,3,0)</f>
        <v>1.9669586938002692E-2</v>
      </c>
      <c r="F34" s="59">
        <f>+VLOOKUP(A34,'[21]BASE DIF'!$A$2:$G$1048576,4,0)</f>
        <v>3.0234680268319547E-3</v>
      </c>
      <c r="G34" s="18">
        <f>+VLOOKUP($A34,'[22]BASE PRODUCTIVIDAD'!$A$2:$H$1048576,2,0)</f>
        <v>102.82089005673056</v>
      </c>
      <c r="H34" s="33">
        <f>+VLOOKUP(A34,[24]BASE_TI!$A$2:$G$1048576,2,0)</f>
        <v>63.116041225421512</v>
      </c>
      <c r="I34" s="33">
        <f>+VLOOKUP(A34,[24]BASE_TI!$A$2:$G$1048576,3,0)</f>
        <v>73.590862856304327</v>
      </c>
      <c r="J34" s="33">
        <f>+VLOOKUP(A34,[24]BASE_TI!$A$2:$G$1048576,4,0)</f>
        <v>49.350073756548873</v>
      </c>
      <c r="K34" s="33">
        <f>+VLOOKUP(A34,'[23]BASE OTROS'!$A$2:$F$1048576,5,0)</f>
        <v>29.436705481072149</v>
      </c>
      <c r="L34" s="33">
        <f>+VLOOKUP(A34,[25]BASE_FISCAL!$A$2:$G$1048576,5,0)</f>
        <v>62.725319882068767</v>
      </c>
      <c r="M34" s="33">
        <f>+VLOOKUP(A34,[25]BASE_FISCAL!$A$2:$M$1048576,6,0)</f>
        <v>16.662139835611327</v>
      </c>
      <c r="N34" s="82">
        <f>+VLOOKUP($A34,[25]BASE_FISCAL!$A$2:$G$1048576,2,0)</f>
        <v>92.710153841712952</v>
      </c>
      <c r="O34" s="33">
        <f>+VLOOKUP($A34,[25]BASE_FISCAL!$A$2:$G$1048576,3,0)</f>
        <v>200.83615052438563</v>
      </c>
      <c r="P34" s="33">
        <f>+VLOOKUP($A34,[25]BASE_FISCAL!$A$2:$G$1048576,4,0)</f>
        <v>166.35548811729228</v>
      </c>
      <c r="Q34" s="18">
        <f>+VLOOKUP(A34,'[23]BASE OTROS'!$A$2:$F$1048576,2,0)</f>
        <v>22.541557989475741</v>
      </c>
      <c r="R34" s="33">
        <f>+VLOOKUP(A34,'[23]BASE OTROS'!$A$2:$D$1048576,4,0)</f>
        <v>31.558754380878351</v>
      </c>
      <c r="S34" s="33">
        <f>+VLOOKUP(A34,'[23]BASE OTROS'!$A$2:$D$1048576,3,0)</f>
        <v>3.2724607544676854</v>
      </c>
      <c r="T34" s="33">
        <f>+VLOOKUP(A34,[25]BASE_FISCAL!$A$2:$G$1048576,7,0)</f>
        <v>66.217157613463613</v>
      </c>
      <c r="U34" s="18">
        <f>+VLOOKUP($A34,'[22]BASE PRODUCTIVIDAD'!$A$2:$J$1048576,3,0)</f>
        <v>49.106605296321781</v>
      </c>
      <c r="V34" s="33">
        <f>+VLOOKUP(A34,'[21]BASE DIF'!$A$2:$G$1048576,5,0)</f>
        <v>6.4035017967101204E-4</v>
      </c>
      <c r="W34" s="33">
        <f>+VLOOKUP(A34,'[21]BASE DIF'!$A$2:$G$1048576,6,0)</f>
        <v>-9.3338185034321786E-3</v>
      </c>
      <c r="X34" s="33">
        <f>+VLOOKUP(A34,'[21]BASE DIF'!$A$2:$G$1048576,7,0)</f>
        <v>2.1331749164587022E-2</v>
      </c>
      <c r="Y34" s="33">
        <f>+VLOOKUP($A34,[26]base_renta!$A$22:$I$1048576,6,0)</f>
        <v>24.440199654181576</v>
      </c>
      <c r="Z34" s="33">
        <f>+VLOOKUP($A34,[26]base_renta!$A$22:$I$1048576,7,0)</f>
        <v>39.823450535294448</v>
      </c>
      <c r="AA34" s="33">
        <f>+VLOOKUP(A34,'[23]BASE OTROS'!$A$2:$F$1048576,6,0)</f>
        <v>4.585407550998446</v>
      </c>
      <c r="AB34" s="18">
        <f>+VLOOKUP($A34,'[22]BASE PRODUCTIVIDAD'!$A$2:$H$1048576,4,0)</f>
        <v>1.0783171464807606</v>
      </c>
      <c r="AC34" s="18">
        <f>+VLOOKUP($A34,'[22]BASE PRODUCTIVIDAD'!$A$2:$H$1048576,5,0)</f>
        <v>1.0815904697922212</v>
      </c>
      <c r="AD34" s="33">
        <f>+VLOOKUP(A34,[24]BASE_TI!$A:$G,5,0)</f>
        <v>43.175546333404874</v>
      </c>
      <c r="AE34" s="33">
        <f>+VLOOKUP(A34,[24]BASE_TI!$A:$G,6,0)</f>
        <v>42.259161155114647</v>
      </c>
      <c r="AF34" s="33">
        <f>+VLOOKUP($A34,[26]base_renta!$A$22:$I$1048576,2,0)</f>
        <v>-7.4880559073258395</v>
      </c>
      <c r="AG34" s="33">
        <f>+VLOOKUP($A34,[26]base_renta!$A$22:$I$1048576,3,0)</f>
        <v>-29.874690634240142</v>
      </c>
      <c r="AH34" s="33">
        <f>+VLOOKUP($A34,[26]base_renta!$A$22:$I$1048576,4,0)</f>
        <v>-39247.747632874132</v>
      </c>
      <c r="AI34" s="33">
        <f>+VLOOKUP($A34,[26]base_renta!$A$22:$I$1048576,5,0)</f>
        <v>-1.2696743519552061</v>
      </c>
      <c r="AJ34" s="33">
        <f>+VLOOKUP(A34,[24]BASE_TI!$A$2:$G$1048576,7,0)</f>
        <v>66.350450941462455</v>
      </c>
      <c r="AK34" s="33">
        <f>+VLOOKUP($A34,[26]base_renta!$A$22:$I$1048576,8,0)</f>
        <v>15.383250881112875</v>
      </c>
      <c r="AL34" s="18">
        <f>+VLOOKUP($A34,'[22]BASE PRODUCTIVIDAD'!$A$2:$H$1048576,8,0)</f>
        <v>120.89081134363148</v>
      </c>
      <c r="AM34" s="18">
        <f>+VLOOKUP($A34,'[22]BASE PRODUCTIVIDAD'!$A$2:$H$1048576,6,0)</f>
        <v>1.2199184853812106</v>
      </c>
      <c r="AN34" s="18">
        <f>+VLOOKUP($A34,'[22]BASE PRODUCTIVIDAD'!$A$2:$H$1048576,7,0)</f>
        <v>1.2039372314343675</v>
      </c>
      <c r="AO34" s="33">
        <f>+VLOOKUP($A34,[26]base_renta!$A$22:$I$1048576,9,0)</f>
        <v>-1668.0292743971506</v>
      </c>
      <c r="AP34" s="33">
        <f>+VLOOKUP(A34,[25]BASE_FISCAL!$A$2:$M$1048576,8,0)</f>
        <v>13.822628114284342</v>
      </c>
      <c r="AQ34" s="33">
        <f>+VLOOKUP(A34,[25]BASE_FISCAL!$A$2:$M$1048576,11,0)</f>
        <v>32.627087034831042</v>
      </c>
      <c r="AR34" s="33">
        <f>+VLOOKUP($A34,'[22]BASE PRODUCTIVIDAD'!$A$2:$I$1048576,9,0)</f>
        <v>101.17157881610588</v>
      </c>
      <c r="AS34" s="33">
        <f>+VLOOKUP($A34,'[22]BASE PRODUCTIVIDAD'!$A$2:$J$1048576,10,0)</f>
        <v>49.024542120292089</v>
      </c>
      <c r="AT34" s="33">
        <f>+VLOOKUP(A34,'[23]BASE OTROS'!$A$2:$G$1048576,7,0)</f>
        <v>647.5134575569358</v>
      </c>
      <c r="AU34" s="33">
        <f>+VLOOKUP($A34,'[21]BASE DIF'!$A$1:$I$1100,8,FALSE)</f>
        <v>6.5398487630232038E-2</v>
      </c>
      <c r="AV34" s="33">
        <f>+VLOOKUP($A34,'[21]BASE DIF'!$A$1:$I$1100,9,FALSE)</f>
        <v>6.1182788586260806E-2</v>
      </c>
      <c r="AW34" s="33">
        <f>+VLOOKUP(A34,[25]BASE_FISCAL!$A$2:$M$1048576,9,0)</f>
        <v>18.183975759441694</v>
      </c>
      <c r="AX34" s="33">
        <f>+VLOOKUP(A34,[25]BASE_FISCAL!$A$2:$M$1048576,10,0)</f>
        <v>39.422813596686822</v>
      </c>
      <c r="AY34" s="33">
        <f>+VLOOKUP($A34,'[21]BASE DIF'!$A$1:$K$1110,10,FALSE)</f>
        <v>-6.1806598652173472E-2</v>
      </c>
      <c r="AZ34" s="33">
        <f>+VLOOKUP($A34,'[21]BASE DIF'!$A$1:$K$1110,11,FALSE)</f>
        <v>-6.6091081069557134E-2</v>
      </c>
      <c r="BA34" s="33">
        <f>+VLOOKUP($A34,'[21]BASE DIF'!$A$1:$M$1110,12,FALSE)</f>
        <v>2.9447471035201067E-3</v>
      </c>
      <c r="BB34" s="33">
        <f>+VLOOKUP($A34,'[21]BASE DIF'!$A$1:$M$1110,13,FALSE)</f>
        <v>-1.3397353138635548E-3</v>
      </c>
      <c r="BC34" s="33">
        <f>+VLOOKUP(A34,'[23]BASE OTROS'!$A$2:$H$1048576,8,0)</f>
        <v>465.45825787826061</v>
      </c>
      <c r="BD34" s="73">
        <f>+VLOOKUP(A34,[24]BASE_TI!$A$2:$H$1048576,8,0)</f>
        <v>104.80452839862714</v>
      </c>
    </row>
    <row r="35" spans="1:56" x14ac:dyDescent="0.25">
      <c r="A35" s="35">
        <v>37773</v>
      </c>
      <c r="B35" s="33">
        <f>+VLOOKUP(A35,[20]DEPENDIENTE!$D:$E,2,0)</f>
        <v>158.42354197674209</v>
      </c>
      <c r="C35" s="33">
        <f>+VLOOKUP(A35,[20]DEPENDIENTE!$J:$K,2,0)</f>
        <v>177.37871058023416</v>
      </c>
      <c r="D35" s="33">
        <f>+VLOOKUP(A35,'[21]BASE DIF'!$A$2:$G$1048576,2,0)</f>
        <v>6.3251480080682931E-2</v>
      </c>
      <c r="E35" s="33">
        <f>+VLOOKUP(A35,'[21]BASE DIF'!$A$2:$G$1048576,3,0)</f>
        <v>9.744862748562344E-3</v>
      </c>
      <c r="F35" s="59">
        <f>+VLOOKUP(A35,'[21]BASE DIF'!$A$2:$G$1048576,4,0)</f>
        <v>1.5111303772272766E-3</v>
      </c>
      <c r="G35" s="18">
        <f>+VLOOKUP($A35,'[22]BASE PRODUCTIVIDAD'!$A$2:$H$1048576,2,0)</f>
        <v>104.19478365810753</v>
      </c>
      <c r="H35" s="33">
        <f>+VLOOKUP(A35,[24]BASE_TI!$A$2:$G$1048576,2,0)</f>
        <v>59.003590959314522</v>
      </c>
      <c r="I35" s="33">
        <f>+VLOOKUP(A35,[24]BASE_TI!$A$2:$G$1048576,3,0)</f>
        <v>68.963410277787943</v>
      </c>
      <c r="J35" s="33">
        <f>+VLOOKUP(A35,[24]BASE_TI!$A$2:$G$1048576,4,0)</f>
        <v>42.792435434984363</v>
      </c>
      <c r="K35" s="33">
        <f>+VLOOKUP(A35,'[23]BASE OTROS'!$A$2:$F$1048576,5,0)</f>
        <v>29.534515132025952</v>
      </c>
      <c r="L35" s="33">
        <f>+VLOOKUP(A35,[25]BASE_FISCAL!$A$2:$G$1048576,5,0)</f>
        <v>62.839094855585159</v>
      </c>
      <c r="M35" s="33">
        <f>+VLOOKUP(A35,[25]BASE_FISCAL!$A$2:$M$1048576,6,0)</f>
        <v>16.585916231382217</v>
      </c>
      <c r="N35" s="82">
        <f>+VLOOKUP($A35,[25]BASE_FISCAL!$A$2:$G$1048576,2,0)</f>
        <v>91.099021735746803</v>
      </c>
      <c r="O35" s="33">
        <f>+VLOOKUP($A35,[25]BASE_FISCAL!$A$2:$G$1048576,3,0)</f>
        <v>207.04789418310617</v>
      </c>
      <c r="P35" s="33">
        <f>+VLOOKUP($A35,[25]BASE_FISCAL!$A$2:$G$1048576,4,0)</f>
        <v>163.68844190625282</v>
      </c>
      <c r="Q35" s="18">
        <f>+VLOOKUP(A35,'[23]BASE OTROS'!$A$2:$F$1048576,2,0)</f>
        <v>22.669393757599956</v>
      </c>
      <c r="R35" s="33">
        <f>+VLOOKUP(A35,'[23]BASE OTROS'!$A$2:$D$1048576,4,0)</f>
        <v>30.780509549146227</v>
      </c>
      <c r="S35" s="33">
        <f>+VLOOKUP(A35,'[23]BASE OTROS'!$A$2:$D$1048576,3,0)</f>
        <v>3.1966651701072477</v>
      </c>
      <c r="T35" s="33">
        <f>+VLOOKUP(A35,[25]BASE_FISCAL!$A$2:$G$1048576,7,0)</f>
        <v>66.202205415511514</v>
      </c>
      <c r="U35" s="18">
        <f>+VLOOKUP($A35,'[22]BASE PRODUCTIVIDAD'!$A$2:$J$1048576,3,0)</f>
        <v>48.468015448419024</v>
      </c>
      <c r="V35" s="33">
        <f>+VLOOKUP(A35,'[21]BASE DIF'!$A$2:$G$1048576,5,0)</f>
        <v>-1.1131722260405486E-2</v>
      </c>
      <c r="W35" s="33">
        <f>+VLOOKUP(A35,'[21]BASE DIF'!$A$2:$G$1048576,6,0)</f>
        <v>-2.0405545420896232E-2</v>
      </c>
      <c r="X35" s="33">
        <f>+VLOOKUP(A35,'[21]BASE DIF'!$A$2:$G$1048576,7,0)</f>
        <v>1.1438478601567437E-2</v>
      </c>
      <c r="Y35" s="33">
        <f>+VLOOKUP($A35,[26]base_renta!$A$22:$I$1048576,6,0)</f>
        <v>25.288878928021031</v>
      </c>
      <c r="Z35" s="33">
        <f>+VLOOKUP($A35,[26]base_renta!$A$22:$I$1048576,7,0)</f>
        <v>41.127673669338641</v>
      </c>
      <c r="AA35" s="33">
        <f>+VLOOKUP(A35,'[23]BASE OTROS'!$A$2:$F$1048576,6,0)</f>
        <v>4.5667311380366717</v>
      </c>
      <c r="AB35" s="18">
        <f>+VLOOKUP($A35,'[22]BASE PRODUCTIVIDAD'!$A$2:$H$1048576,4,0)</f>
        <v>1.0633588140046288</v>
      </c>
      <c r="AC35" s="18">
        <f>+VLOOKUP($A35,'[22]BASE PRODUCTIVIDAD'!$A$2:$H$1048576,5,0)</f>
        <v>1.0655990318891855</v>
      </c>
      <c r="AD35" s="33">
        <f>+VLOOKUP(A35,[24]BASE_TI!$A:$G,5,0)</f>
        <v>36.690605932309886</v>
      </c>
      <c r="AE35" s="33">
        <f>+VLOOKUP(A35,[24]BASE_TI!$A:$G,6,0)</f>
        <v>35.692754635356344</v>
      </c>
      <c r="AF35" s="33">
        <f>+VLOOKUP($A35,[26]base_renta!$A$22:$I$1048576,2,0)</f>
        <v>-7.1889031066366194</v>
      </c>
      <c r="AG35" s="33">
        <f>+VLOOKUP($A35,[26]base_renta!$A$22:$I$1048576,3,0)</f>
        <v>-30.967762915780135</v>
      </c>
      <c r="AH35" s="33">
        <f>+VLOOKUP($A35,[26]base_renta!$A$22:$I$1048576,4,0)</f>
        <v>-39488.438810489024</v>
      </c>
      <c r="AI35" s="33">
        <f>+VLOOKUP($A35,[26]base_renta!$A$22:$I$1048576,5,0)</f>
        <v>-1.3137105674428602</v>
      </c>
      <c r="AJ35" s="33">
        <f>+VLOOKUP(A35,[24]BASE_TI!$A$2:$G$1048576,7,0)</f>
        <v>63.838251198385443</v>
      </c>
      <c r="AK35" s="33">
        <f>+VLOOKUP($A35,[26]base_renta!$A$22:$I$1048576,8,0)</f>
        <v>15.838794741317608</v>
      </c>
      <c r="AL35" s="18">
        <f>+VLOOKUP($A35,'[22]BASE PRODUCTIVIDAD'!$A$2:$H$1048576,8,0)</f>
        <v>119.67016148966859</v>
      </c>
      <c r="AM35" s="18">
        <f>+VLOOKUP($A35,'[22]BASE PRODUCTIVIDAD'!$A$2:$H$1048576,6,0)</f>
        <v>1.210284903814435</v>
      </c>
      <c r="AN35" s="18">
        <f>+VLOOKUP($A35,'[22]BASE PRODUCTIVIDAD'!$A$2:$H$1048576,7,0)</f>
        <v>1.1944298523272485</v>
      </c>
      <c r="AO35" s="33">
        <f>+VLOOKUP($A35,[26]base_renta!$A$22:$I$1048576,9,0)</f>
        <v>-1675.173615163714</v>
      </c>
      <c r="AP35" s="33">
        <f>+VLOOKUP(A35,[25]BASE_FISCAL!$A$2:$M$1048576,8,0)</f>
        <v>13.764513137543311</v>
      </c>
      <c r="AQ35" s="33">
        <f>+VLOOKUP(A35,[25]BASE_FISCAL!$A$2:$M$1048576,11,0)</f>
        <v>31.924745743698775</v>
      </c>
      <c r="AR35" s="33">
        <f>+VLOOKUP($A35,'[22]BASE PRODUCTIVIDAD'!$A$2:$I$1048576,9,0)</f>
        <v>102.67248516468344</v>
      </c>
      <c r="AS35" s="33">
        <f>+VLOOKUP($A35,'[22]BASE PRODUCTIVIDAD'!$A$2:$J$1048576,10,0)</f>
        <v>48.867510457948576</v>
      </c>
      <c r="AT35" s="33">
        <f>+VLOOKUP(A35,'[23]BASE OTROS'!$A$2:$G$1048576,7,0)</f>
        <v>485.48196248196246</v>
      </c>
      <c r="AU35" s="33">
        <f>+VLOOKUP($A35,'[21]BASE DIF'!$A$1:$I$1100,8,FALSE)</f>
        <v>5.8668570714231372E-2</v>
      </c>
      <c r="AV35" s="33">
        <f>+VLOOKUP($A35,'[21]BASE DIF'!$A$1:$I$1100,9,FALSE)</f>
        <v>6.5777655075389685E-2</v>
      </c>
      <c r="AW35" s="33">
        <f>+VLOOKUP(A35,[25]BASE_FISCAL!$A$2:$M$1048576,9,0)</f>
        <v>17.759069856366704</v>
      </c>
      <c r="AX35" s="33">
        <f>+VLOOKUP(A35,[25]BASE_FISCAL!$A$2:$M$1048576,10,0)</f>
        <v>40.395222146367971</v>
      </c>
      <c r="AY35" s="33">
        <f>+VLOOKUP($A35,'[21]BASE DIF'!$A$1:$K$1110,10,FALSE)</f>
        <v>-4.5965988039713038E-2</v>
      </c>
      <c r="AZ35" s="33">
        <f>+VLOOKUP($A35,'[21]BASE DIF'!$A$1:$K$1110,11,FALSE)</f>
        <v>-3.9401268912624035E-2</v>
      </c>
      <c r="BA35" s="33">
        <f>+VLOOKUP($A35,'[21]BASE DIF'!$A$1:$M$1110,12,FALSE)</f>
        <v>2.5822082084832054E-3</v>
      </c>
      <c r="BB35" s="33">
        <f>+VLOOKUP($A35,'[21]BASE DIF'!$A$1:$M$1110,13,FALSE)</f>
        <v>9.1469273355722081E-3</v>
      </c>
      <c r="BC35" s="33">
        <f>+VLOOKUP(A35,'[23]BASE OTROS'!$A$2:$H$1048576,8,0)</f>
        <v>348.98361702127812</v>
      </c>
      <c r="BD35" s="73">
        <f>+VLOOKUP(A35,[24]BASE_TI!$A$2:$H$1048576,8,0)</f>
        <v>93.517880545693288</v>
      </c>
    </row>
    <row r="36" spans="1:56" x14ac:dyDescent="0.25">
      <c r="A36" s="35">
        <v>37865</v>
      </c>
      <c r="B36" s="33">
        <f>+VLOOKUP(A36,[20]DEPENDIENTE!$D:$E,2,0)</f>
        <v>158.37351253703628</v>
      </c>
      <c r="C36" s="33">
        <f>+VLOOKUP(A36,[20]DEPENDIENTE!$J:$K,2,0)</f>
        <v>176.81746776137672</v>
      </c>
      <c r="D36" s="33">
        <f>+VLOOKUP(A36,'[21]BASE DIF'!$A$2:$G$1048576,2,0)</f>
        <v>7.1511612573512906E-2</v>
      </c>
      <c r="E36" s="33">
        <f>+VLOOKUP(A36,'[21]BASE DIF'!$A$2:$G$1048576,3,0)</f>
        <v>1.7513576645383222E-2</v>
      </c>
      <c r="F36" s="59">
        <f>+VLOOKUP(A36,'[21]BASE DIF'!$A$2:$G$1048576,4,0)</f>
        <v>6.3439127127795647E-3</v>
      </c>
      <c r="G36" s="18">
        <f>+VLOOKUP($A36,'[22]BASE PRODUCTIVIDAD'!$A$2:$H$1048576,2,0)</f>
        <v>106.60218481848413</v>
      </c>
      <c r="H36" s="33">
        <f>+VLOOKUP(A36,[24]BASE_TI!$A$2:$G$1048576,2,0)</f>
        <v>62.598053807379706</v>
      </c>
      <c r="I36" s="33">
        <f>+VLOOKUP(A36,[24]BASE_TI!$A$2:$G$1048576,3,0)</f>
        <v>68.924417979407878</v>
      </c>
      <c r="J36" s="33">
        <f>+VLOOKUP(A36,[24]BASE_TI!$A$2:$G$1048576,4,0)</f>
        <v>47.351264357532202</v>
      </c>
      <c r="K36" s="33">
        <f>+VLOOKUP(A36,'[23]BASE OTROS'!$A$2:$F$1048576,5,0)</f>
        <v>30.241080211672262</v>
      </c>
      <c r="L36" s="33">
        <f>+VLOOKUP(A36,[25]BASE_FISCAL!$A$2:$G$1048576,5,0)</f>
        <v>62.918868112878258</v>
      </c>
      <c r="M36" s="33">
        <f>+VLOOKUP(A36,[25]BASE_FISCAL!$A$2:$M$1048576,6,0)</f>
        <v>16.508005457153917</v>
      </c>
      <c r="N36" s="82">
        <f>+VLOOKUP($A36,[25]BASE_FISCAL!$A$2:$G$1048576,2,0)</f>
        <v>91.141137612618593</v>
      </c>
      <c r="O36" s="33">
        <f>+VLOOKUP($A36,[25]BASE_FISCAL!$A$2:$G$1048576,3,0)</f>
        <v>211.10043875812201</v>
      </c>
      <c r="P36" s="33">
        <f>+VLOOKUP($A36,[25]BASE_FISCAL!$A$2:$G$1048576,4,0)</f>
        <v>168.30097019798899</v>
      </c>
      <c r="Q36" s="18">
        <f>+VLOOKUP(A36,'[23]BASE OTROS'!$A$2:$F$1048576,2,0)</f>
        <v>22.352979651477288</v>
      </c>
      <c r="R36" s="33">
        <f>+VLOOKUP(A36,'[23]BASE OTROS'!$A$2:$D$1048576,4,0)</f>
        <v>30.030823209645423</v>
      </c>
      <c r="S36" s="33">
        <f>+VLOOKUP(A36,'[23]BASE OTROS'!$A$2:$D$1048576,3,0)</f>
        <v>3.3301733835543037</v>
      </c>
      <c r="T36" s="33">
        <f>+VLOOKUP(A36,[25]BASE_FISCAL!$A$2:$G$1048576,7,0)</f>
        <v>66.269638468310134</v>
      </c>
      <c r="U36" s="18">
        <f>+VLOOKUP($A36,'[22]BASE PRODUCTIVIDAD'!$A$2:$J$1048576,3,0)</f>
        <v>49.446558539216845</v>
      </c>
      <c r="V36" s="33">
        <f>+VLOOKUP(A36,'[21]BASE DIF'!$A$2:$G$1048576,5,0)</f>
        <v>-6.2447188734411352E-3</v>
      </c>
      <c r="W36" s="33">
        <f>+VLOOKUP(A36,'[21]BASE DIF'!$A$2:$G$1048576,6,0)</f>
        <v>-1.1150963387148938E-2</v>
      </c>
      <c r="X36" s="33">
        <f>+VLOOKUP(A36,'[21]BASE DIF'!$A$2:$G$1048576,7,0)</f>
        <v>1.9290201128279172E-2</v>
      </c>
      <c r="Y36" s="33">
        <f>+VLOOKUP($A36,[26]base_renta!$A$22:$I$1048576,6,0)</f>
        <v>25.797252268780866</v>
      </c>
      <c r="Z36" s="33">
        <f>+VLOOKUP($A36,[26]base_renta!$A$22:$I$1048576,7,0)</f>
        <v>40.761813573412859</v>
      </c>
      <c r="AA36" s="33">
        <f>+VLOOKUP(A36,'[23]BASE OTROS'!$A$2:$F$1048576,6,0)</f>
        <v>4.6378606450683213</v>
      </c>
      <c r="AB36" s="18">
        <f>+VLOOKUP($A36,'[22]BASE PRODUCTIVIDAD'!$A$2:$H$1048576,4,0)</f>
        <v>1.0637294736647036</v>
      </c>
      <c r="AC36" s="18">
        <f>+VLOOKUP($A36,'[22]BASE PRODUCTIVIDAD'!$A$2:$H$1048576,5,0)</f>
        <v>1.0656823821033592</v>
      </c>
      <c r="AD36" s="33">
        <f>+VLOOKUP(A36,[24]BASE_TI!$A:$G,5,0)</f>
        <v>39.396645754191589</v>
      </c>
      <c r="AE36" s="33">
        <f>+VLOOKUP(A36,[24]BASE_TI!$A:$G,6,0)</f>
        <v>38.597548221162533</v>
      </c>
      <c r="AF36" s="33">
        <f>+VLOOKUP($A36,[26]base_renta!$A$22:$I$1048576,2,0)</f>
        <v>-6.6375496775883418</v>
      </c>
      <c r="AG36" s="33">
        <f>+VLOOKUP($A36,[26]base_renta!$A$22:$I$1048576,3,0)</f>
        <v>-31.648012995041423</v>
      </c>
      <c r="AH36" s="33">
        <f>+VLOOKUP($A36,[26]base_renta!$A$22:$I$1048576,4,0)</f>
        <v>-40182.591956734243</v>
      </c>
      <c r="AI36" s="33">
        <f>+VLOOKUP($A36,[26]base_renta!$A$22:$I$1048576,5,0)</f>
        <v>-1.265920519801657</v>
      </c>
      <c r="AJ36" s="33">
        <f>+VLOOKUP(A36,[24]BASE_TI!$A$2:$G$1048576,7,0)</f>
        <v>68.25146815628095</v>
      </c>
      <c r="AK36" s="33">
        <f>+VLOOKUP($A36,[26]base_renta!$A$22:$I$1048576,8,0)</f>
        <v>14.964561304631996</v>
      </c>
      <c r="AL36" s="18">
        <f>+VLOOKUP($A36,'[22]BASE PRODUCTIVIDAD'!$A$2:$H$1048576,8,0)</f>
        <v>119.92357224196799</v>
      </c>
      <c r="AM36" s="18">
        <f>+VLOOKUP($A36,'[22]BASE PRODUCTIVIDAD'!$A$2:$H$1048576,6,0)</f>
        <v>1.2158812847648113</v>
      </c>
      <c r="AN36" s="18">
        <f>+VLOOKUP($A36,'[22]BASE PRODUCTIVIDAD'!$A$2:$H$1048576,7,0)</f>
        <v>1.1999529192109699</v>
      </c>
      <c r="AO36" s="33">
        <f>+VLOOKUP($A36,[26]base_renta!$A$22:$I$1048576,9,0)</f>
        <v>-1607.3036782693698</v>
      </c>
      <c r="AP36" s="33">
        <f>+VLOOKUP(A36,[25]BASE_FISCAL!$A$2:$M$1048576,8,0)</f>
        <v>13.646218336887758</v>
      </c>
      <c r="AQ36" s="33">
        <f>+VLOOKUP(A36,[25]BASE_FISCAL!$A$2:$M$1048576,11,0)</f>
        <v>32.630969360517447</v>
      </c>
      <c r="AR36" s="33">
        <f>+VLOOKUP($A36,'[22]BASE PRODUCTIVIDAD'!$A$2:$I$1048576,9,0)</f>
        <v>104.03355273607551</v>
      </c>
      <c r="AS36" s="33">
        <f>+VLOOKUP($A36,'[22]BASE PRODUCTIVIDAD'!$A$2:$J$1048576,10,0)</f>
        <v>49.031164922365782</v>
      </c>
      <c r="AT36" s="33">
        <f>+VLOOKUP(A36,'[23]BASE OTROS'!$A$2:$G$1048576,7,0)</f>
        <v>447.60919756571928</v>
      </c>
      <c r="AU36" s="33">
        <f>+VLOOKUP($A36,'[21]BASE DIF'!$A$1:$I$1100,8,FALSE)</f>
        <v>5.4817502993869116E-2</v>
      </c>
      <c r="AV36" s="33">
        <f>+VLOOKUP($A36,'[21]BASE DIF'!$A$1:$I$1100,9,FALSE)</f>
        <v>5.6157209476258352E-2</v>
      </c>
      <c r="AW36" s="33">
        <f>+VLOOKUP(A36,[25]BASE_FISCAL!$A$2:$M$1048576,9,0)</f>
        <v>17.656274324867194</v>
      </c>
      <c r="AX36" s="33">
        <f>+VLOOKUP(A36,[25]BASE_FISCAL!$A$2:$M$1048576,10,0)</f>
        <v>40.927082815656647</v>
      </c>
      <c r="AY36" s="33">
        <f>+VLOOKUP($A36,'[21]BASE DIF'!$A$1:$K$1110,10,FALSE)</f>
        <v>-3.2212756023473621E-2</v>
      </c>
      <c r="AZ36" s="33">
        <f>+VLOOKUP($A36,'[21]BASE DIF'!$A$1:$K$1110,11,FALSE)</f>
        <v>-3.1105206060753621E-2</v>
      </c>
      <c r="BA36" s="33">
        <f>+VLOOKUP($A36,'[21]BASE DIF'!$A$1:$M$1110,12,FALSE)</f>
        <v>1.2548163733098305E-2</v>
      </c>
      <c r="BB36" s="33">
        <f>+VLOOKUP($A36,'[21]BASE DIF'!$A$1:$M$1110,13,FALSE)</f>
        <v>1.3655713695818306E-2</v>
      </c>
      <c r="BC36" s="33">
        <f>+VLOOKUP(A36,'[23]BASE OTROS'!$A$2:$H$1048576,8,0)</f>
        <v>321.75917716877143</v>
      </c>
      <c r="BD36" s="73">
        <f>+VLOOKUP(A36,[24]BASE_TI!$A$2:$H$1048576,8,0)</f>
        <v>95.75651374755472</v>
      </c>
    </row>
    <row r="37" spans="1:56" x14ac:dyDescent="0.25">
      <c r="A37" s="35">
        <v>37956</v>
      </c>
      <c r="B37" s="33">
        <f>+VLOOKUP(A37,[20]DEPENDIENTE!$D:$E,2,0)</f>
        <v>160.05957672235022</v>
      </c>
      <c r="C37" s="33">
        <f>+VLOOKUP(A37,[20]DEPENDIENTE!$J:$K,2,0)</f>
        <v>174.76559247322075</v>
      </c>
      <c r="D37" s="33">
        <f>+VLOOKUP(A37,'[21]BASE DIF'!$A$2:$G$1048576,2,0)</f>
        <v>7.3788846725286295E-2</v>
      </c>
      <c r="E37" s="33">
        <f>+VLOOKUP(A37,'[21]BASE DIF'!$A$2:$G$1048576,3,0)</f>
        <v>2.2883390209468613E-2</v>
      </c>
      <c r="F37" s="59">
        <f>+VLOOKUP(A37,'[21]BASE DIF'!$A$2:$G$1048576,4,0)</f>
        <v>1.4078955007443161E-2</v>
      </c>
      <c r="G37" s="18">
        <f>+VLOOKUP($A37,'[22]BASE PRODUCTIVIDAD'!$A$2:$H$1048576,2,0)</f>
        <v>103.12622680856485</v>
      </c>
      <c r="H37" s="33">
        <f>+VLOOKUP(A37,[24]BASE_TI!$A$2:$G$1048576,2,0)</f>
        <v>64.385989477520283</v>
      </c>
      <c r="I37" s="33">
        <f>+VLOOKUP(A37,[24]BASE_TI!$A$2:$G$1048576,3,0)</f>
        <v>68.510526798494823</v>
      </c>
      <c r="J37" s="33">
        <f>+VLOOKUP(A37,[24]BASE_TI!$A$2:$G$1048576,4,0)</f>
        <v>50.05558026688017</v>
      </c>
      <c r="K37" s="33">
        <f>+VLOOKUP(A37,'[23]BASE OTROS'!$A$2:$F$1048576,5,0)</f>
        <v>30.394737691368416</v>
      </c>
      <c r="L37" s="33">
        <f>+VLOOKUP(A37,[25]BASE_FISCAL!$A$2:$G$1048576,5,0)</f>
        <v>63.63421191188359</v>
      </c>
      <c r="M37" s="33">
        <f>+VLOOKUP(A37,[25]BASE_FISCAL!$A$2:$M$1048576,6,0)</f>
        <v>16.524486339602415</v>
      </c>
      <c r="N37" s="82">
        <f>+VLOOKUP($A37,[25]BASE_FISCAL!$A$2:$G$1048576,2,0)</f>
        <v>88.569218575267215</v>
      </c>
      <c r="O37" s="33">
        <f>+VLOOKUP($A37,[25]BASE_FISCAL!$A$2:$G$1048576,3,0)</f>
        <v>214.37178635441992</v>
      </c>
      <c r="P37" s="33">
        <f>+VLOOKUP($A37,[25]BASE_FISCAL!$A$2:$G$1048576,4,0)</f>
        <v>167.80821362678293</v>
      </c>
      <c r="Q37" s="18">
        <f>+VLOOKUP(A37,'[23]BASE OTROS'!$A$2:$F$1048576,2,0)</f>
        <v>22.115763540539433</v>
      </c>
      <c r="R37" s="33">
        <f>+VLOOKUP(A37,'[23]BASE OTROS'!$A$2:$D$1048576,4,0)</f>
        <v>30.331591542332749</v>
      </c>
      <c r="S37" s="33">
        <f>+VLOOKUP(A37,'[23]BASE OTROS'!$A$2:$D$1048576,3,0)</f>
        <v>3.1006827784330455</v>
      </c>
      <c r="T37" s="33">
        <f>+VLOOKUP(A37,[25]BASE_FISCAL!$A$2:$G$1048576,7,0)</f>
        <v>66.392147235976779</v>
      </c>
      <c r="U37" s="18">
        <f>+VLOOKUP($A37,'[22]BASE PRODUCTIVIDAD'!$A$2:$J$1048576,3,0)</f>
        <v>49.787265032156803</v>
      </c>
      <c r="V37" s="33">
        <f>+VLOOKUP(A37,'[21]BASE DIF'!$A$2:$G$1048576,5,0)</f>
        <v>-1.9794706390119376E-3</v>
      </c>
      <c r="W37" s="33">
        <f>+VLOOKUP(A37,'[21]BASE DIF'!$A$2:$G$1048576,6,0)</f>
        <v>-5.5147912813489075E-3</v>
      </c>
      <c r="X37" s="33">
        <f>+VLOOKUP(A37,'[21]BASE DIF'!$A$2:$G$1048576,7,0)</f>
        <v>2.4616105932966148E-2</v>
      </c>
      <c r="Y37" s="33">
        <f>+VLOOKUP($A37,[26]base_renta!$A$22:$I$1048576,6,0)</f>
        <v>25.979409429471296</v>
      </c>
      <c r="Z37" s="33">
        <f>+VLOOKUP($A37,[26]base_renta!$A$22:$I$1048576,7,0)</f>
        <v>40.224927751607524</v>
      </c>
      <c r="AA37" s="33">
        <f>+VLOOKUP(A37,'[23]BASE OTROS'!$A$2:$F$1048576,6,0)</f>
        <v>4.74397408671389</v>
      </c>
      <c r="AB37" s="18">
        <f>+VLOOKUP($A37,'[22]BASE PRODUCTIVIDAD'!$A$2:$H$1048576,4,0)</f>
        <v>1.0642452105543143</v>
      </c>
      <c r="AC37" s="18">
        <f>+VLOOKUP($A37,'[22]BASE PRODUCTIVIDAD'!$A$2:$H$1048576,5,0)</f>
        <v>1.0661177514226319</v>
      </c>
      <c r="AD37" s="33">
        <f>+VLOOKUP(A37,[24]BASE_TI!$A:$G,5,0)</f>
        <v>40.264308094120345</v>
      </c>
      <c r="AE37" s="33">
        <f>+VLOOKUP(A37,[24]BASE_TI!$A:$G,6,0)</f>
        <v>39.765212230487037</v>
      </c>
      <c r="AF37" s="33">
        <f>+VLOOKUP($A37,[26]base_renta!$A$22:$I$1048576,2,0)</f>
        <v>-6.4071199784982475</v>
      </c>
      <c r="AG37" s="33">
        <f>+VLOOKUP($A37,[26]base_renta!$A$22:$I$1048576,3,0)</f>
        <v>-30.797840460886288</v>
      </c>
      <c r="AH37" s="33">
        <f>+VLOOKUP($A37,[26]base_renta!$A$22:$I$1048576,4,0)</f>
        <v>-39781.975099255789</v>
      </c>
      <c r="AI37" s="33">
        <f>+VLOOKUP($A37,[26]base_renta!$A$22:$I$1048576,5,0)</f>
        <v>-1.2319136184354516</v>
      </c>
      <c r="AJ37" s="33">
        <f>+VLOOKUP(A37,[24]BASE_TI!$A$2:$G$1048576,7,0)</f>
        <v>68.390588384457629</v>
      </c>
      <c r="AK37" s="33">
        <f>+VLOOKUP($A37,[26]base_renta!$A$22:$I$1048576,8,0)</f>
        <v>14.245518322136231</v>
      </c>
      <c r="AL37" s="18">
        <f>+VLOOKUP($A37,'[22]BASE PRODUCTIVIDAD'!$A$2:$H$1048576,8,0)</f>
        <v>119.51535531876483</v>
      </c>
      <c r="AM37" s="18">
        <f>+VLOOKUP($A37,'[22]BASE PRODUCTIVIDAD'!$A$2:$H$1048576,6,0)</f>
        <v>1.2146306932953255</v>
      </c>
      <c r="AN37" s="18">
        <f>+VLOOKUP($A37,'[22]BASE PRODUCTIVIDAD'!$A$2:$H$1048576,7,0)</f>
        <v>1.1987187108196136</v>
      </c>
      <c r="AO37" s="33">
        <f>+VLOOKUP($A37,[26]base_renta!$A$22:$I$1048576,9,0)</f>
        <v>-1591.2790039702318</v>
      </c>
      <c r="AP37" s="33">
        <f>+VLOOKUP(A37,[25]BASE_FISCAL!$A$2:$M$1048576,8,0)</f>
        <v>13.632036515639658</v>
      </c>
      <c r="AQ37" s="33">
        <f>+VLOOKUP(A37,[25]BASE_FISCAL!$A$2:$M$1048576,11,0)</f>
        <v>32.203116336462905</v>
      </c>
      <c r="AR37" s="33">
        <f>+VLOOKUP($A37,'[22]BASE PRODUCTIVIDAD'!$A$2:$I$1048576,9,0)</f>
        <v>104.17705362094063</v>
      </c>
      <c r="AS37" s="33">
        <f>+VLOOKUP($A37,'[22]BASE PRODUCTIVIDAD'!$A$2:$J$1048576,10,0)</f>
        <v>49.204927570172849</v>
      </c>
      <c r="AT37" s="33">
        <f>+VLOOKUP(A37,'[23]BASE OTROS'!$A$2:$G$1048576,7,0)</f>
        <v>451.0079710144928</v>
      </c>
      <c r="AU37" s="33">
        <f>+VLOOKUP($A37,'[21]BASE DIF'!$A$1:$I$1100,8,FALSE)</f>
        <v>5.4347302257302887E-2</v>
      </c>
      <c r="AV37" s="33">
        <f>+VLOOKUP($A37,'[21]BASE DIF'!$A$1:$I$1100,9,FALSE)</f>
        <v>5.9416671698372836E-2</v>
      </c>
      <c r="AW37" s="33">
        <f>+VLOOKUP(A37,[25]BASE_FISCAL!$A$2:$M$1048576,9,0)</f>
        <v>16.989937250241663</v>
      </c>
      <c r="AX37" s="33">
        <f>+VLOOKUP(A37,[25]BASE_FISCAL!$A$2:$M$1048576,10,0)</f>
        <v>41.145125844686106</v>
      </c>
      <c r="AY37" s="33">
        <f>+VLOOKUP($A37,'[21]BASE DIF'!$A$1:$K$1110,10,FALSE)</f>
        <v>-2.8317513809058628E-2</v>
      </c>
      <c r="AZ37" s="33">
        <f>+VLOOKUP($A37,'[21]BASE DIF'!$A$1:$K$1110,11,FALSE)</f>
        <v>-2.3499150229332424E-2</v>
      </c>
      <c r="BA37" s="33">
        <f>+VLOOKUP($A37,'[21]BASE DIF'!$A$1:$M$1110,12,FALSE)</f>
        <v>1.6783283292390649E-2</v>
      </c>
      <c r="BB37" s="33">
        <f>+VLOOKUP($A37,'[21]BASE DIF'!$A$1:$M$1110,13,FALSE)</f>
        <v>2.1601646872116853E-2</v>
      </c>
      <c r="BC37" s="33">
        <f>+VLOOKUP(A37,'[23]BASE OTROS'!$A$2:$H$1048576,8,0)</f>
        <v>324.20234981626794</v>
      </c>
      <c r="BD37" s="73">
        <f>+VLOOKUP(A37,[24]BASE_TI!$A$2:$H$1048576,8,0)</f>
        <v>97.746654678884212</v>
      </c>
    </row>
    <row r="38" spans="1:56" x14ac:dyDescent="0.25">
      <c r="A38" s="35">
        <v>38047</v>
      </c>
      <c r="B38" s="33">
        <f>+VLOOKUP(A38,[20]DEPENDIENTE!$D:$E,2,0)</f>
        <v>150.91091172472491</v>
      </c>
      <c r="C38" s="33">
        <f>+VLOOKUP(A38,[20]DEPENDIENTE!$J:$K,2,0)</f>
        <v>164.07911431420655</v>
      </c>
      <c r="D38" s="33">
        <f>+VLOOKUP(A38,'[21]BASE DIF'!$A$2:$G$1048576,2,0)</f>
        <v>7.0617098758693597E-2</v>
      </c>
      <c r="E38" s="33">
        <f>+VLOOKUP(A38,'[21]BASE DIF'!$A$2:$G$1048576,3,0)</f>
        <v>2.3048983410389745E-2</v>
      </c>
      <c r="F38" s="59">
        <f>+VLOOKUP(A38,'[21]BASE DIF'!$A$2:$G$1048576,4,0)</f>
        <v>1.5532913784786828E-2</v>
      </c>
      <c r="G38" s="18">
        <f>+VLOOKUP($A38,'[22]BASE PRODUCTIVIDAD'!$A$2:$H$1048576,2,0)</f>
        <v>102.61935871706724</v>
      </c>
      <c r="H38" s="33">
        <f>+VLOOKUP(A38,[24]BASE_TI!$A$2:$G$1048576,2,0)</f>
        <v>66.684280460717829</v>
      </c>
      <c r="I38" s="33">
        <f>+VLOOKUP(A38,[24]BASE_TI!$A$2:$G$1048576,3,0)</f>
        <v>69.203260341486356</v>
      </c>
      <c r="J38" s="33">
        <f>+VLOOKUP(A38,[24]BASE_TI!$A$2:$G$1048576,4,0)</f>
        <v>53.810709180336481</v>
      </c>
      <c r="K38" s="33">
        <f>+VLOOKUP(A38,'[23]BASE OTROS'!$A$2:$F$1048576,5,0)</f>
        <v>30.724807238169483</v>
      </c>
      <c r="L38" s="33">
        <f>+VLOOKUP(A38,[25]BASE_FISCAL!$A$2:$G$1048576,5,0)</f>
        <v>64.616338407410097</v>
      </c>
      <c r="M38" s="33">
        <f>+VLOOKUP(A38,[25]BASE_FISCAL!$A$2:$M$1048576,6,0)</f>
        <v>16.565182638350791</v>
      </c>
      <c r="N38" s="82">
        <f>+VLOOKUP($A38,[25]BASE_FISCAL!$A$2:$G$1048576,2,0)</f>
        <v>87.711819596521366</v>
      </c>
      <c r="O38" s="33">
        <f>+VLOOKUP($A38,[25]BASE_FISCAL!$A$2:$G$1048576,3,0)</f>
        <v>215.15079518834051</v>
      </c>
      <c r="P38" s="33">
        <f>+VLOOKUP($A38,[25]BASE_FISCAL!$A$2:$G$1048576,4,0)</f>
        <v>168.00927841872453</v>
      </c>
      <c r="Q38" s="18">
        <f>+VLOOKUP(A38,'[23]BASE OTROS'!$A$2:$F$1048576,2,0)</f>
        <v>21.657786114897416</v>
      </c>
      <c r="R38" s="33">
        <f>+VLOOKUP(A38,'[23]BASE OTROS'!$A$2:$D$1048576,4,0)</f>
        <v>31.44506773229514</v>
      </c>
      <c r="S38" s="33">
        <f>+VLOOKUP(A38,'[23]BASE OTROS'!$A$2:$D$1048576,3,0)</f>
        <v>2.8210662419141856</v>
      </c>
      <c r="T38" s="33">
        <f>+VLOOKUP(A38,[25]BASE_FISCAL!$A$2:$G$1048576,7,0)</f>
        <v>66.5350103973919</v>
      </c>
      <c r="U38" s="18">
        <f>+VLOOKUP($A38,'[22]BASE PRODUCTIVIDAD'!$A$2:$J$1048576,3,0)</f>
        <v>51.22761845278675</v>
      </c>
      <c r="V38" s="33">
        <f>+VLOOKUP(A38,'[21]BASE DIF'!$A$2:$G$1048576,5,0)</f>
        <v>4.2801337075220047E-3</v>
      </c>
      <c r="W38" s="33">
        <f>+VLOOKUP(A38,'[21]BASE DIF'!$A$2:$G$1048576,6,0)</f>
        <v>-5.8915867258955146E-3</v>
      </c>
      <c r="X38" s="33">
        <f>+VLOOKUP(A38,'[21]BASE DIF'!$A$2:$G$1048576,7,0)</f>
        <v>2.4740813134373929E-2</v>
      </c>
      <c r="Y38" s="33">
        <f>+VLOOKUP($A38,[26]base_renta!$A$22:$I$1048576,6,0)</f>
        <v>24.368631579033487</v>
      </c>
      <c r="Z38" s="33">
        <f>+VLOOKUP($A38,[26]base_renta!$A$22:$I$1048576,7,0)</f>
        <v>37.955997963863105</v>
      </c>
      <c r="AA38" s="33">
        <f>+VLOOKUP(A38,'[23]BASE OTROS'!$A$2:$F$1048576,6,0)</f>
        <v>4.8185684069045314</v>
      </c>
      <c r="AB38" s="18">
        <f>+VLOOKUP($A38,'[22]BASE PRODUCTIVIDAD'!$A$2:$H$1048576,4,0)</f>
        <v>1.0573674752284243</v>
      </c>
      <c r="AC38" s="18">
        <f>+VLOOKUP($A38,'[22]BASE PRODUCTIVIDAD'!$A$2:$H$1048576,5,0)</f>
        <v>1.0623628280976711</v>
      </c>
      <c r="AD38" s="33">
        <f>+VLOOKUP(A38,[24]BASE_TI!$A:$G,5,0)</f>
        <v>44.814752401160248</v>
      </c>
      <c r="AE38" s="33">
        <f>+VLOOKUP(A38,[24]BASE_TI!$A:$G,6,0)</f>
        <v>42.375536775241031</v>
      </c>
      <c r="AF38" s="33">
        <f>+VLOOKUP($A38,[26]base_renta!$A$22:$I$1048576,2,0)</f>
        <v>-6.1400477138109251</v>
      </c>
      <c r="AG38" s="33">
        <f>+VLOOKUP($A38,[26]base_renta!$A$22:$I$1048576,3,0)</f>
        <v>-30.914161142353386</v>
      </c>
      <c r="AH38" s="33">
        <f>+VLOOKUP($A38,[26]base_renta!$A$22:$I$1048576,4,0)</f>
        <v>-41622.124022517732</v>
      </c>
      <c r="AI38" s="33">
        <f>+VLOOKUP($A38,[26]base_renta!$A$22:$I$1048576,5,0)</f>
        <v>-1.2365664456941354</v>
      </c>
      <c r="AJ38" s="33">
        <f>+VLOOKUP(A38,[24]BASE_TI!$A$2:$G$1048576,7,0)</f>
        <v>66.365072219207079</v>
      </c>
      <c r="AK38" s="33">
        <f>+VLOOKUP($A38,[26]base_renta!$A$22:$I$1048576,8,0)</f>
        <v>13.587366384829618</v>
      </c>
      <c r="AL38" s="18">
        <f>+VLOOKUP($A38,'[22]BASE PRODUCTIVIDAD'!$A$2:$H$1048576,8,0)</f>
        <v>119.18935650149514</v>
      </c>
      <c r="AM38" s="18">
        <f>+VLOOKUP($A38,'[22]BASE PRODUCTIVIDAD'!$A$2:$H$1048576,6,0)</f>
        <v>1.1987934004309253</v>
      </c>
      <c r="AN38" s="18">
        <f>+VLOOKUP($A38,'[22]BASE PRODUCTIVIDAD'!$A$2:$H$1048576,7,0)</f>
        <v>1.1869363891472531</v>
      </c>
      <c r="AO38" s="33">
        <f>+VLOOKUP($A38,[26]base_renta!$A$22:$I$1048576,9,0)</f>
        <v>-1664.8849609007093</v>
      </c>
      <c r="AP38" s="33">
        <f>+VLOOKUP(A38,[25]BASE_FISCAL!$A$2:$M$1048576,8,0)</f>
        <v>13.63626459133391</v>
      </c>
      <c r="AQ38" s="33">
        <f>+VLOOKUP(A38,[25]BASE_FISCAL!$A$2:$M$1048576,11,0)</f>
        <v>31.79603739597615</v>
      </c>
      <c r="AR38" s="33">
        <f>+VLOOKUP($A38,'[22]BASE PRODUCTIVIDAD'!$A$2:$I$1048576,9,0)</f>
        <v>104.11409427652343</v>
      </c>
      <c r="AS38" s="33">
        <f>+VLOOKUP($A38,'[22]BASE PRODUCTIVIDAD'!$A$2:$J$1048576,10,0)</f>
        <v>49.73669272281883</v>
      </c>
      <c r="AT38" s="33">
        <f>+VLOOKUP(A38,'[23]BASE OTROS'!$A$2:$G$1048576,7,0)</f>
        <v>408.33478260869566</v>
      </c>
      <c r="AU38" s="33">
        <f>+VLOOKUP($A38,'[21]BASE DIF'!$A$1:$I$1100,8,FALSE)</f>
        <v>5.1843106664863914E-2</v>
      </c>
      <c r="AV38" s="33">
        <f>+VLOOKUP($A38,'[21]BASE DIF'!$A$1:$I$1100,9,FALSE)</f>
        <v>5.2139934671894927E-2</v>
      </c>
      <c r="AW38" s="33">
        <f>+VLOOKUP(A38,[25]BASE_FISCAL!$A$2:$M$1048576,9,0)</f>
        <v>16.600988591982855</v>
      </c>
      <c r="AX38" s="33">
        <f>+VLOOKUP(A38,[25]BASE_FISCAL!$A$2:$M$1048576,10,0)</f>
        <v>40.720524555183395</v>
      </c>
      <c r="AY38" s="33">
        <f>+VLOOKUP($A38,'[21]BASE DIF'!$A$1:$K$1110,10,FALSE)</f>
        <v>-2.4727879650979764E-2</v>
      </c>
      <c r="AZ38" s="33">
        <f>+VLOOKUP($A38,'[21]BASE DIF'!$A$1:$K$1110,11,FALSE)</f>
        <v>-2.449961949738276E-2</v>
      </c>
      <c r="BA38" s="33">
        <f>+VLOOKUP($A38,'[21]BASE DIF'!$A$1:$M$1110,12,FALSE)</f>
        <v>1.6105598609889804E-2</v>
      </c>
      <c r="BB38" s="33">
        <f>+VLOOKUP($A38,'[21]BASE DIF'!$A$1:$M$1110,13,FALSE)</f>
        <v>1.6333858763486808E-2</v>
      </c>
      <c r="BC38" s="33">
        <f>+VLOOKUP(A38,'[23]BASE OTROS'!$A$2:$H$1048576,8,0)</f>
        <v>293.52717588488042</v>
      </c>
      <c r="BD38" s="73">
        <f>+VLOOKUP(A38,[24]BASE_TI!$A$2:$H$1048576,8,0)</f>
        <v>105.90417118031378</v>
      </c>
    </row>
    <row r="39" spans="1:56" x14ac:dyDescent="0.25">
      <c r="A39" s="35">
        <v>38139</v>
      </c>
      <c r="B39" s="33">
        <f>+VLOOKUP(A39,[20]DEPENDIENTE!$D:$E,2,0)</f>
        <v>145.88709296009787</v>
      </c>
      <c r="C39" s="33">
        <f>+VLOOKUP(A39,[20]DEPENDIENTE!$J:$K,2,0)</f>
        <v>161.93985409962303</v>
      </c>
      <c r="D39" s="33">
        <f>+VLOOKUP(A39,'[21]BASE DIF'!$A$2:$G$1048576,2,0)</f>
        <v>8.8575341048973577E-2</v>
      </c>
      <c r="E39" s="33">
        <f>+VLOOKUP(A39,'[21]BASE DIF'!$A$2:$G$1048576,3,0)</f>
        <v>3.5725337768163112E-2</v>
      </c>
      <c r="F39" s="59">
        <f>+VLOOKUP(A39,'[21]BASE DIF'!$A$2:$G$1048576,4,0)</f>
        <v>2.0744818013298083E-2</v>
      </c>
      <c r="G39" s="18">
        <f>+VLOOKUP($A39,'[22]BASE PRODUCTIVIDAD'!$A$2:$H$1048576,2,0)</f>
        <v>102.12249493639409</v>
      </c>
      <c r="H39" s="33">
        <f>+VLOOKUP(A39,[24]BASE_TI!$A$2:$G$1048576,2,0)</f>
        <v>68.391678119177683</v>
      </c>
      <c r="I39" s="33">
        <f>+VLOOKUP(A39,[24]BASE_TI!$A$2:$G$1048576,3,0)</f>
        <v>71.585211647479355</v>
      </c>
      <c r="J39" s="33">
        <f>+VLOOKUP(A39,[24]BASE_TI!$A$2:$G$1048576,4,0)</f>
        <v>55.307385194052884</v>
      </c>
      <c r="K39" s="33">
        <f>+VLOOKUP(A39,'[23]BASE OTROS'!$A$2:$F$1048576,5,0)</f>
        <v>31.239877054815619</v>
      </c>
      <c r="L39" s="33">
        <f>+VLOOKUP(A39,[25]BASE_FISCAL!$A$2:$G$1048576,5,0)</f>
        <v>65.555308878499361</v>
      </c>
      <c r="M39" s="33">
        <f>+VLOOKUP(A39,[25]BASE_FISCAL!$A$2:$M$1048576,6,0)</f>
        <v>16.646322572704424</v>
      </c>
      <c r="N39" s="82">
        <f>+VLOOKUP($A39,[25]BASE_FISCAL!$A$2:$G$1048576,2,0)</f>
        <v>90.048185428994231</v>
      </c>
      <c r="O39" s="33">
        <f>+VLOOKUP($A39,[25]BASE_FISCAL!$A$2:$G$1048576,3,0)</f>
        <v>216.09419546524231</v>
      </c>
      <c r="P39" s="33">
        <f>+VLOOKUP($A39,[25]BASE_FISCAL!$A$2:$G$1048576,4,0)</f>
        <v>170.77450050270841</v>
      </c>
      <c r="Q39" s="18">
        <f>+VLOOKUP(A39,'[23]BASE OTROS'!$A$2:$F$1048576,2,0)</f>
        <v>21.887884360698717</v>
      </c>
      <c r="R39" s="33">
        <f>+VLOOKUP(A39,'[23]BASE OTROS'!$A$2:$D$1048576,4,0)</f>
        <v>32.794968390697953</v>
      </c>
      <c r="S39" s="33">
        <f>+VLOOKUP(A39,'[23]BASE OTROS'!$A$2:$D$1048576,3,0)</f>
        <v>2.7225878847962917</v>
      </c>
      <c r="T39" s="33">
        <f>+VLOOKUP(A39,[25]BASE_FISCAL!$A$2:$G$1048576,7,0)</f>
        <v>66.575667240068157</v>
      </c>
      <c r="U39" s="18">
        <f>+VLOOKUP($A39,'[22]BASE PRODUCTIVIDAD'!$A$2:$J$1048576,3,0)</f>
        <v>51.350576185278051</v>
      </c>
      <c r="V39" s="33">
        <f>+VLOOKUP(A39,'[21]BASE DIF'!$A$2:$G$1048576,5,0)</f>
        <v>1.380349113274737E-2</v>
      </c>
      <c r="W39" s="33">
        <f>+VLOOKUP(A39,'[21]BASE DIF'!$A$2:$G$1048576,6,0)</f>
        <v>8.9002539919600387E-3</v>
      </c>
      <c r="X39" s="33">
        <f>+VLOOKUP(A39,'[21]BASE DIF'!$A$2:$G$1048576,7,0)</f>
        <v>3.7451953200255406E-2</v>
      </c>
      <c r="Y39" s="33">
        <f>+VLOOKUP($A39,[26]base_renta!$A$22:$I$1048576,6,0)</f>
        <v>23.388712112633396</v>
      </c>
      <c r="Z39" s="33">
        <f>+VLOOKUP($A39,[26]base_renta!$A$22:$I$1048576,7,0)</f>
        <v>36.157522310005803</v>
      </c>
      <c r="AA39" s="33">
        <f>+VLOOKUP(A39,'[23]BASE OTROS'!$A$2:$F$1048576,6,0)</f>
        <v>4.8853226216874148</v>
      </c>
      <c r="AB39" s="18">
        <f>+VLOOKUP($A39,'[22]BASE PRODUCTIVIDAD'!$A$2:$H$1048576,4,0)</f>
        <v>1.0705409017673766</v>
      </c>
      <c r="AC39" s="18">
        <f>+VLOOKUP($A39,'[22]BASE PRODUCTIVIDAD'!$A$2:$H$1048576,5,0)</f>
        <v>1.0773381684554251</v>
      </c>
      <c r="AD39" s="33">
        <f>+VLOOKUP(A39,[24]BASE_TI!$A:$G,5,0)</f>
        <v>46.966362867684978</v>
      </c>
      <c r="AE39" s="33">
        <f>+VLOOKUP(A39,[24]BASE_TI!$A:$G,6,0)</f>
        <v>47.281457883517994</v>
      </c>
      <c r="AF39" s="33">
        <f>+VLOOKUP($A39,[26]base_renta!$A$22:$I$1048576,2,0)</f>
        <v>-5.8229406292003816</v>
      </c>
      <c r="AG39" s="33">
        <f>+VLOOKUP($A39,[26]base_renta!$A$22:$I$1048576,3,0)</f>
        <v>-29.046315968286056</v>
      </c>
      <c r="AH39" s="33">
        <f>+VLOOKUP($A39,[26]base_renta!$A$22:$I$1048576,4,0)</f>
        <v>-40603.637361609835</v>
      </c>
      <c r="AI39" s="33">
        <f>+VLOOKUP($A39,[26]base_renta!$A$22:$I$1048576,5,0)</f>
        <v>-1.1629872604489535</v>
      </c>
      <c r="AJ39" s="33">
        <f>+VLOOKUP(A39,[24]BASE_TI!$A$2:$G$1048576,7,0)</f>
        <v>69.815046266751935</v>
      </c>
      <c r="AK39" s="33">
        <f>+VLOOKUP($A39,[26]base_renta!$A$22:$I$1048576,8,0)</f>
        <v>12.768810197372401</v>
      </c>
      <c r="AL39" s="18">
        <f>+VLOOKUP($A39,'[22]BASE PRODUCTIVIDAD'!$A$2:$H$1048576,8,0)</f>
        <v>119.87423220411257</v>
      </c>
      <c r="AM39" s="18">
        <f>+VLOOKUP($A39,'[22]BASE PRODUCTIVIDAD'!$A$2:$H$1048576,6,0)</f>
        <v>1.2083097303778227</v>
      </c>
      <c r="AN39" s="18">
        <f>+VLOOKUP($A39,'[22]BASE PRODUCTIVIDAD'!$A$2:$H$1048576,7,0)</f>
        <v>1.1963585950928681</v>
      </c>
      <c r="AO39" s="33">
        <f>+VLOOKUP($A39,[26]base_renta!$A$22:$I$1048576,9,0)</f>
        <v>-1625.7315740488314</v>
      </c>
      <c r="AP39" s="33">
        <f>+VLOOKUP(A39,[25]BASE_FISCAL!$A$2:$M$1048576,8,0)</f>
        <v>13.686918887175064</v>
      </c>
      <c r="AQ39" s="33">
        <f>+VLOOKUP(A39,[25]BASE_FISCAL!$A$2:$M$1048576,11,0)</f>
        <v>31.830587150160799</v>
      </c>
      <c r="AR39" s="33">
        <f>+VLOOKUP($A39,'[22]BASE PRODUCTIVIDAD'!$A$2:$I$1048576,9,0)</f>
        <v>103.58603692039911</v>
      </c>
      <c r="AS39" s="33">
        <f>+VLOOKUP($A39,'[22]BASE PRODUCTIVIDAD'!$A$2:$J$1048576,10,0)</f>
        <v>50.456709421107519</v>
      </c>
      <c r="AT39" s="33">
        <f>+VLOOKUP(A39,'[23]BASE OTROS'!$A$2:$G$1048576,7,0)</f>
        <v>464.74025974025972</v>
      </c>
      <c r="AU39" s="33">
        <f>+VLOOKUP($A39,'[21]BASE DIF'!$A$1:$I$1100,8,FALSE)</f>
        <v>6.4154602213283951E-2</v>
      </c>
      <c r="AV39" s="33">
        <f>+VLOOKUP($A39,'[21]BASE DIF'!$A$1:$I$1100,9,FALSE)</f>
        <v>5.3104875355577619E-2</v>
      </c>
      <c r="AW39" s="33">
        <f>+VLOOKUP(A39,[25]BASE_FISCAL!$A$2:$M$1048576,9,0)</f>
        <v>16.79766005397364</v>
      </c>
      <c r="AX39" s="33">
        <f>+VLOOKUP(A39,[25]BASE_FISCAL!$A$2:$M$1048576,10,0)</f>
        <v>40.271752049601886</v>
      </c>
      <c r="AY39" s="33">
        <f>+VLOOKUP($A39,'[21]BASE DIF'!$A$1:$K$1110,10,FALSE)</f>
        <v>-1.7952275754139185E-2</v>
      </c>
      <c r="AZ39" s="33">
        <f>+VLOOKUP($A39,'[21]BASE DIF'!$A$1:$K$1110,11,FALSE)</f>
        <v>-2.8509706070565383E-2</v>
      </c>
      <c r="BA39" s="33">
        <f>+VLOOKUP($A39,'[21]BASE DIF'!$A$1:$M$1110,12,FALSE)</f>
        <v>2.8521750219886788E-2</v>
      </c>
      <c r="BB39" s="33">
        <f>+VLOOKUP($A39,'[21]BASE DIF'!$A$1:$M$1110,13,FALSE)</f>
        <v>1.796431990346059E-2</v>
      </c>
      <c r="BC39" s="33">
        <f>+VLOOKUP(A39,'[23]BASE OTROS'!$A$2:$H$1048576,8,0)</f>
        <v>334.07366154327514</v>
      </c>
      <c r="BD39" s="73">
        <f>+VLOOKUP(A39,[24]BASE_TI!$A$2:$H$1048576,8,0)</f>
        <v>114.296372149921</v>
      </c>
    </row>
    <row r="40" spans="1:56" x14ac:dyDescent="0.25">
      <c r="A40" s="35">
        <v>38231</v>
      </c>
      <c r="B40" s="33">
        <f>+VLOOKUP(A40,[20]DEPENDIENTE!$D:$E,2,0)</f>
        <v>141.36042067427775</v>
      </c>
      <c r="C40" s="33">
        <f>+VLOOKUP(A40,[20]DEPENDIENTE!$J:$K,2,0)</f>
        <v>156.1008695925963</v>
      </c>
      <c r="D40" s="33">
        <f>+VLOOKUP(A40,'[21]BASE DIF'!$A$2:$G$1048576,2,0)</f>
        <v>7.6474468742874668E-2</v>
      </c>
      <c r="E40" s="33">
        <f>+VLOOKUP(A40,'[21]BASE DIF'!$A$2:$G$1048576,3,0)</f>
        <v>2.6056020408196212E-2</v>
      </c>
      <c r="F40" s="59">
        <f>+VLOOKUP(A40,'[21]BASE DIF'!$A$2:$G$1048576,4,0)</f>
        <v>1.6591875731994055E-2</v>
      </c>
      <c r="G40" s="18">
        <f>+VLOOKUP($A40,'[22]BASE PRODUCTIVIDAD'!$A$2:$H$1048576,2,0)</f>
        <v>102.05695222304408</v>
      </c>
      <c r="H40" s="33">
        <f>+VLOOKUP(A40,[24]BASE_TI!$A$2:$G$1048576,2,0)</f>
        <v>71.20345507275222</v>
      </c>
      <c r="I40" s="33">
        <f>+VLOOKUP(A40,[24]BASE_TI!$A$2:$G$1048576,3,0)</f>
        <v>71.541607042129158</v>
      </c>
      <c r="J40" s="33">
        <f>+VLOOKUP(A40,[24]BASE_TI!$A$2:$G$1048576,4,0)</f>
        <v>60.173520475326839</v>
      </c>
      <c r="K40" s="33">
        <f>+VLOOKUP(A40,'[23]BASE OTROS'!$A$2:$F$1048576,5,0)</f>
        <v>31.229052577303424</v>
      </c>
      <c r="L40" s="33">
        <f>+VLOOKUP(A40,[25]BASE_FISCAL!$A$2:$G$1048576,5,0)</f>
        <v>66.245805269495364</v>
      </c>
      <c r="M40" s="33">
        <f>+VLOOKUP(A40,[25]BASE_FISCAL!$A$2:$M$1048576,6,0)</f>
        <v>16.685322105316956</v>
      </c>
      <c r="N40" s="82">
        <f>+VLOOKUP($A40,[25]BASE_FISCAL!$A$2:$G$1048576,2,0)</f>
        <v>91.00726574716775</v>
      </c>
      <c r="O40" s="33">
        <f>+VLOOKUP($A40,[25]BASE_FISCAL!$A$2:$G$1048576,3,0)</f>
        <v>215.83372141865055</v>
      </c>
      <c r="P40" s="33">
        <f>+VLOOKUP($A40,[25]BASE_FISCAL!$A$2:$G$1048576,4,0)</f>
        <v>168.98371613846297</v>
      </c>
      <c r="Q40" s="18">
        <f>+VLOOKUP(A40,'[23]BASE OTROS'!$A$2:$F$1048576,2,0)</f>
        <v>22.225019168889926</v>
      </c>
      <c r="R40" s="33">
        <f>+VLOOKUP(A40,'[23]BASE OTROS'!$A$2:$D$1048576,4,0)</f>
        <v>32.218969695210248</v>
      </c>
      <c r="S40" s="33">
        <f>+VLOOKUP(A40,'[23]BASE OTROS'!$A$2:$D$1048576,3,0)</f>
        <v>2.5364081347576315</v>
      </c>
      <c r="T40" s="33">
        <f>+VLOOKUP(A40,[25]BASE_FISCAL!$A$2:$G$1048576,7,0)</f>
        <v>66.648559815834147</v>
      </c>
      <c r="U40" s="18">
        <f>+VLOOKUP($A40,'[22]BASE PRODUCTIVIDAD'!$A$2:$J$1048576,3,0)</f>
        <v>50.986648917349456</v>
      </c>
      <c r="V40" s="33">
        <f>+VLOOKUP(A40,'[21]BASE DIF'!$A$2:$G$1048576,5,0)</f>
        <v>2.5905996099351292E-3</v>
      </c>
      <c r="W40" s="33">
        <f>+VLOOKUP(A40,'[21]BASE DIF'!$A$2:$G$1048576,6,0)</f>
        <v>-4.592133938046139E-4</v>
      </c>
      <c r="X40" s="33">
        <f>+VLOOKUP(A40,'[21]BASE DIF'!$A$2:$G$1048576,7,0)</f>
        <v>2.7899937145638543E-2</v>
      </c>
      <c r="Y40" s="33">
        <f>+VLOOKUP($A40,[26]base_renta!$A$22:$I$1048576,6,0)</f>
        <v>22.624648689059484</v>
      </c>
      <c r="Z40" s="33">
        <f>+VLOOKUP($A40,[26]base_renta!$A$22:$I$1048576,7,0)</f>
        <v>34.918881215312133</v>
      </c>
      <c r="AA40" s="33">
        <f>+VLOOKUP(A40,'[23]BASE OTROS'!$A$2:$F$1048576,6,0)</f>
        <v>4.939331917166025</v>
      </c>
      <c r="AB40" s="18">
        <f>+VLOOKUP($A40,'[22]BASE PRODUCTIVIDAD'!$A$2:$H$1048576,4,0)</f>
        <v>1.0694257941725611</v>
      </c>
      <c r="AC40" s="18">
        <f>+VLOOKUP($A40,'[22]BASE PRODUCTIVIDAD'!$A$2:$H$1048576,5,0)</f>
        <v>1.0766629982437235</v>
      </c>
      <c r="AD40" s="33">
        <f>+VLOOKUP(A40,[24]BASE_TI!$A:$G,5,0)</f>
        <v>53.20158925424758</v>
      </c>
      <c r="AE40" s="33">
        <f>+VLOOKUP(A40,[24]BASE_TI!$A:$G,6,0)</f>
        <v>54.372301370560443</v>
      </c>
      <c r="AF40" s="33">
        <f>+VLOOKUP($A40,[26]base_renta!$A$22:$I$1048576,2,0)</f>
        <v>-5.9594279283496023</v>
      </c>
      <c r="AG40" s="33">
        <f>+VLOOKUP($A40,[26]base_renta!$A$22:$I$1048576,3,0)</f>
        <v>-27.523917704026047</v>
      </c>
      <c r="AH40" s="33">
        <f>+VLOOKUP($A40,[26]base_renta!$A$22:$I$1048576,4,0)</f>
        <v>-40341.68014250225</v>
      </c>
      <c r="AI40" s="33">
        <f>+VLOOKUP($A40,[26]base_renta!$A$22:$I$1048576,5,0)</f>
        <v>-1.2181483890102154</v>
      </c>
      <c r="AJ40" s="33">
        <f>+VLOOKUP(A40,[24]BASE_TI!$A$2:$G$1048576,7,0)</f>
        <v>71.083042642629522</v>
      </c>
      <c r="AK40" s="33">
        <f>+VLOOKUP($A40,[26]base_renta!$A$22:$I$1048576,8,0)</f>
        <v>12.294232526252641</v>
      </c>
      <c r="AL40" s="18">
        <f>+VLOOKUP($A40,'[22]BASE PRODUCTIVIDAD'!$A$2:$H$1048576,8,0)</f>
        <v>119.2983763426077</v>
      </c>
      <c r="AM40" s="18">
        <f>+VLOOKUP($A40,'[22]BASE PRODUCTIVIDAD'!$A$2:$H$1048576,6,0)</f>
        <v>1.2055030586680275</v>
      </c>
      <c r="AN40" s="18">
        <f>+VLOOKUP($A40,'[22]BASE PRODUCTIVIDAD'!$A$2:$H$1048576,7,0)</f>
        <v>1.1935796835777162</v>
      </c>
      <c r="AO40" s="33">
        <f>+VLOOKUP($A40,[26]base_renta!$A$22:$I$1048576,9,0)</f>
        <v>-1785.4345156818383</v>
      </c>
      <c r="AP40" s="33">
        <f>+VLOOKUP(A40,[25]BASE_FISCAL!$A$2:$M$1048576,8,0)</f>
        <v>13.683847898197882</v>
      </c>
      <c r="AQ40" s="33">
        <f>+VLOOKUP(A40,[25]BASE_FISCAL!$A$2:$M$1048576,11,0)</f>
        <v>31.02672630751065</v>
      </c>
      <c r="AR40" s="33">
        <f>+VLOOKUP($A40,'[22]BASE PRODUCTIVIDAD'!$A$2:$I$1048576,9,0)</f>
        <v>102.47638695387397</v>
      </c>
      <c r="AS40" s="33">
        <f>+VLOOKUP($A40,'[22]BASE PRODUCTIVIDAD'!$A$2:$J$1048576,10,0)</f>
        <v>50.838313237278719</v>
      </c>
      <c r="AT40" s="33">
        <f>+VLOOKUP(A40,'[23]BASE OTROS'!$A$2:$G$1048576,7,0)</f>
        <v>425.75757575757575</v>
      </c>
      <c r="AU40" s="33">
        <f>+VLOOKUP($A40,'[21]BASE DIF'!$A$1:$I$1100,8,FALSE)</f>
        <v>7.0464092628206521E-2</v>
      </c>
      <c r="AV40" s="33">
        <f>+VLOOKUP($A40,'[21]BASE DIF'!$A$1:$I$1100,9,FALSE)</f>
        <v>6.7634780568091024E-2</v>
      </c>
      <c r="AW40" s="33">
        <f>+VLOOKUP(A40,[25]BASE_FISCAL!$A$2:$M$1048576,9,0)</f>
        <v>16.720017694134061</v>
      </c>
      <c r="AX40" s="33">
        <f>+VLOOKUP(A40,[25]BASE_FISCAL!$A$2:$M$1048576,10,0)</f>
        <v>39.604511000351238</v>
      </c>
      <c r="AY40" s="33">
        <f>+VLOOKUP($A40,'[21]BASE DIF'!$A$1:$K$1110,10,FALSE)</f>
        <v>-2.3071553697106756E-2</v>
      </c>
      <c r="AZ40" s="33">
        <f>+VLOOKUP($A40,'[21]BASE DIF'!$A$1:$K$1110,11,FALSE)</f>
        <v>-2.5887093389012822E-2</v>
      </c>
      <c r="BA40" s="33">
        <f>+VLOOKUP($A40,'[21]BASE DIF'!$A$1:$M$1110,12,FALSE)</f>
        <v>1.9504203878650817E-2</v>
      </c>
      <c r="BB40" s="33">
        <f>+VLOOKUP($A40,'[21]BASE DIF'!$A$1:$M$1110,13,FALSE)</f>
        <v>1.668866418674475E-2</v>
      </c>
      <c r="BC40" s="33">
        <f>+VLOOKUP(A40,'[23]BASE OTROS'!$A$2:$H$1048576,8,0)</f>
        <v>306.05136801062935</v>
      </c>
      <c r="BD40" s="73">
        <f>+VLOOKUP(A40,[24]BASE_TI!$A$2:$H$1048576,8,0)</f>
        <v>122.00295201442725</v>
      </c>
    </row>
    <row r="41" spans="1:56" x14ac:dyDescent="0.25">
      <c r="A41" s="35">
        <v>38322</v>
      </c>
      <c r="B41" s="33">
        <f>+VLOOKUP(A41,[20]DEPENDIENTE!$D:$E,2,0)</f>
        <v>139.04822911928468</v>
      </c>
      <c r="C41" s="33">
        <f>+VLOOKUP(A41,[20]DEPENDIENTE!$J:$K,2,0)</f>
        <v>150.64010343256362</v>
      </c>
      <c r="D41" s="33">
        <f>+VLOOKUP(A41,'[21]BASE DIF'!$A$2:$G$1048576,2,0)</f>
        <v>8.1259632602493692E-2</v>
      </c>
      <c r="E41" s="33">
        <f>+VLOOKUP(A41,'[21]BASE DIF'!$A$2:$G$1048576,3,0)</f>
        <v>2.9551592985342601E-2</v>
      </c>
      <c r="F41" s="59">
        <f>+VLOOKUP(A41,'[21]BASE DIF'!$A$2:$G$1048576,4,0)</f>
        <v>1.8579039431682265E-2</v>
      </c>
      <c r="G41" s="18">
        <f>+VLOOKUP($A41,'[22]BASE PRODUCTIVIDAD'!$A$2:$H$1048576,2,0)</f>
        <v>101.23944093876354</v>
      </c>
      <c r="H41" s="33">
        <f>+VLOOKUP(A41,[24]BASE_TI!$A$2:$G$1048576,2,0)</f>
        <v>72.906795783170793</v>
      </c>
      <c r="I41" s="33">
        <f>+VLOOKUP(A41,[24]BASE_TI!$A$2:$G$1048576,3,0)</f>
        <v>71.659037289704571</v>
      </c>
      <c r="J41" s="33">
        <f>+VLOOKUP(A41,[24]BASE_TI!$A$2:$G$1048576,4,0)</f>
        <v>62.677166140117926</v>
      </c>
      <c r="K41" s="33">
        <f>+VLOOKUP(A41,'[23]BASE OTROS'!$A$2:$F$1048576,5,0)</f>
        <v>31.748082644180869</v>
      </c>
      <c r="L41" s="33">
        <f>+VLOOKUP(A41,[25]BASE_FISCAL!$A$2:$G$1048576,5,0)</f>
        <v>67.65949200939437</v>
      </c>
      <c r="M41" s="33">
        <f>+VLOOKUP(A41,[25]BASE_FISCAL!$A$2:$M$1048576,6,0)</f>
        <v>16.840710000432832</v>
      </c>
      <c r="N41" s="82">
        <f>+VLOOKUP($A41,[25]BASE_FISCAL!$A$2:$G$1048576,2,0)</f>
        <v>96.972282659977267</v>
      </c>
      <c r="O41" s="33">
        <f>+VLOOKUP($A41,[25]BASE_FISCAL!$A$2:$G$1048576,3,0)</f>
        <v>214.50990699387202</v>
      </c>
      <c r="P41" s="33">
        <f>+VLOOKUP($A41,[25]BASE_FISCAL!$A$2:$G$1048576,4,0)</f>
        <v>171.97529741906231</v>
      </c>
      <c r="Q41" s="18">
        <f>+VLOOKUP(A41,'[23]BASE OTROS'!$A$2:$F$1048576,2,0)</f>
        <v>23.457325378452879</v>
      </c>
      <c r="R41" s="33">
        <f>+VLOOKUP(A41,'[23]BASE OTROS'!$A$2:$D$1048576,4,0)</f>
        <v>32.652580642014748</v>
      </c>
      <c r="S41" s="33">
        <f>+VLOOKUP(A41,'[23]BASE OTROS'!$A$2:$D$1048576,3,0)</f>
        <v>2.7063419289229054</v>
      </c>
      <c r="T41" s="33">
        <f>+VLOOKUP(A41,[25]BASE_FISCAL!$A$2:$G$1048576,7,0)</f>
        <v>66.751286582441722</v>
      </c>
      <c r="U41" s="18">
        <f>+VLOOKUP($A41,'[22]BASE PRODUCTIVIDAD'!$A$2:$J$1048576,3,0)</f>
        <v>51.613610499321496</v>
      </c>
      <c r="V41" s="33">
        <f>+VLOOKUP(A41,'[21]BASE DIF'!$A$2:$G$1048576,5,0)</f>
        <v>8.6860824359384914E-3</v>
      </c>
      <c r="W41" s="33">
        <f>+VLOOKUP(A41,'[21]BASE DIF'!$A$2:$G$1048576,6,0)</f>
        <v>3.4893421242410128E-3</v>
      </c>
      <c r="X41" s="33">
        <f>+VLOOKUP(A41,'[21]BASE DIF'!$A$2:$G$1048576,7,0)</f>
        <v>3.1428009843728066E-2</v>
      </c>
      <c r="Y41" s="33">
        <f>+VLOOKUP($A41,[26]base_renta!$A$22:$I$1048576,6,0)</f>
        <v>22.032254597808084</v>
      </c>
      <c r="Z41" s="33">
        <f>+VLOOKUP($A41,[26]base_renta!$A$22:$I$1048576,7,0)</f>
        <v>33.683658442072797</v>
      </c>
      <c r="AA41" s="33">
        <f>+VLOOKUP(A41,'[23]BASE OTROS'!$A$2:$F$1048576,6,0)</f>
        <v>4.8870693867127324</v>
      </c>
      <c r="AB41" s="18">
        <f>+VLOOKUP($A41,'[22]BASE PRODUCTIVIDAD'!$A$2:$H$1048576,4,0)</f>
        <v>1.0489213894180198</v>
      </c>
      <c r="AC41" s="18">
        <f>+VLOOKUP($A41,'[22]BASE PRODUCTIVIDAD'!$A$2:$H$1048576,5,0)</f>
        <v>1.0564887783946786</v>
      </c>
      <c r="AD41" s="33">
        <f>+VLOOKUP(A41,[24]BASE_TI!$A:$G,5,0)</f>
        <v>54.66081432899319</v>
      </c>
      <c r="AE41" s="33">
        <f>+VLOOKUP(A41,[24]BASE_TI!$A:$G,6,0)</f>
        <v>59.068225509404385</v>
      </c>
      <c r="AF41" s="33">
        <f>+VLOOKUP($A41,[26]base_renta!$A$22:$I$1048576,2,0)</f>
        <v>-6.2953902545685194</v>
      </c>
      <c r="AG41" s="33">
        <f>+VLOOKUP($A41,[26]base_renta!$A$22:$I$1048576,3,0)</f>
        <v>-26.534604499236451</v>
      </c>
      <c r="AH41" s="33">
        <f>+VLOOKUP($A41,[26]base_renta!$A$22:$I$1048576,4,0)</f>
        <v>-41081.362212113221</v>
      </c>
      <c r="AI41" s="33">
        <f>+VLOOKUP($A41,[26]base_renta!$A$22:$I$1048576,5,0)</f>
        <v>-1.3119887780178023</v>
      </c>
      <c r="AJ41" s="33">
        <f>+VLOOKUP(A41,[24]BASE_TI!$A$2:$G$1048576,7,0)</f>
        <v>75.617830432785695</v>
      </c>
      <c r="AK41" s="33">
        <f>+VLOOKUP($A41,[26]base_renta!$A$22:$I$1048576,8,0)</f>
        <v>11.651403844264706</v>
      </c>
      <c r="AL41" s="18">
        <f>+VLOOKUP($A41,'[22]BASE PRODUCTIVIDAD'!$A$2:$H$1048576,8,0)</f>
        <v>116.50405357431497</v>
      </c>
      <c r="AM41" s="18">
        <f>+VLOOKUP($A41,'[22]BASE PRODUCTIVIDAD'!$A$2:$H$1048576,6,0)</f>
        <v>1.1801859212377233</v>
      </c>
      <c r="AN41" s="18">
        <f>+VLOOKUP($A41,'[22]BASE PRODUCTIVIDAD'!$A$2:$H$1048576,7,0)</f>
        <v>1.1685129525844786</v>
      </c>
      <c r="AO41" s="33">
        <f>+VLOOKUP($A41,[26]base_renta!$A$22:$I$1048576,9,0)</f>
        <v>-2031.2451315989315</v>
      </c>
      <c r="AP41" s="33">
        <f>+VLOOKUP(A41,[25]BASE_FISCAL!$A$2:$M$1048576,8,0)</f>
        <v>13.760501407747505</v>
      </c>
      <c r="AQ41" s="33">
        <f>+VLOOKUP(A41,[25]BASE_FISCAL!$A$2:$M$1048576,11,0)</f>
        <v>30.934481026453998</v>
      </c>
      <c r="AR41" s="33">
        <f>+VLOOKUP($A41,'[22]BASE PRODUCTIVIDAD'!$A$2:$I$1048576,9,0)</f>
        <v>101.99997755558405</v>
      </c>
      <c r="AS41" s="33">
        <f>+VLOOKUP($A41,'[22]BASE PRODUCTIVIDAD'!$A$2:$J$1048576,10,0)</f>
        <v>51.29412982737005</v>
      </c>
      <c r="AT41" s="33">
        <f>+VLOOKUP(A41,'[23]BASE OTROS'!$A$2:$G$1048576,7,0)</f>
        <v>368.73966371792466</v>
      </c>
      <c r="AU41" s="33">
        <f>+VLOOKUP($A41,'[21]BASE DIF'!$A$1:$I$1100,8,FALSE)</f>
        <v>7.0442844601024346E-2</v>
      </c>
      <c r="AV41" s="33">
        <f>+VLOOKUP($A41,'[21]BASE DIF'!$A$1:$I$1100,9,FALSE)</f>
        <v>6.3368241479116572E-2</v>
      </c>
      <c r="AW41" s="33">
        <f>+VLOOKUP(A41,[25]BASE_FISCAL!$A$2:$M$1048576,9,0)</f>
        <v>17.451697678063312</v>
      </c>
      <c r="AX41" s="33">
        <f>+VLOOKUP(A41,[25]BASE_FISCAL!$A$2:$M$1048576,10,0)</f>
        <v>38.579284629329635</v>
      </c>
      <c r="AY41" s="33">
        <f>+VLOOKUP($A41,'[21]BASE DIF'!$A$1:$K$1110,10,FALSE)</f>
        <v>-1.4340880520610166E-2</v>
      </c>
      <c r="AZ41" s="33">
        <f>+VLOOKUP($A41,'[21]BASE DIF'!$A$1:$K$1110,11,FALSE)</f>
        <v>-2.1410315492962073E-2</v>
      </c>
      <c r="BA41" s="33">
        <f>+VLOOKUP($A41,'[21]BASE DIF'!$A$1:$M$1110,12,FALSE)</f>
        <v>2.25330858511823E-2</v>
      </c>
      <c r="BB41" s="33">
        <f>+VLOOKUP($A41,'[21]BASE DIF'!$A$1:$M$1110,13,FALSE)</f>
        <v>1.5463650878830393E-2</v>
      </c>
      <c r="BC41" s="33">
        <f>+VLOOKUP(A41,'[23]BASE OTROS'!$A$2:$H$1048576,8,0)</f>
        <v>265.06463994174084</v>
      </c>
      <c r="BD41" s="73">
        <f>+VLOOKUP(A41,[24]BASE_TI!$A$2:$H$1048576,8,0)</f>
        <v>124.10052491764208</v>
      </c>
    </row>
    <row r="42" spans="1:56" x14ac:dyDescent="0.25">
      <c r="A42" s="35">
        <v>38412</v>
      </c>
      <c r="B42" s="33">
        <f>+VLOOKUP(A42,[20]DEPENDIENTE!$D:$E,2,0)</f>
        <v>129.41820509369609</v>
      </c>
      <c r="C42" s="33">
        <f>+VLOOKUP(A42,[20]DEPENDIENTE!$J:$K,2,0)</f>
        <v>139.31827171339773</v>
      </c>
      <c r="D42" s="33">
        <f>+VLOOKUP(A42,'[21]BASE DIF'!$A$2:$G$1048576,2,0)</f>
        <v>7.8932330528272754E-2</v>
      </c>
      <c r="E42" s="33">
        <f>+VLOOKUP(A42,'[21]BASE DIF'!$A$2:$G$1048576,3,0)</f>
        <v>2.3733242175293157E-2</v>
      </c>
      <c r="F42" s="59">
        <f>+VLOOKUP(A42,'[21]BASE DIF'!$A$2:$G$1048576,4,0)</f>
        <v>2.1266272906746098E-2</v>
      </c>
      <c r="G42" s="18">
        <f>+VLOOKUP($A42,'[22]BASE PRODUCTIVIDAD'!$A$2:$H$1048576,2,0)</f>
        <v>102.24424209981579</v>
      </c>
      <c r="H42" s="33">
        <f>+VLOOKUP(A42,[24]BASE_TI!$A$2:$G$1048576,2,0)</f>
        <v>73.942817645340583</v>
      </c>
      <c r="I42" s="33">
        <f>+VLOOKUP(A42,[24]BASE_TI!$A$2:$G$1048576,3,0)</f>
        <v>71.592519286782334</v>
      </c>
      <c r="J42" s="33">
        <f>+VLOOKUP(A42,[24]BASE_TI!$A$2:$G$1048576,4,0)</f>
        <v>65.41721537978971</v>
      </c>
      <c r="K42" s="33">
        <f>+VLOOKUP(A42,'[23]BASE OTROS'!$A$2:$F$1048576,5,0)</f>
        <v>31.922167340007697</v>
      </c>
      <c r="L42" s="33">
        <f>+VLOOKUP(A42,[25]BASE_FISCAL!$A$2:$G$1048576,5,0)</f>
        <v>68.943710675981634</v>
      </c>
      <c r="M42" s="33">
        <f>+VLOOKUP(A42,[25]BASE_FISCAL!$A$2:$M$1048576,6,0)</f>
        <v>17.011849070488474</v>
      </c>
      <c r="N42" s="82">
        <f>+VLOOKUP($A42,[25]BASE_FISCAL!$A$2:$G$1048576,2,0)</f>
        <v>100.48732847342873</v>
      </c>
      <c r="O42" s="33">
        <f>+VLOOKUP($A42,[25]BASE_FISCAL!$A$2:$G$1048576,3,0)</f>
        <v>215.6627156751654</v>
      </c>
      <c r="P42" s="33">
        <f>+VLOOKUP($A42,[25]BASE_FISCAL!$A$2:$G$1048576,4,0)</f>
        <v>172.61960512460752</v>
      </c>
      <c r="Q42" s="18">
        <f>+VLOOKUP(A42,'[23]BASE OTROS'!$A$2:$F$1048576,2,0)</f>
        <v>23.524282094164345</v>
      </c>
      <c r="R42" s="33">
        <f>+VLOOKUP(A42,'[23]BASE OTROS'!$A$2:$D$1048576,4,0)</f>
        <v>32.934781149781159</v>
      </c>
      <c r="S42" s="33">
        <f>+VLOOKUP(A42,'[23]BASE OTROS'!$A$2:$D$1048576,3,0)</f>
        <v>2.2822468418122117</v>
      </c>
      <c r="T42" s="33">
        <f>+VLOOKUP(A42,[25]BASE_FISCAL!$A$2:$G$1048576,7,0)</f>
        <v>66.843974214000198</v>
      </c>
      <c r="U42" s="18">
        <f>+VLOOKUP($A42,'[22]BASE PRODUCTIVIDAD'!$A$2:$J$1048576,3,0)</f>
        <v>51.76236079931936</v>
      </c>
      <c r="V42" s="33">
        <f>+VLOOKUP(A42,'[21]BASE DIF'!$A$2:$G$1048576,5,0)</f>
        <v>8.537064546432882E-3</v>
      </c>
      <c r="W42" s="33">
        <f>+VLOOKUP(A42,'[21]BASE DIF'!$A$2:$G$1048576,6,0)</f>
        <v>-2.1244067478543016E-3</v>
      </c>
      <c r="X42" s="33">
        <f>+VLOOKUP(A42,'[21]BASE DIF'!$A$2:$G$1048576,7,0)</f>
        <v>2.5516605586184404E-2</v>
      </c>
      <c r="Y42" s="33">
        <f>+VLOOKUP($A42,[26]base_renta!$A$22:$I$1048576,6,0)</f>
        <v>20.527587159870581</v>
      </c>
      <c r="Z42" s="33">
        <f>+VLOOKUP($A42,[26]base_renta!$A$22:$I$1048576,7,0)</f>
        <v>31.384970408127572</v>
      </c>
      <c r="AA42" s="33">
        <f>+VLOOKUP(A42,'[23]BASE OTROS'!$A$2:$F$1048576,6,0)</f>
        <v>4.9085209480973457</v>
      </c>
      <c r="AB42" s="18">
        <f>+VLOOKUP($A42,'[22]BASE PRODUCTIVIDAD'!$A$2:$H$1048576,4,0)</f>
        <v>1.0600230696764521</v>
      </c>
      <c r="AC42" s="18">
        <f>+VLOOKUP($A42,'[22]BASE PRODUCTIVIDAD'!$A$2:$H$1048576,5,0)</f>
        <v>1.0697792698103115</v>
      </c>
      <c r="AD42" s="33">
        <f>+VLOOKUP(A42,[24]BASE_TI!$A:$G,5,0)</f>
        <v>58.034103479088344</v>
      </c>
      <c r="AE42" s="33">
        <f>+VLOOKUP(A42,[24]BASE_TI!$A:$G,6,0)</f>
        <v>63.006718483599464</v>
      </c>
      <c r="AF42" s="33">
        <f>+VLOOKUP($A42,[26]base_renta!$A$22:$I$1048576,2,0)</f>
        <v>-6.5211470571419543</v>
      </c>
      <c r="AG42" s="33">
        <f>+VLOOKUP($A42,[26]base_renta!$A$22:$I$1048576,3,0)</f>
        <v>-25.253119176201817</v>
      </c>
      <c r="AH42" s="33">
        <f>+VLOOKUP($A42,[26]base_renta!$A$22:$I$1048576,4,0)</f>
        <v>-41370.634745912008</v>
      </c>
      <c r="AI42" s="33">
        <f>+VLOOKUP($A42,[26]base_renta!$A$22:$I$1048576,5,0)</f>
        <v>-1.3756840325422843</v>
      </c>
      <c r="AJ42" s="33">
        <f>+VLOOKUP(A42,[24]BASE_TI!$A$2:$G$1048576,7,0)</f>
        <v>70.453815867028496</v>
      </c>
      <c r="AK42" s="33">
        <f>+VLOOKUP($A42,[26]base_renta!$A$22:$I$1048576,8,0)</f>
        <v>10.857383248256987</v>
      </c>
      <c r="AL42" s="18">
        <f>+VLOOKUP($A42,'[22]BASE PRODUCTIVIDAD'!$A$2:$H$1048576,8,0)</f>
        <v>119.03133257264503</v>
      </c>
      <c r="AM42" s="18">
        <f>+VLOOKUP($A42,'[22]BASE PRODUCTIVIDAD'!$A$2:$H$1048576,6,0)</f>
        <v>1.1936848812589198</v>
      </c>
      <c r="AN42" s="18">
        <f>+VLOOKUP($A42,'[22]BASE PRODUCTIVIDAD'!$A$2:$H$1048576,7,0)</f>
        <v>1.1853697189179768</v>
      </c>
      <c r="AO42" s="33">
        <f>+VLOOKUP($A42,[26]base_renta!$A$22:$I$1048576,9,0)</f>
        <v>-2253.6986911986742</v>
      </c>
      <c r="AP42" s="33">
        <f>+VLOOKUP(A42,[25]BASE_FISCAL!$A$2:$M$1048576,8,0)</f>
        <v>13.872756186934584</v>
      </c>
      <c r="AQ42" s="33">
        <f>+VLOOKUP(A42,[25]BASE_FISCAL!$A$2:$M$1048576,11,0)</f>
        <v>30.671848772610044</v>
      </c>
      <c r="AR42" s="33">
        <f>+VLOOKUP($A42,'[22]BASE PRODUCTIVIDAD'!$A$2:$I$1048576,9,0)</f>
        <v>101.91354508674566</v>
      </c>
      <c r="AS42" s="33">
        <f>+VLOOKUP($A42,'[22]BASE PRODUCTIVIDAD'!$A$2:$J$1048576,10,0)</f>
        <v>51.428855973900852</v>
      </c>
      <c r="AT42" s="33">
        <f>+VLOOKUP(A42,'[23]BASE OTROS'!$A$2:$G$1048576,7,0)</f>
        <v>363.39282263630093</v>
      </c>
      <c r="AU42" s="33">
        <f>+VLOOKUP($A42,'[21]BASE DIF'!$A$1:$I$1100,8,FALSE)</f>
        <v>6.4368450350695383E-2</v>
      </c>
      <c r="AV42" s="33">
        <f>+VLOOKUP($A42,'[21]BASE DIF'!$A$1:$I$1100,9,FALSE)</f>
        <v>5.5024806874860221E-2</v>
      </c>
      <c r="AW42" s="33">
        <f>+VLOOKUP(A42,[25]BASE_FISCAL!$A$2:$M$1048576,9,0)</f>
        <v>17.861671285779877</v>
      </c>
      <c r="AX42" s="33">
        <f>+VLOOKUP(A42,[25]BASE_FISCAL!$A$2:$M$1048576,10,0)</f>
        <v>38.32688421194792</v>
      </c>
      <c r="AY42" s="33">
        <f>+VLOOKUP($A42,'[21]BASE DIF'!$A$1:$K$1110,10,FALSE)</f>
        <v>-1.8746171807493328E-2</v>
      </c>
      <c r="AZ42" s="33">
        <f>+VLOOKUP($A42,'[21]BASE DIF'!$A$1:$K$1110,11,FALSE)</f>
        <v>-2.7862668810675506E-2</v>
      </c>
      <c r="BA42" s="33">
        <f>+VLOOKUP($A42,'[21]BASE DIF'!$A$1:$M$1110,12,FALSE)</f>
        <v>1.7593110456136762E-2</v>
      </c>
      <c r="BB42" s="33">
        <f>+VLOOKUP($A42,'[21]BASE DIF'!$A$1:$M$1110,13,FALSE)</f>
        <v>8.4766134529545845E-3</v>
      </c>
      <c r="BC42" s="33">
        <f>+VLOOKUP(A42,'[23]BASE OTROS'!$A$2:$H$1048576,8,0)</f>
        <v>261.22111930759917</v>
      </c>
      <c r="BD42" s="73">
        <f>+VLOOKUP(A42,[24]BASE_TI!$A$2:$H$1048576,8,0)</f>
        <v>130.70246745603234</v>
      </c>
    </row>
    <row r="43" spans="1:56" x14ac:dyDescent="0.25">
      <c r="A43" s="35">
        <v>38504</v>
      </c>
      <c r="B43" s="33">
        <f>+VLOOKUP(A43,[20]DEPENDIENTE!$D:$E,2,0)</f>
        <v>126.82050587008257</v>
      </c>
      <c r="C43" s="33">
        <f>+VLOOKUP(A43,[20]DEPENDIENTE!$J:$K,2,0)</f>
        <v>138.10176861574578</v>
      </c>
      <c r="D43" s="33">
        <f>+VLOOKUP(A43,'[21]BASE DIF'!$A$2:$G$1048576,2,0)</f>
        <v>7.502426561776443E-2</v>
      </c>
      <c r="E43" s="33">
        <f>+VLOOKUP(A43,'[21]BASE DIF'!$A$2:$G$1048576,3,0)</f>
        <v>1.8550613704251928E-2</v>
      </c>
      <c r="F43" s="59">
        <f>+VLOOKUP(A43,'[21]BASE DIF'!$A$2:$G$1048576,4,0)</f>
        <v>2.1530604255642238E-2</v>
      </c>
      <c r="G43" s="18">
        <f>+VLOOKUP($A43,'[22]BASE PRODUCTIVIDAD'!$A$2:$H$1048576,2,0)</f>
        <v>104.62851789088738</v>
      </c>
      <c r="H43" s="33">
        <f>+VLOOKUP(A43,[24]BASE_TI!$A$2:$G$1048576,2,0)</f>
        <v>79.568463813384966</v>
      </c>
      <c r="I43" s="33">
        <f>+VLOOKUP(A43,[24]BASE_TI!$A$2:$G$1048576,3,0)</f>
        <v>73.094289696717979</v>
      </c>
      <c r="J43" s="33">
        <f>+VLOOKUP(A43,[24]BASE_TI!$A$2:$G$1048576,4,0)</f>
        <v>71.548543949695855</v>
      </c>
      <c r="K43" s="33">
        <f>+VLOOKUP(A43,'[23]BASE OTROS'!$A$2:$F$1048576,5,0)</f>
        <v>32.135834050996323</v>
      </c>
      <c r="L43" s="33">
        <f>+VLOOKUP(A43,[25]BASE_FISCAL!$A$2:$G$1048576,5,0)</f>
        <v>69.867710380914502</v>
      </c>
      <c r="M43" s="33">
        <f>+VLOOKUP(A43,[25]BASE_FISCAL!$A$2:$M$1048576,6,0)</f>
        <v>17.017257741421808</v>
      </c>
      <c r="N43" s="82">
        <f>+VLOOKUP($A43,[25]BASE_FISCAL!$A$2:$G$1048576,2,0)</f>
        <v>100.00864906188211</v>
      </c>
      <c r="O43" s="33">
        <f>+VLOOKUP($A43,[25]BASE_FISCAL!$A$2:$G$1048576,3,0)</f>
        <v>216.49078522780746</v>
      </c>
      <c r="P43" s="33">
        <f>+VLOOKUP($A43,[25]BASE_FISCAL!$A$2:$G$1048576,4,0)</f>
        <v>171.67306302581508</v>
      </c>
      <c r="Q43" s="18">
        <f>+VLOOKUP(A43,'[23]BASE OTROS'!$A$2:$F$1048576,2,0)</f>
        <v>23.564839026768421</v>
      </c>
      <c r="R43" s="33">
        <f>+VLOOKUP(A43,'[23]BASE OTROS'!$A$2:$D$1048576,4,0)</f>
        <v>31.889841732804779</v>
      </c>
      <c r="S43" s="33">
        <f>+VLOOKUP(A43,'[23]BASE OTROS'!$A$2:$D$1048576,3,0)</f>
        <v>2.2728841838054601</v>
      </c>
      <c r="T43" s="33">
        <f>+VLOOKUP(A43,[25]BASE_FISCAL!$A$2:$G$1048576,7,0)</f>
        <v>66.059356059626566</v>
      </c>
      <c r="U43" s="18">
        <f>+VLOOKUP($A43,'[22]BASE PRODUCTIVIDAD'!$A$2:$J$1048576,3,0)</f>
        <v>51.429361962874864</v>
      </c>
      <c r="V43" s="33">
        <f>+VLOOKUP(A43,'[21]BASE DIF'!$A$2:$G$1048576,5,0)</f>
        <v>-2.0068366439567331E-3</v>
      </c>
      <c r="W43" s="33">
        <f>+VLOOKUP(A43,'[21]BASE DIF'!$A$2:$G$1048576,6,0)</f>
        <v>-7.5657091765568563E-3</v>
      </c>
      <c r="X43" s="33">
        <f>+VLOOKUP(A43,'[21]BASE DIF'!$A$2:$G$1048576,7,0)</f>
        <v>2.0330004867814777E-2</v>
      </c>
      <c r="Y43" s="33">
        <f>+VLOOKUP($A43,[26]base_renta!$A$22:$I$1048576,6,0)</f>
        <v>17.680368727069915</v>
      </c>
      <c r="Z43" s="33">
        <f>+VLOOKUP($A43,[26]base_renta!$A$22:$I$1048576,7,0)</f>
        <v>27.931513524277435</v>
      </c>
      <c r="AA43" s="33">
        <f>+VLOOKUP(A43,'[23]BASE OTROS'!$A$2:$F$1048576,6,0)</f>
        <v>4.9555908427010893</v>
      </c>
      <c r="AB43" s="18">
        <f>+VLOOKUP($A43,'[22]BASE PRODUCTIVIDAD'!$A$2:$H$1048576,4,0)</f>
        <v>1.0526310191650405</v>
      </c>
      <c r="AC43" s="18">
        <f>+VLOOKUP($A43,'[22]BASE PRODUCTIVIDAD'!$A$2:$H$1048576,5,0)</f>
        <v>1.062450939747086</v>
      </c>
      <c r="AD43" s="33">
        <f>+VLOOKUP(A43,[24]BASE_TI!$A:$G,5,0)</f>
        <v>61.952344134398935</v>
      </c>
      <c r="AE43" s="33">
        <f>+VLOOKUP(A43,[24]BASE_TI!$A:$G,6,0)</f>
        <v>69.015309891812166</v>
      </c>
      <c r="AF43" s="33">
        <f>+VLOOKUP($A43,[26]base_renta!$A$22:$I$1048576,2,0)</f>
        <v>-6.9021101930028781</v>
      </c>
      <c r="AG43" s="33">
        <f>+VLOOKUP($A43,[26]base_renta!$A$22:$I$1048576,3,0)</f>
        <v>-24.183802610911577</v>
      </c>
      <c r="AH43" s="33">
        <f>+VLOOKUP($A43,[26]base_renta!$A$22:$I$1048576,4,0)</f>
        <v>-41871.776332237678</v>
      </c>
      <c r="AI43" s="33">
        <f>+VLOOKUP($A43,[26]base_renta!$A$22:$I$1048576,5,0)</f>
        <v>-1.4311898810754311</v>
      </c>
      <c r="AJ43" s="33">
        <f>+VLOOKUP(A43,[24]BASE_TI!$A$2:$G$1048576,7,0)</f>
        <v>65.959471402619982</v>
      </c>
      <c r="AK43" s="33">
        <f>+VLOOKUP($A43,[26]base_renta!$A$22:$I$1048576,8,0)</f>
        <v>10.251144797207518</v>
      </c>
      <c r="AL43" s="18">
        <f>+VLOOKUP($A43,'[22]BASE PRODUCTIVIDAD'!$A$2:$H$1048576,8,0)</f>
        <v>117.28823239398265</v>
      </c>
      <c r="AM43" s="18">
        <f>+VLOOKUP($A43,'[22]BASE PRODUCTIVIDAD'!$A$2:$H$1048576,6,0)</f>
        <v>1.1787293442800573</v>
      </c>
      <c r="AN43" s="18">
        <f>+VLOOKUP($A43,'[22]BASE PRODUCTIVIDAD'!$A$2:$H$1048576,7,0)</f>
        <v>1.1705183616265911</v>
      </c>
      <c r="AO43" s="33">
        <f>+VLOOKUP($A43,[26]base_renta!$A$22:$I$1048576,9,0)</f>
        <v>-2477.9586384117224</v>
      </c>
      <c r="AP43" s="33">
        <f>+VLOOKUP(A43,[25]BASE_FISCAL!$A$2:$M$1048576,8,0)</f>
        <v>13.848636663827838</v>
      </c>
      <c r="AQ43" s="33">
        <f>+VLOOKUP(A43,[25]BASE_FISCAL!$A$2:$M$1048576,11,0)</f>
        <v>30.028735815951872</v>
      </c>
      <c r="AR43" s="33">
        <f>+VLOOKUP($A43,'[22]BASE PRODUCTIVIDAD'!$A$2:$I$1048576,9,0)</f>
        <v>102.54372370281632</v>
      </c>
      <c r="AS43" s="33">
        <f>+VLOOKUP($A43,'[22]BASE PRODUCTIVIDAD'!$A$2:$J$1048576,10,0)</f>
        <v>51.447675901011579</v>
      </c>
      <c r="AT43" s="33">
        <f>+VLOOKUP(A43,'[23]BASE OTROS'!$A$2:$G$1048576,7,0)</f>
        <v>374.55844155844153</v>
      </c>
      <c r="AU43" s="33">
        <f>+VLOOKUP($A43,'[21]BASE DIF'!$A$1:$I$1100,8,FALSE)</f>
        <v>6.6076819167902201E-2</v>
      </c>
      <c r="AV43" s="33">
        <f>+VLOOKUP($A43,'[21]BASE DIF'!$A$1:$I$1100,9,FALSE)</f>
        <v>5.8447993130307463E-2</v>
      </c>
      <c r="AW43" s="33">
        <f>+VLOOKUP(A43,[25]BASE_FISCAL!$A$2:$M$1048576,9,0)</f>
        <v>17.491779089969594</v>
      </c>
      <c r="AX43" s="33">
        <f>+VLOOKUP(A43,[25]BASE_FISCAL!$A$2:$M$1048576,10,0)</f>
        <v>37.877460497772724</v>
      </c>
      <c r="AY43" s="33">
        <f>+VLOOKUP($A43,'[21]BASE DIF'!$A$1:$K$1110,10,FALSE)</f>
        <v>-2.2720608868699442E-2</v>
      </c>
      <c r="AZ43" s="33">
        <f>+VLOOKUP($A43,'[21]BASE DIF'!$A$1:$K$1110,11,FALSE)</f>
        <v>-3.0168527995489768E-2</v>
      </c>
      <c r="BA43" s="33">
        <f>+VLOOKUP($A43,'[21]BASE DIF'!$A$1:$M$1110,12,FALSE)</f>
        <v>1.473523528714471E-2</v>
      </c>
      <c r="BB43" s="33">
        <f>+VLOOKUP($A43,'[21]BASE DIF'!$A$1:$M$1110,13,FALSE)</f>
        <v>7.2873161603543846E-3</v>
      </c>
      <c r="BC43" s="33">
        <f>+VLOOKUP(A43,'[23]BASE OTROS'!$A$2:$H$1048576,8,0)</f>
        <v>269.24740736536529</v>
      </c>
      <c r="BD43" s="73">
        <f>+VLOOKUP(A43,[24]BASE_TI!$A$2:$H$1048576,8,0)</f>
        <v>134.18783178768498</v>
      </c>
    </row>
    <row r="44" spans="1:56" x14ac:dyDescent="0.25">
      <c r="A44" s="35">
        <v>38596</v>
      </c>
      <c r="B44" s="33">
        <f>+VLOOKUP(A44,[20]DEPENDIENTE!$D:$E,2,0)</f>
        <v>125.77573581875701</v>
      </c>
      <c r="C44" s="33">
        <f>+VLOOKUP(A44,[20]DEPENDIENTE!$J:$K,2,0)</f>
        <v>137.02798897855556</v>
      </c>
      <c r="D44" s="33">
        <f>+VLOOKUP(A44,'[21]BASE DIF'!$A$2:$G$1048576,2,0)</f>
        <v>7.6907206277998519E-2</v>
      </c>
      <c r="E44" s="33">
        <f>+VLOOKUP(A44,'[21]BASE DIF'!$A$2:$G$1048576,3,0)</f>
        <v>2.0345155455982589E-2</v>
      </c>
      <c r="F44" s="59">
        <f>+VLOOKUP(A44,'[21]BASE DIF'!$A$2:$G$1048576,4,0)</f>
        <v>1.9457512251885634E-2</v>
      </c>
      <c r="G44" s="18">
        <f>+VLOOKUP($A44,'[22]BASE PRODUCTIVIDAD'!$A$2:$H$1048576,2,0)</f>
        <v>103.84815802429368</v>
      </c>
      <c r="H44" s="33">
        <f>+VLOOKUP(A44,[24]BASE_TI!$A$2:$G$1048576,2,0)</f>
        <v>84.89369186050682</v>
      </c>
      <c r="I44" s="33">
        <f>+VLOOKUP(A44,[24]BASE_TI!$A$2:$G$1048576,3,0)</f>
        <v>74.798240488750494</v>
      </c>
      <c r="J44" s="33">
        <f>+VLOOKUP(A44,[24]BASE_TI!$A$2:$G$1048576,4,0)</f>
        <v>82.16191565649676</v>
      </c>
      <c r="K44" s="33">
        <f>+VLOOKUP(A44,'[23]BASE OTROS'!$A$2:$F$1048576,5,0)</f>
        <v>32.358144535653992</v>
      </c>
      <c r="L44" s="33">
        <f>+VLOOKUP(A44,[25]BASE_FISCAL!$A$2:$G$1048576,5,0)</f>
        <v>70.596178407759609</v>
      </c>
      <c r="M44" s="33">
        <f>+VLOOKUP(A44,[25]BASE_FISCAL!$A$2:$M$1048576,6,0)</f>
        <v>16.998317468268734</v>
      </c>
      <c r="N44" s="82">
        <f>+VLOOKUP($A44,[25]BASE_FISCAL!$A$2:$G$1048576,2,0)</f>
        <v>102.37749505878777</v>
      </c>
      <c r="O44" s="33">
        <f>+VLOOKUP($A44,[25]BASE_FISCAL!$A$2:$G$1048576,3,0)</f>
        <v>217.18099553194696</v>
      </c>
      <c r="P44" s="33">
        <f>+VLOOKUP($A44,[25]BASE_FISCAL!$A$2:$G$1048576,4,0)</f>
        <v>176.3413154822691</v>
      </c>
      <c r="Q44" s="18">
        <f>+VLOOKUP(A44,'[23]BASE OTROS'!$A$2:$F$1048576,2,0)</f>
        <v>23.273727400130305</v>
      </c>
      <c r="R44" s="33">
        <f>+VLOOKUP(A44,'[23]BASE OTROS'!$A$2:$D$1048576,4,0)</f>
        <v>33.067092578494126</v>
      </c>
      <c r="S44" s="33">
        <f>+VLOOKUP(A44,'[23]BASE OTROS'!$A$2:$D$1048576,3,0)</f>
        <v>2.291104869526317</v>
      </c>
      <c r="T44" s="33">
        <f>+VLOOKUP(A44,[25]BASE_FISCAL!$A$2:$G$1048576,7,0)</f>
        <v>65.664016387679368</v>
      </c>
      <c r="U44" s="18">
        <f>+VLOOKUP($A44,'[22]BASE PRODUCTIVIDAD'!$A$2:$J$1048576,3,0)</f>
        <v>51.984560673630433</v>
      </c>
      <c r="V44" s="33">
        <f>+VLOOKUP(A44,'[21]BASE DIF'!$A$2:$G$1048576,5,0)</f>
        <v>1.3170518675194032E-3</v>
      </c>
      <c r="W44" s="33">
        <f>+VLOOKUP(A44,'[21]BASE DIF'!$A$2:$G$1048576,6,0)</f>
        <v>-5.6318583799221944E-3</v>
      </c>
      <c r="X44" s="33">
        <f>+VLOOKUP(A44,'[21]BASE DIF'!$A$2:$G$1048576,7,0)</f>
        <v>2.228785676716194E-2</v>
      </c>
      <c r="Y44" s="33">
        <f>+VLOOKUP($A44,[26]base_renta!$A$22:$I$1048576,6,0)</f>
        <v>16.831709221095139</v>
      </c>
      <c r="Z44" s="33">
        <f>+VLOOKUP($A44,[26]base_renta!$A$22:$I$1048576,7,0)</f>
        <v>26.813558600686306</v>
      </c>
      <c r="AA44" s="33">
        <f>+VLOOKUP(A44,'[23]BASE OTROS'!$A$2:$F$1048576,6,0)</f>
        <v>5.019864610601096</v>
      </c>
      <c r="AB44" s="18">
        <f>+VLOOKUP($A44,'[22]BASE PRODUCTIVIDAD'!$A$2:$H$1048576,4,0)</f>
        <v>1.0608508049451226</v>
      </c>
      <c r="AC44" s="18">
        <f>+VLOOKUP($A44,'[22]BASE PRODUCTIVIDAD'!$A$2:$H$1048576,5,0)</f>
        <v>1.0703457042948801</v>
      </c>
      <c r="AD44" s="33">
        <f>+VLOOKUP(A44,[24]BASE_TI!$A:$G,5,0)</f>
        <v>74.630595644251642</v>
      </c>
      <c r="AE44" s="33">
        <f>+VLOOKUP(A44,[24]BASE_TI!$A:$G,6,0)</f>
        <v>79.577960229282425</v>
      </c>
      <c r="AF44" s="33">
        <f>+VLOOKUP($A44,[26]base_renta!$A$22:$I$1048576,2,0)</f>
        <v>-7.491661716178184</v>
      </c>
      <c r="AG44" s="33">
        <f>+VLOOKUP($A44,[26]base_renta!$A$22:$I$1048576,3,0)</f>
        <v>-23.943037010055548</v>
      </c>
      <c r="AH44" s="33">
        <f>+VLOOKUP($A44,[26]base_renta!$A$22:$I$1048576,4,0)</f>
        <v>-42973.693970102358</v>
      </c>
      <c r="AI44" s="33">
        <f>+VLOOKUP($A44,[26]base_renta!$A$22:$I$1048576,5,0)</f>
        <v>-1.5403977326391205</v>
      </c>
      <c r="AJ44" s="33">
        <f>+VLOOKUP(A44,[24]BASE_TI!$A$2:$G$1048576,7,0)</f>
        <v>68.504952185735306</v>
      </c>
      <c r="AK44" s="33">
        <f>+VLOOKUP($A44,[26]base_renta!$A$22:$I$1048576,8,0)</f>
        <v>9.981849379591166</v>
      </c>
      <c r="AL44" s="18">
        <f>+VLOOKUP($A44,'[22]BASE PRODUCTIVIDAD'!$A$2:$H$1048576,8,0)</f>
        <v>117.92191598693272</v>
      </c>
      <c r="AM44" s="18">
        <f>+VLOOKUP($A44,'[22]BASE PRODUCTIVIDAD'!$A$2:$H$1048576,6,0)</f>
        <v>1.188100835360663</v>
      </c>
      <c r="AN44" s="18">
        <f>+VLOOKUP($A44,'[22]BASE PRODUCTIVIDAD'!$A$2:$H$1048576,7,0)</f>
        <v>1.1798245712657247</v>
      </c>
      <c r="AO44" s="33">
        <f>+VLOOKUP($A44,[26]base_renta!$A$22:$I$1048576,9,0)</f>
        <v>-2764.7528894046322</v>
      </c>
      <c r="AP44" s="33">
        <f>+VLOOKUP(A44,[25]BASE_FISCAL!$A$2:$M$1048576,8,0)</f>
        <v>13.826171322072156</v>
      </c>
      <c r="AQ44" s="33">
        <f>+VLOOKUP(A44,[25]BASE_FISCAL!$A$2:$M$1048576,11,0)</f>
        <v>30.550305742351302</v>
      </c>
      <c r="AR44" s="33">
        <f>+VLOOKUP($A44,'[22]BASE PRODUCTIVIDAD'!$A$2:$I$1048576,9,0)</f>
        <v>102.98926428213599</v>
      </c>
      <c r="AS44" s="33">
        <f>+VLOOKUP($A44,'[22]BASE PRODUCTIVIDAD'!$A$2:$J$1048576,10,0)</f>
        <v>51.696844311558607</v>
      </c>
      <c r="AT44" s="33">
        <f>+VLOOKUP(A44,'[23]BASE OTROS'!$A$2:$G$1048576,7,0)</f>
        <v>296.61829474872951</v>
      </c>
      <c r="AU44" s="33">
        <f>+VLOOKUP($A44,'[21]BASE DIF'!$A$1:$I$1100,8,FALSE)</f>
        <v>4.8230959337354662E-2</v>
      </c>
      <c r="AV44" s="33">
        <f>+VLOOKUP($A44,'[21]BASE DIF'!$A$1:$I$1100,9,FALSE)</f>
        <v>3.2618549298124355E-2</v>
      </c>
      <c r="AW44" s="33">
        <f>+VLOOKUP(A44,[25]BASE_FISCAL!$A$2:$M$1048576,9,0)</f>
        <v>17.722276000892538</v>
      </c>
      <c r="AX44" s="33">
        <f>+VLOOKUP(A44,[25]BASE_FISCAL!$A$2:$M$1048576,10,0)</f>
        <v>37.616631682957419</v>
      </c>
      <c r="AY44" s="33">
        <f>+VLOOKUP($A44,'[21]BASE DIF'!$A$1:$K$1110,10,FALSE)</f>
        <v>-1.1692627551484484E-2</v>
      </c>
      <c r="AZ44" s="33">
        <f>+VLOOKUP($A44,'[21]BASE DIF'!$A$1:$K$1110,11,FALSE)</f>
        <v>-2.7139038579599317E-2</v>
      </c>
      <c r="BA44" s="33">
        <f>+VLOOKUP($A44,'[21]BASE DIF'!$A$1:$M$1110,12,FALSE)</f>
        <v>1.7969201923388467E-2</v>
      </c>
      <c r="BB44" s="33">
        <f>+VLOOKUP($A44,'[21]BASE DIF'!$A$1:$M$1110,13,FALSE)</f>
        <v>2.52279089527363E-3</v>
      </c>
      <c r="BC44" s="33">
        <f>+VLOOKUP(A44,'[23]BASE OTROS'!$A$2:$H$1048576,8,0)</f>
        <v>213.22095026329879</v>
      </c>
      <c r="BD44" s="73">
        <f>+VLOOKUP(A44,[24]BASE_TI!$A$2:$H$1048576,8,0)</f>
        <v>136.98298117196893</v>
      </c>
    </row>
    <row r="45" spans="1:56" x14ac:dyDescent="0.25">
      <c r="A45" s="35">
        <v>38687</v>
      </c>
      <c r="B45" s="33">
        <f>+VLOOKUP(A45,[20]DEPENDIENTE!$D:$E,2,0)</f>
        <v>124.65702527107099</v>
      </c>
      <c r="C45" s="33">
        <f>+VLOOKUP(A45,[20]DEPENDIENTE!$J:$K,2,0)</f>
        <v>135.45204818327019</v>
      </c>
      <c r="D45" s="33">
        <f>+VLOOKUP(A45,'[21]BASE DIF'!$A$2:$G$1048576,2,0)</f>
        <v>5.5845991254303229E-2</v>
      </c>
      <c r="E45" s="33">
        <f>+VLOOKUP(A45,'[21]BASE DIF'!$A$2:$G$1048576,3,0)</f>
        <v>6.5678193788376582E-3</v>
      </c>
      <c r="F45" s="59">
        <f>+VLOOKUP(A45,'[21]BASE DIF'!$A$2:$G$1048576,4,0)</f>
        <v>1.2537912144361396E-2</v>
      </c>
      <c r="G45" s="18">
        <f>+VLOOKUP($A45,'[22]BASE PRODUCTIVIDAD'!$A$2:$H$1048576,2,0)</f>
        <v>103.63784537687073</v>
      </c>
      <c r="H45" s="33">
        <f>+VLOOKUP(A45,[24]BASE_TI!$A$2:$G$1048576,2,0)</f>
        <v>78.667464258726156</v>
      </c>
      <c r="I45" s="33">
        <f>+VLOOKUP(A45,[24]BASE_TI!$A$2:$G$1048576,3,0)</f>
        <v>73.948298421081361</v>
      </c>
      <c r="J45" s="33">
        <f>+VLOOKUP(A45,[24]BASE_TI!$A$2:$G$1048576,4,0)</f>
        <v>72.554490563724443</v>
      </c>
      <c r="K45" s="33">
        <f>+VLOOKUP(A45,'[23]BASE OTROS'!$A$2:$F$1048576,5,0)</f>
        <v>32.390149612491307</v>
      </c>
      <c r="L45" s="33">
        <f>+VLOOKUP(A45,[25]BASE_FISCAL!$A$2:$G$1048576,5,0)</f>
        <v>70.374999968406001</v>
      </c>
      <c r="M45" s="33">
        <f>+VLOOKUP(A45,[25]BASE_FISCAL!$A$2:$M$1048576,6,0)</f>
        <v>16.79285667043688</v>
      </c>
      <c r="N45" s="82">
        <f>+VLOOKUP($A45,[25]BASE_FISCAL!$A$2:$G$1048576,2,0)</f>
        <v>101.96156070702382</v>
      </c>
      <c r="O45" s="33">
        <f>+VLOOKUP($A45,[25]BASE_FISCAL!$A$2:$G$1048576,3,0)</f>
        <v>220.24547198928636</v>
      </c>
      <c r="P45" s="33">
        <f>+VLOOKUP($A45,[25]BASE_FISCAL!$A$2:$G$1048576,4,0)</f>
        <v>172.77197602346766</v>
      </c>
      <c r="Q45" s="18">
        <f>+VLOOKUP(A45,'[23]BASE OTROS'!$A$2:$F$1048576,2,0)</f>
        <v>23.769800723771045</v>
      </c>
      <c r="R45" s="33">
        <f>+VLOOKUP(A45,'[23]BASE OTROS'!$A$2:$D$1048576,4,0)</f>
        <v>32.181842005064951</v>
      </c>
      <c r="S45" s="33">
        <f>+VLOOKUP(A45,'[23]BASE OTROS'!$A$2:$D$1048576,3,0)</f>
        <v>2.2383463689138026</v>
      </c>
      <c r="T45" s="33">
        <f>+VLOOKUP(A45,[25]BASE_FISCAL!$A$2:$G$1048576,7,0)</f>
        <v>64.635479145352221</v>
      </c>
      <c r="U45" s="18">
        <f>+VLOOKUP($A45,'[22]BASE PRODUCTIVIDAD'!$A$2:$J$1048576,3,0)</f>
        <v>52.101467233452482</v>
      </c>
      <c r="V45" s="33">
        <f>+VLOOKUP(A45,'[21]BASE DIF'!$A$2:$G$1048576,5,0)</f>
        <v>-1.3344787398762215E-2</v>
      </c>
      <c r="W45" s="33">
        <f>+VLOOKUP(A45,'[21]BASE DIF'!$A$2:$G$1048576,6,0)</f>
        <v>-1.9230619209778865E-2</v>
      </c>
      <c r="X45" s="33">
        <f>+VLOOKUP(A45,'[21]BASE DIF'!$A$2:$G$1048576,7,0)</f>
        <v>8.5167854075882676E-3</v>
      </c>
      <c r="Y45" s="33">
        <f>+VLOOKUP($A45,[26]base_renta!$A$22:$I$1048576,6,0)</f>
        <v>16.606392306185153</v>
      </c>
      <c r="Z45" s="33">
        <f>+VLOOKUP($A45,[26]base_renta!$A$22:$I$1048576,7,0)</f>
        <v>26.435372107703813</v>
      </c>
      <c r="AA45" s="33">
        <f>+VLOOKUP(A45,'[23]BASE OTROS'!$A$2:$F$1048576,6,0)</f>
        <v>5.156838339538182</v>
      </c>
      <c r="AB45" s="18">
        <f>+VLOOKUP($A45,'[22]BASE PRODUCTIVIDAD'!$A$2:$H$1048576,4,0)</f>
        <v>1.0543194573985697</v>
      </c>
      <c r="AC45" s="18">
        <f>+VLOOKUP($A45,'[22]BASE PRODUCTIVIDAD'!$A$2:$H$1048576,5,0)</f>
        <v>1.0649829059420359</v>
      </c>
      <c r="AD45" s="33">
        <f>+VLOOKUP(A45,[24]BASE_TI!$A:$G,5,0)</f>
        <v>62.956756266948041</v>
      </c>
      <c r="AE45" s="33">
        <f>+VLOOKUP(A45,[24]BASE_TI!$A:$G,6,0)</f>
        <v>73.560344078090878</v>
      </c>
      <c r="AF45" s="33">
        <f>+VLOOKUP($A45,[26]base_renta!$A$22:$I$1048576,2,0)</f>
        <v>-7.8235269697934982</v>
      </c>
      <c r="AG45" s="33">
        <f>+VLOOKUP($A45,[26]base_renta!$A$22:$I$1048576,3,0)</f>
        <v>-23.168385448746211</v>
      </c>
      <c r="AH45" s="33">
        <f>+VLOOKUP($A45,[26]base_renta!$A$22:$I$1048576,4,0)</f>
        <v>-42978.771042583168</v>
      </c>
      <c r="AI45" s="33">
        <f>+VLOOKUP($A45,[26]base_renta!$A$22:$I$1048576,5,0)</f>
        <v>-1.6151403134556275</v>
      </c>
      <c r="AJ45" s="33">
        <f>+VLOOKUP(A45,[24]BASE_TI!$A$2:$G$1048576,7,0)</f>
        <v>69.243367382147397</v>
      </c>
      <c r="AK45" s="33">
        <f>+VLOOKUP($A45,[26]base_renta!$A$22:$I$1048576,8,0)</f>
        <v>9.8289798015186616</v>
      </c>
      <c r="AL45" s="18">
        <f>+VLOOKUP($A45,'[22]BASE PRODUCTIVIDAD'!$A$2:$H$1048576,8,0)</f>
        <v>116.20664726550709</v>
      </c>
      <c r="AM45" s="18">
        <f>+VLOOKUP($A45,'[22]BASE PRODUCTIVIDAD'!$A$2:$H$1048576,6,0)</f>
        <v>1.1737683437530491</v>
      </c>
      <c r="AN45" s="18">
        <f>+VLOOKUP($A45,'[22]BASE PRODUCTIVIDAD'!$A$2:$H$1048576,7,0)</f>
        <v>1.1655919192358239</v>
      </c>
      <c r="AO45" s="33">
        <f>+VLOOKUP($A45,[26]base_renta!$A$22:$I$1048576,9,0)</f>
        <v>-2996.1839976817196</v>
      </c>
      <c r="AP45" s="33">
        <f>+VLOOKUP(A45,[25]BASE_FISCAL!$A$2:$M$1048576,8,0)</f>
        <v>13.66310488277453</v>
      </c>
      <c r="AQ45" s="33">
        <f>+VLOOKUP(A45,[25]BASE_FISCAL!$A$2:$M$1048576,11,0)</f>
        <v>29.704048043513549</v>
      </c>
      <c r="AR45" s="33">
        <f>+VLOOKUP($A45,'[22]BASE PRODUCTIVIDAD'!$A$2:$I$1048576,9,0)</f>
        <v>103.58716613407783</v>
      </c>
      <c r="AS45" s="33">
        <f>+VLOOKUP($A45,'[22]BASE PRODUCTIVIDAD'!$A$2:$J$1048576,10,0)</f>
        <v>51.819528746320984</v>
      </c>
      <c r="AT45" s="33">
        <f>+VLOOKUP(A45,'[23]BASE OTROS'!$A$2:$G$1048576,7,0)</f>
        <v>257.11544011544009</v>
      </c>
      <c r="AU45" s="33">
        <f>+VLOOKUP($A45,'[21]BASE DIF'!$A$1:$I$1100,8,FALSE)</f>
        <v>3.4736914184099632E-2</v>
      </c>
      <c r="AV45" s="33">
        <f>+VLOOKUP($A45,'[21]BASE DIF'!$A$1:$I$1100,9,FALSE)</f>
        <v>2.4367795166166273E-2</v>
      </c>
      <c r="AW45" s="33">
        <f>+VLOOKUP(A45,[25]BASE_FISCAL!$A$2:$M$1048576,9,0)</f>
        <v>17.531620985103512</v>
      </c>
      <c r="AX45" s="33">
        <f>+VLOOKUP(A45,[25]BASE_FISCAL!$A$2:$M$1048576,10,0)</f>
        <v>37.869644738094756</v>
      </c>
      <c r="AY45" s="33">
        <f>+VLOOKUP($A45,'[21]BASE DIF'!$A$1:$K$1110,10,FALSE)</f>
        <v>-1.9170071111858911E-2</v>
      </c>
      <c r="AZ45" s="33">
        <f>+VLOOKUP($A45,'[21]BASE DIF'!$A$1:$K$1110,11,FALSE)</f>
        <v>-2.9567206990539649E-2</v>
      </c>
      <c r="BA45" s="33">
        <f>+VLOOKUP($A45,'[21]BASE DIF'!$A$1:$M$1110,12,FALSE)</f>
        <v>6.5414728996850968E-3</v>
      </c>
      <c r="BB45" s="33">
        <f>+VLOOKUP($A45,'[21]BASE DIF'!$A$1:$M$1110,13,FALSE)</f>
        <v>-3.8556629789956443E-3</v>
      </c>
      <c r="BC45" s="33">
        <f>+VLOOKUP(A45,'[23]BASE OTROS'!$A$2:$H$1048576,8,0)</f>
        <v>184.82473751398726</v>
      </c>
      <c r="BD45" s="73">
        <f>+VLOOKUP(A45,[24]BASE_TI!$A$2:$H$1048576,8,0)</f>
        <v>131.32974369885454</v>
      </c>
    </row>
    <row r="46" spans="1:56" x14ac:dyDescent="0.25">
      <c r="A46" s="35">
        <v>38777</v>
      </c>
      <c r="B46" s="33">
        <f>+VLOOKUP(A46,[20]DEPENDIENTE!$D:$E,2,0)</f>
        <v>123.54327070619054</v>
      </c>
      <c r="C46" s="33">
        <f>+VLOOKUP(A46,[20]DEPENDIENTE!$J:$K,2,0)</f>
        <v>133.26694631508838</v>
      </c>
      <c r="D46" s="33">
        <f>+VLOOKUP(A46,'[21]BASE DIF'!$A$2:$G$1048576,2,0)</f>
        <v>5.9083460687752831E-2</v>
      </c>
      <c r="E46" s="33">
        <f>+VLOOKUP(A46,'[21]BASE DIF'!$A$2:$G$1048576,3,0)</f>
        <v>6.8716565690565279E-3</v>
      </c>
      <c r="F46" s="59">
        <f>+VLOOKUP(A46,'[21]BASE DIF'!$A$2:$G$1048576,4,0)</f>
        <v>1.6812684105666609E-2</v>
      </c>
      <c r="G46" s="18">
        <f>+VLOOKUP($A46,'[22]BASE PRODUCTIVIDAD'!$A$2:$H$1048576,2,0)</f>
        <v>99.650143987165279</v>
      </c>
      <c r="H46" s="33">
        <f>+VLOOKUP(A46,[24]BASE_TI!$A$2:$G$1048576,2,0)</f>
        <v>81.106113742033486</v>
      </c>
      <c r="I46" s="33">
        <f>+VLOOKUP(A46,[24]BASE_TI!$A$2:$G$1048576,3,0)</f>
        <v>74.209468052761977</v>
      </c>
      <c r="J46" s="33">
        <f>+VLOOKUP(A46,[24]BASE_TI!$A$2:$G$1048576,4,0)</f>
        <v>76.826386649519989</v>
      </c>
      <c r="K46" s="33">
        <f>+VLOOKUP(A46,'[23]BASE OTROS'!$A$2:$F$1048576,5,0)</f>
        <v>32.819178912564773</v>
      </c>
      <c r="L46" s="33">
        <f>+VLOOKUP(A46,[25]BASE_FISCAL!$A$2:$G$1048576,5,0)</f>
        <v>71.079081796506003</v>
      </c>
      <c r="M46" s="33">
        <f>+VLOOKUP(A46,[25]BASE_FISCAL!$A$2:$M$1048576,6,0)</f>
        <v>16.720012879122958</v>
      </c>
      <c r="N46" s="82">
        <f>+VLOOKUP($A46,[25]BASE_FISCAL!$A$2:$G$1048576,2,0)</f>
        <v>104.90223194542794</v>
      </c>
      <c r="O46" s="33">
        <f>+VLOOKUP($A46,[25]BASE_FISCAL!$A$2:$G$1048576,3,0)</f>
        <v>222.48170769441634</v>
      </c>
      <c r="P46" s="33">
        <f>+VLOOKUP($A46,[25]BASE_FISCAL!$A$2:$G$1048576,4,0)</f>
        <v>175.85899036389284</v>
      </c>
      <c r="Q46" s="18">
        <f>+VLOOKUP(A46,'[23]BASE OTROS'!$A$2:$F$1048576,2,0)</f>
        <v>24.290882993402818</v>
      </c>
      <c r="R46" s="33">
        <f>+VLOOKUP(A46,'[23]BASE OTROS'!$A$2:$D$1048576,4,0)</f>
        <v>32.088140501146249</v>
      </c>
      <c r="S46" s="33">
        <f>+VLOOKUP(A46,'[23]BASE OTROS'!$A$2:$D$1048576,3,0)</f>
        <v>2.3153533034669485</v>
      </c>
      <c r="T46" s="33">
        <f>+VLOOKUP(A46,[25]BASE_FISCAL!$A$2:$G$1048576,7,0)</f>
        <v>64.218750989602796</v>
      </c>
      <c r="U46" s="18">
        <f>+VLOOKUP($A46,'[22]BASE PRODUCTIVIDAD'!$A$2:$J$1048576,3,0)</f>
        <v>53.724003390109267</v>
      </c>
      <c r="V46" s="33">
        <f>+VLOOKUP(A46,'[21]BASE DIF'!$A$2:$G$1048576,5,0)</f>
        <v>-1.0266194664305228E-2</v>
      </c>
      <c r="W46" s="33">
        <f>+VLOOKUP(A46,'[21]BASE DIF'!$A$2:$G$1048576,6,0)</f>
        <v>-1.9355495136567091E-2</v>
      </c>
      <c r="X46" s="33">
        <f>+VLOOKUP(A46,'[21]BASE DIF'!$A$2:$G$1048576,7,0)</f>
        <v>8.7486387824440293E-3</v>
      </c>
      <c r="Y46" s="33">
        <f>+VLOOKUP($A46,[26]base_renta!$A$22:$I$1048576,6,0)</f>
        <v>15.506466023062494</v>
      </c>
      <c r="Z46" s="33">
        <f>+VLOOKUP($A46,[26]base_renta!$A$22:$I$1048576,7,0)</f>
        <v>24.921507882646942</v>
      </c>
      <c r="AA46" s="33">
        <f>+VLOOKUP(A46,'[23]BASE OTROS'!$A$2:$F$1048576,6,0)</f>
        <v>5.3744802488222572</v>
      </c>
      <c r="AB46" s="18">
        <f>+VLOOKUP($A46,'[22]BASE PRODUCTIVIDAD'!$A$2:$H$1048576,4,0)</f>
        <v>1.0475648852512538</v>
      </c>
      <c r="AC46" s="18">
        <f>+VLOOKUP($A46,'[22]BASE PRODUCTIVIDAD'!$A$2:$H$1048576,5,0)</f>
        <v>1.0494756333104109</v>
      </c>
      <c r="AD46" s="33">
        <f>+VLOOKUP(A46,[24]BASE_TI!$A:$G,5,0)</f>
        <v>68.677172439718177</v>
      </c>
      <c r="AE46" s="33">
        <f>+VLOOKUP(A46,[24]BASE_TI!$A:$G,6,0)</f>
        <v>79.450784822808757</v>
      </c>
      <c r="AF46" s="33">
        <f>+VLOOKUP($A46,[26]base_renta!$A$22:$I$1048576,2,0)</f>
        <v>-8.1777227077734622</v>
      </c>
      <c r="AG46" s="33">
        <f>+VLOOKUP($A46,[26]base_renta!$A$22:$I$1048576,3,0)</f>
        <v>-22.854830448413097</v>
      </c>
      <c r="AH46" s="33">
        <f>+VLOOKUP($A46,[26]base_renta!$A$22:$I$1048576,4,0)</f>
        <v>-43675.300370681245</v>
      </c>
      <c r="AI46" s="33">
        <f>+VLOOKUP($A46,[26]base_renta!$A$22:$I$1048576,5,0)</f>
        <v>-1.7002887974726679</v>
      </c>
      <c r="AJ46" s="33">
        <f>+VLOOKUP(A46,[24]BASE_TI!$A$2:$G$1048576,7,0)</f>
        <v>71.493839874096011</v>
      </c>
      <c r="AK46" s="33">
        <f>+VLOOKUP($A46,[26]base_renta!$A$22:$I$1048576,8,0)</f>
        <v>9.4150418595844521</v>
      </c>
      <c r="AL46" s="18">
        <f>+VLOOKUP($A46,'[22]BASE PRODUCTIVIDAD'!$A$2:$H$1048576,8,0)</f>
        <v>115.27825831420948</v>
      </c>
      <c r="AM46" s="18">
        <f>+VLOOKUP($A46,'[22]BASE PRODUCTIVIDAD'!$A$2:$H$1048576,6,0)</f>
        <v>1.1635149098275999</v>
      </c>
      <c r="AN46" s="18">
        <f>+VLOOKUP($A46,'[22]BASE PRODUCTIVIDAD'!$A$2:$H$1048576,7,0)</f>
        <v>1.1479104328244667</v>
      </c>
      <c r="AO46" s="33">
        <f>+VLOOKUP($A46,[26]base_renta!$A$22:$I$1048576,9,0)</f>
        <v>-3249.2310154801166</v>
      </c>
      <c r="AP46" s="33">
        <f>+VLOOKUP(A46,[25]BASE_FISCAL!$A$2:$M$1048576,8,0)</f>
        <v>13.603006256022573</v>
      </c>
      <c r="AQ46" s="33">
        <f>+VLOOKUP(A46,[25]BASE_FISCAL!$A$2:$M$1048576,11,0)</f>
        <v>29.795394534052644</v>
      </c>
      <c r="AR46" s="33">
        <f>+VLOOKUP($A46,'[22]BASE PRODUCTIVIDAD'!$A$2:$I$1048576,9,0)</f>
        <v>102.90364960706515</v>
      </c>
      <c r="AS46" s="33">
        <f>+VLOOKUP($A46,'[22]BASE PRODUCTIVIDAD'!$A$2:$J$1048576,10,0)</f>
        <v>52.313159822639058</v>
      </c>
      <c r="AT46" s="33">
        <f>+VLOOKUP(A46,'[23]BASE OTROS'!$A$2:$G$1048576,7,0)</f>
        <v>185.27931488801053</v>
      </c>
      <c r="AU46" s="33">
        <f>+VLOOKUP($A46,'[21]BASE DIF'!$A$1:$I$1100,8,FALSE)</f>
        <v>2.5051097051346893E-2</v>
      </c>
      <c r="AV46" s="33">
        <f>+VLOOKUP($A46,'[21]BASE DIF'!$A$1:$I$1100,9,FALSE)</f>
        <v>1.0668232072180484E-2</v>
      </c>
      <c r="AW46" s="33">
        <f>+VLOOKUP(A46,[25]BASE_FISCAL!$A$2:$M$1048576,9,0)</f>
        <v>17.782155566947207</v>
      </c>
      <c r="AX46" s="33">
        <f>+VLOOKUP(A46,[25]BASE_FISCAL!$A$2:$M$1048576,10,0)</f>
        <v>37.697451553303004</v>
      </c>
      <c r="AY46" s="33">
        <f>+VLOOKUP($A46,'[21]BASE DIF'!$A$1:$K$1110,10,FALSE)</f>
        <v>-9.9256290900394673E-3</v>
      </c>
      <c r="AZ46" s="33">
        <f>+VLOOKUP($A46,'[21]BASE DIF'!$A$1:$K$1110,11,FALSE)</f>
        <v>-2.4255831067107825E-2</v>
      </c>
      <c r="BA46" s="33">
        <f>+VLOOKUP($A46,'[21]BASE DIF'!$A$1:$M$1110,12,FALSE)</f>
        <v>8.6023023987615854E-3</v>
      </c>
      <c r="BB46" s="33">
        <f>+VLOOKUP($A46,'[21]BASE DIF'!$A$1:$M$1110,13,FALSE)</f>
        <v>-5.7278995783067721E-3</v>
      </c>
      <c r="BC46" s="33">
        <f>+VLOOKUP(A46,'[23]BASE OTROS'!$A$2:$H$1048576,8,0)</f>
        <v>133.18609230769229</v>
      </c>
      <c r="BD46" s="73">
        <f>+VLOOKUP(A46,[24]BASE_TI!$A$2:$H$1048576,8,0)</f>
        <v>143.50670577257009</v>
      </c>
    </row>
    <row r="47" spans="1:56" x14ac:dyDescent="0.25">
      <c r="A47" s="35">
        <v>38869</v>
      </c>
      <c r="B47" s="33">
        <f>+VLOOKUP(A47,[20]DEPENDIENTE!$D:$E,2,0)</f>
        <v>132.83659269611368</v>
      </c>
      <c r="C47" s="33">
        <f>+VLOOKUP(A47,[20]DEPENDIENTE!$J:$K,2,0)</f>
        <v>143.44864897702803</v>
      </c>
      <c r="D47" s="33">
        <f>+VLOOKUP(A47,'[21]BASE DIF'!$A$2:$G$1048576,2,0)</f>
        <v>4.862808232110627E-2</v>
      </c>
      <c r="E47" s="33">
        <f>+VLOOKUP(A47,'[21]BASE DIF'!$A$2:$G$1048576,3,0)</f>
        <v>6.9282002561803502E-3</v>
      </c>
      <c r="F47" s="59">
        <f>+VLOOKUP(A47,'[21]BASE DIF'!$A$2:$G$1048576,4,0)</f>
        <v>1.898780197736194E-2</v>
      </c>
      <c r="G47" s="18">
        <f>+VLOOKUP($A47,'[22]BASE PRODUCTIVIDAD'!$A$2:$H$1048576,2,0)</f>
        <v>95.416586501314939</v>
      </c>
      <c r="H47" s="33">
        <f>+VLOOKUP(A47,[24]BASE_TI!$A$2:$G$1048576,2,0)</f>
        <v>85.248063476973329</v>
      </c>
      <c r="I47" s="33">
        <f>+VLOOKUP(A47,[24]BASE_TI!$A$2:$G$1048576,3,0)</f>
        <v>78.482822836982592</v>
      </c>
      <c r="J47" s="33">
        <f>+VLOOKUP(A47,[24]BASE_TI!$A$2:$G$1048576,4,0)</f>
        <v>83.437687227778241</v>
      </c>
      <c r="K47" s="33">
        <f>+VLOOKUP(A47,'[23]BASE OTROS'!$A$2:$F$1048576,5,0)</f>
        <v>33.380244137400055</v>
      </c>
      <c r="L47" s="33">
        <f>+VLOOKUP(A47,[25]BASE_FISCAL!$A$2:$G$1048576,5,0)</f>
        <v>71.614128421667004</v>
      </c>
      <c r="M47" s="33">
        <f>+VLOOKUP(A47,[25]BASE_FISCAL!$A$2:$M$1048576,6,0)</f>
        <v>16.611860398298759</v>
      </c>
      <c r="N47" s="82">
        <f>+VLOOKUP($A47,[25]BASE_FISCAL!$A$2:$G$1048576,2,0)</f>
        <v>110.38967974363241</v>
      </c>
      <c r="O47" s="33">
        <f>+VLOOKUP($A47,[25]BASE_FISCAL!$A$2:$G$1048576,3,0)</f>
        <v>227.64685472173971</v>
      </c>
      <c r="P47" s="33">
        <f>+VLOOKUP($A47,[25]BASE_FISCAL!$A$2:$G$1048576,4,0)</f>
        <v>181.49120356213447</v>
      </c>
      <c r="Q47" s="18">
        <f>+VLOOKUP(A47,'[23]BASE OTROS'!$A$2:$F$1048576,2,0)</f>
        <v>24.569001096093494</v>
      </c>
      <c r="R47" s="33">
        <f>+VLOOKUP(A47,'[23]BASE OTROS'!$A$2:$D$1048576,4,0)</f>
        <v>32.885497353588661</v>
      </c>
      <c r="S47" s="33">
        <f>+VLOOKUP(A47,'[23]BASE OTROS'!$A$2:$D$1048576,3,0)</f>
        <v>2.6469847574885548</v>
      </c>
      <c r="T47" s="33">
        <f>+VLOOKUP(A47,[25]BASE_FISCAL!$A$2:$G$1048576,7,0)</f>
        <v>63.997246181804591</v>
      </c>
      <c r="U47" s="18">
        <f>+VLOOKUP($A47,'[22]BASE PRODUCTIVIDAD'!$A$2:$J$1048576,3,0)</f>
        <v>53.14577097693779</v>
      </c>
      <c r="V47" s="33">
        <f>+VLOOKUP(A47,'[21]BASE DIF'!$A$2:$G$1048576,5,0)</f>
        <v>-1.4944893250916857E-2</v>
      </c>
      <c r="W47" s="33">
        <f>+VLOOKUP(A47,'[21]BASE DIF'!$A$2:$G$1048576,6,0)</f>
        <v>-1.9299331797755892E-2</v>
      </c>
      <c r="X47" s="33">
        <f>+VLOOKUP(A47,'[21]BASE DIF'!$A$2:$G$1048576,7,0)</f>
        <v>8.7862102136151421E-3</v>
      </c>
      <c r="Y47" s="33">
        <f>+VLOOKUP($A47,[26]base_renta!$A$22:$I$1048576,6,0)</f>
        <v>14.708612272121414</v>
      </c>
      <c r="Z47" s="33">
        <f>+VLOOKUP($A47,[26]base_renta!$A$22:$I$1048576,7,0)</f>
        <v>24.07284287426782</v>
      </c>
      <c r="AA47" s="33">
        <f>+VLOOKUP(A47,'[23]BASE OTROS'!$A$2:$F$1048576,6,0)</f>
        <v>5.3493593637033232</v>
      </c>
      <c r="AB47" s="18">
        <f>+VLOOKUP($A47,'[22]BASE PRODUCTIVIDAD'!$A$2:$H$1048576,4,0)</f>
        <v>1.0411875539209741</v>
      </c>
      <c r="AC47" s="18">
        <f>+VLOOKUP($A47,'[22]BASE PRODUCTIVIDAD'!$A$2:$H$1048576,5,0)</f>
        <v>1.0464646267747231</v>
      </c>
      <c r="AD47" s="33">
        <f>+VLOOKUP(A47,[24]BASE_TI!$A:$G,5,0)</f>
        <v>80.123199373269827</v>
      </c>
      <c r="AE47" s="33">
        <f>+VLOOKUP(A47,[24]BASE_TI!$A:$G,6,0)</f>
        <v>88.346209449675854</v>
      </c>
      <c r="AF47" s="33">
        <f>+VLOOKUP($A47,[26]base_renta!$A$22:$I$1048576,2,0)</f>
        <v>-8.5808667618294958</v>
      </c>
      <c r="AG47" s="33">
        <f>+VLOOKUP($A47,[26]base_renta!$A$22:$I$1048576,3,0)</f>
        <v>-21.648643799872424</v>
      </c>
      <c r="AH47" s="33">
        <f>+VLOOKUP($A47,[26]base_renta!$A$22:$I$1048576,4,0)</f>
        <v>-41673.546746172302</v>
      </c>
      <c r="AI47" s="33">
        <f>+VLOOKUP($A47,[26]base_renta!$A$22:$I$1048576,5,0)</f>
        <v>-1.7107502502789811</v>
      </c>
      <c r="AJ47" s="33">
        <f>+VLOOKUP(A47,[24]BASE_TI!$A$2:$G$1048576,7,0)</f>
        <v>71.722039586099896</v>
      </c>
      <c r="AK47" s="33">
        <f>+VLOOKUP($A47,[26]base_renta!$A$22:$I$1048576,8,0)</f>
        <v>9.3642306021464066</v>
      </c>
      <c r="AL47" s="18">
        <f>+VLOOKUP($A47,'[22]BASE PRODUCTIVIDAD'!$A$2:$H$1048576,8,0)</f>
        <v>113.88517423179194</v>
      </c>
      <c r="AM47" s="18">
        <f>+VLOOKUP($A47,'[22]BASE PRODUCTIVIDAD'!$A$2:$H$1048576,6,0)</f>
        <v>1.1487013167296165</v>
      </c>
      <c r="AN47" s="18">
        <f>+VLOOKUP($A47,'[22]BASE PRODUCTIVIDAD'!$A$2:$H$1048576,7,0)</f>
        <v>1.1366003528778348</v>
      </c>
      <c r="AO47" s="33">
        <f>+VLOOKUP($A47,[26]base_renta!$A$22:$I$1048576,9,0)</f>
        <v>-3293.1869166994752</v>
      </c>
      <c r="AP47" s="33">
        <f>+VLOOKUP(A47,[25]BASE_FISCAL!$A$2:$M$1048576,8,0)</f>
        <v>13.516723170548717</v>
      </c>
      <c r="AQ47" s="33">
        <f>+VLOOKUP(A47,[25]BASE_FISCAL!$A$2:$M$1048576,11,0)</f>
        <v>30.251455392131366</v>
      </c>
      <c r="AR47" s="33">
        <f>+VLOOKUP($A47,'[22]BASE PRODUCTIVIDAD'!$A$2:$I$1048576,9,0)</f>
        <v>100.52286914077709</v>
      </c>
      <c r="AS47" s="33">
        <f>+VLOOKUP($A47,'[22]BASE PRODUCTIVIDAD'!$A$2:$J$1048576,10,0)</f>
        <v>52.739632613972752</v>
      </c>
      <c r="AT47" s="33">
        <f>+VLOOKUP(A47,'[23]BASE OTROS'!$A$2:$G$1048576,7,0)</f>
        <v>197.89229249011859</v>
      </c>
      <c r="AU47" s="33">
        <f>+VLOOKUP($A47,'[21]BASE DIF'!$A$1:$I$1100,8,FALSE)</f>
        <v>4.6857331459214224E-2</v>
      </c>
      <c r="AV47" s="33">
        <f>+VLOOKUP($A47,'[21]BASE DIF'!$A$1:$I$1100,9,FALSE)</f>
        <v>2.6307142614690804E-2</v>
      </c>
      <c r="AW47" s="33">
        <f>+VLOOKUP(A47,[25]BASE_FISCAL!$A$2:$M$1048576,9,0)</f>
        <v>18.405265726350965</v>
      </c>
      <c r="AX47" s="33">
        <f>+VLOOKUP(A47,[25]BASE_FISCAL!$A$2:$M$1048576,10,0)</f>
        <v>37.945668881202813</v>
      </c>
      <c r="AY47" s="33">
        <f>+VLOOKUP($A47,'[21]BASE DIF'!$A$1:$K$1110,10,FALSE)</f>
        <v>-7.643730112516095E-3</v>
      </c>
      <c r="AZ47" s="33">
        <f>+VLOOKUP($A47,'[21]BASE DIF'!$A$1:$K$1110,11,FALSE)</f>
        <v>-2.8014620728788603E-2</v>
      </c>
      <c r="BA47" s="33">
        <f>+VLOOKUP($A47,'[21]BASE DIF'!$A$1:$M$1110,12,FALSE)</f>
        <v>1.2145499136495763E-2</v>
      </c>
      <c r="BB47" s="33">
        <f>+VLOOKUP($A47,'[21]BASE DIF'!$A$1:$M$1110,13,FALSE)</f>
        <v>-8.2253914797767447E-3</v>
      </c>
      <c r="BC47" s="33">
        <f>+VLOOKUP(A47,'[23]BASE OTROS'!$A$2:$H$1048576,8,0)</f>
        <v>158.71089230769232</v>
      </c>
      <c r="BD47" s="73">
        <f>+VLOOKUP(A47,[24]BASE_TI!$A$2:$H$1048576,8,0)</f>
        <v>150.64749418494671</v>
      </c>
    </row>
    <row r="48" spans="1:56" x14ac:dyDescent="0.25">
      <c r="A48" s="35">
        <v>38961</v>
      </c>
      <c r="B48" s="33">
        <f>+VLOOKUP(A48,[20]DEPENDIENTE!$D:$E,2,0)</f>
        <v>133.26397966323944</v>
      </c>
      <c r="C48" s="33">
        <f>+VLOOKUP(A48,[20]DEPENDIENTE!$J:$K,2,0)</f>
        <v>142.82171623691065</v>
      </c>
      <c r="D48" s="33">
        <f>+VLOOKUP(A48,'[21]BASE DIF'!$A$2:$G$1048576,2,0)</f>
        <v>3.6216950635920675E-2</v>
      </c>
      <c r="E48" s="33">
        <f>+VLOOKUP(A48,'[21]BASE DIF'!$A$2:$G$1048576,3,0)</f>
        <v>-1.8156390948251833E-3</v>
      </c>
      <c r="F48" s="59">
        <f>+VLOOKUP(A48,'[21]BASE DIF'!$A$2:$G$1048576,4,0)</f>
        <v>1.8107418254954544E-2</v>
      </c>
      <c r="G48" s="18">
        <f>+VLOOKUP($A48,'[22]BASE PRODUCTIVIDAD'!$A$2:$H$1048576,2,0)</f>
        <v>92.146444275176009</v>
      </c>
      <c r="H48" s="33">
        <f>+VLOOKUP(A48,[24]BASE_TI!$A$2:$G$1048576,2,0)</f>
        <v>83.701862248544217</v>
      </c>
      <c r="I48" s="33">
        <f>+VLOOKUP(A48,[24]BASE_TI!$A$2:$G$1048576,3,0)</f>
        <v>78.25543964041772</v>
      </c>
      <c r="J48" s="33">
        <f>+VLOOKUP(A48,[24]BASE_TI!$A$2:$G$1048576,4,0)</f>
        <v>82.476805346019688</v>
      </c>
      <c r="K48" s="33">
        <f>+VLOOKUP(A48,'[23]BASE OTROS'!$A$2:$F$1048576,5,0)</f>
        <v>33.900149719315074</v>
      </c>
      <c r="L48" s="33">
        <f>+VLOOKUP(A48,[25]BASE_FISCAL!$A$2:$G$1048576,5,0)</f>
        <v>72.593645160377804</v>
      </c>
      <c r="M48" s="33">
        <f>+VLOOKUP(A48,[25]BASE_FISCAL!$A$2:$M$1048576,6,0)</f>
        <v>16.569252194017121</v>
      </c>
      <c r="N48" s="82">
        <f>+VLOOKUP($A48,[25]BASE_FISCAL!$A$2:$G$1048576,2,0)</f>
        <v>113.73644852938234</v>
      </c>
      <c r="O48" s="33">
        <f>+VLOOKUP($A48,[25]BASE_FISCAL!$A$2:$G$1048576,3,0)</f>
        <v>231.42094260824635</v>
      </c>
      <c r="P48" s="33">
        <f>+VLOOKUP($A48,[25]BASE_FISCAL!$A$2:$G$1048576,4,0)</f>
        <v>182.64465614703553</v>
      </c>
      <c r="Q48" s="18">
        <f>+VLOOKUP(A48,'[23]BASE OTROS'!$A$2:$F$1048576,2,0)</f>
        <v>26.725892727627347</v>
      </c>
      <c r="R48" s="33">
        <f>+VLOOKUP(A48,'[23]BASE OTROS'!$A$2:$D$1048576,4,0)</f>
        <v>34.21163474001375</v>
      </c>
      <c r="S48" s="33">
        <f>+VLOOKUP(A48,'[23]BASE OTROS'!$A$2:$D$1048576,3,0)</f>
        <v>2.3998954292533585</v>
      </c>
      <c r="T48" s="33">
        <f>+VLOOKUP(A48,[25]BASE_FISCAL!$A$2:$G$1048576,7,0)</f>
        <v>63.507610316300578</v>
      </c>
      <c r="U48" s="18">
        <f>+VLOOKUP($A48,'[22]BASE PRODUCTIVIDAD'!$A$2:$J$1048576,3,0)</f>
        <v>53.755447901316934</v>
      </c>
      <c r="V48" s="33">
        <f>+VLOOKUP(A48,'[21]BASE DIF'!$A$2:$G$1048576,5,0)</f>
        <v>-2.1836958516025851E-2</v>
      </c>
      <c r="W48" s="33">
        <f>+VLOOKUP(A48,'[21]BASE DIF'!$A$2:$G$1048576,6,0)</f>
        <v>-2.945898610056763E-2</v>
      </c>
      <c r="X48" s="33">
        <f>+VLOOKUP(A48,'[21]BASE DIF'!$A$2:$G$1048576,7,0)</f>
        <v>1.2326670126783235E-4</v>
      </c>
      <c r="Y48" s="33">
        <f>+VLOOKUP($A48,[26]base_renta!$A$22:$I$1048576,6,0)</f>
        <v>16.081929757995443</v>
      </c>
      <c r="Z48" s="33">
        <f>+VLOOKUP($A48,[26]base_renta!$A$22:$I$1048576,7,0)</f>
        <v>24.926916065646722</v>
      </c>
      <c r="AA48" s="33">
        <f>+VLOOKUP(A48,'[23]BASE OTROS'!$A$2:$F$1048576,6,0)</f>
        <v>5.6071466377696177</v>
      </c>
      <c r="AB48" s="18">
        <f>+VLOOKUP($A48,'[22]BASE PRODUCTIVIDAD'!$A$2:$H$1048576,4,0)</f>
        <v>1.0316731872877647</v>
      </c>
      <c r="AC48" s="18">
        <f>+VLOOKUP($A48,'[22]BASE PRODUCTIVIDAD'!$A$2:$H$1048576,5,0)</f>
        <v>1.040280364855692</v>
      </c>
      <c r="AD48" s="33">
        <f>+VLOOKUP(A48,[24]BASE_TI!$A:$G,5,0)</f>
        <v>78.541608142233216</v>
      </c>
      <c r="AE48" s="33">
        <f>+VLOOKUP(A48,[24]BASE_TI!$A:$G,6,0)</f>
        <v>87.943619363160224</v>
      </c>
      <c r="AF48" s="33">
        <f>+VLOOKUP($A48,[26]base_renta!$A$22:$I$1048576,2,0)</f>
        <v>-8.8146709801367233</v>
      </c>
      <c r="AG48" s="33">
        <f>+VLOOKUP($A48,[26]base_renta!$A$22:$I$1048576,3,0)</f>
        <v>-22.058673699304439</v>
      </c>
      <c r="AH48" s="33">
        <f>+VLOOKUP($A48,[26]base_renta!$A$22:$I$1048576,4,0)</f>
        <v>-42976.3786614743</v>
      </c>
      <c r="AI48" s="33">
        <f>+VLOOKUP($A48,[26]base_renta!$A$22:$I$1048576,5,0)</f>
        <v>-1.8198405801926161</v>
      </c>
      <c r="AJ48" s="33">
        <f>+VLOOKUP(A48,[24]BASE_TI!$A$2:$G$1048576,7,0)</f>
        <v>72.922358386468829</v>
      </c>
      <c r="AK48" s="33">
        <f>+VLOOKUP($A48,[26]base_renta!$A$22:$I$1048576,8,0)</f>
        <v>8.8449863076512756</v>
      </c>
      <c r="AL48" s="18">
        <f>+VLOOKUP($A48,'[22]BASE PRODUCTIVIDAD'!$A$2:$H$1048576,8,0)</f>
        <v>112.00793716303141</v>
      </c>
      <c r="AM48" s="18">
        <f>+VLOOKUP($A48,'[22]BASE PRODUCTIVIDAD'!$A$2:$H$1048576,6,0)</f>
        <v>1.1291016325512111</v>
      </c>
      <c r="AN48" s="18">
        <f>+VLOOKUP($A48,'[22]BASE PRODUCTIVIDAD'!$A$2:$H$1048576,7,0)</f>
        <v>1.1207448551582742</v>
      </c>
      <c r="AO48" s="33">
        <f>+VLOOKUP($A48,[26]base_renta!$A$22:$I$1048576,9,0)</f>
        <v>-3545.5512395716296</v>
      </c>
      <c r="AP48" s="33">
        <f>+VLOOKUP(A48,[25]BASE_FISCAL!$A$2:$M$1048576,8,0)</f>
        <v>13.450833527231081</v>
      </c>
      <c r="AQ48" s="33">
        <f>+VLOOKUP(A48,[25]BASE_FISCAL!$A$2:$M$1048576,11,0)</f>
        <v>29.74182674451432</v>
      </c>
      <c r="AR48" s="33">
        <f>+VLOOKUP($A48,'[22]BASE PRODUCTIVIDAD'!$A$2:$I$1048576,9,0)</f>
        <v>97.516347463318297</v>
      </c>
      <c r="AS48" s="33">
        <f>+VLOOKUP($A48,'[22]BASE PRODUCTIVIDAD'!$A$2:$J$1048576,10,0)</f>
        <v>53.181573305922711</v>
      </c>
      <c r="AT48" s="33">
        <f>+VLOOKUP(A48,'[23]BASE OTROS'!$A$2:$G$1048576,7,0)</f>
        <v>210.36576949620428</v>
      </c>
      <c r="AU48" s="33">
        <f>+VLOOKUP($A48,'[21]BASE DIF'!$A$1:$I$1100,8,FALSE)</f>
        <v>3.3845714767112733E-2</v>
      </c>
      <c r="AV48" s="33">
        <f>+VLOOKUP($A48,'[21]BASE DIF'!$A$1:$I$1100,9,FALSE)</f>
        <v>2.6308742809399099E-2</v>
      </c>
      <c r="AW48" s="33">
        <f>+VLOOKUP(A48,[25]BASE_FISCAL!$A$2:$M$1048576,9,0)</f>
        <v>18.512115674143796</v>
      </c>
      <c r="AX48" s="33">
        <f>+VLOOKUP(A48,[25]BASE_FISCAL!$A$2:$M$1048576,10,0)</f>
        <v>37.655137976578153</v>
      </c>
      <c r="AY48" s="33">
        <f>+VLOOKUP($A48,'[21]BASE DIF'!$A$1:$K$1110,10,FALSE)</f>
        <v>-1.9800175020905211E-2</v>
      </c>
      <c r="AZ48" s="33">
        <f>+VLOOKUP($A48,'[21]BASE DIF'!$A$1:$K$1110,11,FALSE)</f>
        <v>-2.7346091337954917E-2</v>
      </c>
      <c r="BA48" s="33">
        <f>+VLOOKUP($A48,'[21]BASE DIF'!$A$1:$M$1110,12,FALSE)</f>
        <v>1.2364019287152139E-3</v>
      </c>
      <c r="BB48" s="33">
        <f>+VLOOKUP($A48,'[21]BASE DIF'!$A$1:$M$1110,13,FALSE)</f>
        <v>-6.3095143883344917E-3</v>
      </c>
      <c r="BC48" s="33">
        <f>+VLOOKUP(A48,'[23]BASE OTROS'!$A$2:$H$1048576,8,0)</f>
        <v>146.13519999999994</v>
      </c>
      <c r="BD48" s="73">
        <f>+VLOOKUP(A48,[24]BASE_TI!$A$2:$H$1048576,8,0)</f>
        <v>148.87591767090188</v>
      </c>
    </row>
    <row r="49" spans="1:56" x14ac:dyDescent="0.25">
      <c r="A49" s="35">
        <v>39052</v>
      </c>
      <c r="B49" s="33">
        <f>+VLOOKUP(A49,[20]DEPENDIENTE!$D:$E,2,0)</f>
        <v>126.7653768371549</v>
      </c>
      <c r="C49" s="33">
        <f>+VLOOKUP(A49,[20]DEPENDIENTE!$J:$K,2,0)</f>
        <v>133.60059595208463</v>
      </c>
      <c r="D49" s="33">
        <f>+VLOOKUP(A49,'[21]BASE DIF'!$A$2:$G$1048576,2,0)</f>
        <v>2.4209124444413588E-2</v>
      </c>
      <c r="E49" s="33">
        <f>+VLOOKUP(A49,'[21]BASE DIF'!$A$2:$G$1048576,3,0)</f>
        <v>-1.0964016808076238E-2</v>
      </c>
      <c r="F49" s="59">
        <f>+VLOOKUP(A49,'[21]BASE DIF'!$A$2:$G$1048576,4,0)</f>
        <v>2.195370615639769E-2</v>
      </c>
      <c r="G49" s="18">
        <f>+VLOOKUP($A49,'[22]BASE PRODUCTIVIDAD'!$A$2:$H$1048576,2,0)</f>
        <v>91.706011588736288</v>
      </c>
      <c r="H49" s="33">
        <f>+VLOOKUP(A49,[24]BASE_TI!$A$2:$G$1048576,2,0)</f>
        <v>80.613742577469282</v>
      </c>
      <c r="I49" s="33">
        <f>+VLOOKUP(A49,[24]BASE_TI!$A$2:$G$1048576,3,0)</f>
        <v>73.924885217943753</v>
      </c>
      <c r="J49" s="33">
        <f>+VLOOKUP(A49,[24]BASE_TI!$A$2:$G$1048576,4,0)</f>
        <v>76.981597888290395</v>
      </c>
      <c r="K49" s="33">
        <f>+VLOOKUP(A49,'[23]BASE OTROS'!$A$2:$F$1048576,5,0)</f>
        <v>34.424090201752641</v>
      </c>
      <c r="L49" s="33">
        <f>+VLOOKUP(A49,[25]BASE_FISCAL!$A$2:$G$1048576,5,0)</f>
        <v>74.044000000000096</v>
      </c>
      <c r="M49" s="33">
        <f>+VLOOKUP(A49,[25]BASE_FISCAL!$A$2:$M$1048576,6,0)</f>
        <v>16.641232697221838</v>
      </c>
      <c r="N49" s="82">
        <f>+VLOOKUP($A49,[25]BASE_FISCAL!$A$2:$G$1048576,2,0)</f>
        <v>114.14417627713448</v>
      </c>
      <c r="O49" s="33">
        <f>+VLOOKUP($A49,[25]BASE_FISCAL!$A$2:$G$1048576,3,0)</f>
        <v>233.52790313110549</v>
      </c>
      <c r="P49" s="33">
        <f>+VLOOKUP($A49,[25]BASE_FISCAL!$A$2:$G$1048576,4,0)</f>
        <v>192.30648162026966</v>
      </c>
      <c r="Q49" s="18">
        <f>+VLOOKUP(A49,'[23]BASE OTROS'!$A$2:$F$1048576,2,0)</f>
        <v>28.714909584812442</v>
      </c>
      <c r="R49" s="33">
        <f>+VLOOKUP(A49,'[23]BASE OTROS'!$A$2:$D$1048576,4,0)</f>
        <v>35.021218069532544</v>
      </c>
      <c r="S49" s="33">
        <f>+VLOOKUP(A49,'[23]BASE OTROS'!$A$2:$D$1048576,3,0)</f>
        <v>2.1972303588753057</v>
      </c>
      <c r="T49" s="33">
        <f>+VLOOKUP(A49,[25]BASE_FISCAL!$A$2:$G$1048576,7,0)</f>
        <v>63.860326172931259</v>
      </c>
      <c r="U49" s="18">
        <f>+VLOOKUP($A49,'[22]BASE PRODUCTIVIDAD'!$A$2:$J$1048576,3,0)</f>
        <v>54.23556770277218</v>
      </c>
      <c r="V49" s="33">
        <f>+VLOOKUP(A49,'[21]BASE DIF'!$A$2:$G$1048576,5,0)</f>
        <v>-3.564378602974605E-2</v>
      </c>
      <c r="W49" s="33">
        <f>+VLOOKUP(A49,'[21]BASE DIF'!$A$2:$G$1048576,6,0)</f>
        <v>-3.9666564858597875E-2</v>
      </c>
      <c r="X49" s="33">
        <f>+VLOOKUP(A49,'[21]BASE DIF'!$A$2:$G$1048576,7,0)</f>
        <v>-9.056170553258136E-3</v>
      </c>
      <c r="Y49" s="33">
        <f>+VLOOKUP($A49,[26]base_renta!$A$22:$I$1048576,6,0)</f>
        <v>16.243533097928356</v>
      </c>
      <c r="Z49" s="33">
        <f>+VLOOKUP($A49,[26]base_renta!$A$22:$I$1048576,7,0)</f>
        <v>24.769157281579272</v>
      </c>
      <c r="AA49" s="33">
        <f>+VLOOKUP(A49,'[23]BASE OTROS'!$A$2:$F$1048576,6,0)</f>
        <v>5.6506117566272929</v>
      </c>
      <c r="AB49" s="18">
        <f>+VLOOKUP($A49,'[22]BASE PRODUCTIVIDAD'!$A$2:$H$1048576,4,0)</f>
        <v>1.0260160556342413</v>
      </c>
      <c r="AC49" s="18">
        <f>+VLOOKUP($A49,'[22]BASE PRODUCTIVIDAD'!$A$2:$H$1048576,5,0)</f>
        <v>1.0357999939838054</v>
      </c>
      <c r="AD49" s="33">
        <f>+VLOOKUP(A49,[24]BASE_TI!$A:$G,5,0)</f>
        <v>64.798723801591834</v>
      </c>
      <c r="AE49" s="33">
        <f>+VLOOKUP(A49,[24]BASE_TI!$A:$G,6,0)</f>
        <v>75.702647865784598</v>
      </c>
      <c r="AF49" s="33">
        <f>+VLOOKUP($A49,[26]base_renta!$A$22:$I$1048576,2,0)</f>
        <v>-8.8311243282758518</v>
      </c>
      <c r="AG49" s="33">
        <f>+VLOOKUP($A49,[26]base_renta!$A$22:$I$1048576,3,0)</f>
        <v>-23.064624448144862</v>
      </c>
      <c r="AH49" s="33">
        <f>+VLOOKUP($A49,[26]base_renta!$A$22:$I$1048576,4,0)</f>
        <v>-46640.770583850084</v>
      </c>
      <c r="AI49" s="33">
        <f>+VLOOKUP($A49,[26]base_renta!$A$22:$I$1048576,5,0)</f>
        <v>-1.902831516971951</v>
      </c>
      <c r="AJ49" s="33">
        <f>+VLOOKUP(A49,[24]BASE_TI!$A$2:$G$1048576,7,0)</f>
        <v>71.10869997696058</v>
      </c>
      <c r="AK49" s="33">
        <f>+VLOOKUP($A49,[26]base_renta!$A$22:$I$1048576,8,0)</f>
        <v>8.5256241836509172</v>
      </c>
      <c r="AL49" s="18">
        <f>+VLOOKUP($A49,'[22]BASE PRODUCTIVIDAD'!$A$2:$H$1048576,8,0)</f>
        <v>111.2315130382927</v>
      </c>
      <c r="AM49" s="18">
        <f>+VLOOKUP($A49,'[22]BASE PRODUCTIVIDAD'!$A$2:$H$1048576,6,0)</f>
        <v>1.1213555705742413</v>
      </c>
      <c r="AN49" s="18">
        <f>+VLOOKUP($A49,'[22]BASE PRODUCTIVIDAD'!$A$2:$H$1048576,7,0)</f>
        <v>1.1158325697470399</v>
      </c>
      <c r="AO49" s="33">
        <f>+VLOOKUP($A49,[26]base_renta!$A$22:$I$1048576,9,0)</f>
        <v>-3847.8635731676322</v>
      </c>
      <c r="AP49" s="33">
        <f>+VLOOKUP(A49,[25]BASE_FISCAL!$A$2:$M$1048576,8,0)</f>
        <v>13.476389381819498</v>
      </c>
      <c r="AQ49" s="33">
        <f>+VLOOKUP(A49,[25]BASE_FISCAL!$A$2:$M$1048576,11,0)</f>
        <v>30.550581290498808</v>
      </c>
      <c r="AR49" s="33">
        <f>+VLOOKUP($A49,'[22]BASE PRODUCTIVIDAD'!$A$2:$I$1048576,9,0)</f>
        <v>94.607891885056375</v>
      </c>
      <c r="AS49" s="33">
        <f>+VLOOKUP($A49,'[22]BASE PRODUCTIVIDAD'!$A$2:$J$1048576,10,0)</f>
        <v>53.713743240318237</v>
      </c>
      <c r="AT49" s="33">
        <f>+VLOOKUP(A49,'[23]BASE OTROS'!$A$2:$G$1048576,7,0)</f>
        <v>183.86507936507937</v>
      </c>
      <c r="AU49" s="33">
        <f>+VLOOKUP($A49,'[21]BASE DIF'!$A$1:$I$1100,8,FALSE)</f>
        <v>2.0220165071031637E-2</v>
      </c>
      <c r="AV49" s="33">
        <f>+VLOOKUP($A49,'[21]BASE DIF'!$A$1:$I$1100,9,FALSE)</f>
        <v>2.6675430972587844E-2</v>
      </c>
      <c r="AW49" s="33">
        <f>+VLOOKUP(A49,[25]BASE_FISCAL!$A$2:$M$1048576,9,0)</f>
        <v>18.123982023341064</v>
      </c>
      <c r="AX49" s="33">
        <f>+VLOOKUP(A49,[25]BASE_FISCAL!$A$2:$M$1048576,10,0)</f>
        <v>37.08987431428892</v>
      </c>
      <c r="AY49" s="33">
        <f>+VLOOKUP($A49,'[21]BASE DIF'!$A$1:$K$1110,10,FALSE)</f>
        <v>-2.3228779224426524E-2</v>
      </c>
      <c r="AZ49" s="33">
        <f>+VLOOKUP($A49,'[21]BASE DIF'!$A$1:$K$1110,11,FALSE)</f>
        <v>-1.6726562239654588E-2</v>
      </c>
      <c r="BA49" s="33">
        <f>+VLOOKUP($A49,'[21]BASE DIF'!$A$1:$M$1110,12,FALSE)</f>
        <v>-4.842271287918587E-3</v>
      </c>
      <c r="BB49" s="33">
        <f>+VLOOKUP($A49,'[21]BASE DIF'!$A$1:$M$1110,13,FALSE)</f>
        <v>1.6599456968533488E-3</v>
      </c>
      <c r="BC49" s="33">
        <f>+VLOOKUP(A49,'[23]BASE OTROS'!$A$2:$H$1048576,8,0)</f>
        <v>122.15343076923081</v>
      </c>
      <c r="BD49" s="73">
        <f>+VLOOKUP(A49,[24]BASE_TI!$A$2:$H$1048576,8,0)</f>
        <v>138.40004356486452</v>
      </c>
    </row>
    <row r="50" spans="1:56" x14ac:dyDescent="0.25">
      <c r="A50" s="35">
        <v>39142</v>
      </c>
      <c r="B50" s="33">
        <f>+VLOOKUP(A50,[20]DEPENDIENTE!$D:$E,2,0)</f>
        <v>121.05860100380455</v>
      </c>
      <c r="C50" s="33">
        <f>+VLOOKUP(A50,[20]DEPENDIENTE!$J:$K,2,0)</f>
        <v>127.28124625947383</v>
      </c>
      <c r="D50" s="33">
        <f>+VLOOKUP(A50,'[21]BASE DIF'!$A$2:$G$1048576,2,0)</f>
        <v>2.393005595814035E-2</v>
      </c>
      <c r="E50" s="33">
        <f>+VLOOKUP(A50,'[21]BASE DIF'!$A$2:$G$1048576,3,0)</f>
        <v>-1.1068712196299346E-2</v>
      </c>
      <c r="F50" s="59">
        <f>+VLOOKUP(A50,'[21]BASE DIF'!$A$2:$G$1048576,4,0)</f>
        <v>1.7087740442290222E-2</v>
      </c>
      <c r="G50" s="18">
        <f>+VLOOKUP($A50,'[22]BASE PRODUCTIVIDAD'!$A$2:$H$1048576,2,0)</f>
        <v>91.681295768338359</v>
      </c>
      <c r="H50" s="33">
        <f>+VLOOKUP(A50,[24]BASE_TI!$A$2:$G$1048576,2,0)</f>
        <v>80.705523955152032</v>
      </c>
      <c r="I50" s="33">
        <f>+VLOOKUP(A50,[24]BASE_TI!$A$2:$G$1048576,3,0)</f>
        <v>74.899248811604437</v>
      </c>
      <c r="J50" s="33">
        <f>+VLOOKUP(A50,[24]BASE_TI!$A$2:$G$1048576,4,0)</f>
        <v>74.564820629195694</v>
      </c>
      <c r="K50" s="33">
        <f>+VLOOKUP(A50,'[23]BASE OTROS'!$A$2:$F$1048576,5,0)</f>
        <v>34.503204450467457</v>
      </c>
      <c r="L50" s="33">
        <f>+VLOOKUP(A50,[25]BASE_FISCAL!$A$2:$G$1048576,5,0)</f>
        <v>74.320725319893</v>
      </c>
      <c r="M50" s="33">
        <f>+VLOOKUP(A50,[25]BASE_FISCAL!$A$2:$M$1048576,6,0)</f>
        <v>16.464132573495892</v>
      </c>
      <c r="N50" s="82">
        <f>+VLOOKUP($A50,[25]BASE_FISCAL!$A$2:$G$1048576,2,0)</f>
        <v>116.84111784588755</v>
      </c>
      <c r="O50" s="33">
        <f>+VLOOKUP($A50,[25]BASE_FISCAL!$A$2:$G$1048576,3,0)</f>
        <v>232.45284831586889</v>
      </c>
      <c r="P50" s="33">
        <f>+VLOOKUP($A50,[25]BASE_FISCAL!$A$2:$G$1048576,4,0)</f>
        <v>195.01618753563409</v>
      </c>
      <c r="Q50" s="18">
        <f>+VLOOKUP(A50,'[23]BASE OTROS'!$A$2:$F$1048576,2,0)</f>
        <v>28.066608626392746</v>
      </c>
      <c r="R50" s="33">
        <f>+VLOOKUP(A50,'[23]BASE OTROS'!$A$2:$D$1048576,4,0)</f>
        <v>34.405018623057629</v>
      </c>
      <c r="S50" s="33">
        <f>+VLOOKUP(A50,'[23]BASE OTROS'!$A$2:$D$1048576,3,0)</f>
        <v>2.1755123702939239</v>
      </c>
      <c r="T50" s="33">
        <f>+VLOOKUP(A50,[25]BASE_FISCAL!$A$2:$G$1048576,7,0)</f>
        <v>63.770138150616404</v>
      </c>
      <c r="U50" s="18">
        <f>+VLOOKUP($A50,'[22]BASE PRODUCTIVIDAD'!$A$2:$J$1048576,3,0)</f>
        <v>54.52071841906443</v>
      </c>
      <c r="V50" s="33">
        <f>+VLOOKUP(A50,'[21]BASE DIF'!$A$2:$G$1048576,5,0)</f>
        <v>-3.1381611288255895E-2</v>
      </c>
      <c r="W50" s="33">
        <f>+VLOOKUP(A50,'[21]BASE DIF'!$A$2:$G$1048576,6,0)</f>
        <v>-3.9770778103688453E-2</v>
      </c>
      <c r="X50" s="33">
        <f>+VLOOKUP(A50,'[21]BASE DIF'!$A$2:$G$1048576,7,0)</f>
        <v>-9.1682439265290405E-3</v>
      </c>
      <c r="Y50" s="33">
        <f>+VLOOKUP($A50,[26]base_renta!$A$22:$I$1048576,6,0)</f>
        <v>16.163755906699066</v>
      </c>
      <c r="Z50" s="33">
        <f>+VLOOKUP($A50,[26]base_renta!$A$22:$I$1048576,7,0)</f>
        <v>25.020081706501934</v>
      </c>
      <c r="AA50" s="33">
        <f>+VLOOKUP(A50,'[23]BASE OTROS'!$A$2:$F$1048576,6,0)</f>
        <v>5.747492967669535</v>
      </c>
      <c r="AB50" s="18">
        <f>+VLOOKUP($A50,'[22]BASE PRODUCTIVIDAD'!$A$2:$H$1048576,4,0)</f>
        <v>1.0191030357557016</v>
      </c>
      <c r="AC50" s="18">
        <f>+VLOOKUP($A50,'[22]BASE PRODUCTIVIDAD'!$A$2:$H$1048576,5,0)</f>
        <v>1.0204342377401501</v>
      </c>
      <c r="AD50" s="33">
        <f>+VLOOKUP(A50,[24]BASE_TI!$A:$G,5,0)</f>
        <v>64.06391920089294</v>
      </c>
      <c r="AE50" s="33">
        <f>+VLOOKUP(A50,[24]BASE_TI!$A:$G,6,0)</f>
        <v>72.507288308425146</v>
      </c>
      <c r="AF50" s="33">
        <f>+VLOOKUP($A50,[26]base_renta!$A$22:$I$1048576,2,0)</f>
        <v>-8.6647800896555172</v>
      </c>
      <c r="AG50" s="33">
        <f>+VLOOKUP($A50,[26]base_renta!$A$22:$I$1048576,3,0)</f>
        <v>-23.430517251374912</v>
      </c>
      <c r="AH50" s="33">
        <f>+VLOOKUP($A50,[26]base_renta!$A$22:$I$1048576,4,0)</f>
        <v>-48898.599167313987</v>
      </c>
      <c r="AI50" s="33">
        <f>+VLOOKUP($A50,[26]base_renta!$A$22:$I$1048576,5,0)</f>
        <v>-1.9330176732384303</v>
      </c>
      <c r="AJ50" s="33">
        <f>+VLOOKUP(A50,[24]BASE_TI!$A$2:$G$1048576,7,0)</f>
        <v>73.090192287950828</v>
      </c>
      <c r="AK50" s="33">
        <f>+VLOOKUP($A50,[26]base_renta!$A$22:$I$1048576,8,0)</f>
        <v>8.8563257998028657</v>
      </c>
      <c r="AL50" s="18">
        <f>+VLOOKUP($A50,'[22]BASE PRODUCTIVIDAD'!$A$2:$H$1048576,8,0)</f>
        <v>109.82749737681475</v>
      </c>
      <c r="AM50" s="18">
        <f>+VLOOKUP($A50,'[22]BASE PRODUCTIVIDAD'!$A$2:$H$1048576,6,0)</f>
        <v>1.1066473065016147</v>
      </c>
      <c r="AN50" s="18">
        <f>+VLOOKUP($A50,'[22]BASE PRODUCTIVIDAD'!$A$2:$H$1048576,7,0)</f>
        <v>1.0933083205726013</v>
      </c>
      <c r="AO50" s="33">
        <f>+VLOOKUP($A50,[26]base_renta!$A$22:$I$1048576,9,0)</f>
        <v>-4034.1344313034037</v>
      </c>
      <c r="AP50" s="33">
        <f>+VLOOKUP(A50,[25]BASE_FISCAL!$A$2:$M$1048576,8,0)</f>
        <v>13.306234513355204</v>
      </c>
      <c r="AQ50" s="33">
        <f>+VLOOKUP(A50,[25]BASE_FISCAL!$A$2:$M$1048576,11,0)</f>
        <v>30.300989588401229</v>
      </c>
      <c r="AR50" s="33">
        <f>+VLOOKUP($A50,'[22]BASE PRODUCTIVIDAD'!$A$2:$I$1048576,9,0)</f>
        <v>92.695269831357933</v>
      </c>
      <c r="AS50" s="33">
        <f>+VLOOKUP($A50,'[22]BASE PRODUCTIVIDAD'!$A$2:$J$1048576,10,0)</f>
        <v>53.919363351227325</v>
      </c>
      <c r="AT50" s="33">
        <f>+VLOOKUP(A50,'[23]BASE OTROS'!$A$2:$G$1048576,7,0)</f>
        <v>166.37450592885375</v>
      </c>
      <c r="AU50" s="33">
        <f>+VLOOKUP($A50,'[21]BASE DIF'!$A$1:$I$1100,8,FALSE)</f>
        <v>2.0787220250123584E-2</v>
      </c>
      <c r="AV50" s="33">
        <f>+VLOOKUP($A50,'[21]BASE DIF'!$A$1:$I$1100,9,FALSE)</f>
        <v>2.369832287828455E-2</v>
      </c>
      <c r="AW50" s="33">
        <f>+VLOOKUP(A50,[25]BASE_FISCAL!$A$2:$M$1048576,9,0)</f>
        <v>18.16143714872398</v>
      </c>
      <c r="AX50" s="33">
        <f>+VLOOKUP(A50,[25]BASE_FISCAL!$A$2:$M$1048576,10,0)</f>
        <v>36.106782681515114</v>
      </c>
      <c r="AY50" s="33">
        <f>+VLOOKUP($A50,'[21]BASE DIF'!$A$1:$K$1110,10,FALSE)</f>
        <v>-2.0230467362754606E-2</v>
      </c>
      <c r="AZ50" s="33">
        <f>+VLOOKUP($A50,'[21]BASE DIF'!$A$1:$K$1110,11,FALSE)</f>
        <v>-1.7364045413404222E-2</v>
      </c>
      <c r="BA50" s="33">
        <f>+VLOOKUP($A50,'[21]BASE DIF'!$A$1:$M$1110,12,FALSE)</f>
        <v>-3.5930167698692284E-3</v>
      </c>
      <c r="BB50" s="33">
        <f>+VLOOKUP($A50,'[21]BASE DIF'!$A$1:$M$1110,13,FALSE)</f>
        <v>-7.2659482051884439E-4</v>
      </c>
      <c r="BC50" s="33">
        <f>+VLOOKUP(A50,'[23]BASE OTROS'!$A$2:$H$1048576,8,0)</f>
        <v>108.29213846153849</v>
      </c>
      <c r="BD50" s="73">
        <f>+VLOOKUP(A50,[24]BASE_TI!$A$2:$H$1048576,8,0)</f>
        <v>139.4845450599544</v>
      </c>
    </row>
    <row r="51" spans="1:56" x14ac:dyDescent="0.25">
      <c r="A51" s="35">
        <v>39234</v>
      </c>
      <c r="B51" s="33">
        <f>+VLOOKUP(A51,[20]DEPENDIENTE!$D:$E,2,0)</f>
        <v>110.51829220935117</v>
      </c>
      <c r="C51" s="33">
        <f>+VLOOKUP(A51,[20]DEPENDIENTE!$J:$K,2,0)</f>
        <v>115.51819427218443</v>
      </c>
      <c r="D51" s="33">
        <f>+VLOOKUP(A51,'[21]BASE DIF'!$A$2:$G$1048576,2,0)</f>
        <v>3.165301036925694E-2</v>
      </c>
      <c r="E51" s="33">
        <f>+VLOOKUP(A51,'[21]BASE DIF'!$A$2:$G$1048576,3,0)</f>
        <v>-1.1482375334137318E-2</v>
      </c>
      <c r="F51" s="59">
        <f>+VLOOKUP(A51,'[21]BASE DIF'!$A$2:$G$1048576,4,0)</f>
        <v>1.4318721535734769E-2</v>
      </c>
      <c r="G51" s="18">
        <f>+VLOOKUP($A51,'[22]BASE PRODUCTIVIDAD'!$A$2:$H$1048576,2,0)</f>
        <v>90.162057717113314</v>
      </c>
      <c r="H51" s="33">
        <f>+VLOOKUP(A51,[24]BASE_TI!$A$2:$G$1048576,2,0)</f>
        <v>86.408148619335606</v>
      </c>
      <c r="I51" s="33">
        <f>+VLOOKUP(A51,[24]BASE_TI!$A$2:$G$1048576,3,0)</f>
        <v>75.870176480817804</v>
      </c>
      <c r="J51" s="33">
        <f>+VLOOKUP(A51,[24]BASE_TI!$A$2:$G$1048576,4,0)</f>
        <v>88.443093461007862</v>
      </c>
      <c r="K51" s="33">
        <f>+VLOOKUP(A51,'[23]BASE OTROS'!$A$2:$F$1048576,5,0)</f>
        <v>34.4321881570702</v>
      </c>
      <c r="L51" s="33">
        <f>+VLOOKUP(A51,[25]BASE_FISCAL!$A$2:$G$1048576,5,0)</f>
        <v>74.861208370418893</v>
      </c>
      <c r="M51" s="33">
        <f>+VLOOKUP(A51,[25]BASE_FISCAL!$A$2:$M$1048576,6,0)</f>
        <v>16.363309806910085</v>
      </c>
      <c r="N51" s="82">
        <f>+VLOOKUP($A51,[25]BASE_FISCAL!$A$2:$G$1048576,2,0)</f>
        <v>118.05582204278822</v>
      </c>
      <c r="O51" s="33">
        <f>+VLOOKUP($A51,[25]BASE_FISCAL!$A$2:$G$1048576,3,0)</f>
        <v>228.70152975135122</v>
      </c>
      <c r="P51" s="33">
        <f>+VLOOKUP($A51,[25]BASE_FISCAL!$A$2:$G$1048576,4,0)</f>
        <v>198.68714254237332</v>
      </c>
      <c r="Q51" s="18">
        <f>+VLOOKUP(A51,'[23]BASE OTROS'!$A$2:$F$1048576,2,0)</f>
        <v>29.484942558993627</v>
      </c>
      <c r="R51" s="33">
        <f>+VLOOKUP(A51,'[23]BASE OTROS'!$A$2:$D$1048576,4,0)</f>
        <v>33.664788115023939</v>
      </c>
      <c r="S51" s="33">
        <f>+VLOOKUP(A51,'[23]BASE OTROS'!$A$2:$D$1048576,3,0)</f>
        <v>1.9776704004261065</v>
      </c>
      <c r="T51" s="33">
        <f>+VLOOKUP(A51,[25]BASE_FISCAL!$A$2:$G$1048576,7,0)</f>
        <v>64.343551305279121</v>
      </c>
      <c r="U51" s="18">
        <f>+VLOOKUP($A51,'[22]BASE PRODUCTIVIDAD'!$A$2:$J$1048576,3,0)</f>
        <v>54.791828012778375</v>
      </c>
      <c r="V51" s="33">
        <f>+VLOOKUP(A51,'[21]BASE DIF'!$A$2:$G$1048576,5,0)</f>
        <v>-3.8994008339618746E-2</v>
      </c>
      <c r="W51" s="33">
        <f>+VLOOKUP(A51,'[21]BASE DIF'!$A$2:$G$1048576,6,0)</f>
        <v>-4.0054187996430235E-2</v>
      </c>
      <c r="X51" s="33">
        <f>+VLOOKUP(A51,'[21]BASE DIF'!$A$2:$G$1048576,7,0)</f>
        <v>-9.5455802254222899E-3</v>
      </c>
      <c r="Y51" s="33">
        <f>+VLOOKUP($A51,[26]base_renta!$A$22:$I$1048576,6,0)</f>
        <v>15.301950470167732</v>
      </c>
      <c r="Z51" s="33">
        <f>+VLOOKUP($A51,[26]base_renta!$A$22:$I$1048576,7,0)</f>
        <v>23.701444417916235</v>
      </c>
      <c r="AA51" s="33">
        <f>+VLOOKUP(A51,'[23]BASE OTROS'!$A$2:$F$1048576,6,0)</f>
        <v>5.6925437288134813</v>
      </c>
      <c r="AB51" s="18">
        <f>+VLOOKUP($A51,'[22]BASE PRODUCTIVIDAD'!$A$2:$H$1048576,4,0)</f>
        <v>1.0145954305152218</v>
      </c>
      <c r="AC51" s="18">
        <f>+VLOOKUP($A51,'[22]BASE PRODUCTIVIDAD'!$A$2:$H$1048576,5,0)</f>
        <v>1.0170066243458582</v>
      </c>
      <c r="AD51" s="33">
        <f>+VLOOKUP(A51,[24]BASE_TI!$A:$G,5,0)</f>
        <v>73.235778578544625</v>
      </c>
      <c r="AE51" s="33">
        <f>+VLOOKUP(A51,[24]BASE_TI!$A:$G,6,0)</f>
        <v>83.968359038122301</v>
      </c>
      <c r="AF51" s="33">
        <f>+VLOOKUP($A51,[26]base_renta!$A$22:$I$1048576,2,0)</f>
        <v>-8.2277735195655737</v>
      </c>
      <c r="AG51" s="33">
        <f>+VLOOKUP($A51,[26]base_renta!$A$22:$I$1048576,3,0)</f>
        <v>-23.116794102217597</v>
      </c>
      <c r="AH51" s="33">
        <f>+VLOOKUP($A51,[26]base_renta!$A$22:$I$1048576,4,0)</f>
        <v>-51434.002921517764</v>
      </c>
      <c r="AI51" s="33">
        <f>+VLOOKUP($A51,[26]base_renta!$A$22:$I$1048576,5,0)</f>
        <v>-1.9071355134329517</v>
      </c>
      <c r="AJ51" s="33">
        <f>+VLOOKUP(A51,[24]BASE_TI!$A$2:$G$1048576,7,0)</f>
        <v>71.440932871391027</v>
      </c>
      <c r="AK51" s="33">
        <f>+VLOOKUP($A51,[26]base_renta!$A$22:$I$1048576,8,0)</f>
        <v>8.3994939477484998</v>
      </c>
      <c r="AL51" s="18">
        <f>+VLOOKUP($A51,'[22]BASE PRODUCTIVIDAD'!$A$2:$H$1048576,8,0)</f>
        <v>108.89181938711874</v>
      </c>
      <c r="AM51" s="18">
        <f>+VLOOKUP($A51,'[22]BASE PRODUCTIVIDAD'!$A$2:$H$1048576,6,0)</f>
        <v>1.09682303028498</v>
      </c>
      <c r="AN51" s="18">
        <f>+VLOOKUP($A51,'[22]BASE PRODUCTIVIDAD'!$A$2:$H$1048576,7,0)</f>
        <v>1.0864180512401707</v>
      </c>
      <c r="AO51" s="33">
        <f>+VLOOKUP($A51,[26]base_renta!$A$22:$I$1048576,9,0)</f>
        <v>-4243.3052410252158</v>
      </c>
      <c r="AP51" s="33">
        <f>+VLOOKUP(A51,[25]BASE_FISCAL!$A$2:$M$1048576,8,0)</f>
        <v>13.186009233190758</v>
      </c>
      <c r="AQ51" s="33">
        <f>+VLOOKUP(A51,[25]BASE_FISCAL!$A$2:$M$1048576,11,0)</f>
        <v>30.48919814071094</v>
      </c>
      <c r="AR51" s="33">
        <f>+VLOOKUP($A51,'[22]BASE PRODUCTIVIDAD'!$A$2:$I$1048576,9,0)</f>
        <v>91.407650979758245</v>
      </c>
      <c r="AS51" s="33">
        <f>+VLOOKUP($A51,'[22]BASE PRODUCTIVIDAD'!$A$2:$J$1048576,10,0)</f>
        <v>54.32869364966767</v>
      </c>
      <c r="AT51" s="33">
        <f>+VLOOKUP(A51,'[23]BASE OTROS'!$A$2:$G$1048576,7,0)</f>
        <v>127.04761904761904</v>
      </c>
      <c r="AU51" s="33">
        <f>+VLOOKUP($A51,'[21]BASE DIF'!$A$1:$I$1100,8,FALSE)</f>
        <v>1.4422523611530291E-2</v>
      </c>
      <c r="AV51" s="33">
        <f>+VLOOKUP($A51,'[21]BASE DIF'!$A$1:$I$1100,9,FALSE)</f>
        <v>2.1421054633616876E-2</v>
      </c>
      <c r="AW51" s="33">
        <f>+VLOOKUP(A51,[25]BASE_FISCAL!$A$2:$M$1048576,9,0)</f>
        <v>18.122958722604242</v>
      </c>
      <c r="AX51" s="33">
        <f>+VLOOKUP(A51,[25]BASE_FISCAL!$A$2:$M$1048576,10,0)</f>
        <v>35.067836597589718</v>
      </c>
      <c r="AY51" s="33">
        <f>+VLOOKUP($A51,'[21]BASE DIF'!$A$1:$K$1110,10,FALSE)</f>
        <v>-1.5542382296230527E-2</v>
      </c>
      <c r="AZ51" s="33">
        <f>+VLOOKUP($A51,'[21]BASE DIF'!$A$1:$K$1110,11,FALSE)</f>
        <v>-8.6696185752776142E-3</v>
      </c>
      <c r="BA51" s="33">
        <f>+VLOOKUP($A51,'[21]BASE DIF'!$A$1:$M$1110,12,FALSE)</f>
        <v>-2.8376203914686204E-3</v>
      </c>
      <c r="BB51" s="33">
        <f>+VLOOKUP($A51,'[21]BASE DIF'!$A$1:$M$1110,13,FALSE)</f>
        <v>4.035143329484292E-3</v>
      </c>
      <c r="BC51" s="33">
        <f>+VLOOKUP(A51,'[23]BASE OTROS'!$A$2:$H$1048576,8,0)</f>
        <v>82.1320615384615</v>
      </c>
      <c r="BD51" s="73">
        <f>+VLOOKUP(A51,[24]BASE_TI!$A$2:$H$1048576,8,0)</f>
        <v>147.716819884882</v>
      </c>
    </row>
    <row r="52" spans="1:56" x14ac:dyDescent="0.25">
      <c r="A52" s="35">
        <v>39326</v>
      </c>
      <c r="B52" s="33">
        <f>+VLOOKUP(A52,[20]DEPENDIENTE!$D:$E,2,0)</f>
        <v>113.15348406033229</v>
      </c>
      <c r="C52" s="33">
        <f>+VLOOKUP(A52,[20]DEPENDIENTE!$J:$K,2,0)</f>
        <v>116.46585214207397</v>
      </c>
      <c r="D52" s="33">
        <f>+VLOOKUP(A52,'[21]BASE DIF'!$A$2:$G$1048576,2,0)</f>
        <v>5.2866771999684259E-2</v>
      </c>
      <c r="E52" s="33">
        <f>+VLOOKUP(A52,'[21]BASE DIF'!$A$2:$G$1048576,3,0)</f>
        <v>7.8001336158006751E-4</v>
      </c>
      <c r="F52" s="59">
        <f>+VLOOKUP(A52,'[21]BASE DIF'!$A$2:$G$1048576,4,0)</f>
        <v>3.0769426523412413E-2</v>
      </c>
      <c r="G52" s="18">
        <f>+VLOOKUP($A52,'[22]BASE PRODUCTIVIDAD'!$A$2:$H$1048576,2,0)</f>
        <v>88.576221864071499</v>
      </c>
      <c r="H52" s="33">
        <f>+VLOOKUP(A52,[24]BASE_TI!$A$2:$G$1048576,2,0)</f>
        <v>87.8465911998927</v>
      </c>
      <c r="I52" s="33">
        <f>+VLOOKUP(A52,[24]BASE_TI!$A$2:$G$1048576,3,0)</f>
        <v>79.504564556104668</v>
      </c>
      <c r="J52" s="33">
        <f>+VLOOKUP(A52,[24]BASE_TI!$A$2:$G$1048576,4,0)</f>
        <v>89.904167160966566</v>
      </c>
      <c r="K52" s="33">
        <f>+VLOOKUP(A52,'[23]BASE OTROS'!$A$2:$F$1048576,5,0)</f>
        <v>34.768955655757935</v>
      </c>
      <c r="L52" s="33">
        <f>+VLOOKUP(A52,[25]BASE_FISCAL!$A$2:$G$1048576,5,0)</f>
        <v>76.084450824433304</v>
      </c>
      <c r="M52" s="33">
        <f>+VLOOKUP(A52,[25]BASE_FISCAL!$A$2:$M$1048576,6,0)</f>
        <v>16.360136465846125</v>
      </c>
      <c r="N52" s="82">
        <f>+VLOOKUP($A52,[25]BASE_FISCAL!$A$2:$G$1048576,2,0)</f>
        <v>118.97400460597625</v>
      </c>
      <c r="O52" s="33">
        <f>+VLOOKUP($A52,[25]BASE_FISCAL!$A$2:$G$1048576,3,0)</f>
        <v>227.20223490322579</v>
      </c>
      <c r="P52" s="33">
        <f>+VLOOKUP($A52,[25]BASE_FISCAL!$A$2:$G$1048576,4,0)</f>
        <v>206.86379239939814</v>
      </c>
      <c r="Q52" s="18">
        <f>+VLOOKUP(A52,'[23]BASE OTROS'!$A$2:$F$1048576,2,0)</f>
        <v>30.900486883948592</v>
      </c>
      <c r="R52" s="33">
        <f>+VLOOKUP(A52,'[23]BASE OTROS'!$A$2:$D$1048576,4,0)</f>
        <v>33.783285748493306</v>
      </c>
      <c r="S52" s="33">
        <f>+VLOOKUP(A52,'[23]BASE OTROS'!$A$2:$D$1048576,3,0)</f>
        <v>2.2076931257472889</v>
      </c>
      <c r="T52" s="33">
        <f>+VLOOKUP(A52,[25]BASE_FISCAL!$A$2:$G$1048576,7,0)</f>
        <v>64.606647665865907</v>
      </c>
      <c r="U52" s="18">
        <f>+VLOOKUP($A52,'[22]BASE PRODUCTIVIDAD'!$A$2:$J$1048576,3,0)</f>
        <v>55.043335024053562</v>
      </c>
      <c r="V52" s="33">
        <f>+VLOOKUP(A52,'[21]BASE DIF'!$A$2:$G$1048576,5,0)</f>
        <v>-2.3603613445608351E-2</v>
      </c>
      <c r="W52" s="33">
        <f>+VLOOKUP(A52,'[21]BASE DIF'!$A$2:$G$1048576,6,0)</f>
        <v>-2.6140022787604966E-2</v>
      </c>
      <c r="X52" s="33">
        <f>+VLOOKUP(A52,'[21]BASE DIF'!$A$2:$G$1048576,7,0)</f>
        <v>2.9096650740949581E-3</v>
      </c>
      <c r="Y52" s="33">
        <f>+VLOOKUP($A52,[26]base_renta!$A$22:$I$1048576,6,0)</f>
        <v>14.439077434971715</v>
      </c>
      <c r="Z52" s="33">
        <f>+VLOOKUP($A52,[26]base_renta!$A$22:$I$1048576,7,0)</f>
        <v>22.264972901212417</v>
      </c>
      <c r="AA52" s="33">
        <f>+VLOOKUP(A52,'[23]BASE OTROS'!$A$2:$F$1048576,6,0)</f>
        <v>5.5829732334352569</v>
      </c>
      <c r="AB52" s="18">
        <f>+VLOOKUP($A52,'[22]BASE PRODUCTIVIDAD'!$A$2:$H$1048576,4,0)</f>
        <v>1.0074497255447548</v>
      </c>
      <c r="AC52" s="18">
        <f>+VLOOKUP($A52,'[22]BASE PRODUCTIVIDAD'!$A$2:$H$1048576,5,0)</f>
        <v>1.0129055054179075</v>
      </c>
      <c r="AD52" s="33">
        <f>+VLOOKUP(A52,[24]BASE_TI!$A:$G,5,0)</f>
        <v>85.850297625260794</v>
      </c>
      <c r="AE52" s="33">
        <f>+VLOOKUP(A52,[24]BASE_TI!$A:$G,6,0)</f>
        <v>90.603464651430713</v>
      </c>
      <c r="AF52" s="33">
        <f>+VLOOKUP($A52,[26]base_renta!$A$22:$I$1048576,2,0)</f>
        <v>-8.1345861498730834</v>
      </c>
      <c r="AG52" s="33">
        <f>+VLOOKUP($A52,[26]base_renta!$A$22:$I$1048576,3,0)</f>
        <v>-22.33098004181841</v>
      </c>
      <c r="AH52" s="33">
        <f>+VLOOKUP($A52,[26]base_renta!$A$22:$I$1048576,4,0)</f>
        <v>-52887.670642997786</v>
      </c>
      <c r="AI52" s="33">
        <f>+VLOOKUP($A52,[26]base_renta!$A$22:$I$1048576,5,0)</f>
        <v>-1.8263551534201488</v>
      </c>
      <c r="AJ52" s="33">
        <f>+VLOOKUP(A52,[24]BASE_TI!$A$2:$G$1048576,7,0)</f>
        <v>77.565661017679659</v>
      </c>
      <c r="AK52" s="33">
        <f>+VLOOKUP($A52,[26]base_renta!$A$22:$I$1048576,8,0)</f>
        <v>7.8258954662407021</v>
      </c>
      <c r="AL52" s="18">
        <f>+VLOOKUP($A52,'[22]BASE PRODUCTIVIDAD'!$A$2:$H$1048576,8,0)</f>
        <v>107.41078945388647</v>
      </c>
      <c r="AM52" s="18">
        <f>+VLOOKUP($A52,'[22]BASE PRODUCTIVIDAD'!$A$2:$H$1048576,6,0)</f>
        <v>1.0814171061755613</v>
      </c>
      <c r="AN52" s="18">
        <f>+VLOOKUP($A52,'[22]BASE PRODUCTIVIDAD'!$A$2:$H$1048576,7,0)</f>
        <v>1.0744252738525082</v>
      </c>
      <c r="AO52" s="33">
        <f>+VLOOKUP($A52,[26]base_renta!$A$22:$I$1048576,9,0)</f>
        <v>-4325.4559204451762</v>
      </c>
      <c r="AP52" s="33">
        <f>+VLOOKUP(A52,[25]BASE_FISCAL!$A$2:$M$1048576,8,0)</f>
        <v>13.179998761413469</v>
      </c>
      <c r="AQ52" s="33">
        <f>+VLOOKUP(A52,[25]BASE_FISCAL!$A$2:$M$1048576,11,0)</f>
        <v>31.347504958039828</v>
      </c>
      <c r="AR52" s="33">
        <f>+VLOOKUP($A52,'[22]BASE PRODUCTIVIDAD'!$A$2:$I$1048576,9,0)</f>
        <v>90.498875141710968</v>
      </c>
      <c r="AS52" s="33">
        <f>+VLOOKUP($A52,'[22]BASE PRODUCTIVIDAD'!$A$2:$J$1048576,10,0)</f>
        <v>54.64708021937377</v>
      </c>
      <c r="AT52" s="33">
        <f>+VLOOKUP(A52,'[23]BASE OTROS'!$A$2:$G$1048576,7,0)</f>
        <v>167.49644268774705</v>
      </c>
      <c r="AU52" s="33">
        <f>+VLOOKUP($A52,'[21]BASE DIF'!$A$1:$I$1100,8,FALSE)</f>
        <v>2.3416697144659215E-2</v>
      </c>
      <c r="AV52" s="33">
        <f>+VLOOKUP($A52,'[21]BASE DIF'!$A$1:$I$1100,9,FALSE)</f>
        <v>2.645964964991121E-2</v>
      </c>
      <c r="AW52" s="33">
        <f>+VLOOKUP(A52,[25]BASE_FISCAL!$A$2:$M$1048576,9,0)</f>
        <v>18.027557413560352</v>
      </c>
      <c r="AX52" s="33">
        <f>+VLOOKUP(A52,[25]BASE_FISCAL!$A$2:$M$1048576,10,0)</f>
        <v>34.3899955504533</v>
      </c>
      <c r="AY52" s="33">
        <f>+VLOOKUP($A52,'[21]BASE DIF'!$A$1:$K$1110,10,FALSE)</f>
        <v>-6.7583502863180211E-3</v>
      </c>
      <c r="AZ52" s="33">
        <f>+VLOOKUP($A52,'[21]BASE DIF'!$A$1:$K$1110,11,FALSE)</f>
        <v>-3.7617749611842666E-3</v>
      </c>
      <c r="BA52" s="33">
        <f>+VLOOKUP($A52,'[21]BASE DIF'!$A$1:$M$1110,12,FALSE)</f>
        <v>9.9912939824566838E-3</v>
      </c>
      <c r="BB52" s="33">
        <f>+VLOOKUP($A52,'[21]BASE DIF'!$A$1:$M$1110,13,FALSE)</f>
        <v>1.2987869307590438E-2</v>
      </c>
      <c r="BC52" s="33">
        <f>+VLOOKUP(A52,'[23]BASE OTROS'!$A$2:$H$1048576,8,0)</f>
        <v>126.20407692307697</v>
      </c>
      <c r="BD52" s="73">
        <f>+VLOOKUP(A52,[24]BASE_TI!$A$2:$H$1048576,8,0)</f>
        <v>157.36074871833884</v>
      </c>
    </row>
    <row r="53" spans="1:56" x14ac:dyDescent="0.25">
      <c r="A53" s="35">
        <v>39417</v>
      </c>
      <c r="B53" s="33">
        <f>+VLOOKUP(A53,[20]DEPENDIENTE!$D:$E,2,0)</f>
        <v>116.00601550060431</v>
      </c>
      <c r="C53" s="33">
        <f>+VLOOKUP(A53,[20]DEPENDIENTE!$J:$K,2,0)</f>
        <v>115.55130368270675</v>
      </c>
      <c r="D53" s="33">
        <f>+VLOOKUP(A53,'[21]BASE DIF'!$A$2:$G$1048576,2,0)</f>
        <v>7.829822156940125E-2</v>
      </c>
      <c r="E53" s="33">
        <f>+VLOOKUP(A53,'[21]BASE DIF'!$A$2:$G$1048576,3,0)</f>
        <v>2.1962818766328773E-2</v>
      </c>
      <c r="F53" s="59">
        <f>+VLOOKUP(A53,'[21]BASE DIF'!$A$2:$G$1048576,4,0)</f>
        <v>3.1513165135922394E-2</v>
      </c>
      <c r="G53" s="18">
        <f>+VLOOKUP($A53,'[22]BASE PRODUCTIVIDAD'!$A$2:$H$1048576,2,0)</f>
        <v>88.891506832636807</v>
      </c>
      <c r="H53" s="33">
        <f>+VLOOKUP(A53,[24]BASE_TI!$A$2:$G$1048576,2,0)</f>
        <v>91.934669996380421</v>
      </c>
      <c r="I53" s="33">
        <f>+VLOOKUP(A53,[24]BASE_TI!$A$2:$G$1048576,3,0)</f>
        <v>82.212113792114906</v>
      </c>
      <c r="J53" s="33">
        <f>+VLOOKUP(A53,[24]BASE_TI!$A$2:$G$1048576,4,0)</f>
        <v>95.484009939029974</v>
      </c>
      <c r="K53" s="33">
        <f>+VLOOKUP(A53,'[23]BASE OTROS'!$A$2:$F$1048576,5,0)</f>
        <v>35.463299099507722</v>
      </c>
      <c r="L53" s="33">
        <f>+VLOOKUP(A53,[25]BASE_FISCAL!$A$2:$G$1048576,5,0)</f>
        <v>77.427000000000007</v>
      </c>
      <c r="M53" s="33">
        <f>+VLOOKUP(A53,[25]BASE_FISCAL!$A$2:$M$1048576,6,0)</f>
        <v>16.383511323745022</v>
      </c>
      <c r="N53" s="82">
        <f>+VLOOKUP($A53,[25]BASE_FISCAL!$A$2:$G$1048576,2,0)</f>
        <v>118.57154435978207</v>
      </c>
      <c r="O53" s="33">
        <f>+VLOOKUP($A53,[25]BASE_FISCAL!$A$2:$G$1048576,3,0)</f>
        <v>223.33581285308125</v>
      </c>
      <c r="P53" s="33">
        <f>+VLOOKUP($A53,[25]BASE_FISCAL!$A$2:$G$1048576,4,0)</f>
        <v>212.58340333575205</v>
      </c>
      <c r="Q53" s="18">
        <f>+VLOOKUP(A53,'[23]BASE OTROS'!$A$2:$F$1048576,2,0)</f>
        <v>32.116633106932312</v>
      </c>
      <c r="R53" s="33">
        <f>+VLOOKUP(A53,'[23]BASE OTROS'!$A$2:$D$1048576,4,0)</f>
        <v>33.500908912772111</v>
      </c>
      <c r="S53" s="33">
        <f>+VLOOKUP(A53,'[23]BASE OTROS'!$A$2:$D$1048576,3,0)</f>
        <v>2.1782692310657628</v>
      </c>
      <c r="T53" s="33">
        <f>+VLOOKUP(A53,[25]BASE_FISCAL!$A$2:$G$1048576,7,0)</f>
        <v>64.250648254594708</v>
      </c>
      <c r="U53" s="18">
        <f>+VLOOKUP($A53,'[22]BASE PRODUCTIVIDAD'!$A$2:$J$1048576,3,0)</f>
        <v>55.956722528422567</v>
      </c>
      <c r="V53" s="33">
        <f>+VLOOKUP(A53,'[21]BASE DIF'!$A$2:$G$1048576,5,0)</f>
        <v>1.3932025433287532E-3</v>
      </c>
      <c r="W53" s="33">
        <f>+VLOOKUP(A53,'[21]BASE DIF'!$A$2:$G$1048576,6,0)</f>
        <v>-2.1154769407099039E-3</v>
      </c>
      <c r="X53" s="33">
        <f>+VLOOKUP(A53,'[21]BASE DIF'!$A$2:$G$1048576,7,0)</f>
        <v>2.4169715577768924E-2</v>
      </c>
      <c r="Y53" s="33">
        <f>+VLOOKUP($A53,[26]base_renta!$A$22:$I$1048576,6,0)</f>
        <v>13.941764463244382</v>
      </c>
      <c r="Z53" s="33">
        <f>+VLOOKUP($A53,[26]base_renta!$A$22:$I$1048576,7,0)</f>
        <v>21.553561211210457</v>
      </c>
      <c r="AA53" s="33">
        <f>+VLOOKUP(A53,'[23]BASE OTROS'!$A$2:$F$1048576,6,0)</f>
        <v>5.4947741959515151</v>
      </c>
      <c r="AB53" s="18">
        <f>+VLOOKUP($A53,'[22]BASE PRODUCTIVIDAD'!$A$2:$H$1048576,4,0)</f>
        <v>1.0067630485281305</v>
      </c>
      <c r="AC53" s="18">
        <f>+VLOOKUP($A53,'[22]BASE PRODUCTIVIDAD'!$A$2:$H$1048576,5,0)</f>
        <v>1.0143691606676088</v>
      </c>
      <c r="AD53" s="33">
        <f>+VLOOKUP(A53,[24]BASE_TI!$A:$G,5,0)</f>
        <v>99.150048667020556</v>
      </c>
      <c r="AE53" s="33">
        <f>+VLOOKUP(A53,[24]BASE_TI!$A:$G,6,0)</f>
        <v>106.28476089976765</v>
      </c>
      <c r="AF53" s="33">
        <f>+VLOOKUP($A53,[26]base_renta!$A$22:$I$1048576,2,0)</f>
        <v>-7.3179954906320166</v>
      </c>
      <c r="AG53" s="33">
        <f>+VLOOKUP($A53,[26]base_renta!$A$22:$I$1048576,3,0)</f>
        <v>-21.701510691757935</v>
      </c>
      <c r="AH53" s="33">
        <f>+VLOOKUP($A53,[26]base_renta!$A$22:$I$1048576,4,0)</f>
        <v>-53856.962228578843</v>
      </c>
      <c r="AI53" s="33">
        <f>+VLOOKUP($A53,[26]base_renta!$A$22:$I$1048576,5,0)</f>
        <v>-1.633738728286777</v>
      </c>
      <c r="AJ53" s="33">
        <f>+VLOOKUP(A53,[24]BASE_TI!$A$2:$G$1048576,7,0)</f>
        <v>80.074071413736078</v>
      </c>
      <c r="AK53" s="33">
        <f>+VLOOKUP($A53,[26]base_renta!$A$22:$I$1048576,8,0)</f>
        <v>7.6117967479660695</v>
      </c>
      <c r="AL53" s="18">
        <f>+VLOOKUP($A53,'[22]BASE PRODUCTIVIDAD'!$A$2:$H$1048576,8,0)</f>
        <v>106.77889077248675</v>
      </c>
      <c r="AM53" s="18">
        <f>+VLOOKUP($A53,'[22]BASE PRODUCTIVIDAD'!$A$2:$H$1048576,6,0)</f>
        <v>1.0751335407094815</v>
      </c>
      <c r="AN53" s="18">
        <f>+VLOOKUP($A53,'[22]BASE PRODUCTIVIDAD'!$A$2:$H$1048576,7,0)</f>
        <v>1.0708122551281227</v>
      </c>
      <c r="AO53" s="33">
        <f>+VLOOKUP($A53,[26]base_renta!$A$22:$I$1048576,9,0)</f>
        <v>-4054.4737290627709</v>
      </c>
      <c r="AP53" s="33">
        <f>+VLOOKUP(A53,[25]BASE_FISCAL!$A$2:$M$1048576,8,0)</f>
        <v>13.202502485263198</v>
      </c>
      <c r="AQ53" s="33">
        <f>+VLOOKUP(A53,[25]BASE_FISCAL!$A$2:$M$1048576,11,0)</f>
        <v>31.752045721879878</v>
      </c>
      <c r="AR53" s="33">
        <f>+VLOOKUP($A53,'[22]BASE PRODUCTIVIDAD'!$A$2:$I$1048576,9,0)</f>
        <v>89.800282188111169</v>
      </c>
      <c r="AS53" s="33">
        <f>+VLOOKUP($A53,'[22]BASE PRODUCTIVIDAD'!$A$2:$J$1048576,10,0)</f>
        <v>55.077338289478163</v>
      </c>
      <c r="AT53" s="33">
        <f>+VLOOKUP(A53,'[23]BASE OTROS'!$A$2:$G$1048576,7,0)</f>
        <v>181.74474559257169</v>
      </c>
      <c r="AU53" s="33">
        <f>+VLOOKUP($A53,'[21]BASE DIF'!$A$1:$I$1100,8,FALSE)</f>
        <v>4.2821629422894247E-2</v>
      </c>
      <c r="AV53" s="33">
        <f>+VLOOKUP($A53,'[21]BASE DIF'!$A$1:$I$1100,9,FALSE)</f>
        <v>3.116646708204085E-2</v>
      </c>
      <c r="AW53" s="33">
        <f>+VLOOKUP(A53,[25]BASE_FISCAL!$A$2:$M$1048576,9,0)</f>
        <v>17.689022673611969</v>
      </c>
      <c r="AX53" s="33">
        <f>+VLOOKUP(A53,[25]BASE_FISCAL!$A$2:$M$1048576,10,0)</f>
        <v>33.33491165326209</v>
      </c>
      <c r="AY53" s="33">
        <f>+VLOOKUP($A53,'[21]BASE DIF'!$A$1:$K$1110,10,FALSE)</f>
        <v>1.4004866703002574E-2</v>
      </c>
      <c r="AZ53" s="33">
        <f>+VLOOKUP($A53,'[21]BASE DIF'!$A$1:$K$1110,11,FALSE)</f>
        <v>2.2886273163757742E-3</v>
      </c>
      <c r="BA53" s="33">
        <f>+VLOOKUP($A53,'[21]BASE DIF'!$A$1:$M$1110,12,FALSE)</f>
        <v>3.2179341262259742E-2</v>
      </c>
      <c r="BB53" s="33">
        <f>+VLOOKUP($A53,'[21]BASE DIF'!$A$1:$M$1110,13,FALSE)</f>
        <v>2.0463101875632939E-2</v>
      </c>
      <c r="BC53" s="33">
        <f>+VLOOKUP(A53,'[23]BASE OTROS'!$A$2:$H$1048576,8,0)</f>
        <v>130.75281818181818</v>
      </c>
      <c r="BD53" s="73">
        <f>+VLOOKUP(A53,[24]BASE_TI!$A$2:$H$1048576,8,0)</f>
        <v>171.04982061352521</v>
      </c>
    </row>
    <row r="54" spans="1:56" x14ac:dyDescent="0.25">
      <c r="A54" s="35">
        <v>39508</v>
      </c>
      <c r="B54" s="33">
        <f>+VLOOKUP(A54,[20]DEPENDIENTE!$D:$E,2,0)</f>
        <v>109.73286372666638</v>
      </c>
      <c r="C54" s="33">
        <f>+VLOOKUP(A54,[20]DEPENDIENTE!$J:$K,2,0)</f>
        <v>107.3826398625925</v>
      </c>
      <c r="D54" s="33">
        <f>+VLOOKUP(A54,'[21]BASE DIF'!$A$2:$G$1048576,2,0)</f>
        <v>8.5305237124022604E-2</v>
      </c>
      <c r="E54" s="33">
        <f>+VLOOKUP(A54,'[21]BASE DIF'!$A$2:$G$1048576,3,0)</f>
        <v>3.9292554769682964E-2</v>
      </c>
      <c r="F54" s="59">
        <f>+VLOOKUP(A54,'[21]BASE DIF'!$A$2:$G$1048576,4,0)</f>
        <v>3.0576906597344911E-2</v>
      </c>
      <c r="G54" s="18">
        <f>+VLOOKUP($A54,'[22]BASE PRODUCTIVIDAD'!$A$2:$H$1048576,2,0)</f>
        <v>90.936500178221593</v>
      </c>
      <c r="H54" s="33">
        <f>+VLOOKUP(A54,[24]BASE_TI!$A$2:$G$1048576,2,0)</f>
        <v>94.58193441796756</v>
      </c>
      <c r="I54" s="33">
        <f>+VLOOKUP(A54,[24]BASE_TI!$A$2:$G$1048576,3,0)</f>
        <v>84.812557592405085</v>
      </c>
      <c r="J54" s="33">
        <f>+VLOOKUP(A54,[24]BASE_TI!$A$2:$G$1048576,4,0)</f>
        <v>100.43507922357907</v>
      </c>
      <c r="K54" s="33">
        <f>+VLOOKUP(A54,'[23]BASE OTROS'!$A$2:$F$1048576,5,0)</f>
        <v>36.251870107088209</v>
      </c>
      <c r="L54" s="33">
        <f>+VLOOKUP(A54,[25]BASE_FISCAL!$A$2:$G$1048576,5,0)</f>
        <v>78.714588240904419</v>
      </c>
      <c r="M54" s="33">
        <f>+VLOOKUP(A54,[25]BASE_FISCAL!$A$2:$M$1048576,6,0)</f>
        <v>16.449978684518943</v>
      </c>
      <c r="N54" s="82">
        <f>+VLOOKUP($A54,[25]BASE_FISCAL!$A$2:$G$1048576,2,0)</f>
        <v>117.60851739958319</v>
      </c>
      <c r="O54" s="33">
        <f>+VLOOKUP($A54,[25]BASE_FISCAL!$A$2:$G$1048576,3,0)</f>
        <v>221.13903147471757</v>
      </c>
      <c r="P54" s="33">
        <f>+VLOOKUP($A54,[25]BASE_FISCAL!$A$2:$G$1048576,4,0)</f>
        <v>210.86073842504197</v>
      </c>
      <c r="Q54" s="18">
        <f>+VLOOKUP(A54,'[23]BASE OTROS'!$A$2:$F$1048576,2,0)</f>
        <v>32.97419270528367</v>
      </c>
      <c r="R54" s="33">
        <f>+VLOOKUP(A54,'[23]BASE OTROS'!$A$2:$D$1048576,4,0)</f>
        <v>32.636181034403123</v>
      </c>
      <c r="S54" s="33">
        <f>+VLOOKUP(A54,'[23]BASE OTROS'!$A$2:$D$1048576,3,0)</f>
        <v>1.9964041844090703</v>
      </c>
      <c r="T54" s="33">
        <f>+VLOOKUP(A54,[25]BASE_FISCAL!$A$2:$G$1048576,7,0)</f>
        <v>63.458514863516314</v>
      </c>
      <c r="U54" s="18">
        <f>+VLOOKUP($A54,'[22]BASE PRODUCTIVIDAD'!$A$2:$J$1048576,3,0)</f>
        <v>55.551283797873943</v>
      </c>
      <c r="V54" s="33">
        <f>+VLOOKUP(A54,'[21]BASE DIF'!$A$2:$G$1048576,5,0)</f>
        <v>1.5227594240949438E-2</v>
      </c>
      <c r="W54" s="33">
        <f>+VLOOKUP(A54,'[21]BASE DIF'!$A$2:$G$1048576,6,0)</f>
        <v>1.0873115739268968E-2</v>
      </c>
      <c r="X54" s="33">
        <f>+VLOOKUP(A54,'[21]BASE DIF'!$A$2:$G$1048576,7,0)</f>
        <v>4.143944963773416E-2</v>
      </c>
      <c r="Y54" s="33">
        <f>+VLOOKUP($A54,[26]base_renta!$A$22:$I$1048576,6,0)</f>
        <v>13.317286156136809</v>
      </c>
      <c r="Z54" s="33">
        <f>+VLOOKUP($A54,[26]base_renta!$A$22:$I$1048576,7,0)</f>
        <v>20.497134422070996</v>
      </c>
      <c r="AA54" s="33">
        <f>+VLOOKUP(A54,'[23]BASE OTROS'!$A$2:$F$1048576,6,0)</f>
        <v>5.5202504434009043</v>
      </c>
      <c r="AB54" s="18">
        <f>+VLOOKUP($A54,'[22]BASE PRODUCTIVIDAD'!$A$2:$H$1048576,4,0)</f>
        <v>1.0109964051068268</v>
      </c>
      <c r="AC54" s="18">
        <f>+VLOOKUP($A54,'[22]BASE PRODUCTIVIDAD'!$A$2:$H$1048576,5,0)</f>
        <v>1.0106799955068042</v>
      </c>
      <c r="AD54" s="33">
        <f>+VLOOKUP(A54,[24]BASE_TI!$A:$G,5,0)</f>
        <v>105.97372020501503</v>
      </c>
      <c r="AE54" s="33">
        <f>+VLOOKUP(A54,[24]BASE_TI!$A:$G,6,0)</f>
        <v>114.3871466126012</v>
      </c>
      <c r="AF54" s="33">
        <f>+VLOOKUP($A54,[26]base_renta!$A$22:$I$1048576,2,0)</f>
        <v>-5.7365087585258401</v>
      </c>
      <c r="AG54" s="33">
        <f>+VLOOKUP($A54,[26]base_renta!$A$22:$I$1048576,3,0)</f>
        <v>-21.334404553009932</v>
      </c>
      <c r="AH54" s="33">
        <f>+VLOOKUP($A54,[26]base_renta!$A$22:$I$1048576,4,0)</f>
        <v>-55850.954875261756</v>
      </c>
      <c r="AI54" s="33">
        <f>+VLOOKUP($A54,[26]base_renta!$A$22:$I$1048576,5,0)</f>
        <v>-1.3204964108415425</v>
      </c>
      <c r="AJ54" s="33">
        <f>+VLOOKUP(A54,[24]BASE_TI!$A$2:$G$1048576,7,0)</f>
        <v>91.293547358839191</v>
      </c>
      <c r="AK54" s="33">
        <f>+VLOOKUP($A54,[26]base_renta!$A$22:$I$1048576,8,0)</f>
        <v>7.1798482659341882</v>
      </c>
      <c r="AL54" s="18">
        <f>+VLOOKUP($A54,'[22]BASE PRODUCTIVIDAD'!$A$2:$H$1048576,8,0)</f>
        <v>105.63676360121606</v>
      </c>
      <c r="AM54" s="18">
        <f>+VLOOKUP($A54,'[22]BASE PRODUCTIVIDAD'!$A$2:$H$1048576,6,0)</f>
        <v>1.0634298678236795</v>
      </c>
      <c r="AN54" s="18">
        <f>+VLOOKUP($A54,'[22]BASE PRODUCTIVIDAD'!$A$2:$H$1048576,7,0)</f>
        <v>1.0518736473927224</v>
      </c>
      <c r="AO54" s="33">
        <f>+VLOOKUP($A54,[26]base_renta!$A$22:$I$1048576,9,0)</f>
        <v>-3456.9038602228547</v>
      </c>
      <c r="AP54" s="33">
        <f>+VLOOKUP(A54,[25]BASE_FISCAL!$A$2:$M$1048576,8,0)</f>
        <v>13.243919553192661</v>
      </c>
      <c r="AQ54" s="33">
        <f>+VLOOKUP(A54,[25]BASE_FISCAL!$A$2:$M$1048576,11,0)</f>
        <v>31.072906657887735</v>
      </c>
      <c r="AR54" s="33">
        <f>+VLOOKUP($A54,'[22]BASE PRODUCTIVIDAD'!$A$2:$I$1048576,9,0)</f>
        <v>89.633054916690384</v>
      </c>
      <c r="AS54" s="33">
        <f>+VLOOKUP($A54,'[22]BASE PRODUCTIVIDAD'!$A$2:$J$1048576,10,0)</f>
        <v>55.336071493577577</v>
      </c>
      <c r="AT54" s="33">
        <f>+VLOOKUP(A54,'[23]BASE OTROS'!$A$2:$G$1048576,7,0)</f>
        <v>250.98205659075225</v>
      </c>
      <c r="AU54" s="33">
        <f>+VLOOKUP($A54,'[21]BASE DIF'!$A$1:$I$1100,8,FALSE)</f>
        <v>5.5052350479017687E-2</v>
      </c>
      <c r="AV54" s="33">
        <f>+VLOOKUP($A54,'[21]BASE DIF'!$A$1:$I$1100,9,FALSE)</f>
        <v>4.5990320073637792E-2</v>
      </c>
      <c r="AW54" s="33">
        <f>+VLOOKUP(A54,[25]BASE_FISCAL!$A$2:$M$1048576,9,0)</f>
        <v>17.348781071413715</v>
      </c>
      <c r="AX54" s="33">
        <f>+VLOOKUP(A54,[25]BASE_FISCAL!$A$2:$M$1048576,10,0)</f>
        <v>32.608402582130459</v>
      </c>
      <c r="AY54" s="33">
        <f>+VLOOKUP($A54,'[21]BASE DIF'!$A$1:$K$1110,10,FALSE)</f>
        <v>1.6782238591627807E-2</v>
      </c>
      <c r="AZ54" s="33">
        <f>+VLOOKUP($A54,'[21]BASE DIF'!$A$1:$K$1110,11,FALSE)</f>
        <v>7.6678536182510082E-3</v>
      </c>
      <c r="BA54" s="33">
        <f>+VLOOKUP($A54,'[21]BASE DIF'!$A$1:$M$1110,12,FALSE)</f>
        <v>4.1880444250703031E-2</v>
      </c>
      <c r="BB54" s="33">
        <f>+VLOOKUP($A54,'[21]BASE DIF'!$A$1:$M$1110,13,FALSE)</f>
        <v>3.2766059277326232E-2</v>
      </c>
      <c r="BC54" s="33">
        <f>+VLOOKUP(A54,'[23]BASE OTROS'!$A$2:$H$1048576,8,0)</f>
        <v>193.78373846153849</v>
      </c>
      <c r="BD54" s="73">
        <f>+VLOOKUP(A54,[24]BASE_TI!$A$2:$H$1048576,8,0)</f>
        <v>186.09075212036637</v>
      </c>
    </row>
    <row r="55" spans="1:56" x14ac:dyDescent="0.25">
      <c r="A55" s="35">
        <v>39600</v>
      </c>
      <c r="B55" s="33">
        <f>+VLOOKUP(A55,[20]DEPENDIENTE!$D:$E,2,0)</f>
        <v>101.38678845316939</v>
      </c>
      <c r="C55" s="33">
        <f>+VLOOKUP(A55,[20]DEPENDIENTE!$J:$K,2,0)</f>
        <v>98.566279500474522</v>
      </c>
      <c r="D55" s="33">
        <f>+VLOOKUP(A55,'[21]BASE DIF'!$A$2:$G$1048576,2,0)</f>
        <v>9.7392643863275286E-2</v>
      </c>
      <c r="E55" s="33">
        <f>+VLOOKUP(A55,'[21]BASE DIF'!$A$2:$G$1048576,3,0)</f>
        <v>4.5647724213189633E-2</v>
      </c>
      <c r="F55" s="59">
        <f>+VLOOKUP(A55,'[21]BASE DIF'!$A$2:$G$1048576,4,0)</f>
        <v>3.0765215150256431E-2</v>
      </c>
      <c r="G55" s="18">
        <f>+VLOOKUP($A55,'[22]BASE PRODUCTIVIDAD'!$A$2:$H$1048576,2,0)</f>
        <v>91.847694563457438</v>
      </c>
      <c r="H55" s="33">
        <f>+VLOOKUP(A55,[24]BASE_TI!$A$2:$G$1048576,2,0)</f>
        <v>99.708059433330504</v>
      </c>
      <c r="I55" s="33">
        <f>+VLOOKUP(A55,[24]BASE_TI!$A$2:$G$1048576,3,0)</f>
        <v>85.505037885510077</v>
      </c>
      <c r="J55" s="33">
        <f>+VLOOKUP(A55,[24]BASE_TI!$A$2:$G$1048576,4,0)</f>
        <v>113.47588420598302</v>
      </c>
      <c r="K55" s="33">
        <f>+VLOOKUP(A55,'[23]BASE OTROS'!$A$2:$F$1048576,5,0)</f>
        <v>36.744706861908526</v>
      </c>
      <c r="L55" s="33">
        <f>+VLOOKUP(A55,[25]BASE_FISCAL!$A$2:$G$1048576,5,0)</f>
        <v>80.151340934540514</v>
      </c>
      <c r="M55" s="33">
        <f>+VLOOKUP(A55,[25]BASE_FISCAL!$A$2:$M$1048576,6,0)</f>
        <v>16.555402405653993</v>
      </c>
      <c r="N55" s="82">
        <f>+VLOOKUP($A55,[25]BASE_FISCAL!$A$2:$G$1048576,2,0)</f>
        <v>117.74762225132531</v>
      </c>
      <c r="O55" s="33">
        <f>+VLOOKUP($A55,[25]BASE_FISCAL!$A$2:$G$1048576,3,0)</f>
        <v>219.80149557956591</v>
      </c>
      <c r="P55" s="33">
        <f>+VLOOKUP($A55,[25]BASE_FISCAL!$A$2:$G$1048576,4,0)</f>
        <v>205.75245443113445</v>
      </c>
      <c r="Q55" s="18">
        <f>+VLOOKUP(A55,'[23]BASE OTROS'!$A$2:$F$1048576,2,0)</f>
        <v>32.883843926183381</v>
      </c>
      <c r="R55" s="33">
        <f>+VLOOKUP(A55,'[23]BASE OTROS'!$A$2:$D$1048576,4,0)</f>
        <v>32.875820725850708</v>
      </c>
      <c r="S55" s="33">
        <f>+VLOOKUP(A55,'[23]BASE OTROS'!$A$2:$D$1048576,3,0)</f>
        <v>1.8277445915567754</v>
      </c>
      <c r="T55" s="33">
        <f>+VLOOKUP(A55,[25]BASE_FISCAL!$A$2:$G$1048576,7,0)</f>
        <v>62.492015719770734</v>
      </c>
      <c r="U55" s="18">
        <f>+VLOOKUP($A55,'[22]BASE PRODUCTIVIDAD'!$A$2:$J$1048576,3,0)</f>
        <v>57.886257625491545</v>
      </c>
      <c r="V55" s="33">
        <f>+VLOOKUP(A55,'[21]BASE DIF'!$A$2:$G$1048576,5,0)</f>
        <v>2.3126487810550378E-2</v>
      </c>
      <c r="W55" s="33">
        <f>+VLOOKUP(A55,'[21]BASE DIF'!$A$2:$G$1048576,6,0)</f>
        <v>2.3354989182247765E-2</v>
      </c>
      <c r="X55" s="33">
        <f>+VLOOKUP(A55,'[21]BASE DIF'!$A$2:$G$1048576,7,0)</f>
        <v>4.8008728420659619E-2</v>
      </c>
      <c r="Y55" s="33">
        <f>+VLOOKUP($A55,[26]base_renta!$A$22:$I$1048576,6,0)</f>
        <v>12.443357453749327</v>
      </c>
      <c r="Z55" s="33">
        <f>+VLOOKUP($A55,[26]base_renta!$A$22:$I$1048576,7,0)</f>
        <v>19.29297088673783</v>
      </c>
      <c r="AA55" s="33">
        <f>+VLOOKUP(A55,'[23]BASE OTROS'!$A$2:$F$1048576,6,0)</f>
        <v>5.5307082082334285</v>
      </c>
      <c r="AB55" s="18">
        <f>+VLOOKUP($A55,'[22]BASE PRODUCTIVIDAD'!$A$2:$H$1048576,4,0)</f>
        <v>1.0198565025710673</v>
      </c>
      <c r="AC55" s="18">
        <f>+VLOOKUP($A55,'[22]BASE PRODUCTIVIDAD'!$A$2:$H$1048576,5,0)</f>
        <v>1.0228823512196805</v>
      </c>
      <c r="AD55" s="33">
        <f>+VLOOKUP(A55,[24]BASE_TI!$A:$G,5,0)</f>
        <v>135.596729755589</v>
      </c>
      <c r="AE55" s="33">
        <f>+VLOOKUP(A55,[24]BASE_TI!$A:$G,6,0)</f>
        <v>143.96210504654493</v>
      </c>
      <c r="AF55" s="33">
        <f>+VLOOKUP($A55,[26]base_renta!$A$22:$I$1048576,2,0)</f>
        <v>-4.2881332846923028</v>
      </c>
      <c r="AG55" s="33">
        <f>+VLOOKUP($A55,[26]base_renta!$A$22:$I$1048576,3,0)</f>
        <v>-20.309252670467792</v>
      </c>
      <c r="AH55" s="33">
        <f>+VLOOKUP($A55,[26]base_renta!$A$22:$I$1048576,4,0)</f>
        <v>-56010.265968192427</v>
      </c>
      <c r="AI55" s="33">
        <f>+VLOOKUP($A55,[26]base_renta!$A$22:$I$1048576,5,0)</f>
        <v>-1.0321225673546328</v>
      </c>
      <c r="AJ55" s="33">
        <f>+VLOOKUP(A55,[24]BASE_TI!$A$2:$G$1048576,7,0)</f>
        <v>87.698733702528287</v>
      </c>
      <c r="AK55" s="33">
        <f>+VLOOKUP($A55,[26]base_renta!$A$22:$I$1048576,8,0)</f>
        <v>6.8496134329885052</v>
      </c>
      <c r="AL55" s="18">
        <f>+VLOOKUP($A55,'[22]BASE PRODUCTIVIDAD'!$A$2:$H$1048576,8,0)</f>
        <v>106.06198706271792</v>
      </c>
      <c r="AM55" s="18">
        <f>+VLOOKUP($A55,'[22]BASE PRODUCTIVIDAD'!$A$2:$H$1048576,6,0)</f>
        <v>1.0674884336726524</v>
      </c>
      <c r="AN55" s="18">
        <f>+VLOOKUP($A55,'[22]BASE PRODUCTIVIDAD'!$A$2:$H$1048576,7,0)</f>
        <v>1.0584292163229296</v>
      </c>
      <c r="AO55" s="33">
        <f>+VLOOKUP($A55,[26]base_renta!$A$22:$I$1048576,9,0)</f>
        <v>-2846.4592197116544</v>
      </c>
      <c r="AP55" s="33">
        <f>+VLOOKUP(A55,[25]BASE_FISCAL!$A$2:$M$1048576,8,0)</f>
        <v>13.3498795209532</v>
      </c>
      <c r="AQ55" s="33">
        <f>+VLOOKUP(A55,[25]BASE_FISCAL!$A$2:$M$1048576,11,0)</f>
        <v>29.913528622312135</v>
      </c>
      <c r="AR55" s="33">
        <f>+VLOOKUP($A55,'[22]BASE PRODUCTIVIDAD'!$A$2:$I$1048576,9,0)</f>
        <v>90.042478091508173</v>
      </c>
      <c r="AS55" s="33">
        <f>+VLOOKUP($A55,'[22]BASE PRODUCTIVIDAD'!$A$2:$J$1048576,10,0)</f>
        <v>56.104717909856205</v>
      </c>
      <c r="AT55" s="33">
        <f>+VLOOKUP(A55,'[23]BASE OTROS'!$A$2:$G$1048576,7,0)</f>
        <v>191.81240981240981</v>
      </c>
      <c r="AU55" s="33">
        <f>+VLOOKUP($A55,'[21]BASE DIF'!$A$1:$I$1100,8,FALSE)</f>
        <v>5.4782500118185085E-2</v>
      </c>
      <c r="AV55" s="33">
        <f>+VLOOKUP($A55,'[21]BASE DIF'!$A$1:$I$1100,9,FALSE)</f>
        <v>4.1500181249102486E-2</v>
      </c>
      <c r="AW55" s="33">
        <f>+VLOOKUP(A55,[25]BASE_FISCAL!$A$2:$M$1048576,9,0)</f>
        <v>17.167346061472529</v>
      </c>
      <c r="AX55" s="33">
        <f>+VLOOKUP(A55,[25]BASE_FISCAL!$A$2:$M$1048576,10,0)</f>
        <v>32.011334306982612</v>
      </c>
      <c r="AY55" s="33">
        <f>+VLOOKUP($A55,'[21]BASE DIF'!$A$1:$K$1110,10,FALSE)</f>
        <v>3.3912046843474583E-2</v>
      </c>
      <c r="AZ55" s="33">
        <f>+VLOOKUP($A55,'[21]BASE DIF'!$A$1:$K$1110,11,FALSE)</f>
        <v>2.0854443915235818E-2</v>
      </c>
      <c r="BA55" s="33">
        <f>+VLOOKUP($A55,'[21]BASE DIF'!$A$1:$M$1110,12,FALSE)</f>
        <v>5.3093287824715563E-2</v>
      </c>
      <c r="BB55" s="33">
        <f>+VLOOKUP($A55,'[21]BASE DIF'!$A$1:$M$1110,13,FALSE)</f>
        <v>4.0035684896476798E-2</v>
      </c>
      <c r="BC55" s="33">
        <f>+VLOOKUP(A55,'[23]BASE OTROS'!$A$2:$H$1048576,8,0)</f>
        <v>146.32189230769231</v>
      </c>
      <c r="BD55" s="73">
        <f>+VLOOKUP(A55,[24]BASE_TI!$A$2:$H$1048576,8,0)</f>
        <v>203.19747187152902</v>
      </c>
    </row>
    <row r="56" spans="1:56" x14ac:dyDescent="0.25">
      <c r="A56" s="35">
        <v>39692</v>
      </c>
      <c r="B56" s="33">
        <f>+VLOOKUP(A56,[20]DEPENDIENTE!$D:$E,2,0)</f>
        <v>108.48709711623326</v>
      </c>
      <c r="C56" s="33">
        <f>+VLOOKUP(A56,[20]DEPENDIENTE!$J:$K,2,0)</f>
        <v>105.86091701345755</v>
      </c>
      <c r="D56" s="33">
        <f>+VLOOKUP(A56,'[21]BASE DIF'!$A$2:$G$1048576,2,0)</f>
        <v>9.4130881702292446E-2</v>
      </c>
      <c r="E56" s="33">
        <f>+VLOOKUP(A56,'[21]BASE DIF'!$A$2:$G$1048576,3,0)</f>
        <v>4.1072044858176282E-2</v>
      </c>
      <c r="F56" s="59">
        <f>+VLOOKUP(A56,'[21]BASE DIF'!$A$2:$G$1048576,4,0)</f>
        <v>2.0190977571266089E-2</v>
      </c>
      <c r="G56" s="18">
        <f>+VLOOKUP($A56,'[22]BASE PRODUCTIVIDAD'!$A$2:$H$1048576,2,0)</f>
        <v>93.275566102707728</v>
      </c>
      <c r="H56" s="33">
        <f>+VLOOKUP(A56,[24]BASE_TI!$A$2:$G$1048576,2,0)</f>
        <v>94.56487030103024</v>
      </c>
      <c r="I56" s="33">
        <f>+VLOOKUP(A56,[24]BASE_TI!$A$2:$G$1048576,3,0)</f>
        <v>93.286773320343812</v>
      </c>
      <c r="J56" s="33">
        <f>+VLOOKUP(A56,[24]BASE_TI!$A$2:$G$1048576,4,0)</f>
        <v>105.06480978425017</v>
      </c>
      <c r="K56" s="33">
        <f>+VLOOKUP(A56,'[23]BASE OTROS'!$A$2:$F$1048576,5,0)</f>
        <v>36.924284882317544</v>
      </c>
      <c r="L56" s="33">
        <f>+VLOOKUP(A56,[25]BASE_FISCAL!$A$2:$G$1048576,5,0)</f>
        <v>80.622503091104193</v>
      </c>
      <c r="M56" s="33">
        <f>+VLOOKUP(A56,[25]BASE_FISCAL!$A$2:$M$1048576,6,0)</f>
        <v>16.508717785232221</v>
      </c>
      <c r="N56" s="82">
        <f>+VLOOKUP($A56,[25]BASE_FISCAL!$A$2:$G$1048576,2,0)</f>
        <v>119.43620439467871</v>
      </c>
      <c r="O56" s="33">
        <f>+VLOOKUP($A56,[25]BASE_FISCAL!$A$2:$G$1048576,3,0)</f>
        <v>219.18801241755062</v>
      </c>
      <c r="P56" s="33">
        <f>+VLOOKUP($A56,[25]BASE_FISCAL!$A$2:$G$1048576,4,0)</f>
        <v>194.30856404511232</v>
      </c>
      <c r="Q56" s="18">
        <f>+VLOOKUP(A56,'[23]BASE OTROS'!$A$2:$F$1048576,2,0)</f>
        <v>32.460417219155332</v>
      </c>
      <c r="R56" s="33">
        <f>+VLOOKUP(A56,'[23]BASE OTROS'!$A$2:$D$1048576,4,0)</f>
        <v>32.278947922688381</v>
      </c>
      <c r="S56" s="33">
        <f>+VLOOKUP(A56,'[23]BASE OTROS'!$A$2:$D$1048576,3,0)</f>
        <v>2.0181253735355735</v>
      </c>
      <c r="T56" s="33">
        <f>+VLOOKUP(A56,[25]BASE_FISCAL!$A$2:$G$1048576,7,0)</f>
        <v>61.686561677819554</v>
      </c>
      <c r="U56" s="18">
        <f>+VLOOKUP($A56,'[22]BASE PRODUCTIVIDAD'!$A$2:$J$1048576,3,0)</f>
        <v>57.968967159286009</v>
      </c>
      <c r="V56" s="33">
        <f>+VLOOKUP(A56,'[21]BASE DIF'!$A$2:$G$1048576,5,0)</f>
        <v>2.6147244634796452E-2</v>
      </c>
      <c r="W56" s="33">
        <f>+VLOOKUP(A56,'[21]BASE DIF'!$A$2:$G$1048576,6,0)</f>
        <v>2.2608509098036245E-2</v>
      </c>
      <c r="X56" s="33">
        <f>+VLOOKUP(A56,'[21]BASE DIF'!$A$2:$G$1048576,7,0)</f>
        <v>4.477658693828257E-2</v>
      </c>
      <c r="Y56" s="33">
        <f>+VLOOKUP($A56,[26]base_renta!$A$22:$I$1048576,6,0)</f>
        <v>11.609246215257327</v>
      </c>
      <c r="Z56" s="33">
        <f>+VLOOKUP($A56,[26]base_renta!$A$22:$I$1048576,7,0)</f>
        <v>18.454510120001473</v>
      </c>
      <c r="AA56" s="33">
        <f>+VLOOKUP(A56,'[23]BASE OTROS'!$A$2:$F$1048576,6,0)</f>
        <v>5.5600605512622607</v>
      </c>
      <c r="AB56" s="18">
        <f>+VLOOKUP($A56,'[22]BASE PRODUCTIVIDAD'!$A$2:$H$1048576,4,0)</f>
        <v>1.0122712457437613</v>
      </c>
      <c r="AC56" s="18">
        <f>+VLOOKUP($A56,'[22]BASE PRODUCTIVIDAD'!$A$2:$H$1048576,5,0)</f>
        <v>1.019809894301988</v>
      </c>
      <c r="AD56" s="33">
        <f>+VLOOKUP(A56,[24]BASE_TI!$A:$G,5,0)</f>
        <v>122.55996759752149</v>
      </c>
      <c r="AE56" s="33">
        <f>+VLOOKUP(A56,[24]BASE_TI!$A:$G,6,0)</f>
        <v>135.27453002341463</v>
      </c>
      <c r="AF56" s="33">
        <f>+VLOOKUP($A56,[26]base_renta!$A$22:$I$1048576,2,0)</f>
        <v>-4.4067911492380958</v>
      </c>
      <c r="AG56" s="33">
        <f>+VLOOKUP($A56,[26]base_renta!$A$22:$I$1048576,3,0)</f>
        <v>-19.984912942569686</v>
      </c>
      <c r="AH56" s="33">
        <f>+VLOOKUP($A56,[26]base_renta!$A$22:$I$1048576,4,0)</f>
        <v>-56908.448892191234</v>
      </c>
      <c r="AI56" s="33">
        <f>+VLOOKUP($A56,[26]base_renta!$A$22:$I$1048576,5,0)</f>
        <v>-0.99924564712848429</v>
      </c>
      <c r="AJ56" s="33">
        <f>+VLOOKUP(A56,[24]BASE_TI!$A$2:$G$1048576,7,0)</f>
        <v>96.496722672188341</v>
      </c>
      <c r="AK56" s="33">
        <f>+VLOOKUP($A56,[26]base_renta!$A$22:$I$1048576,8,0)</f>
        <v>6.8452639047441464</v>
      </c>
      <c r="AL56" s="18">
        <f>+VLOOKUP($A56,'[22]BASE PRODUCTIVIDAD'!$A$2:$H$1048576,8,0)</f>
        <v>104.4542582094855</v>
      </c>
      <c r="AM56" s="18">
        <f>+VLOOKUP($A56,'[22]BASE PRODUCTIVIDAD'!$A$2:$H$1048576,6,0)</f>
        <v>1.0499297514895765</v>
      </c>
      <c r="AN56" s="18">
        <f>+VLOOKUP($A56,'[22]BASE PRODUCTIVIDAD'!$A$2:$H$1048576,7,0)</f>
        <v>1.0449196289020144</v>
      </c>
      <c r="AO56" s="33">
        <f>+VLOOKUP($A56,[26]base_renta!$A$22:$I$1048576,9,0)</f>
        <v>-2845.4224446095618</v>
      </c>
      <c r="AP56" s="33">
        <f>+VLOOKUP(A56,[25]BASE_FISCAL!$A$2:$M$1048576,8,0)</f>
        <v>13.320764587251727</v>
      </c>
      <c r="AQ56" s="33">
        <f>+VLOOKUP(A56,[25]BASE_FISCAL!$A$2:$M$1048576,11,0)</f>
        <v>27.919268426542558</v>
      </c>
      <c r="AR56" s="33">
        <f>+VLOOKUP($A56,'[22]BASE PRODUCTIVIDAD'!$A$2:$I$1048576,9,0)</f>
        <v>91.196727398903263</v>
      </c>
      <c r="AS56" s="33">
        <f>+VLOOKUP($A56,'[22]BASE PRODUCTIVIDAD'!$A$2:$J$1048576,10,0)</f>
        <v>56.835019446875258</v>
      </c>
      <c r="AT56" s="33">
        <f>+VLOOKUP(A56,'[23]BASE OTROS'!$A$2:$G$1048576,7,0)</f>
        <v>236.64288851245374</v>
      </c>
      <c r="AU56" s="33">
        <f>+VLOOKUP($A56,'[21]BASE DIF'!$A$1:$I$1100,8,FALSE)</f>
        <v>5.4131428149420846E-2</v>
      </c>
      <c r="AV56" s="33">
        <f>+VLOOKUP($A56,'[21]BASE DIF'!$A$1:$I$1100,9,FALSE)</f>
        <v>4.2533634743761262E-2</v>
      </c>
      <c r="AW56" s="33">
        <f>+VLOOKUP(A56,[25]BASE_FISCAL!$A$2:$M$1048576,9,0)</f>
        <v>17.222791434210993</v>
      </c>
      <c r="AX56" s="33">
        <f>+VLOOKUP(A56,[25]BASE_FISCAL!$A$2:$M$1048576,10,0)</f>
        <v>31.560719439608587</v>
      </c>
      <c r="AY56" s="33">
        <f>+VLOOKUP($A56,'[21]BASE DIF'!$A$1:$K$1110,10,FALSE)</f>
        <v>2.9377514128498882E-2</v>
      </c>
      <c r="AZ56" s="33">
        <f>+VLOOKUP($A56,'[21]BASE DIF'!$A$1:$K$1110,11,FALSE)</f>
        <v>1.7990861595106999E-2</v>
      </c>
      <c r="BA56" s="33">
        <f>+VLOOKUP($A56,'[21]BASE DIF'!$A$1:$M$1110,12,FALSE)</f>
        <v>5.3041802979744257E-2</v>
      </c>
      <c r="BB56" s="33">
        <f>+VLOOKUP($A56,'[21]BASE DIF'!$A$1:$M$1110,13,FALSE)</f>
        <v>4.1655150446352374E-2</v>
      </c>
      <c r="BC56" s="33">
        <f>+VLOOKUP(A56,'[23]BASE OTROS'!$A$2:$H$1048576,8,0)</f>
        <v>172.09315151515139</v>
      </c>
      <c r="BD56" s="73">
        <f>+VLOOKUP(A56,[24]BASE_TI!$A$2:$H$1048576,8,0)</f>
        <v>206.31989638849305</v>
      </c>
    </row>
    <row r="57" spans="1:56" x14ac:dyDescent="0.25">
      <c r="A57" s="35">
        <v>39783</v>
      </c>
      <c r="B57" s="33">
        <f>+VLOOKUP(A57,[20]DEPENDIENTE!$D:$E,2,0)</f>
        <v>120.47649337464439</v>
      </c>
      <c r="C57" s="33">
        <f>+VLOOKUP(A57,[20]DEPENDIENTE!$J:$K,2,0)</f>
        <v>123.41222641945355</v>
      </c>
      <c r="D57" s="33">
        <f>+VLOOKUP(A57,'[21]BASE DIF'!$A$2:$G$1048576,2,0)</f>
        <v>6.7788687806533909E-2</v>
      </c>
      <c r="E57" s="33">
        <f>+VLOOKUP(A57,'[21]BASE DIF'!$A$2:$G$1048576,3,0)</f>
        <v>9.3991919647722355E-3</v>
      </c>
      <c r="F57" s="59">
        <f>+VLOOKUP(A57,'[21]BASE DIF'!$A$2:$G$1048576,4,0)</f>
        <v>2.1410070321431274E-2</v>
      </c>
      <c r="G57" s="18">
        <f>+VLOOKUP($A57,'[22]BASE PRODUCTIVIDAD'!$A$2:$H$1048576,2,0)</f>
        <v>93.257752344086114</v>
      </c>
      <c r="H57" s="33">
        <f>+VLOOKUP(A57,[24]BASE_TI!$A$2:$G$1048576,2,0)</f>
        <v>78.920216985997556</v>
      </c>
      <c r="I57" s="33">
        <f>+VLOOKUP(A57,[24]BASE_TI!$A$2:$G$1048576,3,0)</f>
        <v>90.790628854139356</v>
      </c>
      <c r="J57" s="33">
        <f>+VLOOKUP(A57,[24]BASE_TI!$A$2:$G$1048576,4,0)</f>
        <v>71.215798572953844</v>
      </c>
      <c r="K57" s="33">
        <f>+VLOOKUP(A57,'[23]BASE OTROS'!$A$2:$F$1048576,5,0)</f>
        <v>36.85904050268033</v>
      </c>
      <c r="L57" s="33">
        <f>+VLOOKUP(A57,[25]BASE_FISCAL!$A$2:$G$1048576,5,0)</f>
        <v>81.063999999999993</v>
      </c>
      <c r="M57" s="33">
        <f>+VLOOKUP(A57,[25]BASE_FISCAL!$A$2:$M$1048576,6,0)</f>
        <v>16.45946148988752</v>
      </c>
      <c r="N57" s="82">
        <f>+VLOOKUP($A57,[25]BASE_FISCAL!$A$2:$G$1048576,2,0)</f>
        <v>124.06584621427281</v>
      </c>
      <c r="O57" s="33">
        <f>+VLOOKUP($A57,[25]BASE_FISCAL!$A$2:$G$1048576,3,0)</f>
        <v>221.46728380305203</v>
      </c>
      <c r="P57" s="33">
        <f>+VLOOKUP($A57,[25]BASE_FISCAL!$A$2:$G$1048576,4,0)</f>
        <v>186.89417872497259</v>
      </c>
      <c r="Q57" s="18">
        <f>+VLOOKUP(A57,'[23]BASE OTROS'!$A$2:$F$1048576,2,0)</f>
        <v>32.437986443229491</v>
      </c>
      <c r="R57" s="33">
        <f>+VLOOKUP(A57,'[23]BASE OTROS'!$A$2:$D$1048576,4,0)</f>
        <v>33.879907988859394</v>
      </c>
      <c r="S57" s="33">
        <f>+VLOOKUP(A57,'[23]BASE OTROS'!$A$2:$D$1048576,3,0)</f>
        <v>2.0236315826151094</v>
      </c>
      <c r="T57" s="33">
        <f>+VLOOKUP(A57,[25]BASE_FISCAL!$A$2:$G$1048576,7,0)</f>
        <v>61.075564614178965</v>
      </c>
      <c r="U57" s="18">
        <f>+VLOOKUP($A57,'[22]BASE PRODUCTIVIDAD'!$A$2:$J$1048576,3,0)</f>
        <v>58.261725219996961</v>
      </c>
      <c r="V57" s="33">
        <f>+VLOOKUP(A57,'[21]BASE DIF'!$A$2:$G$1048576,5,0)</f>
        <v>5.5488461467079198E-4</v>
      </c>
      <c r="W57" s="33">
        <f>+VLOOKUP(A57,'[21]BASE DIF'!$A$2:$G$1048576,6,0)</f>
        <v>-2.7096580014291938E-3</v>
      </c>
      <c r="X57" s="33">
        <f>+VLOOKUP(A57,'[21]BASE DIF'!$A$2:$G$1048576,7,0)</f>
        <v>1.2768786929109988E-2</v>
      </c>
      <c r="Y57" s="33">
        <f>+VLOOKUP($A57,[26]base_renta!$A$22:$I$1048576,6,0)</f>
        <v>12.073999358417188</v>
      </c>
      <c r="Z57" s="33">
        <f>+VLOOKUP($A57,[26]base_renta!$A$22:$I$1048576,7,0)</f>
        <v>18.997977886387254</v>
      </c>
      <c r="AA57" s="33">
        <f>+VLOOKUP(A57,'[23]BASE OTROS'!$A$2:$F$1048576,6,0)</f>
        <v>5.6642779039950062</v>
      </c>
      <c r="AB57" s="18">
        <f>+VLOOKUP($A57,'[22]BASE PRODUCTIVIDAD'!$A$2:$H$1048576,4,0)</f>
        <v>1.020491695021654</v>
      </c>
      <c r="AC57" s="18">
        <f>+VLOOKUP($A57,'[22]BASE PRODUCTIVIDAD'!$A$2:$H$1048576,5,0)</f>
        <v>1.029492114201972</v>
      </c>
      <c r="AD57" s="33">
        <f>+VLOOKUP(A57,[24]BASE_TI!$A:$G,5,0)</f>
        <v>58.667583871619534</v>
      </c>
      <c r="AE57" s="33">
        <f>+VLOOKUP(A57,[24]BASE_TI!$A:$G,6,0)</f>
        <v>67.936827018819216</v>
      </c>
      <c r="AF57" s="33">
        <f>+VLOOKUP($A57,[26]base_renta!$A$22:$I$1048576,2,0)</f>
        <v>-4.6723868075324457</v>
      </c>
      <c r="AG57" s="33">
        <f>+VLOOKUP($A57,[26]base_renta!$A$22:$I$1048576,3,0)</f>
        <v>-21.277602044073809</v>
      </c>
      <c r="AH57" s="33">
        <f>+VLOOKUP($A57,[26]base_renta!$A$22:$I$1048576,4,0)</f>
        <v>-61464.422694312772</v>
      </c>
      <c r="AI57" s="33">
        <f>+VLOOKUP($A57,[26]base_renta!$A$22:$I$1048576,5,0)</f>
        <v>-0.86107795772111195</v>
      </c>
      <c r="AJ57" s="33">
        <f>+VLOOKUP(A57,[24]BASE_TI!$A$2:$G$1048576,7,0)</f>
        <v>86.645649950256441</v>
      </c>
      <c r="AK57" s="33">
        <f>+VLOOKUP($A57,[26]base_renta!$A$22:$I$1048576,8,0)</f>
        <v>6.9239785279700632</v>
      </c>
      <c r="AL57" s="18">
        <f>+VLOOKUP($A57,'[22]BASE PRODUCTIVIDAD'!$A$2:$H$1048576,8,0)</f>
        <v>103.95414668936407</v>
      </c>
      <c r="AM57" s="18">
        <f>+VLOOKUP($A57,'[22]BASE PRODUCTIVIDAD'!$A$2:$H$1048576,6,0)</f>
        <v>1.044513461969556</v>
      </c>
      <c r="AN57" s="18">
        <f>+VLOOKUP($A57,'[22]BASE PRODUCTIVIDAD'!$A$2:$H$1048576,7,0)</f>
        <v>1.0423641473239116</v>
      </c>
      <c r="AO57" s="33">
        <f>+VLOOKUP($A57,[26]base_renta!$A$22:$I$1048576,9,0)</f>
        <v>-2487.3883559104693</v>
      </c>
      <c r="AP57" s="33">
        <f>+VLOOKUP(A57,[25]BASE_FISCAL!$A$2:$M$1048576,8,0)</f>
        <v>13.383235954981981</v>
      </c>
      <c r="AQ57" s="33">
        <f>+VLOOKUP(A57,[25]BASE_FISCAL!$A$2:$M$1048576,11,0)</f>
        <v>26.841013206351409</v>
      </c>
      <c r="AR57" s="33">
        <f>+VLOOKUP($A57,'[22]BASE PRODUCTIVIDAD'!$A$2:$I$1048576,9,0)</f>
        <v>92.304394758754682</v>
      </c>
      <c r="AS57" s="33">
        <f>+VLOOKUP($A57,'[22]BASE PRODUCTIVIDAD'!$A$2:$J$1048576,10,0)</f>
        <v>57.405921830771248</v>
      </c>
      <c r="AT57" s="33">
        <f>+VLOOKUP(A57,'[23]BASE OTROS'!$A$2:$G$1048576,7,0)</f>
        <v>540.0695652173913</v>
      </c>
      <c r="AU57" s="33">
        <f>+VLOOKUP($A57,'[21]BASE DIF'!$A$1:$I$1100,8,FALSE)</f>
        <v>2.6760812800840972E-2</v>
      </c>
      <c r="AV57" s="33">
        <f>+VLOOKUP($A57,'[21]BASE DIF'!$A$1:$I$1100,9,FALSE)</f>
        <v>4.5225148112234992E-2</v>
      </c>
      <c r="AW57" s="33">
        <f>+VLOOKUP(A57,[25]BASE_FISCAL!$A$2:$M$1048576,9,0)</f>
        <v>17.820952721015288</v>
      </c>
      <c r="AX57" s="33">
        <f>+VLOOKUP(A57,[25]BASE_FISCAL!$A$2:$M$1048576,10,0)</f>
        <v>31.817018496813581</v>
      </c>
      <c r="AY57" s="33">
        <f>+VLOOKUP($A57,'[21]BASE DIF'!$A$1:$K$1110,10,FALSE)</f>
        <v>-2.3152568290807793E-2</v>
      </c>
      <c r="AZ57" s="33">
        <f>+VLOOKUP($A57,'[21]BASE DIF'!$A$1:$K$1110,11,FALSE)</f>
        <v>-5.0928618186137781E-3</v>
      </c>
      <c r="BA57" s="33">
        <f>+VLOOKUP($A57,'[21]BASE DIF'!$A$1:$M$1110,12,FALSE)</f>
        <v>3.085438823093134E-2</v>
      </c>
      <c r="BB57" s="33">
        <f>+VLOOKUP($A57,'[21]BASE DIF'!$A$1:$M$1110,13,FALSE)</f>
        <v>4.8914094703125355E-2</v>
      </c>
      <c r="BC57" s="33">
        <f>+VLOOKUP(A57,'[23]BASE OTROS'!$A$2:$H$1048576,8,0)</f>
        <v>356.47833333333341</v>
      </c>
      <c r="BD57" s="73">
        <f>+VLOOKUP(A57,[24]BASE_TI!$A$2:$H$1048576,8,0)</f>
        <v>147.37342908056743</v>
      </c>
    </row>
    <row r="58" spans="1:56" x14ac:dyDescent="0.25">
      <c r="A58" s="35">
        <v>39873</v>
      </c>
      <c r="B58" s="33">
        <f>+VLOOKUP(A58,[20]DEPENDIENTE!$D:$E,2,0)</f>
        <v>121.88184319879748</v>
      </c>
      <c r="C58" s="33">
        <f>+VLOOKUP(A58,[20]DEPENDIENTE!$J:$K,2,0)</f>
        <v>127.25493121533113</v>
      </c>
      <c r="D58" s="33">
        <f>+VLOOKUP(A58,'[21]BASE DIF'!$A$2:$G$1048576,2,0)</f>
        <v>6.016773207038284E-2</v>
      </c>
      <c r="E58" s="33">
        <f>+VLOOKUP(A58,'[21]BASE DIF'!$A$2:$G$1048576,3,0)</f>
        <v>9.4461700981682828E-3</v>
      </c>
      <c r="F58" s="59">
        <f>+VLOOKUP(A58,'[21]BASE DIF'!$A$2:$G$1048576,4,0)</f>
        <v>2.2051170455710034E-2</v>
      </c>
      <c r="G58" s="18">
        <f>+VLOOKUP($A58,'[22]BASE PRODUCTIVIDAD'!$A$2:$H$1048576,2,0)</f>
        <v>93.174386387317682</v>
      </c>
      <c r="H58" s="33">
        <f>+VLOOKUP(A58,[24]BASE_TI!$A$2:$G$1048576,2,0)</f>
        <v>74.882966226877684</v>
      </c>
      <c r="I58" s="33">
        <f>+VLOOKUP(A58,[24]BASE_TI!$A$2:$G$1048576,3,0)</f>
        <v>84.882619453179615</v>
      </c>
      <c r="J58" s="33">
        <f>+VLOOKUP(A58,[24]BASE_TI!$A$2:$G$1048576,4,0)</f>
        <v>66.505220891229214</v>
      </c>
      <c r="K58" s="33">
        <f>+VLOOKUP(A58,'[23]BASE OTROS'!$A$2:$F$1048576,5,0)</f>
        <v>36.496302392052442</v>
      </c>
      <c r="L58" s="33">
        <f>+VLOOKUP(A58,[25]BASE_FISCAL!$A$2:$G$1048576,5,0)</f>
        <v>81.757688242415298</v>
      </c>
      <c r="M58" s="33">
        <f>+VLOOKUP(A58,[25]BASE_FISCAL!$A$2:$M$1048576,6,0)</f>
        <v>16.475609285826462</v>
      </c>
      <c r="N58" s="82">
        <f>+VLOOKUP($A58,[25]BASE_FISCAL!$A$2:$G$1048576,2,0)</f>
        <v>125.74473776759189</v>
      </c>
      <c r="O58" s="33">
        <f>+VLOOKUP($A58,[25]BASE_FISCAL!$A$2:$G$1048576,3,0)</f>
        <v>229.92973884794807</v>
      </c>
      <c r="P58" s="33">
        <f>+VLOOKUP($A58,[25]BASE_FISCAL!$A$2:$G$1048576,4,0)</f>
        <v>190.59859286854376</v>
      </c>
      <c r="Q58" s="18">
        <f>+VLOOKUP(A58,'[23]BASE OTROS'!$A$2:$F$1048576,2,0)</f>
        <v>32.270674485898738</v>
      </c>
      <c r="R58" s="33">
        <f>+VLOOKUP(A58,'[23]BASE OTROS'!$A$2:$D$1048576,4,0)</f>
        <v>31.832199349747476</v>
      </c>
      <c r="S58" s="33">
        <f>+VLOOKUP(A58,'[23]BASE OTROS'!$A$2:$D$1048576,3,0)</f>
        <v>2.2911762539978082</v>
      </c>
      <c r="T58" s="33">
        <f>+VLOOKUP(A58,[25]BASE_FISCAL!$A$2:$G$1048576,7,0)</f>
        <v>61.433315753817794</v>
      </c>
      <c r="U58" s="18">
        <f>+VLOOKUP($A58,'[22]BASE PRODUCTIVIDAD'!$A$2:$J$1048576,3,0)</f>
        <v>55.811800597152015</v>
      </c>
      <c r="V58" s="33">
        <f>+VLOOKUP(A58,'[21]BASE DIF'!$A$2:$G$1048576,5,0)</f>
        <v>-5.3864633574551846E-3</v>
      </c>
      <c r="W58" s="33">
        <f>+VLOOKUP(A58,'[21]BASE DIF'!$A$2:$G$1048576,6,0)</f>
        <v>-1.226048821859349E-2</v>
      </c>
      <c r="X58" s="33">
        <f>+VLOOKUP(A58,'[21]BASE DIF'!$A$2:$G$1048576,7,0)</f>
        <v>1.0265587430024814E-2</v>
      </c>
      <c r="Y58" s="33">
        <f>+VLOOKUP($A58,[26]base_renta!$A$22:$I$1048576,6,0)</f>
        <v>13.039289091175835</v>
      </c>
      <c r="Z58" s="33">
        <f>+VLOOKUP($A58,[26]base_renta!$A$22:$I$1048576,7,0)</f>
        <v>19.947154852418862</v>
      </c>
      <c r="AA58" s="33">
        <f>+VLOOKUP(A58,'[23]BASE OTROS'!$A$2:$F$1048576,6,0)</f>
        <v>5.5527680061607709</v>
      </c>
      <c r="AB58" s="18">
        <f>+VLOOKUP($A58,'[22]BASE PRODUCTIVIDAD'!$A$2:$H$1048576,4,0)</f>
        <v>1.0037129265763698</v>
      </c>
      <c r="AC58" s="18">
        <f>+VLOOKUP($A58,'[22]BASE PRODUCTIVIDAD'!$A$2:$H$1048576,5,0)</f>
        <v>1.0030749297440913</v>
      </c>
      <c r="AD58" s="33">
        <f>+VLOOKUP(A58,[24]BASE_TI!$A:$G,5,0)</f>
        <v>44.336748175694204</v>
      </c>
      <c r="AE58" s="33">
        <f>+VLOOKUP(A58,[24]BASE_TI!$A:$G,6,0)</f>
        <v>54.405667009198133</v>
      </c>
      <c r="AF58" s="33">
        <f>+VLOOKUP($A58,[26]base_renta!$A$22:$I$1048576,2,0)</f>
        <v>-4.071831638045639</v>
      </c>
      <c r="AG58" s="33">
        <f>+VLOOKUP($A58,[26]base_renta!$A$22:$I$1048576,3,0)</f>
        <v>-22.541743464726924</v>
      </c>
      <c r="AH58" s="33">
        <f>+VLOOKUP($A58,[26]base_renta!$A$22:$I$1048576,4,0)</f>
        <v>-62861.384440896225</v>
      </c>
      <c r="AI58" s="33">
        <f>+VLOOKUP($A58,[26]base_renta!$A$22:$I$1048576,5,0)</f>
        <v>-0.73260666260362506</v>
      </c>
      <c r="AJ58" s="33">
        <f>+VLOOKUP(A58,[24]BASE_TI!$A$2:$G$1048576,7,0)</f>
        <v>86.731179515618834</v>
      </c>
      <c r="AK58" s="33">
        <f>+VLOOKUP($A58,[26]base_renta!$A$22:$I$1048576,8,0)</f>
        <v>6.9078657612430261</v>
      </c>
      <c r="AL58" s="18">
        <f>+VLOOKUP($A58,'[22]BASE PRODUCTIVIDAD'!$A$2:$H$1048576,8,0)</f>
        <v>102.66062927696112</v>
      </c>
      <c r="AM58" s="18">
        <f>+VLOOKUP($A58,'[22]BASE PRODUCTIVIDAD'!$A$2:$H$1048576,6,0)</f>
        <v>1.0308202365181505</v>
      </c>
      <c r="AN58" s="18">
        <f>+VLOOKUP($A58,'[22]BASE PRODUCTIVIDAD'!$A$2:$H$1048576,7,0)</f>
        <v>1.0225674755551137</v>
      </c>
      <c r="AO58" s="33">
        <f>+VLOOKUP($A58,[26]base_renta!$A$22:$I$1048576,9,0)</f>
        <v>-2042.9949943291274</v>
      </c>
      <c r="AP58" s="33">
        <f>+VLOOKUP(A58,[25]BASE_FISCAL!$A$2:$M$1048576,8,0)</f>
        <v>13.503585378403296</v>
      </c>
      <c r="AQ58" s="33">
        <f>+VLOOKUP(A58,[25]BASE_FISCAL!$A$2:$M$1048576,11,0)</f>
        <v>27.475644841087433</v>
      </c>
      <c r="AR58" s="33">
        <f>+VLOOKUP($A58,'[22]BASE PRODUCTIVIDAD'!$A$2:$I$1048576,9,0)</f>
        <v>92.878462269188972</v>
      </c>
      <c r="AS58" s="33">
        <f>+VLOOKUP($A58,'[22]BASE PRODUCTIVIDAD'!$A$2:$J$1048576,10,0)</f>
        <v>57.490545479576753</v>
      </c>
      <c r="AT58" s="33">
        <f>+VLOOKUP(A58,'[23]BASE OTROS'!$A$2:$G$1048576,7,0)</f>
        <v>488.03787878787881</v>
      </c>
      <c r="AU58" s="33">
        <f>+VLOOKUP($A58,'[21]BASE DIF'!$A$1:$I$1100,8,FALSE)</f>
        <v>4.3025619457950359E-3</v>
      </c>
      <c r="AV58" s="33">
        <f>+VLOOKUP($A58,'[21]BASE DIF'!$A$1:$I$1100,9,FALSE)</f>
        <v>3.0374414283733442E-2</v>
      </c>
      <c r="AW58" s="33">
        <f>+VLOOKUP(A58,[25]BASE_FISCAL!$A$2:$M$1048576,9,0)</f>
        <v>18.122461938131366</v>
      </c>
      <c r="AX58" s="33">
        <f>+VLOOKUP(A58,[25]BASE_FISCAL!$A$2:$M$1048576,10,0)</f>
        <v>33.153265988979058</v>
      </c>
      <c r="AY58" s="33">
        <f>+VLOOKUP($A58,'[21]BASE DIF'!$A$1:$K$1110,10,FALSE)</f>
        <v>-3.0688096476494807E-2</v>
      </c>
      <c r="AZ58" s="33">
        <f>+VLOOKUP($A58,'[21]BASE DIF'!$A$1:$K$1110,11,FALSE)</f>
        <v>-5.1213598697543369E-3</v>
      </c>
      <c r="BA58" s="33">
        <f>+VLOOKUP($A58,'[21]BASE DIF'!$A$1:$M$1110,12,FALSE)</f>
        <v>1.8115691402293077E-2</v>
      </c>
      <c r="BB58" s="33">
        <f>+VLOOKUP($A58,'[21]BASE DIF'!$A$1:$M$1110,13,FALSE)</f>
        <v>4.3682428009033547E-2</v>
      </c>
      <c r="BC58" s="33">
        <f>+VLOOKUP(A58,'[23]BASE OTROS'!$A$2:$H$1048576,8,0)</f>
        <v>402.76745312500003</v>
      </c>
      <c r="BD58" s="73">
        <f>+VLOOKUP(A58,[24]BASE_TI!$A$2:$H$1048576,8,0)</f>
        <v>131.95916139913024</v>
      </c>
    </row>
    <row r="59" spans="1:56" x14ac:dyDescent="0.25">
      <c r="A59" s="35">
        <v>39965</v>
      </c>
      <c r="B59" s="33">
        <f>+VLOOKUP(A59,[20]DEPENDIENTE!$D:$E,2,0)</f>
        <v>115.75731491500871</v>
      </c>
      <c r="C59" s="33">
        <f>+VLOOKUP(A59,[20]DEPENDIENTE!$J:$K,2,0)</f>
        <v>117.82744245592333</v>
      </c>
      <c r="D59" s="33">
        <f>+VLOOKUP(A59,'[21]BASE DIF'!$A$2:$G$1048576,2,0)</f>
        <v>4.1359399706456079E-2</v>
      </c>
      <c r="E59" s="33">
        <f>+VLOOKUP(A59,'[21]BASE DIF'!$A$2:$G$1048576,3,0)</f>
        <v>-1.2815149380493995E-3</v>
      </c>
      <c r="F59" s="59">
        <f>+VLOOKUP(A59,'[21]BASE DIF'!$A$2:$G$1048576,4,0)</f>
        <v>1.4427704520202589E-2</v>
      </c>
      <c r="G59" s="18">
        <f>+VLOOKUP($A59,'[22]BASE PRODUCTIVIDAD'!$A$2:$H$1048576,2,0)</f>
        <v>95.345174616241749</v>
      </c>
      <c r="H59" s="33">
        <f>+VLOOKUP(A59,[24]BASE_TI!$A$2:$G$1048576,2,0)</f>
        <v>86.491151676754214</v>
      </c>
      <c r="I59" s="33">
        <f>+VLOOKUP(A59,[24]BASE_TI!$A$2:$G$1048576,3,0)</f>
        <v>92.001364425051094</v>
      </c>
      <c r="J59" s="33">
        <f>+VLOOKUP(A59,[24]BASE_TI!$A$2:$G$1048576,4,0)</f>
        <v>82.758815269496097</v>
      </c>
      <c r="K59" s="33">
        <f>+VLOOKUP(A59,'[23]BASE OTROS'!$A$2:$F$1048576,5,0)</f>
        <v>35.65281707753325</v>
      </c>
      <c r="L59" s="33">
        <f>+VLOOKUP(A59,[25]BASE_FISCAL!$A$2:$G$1048576,5,0)</f>
        <v>82.562982295735509</v>
      </c>
      <c r="M59" s="33">
        <f>+VLOOKUP(A59,[25]BASE_FISCAL!$A$2:$M$1048576,6,0)</f>
        <v>16.543406866087878</v>
      </c>
      <c r="N59" s="82">
        <f>+VLOOKUP($A59,[25]BASE_FISCAL!$A$2:$G$1048576,2,0)</f>
        <v>129.44951640378503</v>
      </c>
      <c r="O59" s="33">
        <f>+VLOOKUP($A59,[25]BASE_FISCAL!$A$2:$G$1048576,3,0)</f>
        <v>236.00947910464026</v>
      </c>
      <c r="P59" s="33">
        <f>+VLOOKUP($A59,[25]BASE_FISCAL!$A$2:$G$1048576,4,0)</f>
        <v>197.2558091385886</v>
      </c>
      <c r="Q59" s="18">
        <f>+VLOOKUP(A59,'[23]BASE OTROS'!$A$2:$F$1048576,2,0)</f>
        <v>32.09187944086154</v>
      </c>
      <c r="R59" s="33">
        <f>+VLOOKUP(A59,'[23]BASE OTROS'!$A$2:$D$1048576,4,0)</f>
        <v>30.631135034949626</v>
      </c>
      <c r="S59" s="33">
        <f>+VLOOKUP(A59,'[23]BASE OTROS'!$A$2:$D$1048576,3,0)</f>
        <v>1.8478460509715668</v>
      </c>
      <c r="T59" s="33">
        <f>+VLOOKUP(A59,[25]BASE_FISCAL!$A$2:$G$1048576,7,0)</f>
        <v>62.358075998024333</v>
      </c>
      <c r="U59" s="18">
        <f>+VLOOKUP($A59,'[22]BASE PRODUCTIVIDAD'!$A$2:$J$1048576,3,0)</f>
        <v>56.066356469192669</v>
      </c>
      <c r="V59" s="33">
        <f>+VLOOKUP(A59,'[21]BASE DIF'!$A$2:$G$1048576,5,0)</f>
        <v>-1.8809753506004556E-2</v>
      </c>
      <c r="W59" s="33">
        <f>+VLOOKUP(A59,'[21]BASE DIF'!$A$2:$G$1048576,6,0)</f>
        <v>-2.7865304800780866E-2</v>
      </c>
      <c r="X59" s="33">
        <f>+VLOOKUP(A59,'[21]BASE DIF'!$A$2:$G$1048576,7,0)</f>
        <v>-1.1852253592679052E-3</v>
      </c>
      <c r="Y59" s="33">
        <f>+VLOOKUP($A59,[26]base_renta!$A$22:$I$1048576,6,0)</f>
        <v>13.926563144131245</v>
      </c>
      <c r="Z59" s="33">
        <f>+VLOOKUP($A59,[26]base_renta!$A$22:$I$1048576,7,0)</f>
        <v>20.73107279714317</v>
      </c>
      <c r="AA59" s="33">
        <f>+VLOOKUP(A59,'[23]BASE OTROS'!$A$2:$F$1048576,6,0)</f>
        <v>5.420324210756835</v>
      </c>
      <c r="AB59" s="18">
        <f>+VLOOKUP($A59,'[22]BASE PRODUCTIVIDAD'!$A$2:$H$1048576,4,0)</f>
        <v>0.9913872196949477</v>
      </c>
      <c r="AC59" s="18">
        <f>+VLOOKUP($A59,'[22]BASE PRODUCTIVIDAD'!$A$2:$H$1048576,5,0)</f>
        <v>0.99224559327139517</v>
      </c>
      <c r="AD59" s="33">
        <f>+VLOOKUP(A59,[24]BASE_TI!$A:$G,5,0)</f>
        <v>65.227625463787419</v>
      </c>
      <c r="AE59" s="33">
        <f>+VLOOKUP(A59,[24]BASE_TI!$A:$G,6,0)</f>
        <v>70.89657513278253</v>
      </c>
      <c r="AF59" s="33">
        <f>+VLOOKUP($A59,[26]base_renta!$A$22:$I$1048576,2,0)</f>
        <v>-3.7555837987941576</v>
      </c>
      <c r="AG59" s="33">
        <f>+VLOOKUP($A59,[26]base_renta!$A$22:$I$1048576,3,0)</f>
        <v>-24.261374122883758</v>
      </c>
      <c r="AH59" s="33">
        <f>+VLOOKUP($A59,[26]base_renta!$A$22:$I$1048576,4,0)</f>
        <v>-64188.207319304514</v>
      </c>
      <c r="AI59" s="33">
        <f>+VLOOKUP($A59,[26]base_renta!$A$22:$I$1048576,5,0)</f>
        <v>-0.78849465899372206</v>
      </c>
      <c r="AJ59" s="33">
        <f>+VLOOKUP(A59,[24]BASE_TI!$A$2:$G$1048576,7,0)</f>
        <v>86.264995735999619</v>
      </c>
      <c r="AK59" s="33">
        <f>+VLOOKUP($A59,[26]base_renta!$A$22:$I$1048576,8,0)</f>
        <v>6.8045096530119222</v>
      </c>
      <c r="AL59" s="18">
        <f>+VLOOKUP($A59,'[22]BASE PRODUCTIVIDAD'!$A$2:$H$1048576,8,0)</f>
        <v>101.28043532899216</v>
      </c>
      <c r="AM59" s="18">
        <f>+VLOOKUP($A59,'[22]BASE PRODUCTIVIDAD'!$A$2:$H$1048576,6,0)</f>
        <v>1.0163199558536495</v>
      </c>
      <c r="AN59" s="18">
        <f>+VLOOKUP($A59,'[22]BASE PRODUCTIVIDAD'!$A$2:$H$1048576,7,0)</f>
        <v>1.0108923934251277</v>
      </c>
      <c r="AO59" s="33">
        <f>+VLOOKUP($A59,[26]base_renta!$A$22:$I$1048576,9,0)</f>
        <v>-2086.1167378773966</v>
      </c>
      <c r="AP59" s="33">
        <f>+VLOOKUP(A59,[25]BASE_FISCAL!$A$2:$M$1048576,8,0)</f>
        <v>13.607502556759748</v>
      </c>
      <c r="AQ59" s="33">
        <f>+VLOOKUP(A59,[25]BASE_FISCAL!$A$2:$M$1048576,11,0)</f>
        <v>28.360043161966587</v>
      </c>
      <c r="AR59" s="33">
        <f>+VLOOKUP($A59,'[22]BASE PRODUCTIVIDAD'!$A$2:$I$1048576,9,0)</f>
        <v>93.760461692444565</v>
      </c>
      <c r="AS59" s="33">
        <f>+VLOOKUP($A59,'[22]BASE PRODUCTIVIDAD'!$A$2:$J$1048576,10,0)</f>
        <v>57.045027424081511</v>
      </c>
      <c r="AT59" s="33">
        <f>+VLOOKUP(A59,'[23]BASE OTROS'!$A$2:$G$1048576,7,0)</f>
        <v>345.85569985569987</v>
      </c>
      <c r="AU59" s="33">
        <f>+VLOOKUP($A59,'[21]BASE DIF'!$A$1:$I$1100,8,FALSE)</f>
        <v>2.3478777026508801E-4</v>
      </c>
      <c r="AV59" s="33">
        <f>+VLOOKUP($A59,'[21]BASE DIF'!$A$1:$I$1100,9,FALSE)</f>
        <v>2.9848750859507556E-2</v>
      </c>
      <c r="AW59" s="33">
        <f>+VLOOKUP(A59,[25]BASE_FISCAL!$A$2:$M$1048576,9,0)</f>
        <v>18.604840395218076</v>
      </c>
      <c r="AX59" s="33">
        <f>+VLOOKUP(A59,[25]BASE_FISCAL!$A$2:$M$1048576,10,0)</f>
        <v>33.922522936092392</v>
      </c>
      <c r="AY59" s="33">
        <f>+VLOOKUP($A59,'[21]BASE DIF'!$A$1:$K$1110,10,FALSE)</f>
        <v>-3.6367576936406291E-2</v>
      </c>
      <c r="AZ59" s="33">
        <f>+VLOOKUP($A59,'[21]BASE DIF'!$A$1:$K$1110,11,FALSE)</f>
        <v>-7.6479515666895634E-3</v>
      </c>
      <c r="BA59" s="33">
        <f>+VLOOKUP($A59,'[21]BASE DIF'!$A$1:$M$1110,12,FALSE)</f>
        <v>-1.7820069508363012E-3</v>
      </c>
      <c r="BB59" s="33">
        <f>+VLOOKUP($A59,'[21]BASE DIF'!$A$1:$M$1110,13,FALSE)</f>
        <v>2.6937618418880427E-2</v>
      </c>
      <c r="BC59" s="33">
        <f>+VLOOKUP(A59,'[23]BASE OTROS'!$A$2:$H$1048576,8,0)</f>
        <v>264.56867692307696</v>
      </c>
      <c r="BD59" s="73">
        <f>+VLOOKUP(A59,[24]BASE_TI!$A$2:$H$1048576,8,0)</f>
        <v>143.41801702747705</v>
      </c>
    </row>
    <row r="60" spans="1:56" x14ac:dyDescent="0.25">
      <c r="A60" s="35">
        <v>40057</v>
      </c>
      <c r="B60" s="33">
        <f>+VLOOKUP(A60,[20]DEPENDIENTE!$D:$E,2,0)</f>
        <v>108.05628146578569</v>
      </c>
      <c r="C60" s="33">
        <f>+VLOOKUP(A60,[20]DEPENDIENTE!$J:$K,2,0)</f>
        <v>107.28144268656918</v>
      </c>
      <c r="D60" s="33">
        <f>+VLOOKUP(A60,'[21]BASE DIF'!$A$2:$G$1048576,2,0)</f>
        <v>3.4902314867126139E-2</v>
      </c>
      <c r="E60" s="33">
        <f>+VLOOKUP(A60,'[21]BASE DIF'!$A$2:$G$1048576,3,0)</f>
        <v>-1.5804715117588852E-3</v>
      </c>
      <c r="F60" s="59">
        <f>+VLOOKUP(A60,'[21]BASE DIF'!$A$2:$G$1048576,4,0)</f>
        <v>1.7795462352380609E-2</v>
      </c>
      <c r="G60" s="18">
        <f>+VLOOKUP($A60,'[22]BASE PRODUCTIVIDAD'!$A$2:$H$1048576,2,0)</f>
        <v>99.674523266616347</v>
      </c>
      <c r="H60" s="33">
        <f>+VLOOKUP(A60,[24]BASE_TI!$A$2:$G$1048576,2,0)</f>
        <v>89.940925684600373</v>
      </c>
      <c r="I60" s="33">
        <f>+VLOOKUP(A60,[24]BASE_TI!$A$2:$G$1048576,3,0)</f>
        <v>94.261033617182363</v>
      </c>
      <c r="J60" s="33">
        <f>+VLOOKUP(A60,[24]BASE_TI!$A$2:$G$1048576,4,0)</f>
        <v>88.540898297260313</v>
      </c>
      <c r="K60" s="33">
        <f>+VLOOKUP(A60,'[23]BASE OTROS'!$A$2:$F$1048576,5,0)</f>
        <v>34.667889727565878</v>
      </c>
      <c r="L60" s="33">
        <f>+VLOOKUP(A60,[25]BASE_FISCAL!$A$2:$G$1048576,5,0)</f>
        <v>83.839245199236899</v>
      </c>
      <c r="M60" s="33">
        <f>+VLOOKUP(A60,[25]BASE_FISCAL!$A$2:$M$1048576,6,0)</f>
        <v>16.723449685117949</v>
      </c>
      <c r="N60" s="82">
        <f>+VLOOKUP($A60,[25]BASE_FISCAL!$A$2:$G$1048576,2,0)</f>
        <v>133.28129433672055</v>
      </c>
      <c r="O60" s="33">
        <f>+VLOOKUP($A60,[25]BASE_FISCAL!$A$2:$G$1048576,3,0)</f>
        <v>238.82187162593399</v>
      </c>
      <c r="P60" s="33">
        <f>+VLOOKUP($A60,[25]BASE_FISCAL!$A$2:$G$1048576,4,0)</f>
        <v>206.89297425182821</v>
      </c>
      <c r="Q60" s="18">
        <f>+VLOOKUP(A60,'[23]BASE OTROS'!$A$2:$F$1048576,2,0)</f>
        <v>31.677102356249019</v>
      </c>
      <c r="R60" s="33">
        <f>+VLOOKUP(A60,'[23]BASE OTROS'!$A$2:$D$1048576,4,0)</f>
        <v>30.856028244346263</v>
      </c>
      <c r="S60" s="33">
        <f>+VLOOKUP(A60,'[23]BASE OTROS'!$A$2:$D$1048576,3,0)</f>
        <v>1.4694533968634822</v>
      </c>
      <c r="T60" s="33">
        <f>+VLOOKUP(A60,[25]BASE_FISCAL!$A$2:$G$1048576,7,0)</f>
        <v>63.354674096579785</v>
      </c>
      <c r="U60" s="18">
        <f>+VLOOKUP($A60,'[22]BASE PRODUCTIVIDAD'!$A$2:$J$1048576,3,0)</f>
        <v>55.716373439407185</v>
      </c>
      <c r="V60" s="33">
        <f>+VLOOKUP(A60,'[21]BASE DIF'!$A$2:$G$1048576,5,0)</f>
        <v>-2.3675102570332562E-2</v>
      </c>
      <c r="W60" s="33">
        <f>+VLOOKUP(A60,'[21]BASE DIF'!$A$2:$G$1048576,6,0)</f>
        <v>-3.1562265757245411E-2</v>
      </c>
      <c r="X60" s="33">
        <f>+VLOOKUP(A60,'[21]BASE DIF'!$A$2:$G$1048576,7,0)</f>
        <v>-2.6045533447294211E-4</v>
      </c>
      <c r="Y60" s="33">
        <f>+VLOOKUP($A60,[26]base_renta!$A$22:$I$1048576,6,0)</f>
        <v>15.868815874109274</v>
      </c>
      <c r="Z60" s="33">
        <f>+VLOOKUP($A60,[26]base_renta!$A$22:$I$1048576,7,0)</f>
        <v>23.132417310419026</v>
      </c>
      <c r="AA60" s="33">
        <f>+VLOOKUP(A60,'[23]BASE OTROS'!$A$2:$F$1048576,6,0)</f>
        <v>5.3535294101234889</v>
      </c>
      <c r="AB60" s="18">
        <f>+VLOOKUP($A60,'[22]BASE PRODUCTIVIDAD'!$A$2:$H$1048576,4,0)</f>
        <v>0.99172690388162066</v>
      </c>
      <c r="AC60" s="18">
        <f>+VLOOKUP($A60,'[22]BASE PRODUCTIVIDAD'!$A$2:$H$1048576,5,0)</f>
        <v>0.99441929319884081</v>
      </c>
      <c r="AD60" s="33">
        <f>+VLOOKUP(A60,[24]BASE_TI!$A:$G,5,0)</f>
        <v>74.727444625776826</v>
      </c>
      <c r="AE60" s="33">
        <f>+VLOOKUP(A60,[24]BASE_TI!$A:$G,6,0)</f>
        <v>80.825463803369161</v>
      </c>
      <c r="AF60" s="33">
        <f>+VLOOKUP($A60,[26]base_renta!$A$22:$I$1048576,2,0)</f>
        <v>-3.3615826480910749</v>
      </c>
      <c r="AG60" s="33">
        <f>+VLOOKUP($A60,[26]base_renta!$A$22:$I$1048576,3,0)</f>
        <v>-25.059258218458591</v>
      </c>
      <c r="AH60" s="33">
        <f>+VLOOKUP($A60,[26]base_renta!$A$22:$I$1048576,4,0)</f>
        <v>-65315.562687875914</v>
      </c>
      <c r="AI60" s="33">
        <f>+VLOOKUP($A60,[26]base_renta!$A$22:$I$1048576,5,0)</f>
        <v>-0.81442589209990424</v>
      </c>
      <c r="AJ60" s="33">
        <f>+VLOOKUP(A60,[24]BASE_TI!$A$2:$G$1048576,7,0)</f>
        <v>90.42168489242475</v>
      </c>
      <c r="AK60" s="33">
        <f>+VLOOKUP($A60,[26]base_renta!$A$22:$I$1048576,8,0)</f>
        <v>7.2636014363097523</v>
      </c>
      <c r="AL60" s="18">
        <f>+VLOOKUP($A60,'[22]BASE PRODUCTIVIDAD'!$A$2:$H$1048576,8,0)</f>
        <v>100.69458878113646</v>
      </c>
      <c r="AM60" s="18">
        <f>+VLOOKUP($A60,'[22]BASE PRODUCTIVIDAD'!$A$2:$H$1048576,6,0)</f>
        <v>1.0100947422096418</v>
      </c>
      <c r="AN60" s="18">
        <f>+VLOOKUP($A60,'[22]BASE PRODUCTIVIDAD'!$A$2:$H$1048576,7,0)</f>
        <v>1.0073585860932055</v>
      </c>
      <c r="AO60" s="33">
        <f>+VLOOKUP($A60,[26]base_renta!$A$22:$I$1048576,9,0)</f>
        <v>-2122.7557873559667</v>
      </c>
      <c r="AP60" s="33">
        <f>+VLOOKUP(A60,[25]BASE_FISCAL!$A$2:$M$1048576,8,0)</f>
        <v>13.793938420247887</v>
      </c>
      <c r="AQ60" s="33">
        <f>+VLOOKUP(A60,[25]BASE_FISCAL!$A$2:$M$1048576,11,0)</f>
        <v>29.677804580308621</v>
      </c>
      <c r="AR60" s="33">
        <f>+VLOOKUP($A60,'[22]BASE PRODUCTIVIDAD'!$A$2:$I$1048576,9,0)</f>
        <v>95.352731264420697</v>
      </c>
      <c r="AS60" s="33">
        <f>+VLOOKUP($A60,'[22]BASE PRODUCTIVIDAD'!$A$2:$J$1048576,10,0)</f>
        <v>56.474146457311335</v>
      </c>
      <c r="AT60" s="33">
        <f>+VLOOKUP(A60,'[23]BASE OTROS'!$A$2:$G$1048576,7,0)</f>
        <v>269.6899115377376</v>
      </c>
      <c r="AU60" s="33">
        <f>+VLOOKUP($A60,'[21]BASE DIF'!$A$1:$I$1100,8,FALSE)</f>
        <v>1.1000116549136463E-2</v>
      </c>
      <c r="AV60" s="33">
        <f>+VLOOKUP($A60,'[21]BASE DIF'!$A$1:$I$1100,9,FALSE)</f>
        <v>3.4715599730887448E-2</v>
      </c>
      <c r="AW60" s="33">
        <f>+VLOOKUP(A60,[25]BASE_FISCAL!$A$2:$M$1048576,9,0)</f>
        <v>19.118780933671577</v>
      </c>
      <c r="AX60" s="33">
        <f>+VLOOKUP(A60,[25]BASE_FISCAL!$A$2:$M$1048576,10,0)</f>
        <v>34.247120400764842</v>
      </c>
      <c r="AY60" s="33">
        <f>+VLOOKUP($A60,'[21]BASE DIF'!$A$1:$K$1110,10,FALSE)</f>
        <v>-3.2652851998519791E-2</v>
      </c>
      <c r="AZ60" s="33">
        <f>+VLOOKUP($A60,'[21]BASE DIF'!$A$1:$K$1110,11,FALSE)</f>
        <v>-9.5237425760073442E-3</v>
      </c>
      <c r="BA60" s="33">
        <f>+VLOOKUP($A60,'[21]BASE DIF'!$A$1:$M$1110,12,FALSE)</f>
        <v>-5.6838608447460359E-3</v>
      </c>
      <c r="BB60" s="33">
        <f>+VLOOKUP($A60,'[21]BASE DIF'!$A$1:$M$1110,13,FALSE)</f>
        <v>1.7445248577766415E-2</v>
      </c>
      <c r="BC60" s="33">
        <f>+VLOOKUP(A60,'[23]BASE OTROS'!$A$2:$H$1048576,8,0)</f>
        <v>172.49203030303033</v>
      </c>
      <c r="BD60" s="73">
        <f>+VLOOKUP(A60,[24]BASE_TI!$A$2:$H$1048576,8,0)</f>
        <v>155.59376166730286</v>
      </c>
    </row>
    <row r="61" spans="1:56" x14ac:dyDescent="0.25">
      <c r="A61" s="35">
        <v>40148</v>
      </c>
      <c r="B61" s="33">
        <f>+VLOOKUP(A61,[20]DEPENDIENTE!$D:$E,2,0)</f>
        <v>107.67717587367542</v>
      </c>
      <c r="C61" s="33">
        <f>+VLOOKUP(A61,[20]DEPENDIENTE!$J:$K,2,0)</f>
        <v>104.92356914855471</v>
      </c>
      <c r="D61" s="33">
        <f>+VLOOKUP(A61,'[21]BASE DIF'!$A$2:$G$1048576,2,0)</f>
        <v>6.3197105924704511E-2</v>
      </c>
      <c r="E61" s="33">
        <f>+VLOOKUP(A61,'[21]BASE DIF'!$A$2:$G$1048576,3,0)</f>
        <v>3.1425862074335287E-2</v>
      </c>
      <c r="F61" s="59">
        <f>+VLOOKUP(A61,'[21]BASE DIF'!$A$2:$G$1048576,4,0)</f>
        <v>1.9011376673771174E-2</v>
      </c>
      <c r="G61" s="18">
        <f>+VLOOKUP($A61,'[22]BASE PRODUCTIVIDAD'!$A$2:$H$1048576,2,0)</f>
        <v>99.681441965591972</v>
      </c>
      <c r="H61" s="33">
        <f>+VLOOKUP(A61,[24]BASE_TI!$A$2:$G$1048576,2,0)</f>
        <v>96.632034604842445</v>
      </c>
      <c r="I61" s="33">
        <f>+VLOOKUP(A61,[24]BASE_TI!$A$2:$G$1048576,3,0)</f>
        <v>96.719665616462905</v>
      </c>
      <c r="J61" s="33">
        <f>+VLOOKUP(A61,[24]BASE_TI!$A$2:$G$1048576,4,0)</f>
        <v>96.240426919494382</v>
      </c>
      <c r="K61" s="33">
        <f>+VLOOKUP(A61,'[23]BASE OTROS'!$A$2:$F$1048576,5,0)</f>
        <v>33.879787664703485</v>
      </c>
      <c r="L61" s="33">
        <f>+VLOOKUP(A61,[25]BASE_FISCAL!$A$2:$G$1048576,5,0)</f>
        <v>84.925000000000082</v>
      </c>
      <c r="M61" s="33">
        <f>+VLOOKUP(A61,[25]BASE_FISCAL!$A$2:$M$1048576,6,0)</f>
        <v>16.869745896038349</v>
      </c>
      <c r="N61" s="82">
        <f>+VLOOKUP($A61,[25]BASE_FISCAL!$A$2:$G$1048576,2,0)</f>
        <v>135.42753233582513</v>
      </c>
      <c r="O61" s="33">
        <f>+VLOOKUP($A61,[25]BASE_FISCAL!$A$2:$G$1048576,3,0)</f>
        <v>243.44560422096563</v>
      </c>
      <c r="P61" s="33">
        <f>+VLOOKUP($A61,[25]BASE_FISCAL!$A$2:$G$1048576,4,0)</f>
        <v>210.27089803687801</v>
      </c>
      <c r="Q61" s="18">
        <f>+VLOOKUP(A61,'[23]BASE OTROS'!$A$2:$F$1048576,2,0)</f>
        <v>30.988020042426427</v>
      </c>
      <c r="R61" s="33">
        <f>+VLOOKUP(A61,'[23]BASE OTROS'!$A$2:$D$1048576,4,0)</f>
        <v>29.927833804054458</v>
      </c>
      <c r="S61" s="33">
        <f>+VLOOKUP(A61,'[23]BASE OTROS'!$A$2:$D$1048576,3,0)</f>
        <v>1.5217958373347404</v>
      </c>
      <c r="T61" s="33">
        <f>+VLOOKUP(A61,[25]BASE_FISCAL!$A$2:$G$1048576,7,0)</f>
        <v>64.243011067451661</v>
      </c>
      <c r="U61" s="18">
        <f>+VLOOKUP($A61,'[22]BASE PRODUCTIVIDAD'!$A$2:$J$1048576,3,0)</f>
        <v>55.829742498581538</v>
      </c>
      <c r="V61" s="33">
        <f>+VLOOKUP(A61,'[21]BASE DIF'!$A$2:$G$1048576,5,0)</f>
        <v>9.4497957197068327E-3</v>
      </c>
      <c r="W61" s="33">
        <f>+VLOOKUP(A61,'[21]BASE DIF'!$A$2:$G$1048576,6,0)</f>
        <v>1.6028592124677221E-3</v>
      </c>
      <c r="X61" s="33">
        <f>+VLOOKUP(A61,'[21]BASE DIF'!$A$2:$G$1048576,7,0)</f>
        <v>3.3353504068127426E-2</v>
      </c>
      <c r="Y61" s="33">
        <f>+VLOOKUP($A61,[26]base_renta!$A$22:$I$1048576,6,0)</f>
        <v>15.858938285663825</v>
      </c>
      <c r="Z61" s="33">
        <f>+VLOOKUP($A61,[26]base_renta!$A$22:$I$1048576,7,0)</f>
        <v>22.933382528194628</v>
      </c>
      <c r="AA61" s="33">
        <f>+VLOOKUP(A61,'[23]BASE OTROS'!$A$2:$F$1048576,6,0)</f>
        <v>5.1658316938790865</v>
      </c>
      <c r="AB61" s="18">
        <f>+VLOOKUP($A61,'[22]BASE PRODUCTIVIDAD'!$A$2:$H$1048576,4,0)</f>
        <v>0.99582795815806946</v>
      </c>
      <c r="AC61" s="18">
        <f>+VLOOKUP($A61,'[22]BASE PRODUCTIVIDAD'!$A$2:$H$1048576,5,0)</f>
        <v>1.0009851175884155</v>
      </c>
      <c r="AD61" s="33">
        <f>+VLOOKUP(A61,[24]BASE_TI!$A:$G,5,0)</f>
        <v>81.992390949805682</v>
      </c>
      <c r="AE61" s="33">
        <f>+VLOOKUP(A61,[24]BASE_TI!$A:$G,6,0)</f>
        <v>87.964233245315256</v>
      </c>
      <c r="AF61" s="33">
        <f>+VLOOKUP($A61,[26]base_renta!$A$22:$I$1048576,2,0)</f>
        <v>-3.3021134129190206</v>
      </c>
      <c r="AG61" s="33">
        <f>+VLOOKUP($A61,[26]base_renta!$A$22:$I$1048576,3,0)</f>
        <v>-24.422147372937577</v>
      </c>
      <c r="AH61" s="33">
        <f>+VLOOKUP($A61,[26]base_renta!$A$22:$I$1048576,4,0)</f>
        <v>-66686.026866996646</v>
      </c>
      <c r="AI61" s="33">
        <f>+VLOOKUP($A61,[26]base_renta!$A$22:$I$1048576,5,0)</f>
        <v>-0.79371978962047129</v>
      </c>
      <c r="AJ61" s="33">
        <f>+VLOOKUP(A61,[24]BASE_TI!$A$2:$G$1048576,7,0)</f>
        <v>91.552067552230739</v>
      </c>
      <c r="AK61" s="33">
        <f>+VLOOKUP($A61,[26]base_renta!$A$22:$I$1048576,8,0)</f>
        <v>7.074444242530797</v>
      </c>
      <c r="AL61" s="18">
        <f>+VLOOKUP($A61,'[22]BASE PRODUCTIVIDAD'!$A$2:$H$1048576,8,0)</f>
        <v>101.04269322841881</v>
      </c>
      <c r="AM61" s="18">
        <f>+VLOOKUP($A61,'[22]BASE PRODUCTIVIDAD'!$A$2:$H$1048576,6,0)</f>
        <v>1.0131665868158295</v>
      </c>
      <c r="AN61" s="18">
        <f>+VLOOKUP($A61,'[22]BASE PRODUCTIVIDAD'!$A$2:$H$1048576,7,0)</f>
        <v>1.0131780482134243</v>
      </c>
      <c r="AO61" s="33">
        <f>+VLOOKUP($A61,[26]base_renta!$A$22:$I$1048576,9,0)</f>
        <v>-2167.2958731773911</v>
      </c>
      <c r="AP61" s="33">
        <f>+VLOOKUP(A61,[25]BASE_FISCAL!$A$2:$M$1048576,8,0)</f>
        <v>13.862680700471437</v>
      </c>
      <c r="AQ61" s="33">
        <f>+VLOOKUP(A61,[25]BASE_FISCAL!$A$2:$M$1048576,11,0)</f>
        <v>29.899617013720171</v>
      </c>
      <c r="AR61" s="33">
        <f>+VLOOKUP($A61,'[22]BASE PRODUCTIVIDAD'!$A$2:$I$1048576,9,0)</f>
        <v>96.969081966651814</v>
      </c>
      <c r="AS61" s="33">
        <f>+VLOOKUP($A61,'[22]BASE PRODUCTIVIDAD'!$A$2:$J$1048576,10,0)</f>
        <v>55.857947054279535</v>
      </c>
      <c r="AT61" s="33">
        <f>+VLOOKUP(A61,'[23]BASE OTROS'!$A$2:$G$1048576,7,0)</f>
        <v>213.27580149319283</v>
      </c>
      <c r="AU61" s="33">
        <f>+VLOOKUP($A61,'[21]BASE DIF'!$A$1:$I$1100,8,FALSE)</f>
        <v>4.2173056766678263E-2</v>
      </c>
      <c r="AV61" s="33">
        <f>+VLOOKUP($A61,'[21]BASE DIF'!$A$1:$I$1100,9,FALSE)</f>
        <v>3.2153108116792506E-2</v>
      </c>
      <c r="AW61" s="33">
        <f>+VLOOKUP(A61,[25]BASE_FISCAL!$A$2:$M$1048576,9,0)</f>
        <v>19.25761687657883</v>
      </c>
      <c r="AX61" s="33">
        <f>+VLOOKUP(A61,[25]BASE_FISCAL!$A$2:$M$1048576,10,0)</f>
        <v>34.611511599788585</v>
      </c>
      <c r="AY61" s="33">
        <f>+VLOOKUP($A61,'[21]BASE DIF'!$A$1:$K$1110,10,FALSE)</f>
        <v>5.645553058660057E-3</v>
      </c>
      <c r="AZ61" s="33">
        <f>+VLOOKUP($A61,'[21]BASE DIF'!$A$1:$K$1110,11,FALSE)</f>
        <v>-3.896706448129051E-3</v>
      </c>
      <c r="BA61" s="33">
        <f>+VLOOKUP($A61,'[21]BASE DIF'!$A$1:$M$1110,12,FALSE)</f>
        <v>2.6973133207979338E-2</v>
      </c>
      <c r="BB61" s="33">
        <f>+VLOOKUP($A61,'[21]BASE DIF'!$A$1:$M$1110,13,FALSE)</f>
        <v>1.743087370119023E-2</v>
      </c>
      <c r="BC61" s="33">
        <f>+VLOOKUP(A61,'[23]BASE OTROS'!$A$2:$H$1048576,8,0)</f>
        <v>150.64481818181815</v>
      </c>
      <c r="BD61" s="73">
        <f>+VLOOKUP(A61,[24]BASE_TI!$A$2:$H$1048576,8,0)</f>
        <v>163.53529313476108</v>
      </c>
    </row>
    <row r="62" spans="1:56" x14ac:dyDescent="0.25">
      <c r="A62" s="35">
        <v>40238</v>
      </c>
      <c r="B62" s="33">
        <f>+VLOOKUP(A62,[20]DEPENDIENTE!$D:$E,2,0)</f>
        <v>102.38957837514151</v>
      </c>
      <c r="C62" s="33">
        <f>+VLOOKUP(A62,[20]DEPENDIENTE!$J:$K,2,0)</f>
        <v>102.96152652821928</v>
      </c>
      <c r="D62" s="33">
        <f>+VLOOKUP(A62,'[21]BASE DIF'!$A$2:$G$1048576,2,0)</f>
        <v>7.0327478849004921E-2</v>
      </c>
      <c r="E62" s="33">
        <f>+VLOOKUP(A62,'[21]BASE DIF'!$A$2:$G$1048576,3,0)</f>
        <v>4.0349359031002674E-2</v>
      </c>
      <c r="F62" s="59">
        <f>+VLOOKUP(A62,'[21]BASE DIF'!$A$2:$G$1048576,4,0)</f>
        <v>1.9421465968303409E-2</v>
      </c>
      <c r="G62" s="18">
        <f>+VLOOKUP($A62,'[22]BASE PRODUCTIVIDAD'!$A$2:$H$1048576,2,0)</f>
        <v>99.796921788258771</v>
      </c>
      <c r="H62" s="33">
        <f>+VLOOKUP(A62,[24]BASE_TI!$A$2:$G$1048576,2,0)</f>
        <v>98.933395444159984</v>
      </c>
      <c r="I62" s="33">
        <f>+VLOOKUP(A62,[24]BASE_TI!$A$2:$G$1048576,3,0)</f>
        <v>100.53373496591091</v>
      </c>
      <c r="J62" s="33">
        <f>+VLOOKUP(A62,[24]BASE_TI!$A$2:$G$1048576,4,0)</f>
        <v>98.059244030379347</v>
      </c>
      <c r="K62" s="33">
        <f>+VLOOKUP(A62,'[23]BASE OTROS'!$A$2:$F$1048576,5,0)</f>
        <v>33.468279841957923</v>
      </c>
      <c r="L62" s="33">
        <f>+VLOOKUP(A62,[25]BASE_FISCAL!$A$2:$G$1048576,5,0)</f>
        <v>86.071531475402509</v>
      </c>
      <c r="M62" s="33">
        <f>+VLOOKUP(A62,[25]BASE_FISCAL!$A$2:$M$1048576,6,0)</f>
        <v>16.931028252263562</v>
      </c>
      <c r="N62" s="82">
        <f>+VLOOKUP($A62,[25]BASE_FISCAL!$A$2:$G$1048576,2,0)</f>
        <v>134.70961375085562</v>
      </c>
      <c r="O62" s="33">
        <f>+VLOOKUP($A62,[25]BASE_FISCAL!$A$2:$G$1048576,3,0)</f>
        <v>241.78534726137349</v>
      </c>
      <c r="P62" s="33">
        <f>+VLOOKUP($A62,[25]BASE_FISCAL!$A$2:$G$1048576,4,0)</f>
        <v>215.32350039779692</v>
      </c>
      <c r="Q62" s="18">
        <f>+VLOOKUP(A62,'[23]BASE OTROS'!$A$2:$F$1048576,2,0)</f>
        <v>30.969557523685431</v>
      </c>
      <c r="R62" s="33">
        <f>+VLOOKUP(A62,'[23]BASE OTROS'!$A$2:$D$1048576,4,0)</f>
        <v>30.226040215454582</v>
      </c>
      <c r="S62" s="33">
        <f>+VLOOKUP(A62,'[23]BASE OTROS'!$A$2:$D$1048576,3,0)</f>
        <v>1.4165571454096082</v>
      </c>
      <c r="T62" s="33">
        <f>+VLOOKUP(A62,[25]BASE_FISCAL!$A$2:$G$1048576,7,0)</f>
        <v>64.234825577772412</v>
      </c>
      <c r="U62" s="18">
        <f>+VLOOKUP($A62,'[22]BASE PRODUCTIVIDAD'!$A$2:$J$1048576,3,0)</f>
        <v>56.082565374341605</v>
      </c>
      <c r="V62" s="33">
        <f>+VLOOKUP(A62,'[21]BASE DIF'!$A$2:$G$1048576,5,0)</f>
        <v>1.9917622970401672E-2</v>
      </c>
      <c r="W62" s="33">
        <f>+VLOOKUP(A62,'[21]BASE DIF'!$A$2:$G$1048576,6,0)</f>
        <v>1.0615534736366561E-2</v>
      </c>
      <c r="X62" s="33">
        <f>+VLOOKUP(A62,'[21]BASE DIF'!$A$2:$G$1048576,7,0)</f>
        <v>4.2211584501764321E-2</v>
      </c>
      <c r="Y62" s="33">
        <f>+VLOOKUP($A62,[26]base_renta!$A$22:$I$1048576,6,0)</f>
        <v>14.509667145026528</v>
      </c>
      <c r="Z62" s="33">
        <f>+VLOOKUP($A62,[26]base_renta!$A$22:$I$1048576,7,0)</f>
        <v>21.419473384941732</v>
      </c>
      <c r="AA62" s="33">
        <f>+VLOOKUP(A62,'[23]BASE OTROS'!$A$2:$F$1048576,6,0)</f>
        <v>5.1887211764038312</v>
      </c>
      <c r="AB62" s="18">
        <f>+VLOOKUP($A62,'[22]BASE PRODUCTIVIDAD'!$A$2:$H$1048576,4,0)</f>
        <v>1.0003975684075255</v>
      </c>
      <c r="AC62" s="18">
        <f>+VLOOKUP($A62,'[22]BASE PRODUCTIVIDAD'!$A$2:$H$1048576,5,0)</f>
        <v>0.99702355509058793</v>
      </c>
      <c r="AD62" s="33">
        <f>+VLOOKUP(A62,[24]BASE_TI!$A:$G,5,0)</f>
        <v>85.459479799428522</v>
      </c>
      <c r="AE62" s="33">
        <f>+VLOOKUP(A62,[24]BASE_TI!$A:$G,6,0)</f>
        <v>89.950647218947211</v>
      </c>
      <c r="AF62" s="33">
        <f>+VLOOKUP($A62,[26]base_renta!$A$22:$I$1048576,2,0)</f>
        <v>-3.2559115187063474</v>
      </c>
      <c r="AG62" s="33">
        <f>+VLOOKUP($A62,[26]base_renta!$A$22:$I$1048576,3,0)</f>
        <v>-23.120106199558887</v>
      </c>
      <c r="AH62" s="33">
        <f>+VLOOKUP($A62,[26]base_renta!$A$22:$I$1048576,4,0)</f>
        <v>-67711.706317629127</v>
      </c>
      <c r="AI62" s="33">
        <f>+VLOOKUP($A62,[26]base_renta!$A$22:$I$1048576,5,0)</f>
        <v>-0.75140345148566379</v>
      </c>
      <c r="AJ62" s="33">
        <f>+VLOOKUP(A62,[24]BASE_TI!$A$2:$G$1048576,7,0)</f>
        <v>99.216935534624511</v>
      </c>
      <c r="AK62" s="33">
        <f>+VLOOKUP($A62,[26]base_renta!$A$22:$I$1048576,8,0)</f>
        <v>6.9098062399152047</v>
      </c>
      <c r="AL62" s="18">
        <f>+VLOOKUP($A62,'[22]BASE PRODUCTIVIDAD'!$A$2:$H$1048576,8,0)</f>
        <v>100.8414883541047</v>
      </c>
      <c r="AM62" s="18">
        <f>+VLOOKUP($A62,'[22]BASE PRODUCTIVIDAD'!$A$2:$H$1048576,6,0)</f>
        <v>1.0094794206750797</v>
      </c>
      <c r="AN62" s="18">
        <f>+VLOOKUP($A62,'[22]BASE PRODUCTIVIDAD'!$A$2:$H$1048576,7,0)</f>
        <v>1.0054525611804566</v>
      </c>
      <c r="AO62" s="33">
        <f>+VLOOKUP($A62,[26]base_renta!$A$22:$I$1048576,9,0)</f>
        <v>-2200.630455322947</v>
      </c>
      <c r="AP62" s="33">
        <f>+VLOOKUP(A62,[25]BASE_FISCAL!$A$2:$M$1048576,8,0)</f>
        <v>13.916445643681117</v>
      </c>
      <c r="AQ62" s="33">
        <f>+VLOOKUP(A62,[25]BASE_FISCAL!$A$2:$M$1048576,11,0)</f>
        <v>30.145638981443092</v>
      </c>
      <c r="AR62" s="33">
        <f>+VLOOKUP($A62,'[22]BASE PRODUCTIVIDAD'!$A$2:$I$1048576,9,0)</f>
        <v>98.629389148062927</v>
      </c>
      <c r="AS62" s="33">
        <f>+VLOOKUP($A62,'[22]BASE PRODUCTIVIDAD'!$A$2:$J$1048576,10,0)</f>
        <v>55.923532091401007</v>
      </c>
      <c r="AT62" s="33">
        <f>+VLOOKUP(A62,'[23]BASE OTROS'!$A$2:$G$1048576,7,0)</f>
        <v>211.43015873015872</v>
      </c>
      <c r="AU62" s="33">
        <f>+VLOOKUP($A62,'[21]BASE DIF'!$A$1:$I$1100,8,FALSE)</f>
        <v>5.9670559954093427E-2</v>
      </c>
      <c r="AV62" s="33">
        <f>+VLOOKUP($A62,'[21]BASE DIF'!$A$1:$I$1100,9,FALSE)</f>
        <v>4.2043435632871828E-2</v>
      </c>
      <c r="AW62" s="33">
        <f>+VLOOKUP(A62,[25]BASE_FISCAL!$A$2:$M$1048576,9,0)</f>
        <v>18.854083820871931</v>
      </c>
      <c r="AX62" s="33">
        <f>+VLOOKUP(A62,[25]BASE_FISCAL!$A$2:$M$1048576,10,0)</f>
        <v>33.846672953863397</v>
      </c>
      <c r="AY62" s="33">
        <f>+VLOOKUP($A62,'[21]BASE DIF'!$A$1:$K$1110,10,FALSE)</f>
        <v>1.5195522467720098E-2</v>
      </c>
      <c r="AZ62" s="33">
        <f>+VLOOKUP($A62,'[21]BASE DIF'!$A$1:$K$1110,11,FALSE)</f>
        <v>-1.5882561638369021E-3</v>
      </c>
      <c r="BA62" s="33">
        <f>+VLOOKUP($A62,'[21]BASE DIF'!$A$1:$M$1110,12,FALSE)</f>
        <v>3.6338538340735971E-2</v>
      </c>
      <c r="BB62" s="33">
        <f>+VLOOKUP($A62,'[21]BASE DIF'!$A$1:$M$1110,13,FALSE)</f>
        <v>1.955475970917897E-2</v>
      </c>
      <c r="BC62" s="33">
        <f>+VLOOKUP(A62,'[23]BASE OTROS'!$A$2:$H$1048576,8,0)</f>
        <v>151.53112499999995</v>
      </c>
      <c r="BD62" s="73">
        <f>+VLOOKUP(A62,[24]BASE_TI!$A$2:$H$1048576,8,0)</f>
        <v>171.17363101256049</v>
      </c>
    </row>
    <row r="63" spans="1:56" x14ac:dyDescent="0.25">
      <c r="A63" s="35">
        <v>40330</v>
      </c>
      <c r="B63" s="33">
        <f>+VLOOKUP(A63,[20]DEPENDIENTE!$D:$E,2,0)</f>
        <v>101.08388509634626</v>
      </c>
      <c r="C63" s="33">
        <f>+VLOOKUP(A63,[20]DEPENDIENTE!$J:$K,2,0)</f>
        <v>102.59274668381562</v>
      </c>
      <c r="D63" s="33">
        <f>+VLOOKUP(A63,'[21]BASE DIF'!$A$2:$G$1048576,2,0)</f>
        <v>5.9546756962439495E-2</v>
      </c>
      <c r="E63" s="33">
        <f>+VLOOKUP(A63,'[21]BASE DIF'!$A$2:$G$1048576,3,0)</f>
        <v>2.8952136754195057E-2</v>
      </c>
      <c r="F63" s="59">
        <f>+VLOOKUP(A63,'[21]BASE DIF'!$A$2:$G$1048576,4,0)</f>
        <v>1.5646473575690267E-2</v>
      </c>
      <c r="G63" s="18">
        <f>+VLOOKUP($A63,'[22]BASE PRODUCTIVIDAD'!$A$2:$H$1048576,2,0)</f>
        <v>99.068795648705304</v>
      </c>
      <c r="H63" s="33">
        <f>+VLOOKUP(A63,[24]BASE_TI!$A$2:$G$1048576,2,0)</f>
        <v>100.52002547449119</v>
      </c>
      <c r="I63" s="33">
        <f>+VLOOKUP(A63,[24]BASE_TI!$A$2:$G$1048576,3,0)</f>
        <v>100.4444956753148</v>
      </c>
      <c r="J63" s="33">
        <f>+VLOOKUP(A63,[24]BASE_TI!$A$2:$G$1048576,4,0)</f>
        <v>99.252521020897959</v>
      </c>
      <c r="K63" s="33">
        <f>+VLOOKUP(A63,'[23]BASE OTROS'!$A$2:$F$1048576,5,0)</f>
        <v>33.823417598416036</v>
      </c>
      <c r="L63" s="33">
        <f>+VLOOKUP(A63,[25]BASE_FISCAL!$A$2:$G$1048576,5,0)</f>
        <v>87.187216410175694</v>
      </c>
      <c r="M63" s="33">
        <f>+VLOOKUP(A63,[25]BASE_FISCAL!$A$2:$M$1048576,6,0)</f>
        <v>16.959409468451412</v>
      </c>
      <c r="N63" s="82">
        <f>+VLOOKUP($A63,[25]BASE_FISCAL!$A$2:$G$1048576,2,0)</f>
        <v>134.60021738508829</v>
      </c>
      <c r="O63" s="33">
        <f>+VLOOKUP($A63,[25]BASE_FISCAL!$A$2:$G$1048576,3,0)</f>
        <v>245.09009991342936</v>
      </c>
      <c r="P63" s="33">
        <f>+VLOOKUP($A63,[25]BASE_FISCAL!$A$2:$G$1048576,4,0)</f>
        <v>212.98153557944917</v>
      </c>
      <c r="Q63" s="18">
        <f>+VLOOKUP(A63,'[23]BASE OTROS'!$A$2:$F$1048576,2,0)</f>
        <v>31.075976393475386</v>
      </c>
      <c r="R63" s="33">
        <f>+VLOOKUP(A63,'[23]BASE OTROS'!$A$2:$D$1048576,4,0)</f>
        <v>30.155261556774537</v>
      </c>
      <c r="S63" s="33">
        <f>+VLOOKUP(A63,'[23]BASE OTROS'!$A$2:$D$1048576,3,0)</f>
        <v>1.4359486079733419</v>
      </c>
      <c r="T63" s="33">
        <f>+VLOOKUP(A63,[25]BASE_FISCAL!$A$2:$G$1048576,7,0)</f>
        <v>63.891041942725678</v>
      </c>
      <c r="U63" s="18">
        <f>+VLOOKUP($A63,'[22]BASE PRODUCTIVIDAD'!$A$2:$J$1048576,3,0)</f>
        <v>55.653506092406666</v>
      </c>
      <c r="V63" s="33">
        <f>+VLOOKUP(A63,'[21]BASE DIF'!$A$2:$G$1048576,5,0)</f>
        <v>9.375584282080407E-3</v>
      </c>
      <c r="W63" s="33">
        <f>+VLOOKUP(A63,'[21]BASE DIF'!$A$2:$G$1048576,6,0)</f>
        <v>1.1785276287570312E-3</v>
      </c>
      <c r="X63" s="33">
        <f>+VLOOKUP(A63,'[21]BASE DIF'!$A$2:$G$1048576,7,0)</f>
        <v>3.1195615111069719E-2</v>
      </c>
      <c r="Y63" s="33">
        <f>+VLOOKUP($A63,[26]base_renta!$A$22:$I$1048576,6,0)</f>
        <v>14.241779413902854</v>
      </c>
      <c r="Z63" s="33">
        <f>+VLOOKUP($A63,[26]base_renta!$A$22:$I$1048576,7,0)</f>
        <v>21.037428249108686</v>
      </c>
      <c r="AA63" s="33">
        <f>+VLOOKUP(A63,'[23]BASE OTROS'!$A$2:$F$1048576,6,0)</f>
        <v>5.2211041333171897</v>
      </c>
      <c r="AB63" s="18">
        <f>+VLOOKUP($A63,'[22]BASE PRODUCTIVIDAD'!$A$2:$H$1048576,4,0)</f>
        <v>0.99794778581007404</v>
      </c>
      <c r="AC63" s="18">
        <f>+VLOOKUP($A63,'[22]BASE PRODUCTIVIDAD'!$A$2:$H$1048576,5,0)</f>
        <v>0.99698553087081987</v>
      </c>
      <c r="AD63" s="33">
        <f>+VLOOKUP(A63,[24]BASE_TI!$A:$G,5,0)</f>
        <v>81.511986602283727</v>
      </c>
      <c r="AE63" s="33">
        <f>+VLOOKUP(A63,[24]BASE_TI!$A:$G,6,0)</f>
        <v>92.352256055978216</v>
      </c>
      <c r="AF63" s="33">
        <f>+VLOOKUP($A63,[26]base_renta!$A$22:$I$1048576,2,0)</f>
        <v>-3.3158953420403856</v>
      </c>
      <c r="AG63" s="33">
        <f>+VLOOKUP($A63,[26]base_renta!$A$22:$I$1048576,3,0)</f>
        <v>-22.808665019771681</v>
      </c>
      <c r="AH63" s="33">
        <f>+VLOOKUP($A63,[26]base_renta!$A$22:$I$1048576,4,0)</f>
        <v>-70389.085507960001</v>
      </c>
      <c r="AI63" s="33">
        <f>+VLOOKUP($A63,[26]base_renta!$A$22:$I$1048576,5,0)</f>
        <v>-0.74128161314257957</v>
      </c>
      <c r="AJ63" s="33">
        <f>+VLOOKUP(A63,[24]BASE_TI!$A$2:$G$1048576,7,0)</f>
        <v>98.139497078914999</v>
      </c>
      <c r="AK63" s="33">
        <f>+VLOOKUP($A63,[26]base_renta!$A$22:$I$1048576,8,0)</f>
        <v>6.7956488352058297</v>
      </c>
      <c r="AL63" s="18">
        <f>+VLOOKUP($A63,'[22]BASE PRODUCTIVIDAD'!$A$2:$H$1048576,8,0)</f>
        <v>100.14914084495683</v>
      </c>
      <c r="AM63" s="18">
        <f>+VLOOKUP($A63,'[22]BASE PRODUCTIVIDAD'!$A$2:$H$1048576,6,0)</f>
        <v>1.0017828572232936</v>
      </c>
      <c r="AN63" s="18">
        <f>+VLOOKUP($A63,'[22]BASE PRODUCTIVIDAD'!$A$2:$H$1048576,7,0)</f>
        <v>1.0004400099896835</v>
      </c>
      <c r="AO63" s="33">
        <f>+VLOOKUP($A63,[26]base_renta!$A$22:$I$1048576,9,0)</f>
        <v>-2287.6452790087001</v>
      </c>
      <c r="AP63" s="33">
        <f>+VLOOKUP(A63,[25]BASE_FISCAL!$A$2:$M$1048576,8,0)</f>
        <v>13.945217262451177</v>
      </c>
      <c r="AQ63" s="33">
        <f>+VLOOKUP(A63,[25]BASE_FISCAL!$A$2:$M$1048576,11,0)</f>
        <v>29.364747055061375</v>
      </c>
      <c r="AR63" s="33">
        <f>+VLOOKUP($A63,'[22]BASE PRODUCTIVIDAD'!$A$2:$I$1048576,9,0)</f>
        <v>99.551785817324742</v>
      </c>
      <c r="AS63" s="33">
        <f>+VLOOKUP($A63,'[22]BASE PRODUCTIVIDAD'!$A$2:$J$1048576,10,0)</f>
        <v>55.819456598943397</v>
      </c>
      <c r="AT63" s="33">
        <f>+VLOOKUP(A63,'[23]BASE OTROS'!$A$2:$G$1048576,7,0)</f>
        <v>208.92496392496392</v>
      </c>
      <c r="AU63" s="33">
        <f>+VLOOKUP($A63,'[21]BASE DIF'!$A$1:$I$1100,8,FALSE)</f>
        <v>4.7134688701347516E-2</v>
      </c>
      <c r="AV63" s="33">
        <f>+VLOOKUP($A63,'[21]BASE DIF'!$A$1:$I$1100,9,FALSE)</f>
        <v>3.8288594729539493E-2</v>
      </c>
      <c r="AW63" s="33">
        <f>+VLOOKUP(A63,[25]BASE_FISCAL!$A$2:$M$1048576,9,0)</f>
        <v>18.558092280539029</v>
      </c>
      <c r="AX63" s="33">
        <f>+VLOOKUP(A63,[25]BASE_FISCAL!$A$2:$M$1048576,10,0)</f>
        <v>33.801247940057252</v>
      </c>
      <c r="AY63" s="33">
        <f>+VLOOKUP($A63,'[21]BASE DIF'!$A$1:$K$1110,10,FALSE)</f>
        <v>5.1454384825665028E-3</v>
      </c>
      <c r="AZ63" s="33">
        <f>+VLOOKUP($A63,'[21]BASE DIF'!$A$1:$K$1110,11,FALSE)</f>
        <v>-3.2373528364564724E-3</v>
      </c>
      <c r="BA63" s="33">
        <f>+VLOOKUP($A63,'[21]BASE DIF'!$A$1:$M$1110,12,FALSE)</f>
        <v>2.6037934875062896E-2</v>
      </c>
      <c r="BB63" s="33">
        <f>+VLOOKUP($A63,'[21]BASE DIF'!$A$1:$M$1110,13,FALSE)</f>
        <v>1.7655143556039921E-2</v>
      </c>
      <c r="BC63" s="33">
        <f>+VLOOKUP(A63,'[23]BASE OTROS'!$A$2:$H$1048576,8,0)</f>
        <v>152.8740615384616</v>
      </c>
      <c r="BD63" s="73">
        <f>+VLOOKUP(A63,[24]BASE_TI!$A$2:$H$1048576,8,0)</f>
        <v>175.35700537188325</v>
      </c>
    </row>
    <row r="64" spans="1:56" x14ac:dyDescent="0.25">
      <c r="A64" s="35">
        <v>40422</v>
      </c>
      <c r="B64" s="33">
        <f>+VLOOKUP(A64,[20]DEPENDIENTE!$D:$E,2,0)</f>
        <v>96.128243194129325</v>
      </c>
      <c r="C64" s="33">
        <f>+VLOOKUP(A64,[20]DEPENDIENTE!$J:$K,2,0)</f>
        <v>96.424144042432729</v>
      </c>
      <c r="D64" s="33">
        <f>+VLOOKUP(A64,'[21]BASE DIF'!$A$2:$G$1048576,2,0)</f>
        <v>4.9741146034094408E-2</v>
      </c>
      <c r="E64" s="33">
        <f>+VLOOKUP(A64,'[21]BASE DIF'!$A$2:$G$1048576,3,0)</f>
        <v>2.0491914776113229E-2</v>
      </c>
      <c r="F64" s="59">
        <f>+VLOOKUP(A64,'[21]BASE DIF'!$A$2:$G$1048576,4,0)</f>
        <v>1.1899603924560687E-2</v>
      </c>
      <c r="G64" s="18">
        <f>+VLOOKUP($A64,'[22]BASE PRODUCTIVIDAD'!$A$2:$H$1048576,2,0)</f>
        <v>101.13112747945195</v>
      </c>
      <c r="H64" s="33">
        <f>+VLOOKUP(A64,[24]BASE_TI!$A$2:$G$1048576,2,0)</f>
        <v>99.092349364857512</v>
      </c>
      <c r="I64" s="33">
        <f>+VLOOKUP(A64,[24]BASE_TI!$A$2:$G$1048576,3,0)</f>
        <v>97.754244830892262</v>
      </c>
      <c r="J64" s="33">
        <f>+VLOOKUP(A64,[24]BASE_TI!$A$2:$G$1048576,4,0)</f>
        <v>97.921709596708112</v>
      </c>
      <c r="K64" s="33">
        <f>+VLOOKUP(A64,'[23]BASE OTROS'!$A$2:$F$1048576,5,0)</f>
        <v>34.274082787615392</v>
      </c>
      <c r="L64" s="33">
        <f>+VLOOKUP(A64,[25]BASE_FISCAL!$A$2:$G$1048576,5,0)</f>
        <v>88.161610357712192</v>
      </c>
      <c r="M64" s="33">
        <f>+VLOOKUP(A64,[25]BASE_FISCAL!$A$2:$M$1048576,6,0)</f>
        <v>16.914417027000283</v>
      </c>
      <c r="N64" s="82">
        <f>+VLOOKUP($A64,[25]BASE_FISCAL!$A$2:$G$1048576,2,0)</f>
        <v>130.60048458104401</v>
      </c>
      <c r="O64" s="33">
        <f>+VLOOKUP($A64,[25]BASE_FISCAL!$A$2:$G$1048576,3,0)</f>
        <v>250.0816214391696</v>
      </c>
      <c r="P64" s="33">
        <f>+VLOOKUP($A64,[25]BASE_FISCAL!$A$2:$G$1048576,4,0)</f>
        <v>191.97389253034945</v>
      </c>
      <c r="Q64" s="18">
        <f>+VLOOKUP(A64,'[23]BASE OTROS'!$A$2:$F$1048576,2,0)</f>
        <v>32.352677726210707</v>
      </c>
      <c r="R64" s="33">
        <f>+VLOOKUP(A64,'[23]BASE OTROS'!$A$2:$D$1048576,4,0)</f>
        <v>29.68810275245502</v>
      </c>
      <c r="S64" s="33">
        <f>+VLOOKUP(A64,'[23]BASE OTROS'!$A$2:$D$1048576,3,0)</f>
        <v>1.3505750264612588</v>
      </c>
      <c r="T64" s="33">
        <f>+VLOOKUP(A64,[25]BASE_FISCAL!$A$2:$G$1048576,7,0)</f>
        <v>63.387128789498739</v>
      </c>
      <c r="U64" s="18">
        <f>+VLOOKUP($A64,'[22]BASE PRODUCTIVIDAD'!$A$2:$J$1048576,3,0)</f>
        <v>57.429871048684824</v>
      </c>
      <c r="V64" s="33">
        <f>+VLOOKUP(A64,'[21]BASE DIF'!$A$2:$G$1048576,5,0)</f>
        <v>-2.4706189255163657E-4</v>
      </c>
      <c r="W64" s="33">
        <f>+VLOOKUP(A64,'[21]BASE DIF'!$A$2:$G$1048576,6,0)</f>
        <v>-8.2951443227283761E-3</v>
      </c>
      <c r="X64" s="33">
        <f>+VLOOKUP(A64,'[21]BASE DIF'!$A$2:$G$1048576,7,0)</f>
        <v>2.2370033343182993E-2</v>
      </c>
      <c r="Y64" s="33">
        <f>+VLOOKUP($A64,[26]base_renta!$A$22:$I$1048576,6,0)</f>
        <v>13.957606955225843</v>
      </c>
      <c r="Z64" s="33">
        <f>+VLOOKUP($A64,[26]base_renta!$A$22:$I$1048576,7,0)</f>
        <v>22.37696676668433</v>
      </c>
      <c r="AA64" s="33">
        <f>+VLOOKUP(A64,'[23]BASE OTROS'!$A$2:$F$1048576,6,0)</f>
        <v>5.3385890589438763</v>
      </c>
      <c r="AB64" s="18">
        <f>+VLOOKUP($A64,'[22]BASE PRODUCTIVIDAD'!$A$2:$H$1048576,4,0)</f>
        <v>1.0034900406307226</v>
      </c>
      <c r="AC64" s="18">
        <f>+VLOOKUP($A64,'[22]BASE PRODUCTIVIDAD'!$A$2:$H$1048576,5,0)</f>
        <v>1.0048290886125617</v>
      </c>
      <c r="AD64" s="33">
        <f>+VLOOKUP(A64,[24]BASE_TI!$A:$G,5,0)</f>
        <v>81.472372064555387</v>
      </c>
      <c r="AE64" s="33">
        <f>+VLOOKUP(A64,[24]BASE_TI!$A:$G,6,0)</f>
        <v>89.24415792538565</v>
      </c>
      <c r="AF64" s="33">
        <f>+VLOOKUP($A64,[26]base_renta!$A$22:$I$1048576,2,0)</f>
        <v>-3.2280831764068894</v>
      </c>
      <c r="AG64" s="33">
        <f>+VLOOKUP($A64,[26]base_renta!$A$22:$I$1048576,3,0)</f>
        <v>-23.088078237434605</v>
      </c>
      <c r="AH64" s="33">
        <f>+VLOOKUP($A64,[26]base_renta!$A$22:$I$1048576,4,0)</f>
        <v>-74113.745893075524</v>
      </c>
      <c r="AI64" s="33">
        <f>+VLOOKUP($A64,[26]base_renta!$A$22:$I$1048576,5,0)</f>
        <v>-0.75036254271662473</v>
      </c>
      <c r="AJ64" s="33">
        <f>+VLOOKUP(A64,[24]BASE_TI!$A$2:$G$1048576,7,0)</f>
        <v>100.03479245687699</v>
      </c>
      <c r="AK64" s="33">
        <f>+VLOOKUP($A64,[26]base_renta!$A$22:$I$1048576,8,0)</f>
        <v>8.4193598114584844</v>
      </c>
      <c r="AL64" s="18">
        <f>+VLOOKUP($A64,'[22]BASE PRODUCTIVIDAD'!$A$2:$H$1048576,8,0)</f>
        <v>100.25093195682314</v>
      </c>
      <c r="AM64" s="18">
        <f>+VLOOKUP($A64,'[22]BASE PRODUCTIVIDAD'!$A$2:$H$1048576,6,0)</f>
        <v>1.0023319828079438</v>
      </c>
      <c r="AN64" s="18">
        <f>+VLOOKUP($A64,'[22]BASE PRODUCTIVIDAD'!$A$2:$H$1048576,7,0)</f>
        <v>1.003595161950475</v>
      </c>
      <c r="AO64" s="33">
        <f>+VLOOKUP($A64,[26]base_renta!$A$22:$I$1048576,9,0)</f>
        <v>-2408.6967415249546</v>
      </c>
      <c r="AP64" s="33">
        <f>+VLOOKUP(A64,[25]BASE_FISCAL!$A$2:$M$1048576,8,0)</f>
        <v>13.958508148387889</v>
      </c>
      <c r="AQ64" s="33">
        <f>+VLOOKUP(A64,[25]BASE_FISCAL!$A$2:$M$1048576,11,0)</f>
        <v>26.127323198938544</v>
      </c>
      <c r="AR64" s="33">
        <f>+VLOOKUP($A64,'[22]BASE PRODUCTIVIDAD'!$A$2:$I$1048576,9,0)</f>
        <v>99.917586390168637</v>
      </c>
      <c r="AS64" s="33">
        <f>+VLOOKUP($A64,'[22]BASE PRODUCTIVIDAD'!$A$2:$J$1048576,10,0)</f>
        <v>56.249194796353976</v>
      </c>
      <c r="AT64" s="33">
        <f>+VLOOKUP(A64,'[23]BASE OTROS'!$A$2:$G$1048576,7,0)</f>
        <v>180.19696969696972</v>
      </c>
      <c r="AU64" s="33">
        <f>+VLOOKUP($A64,'[21]BASE DIF'!$A$1:$I$1100,8,FALSE)</f>
        <v>3.8404830450143201E-2</v>
      </c>
      <c r="AV64" s="33">
        <f>+VLOOKUP($A64,'[21]BASE DIF'!$A$1:$I$1100,9,FALSE)</f>
        <v>3.6036201013264657E-2</v>
      </c>
      <c r="AW64" s="33">
        <f>+VLOOKUP(A64,[25]BASE_FISCAL!$A$2:$M$1048576,9,0)</f>
        <v>17.790164626918884</v>
      </c>
      <c r="AX64" s="33">
        <f>+VLOOKUP(A64,[25]BASE_FISCAL!$A$2:$M$1048576,10,0)</f>
        <v>34.071362955738579</v>
      </c>
      <c r="AY64" s="33">
        <f>+VLOOKUP($A64,'[21]BASE DIF'!$A$1:$K$1110,10,FALSE)</f>
        <v>-1.1685920709569933E-3</v>
      </c>
      <c r="AZ64" s="33">
        <f>+VLOOKUP($A64,'[21]BASE DIF'!$A$1:$K$1110,11,FALSE)</f>
        <v>-3.3251218497885107E-3</v>
      </c>
      <c r="BA64" s="33">
        <f>+VLOOKUP($A64,'[21]BASE DIF'!$A$1:$M$1110,12,FALSE)</f>
        <v>1.6851104898739977E-2</v>
      </c>
      <c r="BB64" s="33">
        <f>+VLOOKUP($A64,'[21]BASE DIF'!$A$1:$M$1110,13,FALSE)</f>
        <v>1.469457511990846E-2</v>
      </c>
      <c r="BC64" s="33">
        <f>+VLOOKUP(A64,'[23]BASE OTROS'!$A$2:$H$1048576,8,0)</f>
        <v>127.75754545454545</v>
      </c>
      <c r="BD64" s="73">
        <f>+VLOOKUP(A64,[24]BASE_TI!$A$2:$H$1048576,8,0)</f>
        <v>171.50424751954958</v>
      </c>
    </row>
    <row r="65" spans="1:56" x14ac:dyDescent="0.25">
      <c r="A65" s="35">
        <v>40513</v>
      </c>
      <c r="B65" s="33">
        <f>+VLOOKUP(A65,[20]DEPENDIENTE!$D:$E,2,0)</f>
        <v>100.58057393958238</v>
      </c>
      <c r="C65" s="33">
        <f>+VLOOKUP(A65,[20]DEPENDIENTE!$J:$K,2,0)</f>
        <v>98.241196174520908</v>
      </c>
      <c r="D65" s="33">
        <f>+VLOOKUP(A65,'[21]BASE DIF'!$A$2:$G$1048576,2,0)</f>
        <v>4.2070942241625442E-2</v>
      </c>
      <c r="E65" s="33">
        <f>+VLOOKUP(A65,'[21]BASE DIF'!$A$2:$G$1048576,3,0)</f>
        <v>1.6931393229509983E-2</v>
      </c>
      <c r="F65" s="59">
        <f>+VLOOKUP(A65,'[21]BASE DIF'!$A$2:$G$1048576,4,0)</f>
        <v>7.4722205984796286E-3</v>
      </c>
      <c r="G65" s="18">
        <f>+VLOOKUP($A65,'[22]BASE PRODUCTIVIDAD'!$A$2:$H$1048576,2,0)</f>
        <v>100.08759465920609</v>
      </c>
      <c r="H65" s="33">
        <f>+VLOOKUP(A65,[24]BASE_TI!$A$2:$G$1048576,2,0)</f>
        <v>104.38120485641858</v>
      </c>
      <c r="I65" s="33">
        <f>+VLOOKUP(A65,[24]BASE_TI!$A$2:$G$1048576,3,0)</f>
        <v>104.06678755887815</v>
      </c>
      <c r="J65" s="33">
        <f>+VLOOKUP(A65,[24]BASE_TI!$A$2:$G$1048576,4,0)</f>
        <v>104.76652535201458</v>
      </c>
      <c r="K65" s="33">
        <f>+VLOOKUP(A65,'[23]BASE OTROS'!$A$2:$F$1048576,5,0)</f>
        <v>34.575748534330089</v>
      </c>
      <c r="L65" s="33">
        <f>+VLOOKUP(A65,[25]BASE_FISCAL!$A$2:$G$1048576,5,0)</f>
        <v>89.363</v>
      </c>
      <c r="M65" s="33">
        <f>+VLOOKUP(A65,[25]BASE_FISCAL!$A$2:$M$1048576,6,0)</f>
        <v>16.892752768420536</v>
      </c>
      <c r="N65" s="82">
        <f>+VLOOKUP($A65,[25]BASE_FISCAL!$A$2:$G$1048576,2,0)</f>
        <v>129.81411688001867</v>
      </c>
      <c r="O65" s="33">
        <f>+VLOOKUP($A65,[25]BASE_FISCAL!$A$2:$G$1048576,3,0)</f>
        <v>253.09086055288299</v>
      </c>
      <c r="P65" s="33">
        <f>+VLOOKUP($A65,[25]BASE_FISCAL!$A$2:$G$1048576,4,0)</f>
        <v>215.28296556305403</v>
      </c>
      <c r="Q65" s="18">
        <f>+VLOOKUP(A65,'[23]BASE OTROS'!$A$2:$F$1048576,2,0)</f>
        <v>33.634330372413743</v>
      </c>
      <c r="R65" s="33">
        <f>+VLOOKUP(A65,'[23]BASE OTROS'!$A$2:$D$1048576,4,0)</f>
        <v>29.533425750047449</v>
      </c>
      <c r="S65" s="33">
        <f>+VLOOKUP(A65,'[23]BASE OTROS'!$A$2:$D$1048576,3,0)</f>
        <v>1.3712258429453366</v>
      </c>
      <c r="T65" s="33">
        <f>+VLOOKUP(A65,[25]BASE_FISCAL!$A$2:$G$1048576,7,0)</f>
        <v>62.86414577509759</v>
      </c>
      <c r="U65" s="18">
        <f>+VLOOKUP($A65,'[22]BASE PRODUCTIVIDAD'!$A$2:$J$1048576,3,0)</f>
        <v>57.509065666627244</v>
      </c>
      <c r="V65" s="33">
        <f>+VLOOKUP(A65,'[21]BASE DIF'!$A$2:$G$1048576,5,0)</f>
        <v>-4.1460774792549948E-3</v>
      </c>
      <c r="W65" s="33">
        <f>+VLOOKUP(A65,'[21]BASE DIF'!$A$2:$G$1048576,6,0)</f>
        <v>-1.240779811865278E-2</v>
      </c>
      <c r="X65" s="33">
        <f>+VLOOKUP(A65,'[21]BASE DIF'!$A$2:$G$1048576,7,0)</f>
        <v>1.9174820631791434E-2</v>
      </c>
      <c r="Y65" s="33">
        <f>+VLOOKUP($A65,[26]base_renta!$A$22:$I$1048576,6,0)</f>
        <v>13.802693447014317</v>
      </c>
      <c r="Z65" s="33">
        <f>+VLOOKUP($A65,[26]base_renta!$A$22:$I$1048576,7,0)</f>
        <v>22.583531179562648</v>
      </c>
      <c r="AA65" s="33">
        <f>+VLOOKUP(A65,'[23]BASE OTROS'!$A$2:$F$1048576,6,0)</f>
        <v>5.3455585396927807</v>
      </c>
      <c r="AB65" s="18">
        <f>+VLOOKUP($A65,'[22]BASE PRODUCTIVIDAD'!$A$2:$H$1048576,4,0)</f>
        <v>0.99819736975463236</v>
      </c>
      <c r="AC65" s="18">
        <f>+VLOOKUP($A65,'[22]BASE PRODUCTIVIDAD'!$A$2:$H$1048576,5,0)</f>
        <v>1.0010721446614059</v>
      </c>
      <c r="AD65" s="33">
        <f>+VLOOKUP(A65,[24]BASE_TI!$A:$G,5,0)</f>
        <v>90.62575524756582</v>
      </c>
      <c r="AE65" s="33">
        <f>+VLOOKUP(A65,[24]BASE_TI!$A:$G,6,0)</f>
        <v>100.58902827587663</v>
      </c>
      <c r="AF65" s="33">
        <f>+VLOOKUP($A65,[26]base_renta!$A$22:$I$1048576,2,0)</f>
        <v>-3.2717925961322787</v>
      </c>
      <c r="AG65" s="33">
        <f>+VLOOKUP($A65,[26]base_renta!$A$22:$I$1048576,3,0)</f>
        <v>-23.093527946212795</v>
      </c>
      <c r="AH65" s="33">
        <f>+VLOOKUP($A65,[26]base_renta!$A$22:$I$1048576,4,0)</f>
        <v>-76210.585339486279</v>
      </c>
      <c r="AI65" s="33">
        <f>+VLOOKUP($A65,[26]base_renta!$A$22:$I$1048576,5,0)</f>
        <v>-0.75053965825191593</v>
      </c>
      <c r="AJ65" s="33">
        <f>+VLOOKUP(A65,[24]BASE_TI!$A$2:$G$1048576,7,0)</f>
        <v>102.65132942514074</v>
      </c>
      <c r="AK65" s="33">
        <f>+VLOOKUP($A65,[26]base_renta!$A$22:$I$1048576,8,0)</f>
        <v>8.7808377325483331</v>
      </c>
      <c r="AL65" s="18">
        <f>+VLOOKUP($A65,'[22]BASE PRODUCTIVIDAD'!$A$2:$H$1048576,8,0)</f>
        <v>98.758438844115346</v>
      </c>
      <c r="AM65" s="18">
        <f>+VLOOKUP($A65,'[22]BASE PRODUCTIVIDAD'!$A$2:$H$1048576,6,0)</f>
        <v>0.98692104126203439</v>
      </c>
      <c r="AN65" s="18">
        <f>+VLOOKUP($A65,'[22]BASE PRODUCTIVIDAD'!$A$2:$H$1048576,7,0)</f>
        <v>0.99078586557191617</v>
      </c>
      <c r="AO65" s="33">
        <f>+VLOOKUP($A65,[26]base_renta!$A$22:$I$1048576,9,0)</f>
        <v>-2476.8440235333037</v>
      </c>
      <c r="AP65" s="33">
        <f>+VLOOKUP(A65,[25]BASE_FISCAL!$A$2:$M$1048576,8,0)</f>
        <v>13.959675139146816</v>
      </c>
      <c r="AQ65" s="33">
        <f>+VLOOKUP(A65,[25]BASE_FISCAL!$A$2:$M$1048576,11,0)</f>
        <v>28.862979346769656</v>
      </c>
      <c r="AR65" s="33">
        <f>+VLOOKUP($A65,'[22]BASE PRODUCTIVIDAD'!$A$2:$I$1048576,9,0)</f>
        <v>100.01828549979666</v>
      </c>
      <c r="AS65" s="33">
        <f>+VLOOKUP($A65,'[22]BASE PRODUCTIVIDAD'!$A$2:$J$1048576,10,0)</f>
        <v>56.670077886343186</v>
      </c>
      <c r="AT65" s="33">
        <f>+VLOOKUP(A65,'[23]BASE OTROS'!$A$2:$G$1048576,7,0)</f>
        <v>156.83945040466779</v>
      </c>
      <c r="AU65" s="33">
        <f>+VLOOKUP($A65,'[21]BASE DIF'!$A$1:$I$1100,8,FALSE)</f>
        <v>3.6014234504215592E-2</v>
      </c>
      <c r="AV65" s="33">
        <f>+VLOOKUP($A65,'[21]BASE DIF'!$A$1:$I$1100,9,FALSE)</f>
        <v>3.0244479119805101E-2</v>
      </c>
      <c r="AW65" s="33">
        <f>+VLOOKUP(A65,[25]BASE_FISCAL!$A$2:$M$1048576,9,0)</f>
        <v>17.403190653578651</v>
      </c>
      <c r="AX65" s="33">
        <f>+VLOOKUP(A65,[25]BASE_FISCAL!$A$2:$M$1048576,10,0)</f>
        <v>33.931699047056348</v>
      </c>
      <c r="AY65" s="33">
        <f>+VLOOKUP($A65,'[21]BASE DIF'!$A$1:$K$1110,10,FALSE)</f>
        <v>-1.9471508487898283E-3</v>
      </c>
      <c r="AZ65" s="33">
        <f>+VLOOKUP($A65,'[21]BASE DIF'!$A$1:$K$1110,11,FALSE)</f>
        <v>-7.3813716545672071E-3</v>
      </c>
      <c r="BA65" s="33">
        <f>+VLOOKUP($A65,'[21]BASE DIF'!$A$1:$M$1110,12,FALSE)</f>
        <v>1.3736794191676949E-2</v>
      </c>
      <c r="BB65" s="33">
        <f>+VLOOKUP($A65,'[21]BASE DIF'!$A$1:$M$1110,13,FALSE)</f>
        <v>8.3025733858995698E-3</v>
      </c>
      <c r="BC65" s="33">
        <f>+VLOOKUP(A65,'[23]BASE OTROS'!$A$2:$H$1048576,8,0)</f>
        <v>107.58236363636365</v>
      </c>
      <c r="BD65" s="73">
        <f>+VLOOKUP(A65,[24]BASE_TI!$A$2:$H$1048576,8,0)</f>
        <v>180.88478584472989</v>
      </c>
    </row>
    <row r="66" spans="1:56" x14ac:dyDescent="0.25">
      <c r="A66" s="35">
        <v>40603</v>
      </c>
      <c r="B66" s="33">
        <f>+VLOOKUP(A66,[20]DEPENDIENTE!$D:$E,2,0)</f>
        <v>101.38275067876656</v>
      </c>
      <c r="C66" s="33">
        <f>+VLOOKUP(A66,[20]DEPENDIENTE!$J:$K,2,0)</f>
        <v>98.247918436273835</v>
      </c>
      <c r="D66" s="33">
        <f>+VLOOKUP(A66,'[21]BASE DIF'!$A$2:$G$1048576,2,0)</f>
        <v>5.8869229554549873E-2</v>
      </c>
      <c r="E66" s="33">
        <f>+VLOOKUP(A66,'[21]BASE DIF'!$A$2:$G$1048576,3,0)</f>
        <v>2.0792643737737371E-2</v>
      </c>
      <c r="F66" s="59">
        <f>+VLOOKUP(A66,'[21]BASE DIF'!$A$2:$G$1048576,4,0)</f>
        <v>2.4961008024453335E-3</v>
      </c>
      <c r="G66" s="18">
        <f>+VLOOKUP($A66,'[22]BASE PRODUCTIVIDAD'!$A$2:$H$1048576,2,0)</f>
        <v>97.880516511937259</v>
      </c>
      <c r="H66" s="33">
        <f>+VLOOKUP(A66,[24]BASE_TI!$A$2:$G$1048576,2,0)</f>
        <v>110.25456124288333</v>
      </c>
      <c r="I66" s="33">
        <f>+VLOOKUP(A66,[24]BASE_TI!$A$2:$G$1048576,3,0)</f>
        <v>111.74376945939765</v>
      </c>
      <c r="J66" s="33">
        <f>+VLOOKUP(A66,[24]BASE_TI!$A$2:$G$1048576,4,0)</f>
        <v>112.68124910001409</v>
      </c>
      <c r="K66" s="33">
        <f>+VLOOKUP(A66,'[23]BASE OTROS'!$A$2:$F$1048576,5,0)</f>
        <v>35.332470180257495</v>
      </c>
      <c r="L66" s="33">
        <f>+VLOOKUP(A66,[25]BASE_FISCAL!$A$2:$G$1048576,5,0)</f>
        <v>90.545984713703703</v>
      </c>
      <c r="M66" s="33">
        <f>+VLOOKUP(A66,[25]BASE_FISCAL!$A$2:$M$1048576,6,0)</f>
        <v>16.920640470838759</v>
      </c>
      <c r="N66" s="82">
        <f>+VLOOKUP($A66,[25]BASE_FISCAL!$A$2:$G$1048576,2,0)</f>
        <v>127.4705927688611</v>
      </c>
      <c r="O66" s="33">
        <f>+VLOOKUP($A66,[25]BASE_FISCAL!$A$2:$G$1048576,3,0)</f>
        <v>257.17280670074075</v>
      </c>
      <c r="P66" s="33">
        <f>+VLOOKUP($A66,[25]BASE_FISCAL!$A$2:$G$1048576,4,0)</f>
        <v>212.60227399945839</v>
      </c>
      <c r="Q66" s="18">
        <f>+VLOOKUP(A66,'[23]BASE OTROS'!$A$2:$F$1048576,2,0)</f>
        <v>34.060589883113401</v>
      </c>
      <c r="R66" s="33">
        <f>+VLOOKUP(A66,'[23]BASE OTROS'!$A$2:$D$1048576,4,0)</f>
        <v>30.000120146875936</v>
      </c>
      <c r="S66" s="33">
        <f>+VLOOKUP(A66,'[23]BASE OTROS'!$A$2:$D$1048576,3,0)</f>
        <v>1.3115876510244902</v>
      </c>
      <c r="T66" s="33">
        <f>+VLOOKUP(A66,[25]BASE_FISCAL!$A$2:$G$1048576,7,0)</f>
        <v>62.377953226996539</v>
      </c>
      <c r="U66" s="18">
        <f>+VLOOKUP($A66,'[22]BASE PRODUCTIVIDAD'!$A$2:$J$1048576,3,0)</f>
        <v>56.102084472047409</v>
      </c>
      <c r="V66" s="33">
        <f>+VLOOKUP(A66,'[21]BASE DIF'!$A$2:$G$1048576,5,0)</f>
        <v>4.8555442205611143E-4</v>
      </c>
      <c r="W66" s="33">
        <f>+VLOOKUP(A66,'[21]BASE DIF'!$A$2:$G$1048576,6,0)</f>
        <v>-8.2501211238290573E-3</v>
      </c>
      <c r="X66" s="33">
        <f>+VLOOKUP(A66,'[21]BASE DIF'!$A$2:$G$1048576,7,0)</f>
        <v>2.2902322511072604E-2</v>
      </c>
      <c r="Y66" s="33">
        <f>+VLOOKUP($A66,[26]base_renta!$A$22:$I$1048576,6,0)</f>
        <v>13.36342040533631</v>
      </c>
      <c r="Z66" s="33">
        <f>+VLOOKUP($A66,[26]base_renta!$A$22:$I$1048576,7,0)</f>
        <v>22.775280646089602</v>
      </c>
      <c r="AA66" s="33">
        <f>+VLOOKUP(A66,'[23]BASE OTROS'!$A$2:$F$1048576,6,0)</f>
        <v>5.4562695158907255</v>
      </c>
      <c r="AB66" s="18">
        <f>+VLOOKUP($A66,'[22]BASE PRODUCTIVIDAD'!$A$2:$H$1048576,4,0)</f>
        <v>0.99039445634720236</v>
      </c>
      <c r="AC66" s="18">
        <f>+VLOOKUP($A66,'[22]BASE PRODUCTIVIDAD'!$A$2:$H$1048576,5,0)</f>
        <v>0.98445290210783742</v>
      </c>
      <c r="AD66" s="33">
        <f>+VLOOKUP(A66,[24]BASE_TI!$A:$G,5,0)</f>
        <v>102.98677693744661</v>
      </c>
      <c r="AE66" s="33">
        <f>+VLOOKUP(A66,[24]BASE_TI!$A:$G,6,0)</f>
        <v>120.09129697321173</v>
      </c>
      <c r="AF66" s="33">
        <f>+VLOOKUP($A66,[26]base_renta!$A$22:$I$1048576,2,0)</f>
        <v>-3.1932661255144232</v>
      </c>
      <c r="AG66" s="33">
        <f>+VLOOKUP($A66,[26]base_renta!$A$22:$I$1048576,3,0)</f>
        <v>-22.811542209038066</v>
      </c>
      <c r="AH66" s="33">
        <f>+VLOOKUP($A66,[26]base_renta!$A$22:$I$1048576,4,0)</f>
        <v>-77385.474916989406</v>
      </c>
      <c r="AI66" s="33">
        <f>+VLOOKUP($A66,[26]base_renta!$A$22:$I$1048576,5,0)</f>
        <v>-0.74137512179373721</v>
      </c>
      <c r="AJ66" s="33">
        <f>+VLOOKUP(A66,[24]BASE_TI!$A$2:$G$1048576,7,0)</f>
        <v>108.59815683842467</v>
      </c>
      <c r="AK66" s="33">
        <f>+VLOOKUP($A66,[26]base_renta!$A$22:$I$1048576,8,0)</f>
        <v>9.4118602407532954</v>
      </c>
      <c r="AL66" s="18">
        <f>+VLOOKUP($A66,'[22]BASE PRODUCTIVIDAD'!$A$2:$H$1048576,8,0)</f>
        <v>96.641868118441238</v>
      </c>
      <c r="AM66" s="18">
        <f>+VLOOKUP($A66,'[22]BASE PRODUCTIVIDAD'!$A$2:$H$1048576,6,0)</f>
        <v>0.96501763095787729</v>
      </c>
      <c r="AN66" s="18">
        <f>+VLOOKUP($A66,'[22]BASE PRODUCTIVIDAD'!$A$2:$H$1048576,7,0)</f>
        <v>0.96443654760095965</v>
      </c>
      <c r="AO66" s="33">
        <f>+VLOOKUP($A66,[26]base_renta!$A$22:$I$1048576,9,0)</f>
        <v>-2515.0279348021554</v>
      </c>
      <c r="AP66" s="33">
        <f>+VLOOKUP(A66,[25]BASE_FISCAL!$A$2:$M$1048576,8,0)</f>
        <v>13.91510201477104</v>
      </c>
      <c r="AQ66" s="33">
        <f>+VLOOKUP(A66,[25]BASE_FISCAL!$A$2:$M$1048576,11,0)</f>
        <v>27.898517957525758</v>
      </c>
      <c r="AR66" s="33">
        <f>+VLOOKUP($A66,'[22]BASE PRODUCTIVIDAD'!$A$2:$I$1048576,9,0)</f>
        <v>99.524046362652513</v>
      </c>
      <c r="AS66" s="33">
        <f>+VLOOKUP($A66,'[22]BASE PRODUCTIVIDAD'!$A$2:$J$1048576,10,0)</f>
        <v>56.666215169685529</v>
      </c>
      <c r="AT66" s="33">
        <f>+VLOOKUP(A66,'[23]BASE OTROS'!$A$2:$G$1048576,7,0)</f>
        <v>150.61411318150448</v>
      </c>
      <c r="AU66" s="33">
        <f>+VLOOKUP($A66,'[21]BASE DIF'!$A$1:$I$1100,8,FALSE)</f>
        <v>4.0417289828258429E-2</v>
      </c>
      <c r="AV66" s="33">
        <f>+VLOOKUP($A66,'[21]BASE DIF'!$A$1:$I$1100,9,FALSE)</f>
        <v>3.4521856778934934E-2</v>
      </c>
      <c r="AW66" s="33">
        <f>+VLOOKUP(A66,[25]BASE_FISCAL!$A$2:$M$1048576,9,0)</f>
        <v>16.716281071060372</v>
      </c>
      <c r="AX66" s="33">
        <f>+VLOOKUP(A66,[25]BASE_FISCAL!$A$2:$M$1048576,10,0)</f>
        <v>33.74240119465253</v>
      </c>
      <c r="AY66" s="33">
        <f>+VLOOKUP($A66,'[21]BASE DIF'!$A$1:$K$1110,10,FALSE)</f>
        <v>3.093602148781821E-3</v>
      </c>
      <c r="AZ66" s="33">
        <f>+VLOOKUP($A66,'[21]BASE DIF'!$A$1:$K$1110,11,FALSE)</f>
        <v>-2.5799554333573449E-3</v>
      </c>
      <c r="BA66" s="33">
        <f>+VLOOKUP($A66,'[21]BASE DIF'!$A$1:$M$1110,12,FALSE)</f>
        <v>1.8155013466932268E-2</v>
      </c>
      <c r="BB66" s="33">
        <f>+VLOOKUP($A66,'[21]BASE DIF'!$A$1:$M$1110,13,FALSE)</f>
        <v>1.2481455884793102E-2</v>
      </c>
      <c r="BC66" s="33">
        <f>+VLOOKUP(A66,'[23]BASE OTROS'!$A$2:$H$1048576,8,0)</f>
        <v>115.11868749999998</v>
      </c>
      <c r="BD66" s="73">
        <f>+VLOOKUP(A66,[24]BASE_TI!$A$2:$H$1048576,8,0)</f>
        <v>197.99401053181029</v>
      </c>
    </row>
    <row r="67" spans="1:56" x14ac:dyDescent="0.25">
      <c r="A67" s="35">
        <v>40695</v>
      </c>
      <c r="B67" s="33">
        <f>+VLOOKUP(A67,[20]DEPENDIENTE!$D:$E,2,0)</f>
        <v>99.301266408192248</v>
      </c>
      <c r="C67" s="33">
        <f>+VLOOKUP(A67,[20]DEPENDIENTE!$J:$K,2,0)</f>
        <v>95.005164455478123</v>
      </c>
      <c r="D67" s="33">
        <f>+VLOOKUP(A67,'[21]BASE DIF'!$A$2:$G$1048576,2,0)</f>
        <v>7.9194350784450473E-2</v>
      </c>
      <c r="E67" s="33">
        <f>+VLOOKUP(A67,'[21]BASE DIF'!$A$2:$G$1048576,3,0)</f>
        <v>3.8730363376478838E-2</v>
      </c>
      <c r="F67" s="59">
        <f>+VLOOKUP(A67,'[21]BASE DIF'!$A$2:$G$1048576,4,0)</f>
        <v>8.4910061038128148E-3</v>
      </c>
      <c r="G67" s="18">
        <f>+VLOOKUP($A67,'[22]BASE PRODUCTIVIDAD'!$A$2:$H$1048576,2,0)</f>
        <v>97.236000390870487</v>
      </c>
      <c r="H67" s="33">
        <f>+VLOOKUP(A67,[24]BASE_TI!$A$2:$G$1048576,2,0)</f>
        <v>118.72020829816195</v>
      </c>
      <c r="I67" s="33">
        <f>+VLOOKUP(A67,[24]BASE_TI!$A$2:$G$1048576,3,0)</f>
        <v>118.49890494217405</v>
      </c>
      <c r="J67" s="33">
        <f>+VLOOKUP(A67,[24]BASE_TI!$A$2:$G$1048576,4,0)</f>
        <v>124.60139878194605</v>
      </c>
      <c r="K67" s="33">
        <f>+VLOOKUP(A67,'[23]BASE OTROS'!$A$2:$F$1048576,5,0)</f>
        <v>36.178001224803864</v>
      </c>
      <c r="L67" s="33">
        <f>+VLOOKUP(A67,[25]BASE_FISCAL!$A$2:$G$1048576,5,0)</f>
        <v>92.06593510125569</v>
      </c>
      <c r="M67" s="33">
        <f>+VLOOKUP(A67,[25]BASE_FISCAL!$A$2:$M$1048576,6,0)</f>
        <v>16.947525265403272</v>
      </c>
      <c r="N67" s="82">
        <f>+VLOOKUP($A67,[25]BASE_FISCAL!$A$2:$G$1048576,2,0)</f>
        <v>128.07068824734503</v>
      </c>
      <c r="O67" s="33">
        <f>+VLOOKUP($A67,[25]BASE_FISCAL!$A$2:$G$1048576,3,0)</f>
        <v>257.35088716105923</v>
      </c>
      <c r="P67" s="33">
        <f>+VLOOKUP($A67,[25]BASE_FISCAL!$A$2:$G$1048576,4,0)</f>
        <v>219.1790557198434</v>
      </c>
      <c r="Q67" s="18">
        <f>+VLOOKUP(A67,'[23]BASE OTROS'!$A$2:$F$1048576,2,0)</f>
        <v>34.8263201312799</v>
      </c>
      <c r="R67" s="33">
        <f>+VLOOKUP(A67,'[23]BASE OTROS'!$A$2:$D$1048576,4,0)</f>
        <v>29.845255541881883</v>
      </c>
      <c r="S67" s="33">
        <f>+VLOOKUP(A67,'[23]BASE OTROS'!$A$2:$D$1048576,3,0)</f>
        <v>1.1772604471185972</v>
      </c>
      <c r="T67" s="33">
        <f>+VLOOKUP(A67,[25]BASE_FISCAL!$A$2:$G$1048576,7,0)</f>
        <v>61.496735688021296</v>
      </c>
      <c r="U67" s="18">
        <f>+VLOOKUP($A67,'[22]BASE PRODUCTIVIDAD'!$A$2:$J$1048576,3,0)</f>
        <v>56.168911618638674</v>
      </c>
      <c r="V67" s="33">
        <f>+VLOOKUP(A67,'[21]BASE DIF'!$A$2:$G$1048576,5,0)</f>
        <v>1.960920847314418E-2</v>
      </c>
      <c r="W67" s="33">
        <f>+VLOOKUP(A67,'[21]BASE DIF'!$A$2:$G$1048576,6,0)</f>
        <v>9.4114068599026046E-3</v>
      </c>
      <c r="X67" s="33">
        <f>+VLOOKUP(A67,'[21]BASE DIF'!$A$2:$G$1048576,7,0)</f>
        <v>4.0635192141762255E-2</v>
      </c>
      <c r="Y67" s="33">
        <f>+VLOOKUP($A67,[26]base_renta!$A$22:$I$1048576,6,0)</f>
        <v>12.63761539150341</v>
      </c>
      <c r="Z67" s="33">
        <f>+VLOOKUP($A67,[26]base_renta!$A$22:$I$1048576,7,0)</f>
        <v>21.953626177323844</v>
      </c>
      <c r="AA67" s="33">
        <f>+VLOOKUP(A67,'[23]BASE OTROS'!$A$2:$F$1048576,6,0)</f>
        <v>5.562683080227365</v>
      </c>
      <c r="AB67" s="18">
        <f>+VLOOKUP($A67,'[22]BASE PRODUCTIVIDAD'!$A$2:$H$1048576,4,0)</f>
        <v>0.98669405681566957</v>
      </c>
      <c r="AC67" s="18">
        <f>+VLOOKUP($A67,'[22]BASE PRODUCTIVIDAD'!$A$2:$H$1048576,5,0)</f>
        <v>0.98259322474402022</v>
      </c>
      <c r="AD67" s="33">
        <f>+VLOOKUP(A67,[24]BASE_TI!$A:$G,5,0)</f>
        <v>118.95243613429486</v>
      </c>
      <c r="AE67" s="33">
        <f>+VLOOKUP(A67,[24]BASE_TI!$A:$G,6,0)</f>
        <v>131.64701928816211</v>
      </c>
      <c r="AF67" s="33">
        <f>+VLOOKUP($A67,[26]base_renta!$A$22:$I$1048576,2,0)</f>
        <v>-3.0169177187253662</v>
      </c>
      <c r="AG67" s="33">
        <f>+VLOOKUP($A67,[26]base_renta!$A$22:$I$1048576,3,0)</f>
        <v>-22.305214111683792</v>
      </c>
      <c r="AH67" s="33">
        <f>+VLOOKUP($A67,[26]base_renta!$A$22:$I$1048576,4,0)</f>
        <v>-78810.32298456812</v>
      </c>
      <c r="AI67" s="33">
        <f>+VLOOKUP($A67,[26]base_renta!$A$22:$I$1048576,5,0)</f>
        <v>-0.72491945862972329</v>
      </c>
      <c r="AJ67" s="33">
        <f>+VLOOKUP(A67,[24]BASE_TI!$A$2:$G$1048576,7,0)</f>
        <v>112.500225506208</v>
      </c>
      <c r="AK67" s="33">
        <f>+VLOOKUP($A67,[26]base_renta!$A$22:$I$1048576,8,0)</f>
        <v>9.3160107858204366</v>
      </c>
      <c r="AL67" s="18">
        <f>+VLOOKUP($A67,'[22]BASE PRODUCTIVIDAD'!$A$2:$H$1048576,8,0)</f>
        <v>95.809861898293008</v>
      </c>
      <c r="AM67" s="18">
        <f>+VLOOKUP($A67,'[22]BASE PRODUCTIVIDAD'!$A$2:$H$1048576,6,0)</f>
        <v>0.95600479071550493</v>
      </c>
      <c r="AN67" s="18">
        <f>+VLOOKUP($A67,'[22]BASE PRODUCTIVIDAD'!$A$2:$H$1048576,7,0)</f>
        <v>0.95786095608476074</v>
      </c>
      <c r="AO67" s="33">
        <f>+VLOOKUP($A67,[26]base_renta!$A$22:$I$1048576,9,0)</f>
        <v>-2561.3354969984639</v>
      </c>
      <c r="AP67" s="33">
        <f>+VLOOKUP(A67,[25]BASE_FISCAL!$A$2:$M$1048576,8,0)</f>
        <v>13.923174582447654</v>
      </c>
      <c r="AQ67" s="33">
        <f>+VLOOKUP(A67,[25]BASE_FISCAL!$A$2:$M$1048576,11,0)</f>
        <v>28.071320077324664</v>
      </c>
      <c r="AR67" s="33">
        <f>+VLOOKUP($A67,'[22]BASE PRODUCTIVIDAD'!$A$2:$I$1048576,9,0)</f>
        <v>99.057220023884625</v>
      </c>
      <c r="AS67" s="33">
        <f>+VLOOKUP($A67,'[22]BASE PRODUCTIVIDAD'!$A$2:$J$1048576,10,0)</f>
        <v>56.786494235329812</v>
      </c>
      <c r="AT67" s="33">
        <f>+VLOOKUP(A67,'[23]BASE OTROS'!$A$2:$G$1048576,7,0)</f>
        <v>147.91702741702741</v>
      </c>
      <c r="AU67" s="33">
        <f>+VLOOKUP($A67,'[21]BASE DIF'!$A$1:$I$1100,8,FALSE)</f>
        <v>5.3335088183341539E-2</v>
      </c>
      <c r="AV67" s="33">
        <f>+VLOOKUP($A67,'[21]BASE DIF'!$A$1:$I$1100,9,FALSE)</f>
        <v>3.6904149437818612E-2</v>
      </c>
      <c r="AW67" s="33">
        <f>+VLOOKUP(A67,[25]BASE_FISCAL!$A$2:$M$1048576,9,0)</f>
        <v>16.399494166459526</v>
      </c>
      <c r="AX67" s="33">
        <f>+VLOOKUP(A67,[25]BASE_FISCAL!$A$2:$M$1048576,10,0)</f>
        <v>32.948115884415358</v>
      </c>
      <c r="AY67" s="33">
        <f>+VLOOKUP($A67,'[21]BASE DIF'!$A$1:$K$1110,10,FALSE)</f>
        <v>2.4726351255163179E-2</v>
      </c>
      <c r="AZ67" s="33">
        <f>+VLOOKUP($A67,'[21]BASE DIF'!$A$1:$K$1110,11,FALSE)</f>
        <v>8.8312137152561677E-3</v>
      </c>
      <c r="BA67" s="33">
        <f>+VLOOKUP($A67,'[21]BASE DIF'!$A$1:$M$1110,12,FALSE)</f>
        <v>3.9518053996865921E-2</v>
      </c>
      <c r="BB67" s="33">
        <f>+VLOOKUP($A67,'[21]BASE DIF'!$A$1:$M$1110,13,FALSE)</f>
        <v>2.3622916456958909E-2</v>
      </c>
      <c r="BC67" s="33">
        <f>+VLOOKUP(A67,'[23]BASE OTROS'!$A$2:$H$1048576,8,0)</f>
        <v>103.69733846153846</v>
      </c>
      <c r="BD67" s="73">
        <f>+VLOOKUP(A67,[24]BASE_TI!$A$2:$H$1048576,8,0)</f>
        <v>202.96073791032902</v>
      </c>
    </row>
    <row r="68" spans="1:56" x14ac:dyDescent="0.25">
      <c r="A68" s="35">
        <v>40787</v>
      </c>
      <c r="B68" s="33">
        <f>+VLOOKUP(A68,[20]DEPENDIENTE!$D:$E,2,0)</f>
        <v>98.766203982972684</v>
      </c>
      <c r="C68" s="33">
        <f>+VLOOKUP(A68,[20]DEPENDIENTE!$J:$K,2,0)</f>
        <v>94.644882381610998</v>
      </c>
      <c r="D68" s="33">
        <f>+VLOOKUP(A68,'[21]BASE DIF'!$A$2:$G$1048576,2,0)</f>
        <v>8.3933515266634062E-2</v>
      </c>
      <c r="E68" s="33">
        <f>+VLOOKUP(A68,'[21]BASE DIF'!$A$2:$G$1048576,3,0)</f>
        <v>4.2331138768687326E-2</v>
      </c>
      <c r="F68" s="59">
        <f>+VLOOKUP(A68,'[21]BASE DIF'!$A$2:$G$1048576,4,0)</f>
        <v>9.2891709813254231E-3</v>
      </c>
      <c r="G68" s="18">
        <f>+VLOOKUP($A68,'[22]BASE PRODUCTIVIDAD'!$A$2:$H$1048576,2,0)</f>
        <v>96.365492332401857</v>
      </c>
      <c r="H68" s="33">
        <f>+VLOOKUP(A68,[24]BASE_TI!$A$2:$G$1048576,2,0)</f>
        <v>115.77702353928754</v>
      </c>
      <c r="I68" s="33">
        <f>+VLOOKUP(A68,[24]BASE_TI!$A$2:$G$1048576,3,0)</f>
        <v>116.31978283189805</v>
      </c>
      <c r="J68" s="33">
        <f>+VLOOKUP(A68,[24]BASE_TI!$A$2:$G$1048576,4,0)</f>
        <v>120.36140798886423</v>
      </c>
      <c r="K68" s="33">
        <f>+VLOOKUP(A68,'[23]BASE OTROS'!$A$2:$F$1048576,5,0)</f>
        <v>36.848016739140022</v>
      </c>
      <c r="L68" s="33">
        <f>+VLOOKUP(A68,[25]BASE_FISCAL!$A$2:$G$1048576,5,0)</f>
        <v>93.683848226402702</v>
      </c>
      <c r="M68" s="33">
        <f>+VLOOKUP(A68,[25]BASE_FISCAL!$A$2:$M$1048576,6,0)</f>
        <v>17.009509831453691</v>
      </c>
      <c r="N68" s="82">
        <f>+VLOOKUP($A68,[25]BASE_FISCAL!$A$2:$G$1048576,2,0)</f>
        <v>134.29390562808396</v>
      </c>
      <c r="O68" s="33">
        <f>+VLOOKUP($A68,[25]BASE_FISCAL!$A$2:$G$1048576,3,0)</f>
        <v>260.76628587988421</v>
      </c>
      <c r="P68" s="33">
        <f>+VLOOKUP($A68,[25]BASE_FISCAL!$A$2:$G$1048576,4,0)</f>
        <v>244.74068176168063</v>
      </c>
      <c r="Q68" s="18">
        <f>+VLOOKUP(A68,'[23]BASE OTROS'!$A$2:$F$1048576,2,0)</f>
        <v>35.464087774799317</v>
      </c>
      <c r="R68" s="33">
        <f>+VLOOKUP(A68,'[23]BASE OTROS'!$A$2:$D$1048576,4,0)</f>
        <v>29.725382790457399</v>
      </c>
      <c r="S68" s="33">
        <f>+VLOOKUP(A68,'[23]BASE OTROS'!$A$2:$D$1048576,3,0)</f>
        <v>1.1788443072874482</v>
      </c>
      <c r="T68" s="33">
        <f>+VLOOKUP(A68,[25]BASE_FISCAL!$A$2:$G$1048576,7,0)</f>
        <v>60.763990327401054</v>
      </c>
      <c r="U68" s="18">
        <f>+VLOOKUP($A68,'[22]BASE PRODUCTIVIDAD'!$A$2:$J$1048576,3,0)</f>
        <v>55.754994261237378</v>
      </c>
      <c r="V68" s="33">
        <f>+VLOOKUP(A68,'[21]BASE DIF'!$A$2:$G$1048576,5,0)</f>
        <v>2.5841671721197557E-2</v>
      </c>
      <c r="W68" s="33">
        <f>+VLOOKUP(A68,'[21]BASE DIF'!$A$2:$G$1048576,6,0)</f>
        <v>1.375951308429757E-2</v>
      </c>
      <c r="X68" s="33">
        <f>+VLOOKUP(A68,'[21]BASE DIF'!$A$2:$G$1048576,7,0)</f>
        <v>4.4534442809462171E-2</v>
      </c>
      <c r="Y68" s="33">
        <f>+VLOOKUP($A68,[26]base_renta!$A$22:$I$1048576,6,0)</f>
        <v>12.692112700464325</v>
      </c>
      <c r="Z68" s="33">
        <f>+VLOOKUP($A68,[26]base_renta!$A$22:$I$1048576,7,0)</f>
        <v>22.049391720646813</v>
      </c>
      <c r="AA68" s="33">
        <f>+VLOOKUP(A68,'[23]BASE OTROS'!$A$2:$F$1048576,6,0)</f>
        <v>5.6273615073547534</v>
      </c>
      <c r="AB68" s="18">
        <f>+VLOOKUP($A68,'[22]BASE PRODUCTIVIDAD'!$A$2:$H$1048576,4,0)</f>
        <v>0.97647752814713573</v>
      </c>
      <c r="AC68" s="18">
        <f>+VLOOKUP($A68,'[22]BASE PRODUCTIVIDAD'!$A$2:$H$1048576,5,0)</f>
        <v>0.97439544534121858</v>
      </c>
      <c r="AD68" s="33">
        <f>+VLOOKUP(A68,[24]BASE_TI!$A:$G,5,0)</f>
        <v>108.90556663655637</v>
      </c>
      <c r="AE68" s="33">
        <f>+VLOOKUP(A68,[24]BASE_TI!$A:$G,6,0)</f>
        <v>125.32186556166863</v>
      </c>
      <c r="AF68" s="33">
        <f>+VLOOKUP($A68,[26]base_renta!$A$22:$I$1048576,2,0)</f>
        <v>-3.0299117629956243</v>
      </c>
      <c r="AG68" s="33">
        <f>+VLOOKUP($A68,[26]base_renta!$A$22:$I$1048576,3,0)</f>
        <v>-22.290526418407012</v>
      </c>
      <c r="AH68" s="33">
        <f>+VLOOKUP($A68,[26]base_renta!$A$22:$I$1048576,4,0)</f>
        <v>-81416.629704783831</v>
      </c>
      <c r="AI68" s="33">
        <f>+VLOOKUP($A68,[26]base_renta!$A$22:$I$1048576,5,0)</f>
        <v>-0.72444210859822789</v>
      </c>
      <c r="AJ68" s="33">
        <f>+VLOOKUP(A68,[24]BASE_TI!$A$2:$G$1048576,7,0)</f>
        <v>112.98558374325651</v>
      </c>
      <c r="AK68" s="33">
        <f>+VLOOKUP($A68,[26]base_renta!$A$22:$I$1048576,8,0)</f>
        <v>9.3572790201824887</v>
      </c>
      <c r="AL68" s="18">
        <f>+VLOOKUP($A68,'[22]BASE PRODUCTIVIDAD'!$A$2:$H$1048576,8,0)</f>
        <v>93.921854447473024</v>
      </c>
      <c r="AM68" s="18">
        <f>+VLOOKUP($A68,'[22]BASE PRODUCTIVIDAD'!$A$2:$H$1048576,6,0)</f>
        <v>0.93682110081577974</v>
      </c>
      <c r="AN68" s="18">
        <f>+VLOOKUP($A68,'[22]BASE PRODUCTIVIDAD'!$A$2:$H$1048576,7,0)</f>
        <v>0.94098161180782658</v>
      </c>
      <c r="AO68" s="33">
        <f>+VLOOKUP($A68,[26]base_renta!$A$22:$I$1048576,9,0)</f>
        <v>-2646.0404654054751</v>
      </c>
      <c r="AP68" s="33">
        <f>+VLOOKUP(A68,[25]BASE_FISCAL!$A$2:$M$1048576,8,0)</f>
        <v>13.898015319624168</v>
      </c>
      <c r="AQ68" s="33">
        <f>+VLOOKUP(A68,[25]BASE_FISCAL!$A$2:$M$1048576,11,0)</f>
        <v>30.512424320737136</v>
      </c>
      <c r="AR68" s="33">
        <f>+VLOOKUP($A68,'[22]BASE PRODUCTIVIDAD'!$A$2:$I$1048576,9,0)</f>
        <v>97.874022157194247</v>
      </c>
      <c r="AS68" s="33">
        <f>+VLOOKUP($A68,'[22]BASE PRODUCTIVIDAD'!$A$2:$J$1048576,10,0)</f>
        <v>56.370502040442105</v>
      </c>
      <c r="AT68" s="33">
        <f>+VLOOKUP(A68,'[23]BASE OTROS'!$A$2:$G$1048576,7,0)</f>
        <v>175.45285149632977</v>
      </c>
      <c r="AU68" s="33">
        <f>+VLOOKUP($A68,'[21]BASE DIF'!$A$1:$I$1100,8,FALSE)</f>
        <v>5.3150902067728989E-2</v>
      </c>
      <c r="AV68" s="33">
        <f>+VLOOKUP($A68,'[21]BASE DIF'!$A$1:$I$1100,9,FALSE)</f>
        <v>3.4252413942303273E-2</v>
      </c>
      <c r="AW68" s="33">
        <f>+VLOOKUP(A68,[25]BASE_FISCAL!$A$2:$M$1048576,9,0)</f>
        <v>16.774857622989806</v>
      </c>
      <c r="AX68" s="33">
        <f>+VLOOKUP(A68,[25]BASE_FISCAL!$A$2:$M$1048576,10,0)</f>
        <v>32.554345160164971</v>
      </c>
      <c r="AY68" s="33">
        <f>+VLOOKUP($A68,'[21]BASE DIF'!$A$1:$K$1110,10,FALSE)</f>
        <v>2.6918393817674208E-2</v>
      </c>
      <c r="AZ68" s="33">
        <f>+VLOOKUP($A68,'[21]BASE DIF'!$A$1:$K$1110,11,FALSE)</f>
        <v>8.4622550130159686E-3</v>
      </c>
      <c r="BA68" s="33">
        <f>+VLOOKUP($A68,'[21]BASE DIF'!$A$1:$M$1110,12,FALSE)</f>
        <v>4.4463678967307185E-2</v>
      </c>
      <c r="BB68" s="33">
        <f>+VLOOKUP($A68,'[21]BASE DIF'!$A$1:$M$1110,13,FALSE)</f>
        <v>2.6007540162648946E-2</v>
      </c>
      <c r="BC68" s="33">
        <f>+VLOOKUP(A68,'[23]BASE OTROS'!$A$2:$H$1048576,8,0)</f>
        <v>143.36034848484849</v>
      </c>
      <c r="BD68" s="73">
        <f>+VLOOKUP(A68,[24]BASE_TI!$A$2:$H$1048576,8,0)</f>
        <v>198.17386230310331</v>
      </c>
    </row>
    <row r="69" spans="1:56" x14ac:dyDescent="0.25">
      <c r="A69" s="35">
        <v>40878</v>
      </c>
      <c r="B69" s="33">
        <f>+VLOOKUP(A69,[20]DEPENDIENTE!$D:$E,2,0)</f>
        <v>102.98560338638345</v>
      </c>
      <c r="C69" s="33">
        <f>+VLOOKUP(A69,[20]DEPENDIENTE!$J:$K,2,0)</f>
        <v>100.54345824675335</v>
      </c>
      <c r="D69" s="33">
        <f>+VLOOKUP(A69,'[21]BASE DIF'!$A$2:$G$1048576,2,0)</f>
        <v>7.9237783788673299E-2</v>
      </c>
      <c r="E69" s="33">
        <f>+VLOOKUP(A69,'[21]BASE DIF'!$A$2:$G$1048576,3,0)</f>
        <v>3.856132642813459E-2</v>
      </c>
      <c r="F69" s="59">
        <f>+VLOOKUP(A69,'[21]BASE DIF'!$A$2:$G$1048576,4,0)</f>
        <v>1.0311341073051095E-2</v>
      </c>
      <c r="G69" s="18">
        <f>+VLOOKUP($A69,'[22]BASE PRODUCTIVIDAD'!$A$2:$H$1048576,2,0)</f>
        <v>96.015711109748878</v>
      </c>
      <c r="H69" s="33">
        <f>+VLOOKUP(A69,[24]BASE_TI!$A$2:$G$1048576,2,0)</f>
        <v>117.39650280818591</v>
      </c>
      <c r="I69" s="33">
        <f>+VLOOKUP(A69,[24]BASE_TI!$A$2:$G$1048576,3,0)</f>
        <v>122.08735355381688</v>
      </c>
      <c r="J69" s="33">
        <f>+VLOOKUP(A69,[24]BASE_TI!$A$2:$G$1048576,4,0)</f>
        <v>123.91588147214678</v>
      </c>
      <c r="K69" s="33">
        <f>+VLOOKUP(A69,'[23]BASE OTROS'!$A$2:$F$1048576,5,0)</f>
        <v>37.691125691616421</v>
      </c>
      <c r="L69" s="33">
        <f>+VLOOKUP(A69,[25]BASE_FISCAL!$A$2:$G$1048576,5,0)</f>
        <v>95.151000000000096</v>
      </c>
      <c r="M69" s="33">
        <f>+VLOOKUP(A69,[25]BASE_FISCAL!$A$2:$M$1048576,6,0)</f>
        <v>17.021858949933169</v>
      </c>
      <c r="N69" s="82">
        <f>+VLOOKUP($A69,[25]BASE_FISCAL!$A$2:$G$1048576,2,0)</f>
        <v>143.63166543288273</v>
      </c>
      <c r="O69" s="33">
        <f>+VLOOKUP($A69,[25]BASE_FISCAL!$A$2:$G$1048576,3,0)</f>
        <v>264.13073550636324</v>
      </c>
      <c r="P69" s="33">
        <f>+VLOOKUP($A69,[25]BASE_FISCAL!$A$2:$G$1048576,4,0)</f>
        <v>231.7626972579186</v>
      </c>
      <c r="Q69" s="18">
        <f>+VLOOKUP(A69,'[23]BASE OTROS'!$A$2:$F$1048576,2,0)</f>
        <v>35.903246233298859</v>
      </c>
      <c r="R69" s="33">
        <f>+VLOOKUP(A69,'[23]BASE OTROS'!$A$2:$D$1048576,4,0)</f>
        <v>29.029941063983401</v>
      </c>
      <c r="S69" s="33">
        <f>+VLOOKUP(A69,'[23]BASE OTROS'!$A$2:$D$1048576,3,0)</f>
        <v>1.2003408784863774</v>
      </c>
      <c r="T69" s="33">
        <f>+VLOOKUP(A69,[25]BASE_FISCAL!$A$2:$G$1048576,7,0)</f>
        <v>60.432256422163256</v>
      </c>
      <c r="U69" s="18">
        <f>+VLOOKUP($A69,'[22]BASE PRODUCTIVIDAD'!$A$2:$J$1048576,3,0)</f>
        <v>56.019134301179953</v>
      </c>
      <c r="V69" s="33">
        <f>+VLOOKUP(A69,'[21]BASE DIF'!$A$2:$G$1048576,5,0)</f>
        <v>2.1476488328037835E-2</v>
      </c>
      <c r="W69" s="33">
        <f>+VLOOKUP(A69,'[21]BASE DIF'!$A$2:$G$1048576,6,0)</f>
        <v>1.1209503753861094E-2</v>
      </c>
      <c r="X69" s="33">
        <f>+VLOOKUP(A69,'[21]BASE DIF'!$A$2:$G$1048576,7,0)</f>
        <v>4.0327505911500694E-2</v>
      </c>
      <c r="Y69" s="33">
        <f>+VLOOKUP($A69,[26]base_renta!$A$22:$I$1048576,6,0)</f>
        <v>12.676498293809995</v>
      </c>
      <c r="Z69" s="33">
        <f>+VLOOKUP($A69,[26]base_renta!$A$22:$I$1048576,7,0)</f>
        <v>22.562587902602029</v>
      </c>
      <c r="AA69" s="33">
        <f>+VLOOKUP(A69,'[23]BASE OTROS'!$A$2:$F$1048576,6,0)</f>
        <v>5.6489232994642222</v>
      </c>
      <c r="AB69" s="18">
        <f>+VLOOKUP($A69,'[22]BASE PRODUCTIVIDAD'!$A$2:$H$1048576,4,0)</f>
        <v>0.97955878096431093</v>
      </c>
      <c r="AC69" s="18">
        <f>+VLOOKUP($A69,'[22]BASE PRODUCTIVIDAD'!$A$2:$H$1048576,5,0)</f>
        <v>0.98021982562265098</v>
      </c>
      <c r="AD69" s="33">
        <f>+VLOOKUP(A69,[24]BASE_TI!$A:$G,5,0)</f>
        <v>116.20540298502772</v>
      </c>
      <c r="AE69" s="33">
        <f>+VLOOKUP(A69,[24]BASE_TI!$A:$G,6,0)</f>
        <v>121.34677380115858</v>
      </c>
      <c r="AF69" s="33">
        <f>+VLOOKUP($A69,[26]base_renta!$A$22:$I$1048576,2,0)</f>
        <v>-3.2513374232999945</v>
      </c>
      <c r="AG69" s="33">
        <f>+VLOOKUP($A69,[26]base_renta!$A$22:$I$1048576,3,0)</f>
        <v>-22.573214143743805</v>
      </c>
      <c r="AH69" s="33">
        <f>+VLOOKUP($A69,[26]base_renta!$A$22:$I$1048576,4,0)</f>
        <v>-84209.139237999916</v>
      </c>
      <c r="AI69" s="33">
        <f>+VLOOKUP($A69,[26]base_renta!$A$22:$I$1048576,5,0)</f>
        <v>-0.7336294596716737</v>
      </c>
      <c r="AJ69" s="33">
        <f>+VLOOKUP(A69,[24]BASE_TI!$A$2:$G$1048576,7,0)</f>
        <v>114.50511567637443</v>
      </c>
      <c r="AK69" s="33">
        <f>+VLOOKUP($A69,[26]base_renta!$A$22:$I$1048576,8,0)</f>
        <v>9.886089608792032</v>
      </c>
      <c r="AL69" s="18">
        <f>+VLOOKUP($A69,'[22]BASE PRODUCTIVIDAD'!$A$2:$H$1048576,8,0)</f>
        <v>94.4327895038425</v>
      </c>
      <c r="AM69" s="18">
        <f>+VLOOKUP($A69,'[22]BASE PRODUCTIVIDAD'!$A$2:$H$1048576,6,0)</f>
        <v>0.9415282748606506</v>
      </c>
      <c r="AN69" s="18">
        <f>+VLOOKUP($A69,'[22]BASE PRODUCTIVIDAD'!$A$2:$H$1048576,7,0)</f>
        <v>0.9480771030331403</v>
      </c>
      <c r="AO69" s="33">
        <f>+VLOOKUP($A69,[26]base_renta!$A$22:$I$1048576,9,0)</f>
        <v>-2736.7970252349969</v>
      </c>
      <c r="AP69" s="33">
        <f>+VLOOKUP(A69,[25]BASE_FISCAL!$A$2:$M$1048576,8,0)</f>
        <v>13.898204572410119</v>
      </c>
      <c r="AQ69" s="33">
        <f>+VLOOKUP(A69,[25]BASE_FISCAL!$A$2:$M$1048576,11,0)</f>
        <v>28.250486684659361</v>
      </c>
      <c r="AR69" s="33">
        <f>+VLOOKUP($A69,'[22]BASE PRODUCTIVIDAD'!$A$2:$I$1048576,9,0)</f>
        <v>96.870693240751592</v>
      </c>
      <c r="AS69" s="33">
        <f>+VLOOKUP($A69,'[22]BASE PRODUCTIVIDAD'!$A$2:$J$1048576,10,0)</f>
        <v>56.010887174087678</v>
      </c>
      <c r="AT69" s="33">
        <f>+VLOOKUP(A69,'[23]BASE OTROS'!$A$2:$G$1048576,7,0)</f>
        <v>197.09235209235212</v>
      </c>
      <c r="AU69" s="33">
        <f>+VLOOKUP($A69,'[21]BASE DIF'!$A$1:$I$1100,8,FALSE)</f>
        <v>4.887587728795717E-2</v>
      </c>
      <c r="AV69" s="33">
        <f>+VLOOKUP($A69,'[21]BASE DIF'!$A$1:$I$1100,9,FALSE)</f>
        <v>3.8984948980034906E-2</v>
      </c>
      <c r="AW69" s="33">
        <f>+VLOOKUP(A69,[25]BASE_FISCAL!$A$2:$M$1048576,9,0)</f>
        <v>17.51679963257315</v>
      </c>
      <c r="AX69" s="33">
        <f>+VLOOKUP(A69,[25]BASE_FISCAL!$A$2:$M$1048576,10,0)</f>
        <v>32.187914982171179</v>
      </c>
      <c r="AY69" s="33">
        <f>+VLOOKUP($A69,'[21]BASE DIF'!$A$1:$K$1110,10,FALSE)</f>
        <v>1.8094871053650673E-2</v>
      </c>
      <c r="AZ69" s="33">
        <f>+VLOOKUP($A69,'[21]BASE DIF'!$A$1:$K$1110,11,FALSE)</f>
        <v>8.3649334468642519E-3</v>
      </c>
      <c r="BA69" s="33">
        <f>+VLOOKUP($A69,'[21]BASE DIF'!$A$1:$M$1110,12,FALSE)</f>
        <v>3.7804106262885884E-2</v>
      </c>
      <c r="BB69" s="33">
        <f>+VLOOKUP($A69,'[21]BASE DIF'!$A$1:$M$1110,13,FALSE)</f>
        <v>2.8074168656099463E-2</v>
      </c>
      <c r="BC69" s="33">
        <f>+VLOOKUP(A69,'[23]BASE OTROS'!$A$2:$H$1048576,8,0)</f>
        <v>161.78393846153853</v>
      </c>
      <c r="BD69" s="73">
        <f>+VLOOKUP(A69,[24]BASE_TI!$A$2:$H$1048576,8,0)</f>
        <v>195.52271607924263</v>
      </c>
    </row>
    <row r="70" spans="1:56" x14ac:dyDescent="0.25">
      <c r="A70" s="35">
        <v>40969</v>
      </c>
      <c r="B70" s="33">
        <f>+VLOOKUP(A70,[20]DEPENDIENTE!$D:$E,2,0)</f>
        <v>96.782614327990757</v>
      </c>
      <c r="C70" s="33">
        <f>+VLOOKUP(A70,[20]DEPENDIENTE!$J:$K,2,0)</f>
        <v>93.584947009113378</v>
      </c>
      <c r="D70" s="33">
        <f>+VLOOKUP(A70,'[21]BASE DIF'!$A$2:$G$1048576,2,0)</f>
        <v>8.7438177309062226E-2</v>
      </c>
      <c r="E70" s="33">
        <f>+VLOOKUP(A70,'[21]BASE DIF'!$A$2:$G$1048576,3,0)</f>
        <v>4.1250806371491144E-2</v>
      </c>
      <c r="F70" s="59">
        <f>+VLOOKUP(A70,'[21]BASE DIF'!$A$2:$G$1048576,4,0)</f>
        <v>1.6962180968279839E-2</v>
      </c>
      <c r="G70" s="18">
        <f>+VLOOKUP($A70,'[22]BASE PRODUCTIVIDAD'!$A$2:$H$1048576,2,0)</f>
        <v>95.917220432499263</v>
      </c>
      <c r="H70" s="33">
        <f>+VLOOKUP(A70,[24]BASE_TI!$A$2:$G$1048576,2,0)</f>
        <v>119.98413364963976</v>
      </c>
      <c r="I70" s="33">
        <f>+VLOOKUP(A70,[24]BASE_TI!$A$2:$G$1048576,3,0)</f>
        <v>119.7585056570986</v>
      </c>
      <c r="J70" s="33">
        <f>+VLOOKUP(A70,[24]BASE_TI!$A$2:$G$1048576,4,0)</f>
        <v>129.36222718029279</v>
      </c>
      <c r="K70" s="33">
        <f>+VLOOKUP(A70,'[23]BASE OTROS'!$A$2:$F$1048576,5,0)</f>
        <v>38.162469037028593</v>
      </c>
      <c r="L70" s="33">
        <f>+VLOOKUP(A70,[25]BASE_FISCAL!$A$2:$G$1048576,5,0)</f>
        <v>96.260525313301301</v>
      </c>
      <c r="M70" s="33">
        <f>+VLOOKUP(A70,[25]BASE_FISCAL!$A$2:$M$1048576,6,0)</f>
        <v>16.955858770939646</v>
      </c>
      <c r="N70" s="82">
        <f>+VLOOKUP($A70,[25]BASE_FISCAL!$A$2:$G$1048576,2,0)</f>
        <v>147.15219152454802</v>
      </c>
      <c r="O70" s="33">
        <f>+VLOOKUP($A70,[25]BASE_FISCAL!$A$2:$G$1048576,3,0)</f>
        <v>266.32914721763217</v>
      </c>
      <c r="P70" s="33">
        <f>+VLOOKUP($A70,[25]BASE_FISCAL!$A$2:$G$1048576,4,0)</f>
        <v>233.07571567019559</v>
      </c>
      <c r="Q70" s="18">
        <f>+VLOOKUP(A70,'[23]BASE OTROS'!$A$2:$F$1048576,2,0)</f>
        <v>36.027952513693734</v>
      </c>
      <c r="R70" s="33">
        <f>+VLOOKUP(A70,'[23]BASE OTROS'!$A$2:$D$1048576,4,0)</f>
        <v>29.591555359539541</v>
      </c>
      <c r="S70" s="33">
        <f>+VLOOKUP(A70,'[23]BASE OTROS'!$A$2:$D$1048576,3,0)</f>
        <v>1.0834756578962843</v>
      </c>
      <c r="T70" s="33">
        <f>+VLOOKUP(A70,[25]BASE_FISCAL!$A$2:$G$1048576,7,0)</f>
        <v>60.091230173038255</v>
      </c>
      <c r="U70" s="18">
        <f>+VLOOKUP($A70,'[22]BASE PRODUCTIVIDAD'!$A$2:$J$1048576,3,0)</f>
        <v>56.69068265167256</v>
      </c>
      <c r="V70" s="33">
        <f>+VLOOKUP(A70,'[21]BASE DIF'!$A$2:$G$1048576,5,0)</f>
        <v>2.182420335703239E-2</v>
      </c>
      <c r="W70" s="33">
        <f>+VLOOKUP(A70,'[21]BASE DIF'!$A$2:$G$1048576,6,0)</f>
        <v>1.2854237138610669E-2</v>
      </c>
      <c r="X70" s="33">
        <f>+VLOOKUP(A70,'[21]BASE DIF'!$A$2:$G$1048576,7,0)</f>
        <v>4.1794644940632342E-2</v>
      </c>
      <c r="Y70" s="33">
        <f>+VLOOKUP($A70,[26]base_renta!$A$22:$I$1048576,6,0)</f>
        <v>12.634419454469063</v>
      </c>
      <c r="Z70" s="33">
        <f>+VLOOKUP($A70,[26]base_renta!$A$22:$I$1048576,7,0)</f>
        <v>22.076895959846883</v>
      </c>
      <c r="AA70" s="33">
        <f>+VLOOKUP(A70,'[23]BASE OTROS'!$A$2:$F$1048576,6,0)</f>
        <v>5.6289128629316547</v>
      </c>
      <c r="AB70" s="18">
        <f>+VLOOKUP($A70,'[22]BASE PRODUCTIVIDAD'!$A$2:$H$1048576,4,0)</f>
        <v>0.97559155973768419</v>
      </c>
      <c r="AC70" s="18">
        <f>+VLOOKUP($A70,'[22]BASE PRODUCTIVIDAD'!$A$2:$H$1048576,5,0)</f>
        <v>0.96898352180102365</v>
      </c>
      <c r="AD70" s="33">
        <f>+VLOOKUP(A70,[24]BASE_TI!$A:$G,5,0)</f>
        <v>123.90919979095169</v>
      </c>
      <c r="AE70" s="33">
        <f>+VLOOKUP(A70,[24]BASE_TI!$A:$G,6,0)</f>
        <v>131.09930990529989</v>
      </c>
      <c r="AF70" s="33">
        <f>+VLOOKUP($A70,[26]base_renta!$A$22:$I$1048576,2,0)</f>
        <v>-3.0006548682324619</v>
      </c>
      <c r="AG70" s="33">
        <f>+VLOOKUP($A70,[26]base_renta!$A$22:$I$1048576,3,0)</f>
        <v>-21.910399792164661</v>
      </c>
      <c r="AH70" s="33">
        <f>+VLOOKUP($A70,[26]base_renta!$A$22:$I$1048576,4,0)</f>
        <v>-84328.373553598023</v>
      </c>
      <c r="AI70" s="33">
        <f>+VLOOKUP($A70,[26]base_renta!$A$22:$I$1048576,5,0)</f>
        <v>-0.71208799324535155</v>
      </c>
      <c r="AJ70" s="33">
        <f>+VLOOKUP(A70,[24]BASE_TI!$A$2:$G$1048576,7,0)</f>
        <v>116.56720982769922</v>
      </c>
      <c r="AK70" s="33">
        <f>+VLOOKUP($A70,[26]base_renta!$A$22:$I$1048576,8,0)</f>
        <v>9.4424765053778206</v>
      </c>
      <c r="AL70" s="18">
        <f>+VLOOKUP($A70,'[22]BASE PRODUCTIVIDAD'!$A$2:$H$1048576,8,0)</f>
        <v>93.765345885615929</v>
      </c>
      <c r="AM70" s="18">
        <f>+VLOOKUP($A70,'[22]BASE PRODUCTIVIDAD'!$A$2:$H$1048576,6,0)</f>
        <v>0.93423297937938843</v>
      </c>
      <c r="AN70" s="18">
        <f>+VLOOKUP($A70,'[22]BASE PRODUCTIVIDAD'!$A$2:$H$1048576,7,0)</f>
        <v>0.93637382742041186</v>
      </c>
      <c r="AO70" s="33">
        <f>+VLOOKUP($A70,[26]base_renta!$A$22:$I$1048576,9,0)</f>
        <v>-2740.6721404919363</v>
      </c>
      <c r="AP70" s="33">
        <f>+VLOOKUP(A70,[25]BASE_FISCAL!$A$2:$M$1048576,8,0)</f>
        <v>13.856623097156884</v>
      </c>
      <c r="AQ70" s="33">
        <f>+VLOOKUP(A70,[25]BASE_FISCAL!$A$2:$M$1048576,11,0)</f>
        <v>27.891943512972638</v>
      </c>
      <c r="AR70" s="33">
        <f>+VLOOKUP($A70,'[22]BASE PRODUCTIVIDAD'!$A$2:$I$1048576,9,0)</f>
        <v>96.380596906389826</v>
      </c>
      <c r="AS70" s="33">
        <f>+VLOOKUP($A70,'[22]BASE PRODUCTIVIDAD'!$A$2:$J$1048576,10,0)</f>
        <v>56.161048308119909</v>
      </c>
      <c r="AT70" s="33">
        <f>+VLOOKUP(A70,'[23]BASE OTROS'!$A$2:$G$1048576,7,0)</f>
        <v>173.93290043290042</v>
      </c>
      <c r="AU70" s="33">
        <f>+VLOOKUP($A70,'[21]BASE DIF'!$A$1:$I$1100,8,FALSE)</f>
        <v>4.5791212771876477E-2</v>
      </c>
      <c r="AV70" s="33">
        <f>+VLOOKUP($A70,'[21]BASE DIF'!$A$1:$I$1100,9,FALSE)</f>
        <v>3.8691294096777074E-2</v>
      </c>
      <c r="AW70" s="33">
        <f>+VLOOKUP(A70,[25]BASE_FISCAL!$A$2:$M$1048576,9,0)</f>
        <v>17.608486790432874</v>
      </c>
      <c r="AX70" s="33">
        <f>+VLOOKUP(A70,[25]BASE_FISCAL!$A$2:$M$1048576,10,0)</f>
        <v>31.883592658304966</v>
      </c>
      <c r="AY70" s="33">
        <f>+VLOOKUP($A70,'[21]BASE DIF'!$A$1:$K$1110,10,FALSE)</f>
        <v>2.3586515309751865E-2</v>
      </c>
      <c r="AZ70" s="33">
        <f>+VLOOKUP($A70,'[21]BASE DIF'!$A$1:$K$1110,11,FALSE)</f>
        <v>1.6619538472707807E-2</v>
      </c>
      <c r="BA70" s="33">
        <f>+VLOOKUP($A70,'[21]BASE DIF'!$A$1:$M$1110,12,FALSE)</f>
        <v>4.0979805353041909E-2</v>
      </c>
      <c r="BB70" s="33">
        <f>+VLOOKUP($A70,'[21]BASE DIF'!$A$1:$M$1110,13,FALSE)</f>
        <v>3.4012828515997851E-2</v>
      </c>
      <c r="BC70" s="33">
        <f>+VLOOKUP(A70,'[23]BASE OTROS'!$A$2:$H$1048576,8,0)</f>
        <v>130.22253846153845</v>
      </c>
      <c r="BD70" s="73">
        <f>+VLOOKUP(A70,[24]BASE_TI!$A$2:$H$1048576,8,0)</f>
        <v>200.01647477083927</v>
      </c>
    </row>
    <row r="71" spans="1:56" x14ac:dyDescent="0.25">
      <c r="A71" s="35">
        <v>41061</v>
      </c>
      <c r="B71" s="33">
        <f>+VLOOKUP(A71,[20]DEPENDIENTE!$D:$E,2,0)</f>
        <v>94.712379057848295</v>
      </c>
      <c r="C71" s="33">
        <f>+VLOOKUP(A71,[20]DEPENDIENTE!$J:$K,2,0)</f>
        <v>93.032670450294745</v>
      </c>
      <c r="D71" s="33">
        <f>+VLOOKUP(A71,'[21]BASE DIF'!$A$2:$G$1048576,2,0)</f>
        <v>7.8963785827480759E-2</v>
      </c>
      <c r="E71" s="33">
        <f>+VLOOKUP(A71,'[21]BASE DIF'!$A$2:$G$1048576,3,0)</f>
        <v>3.5905381419749527E-2</v>
      </c>
      <c r="F71" s="59">
        <f>+VLOOKUP(A71,'[21]BASE DIF'!$A$2:$G$1048576,4,0)</f>
        <v>2.0346350704617988E-2</v>
      </c>
      <c r="G71" s="18">
        <f>+VLOOKUP($A71,'[22]BASE PRODUCTIVIDAD'!$A$2:$H$1048576,2,0)</f>
        <v>93.851278680360721</v>
      </c>
      <c r="H71" s="33">
        <f>+VLOOKUP(A71,[24]BASE_TI!$A$2:$G$1048576,2,0)</f>
        <v>109.35413013428435</v>
      </c>
      <c r="I71" s="33">
        <f>+VLOOKUP(A71,[24]BASE_TI!$A$2:$G$1048576,3,0)</f>
        <v>119.1373651996023</v>
      </c>
      <c r="J71" s="33">
        <f>+VLOOKUP(A71,[24]BASE_TI!$A$2:$G$1048576,4,0)</f>
        <v>115.84822536135044</v>
      </c>
      <c r="K71" s="33">
        <f>+VLOOKUP(A71,'[23]BASE OTROS'!$A$2:$F$1048576,5,0)</f>
        <v>38.284710385714533</v>
      </c>
      <c r="L71" s="33">
        <f>+VLOOKUP(A71,[25]BASE_FISCAL!$A$2:$G$1048576,5,0)</f>
        <v>97.222615866325299</v>
      </c>
      <c r="M71" s="33">
        <f>+VLOOKUP(A71,[25]BASE_FISCAL!$A$2:$M$1048576,6,0)</f>
        <v>16.908475915363084</v>
      </c>
      <c r="N71" s="82">
        <f>+VLOOKUP($A71,[25]BASE_FISCAL!$A$2:$G$1048576,2,0)</f>
        <v>149.47852815612868</v>
      </c>
      <c r="O71" s="33">
        <f>+VLOOKUP($A71,[25]BASE_FISCAL!$A$2:$G$1048576,3,0)</f>
        <v>270.94727737352827</v>
      </c>
      <c r="P71" s="33">
        <f>+VLOOKUP($A71,[25]BASE_FISCAL!$A$2:$G$1048576,4,0)</f>
        <v>233.52664961120942</v>
      </c>
      <c r="Q71" s="18">
        <f>+VLOOKUP(A71,'[23]BASE OTROS'!$A$2:$F$1048576,2,0)</f>
        <v>36.78191785610337</v>
      </c>
      <c r="R71" s="33">
        <f>+VLOOKUP(A71,'[23]BASE OTROS'!$A$2:$D$1048576,4,0)</f>
        <v>28.864083213690922</v>
      </c>
      <c r="S71" s="33">
        <f>+VLOOKUP(A71,'[23]BASE OTROS'!$A$2:$D$1048576,3,0)</f>
        <v>1.0910678912823903</v>
      </c>
      <c r="T71" s="33">
        <f>+VLOOKUP(A71,[25]BASE_FISCAL!$A$2:$G$1048576,7,0)</f>
        <v>60.121060929982015</v>
      </c>
      <c r="U71" s="18">
        <f>+VLOOKUP($A71,'[22]BASE PRODUCTIVIDAD'!$A$2:$J$1048576,3,0)</f>
        <v>57.047335500473785</v>
      </c>
      <c r="V71" s="33">
        <f>+VLOOKUP(A71,'[21]BASE DIF'!$A$2:$G$1048576,5,0)</f>
        <v>1.6579838623066667E-2</v>
      </c>
      <c r="W71" s="33">
        <f>+VLOOKUP(A71,'[21]BASE DIF'!$A$2:$G$1048576,6,0)</f>
        <v>6.9519976511167592E-3</v>
      </c>
      <c r="X71" s="33">
        <f>+VLOOKUP(A71,'[21]BASE DIF'!$A$2:$G$1048576,7,0)</f>
        <v>3.6629353311973145E-2</v>
      </c>
      <c r="Y71" s="33">
        <f>+VLOOKUP($A71,[26]base_renta!$A$22:$I$1048576,6,0)</f>
        <v>12.311385773878863</v>
      </c>
      <c r="Z71" s="33">
        <f>+VLOOKUP($A71,[26]base_renta!$A$22:$I$1048576,7,0)</f>
        <v>21.403192853717794</v>
      </c>
      <c r="AA71" s="33">
        <f>+VLOOKUP(A71,'[23]BASE OTROS'!$A$2:$F$1048576,6,0)</f>
        <v>5.5384727583361784</v>
      </c>
      <c r="AB71" s="18">
        <f>+VLOOKUP($A71,'[22]BASE PRODUCTIVIDAD'!$A$2:$H$1048576,4,0)</f>
        <v>0.98037629853583275</v>
      </c>
      <c r="AC71" s="18">
        <f>+VLOOKUP($A71,'[22]BASE PRODUCTIVIDAD'!$A$2:$H$1048576,5,0)</f>
        <v>0.97634418275240487</v>
      </c>
      <c r="AD71" s="33">
        <f>+VLOOKUP(A71,[24]BASE_TI!$A:$G,5,0)</f>
        <v>113.58871196980709</v>
      </c>
      <c r="AE71" s="33">
        <f>+VLOOKUP(A71,[24]BASE_TI!$A:$G,6,0)</f>
        <v>120.12533688452766</v>
      </c>
      <c r="AF71" s="33">
        <f>+VLOOKUP($A71,[26]base_renta!$A$22:$I$1048576,2,0)</f>
        <v>-3.0963497225903929</v>
      </c>
      <c r="AG71" s="33">
        <f>+VLOOKUP($A71,[26]base_renta!$A$22:$I$1048576,3,0)</f>
        <v>-22.550313552366099</v>
      </c>
      <c r="AH71" s="33">
        <f>+VLOOKUP($A71,[26]base_renta!$A$22:$I$1048576,4,0)</f>
        <v>-88634.127319313193</v>
      </c>
      <c r="AI71" s="33">
        <f>+VLOOKUP($A71,[26]base_renta!$A$22:$I$1048576,5,0)</f>
        <v>-0.73288519045189815</v>
      </c>
      <c r="AJ71" s="33">
        <f>+VLOOKUP(A71,[24]BASE_TI!$A$2:$G$1048576,7,0)</f>
        <v>117.48317170784048</v>
      </c>
      <c r="AK71" s="33">
        <f>+VLOOKUP($A71,[26]base_renta!$A$22:$I$1048576,8,0)</f>
        <v>9.0918070798389348</v>
      </c>
      <c r="AL71" s="18">
        <f>+VLOOKUP($A71,'[22]BASE PRODUCTIVIDAD'!$A$2:$H$1048576,8,0)</f>
        <v>93.871605486091596</v>
      </c>
      <c r="AM71" s="18">
        <f>+VLOOKUP($A71,'[22]BASE PRODUCTIVIDAD'!$A$2:$H$1048576,6,0)</f>
        <v>0.93470301922566534</v>
      </c>
      <c r="AN71" s="18">
        <f>+VLOOKUP($A71,'[22]BASE PRODUCTIVIDAD'!$A$2:$H$1048576,7,0)</f>
        <v>0.93910763458977919</v>
      </c>
      <c r="AO71" s="33">
        <f>+VLOOKUP($A71,[26]base_renta!$A$22:$I$1048576,9,0)</f>
        <v>-2880.6091378776791</v>
      </c>
      <c r="AP71" s="33">
        <f>+VLOOKUP(A71,[25]BASE_FISCAL!$A$2:$M$1048576,8,0)</f>
        <v>13.834879314038096</v>
      </c>
      <c r="AQ71" s="33">
        <f>+VLOOKUP(A71,[25]BASE_FISCAL!$A$2:$M$1048576,11,0)</f>
        <v>27.58828012275427</v>
      </c>
      <c r="AR71" s="33">
        <f>+VLOOKUP($A71,'[22]BASE PRODUCTIVIDAD'!$A$2:$I$1048576,9,0)</f>
        <v>95.531843176448234</v>
      </c>
      <c r="AS71" s="33">
        <f>+VLOOKUP($A71,'[22]BASE PRODUCTIVIDAD'!$A$2:$J$1048576,10,0)</f>
        <v>56.380720683325016</v>
      </c>
      <c r="AT71" s="33">
        <f>+VLOOKUP(A71,'[23]BASE OTROS'!$A$2:$G$1048576,7,0)</f>
        <v>164.84748102139409</v>
      </c>
      <c r="AU71" s="33">
        <f>+VLOOKUP($A71,'[21]BASE DIF'!$A$1:$I$1100,8,FALSE)</f>
        <v>3.7960216275286451E-2</v>
      </c>
      <c r="AV71" s="33">
        <f>+VLOOKUP($A71,'[21]BASE DIF'!$A$1:$I$1100,9,FALSE)</f>
        <v>3.9990526188783848E-2</v>
      </c>
      <c r="AW71" s="33">
        <f>+VLOOKUP(A71,[25]BASE_FISCAL!$A$2:$M$1048576,9,0)</f>
        <v>17.655707388396582</v>
      </c>
      <c r="AX71" s="33">
        <f>+VLOOKUP(A71,[25]BASE_FISCAL!$A$2:$M$1048576,10,0)</f>
        <v>32.02100956541026</v>
      </c>
      <c r="AY71" s="33">
        <f>+VLOOKUP($A71,'[21]BASE DIF'!$A$1:$K$1110,10,FALSE)</f>
        <v>1.8878387924042055E-2</v>
      </c>
      <c r="AZ71" s="33">
        <f>+VLOOKUP($A71,'[21]BASE DIF'!$A$1:$K$1110,11,FALSE)</f>
        <v>2.087733375746114E-2</v>
      </c>
      <c r="BA71" s="33">
        <f>+VLOOKUP($A71,'[21]BASE DIF'!$A$1:$M$1110,12,FALSE)</f>
        <v>3.5363136026181463E-2</v>
      </c>
      <c r="BB71" s="33">
        <f>+VLOOKUP($A71,'[21]BASE DIF'!$A$1:$M$1110,13,FALSE)</f>
        <v>3.7362081859600549E-2</v>
      </c>
      <c r="BC71" s="33">
        <f>+VLOOKUP(A71,'[23]BASE OTROS'!$A$2:$H$1048576,8,0)</f>
        <v>132.3779538461539</v>
      </c>
      <c r="BD71" s="73">
        <f>+VLOOKUP(A71,[24]BASE_TI!$A$2:$H$1048576,8,0)</f>
        <v>184.83048470225322</v>
      </c>
    </row>
    <row r="72" spans="1:56" x14ac:dyDescent="0.25">
      <c r="A72" s="35">
        <v>41153</v>
      </c>
      <c r="B72" s="33">
        <f>+VLOOKUP(A72,[20]DEPENDIENTE!$D:$E,2,0)</f>
        <v>95.492975709252235</v>
      </c>
      <c r="C72" s="33">
        <f>+VLOOKUP(A72,[20]DEPENDIENTE!$J:$K,2,0)</f>
        <v>93.572108772803588</v>
      </c>
      <c r="D72" s="33">
        <f>+VLOOKUP(A72,'[21]BASE DIF'!$A$2:$G$1048576,2,0)</f>
        <v>7.7884125834479789E-2</v>
      </c>
      <c r="E72" s="33">
        <f>+VLOOKUP(A72,'[21]BASE DIF'!$A$2:$G$1048576,3,0)</f>
        <v>3.6418245253893367E-2</v>
      </c>
      <c r="F72" s="59">
        <f>+VLOOKUP(A72,'[21]BASE DIF'!$A$2:$G$1048576,4,0)</f>
        <v>2.2483263195448577E-2</v>
      </c>
      <c r="G72" s="18">
        <f>+VLOOKUP($A72,'[22]BASE PRODUCTIVIDAD'!$A$2:$H$1048576,2,0)</f>
        <v>93.552505530125728</v>
      </c>
      <c r="H72" s="33">
        <f>+VLOOKUP(A72,[24]BASE_TI!$A$2:$G$1048576,2,0)</f>
        <v>101.96266378895609</v>
      </c>
      <c r="I72" s="33">
        <f>+VLOOKUP(A72,[24]BASE_TI!$A$2:$G$1048576,3,0)</f>
        <v>113.30256138530628</v>
      </c>
      <c r="J72" s="33">
        <f>+VLOOKUP(A72,[24]BASE_TI!$A$2:$G$1048576,4,0)</f>
        <v>105.02016878790228</v>
      </c>
      <c r="K72" s="33">
        <f>+VLOOKUP(A72,'[23]BASE OTROS'!$A$2:$F$1048576,5,0)</f>
        <v>38.899177686037703</v>
      </c>
      <c r="L72" s="33">
        <f>+VLOOKUP(A72,[25]BASE_FISCAL!$A$2:$G$1048576,5,0)</f>
        <v>98.177171790583898</v>
      </c>
      <c r="M72" s="33">
        <f>+VLOOKUP(A72,[25]BASE_FISCAL!$A$2:$M$1048576,6,0)</f>
        <v>16.84746872199235</v>
      </c>
      <c r="N72" s="82">
        <f>+VLOOKUP($A72,[25]BASE_FISCAL!$A$2:$G$1048576,2,0)</f>
        <v>151.92091041533055</v>
      </c>
      <c r="O72" s="33">
        <f>+VLOOKUP($A72,[25]BASE_FISCAL!$A$2:$G$1048576,3,0)</f>
        <v>272.03022389598192</v>
      </c>
      <c r="P72" s="33">
        <f>+VLOOKUP($A72,[25]BASE_FISCAL!$A$2:$G$1048576,4,0)</f>
        <v>234.55852057740293</v>
      </c>
      <c r="Q72" s="18">
        <f>+VLOOKUP(A72,'[23]BASE OTROS'!$A$2:$F$1048576,2,0)</f>
        <v>37.596717492587203</v>
      </c>
      <c r="R72" s="33">
        <f>+VLOOKUP(A72,'[23]BASE OTROS'!$A$2:$D$1048576,4,0)</f>
        <v>28.822426711119874</v>
      </c>
      <c r="S72" s="33">
        <f>+VLOOKUP(A72,'[23]BASE OTROS'!$A$2:$D$1048576,3,0)</f>
        <v>1.0742127619356567</v>
      </c>
      <c r="T72" s="33">
        <f>+VLOOKUP(A72,[25]BASE_FISCAL!$A$2:$G$1048576,7,0)</f>
        <v>60.439074708790699</v>
      </c>
      <c r="U72" s="18">
        <f>+VLOOKUP($A72,'[22]BASE PRODUCTIVIDAD'!$A$2:$J$1048576,3,0)</f>
        <v>55.353507552784421</v>
      </c>
      <c r="V72" s="33">
        <f>+VLOOKUP(A72,'[21]BASE DIF'!$A$2:$G$1048576,5,0)</f>
        <v>1.6548815045264842E-2</v>
      </c>
      <c r="W72" s="33">
        <f>+VLOOKUP(A72,'[21]BASE DIF'!$A$2:$G$1048576,6,0)</f>
        <v>7.0792331155504762E-3</v>
      </c>
      <c r="X72" s="33">
        <f>+VLOOKUP(A72,'[21]BASE DIF'!$A$2:$G$1048576,7,0)</f>
        <v>3.7235665454583788E-2</v>
      </c>
      <c r="Y72" s="33">
        <f>+VLOOKUP($A72,[26]base_renta!$A$22:$I$1048576,6,0)</f>
        <v>12.476204567788763</v>
      </c>
      <c r="Z72" s="33">
        <f>+VLOOKUP($A72,[26]base_renta!$A$22:$I$1048576,7,0)</f>
        <v>22.12130519066335</v>
      </c>
      <c r="AA72" s="33">
        <f>+VLOOKUP(A72,'[23]BASE OTROS'!$A$2:$F$1048576,6,0)</f>
        <v>5.5010247633378979</v>
      </c>
      <c r="AB72" s="18">
        <f>+VLOOKUP($A72,'[22]BASE PRODUCTIVIDAD'!$A$2:$H$1048576,4,0)</f>
        <v>0.99542041859313568</v>
      </c>
      <c r="AC72" s="18">
        <f>+VLOOKUP($A72,'[22]BASE PRODUCTIVIDAD'!$A$2:$H$1048576,5,0)</f>
        <v>0.99219221546998293</v>
      </c>
      <c r="AD72" s="33">
        <f>+VLOOKUP(A72,[24]BASE_TI!$A:$G,5,0)</f>
        <v>111.8946018663402</v>
      </c>
      <c r="AE72" s="33">
        <f>+VLOOKUP(A72,[24]BASE_TI!$A:$G,6,0)</f>
        <v>120.30598907003599</v>
      </c>
      <c r="AF72" s="33">
        <f>+VLOOKUP($A72,[26]base_renta!$A$22:$I$1048576,2,0)</f>
        <v>-3.1984586512844708</v>
      </c>
      <c r="AG72" s="33">
        <f>+VLOOKUP($A72,[26]base_renta!$A$22:$I$1048576,3,0)</f>
        <v>-22.876026120198404</v>
      </c>
      <c r="AH72" s="33">
        <f>+VLOOKUP($A72,[26]base_renta!$A$22:$I$1048576,4,0)</f>
        <v>-90734.024194106911</v>
      </c>
      <c r="AI72" s="33">
        <f>+VLOOKUP($A72,[26]base_renta!$A$22:$I$1048576,5,0)</f>
        <v>-0.7434708489064481</v>
      </c>
      <c r="AJ72" s="33">
        <f>+VLOOKUP(A72,[24]BASE_TI!$A$2:$G$1048576,7,0)</f>
        <v>112.64525330203139</v>
      </c>
      <c r="AK72" s="33">
        <f>+VLOOKUP($A72,[26]base_renta!$A$22:$I$1048576,8,0)</f>
        <v>9.6451006228745886</v>
      </c>
      <c r="AL72" s="18">
        <f>+VLOOKUP($A72,'[22]BASE PRODUCTIVIDAD'!$A$2:$H$1048576,8,0)</f>
        <v>94.468028152609065</v>
      </c>
      <c r="AM72" s="18">
        <f>+VLOOKUP($A72,'[22]BASE PRODUCTIVIDAD'!$A$2:$H$1048576,6,0)</f>
        <v>0.94037846689474869</v>
      </c>
      <c r="AN72" s="18">
        <f>+VLOOKUP($A72,'[22]BASE PRODUCTIVIDAD'!$A$2:$H$1048576,7,0)</f>
        <v>0.94704993421956563</v>
      </c>
      <c r="AO72" s="33">
        <f>+VLOOKUP($A72,[26]base_renta!$A$22:$I$1048576,9,0)</f>
        <v>-2948.8557863084748</v>
      </c>
      <c r="AP72" s="33">
        <f>+VLOOKUP(A72,[25]BASE_FISCAL!$A$2:$M$1048576,8,0)</f>
        <v>13.89581918435713</v>
      </c>
      <c r="AQ72" s="33">
        <f>+VLOOKUP(A72,[25]BASE_FISCAL!$A$2:$M$1048576,11,0)</f>
        <v>27.540669631468894</v>
      </c>
      <c r="AR72" s="33">
        <f>+VLOOKUP($A72,'[22]BASE PRODUCTIVIDAD'!$A$2:$I$1048576,9,0)</f>
        <v>94.826138932816349</v>
      </c>
      <c r="AS72" s="33">
        <f>+VLOOKUP($A72,'[22]BASE PRODUCTIVIDAD'!$A$2:$J$1048576,10,0)</f>
        <v>56.275451387313289</v>
      </c>
      <c r="AT72" s="33">
        <f>+VLOOKUP(A72,'[23]BASE OTROS'!$A$2:$G$1048576,7,0)</f>
        <v>135.41238471673253</v>
      </c>
      <c r="AU72" s="33">
        <f>+VLOOKUP($A72,'[21]BASE DIF'!$A$1:$I$1100,8,FALSE)</f>
        <v>3.5268425324116448E-2</v>
      </c>
      <c r="AV72" s="33">
        <f>+VLOOKUP($A72,'[21]BASE DIF'!$A$1:$I$1100,9,FALSE)</f>
        <v>3.573765290395825E-2</v>
      </c>
      <c r="AW72" s="33">
        <f>+VLOOKUP(A72,[25]BASE_FISCAL!$A$2:$M$1048576,9,0)</f>
        <v>17.835702864168184</v>
      </c>
      <c r="AX72" s="33">
        <f>+VLOOKUP(A72,[25]BASE_FISCAL!$A$2:$M$1048576,10,0)</f>
        <v>31.945713783958002</v>
      </c>
      <c r="AY72" s="33">
        <f>+VLOOKUP($A72,'[21]BASE DIF'!$A$1:$K$1110,10,FALSE)</f>
        <v>2.0273188642584608E-2</v>
      </c>
      <c r="AZ72" s="33">
        <f>+VLOOKUP($A72,'[21]BASE DIF'!$A$1:$K$1110,11,FALSE)</f>
        <v>2.0738827250845929E-2</v>
      </c>
      <c r="BA72" s="33">
        <f>+VLOOKUP($A72,'[21]BASE DIF'!$A$1:$M$1110,12,FALSE)</f>
        <v>3.3814427114257861E-2</v>
      </c>
      <c r="BB72" s="33">
        <f>+VLOOKUP($A72,'[21]BASE DIF'!$A$1:$M$1110,13,FALSE)</f>
        <v>3.4280065722519182E-2</v>
      </c>
      <c r="BC72" s="33">
        <f>+VLOOKUP(A72,'[23]BASE OTROS'!$A$2:$H$1048576,8,0)</f>
        <v>115.51790769230769</v>
      </c>
      <c r="BD72" s="73">
        <f>+VLOOKUP(A72,[24]BASE_TI!$A$2:$H$1048576,8,0)</f>
        <v>180.0303049074129</v>
      </c>
    </row>
    <row r="73" spans="1:56" x14ac:dyDescent="0.25">
      <c r="A73" s="35">
        <v>41244</v>
      </c>
      <c r="B73" s="33">
        <f>+VLOOKUP(A73,[20]DEPENDIENTE!$D:$E,2,0)</f>
        <v>96.941053164237019</v>
      </c>
      <c r="C73" s="33">
        <f>+VLOOKUP(A73,[20]DEPENDIENTE!$J:$K,2,0)</f>
        <v>93.756280741401781</v>
      </c>
      <c r="D73" s="33">
        <f>+VLOOKUP(A73,'[21]BASE DIF'!$A$2:$G$1048576,2,0)</f>
        <v>7.7849084022793225E-2</v>
      </c>
      <c r="E73" s="33">
        <f>+VLOOKUP(A73,'[21]BASE DIF'!$A$2:$G$1048576,3,0)</f>
        <v>4.1305817880984419E-2</v>
      </c>
      <c r="F73" s="59">
        <f>+VLOOKUP(A73,'[21]BASE DIF'!$A$2:$G$1048576,4,0)</f>
        <v>2.495890896876074E-2</v>
      </c>
      <c r="G73" s="18">
        <f>+VLOOKUP($A73,'[22]BASE PRODUCTIVIDAD'!$A$2:$H$1048576,2,0)</f>
        <v>96.08465219197322</v>
      </c>
      <c r="H73" s="33">
        <f>+VLOOKUP(A73,[24]BASE_TI!$A$2:$G$1048576,2,0)</f>
        <v>105.49220248495921</v>
      </c>
      <c r="I73" s="33">
        <f>+VLOOKUP(A73,[24]BASE_TI!$A$2:$G$1048576,3,0)</f>
        <v>116.99874679203965</v>
      </c>
      <c r="J73" s="33">
        <f>+VLOOKUP(A73,[24]BASE_TI!$A$2:$G$1048576,4,0)</f>
        <v>110.95186271988902</v>
      </c>
      <c r="K73" s="33">
        <f>+VLOOKUP(A73,'[23]BASE OTROS'!$A$2:$F$1048576,5,0)</f>
        <v>38.889677614332001</v>
      </c>
      <c r="L73" s="33">
        <f>+VLOOKUP(A73,[25]BASE_FISCAL!$A$2:$G$1048576,5,0)</f>
        <v>99.724999999999994</v>
      </c>
      <c r="M73" s="33">
        <f>+VLOOKUP(A73,[25]BASE_FISCAL!$A$2:$M$1048576,6,0)</f>
        <v>16.911313325216099</v>
      </c>
      <c r="N73" s="82">
        <f>+VLOOKUP($A73,[25]BASE_FISCAL!$A$2:$G$1048576,2,0)</f>
        <v>154.22127494422861</v>
      </c>
      <c r="O73" s="33">
        <f>+VLOOKUP($A73,[25]BASE_FISCAL!$A$2:$G$1048576,3,0)</f>
        <v>272.27148758673411</v>
      </c>
      <c r="P73" s="33">
        <f>+VLOOKUP($A73,[25]BASE_FISCAL!$A$2:$G$1048576,4,0)</f>
        <v>237.62685785137933</v>
      </c>
      <c r="Q73" s="18">
        <f>+VLOOKUP(A73,'[23]BASE OTROS'!$A$2:$F$1048576,2,0)</f>
        <v>38.666649916065168</v>
      </c>
      <c r="R73" s="33">
        <f>+VLOOKUP(A73,'[23]BASE OTROS'!$A$2:$D$1048576,4,0)</f>
        <v>29.262463468998362</v>
      </c>
      <c r="S73" s="33">
        <f>+VLOOKUP(A73,'[23]BASE OTROS'!$A$2:$D$1048576,3,0)</f>
        <v>1.0448506178916577</v>
      </c>
      <c r="T73" s="33">
        <f>+VLOOKUP(A73,[25]BASE_FISCAL!$A$2:$G$1048576,7,0)</f>
        <v>60.290572397755625</v>
      </c>
      <c r="U73" s="18">
        <f>+VLOOKUP($A73,'[22]BASE PRODUCTIVIDAD'!$A$2:$J$1048576,3,0)</f>
        <v>56.097275875576912</v>
      </c>
      <c r="V73" s="33">
        <f>+VLOOKUP(A73,'[21]BASE DIF'!$A$2:$G$1048576,5,0)</f>
        <v>1.935081089214008E-2</v>
      </c>
      <c r="W73" s="33">
        <f>+VLOOKUP(A73,'[21]BASE DIF'!$A$2:$G$1048576,6,0)</f>
        <v>1.1702667266574762E-2</v>
      </c>
      <c r="X73" s="33">
        <f>+VLOOKUP(A73,'[21]BASE DIF'!$A$2:$G$1048576,7,0)</f>
        <v>4.2840490580270618E-2</v>
      </c>
      <c r="Y73" s="33">
        <f>+VLOOKUP($A73,[26]base_renta!$A$22:$I$1048576,6,0)</f>
        <v>12.440527943900106</v>
      </c>
      <c r="Z73" s="33">
        <f>+VLOOKUP($A73,[26]base_renta!$A$22:$I$1048576,7,0)</f>
        <v>21.253452430197211</v>
      </c>
      <c r="AA73" s="33">
        <f>+VLOOKUP(A73,'[23]BASE OTROS'!$A$2:$F$1048576,6,0)</f>
        <v>5.4449622974043423</v>
      </c>
      <c r="AB73" s="18">
        <f>+VLOOKUP($A73,'[22]BASE PRODUCTIVIDAD'!$A$2:$H$1048576,4,0)</f>
        <v>0.98829858176376617</v>
      </c>
      <c r="AC73" s="18">
        <f>+VLOOKUP($A73,'[22]BASE PRODUCTIVIDAD'!$A$2:$H$1048576,5,0)</f>
        <v>0.98559685395407604</v>
      </c>
      <c r="AD73" s="33">
        <f>+VLOOKUP(A73,[24]BASE_TI!$A:$G,5,0)</f>
        <v>109.85693339020024</v>
      </c>
      <c r="AE73" s="33">
        <f>+VLOOKUP(A73,[24]BASE_TI!$A:$G,6,0)</f>
        <v>120.28913920223455</v>
      </c>
      <c r="AF73" s="33">
        <f>+VLOOKUP($A73,[26]base_renta!$A$22:$I$1048576,2,0)</f>
        <v>-3.2385448596294024</v>
      </c>
      <c r="AG73" s="33">
        <f>+VLOOKUP($A73,[26]base_renta!$A$22:$I$1048576,3,0)</f>
        <v>-23.165421933955386</v>
      </c>
      <c r="AH73" s="33">
        <f>+VLOOKUP($A73,[26]base_renta!$A$22:$I$1048576,4,0)</f>
        <v>-93792.418640084739</v>
      </c>
      <c r="AI73" s="33">
        <f>+VLOOKUP($A73,[26]base_renta!$A$22:$I$1048576,5,0)</f>
        <v>-0.75287621285355011</v>
      </c>
      <c r="AJ73" s="33">
        <f>+VLOOKUP(A73,[24]BASE_TI!$A$2:$G$1048576,7,0)</f>
        <v>115.62271631306248</v>
      </c>
      <c r="AK73" s="33">
        <f>+VLOOKUP($A73,[26]base_renta!$A$22:$I$1048576,8,0)</f>
        <v>8.8129244862971046</v>
      </c>
      <c r="AL73" s="18">
        <f>+VLOOKUP($A73,'[22]BASE PRODUCTIVIDAD'!$A$2:$H$1048576,8,0)</f>
        <v>93.458409377658796</v>
      </c>
      <c r="AM73" s="18">
        <f>+VLOOKUP($A73,'[22]BASE PRODUCTIVIDAD'!$A$2:$H$1048576,6,0)</f>
        <v>0.93004549480592358</v>
      </c>
      <c r="AN73" s="18">
        <f>+VLOOKUP($A73,'[22]BASE PRODUCTIVIDAD'!$A$2:$H$1048576,7,0)</f>
        <v>0.93887535622174234</v>
      </c>
      <c r="AO73" s="33">
        <f>+VLOOKUP($A73,[26]base_renta!$A$22:$I$1048576,9,0)</f>
        <v>-3048.253605802754</v>
      </c>
      <c r="AP73" s="33">
        <f>+VLOOKUP(A73,[25]BASE_FISCAL!$A$2:$M$1048576,8,0)</f>
        <v>14.017837689674803</v>
      </c>
      <c r="AQ73" s="33">
        <f>+VLOOKUP(A73,[25]BASE_FISCAL!$A$2:$M$1048576,11,0)</f>
        <v>27.751176850761262</v>
      </c>
      <c r="AR73" s="33">
        <f>+VLOOKUP($A73,'[22]BASE PRODUCTIVIDAD'!$A$2:$I$1048576,9,0)</f>
        <v>94.840473442886918</v>
      </c>
      <c r="AS73" s="33">
        <f>+VLOOKUP($A73,'[22]BASE PRODUCTIVIDAD'!$A$2:$J$1048576,10,0)</f>
        <v>56.294596489672543</v>
      </c>
      <c r="AT73" s="33">
        <f>+VLOOKUP(A73,'[23]BASE OTROS'!$A$2:$G$1048576,7,0)</f>
        <v>116.53773762469416</v>
      </c>
      <c r="AU73" s="33">
        <f>+VLOOKUP($A73,'[21]BASE DIF'!$A$1:$I$1100,8,FALSE)</f>
        <v>3.3413251949982459E-2</v>
      </c>
      <c r="AV73" s="33">
        <f>+VLOOKUP($A73,'[21]BASE DIF'!$A$1:$I$1100,9,FALSE)</f>
        <v>3.3341489401121027E-2</v>
      </c>
      <c r="AW73" s="33">
        <f>+VLOOKUP(A73,[25]BASE_FISCAL!$A$2:$M$1048576,9,0)</f>
        <v>18.014188576782999</v>
      </c>
      <c r="AX73" s="33">
        <f>+VLOOKUP(A73,[25]BASE_FISCAL!$A$2:$M$1048576,10,0)</f>
        <v>31.789131035513961</v>
      </c>
      <c r="AY73" s="33">
        <f>+VLOOKUP($A73,'[21]BASE DIF'!$A$1:$K$1110,10,FALSE)</f>
        <v>2.3556435726290886E-2</v>
      </c>
      <c r="AZ73" s="33">
        <f>+VLOOKUP($A73,'[21]BASE DIF'!$A$1:$K$1110,11,FALSE)</f>
        <v>2.3478978896088892E-2</v>
      </c>
      <c r="BA73" s="33">
        <f>+VLOOKUP($A73,'[21]BASE DIF'!$A$1:$M$1110,12,FALSE)</f>
        <v>3.5210209488760302E-2</v>
      </c>
      <c r="BB73" s="33">
        <f>+VLOOKUP($A73,'[21]BASE DIF'!$A$1:$M$1110,13,FALSE)</f>
        <v>3.5132752658558308E-2</v>
      </c>
      <c r="BC73" s="33">
        <f>+VLOOKUP(A73,'[23]BASE OTROS'!$A$2:$H$1048576,8,0)</f>
        <v>99.905590909090876</v>
      </c>
      <c r="BD73" s="73">
        <f>+VLOOKUP(A73,[24]BASE_TI!$A$2:$H$1048576,8,0)</f>
        <v>178.61136819183801</v>
      </c>
    </row>
    <row r="74" spans="1:56" x14ac:dyDescent="0.25">
      <c r="A74" s="35">
        <v>41334</v>
      </c>
      <c r="B74" s="33">
        <f>+VLOOKUP(A74,[20]DEPENDIENTE!$D:$E,2,0)</f>
        <v>95.730412274068314</v>
      </c>
      <c r="C74" s="33">
        <f>+VLOOKUP(A74,[20]DEPENDIENTE!$J:$K,2,0)</f>
        <v>92.848682753252078</v>
      </c>
      <c r="D74" s="33">
        <f>+VLOOKUP(A74,'[21]BASE DIF'!$A$2:$G$1048576,2,0)</f>
        <v>8.2358075676558284E-2</v>
      </c>
      <c r="E74" s="33">
        <f>+VLOOKUP(A74,'[21]BASE DIF'!$A$2:$G$1048576,3,0)</f>
        <v>4.3649009562730767E-2</v>
      </c>
      <c r="F74" s="59">
        <f>+VLOOKUP(A74,'[21]BASE DIF'!$A$2:$G$1048576,4,0)</f>
        <v>2.8689038338751915E-2</v>
      </c>
      <c r="G74" s="18">
        <f>+VLOOKUP($A74,'[22]BASE PRODUCTIVIDAD'!$A$2:$H$1048576,2,0)</f>
        <v>97.118292723934047</v>
      </c>
      <c r="H74" s="33">
        <f>+VLOOKUP(A74,[24]BASE_TI!$A$2:$G$1048576,2,0)</f>
        <v>105.23530476026149</v>
      </c>
      <c r="I74" s="33">
        <f>+VLOOKUP(A74,[24]BASE_TI!$A$2:$G$1048576,3,0)</f>
        <v>117.32948627550803</v>
      </c>
      <c r="J74" s="33">
        <f>+VLOOKUP(A74,[24]BASE_TI!$A$2:$G$1048576,4,0)</f>
        <v>112.06735508681764</v>
      </c>
      <c r="K74" s="33">
        <f>+VLOOKUP(A74,'[23]BASE OTROS'!$A$2:$F$1048576,5,0)</f>
        <v>38.992650516303051</v>
      </c>
      <c r="L74" s="33">
        <f>+VLOOKUP(A74,[25]BASE_FISCAL!$A$2:$G$1048576,5,0)</f>
        <v>101.6734906724221</v>
      </c>
      <c r="M74" s="33">
        <f>+VLOOKUP(A74,[25]BASE_FISCAL!$A$2:$M$1048576,6,0)</f>
        <v>17.017632086366127</v>
      </c>
      <c r="N74" s="82">
        <f>+VLOOKUP($A74,[25]BASE_FISCAL!$A$2:$G$1048576,2,0)</f>
        <v>162.97553220869924</v>
      </c>
      <c r="O74" s="33">
        <f>+VLOOKUP($A74,[25]BASE_FISCAL!$A$2:$G$1048576,3,0)</f>
        <v>274.76043613647312</v>
      </c>
      <c r="P74" s="33">
        <f>+VLOOKUP($A74,[25]BASE_FISCAL!$A$2:$G$1048576,4,0)</f>
        <v>243.1584262241839</v>
      </c>
      <c r="Q74" s="18">
        <f>+VLOOKUP(A74,'[23]BASE OTROS'!$A$2:$F$1048576,2,0)</f>
        <v>40.223580245294542</v>
      </c>
      <c r="R74" s="33">
        <f>+VLOOKUP(A74,'[23]BASE OTROS'!$A$2:$D$1048576,4,0)</f>
        <v>29.449260337430534</v>
      </c>
      <c r="S74" s="33">
        <f>+VLOOKUP(A74,'[23]BASE OTROS'!$A$2:$D$1048576,3,0)</f>
        <v>1.0725864142512758</v>
      </c>
      <c r="T74" s="33">
        <f>+VLOOKUP(A74,[25]BASE_FISCAL!$A$2:$G$1048576,7,0)</f>
        <v>60.681198425780693</v>
      </c>
      <c r="U74" s="18">
        <f>+VLOOKUP($A74,'[22]BASE PRODUCTIVIDAD'!$A$2:$J$1048576,3,0)</f>
        <v>57.974293837183133</v>
      </c>
      <c r="V74" s="33">
        <f>+VLOOKUP(A74,'[21]BASE DIF'!$A$2:$G$1048576,5,0)</f>
        <v>1.8753264019471416E-2</v>
      </c>
      <c r="W74" s="33">
        <f>+VLOOKUP(A74,'[21]BASE DIF'!$A$2:$G$1048576,6,0)</f>
        <v>1.386727191963244E-2</v>
      </c>
      <c r="X74" s="33">
        <f>+VLOOKUP(A74,'[21]BASE DIF'!$A$2:$G$1048576,7,0)</f>
        <v>4.5304767788466593E-2</v>
      </c>
      <c r="Y74" s="33">
        <f>+VLOOKUP($A74,[26]base_renta!$A$22:$I$1048576,6,0)</f>
        <v>12.410738217627678</v>
      </c>
      <c r="Z74" s="33">
        <f>+VLOOKUP($A74,[26]base_renta!$A$22:$I$1048576,7,0)</f>
        <v>21.77790202395466</v>
      </c>
      <c r="AA74" s="33">
        <f>+VLOOKUP(A74,'[23]BASE OTROS'!$A$2:$F$1048576,6,0)</f>
        <v>5.2946479154085822</v>
      </c>
      <c r="AB74" s="18">
        <f>+VLOOKUP($A74,'[22]BASE PRODUCTIVIDAD'!$A$2:$H$1048576,4,0)</f>
        <v>0.98475793195347194</v>
      </c>
      <c r="AC74" s="18">
        <f>+VLOOKUP($A74,'[22]BASE PRODUCTIVIDAD'!$A$2:$H$1048576,5,0)</f>
        <v>0.9754367163019082</v>
      </c>
      <c r="AD74" s="33">
        <f>+VLOOKUP(A74,[24]BASE_TI!$A:$G,5,0)</f>
        <v>113.23842515318609</v>
      </c>
      <c r="AE74" s="33">
        <f>+VLOOKUP(A74,[24]BASE_TI!$A:$G,6,0)</f>
        <v>122.53253315915437</v>
      </c>
      <c r="AF74" s="33">
        <f>+VLOOKUP($A74,[26]base_renta!$A$22:$I$1048576,2,0)</f>
        <v>-3.2859958642429006</v>
      </c>
      <c r="AG74" s="33">
        <f>+VLOOKUP($A74,[26]base_renta!$A$22:$I$1048576,3,0)</f>
        <v>-23.723483859789564</v>
      </c>
      <c r="AH74" s="33">
        <f>+VLOOKUP($A74,[26]base_renta!$A$22:$I$1048576,4,0)</f>
        <v>-96805.243916923035</v>
      </c>
      <c r="AI74" s="33">
        <f>+VLOOKUP($A74,[26]base_renta!$A$22:$I$1048576,5,0)</f>
        <v>-0.77101322544316098</v>
      </c>
      <c r="AJ74" s="33">
        <f>+VLOOKUP(A74,[24]BASE_TI!$A$2:$G$1048576,7,0)</f>
        <v>118.59174775060946</v>
      </c>
      <c r="AK74" s="33">
        <f>+VLOOKUP($A74,[26]base_renta!$A$22:$I$1048576,8,0)</f>
        <v>9.3671638063269818</v>
      </c>
      <c r="AL74" s="18">
        <f>+VLOOKUP($A74,'[22]BASE PRODUCTIVIDAD'!$A$2:$H$1048576,8,0)</f>
        <v>93.008330346706202</v>
      </c>
      <c r="AM74" s="18">
        <f>+VLOOKUP($A74,'[22]BASE PRODUCTIVIDAD'!$A$2:$H$1048576,6,0)</f>
        <v>0.92490119485706357</v>
      </c>
      <c r="AN74" s="18">
        <f>+VLOOKUP($A74,'[22]BASE PRODUCTIVIDAD'!$A$2:$H$1048576,7,0)</f>
        <v>0.92946400434295506</v>
      </c>
      <c r="AO74" s="33">
        <f>+VLOOKUP($A74,[26]base_renta!$A$22:$I$1048576,9,0)</f>
        <v>-3146.1704272999987</v>
      </c>
      <c r="AP74" s="33">
        <f>+VLOOKUP(A74,[25]BASE_FISCAL!$A$2:$M$1048576,8,0)</f>
        <v>14.195310573694131</v>
      </c>
      <c r="AQ74" s="33">
        <f>+VLOOKUP(A74,[25]BASE_FISCAL!$A$2:$M$1048576,11,0)</f>
        <v>28.230355269255515</v>
      </c>
      <c r="AR74" s="33">
        <f>+VLOOKUP($A74,'[22]BASE PRODUCTIVIDAD'!$A$2:$I$1048576,9,0)</f>
        <v>95.133765656901829</v>
      </c>
      <c r="AS74" s="33">
        <f>+VLOOKUP($A74,'[22]BASE PRODUCTIVIDAD'!$A$2:$J$1048576,10,0)</f>
        <v>56.616774238055953</v>
      </c>
      <c r="AT74" s="33">
        <f>+VLOOKUP(A74,'[23]BASE OTROS'!$A$2:$G$1048576,7,0)</f>
        <v>128.51476880607314</v>
      </c>
      <c r="AU74" s="33">
        <f>+VLOOKUP($A74,'[21]BASE DIF'!$A$1:$I$1100,8,FALSE)</f>
        <v>2.9537444826932546E-2</v>
      </c>
      <c r="AV74" s="33">
        <f>+VLOOKUP($A74,'[21]BASE DIF'!$A$1:$I$1100,9,FALSE)</f>
        <v>2.4222610269581946E-2</v>
      </c>
      <c r="AW74" s="33">
        <f>+VLOOKUP(A74,[25]BASE_FISCAL!$A$2:$M$1048576,9,0)</f>
        <v>18.92348783516352</v>
      </c>
      <c r="AX74" s="33">
        <f>+VLOOKUP(A74,[25]BASE_FISCAL!$A$2:$M$1048576,10,0)</f>
        <v>31.898955112557509</v>
      </c>
      <c r="AY74" s="33">
        <f>+VLOOKUP($A74,'[21]BASE DIF'!$A$1:$K$1110,10,FALSE)</f>
        <v>2.2258370812706398E-2</v>
      </c>
      <c r="AZ74" s="33">
        <f>+VLOOKUP($A74,'[21]BASE DIF'!$A$1:$K$1110,11,FALSE)</f>
        <v>1.6980920323612283E-2</v>
      </c>
      <c r="BA74" s="33">
        <f>+VLOOKUP($A74,'[21]BASE DIF'!$A$1:$M$1110,12,FALSE)</f>
        <v>3.5109847693313712E-2</v>
      </c>
      <c r="BB74" s="33">
        <f>+VLOOKUP($A74,'[21]BASE DIF'!$A$1:$M$1110,13,FALSE)</f>
        <v>2.9832397204219596E-2</v>
      </c>
      <c r="BC74" s="33">
        <f>+VLOOKUP(A74,'[23]BASE OTROS'!$A$2:$H$1048576,8,0)</f>
        <v>95.42687500000001</v>
      </c>
      <c r="BD74" s="73">
        <f>+VLOOKUP(A74,[24]BASE_TI!$A$2:$H$1048576,8,0)</f>
        <v>184.61426318831823</v>
      </c>
    </row>
    <row r="75" spans="1:56" x14ac:dyDescent="0.25">
      <c r="A75" s="35">
        <v>41426</v>
      </c>
      <c r="B75" s="33">
        <f>+VLOOKUP(A75,[20]DEPENDIENTE!$D:$E,2,0)</f>
        <v>98.452781470893612</v>
      </c>
      <c r="C75" s="33">
        <f>+VLOOKUP(A75,[20]DEPENDIENTE!$J:$K,2,0)</f>
        <v>96.36659485000672</v>
      </c>
      <c r="D75" s="33">
        <f>+VLOOKUP(A75,'[21]BASE DIF'!$A$2:$G$1048576,2,0)</f>
        <v>6.5490031034774576E-2</v>
      </c>
      <c r="E75" s="33">
        <f>+VLOOKUP(A75,'[21]BASE DIF'!$A$2:$G$1048576,3,0)</f>
        <v>3.1468033079326663E-2</v>
      </c>
      <c r="F75" s="59">
        <f>+VLOOKUP(A75,'[21]BASE DIF'!$A$2:$G$1048576,4,0)</f>
        <v>1.9429724701008899E-2</v>
      </c>
      <c r="G75" s="18">
        <f>+VLOOKUP($A75,'[22]BASE PRODUCTIVIDAD'!$A$2:$H$1048576,2,0)</f>
        <v>96.472752343992894</v>
      </c>
      <c r="H75" s="33">
        <f>+VLOOKUP(A75,[24]BASE_TI!$A$2:$G$1048576,2,0)</f>
        <v>98.727138387265583</v>
      </c>
      <c r="I75" s="33">
        <f>+VLOOKUP(A75,[24]BASE_TI!$A$2:$G$1048576,3,0)</f>
        <v>116.15505805594806</v>
      </c>
      <c r="J75" s="33">
        <f>+VLOOKUP(A75,[24]BASE_TI!$A$2:$G$1048576,4,0)</f>
        <v>103.06323135047752</v>
      </c>
      <c r="K75" s="33">
        <f>+VLOOKUP(A75,'[23]BASE OTROS'!$A$2:$F$1048576,5,0)</f>
        <v>39.272224693080304</v>
      </c>
      <c r="L75" s="33">
        <f>+VLOOKUP(A75,[25]BASE_FISCAL!$A$2:$G$1048576,5,0)</f>
        <v>103.63633931576999</v>
      </c>
      <c r="M75" s="33">
        <f>+VLOOKUP(A75,[25]BASE_FISCAL!$A$2:$M$1048576,6,0)</f>
        <v>17.10791285576904</v>
      </c>
      <c r="N75" s="82">
        <f>+VLOOKUP($A75,[25]BASE_FISCAL!$A$2:$G$1048576,2,0)</f>
        <v>167.33439372558578</v>
      </c>
      <c r="O75" s="33">
        <f>+VLOOKUP($A75,[25]BASE_FISCAL!$A$2:$G$1048576,3,0)</f>
        <v>278.56391304814019</v>
      </c>
      <c r="P75" s="33">
        <f>+VLOOKUP($A75,[25]BASE_FISCAL!$A$2:$G$1048576,4,0)</f>
        <v>249.65774592303956</v>
      </c>
      <c r="Q75" s="18">
        <f>+VLOOKUP(A75,'[23]BASE OTROS'!$A$2:$F$1048576,2,0)</f>
        <v>39.732831703285392</v>
      </c>
      <c r="R75" s="33">
        <f>+VLOOKUP(A75,'[23]BASE OTROS'!$A$2:$D$1048576,4,0)</f>
        <v>29.591819959577904</v>
      </c>
      <c r="S75" s="33">
        <f>+VLOOKUP(A75,'[23]BASE OTROS'!$A$2:$D$1048576,3,0)</f>
        <v>1.2173101053093933</v>
      </c>
      <c r="T75" s="33">
        <f>+VLOOKUP(A75,[25]BASE_FISCAL!$A$2:$G$1048576,7,0)</f>
        <v>60.889435844682453</v>
      </c>
      <c r="U75" s="18">
        <f>+VLOOKUP($A75,'[22]BASE PRODUCTIVIDAD'!$A$2:$J$1048576,3,0)</f>
        <v>58.066281277982455</v>
      </c>
      <c r="V75" s="33">
        <f>+VLOOKUP(A75,'[21]BASE DIF'!$A$2:$G$1048576,5,0)</f>
        <v>7.0061932209906086E-3</v>
      </c>
      <c r="W75" s="33">
        <f>+VLOOKUP(A75,'[21]BASE DIF'!$A$2:$G$1048576,6,0)</f>
        <v>1.3606360945463969E-3</v>
      </c>
      <c r="X75" s="33">
        <f>+VLOOKUP(A75,'[21]BASE DIF'!$A$2:$G$1048576,7,0)</f>
        <v>3.3061870149037831E-2</v>
      </c>
      <c r="Y75" s="33">
        <f>+VLOOKUP($A75,[26]base_renta!$A$22:$I$1048576,6,0)</f>
        <v>12.239686727134584</v>
      </c>
      <c r="Z75" s="33">
        <f>+VLOOKUP($A75,[26]base_renta!$A$22:$I$1048576,7,0)</f>
        <v>22.154748011988367</v>
      </c>
      <c r="AA75" s="33">
        <f>+VLOOKUP(A75,'[23]BASE OTROS'!$A$2:$F$1048576,6,0)</f>
        <v>5.1163863125239555</v>
      </c>
      <c r="AB75" s="18">
        <f>+VLOOKUP($A75,'[22]BASE PRODUCTIVIDAD'!$A$2:$H$1048576,4,0)</f>
        <v>0.97008275527474774</v>
      </c>
      <c r="AC75" s="18">
        <f>+VLOOKUP($A75,'[22]BASE PRODUCTIVIDAD'!$A$2:$H$1048576,5,0)</f>
        <v>0.96195925727232301</v>
      </c>
      <c r="AD75" s="33">
        <f>+VLOOKUP(A75,[24]BASE_TI!$A:$G,5,0)</f>
        <v>104.99126603171115</v>
      </c>
      <c r="AE75" s="33">
        <f>+VLOOKUP(A75,[24]BASE_TI!$A:$G,6,0)</f>
        <v>112.55069715124888</v>
      </c>
      <c r="AF75" s="33">
        <f>+VLOOKUP($A75,[26]base_renta!$A$22:$I$1048576,2,0)</f>
        <v>-3.3481819943799356</v>
      </c>
      <c r="AG75" s="33">
        <f>+VLOOKUP($A75,[26]base_renta!$A$22:$I$1048576,3,0)</f>
        <v>-24.000578733486002</v>
      </c>
      <c r="AH75" s="33">
        <f>+VLOOKUP($A75,[26]base_renta!$A$22:$I$1048576,4,0)</f>
        <v>-98791.357431129509</v>
      </c>
      <c r="AI75" s="33">
        <f>+VLOOKUP($A75,[26]base_renta!$A$22:$I$1048576,5,0)</f>
        <v>-0.78001880883829511</v>
      </c>
      <c r="AJ75" s="33">
        <f>+VLOOKUP(A75,[24]BASE_TI!$A$2:$G$1048576,7,0)</f>
        <v>116.85508479239259</v>
      </c>
      <c r="AK75" s="33">
        <f>+VLOOKUP($A75,[26]base_renta!$A$22:$I$1048576,8,0)</f>
        <v>9.9150612848537847</v>
      </c>
      <c r="AL75" s="18">
        <f>+VLOOKUP($A75,'[22]BASE PRODUCTIVIDAD'!$A$2:$H$1048576,8,0)</f>
        <v>90.835871051881625</v>
      </c>
      <c r="AM75" s="18">
        <f>+VLOOKUP($A75,'[22]BASE PRODUCTIVIDAD'!$A$2:$H$1048576,6,0)</f>
        <v>0.90272792897172027</v>
      </c>
      <c r="AN75" s="18">
        <f>+VLOOKUP($A75,'[22]BASE PRODUCTIVIDAD'!$A$2:$H$1048576,7,0)</f>
        <v>0.90928805097913101</v>
      </c>
      <c r="AO75" s="33">
        <f>+VLOOKUP($A75,[26]base_renta!$A$22:$I$1048576,9,0)</f>
        <v>-3210.7191165117092</v>
      </c>
      <c r="AP75" s="33">
        <f>+VLOOKUP(A75,[25]BASE_FISCAL!$A$2:$M$1048576,8,0)</f>
        <v>14.287812663772154</v>
      </c>
      <c r="AQ75" s="33">
        <f>+VLOOKUP(A75,[25]BASE_FISCAL!$A$2:$M$1048576,11,0)</f>
        <v>28.60612523846715</v>
      </c>
      <c r="AR75" s="33">
        <f>+VLOOKUP($A75,'[22]BASE PRODUCTIVIDAD'!$A$2:$I$1048576,9,0)</f>
        <v>95.795037646824682</v>
      </c>
      <c r="AS75" s="33">
        <f>+VLOOKUP($A75,'[22]BASE PRODUCTIVIDAD'!$A$2:$J$1048576,10,0)</f>
        <v>56.87404181314961</v>
      </c>
      <c r="AT75" s="33">
        <f>+VLOOKUP(A75,'[23]BASE OTROS'!$A$2:$G$1048576,7,0)</f>
        <v>149.11528326745719</v>
      </c>
      <c r="AU75" s="33">
        <f>+VLOOKUP($A75,'[21]BASE DIF'!$A$1:$I$1100,8,FALSE)</f>
        <v>3.4055628019664663E-2</v>
      </c>
      <c r="AV75" s="33">
        <f>+VLOOKUP($A75,'[21]BASE DIF'!$A$1:$I$1100,9,FALSE)</f>
        <v>3.2837916923644794E-2</v>
      </c>
      <c r="AW75" s="33">
        <f>+VLOOKUP(A75,[25]BASE_FISCAL!$A$2:$M$1048576,9,0)</f>
        <v>19.171699133143711</v>
      </c>
      <c r="AX75" s="33">
        <f>+VLOOKUP(A75,[25]BASE_FISCAL!$A$2:$M$1048576,10,0)</f>
        <v>31.920879341838116</v>
      </c>
      <c r="AY75" s="33">
        <f>+VLOOKUP($A75,'[21]BASE DIF'!$A$1:$K$1110,10,FALSE)</f>
        <v>9.3589849886723548E-3</v>
      </c>
      <c r="AZ75" s="33">
        <f>+VLOOKUP($A75,'[21]BASE DIF'!$A$1:$K$1110,11,FALSE)</f>
        <v>8.2304897726544774E-3</v>
      </c>
      <c r="BA75" s="33">
        <f>+VLOOKUP($A75,'[21]BASE DIF'!$A$1:$M$1110,12,FALSE)</f>
        <v>2.4270513315418074E-2</v>
      </c>
      <c r="BB75" s="33">
        <f>+VLOOKUP($A75,'[21]BASE DIF'!$A$1:$M$1110,13,FALSE)</f>
        <v>2.3142018099400197E-2</v>
      </c>
      <c r="BC75" s="33">
        <f>+VLOOKUP(A75,'[23]BASE OTROS'!$A$2:$H$1048576,8,0)</f>
        <v>103.07550769230768</v>
      </c>
      <c r="BD75" s="73">
        <f>+VLOOKUP(A75,[24]BASE_TI!$A$2:$H$1048576,8,0)</f>
        <v>177.83159740617393</v>
      </c>
    </row>
    <row r="76" spans="1:56" x14ac:dyDescent="0.25">
      <c r="A76" s="35">
        <v>41518</v>
      </c>
      <c r="B76" s="33">
        <f>+VLOOKUP(A76,[20]DEPENDIENTE!$D:$E,2,0)</f>
        <v>99.832428245089758</v>
      </c>
      <c r="C76" s="33">
        <f>+VLOOKUP(A76,[20]DEPENDIENTE!$J:$K,2,0)</f>
        <v>98.609442258238531</v>
      </c>
      <c r="D76" s="33">
        <f>+VLOOKUP(A76,'[21]BASE DIF'!$A$2:$G$1048576,2,0)</f>
        <v>6.8886148641025491E-2</v>
      </c>
      <c r="E76" s="33">
        <f>+VLOOKUP(A76,'[21]BASE DIF'!$A$2:$G$1048576,3,0)</f>
        <v>3.1037636400308322E-2</v>
      </c>
      <c r="F76" s="59">
        <f>+VLOOKUP(A76,'[21]BASE DIF'!$A$2:$G$1048576,4,0)</f>
        <v>1.7486811393802704E-2</v>
      </c>
      <c r="G76" s="18">
        <f>+VLOOKUP($A76,'[22]BASE PRODUCTIVIDAD'!$A$2:$H$1048576,2,0)</f>
        <v>97.308792121949693</v>
      </c>
      <c r="H76" s="33">
        <f>+VLOOKUP(A76,[24]BASE_TI!$A$2:$G$1048576,2,0)</f>
        <v>101.27484650646142</v>
      </c>
      <c r="I76" s="33">
        <f>+VLOOKUP(A76,[24]BASE_TI!$A$2:$G$1048576,3,0)</f>
        <v>117.26952602084828</v>
      </c>
      <c r="J76" s="33">
        <f>+VLOOKUP(A76,[24]BASE_TI!$A$2:$G$1048576,4,0)</f>
        <v>106.85159524200265</v>
      </c>
      <c r="K76" s="33">
        <f>+VLOOKUP(A76,'[23]BASE OTROS'!$A$2:$F$1048576,5,0)</f>
        <v>39.183877917337824</v>
      </c>
      <c r="L76" s="33">
        <f>+VLOOKUP(A76,[25]BASE_FISCAL!$A$2:$G$1048576,5,0)</f>
        <v>106.0379809635885</v>
      </c>
      <c r="M76" s="33">
        <f>+VLOOKUP(A76,[25]BASE_FISCAL!$A$2:$M$1048576,6,0)</f>
        <v>17.293383738204966</v>
      </c>
      <c r="N76" s="82">
        <f>+VLOOKUP($A76,[25]BASE_FISCAL!$A$2:$G$1048576,2,0)</f>
        <v>168.69772531350085</v>
      </c>
      <c r="O76" s="33">
        <f>+VLOOKUP($A76,[25]BASE_FISCAL!$A$2:$G$1048576,3,0)</f>
        <v>286.08308425681332</v>
      </c>
      <c r="P76" s="33">
        <f>+VLOOKUP($A76,[25]BASE_FISCAL!$A$2:$G$1048576,4,0)</f>
        <v>256.51328754958115</v>
      </c>
      <c r="Q76" s="18">
        <f>+VLOOKUP(A76,'[23]BASE OTROS'!$A$2:$F$1048576,2,0)</f>
        <v>40.121069523143511</v>
      </c>
      <c r="R76" s="33">
        <f>+VLOOKUP(A76,'[23]BASE OTROS'!$A$2:$D$1048576,4,0)</f>
        <v>29.520880973856737</v>
      </c>
      <c r="S76" s="33">
        <f>+VLOOKUP(A76,'[23]BASE OTROS'!$A$2:$D$1048576,3,0)</f>
        <v>1.1756692775029527</v>
      </c>
      <c r="T76" s="33">
        <f>+VLOOKUP(A76,[25]BASE_FISCAL!$A$2:$G$1048576,7,0)</f>
        <v>60.559597555169063</v>
      </c>
      <c r="U76" s="18">
        <f>+VLOOKUP($A76,'[22]BASE PRODUCTIVIDAD'!$A$2:$J$1048576,3,0)</f>
        <v>58.664374425790363</v>
      </c>
      <c r="V76" s="33">
        <f>+VLOOKUP(A76,'[21]BASE DIF'!$A$2:$G$1048576,5,0)</f>
        <v>8.3692214098691764E-3</v>
      </c>
      <c r="W76" s="33">
        <f>+VLOOKUP(A76,'[21]BASE DIF'!$A$2:$G$1048576,6,0)</f>
        <v>2.3454195824523794E-4</v>
      </c>
      <c r="X76" s="33">
        <f>+VLOOKUP(A76,'[21]BASE DIF'!$A$2:$G$1048576,7,0)</f>
        <v>3.204414879398354E-2</v>
      </c>
      <c r="Y76" s="33">
        <f>+VLOOKUP($A76,[26]base_renta!$A$22:$I$1048576,6,0)</f>
        <v>13.463054529986538</v>
      </c>
      <c r="Z76" s="33">
        <f>+VLOOKUP($A76,[26]base_renta!$A$22:$I$1048576,7,0)</f>
        <v>23.695814056568757</v>
      </c>
      <c r="AA76" s="33">
        <f>+VLOOKUP(A76,'[23]BASE OTROS'!$A$2:$F$1048576,6,0)</f>
        <v>5.029361689213828</v>
      </c>
      <c r="AB76" s="18">
        <f>+VLOOKUP($A76,'[22]BASE PRODUCTIVIDAD'!$A$2:$H$1048576,4,0)</f>
        <v>0.97598081500289102</v>
      </c>
      <c r="AC76" s="18">
        <f>+VLOOKUP($A76,'[22]BASE PRODUCTIVIDAD'!$A$2:$H$1048576,5,0)</f>
        <v>0.96996863228134367</v>
      </c>
      <c r="AD76" s="33">
        <f>+VLOOKUP(A76,[24]BASE_TI!$A:$G,5,0)</f>
        <v>111.42404512788873</v>
      </c>
      <c r="AE76" s="33">
        <f>+VLOOKUP(A76,[24]BASE_TI!$A:$G,6,0)</f>
        <v>118.77554862058213</v>
      </c>
      <c r="AF76" s="33">
        <f>+VLOOKUP($A76,[26]base_renta!$A$22:$I$1048576,2,0)</f>
        <v>-3.4973313743414023</v>
      </c>
      <c r="AG76" s="33">
        <f>+VLOOKUP($A76,[26]base_renta!$A$22:$I$1048576,3,0)</f>
        <v>-24.802175906790207</v>
      </c>
      <c r="AH76" s="33">
        <f>+VLOOKUP($A76,[26]base_renta!$A$22:$I$1048576,4,0)</f>
        <v>-102316.71985142972</v>
      </c>
      <c r="AI76" s="33">
        <f>+VLOOKUP($A76,[26]base_renta!$A$22:$I$1048576,5,0)</f>
        <v>-0.80607071697068178</v>
      </c>
      <c r="AJ76" s="33">
        <f>+VLOOKUP(A76,[24]BASE_TI!$A$2:$G$1048576,7,0)</f>
        <v>117.90707010802504</v>
      </c>
      <c r="AK76" s="33">
        <f>+VLOOKUP($A76,[26]base_renta!$A$22:$I$1048576,8,0)</f>
        <v>10.232759526582218</v>
      </c>
      <c r="AL76" s="18">
        <f>+VLOOKUP($A76,'[22]BASE PRODUCTIVIDAD'!$A$2:$H$1048576,8,0)</f>
        <v>91.078529205427088</v>
      </c>
      <c r="AM76" s="18">
        <f>+VLOOKUP($A76,'[22]BASE PRODUCTIVIDAD'!$A$2:$H$1048576,6,0)</f>
        <v>0.90496132864837597</v>
      </c>
      <c r="AN76" s="18">
        <f>+VLOOKUP($A76,'[22]BASE PRODUCTIVIDAD'!$A$2:$H$1048576,7,0)</f>
        <v>0.91362972824991939</v>
      </c>
      <c r="AO76" s="33">
        <f>+VLOOKUP($A76,[26]base_renta!$A$22:$I$1048576,9,0)</f>
        <v>-3325.2933951714658</v>
      </c>
      <c r="AP76" s="33">
        <f>+VLOOKUP(A76,[25]BASE_FISCAL!$A$2:$M$1048576,8,0)</f>
        <v>14.399621000257984</v>
      </c>
      <c r="AQ76" s="33">
        <f>+VLOOKUP(A76,[25]BASE_FISCAL!$A$2:$M$1048576,11,0)</f>
        <v>28.899753998484456</v>
      </c>
      <c r="AR76" s="33">
        <f>+VLOOKUP($A76,'[22]BASE PRODUCTIVIDAD'!$A$2:$I$1048576,9,0)</f>
        <v>96.745096379684298</v>
      </c>
      <c r="AS76" s="33">
        <f>+VLOOKUP($A76,'[22]BASE PRODUCTIVIDAD'!$A$2:$J$1048576,10,0)</f>
        <v>57.702469862934521</v>
      </c>
      <c r="AT76" s="33">
        <f>+VLOOKUP(A76,'[23]BASE OTROS'!$A$2:$G$1048576,7,0)</f>
        <v>177.95241232197756</v>
      </c>
      <c r="AU76" s="33">
        <f>+VLOOKUP($A76,'[21]BASE DIF'!$A$1:$I$1100,8,FALSE)</f>
        <v>4.0328696519911444E-2</v>
      </c>
      <c r="AV76" s="33">
        <f>+VLOOKUP($A76,'[21]BASE DIF'!$A$1:$I$1100,9,FALSE)</f>
        <v>3.6838197041430432E-2</v>
      </c>
      <c r="AW76" s="33">
        <f>+VLOOKUP(A76,[25]BASE_FISCAL!$A$2:$M$1048576,9,0)</f>
        <v>19.000600012182083</v>
      </c>
      <c r="AX76" s="33">
        <f>+VLOOKUP(A76,[25]BASE_FISCAL!$A$2:$M$1048576,10,0)</f>
        <v>32.235611220067312</v>
      </c>
      <c r="AY76" s="33">
        <f>+VLOOKUP($A76,'[21]BASE DIF'!$A$1:$K$1110,10,FALSE)</f>
        <v>6.3808825573899094E-3</v>
      </c>
      <c r="AZ76" s="33">
        <f>+VLOOKUP($A76,'[21]BASE DIF'!$A$1:$K$1110,11,FALSE)</f>
        <v>3.073439669704546E-3</v>
      </c>
      <c r="BA76" s="33">
        <f>+VLOOKUP($A76,'[21]BASE DIF'!$A$1:$M$1110,12,FALSE)</f>
        <v>2.4176123789587667E-2</v>
      </c>
      <c r="BB76" s="33">
        <f>+VLOOKUP($A76,'[21]BASE DIF'!$A$1:$M$1110,13,FALSE)</f>
        <v>2.0868680901902303E-2</v>
      </c>
      <c r="BC76" s="33">
        <f>+VLOOKUP(A76,'[23]BASE OTROS'!$A$2:$H$1048576,8,0)</f>
        <v>130.23889393939396</v>
      </c>
      <c r="BD76" s="73">
        <f>+VLOOKUP(A76,[24]BASE_TI!$A$2:$H$1048576,8,0)</f>
        <v>181.96344540885181</v>
      </c>
    </row>
    <row r="77" spans="1:56" x14ac:dyDescent="0.25">
      <c r="A77" s="35">
        <v>41609</v>
      </c>
      <c r="B77" s="33">
        <f>+VLOOKUP(A77,[20]DEPENDIENTE!$D:$E,2,0)</f>
        <v>100.72164745350146</v>
      </c>
      <c r="C77" s="33">
        <f>+VLOOKUP(A77,[20]DEPENDIENTE!$J:$K,2,0)</f>
        <v>98.743910216540939</v>
      </c>
      <c r="D77" s="33">
        <f>+VLOOKUP(A77,'[21]BASE DIF'!$A$2:$G$1048576,2,0)</f>
        <v>6.676437992348716E-2</v>
      </c>
      <c r="E77" s="33">
        <f>+VLOOKUP(A77,'[21]BASE DIF'!$A$2:$G$1048576,3,0)</f>
        <v>3.2194229669786467E-2</v>
      </c>
      <c r="F77" s="59">
        <f>+VLOOKUP(A77,'[21]BASE DIF'!$A$2:$G$1048576,4,0)</f>
        <v>2.1491248301016119E-2</v>
      </c>
      <c r="G77" s="18">
        <f>+VLOOKUP($A77,'[22]BASE PRODUCTIVIDAD'!$A$2:$H$1048576,2,0)</f>
        <v>98.736299170425525</v>
      </c>
      <c r="H77" s="33">
        <f>+VLOOKUP(A77,[24]BASE_TI!$A$2:$G$1048576,2,0)</f>
        <v>100.16573107098881</v>
      </c>
      <c r="I77" s="33">
        <f>+VLOOKUP(A77,[24]BASE_TI!$A$2:$G$1048576,3,0)</f>
        <v>116.02181418841744</v>
      </c>
      <c r="J77" s="33">
        <f>+VLOOKUP(A77,[24]BASE_TI!$A$2:$G$1048576,4,0)</f>
        <v>105.64181089137543</v>
      </c>
      <c r="K77" s="33">
        <f>+VLOOKUP(A77,'[23]BASE OTROS'!$A$2:$F$1048576,5,0)</f>
        <v>39.533170485828393</v>
      </c>
      <c r="L77" s="33">
        <f>+VLOOKUP(A77,[25]BASE_FISCAL!$A$2:$G$1048576,5,0)</f>
        <v>108.59599999999989</v>
      </c>
      <c r="M77" s="33">
        <f>+VLOOKUP(A77,[25]BASE_FISCAL!$A$2:$M$1048576,6,0)</f>
        <v>17.479791264933198</v>
      </c>
      <c r="N77" s="82">
        <f>+VLOOKUP($A77,[25]BASE_FISCAL!$A$2:$G$1048576,2,0)</f>
        <v>171.5170231112225</v>
      </c>
      <c r="O77" s="33">
        <f>+VLOOKUP($A77,[25]BASE_FISCAL!$A$2:$G$1048576,3,0)</f>
        <v>294.61997525849785</v>
      </c>
      <c r="P77" s="33">
        <f>+VLOOKUP($A77,[25]BASE_FISCAL!$A$2:$G$1048576,4,0)</f>
        <v>265.18198133685712</v>
      </c>
      <c r="Q77" s="18">
        <f>+VLOOKUP(A77,'[23]BASE OTROS'!$A$2:$F$1048576,2,0)</f>
        <v>40.261081135058255</v>
      </c>
      <c r="R77" s="33">
        <f>+VLOOKUP(A77,'[23]BASE OTROS'!$A$2:$D$1048576,4,0)</f>
        <v>30.168645551977235</v>
      </c>
      <c r="S77" s="33">
        <f>+VLOOKUP(A77,'[23]BASE OTROS'!$A$2:$D$1048576,3,0)</f>
        <v>1.1481321063094667</v>
      </c>
      <c r="T77" s="33">
        <f>+VLOOKUP(A77,[25]BASE_FISCAL!$A$2:$G$1048576,7,0)</f>
        <v>61.013905661113853</v>
      </c>
      <c r="U77" s="18">
        <f>+VLOOKUP($A77,'[22]BASE PRODUCTIVIDAD'!$A$2:$J$1048576,3,0)</f>
        <v>59.336615171195191</v>
      </c>
      <c r="V77" s="33">
        <f>+VLOOKUP(A77,'[21]BASE DIF'!$A$2:$G$1048576,5,0)</f>
        <v>1.04301499880326E-2</v>
      </c>
      <c r="W77" s="33">
        <f>+VLOOKUP(A77,'[21]BASE DIF'!$A$2:$G$1048576,6,0)</f>
        <v>1.333479687817718E-3</v>
      </c>
      <c r="X77" s="33">
        <f>+VLOOKUP(A77,'[21]BASE DIF'!$A$2:$G$1048576,7,0)</f>
        <v>3.3433874895755555E-2</v>
      </c>
      <c r="Y77" s="33">
        <f>+VLOOKUP($A77,[26]base_renta!$A$22:$I$1048576,6,0)</f>
        <v>13.665006841774197</v>
      </c>
      <c r="Z77" s="33">
        <f>+VLOOKUP($A77,[26]base_renta!$A$22:$I$1048576,7,0)</f>
        <v>24.0954509679393</v>
      </c>
      <c r="AA77" s="33">
        <f>+VLOOKUP(A77,'[23]BASE OTROS'!$A$2:$F$1048576,6,0)</f>
        <v>4.8513040198486319</v>
      </c>
      <c r="AB77" s="18">
        <f>+VLOOKUP($A77,'[22]BASE PRODUCTIVIDAD'!$A$2:$H$1048576,4,0)</f>
        <v>0.96778268409660506</v>
      </c>
      <c r="AC77" s="18">
        <f>+VLOOKUP($A77,'[22]BASE PRODUCTIVIDAD'!$A$2:$H$1048576,5,0)</f>
        <v>0.96461213439654381</v>
      </c>
      <c r="AD77" s="33">
        <f>+VLOOKUP(A77,[24]BASE_TI!$A:$G,5,0)</f>
        <v>105.53545809316014</v>
      </c>
      <c r="AE77" s="33">
        <f>+VLOOKUP(A77,[24]BASE_TI!$A:$G,6,0)</f>
        <v>118.01341789249292</v>
      </c>
      <c r="AF77" s="33">
        <f>+VLOOKUP($A77,[26]base_renta!$A$22:$I$1048576,2,0)</f>
        <v>-3.5606012372862019</v>
      </c>
      <c r="AG77" s="33">
        <f>+VLOOKUP($A77,[26]base_renta!$A$22:$I$1048576,3,0)</f>
        <v>-25.343667797353991</v>
      </c>
      <c r="AH77" s="33">
        <f>+VLOOKUP($A77,[26]base_renta!$A$22:$I$1048576,4,0)</f>
        <v>-104513.32421919997</v>
      </c>
      <c r="AI77" s="33">
        <f>+VLOOKUP($A77,[26]base_renta!$A$22:$I$1048576,5,0)</f>
        <v>-0.82366920341400474</v>
      </c>
      <c r="AJ77" s="33">
        <f>+VLOOKUP(A77,[24]BASE_TI!$A$2:$G$1048576,7,0)</f>
        <v>110.76948193142633</v>
      </c>
      <c r="AK77" s="33">
        <f>+VLOOKUP($A77,[26]base_renta!$A$22:$I$1048576,8,0)</f>
        <v>10.430444126165101</v>
      </c>
      <c r="AL77" s="18">
        <f>+VLOOKUP($A77,'[22]BASE PRODUCTIVIDAD'!$A$2:$H$1048576,8,0)</f>
        <v>90.604482091584671</v>
      </c>
      <c r="AM77" s="18">
        <f>+VLOOKUP($A77,'[22]BASE PRODUCTIVIDAD'!$A$2:$H$1048576,6,0)</f>
        <v>0.90006272605931736</v>
      </c>
      <c r="AN77" s="18">
        <f>+VLOOKUP($A77,'[22]BASE PRODUCTIVIDAD'!$A$2:$H$1048576,7,0)</f>
        <v>0.91080873523801009</v>
      </c>
      <c r="AO77" s="33">
        <f>+VLOOKUP($A77,[26]base_renta!$A$22:$I$1048576,9,0)</f>
        <v>-3396.6830371239994</v>
      </c>
      <c r="AP77" s="33">
        <f>+VLOOKUP(A77,[25]BASE_FISCAL!$A$2:$M$1048576,8,0)</f>
        <v>14.519365884116203</v>
      </c>
      <c r="AQ77" s="33">
        <f>+VLOOKUP(A77,[25]BASE_FISCAL!$A$2:$M$1048576,11,0)</f>
        <v>29.489569065873351</v>
      </c>
      <c r="AR77" s="33">
        <f>+VLOOKUP($A77,'[22]BASE PRODUCTIVIDAD'!$A$2:$I$1048576,9,0)</f>
        <v>97.40330585035916</v>
      </c>
      <c r="AS77" s="33">
        <f>+VLOOKUP($A77,'[22]BASE PRODUCTIVIDAD'!$A$2:$J$1048576,10,0)</f>
        <v>58.51286200333147</v>
      </c>
      <c r="AT77" s="33">
        <f>+VLOOKUP(A77,'[23]BASE OTROS'!$A$2:$G$1048576,7,0)</f>
        <v>177.17937135328441</v>
      </c>
      <c r="AU77" s="33">
        <f>+VLOOKUP($A77,'[21]BASE DIF'!$A$1:$I$1100,8,FALSE)</f>
        <v>3.7495268556420935E-2</v>
      </c>
      <c r="AV77" s="33">
        <f>+VLOOKUP($A77,'[21]BASE DIF'!$A$1:$I$1100,9,FALSE)</f>
        <v>3.6307427247259882E-2</v>
      </c>
      <c r="AW77" s="33">
        <f>+VLOOKUP(A77,[25]BASE_FISCAL!$A$2:$M$1048576,9,0)</f>
        <v>19.069880519033852</v>
      </c>
      <c r="AX77" s="33">
        <f>+VLOOKUP(A77,[25]BASE_FISCAL!$A$2:$M$1048576,10,0)</f>
        <v>32.759009480911637</v>
      </c>
      <c r="AY77" s="33">
        <f>+VLOOKUP($A77,'[21]BASE DIF'!$A$1:$K$1110,10,FALSE)</f>
        <v>7.402998551438545E-3</v>
      </c>
      <c r="AZ77" s="33">
        <f>+VLOOKUP($A77,'[21]BASE DIF'!$A$1:$K$1110,11,FALSE)</f>
        <v>6.3395944308993653E-3</v>
      </c>
      <c r="BA77" s="33">
        <f>+VLOOKUP($A77,'[21]BASE DIF'!$A$1:$M$1110,12,FALSE)</f>
        <v>2.5120935686766988E-2</v>
      </c>
      <c r="BB77" s="33">
        <f>+VLOOKUP($A77,'[21]BASE DIF'!$A$1:$M$1110,13,FALSE)</f>
        <v>2.4057531566227808E-2</v>
      </c>
      <c r="BC77" s="33">
        <f>+VLOOKUP(A77,'[23]BASE OTROS'!$A$2:$H$1048576,8,0)</f>
        <v>124.35425757575757</v>
      </c>
      <c r="BD77" s="73">
        <f>+VLOOKUP(A77,[24]BASE_TI!$A$2:$H$1048576,8,0)</f>
        <v>182.01851458570104</v>
      </c>
    </row>
    <row r="78" spans="1:56" x14ac:dyDescent="0.25">
      <c r="A78" s="35">
        <v>41699</v>
      </c>
      <c r="B78" s="33">
        <f>+VLOOKUP(A78,[20]DEPENDIENTE!$D:$E,2,0)</f>
        <v>104.37050622665852</v>
      </c>
      <c r="C78" s="33">
        <f>+VLOOKUP(A78,[20]DEPENDIENTE!$J:$K,2,0)</f>
        <v>103.18100486148126</v>
      </c>
      <c r="D78" s="33">
        <f>+VLOOKUP(A78,'[21]BASE DIF'!$A$2:$G$1048576,2,0)</f>
        <v>6.508127345532766E-2</v>
      </c>
      <c r="E78" s="33">
        <f>+VLOOKUP(A78,'[21]BASE DIF'!$A$2:$G$1048576,3,0)</f>
        <v>2.8934861525381605E-2</v>
      </c>
      <c r="F78" s="59">
        <f>+VLOOKUP(A78,'[21]BASE DIF'!$A$2:$G$1048576,4,0)</f>
        <v>1.6057124619676566E-2</v>
      </c>
      <c r="G78" s="18">
        <f>+VLOOKUP($A78,'[22]BASE PRODUCTIVIDAD'!$A$2:$H$1048576,2,0)</f>
        <v>96.289232072912824</v>
      </c>
      <c r="H78" s="33">
        <f>+VLOOKUP(A78,[24]BASE_TI!$A$2:$G$1048576,2,0)</f>
        <v>97.537518159328428</v>
      </c>
      <c r="I78" s="33">
        <f>+VLOOKUP(A78,[24]BASE_TI!$A$2:$G$1048576,3,0)</f>
        <v>116.56126003423624</v>
      </c>
      <c r="J78" s="33">
        <f>+VLOOKUP(A78,[24]BASE_TI!$A$2:$G$1048576,4,0)</f>
        <v>102.00989050987852</v>
      </c>
      <c r="K78" s="33">
        <f>+VLOOKUP(A78,'[23]BASE OTROS'!$A$2:$F$1048576,5,0)</f>
        <v>39.538597039305181</v>
      </c>
      <c r="L78" s="33">
        <f>+VLOOKUP(A78,[25]BASE_FISCAL!$A$2:$G$1048576,5,0)</f>
        <v>110.71920470436801</v>
      </c>
      <c r="M78" s="33">
        <f>+VLOOKUP(A78,[25]BASE_FISCAL!$A$2:$M$1048576,6,0)</f>
        <v>17.615147568569668</v>
      </c>
      <c r="N78" s="82">
        <f>+VLOOKUP($A78,[25]BASE_FISCAL!$A$2:$G$1048576,2,0)</f>
        <v>175.96041946317231</v>
      </c>
      <c r="O78" s="33">
        <f>+VLOOKUP($A78,[25]BASE_FISCAL!$A$2:$G$1048576,3,0)</f>
        <v>304.88968491433224</v>
      </c>
      <c r="P78" s="33">
        <f>+VLOOKUP($A78,[25]BASE_FISCAL!$A$2:$G$1048576,4,0)</f>
        <v>285.27741395346476</v>
      </c>
      <c r="Q78" s="18">
        <f>+VLOOKUP(A78,'[23]BASE OTROS'!$A$2:$F$1048576,2,0)</f>
        <v>40.392549899723953</v>
      </c>
      <c r="R78" s="33">
        <f>+VLOOKUP(A78,'[23]BASE OTROS'!$A$2:$D$1048576,4,0)</f>
        <v>29.874399428483994</v>
      </c>
      <c r="S78" s="33">
        <f>+VLOOKUP(A78,'[23]BASE OTROS'!$A$2:$D$1048576,3,0)</f>
        <v>1.1310149422649347</v>
      </c>
      <c r="T78" s="33">
        <f>+VLOOKUP(A78,[25]BASE_FISCAL!$A$2:$G$1048576,7,0)</f>
        <v>60.930428523008338</v>
      </c>
      <c r="U78" s="18">
        <f>+VLOOKUP($A78,'[22]BASE PRODUCTIVIDAD'!$A$2:$J$1048576,3,0)</f>
        <v>58.961412811070765</v>
      </c>
      <c r="V78" s="33">
        <f>+VLOOKUP(A78,'[21]BASE DIF'!$A$2:$G$1048576,5,0)</f>
        <v>5.8981786658836022E-3</v>
      </c>
      <c r="W78" s="33">
        <f>+VLOOKUP(A78,'[21]BASE DIF'!$A$2:$G$1048576,6,0)</f>
        <v>-1.8910233584878977E-3</v>
      </c>
      <c r="X78" s="33">
        <f>+VLOOKUP(A78,'[21]BASE DIF'!$A$2:$G$1048576,7,0)</f>
        <v>3.0192798123315101E-2</v>
      </c>
      <c r="Y78" s="33">
        <f>+VLOOKUP($A78,[26]base_renta!$A$22:$I$1048576,6,0)</f>
        <v>14.247540482779423</v>
      </c>
      <c r="Z78" s="33">
        <f>+VLOOKUP($A78,[26]base_renta!$A$22:$I$1048576,7,0)</f>
        <v>24.983235811001141</v>
      </c>
      <c r="AA78" s="33">
        <f>+VLOOKUP(A78,'[23]BASE OTROS'!$A$2:$F$1048576,6,0)</f>
        <v>5.019195132401185</v>
      </c>
      <c r="AB78" s="18">
        <f>+VLOOKUP($A78,'[22]BASE PRODUCTIVIDAD'!$A$2:$H$1048576,4,0)</f>
        <v>0.95763682178461351</v>
      </c>
      <c r="AC78" s="18">
        <f>+VLOOKUP($A78,'[22]BASE PRODUCTIVIDAD'!$A$2:$H$1048576,5,0)</f>
        <v>0.95304420681965785</v>
      </c>
      <c r="AD78" s="33">
        <f>+VLOOKUP(A78,[24]BASE_TI!$A:$G,5,0)</f>
        <v>103.91304183506874</v>
      </c>
      <c r="AE78" s="33">
        <f>+VLOOKUP(A78,[24]BASE_TI!$A:$G,6,0)</f>
        <v>115.69553047357533</v>
      </c>
      <c r="AF78" s="33">
        <f>+VLOOKUP($A78,[26]base_renta!$A$22:$I$1048576,2,0)</f>
        <v>-3.7773953767359569</v>
      </c>
      <c r="AG78" s="33">
        <f>+VLOOKUP($A78,[26]base_renta!$A$22:$I$1048576,3,0)</f>
        <v>-26.679766383068849</v>
      </c>
      <c r="AH78" s="33">
        <f>+VLOOKUP($A78,[26]base_renta!$A$22:$I$1048576,4,0)</f>
        <v>-108708.72185906886</v>
      </c>
      <c r="AI78" s="33">
        <f>+VLOOKUP($A78,[26]base_renta!$A$22:$I$1048576,5,0)</f>
        <v>-0.86709240744973748</v>
      </c>
      <c r="AJ78" s="33">
        <f>+VLOOKUP(A78,[24]BASE_TI!$A$2:$G$1048576,7,0)</f>
        <v>111.7735788591244</v>
      </c>
      <c r="AK78" s="33">
        <f>+VLOOKUP($A78,[26]base_renta!$A$22:$I$1048576,8,0)</f>
        <v>10.735695328221716</v>
      </c>
      <c r="AL78" s="18">
        <f>+VLOOKUP($A78,'[22]BASE PRODUCTIVIDAD'!$A$2:$H$1048576,8,0)</f>
        <v>89.752158701747604</v>
      </c>
      <c r="AM78" s="18">
        <f>+VLOOKUP($A78,'[22]BASE PRODUCTIVIDAD'!$A$2:$H$1048576,6,0)</f>
        <v>0.88441338337746966</v>
      </c>
      <c r="AN78" s="18">
        <f>+VLOOKUP($A78,'[22]BASE PRODUCTIVIDAD'!$A$2:$H$1048576,7,0)</f>
        <v>0.89737447725848907</v>
      </c>
      <c r="AO78" s="33">
        <f>+VLOOKUP($A78,[26]base_renta!$A$22:$I$1048576,9,0)</f>
        <v>-3533.0334604197374</v>
      </c>
      <c r="AP78" s="33">
        <f>+VLOOKUP(A78,[25]BASE_FISCAL!$A$2:$M$1048576,8,0)</f>
        <v>14.57954884843854</v>
      </c>
      <c r="AQ78" s="33">
        <f>+VLOOKUP(A78,[25]BASE_FISCAL!$A$2:$M$1048576,11,0)</f>
        <v>31.195979701247357</v>
      </c>
      <c r="AR78" s="33">
        <f>+VLOOKUP($A78,'[22]BASE PRODUCTIVIDAD'!$A$2:$I$1048576,9,0)</f>
        <v>97.193690730278263</v>
      </c>
      <c r="AS78" s="33">
        <f>+VLOOKUP($A78,'[22]BASE PRODUCTIVIDAD'!$A$2:$J$1048576,10,0)</f>
        <v>58.760650104639353</v>
      </c>
      <c r="AT78" s="33">
        <f>+VLOOKUP(A78,'[23]BASE OTROS'!$A$2:$G$1048576,7,0)</f>
        <v>182.36628709454794</v>
      </c>
      <c r="AU78" s="33">
        <f>+VLOOKUP($A78,'[21]BASE DIF'!$A$1:$I$1100,8,FALSE)</f>
        <v>3.5858007144104365E-2</v>
      </c>
      <c r="AV78" s="33">
        <f>+VLOOKUP($A78,'[21]BASE DIF'!$A$1:$I$1100,9,FALSE)</f>
        <v>3.6173337146623075E-2</v>
      </c>
      <c r="AW78" s="33">
        <f>+VLOOKUP(A78,[25]BASE_FISCAL!$A$2:$M$1048576,9,0)</f>
        <v>19.236917985969999</v>
      </c>
      <c r="AX78" s="33">
        <f>+VLOOKUP(A78,[25]BASE_FISCAL!$A$2:$M$1048576,10,0)</f>
        <v>33.332811138060151</v>
      </c>
      <c r="AY78" s="33">
        <f>+VLOOKUP($A78,'[21]BASE DIF'!$A$1:$K$1110,10,FALSE)</f>
        <v>3.9817408973410011E-3</v>
      </c>
      <c r="AZ78" s="33">
        <f>+VLOOKUP($A78,'[21]BASE DIF'!$A$1:$K$1110,11,FALSE)</f>
        <v>4.3431338472987406E-3</v>
      </c>
      <c r="BA78" s="33">
        <f>+VLOOKUP($A78,'[21]BASE DIF'!$A$1:$M$1110,12,FALSE)</f>
        <v>2.2218369606795796E-2</v>
      </c>
      <c r="BB78" s="33">
        <f>+VLOOKUP($A78,'[21]BASE DIF'!$A$1:$M$1110,13,FALSE)</f>
        <v>2.2579762556753535E-2</v>
      </c>
      <c r="BC78" s="33">
        <f>+VLOOKUP(A78,'[23]BASE OTROS'!$A$2:$H$1048576,8,0)</f>
        <v>118.52381249999996</v>
      </c>
      <c r="BD78" s="73">
        <f>+VLOOKUP(A78,[24]BASE_TI!$A$2:$H$1048576,8,0)</f>
        <v>181.77496211886546</v>
      </c>
    </row>
    <row r="79" spans="1:56" x14ac:dyDescent="0.25">
      <c r="A79" s="35">
        <v>41791</v>
      </c>
      <c r="B79" s="33">
        <f>+VLOOKUP(A79,[20]DEPENDIENTE!$D:$E,2,0)</f>
        <v>99.472671498368797</v>
      </c>
      <c r="C79" s="33">
        <f>+VLOOKUP(A79,[20]DEPENDIENTE!$J:$K,2,0)</f>
        <v>98.275969979257411</v>
      </c>
      <c r="D79" s="33">
        <f>+VLOOKUP(A79,'[21]BASE DIF'!$A$2:$G$1048576,2,0)</f>
        <v>6.4071531317539288E-2</v>
      </c>
      <c r="E79" s="33">
        <f>+VLOOKUP(A79,'[21]BASE DIF'!$A$2:$G$1048576,3,0)</f>
        <v>2.9295826158068028E-2</v>
      </c>
      <c r="F79" s="59">
        <f>+VLOOKUP(A79,'[21]BASE DIF'!$A$2:$G$1048576,4,0)</f>
        <v>1.005935842673189E-2</v>
      </c>
      <c r="G79" s="18">
        <f>+VLOOKUP($A79,'[22]BASE PRODUCTIVIDAD'!$A$2:$H$1048576,2,0)</f>
        <v>97.209915009806366</v>
      </c>
      <c r="H79" s="33">
        <f>+VLOOKUP(A79,[24]BASE_TI!$A$2:$G$1048576,2,0)</f>
        <v>97.612047892396717</v>
      </c>
      <c r="I79" s="33">
        <f>+VLOOKUP(A79,[24]BASE_TI!$A$2:$G$1048576,3,0)</f>
        <v>115.23756357172816</v>
      </c>
      <c r="J79" s="33">
        <f>+VLOOKUP(A79,[24]BASE_TI!$A$2:$G$1048576,4,0)</f>
        <v>101.50311834908604</v>
      </c>
      <c r="K79" s="33">
        <f>+VLOOKUP(A79,'[23]BASE OTROS'!$A$2:$F$1048576,5,0)</f>
        <v>39.529875226256664</v>
      </c>
      <c r="L79" s="33">
        <f>+VLOOKUP(A79,[25]BASE_FISCAL!$A$2:$G$1048576,5,0)</f>
        <v>112.14711357644559</v>
      </c>
      <c r="M79" s="33">
        <f>+VLOOKUP(A79,[25]BASE_FISCAL!$A$2:$M$1048576,6,0)</f>
        <v>17.668407818625038</v>
      </c>
      <c r="N79" s="82">
        <f>+VLOOKUP($A79,[25]BASE_FISCAL!$A$2:$G$1048576,2,0)</f>
        <v>179.02231946374803</v>
      </c>
      <c r="O79" s="33">
        <f>+VLOOKUP($A79,[25]BASE_FISCAL!$A$2:$G$1048576,3,0)</f>
        <v>312.65147143639666</v>
      </c>
      <c r="P79" s="33">
        <f>+VLOOKUP($A79,[25]BASE_FISCAL!$A$2:$G$1048576,4,0)</f>
        <v>294.0883448099795</v>
      </c>
      <c r="Q79" s="18">
        <f>+VLOOKUP(A79,'[23]BASE OTROS'!$A$2:$F$1048576,2,0)</f>
        <v>41.576524914704791</v>
      </c>
      <c r="R79" s="33">
        <f>+VLOOKUP(A79,'[23]BASE OTROS'!$A$2:$D$1048576,4,0)</f>
        <v>29.529362955217707</v>
      </c>
      <c r="S79" s="33">
        <f>+VLOOKUP(A79,'[23]BASE OTROS'!$A$2:$D$1048576,3,0)</f>
        <v>0.97204795633119989</v>
      </c>
      <c r="T79" s="33">
        <f>+VLOOKUP(A79,[25]BASE_FISCAL!$A$2:$G$1048576,7,0)</f>
        <v>60.780429043668406</v>
      </c>
      <c r="U79" s="18">
        <f>+VLOOKUP($A79,'[22]BASE PRODUCTIVIDAD'!$A$2:$J$1048576,3,0)</f>
        <v>59.823407798696827</v>
      </c>
      <c r="V79" s="33">
        <f>+VLOOKUP(A79,'[21]BASE DIF'!$A$2:$G$1048576,5,0)</f>
        <v>5.9213769915678061E-3</v>
      </c>
      <c r="W79" s="33">
        <f>+VLOOKUP(A79,'[21]BASE DIF'!$A$2:$G$1048576,6,0)</f>
        <v>-1.431604370613293E-3</v>
      </c>
      <c r="X79" s="33">
        <f>+VLOOKUP(A79,'[21]BASE DIF'!$A$2:$G$1048576,7,0)</f>
        <v>3.0521610154541245E-2</v>
      </c>
      <c r="Y79" s="33">
        <f>+VLOOKUP($A79,[26]base_renta!$A$22:$I$1048576,6,0)</f>
        <v>14.832845677973639</v>
      </c>
      <c r="Z79" s="33">
        <f>+VLOOKUP($A79,[26]base_renta!$A$22:$I$1048576,7,0)</f>
        <v>25.345472349977943</v>
      </c>
      <c r="AA79" s="33">
        <f>+VLOOKUP(A79,'[23]BASE OTROS'!$A$2:$F$1048576,6,0)</f>
        <v>5.0635438475067396</v>
      </c>
      <c r="AB79" s="18">
        <f>+VLOOKUP($A79,'[22]BASE PRODUCTIVIDAD'!$A$2:$H$1048576,4,0)</f>
        <v>0.96122333693176176</v>
      </c>
      <c r="AC79" s="18">
        <f>+VLOOKUP($A79,'[22]BASE PRODUCTIVIDAD'!$A$2:$H$1048576,5,0)</f>
        <v>0.96033796014815809</v>
      </c>
      <c r="AD79" s="33">
        <f>+VLOOKUP(A79,[24]BASE_TI!$A:$G,5,0)</f>
        <v>106.8507907063519</v>
      </c>
      <c r="AE79" s="33">
        <f>+VLOOKUP(A79,[24]BASE_TI!$A:$G,6,0)</f>
        <v>117.09619363305058</v>
      </c>
      <c r="AF79" s="33">
        <f>+VLOOKUP($A79,[26]base_renta!$A$22:$I$1048576,2,0)</f>
        <v>-3.7466948571234266</v>
      </c>
      <c r="AG79" s="33">
        <f>+VLOOKUP($A79,[26]base_renta!$A$22:$I$1048576,3,0)</f>
        <v>-27.857345501379527</v>
      </c>
      <c r="AH79" s="33">
        <f>+VLOOKUP($A79,[26]base_renta!$A$22:$I$1048576,4,0)</f>
        <v>-113726.05510613543</v>
      </c>
      <c r="AI79" s="33">
        <f>+VLOOKUP($A79,[26]base_renta!$A$22:$I$1048576,5,0)</f>
        <v>-0.90536372879483473</v>
      </c>
      <c r="AJ79" s="33">
        <f>+VLOOKUP(A79,[24]BASE_TI!$A$2:$G$1048576,7,0)</f>
        <v>112.12511007378603</v>
      </c>
      <c r="AK79" s="33">
        <f>+VLOOKUP($A79,[26]base_renta!$A$22:$I$1048576,8,0)</f>
        <v>10.512626672004306</v>
      </c>
      <c r="AL79" s="18">
        <f>+VLOOKUP($A79,'[22]BASE PRODUCTIVIDAD'!$A$2:$H$1048576,8,0)</f>
        <v>90.659058257525302</v>
      </c>
      <c r="AM79" s="18">
        <f>+VLOOKUP($A79,'[22]BASE PRODUCTIVIDAD'!$A$2:$H$1048576,6,0)</f>
        <v>0.89292599193767286</v>
      </c>
      <c r="AN79" s="18">
        <f>+VLOOKUP($A79,'[22]BASE PRODUCTIVIDAD'!$A$2:$H$1048576,7,0)</f>
        <v>0.90811091088208662</v>
      </c>
      <c r="AO79" s="33">
        <f>+VLOOKUP($A79,[26]base_renta!$A$22:$I$1048576,9,0)</f>
        <v>-3696.0967909494016</v>
      </c>
      <c r="AP79" s="33">
        <f>+VLOOKUP(A79,[25]BASE_FISCAL!$A$2:$M$1048576,8,0)</f>
        <v>14.6300917635107</v>
      </c>
      <c r="AQ79" s="33">
        <f>+VLOOKUP(A79,[25]BASE_FISCAL!$A$2:$M$1048576,11,0)</f>
        <v>31.932480330571583</v>
      </c>
      <c r="AR79" s="33">
        <f>+VLOOKUP($A79,'[22]BASE PRODUCTIVIDAD'!$A$2:$I$1048576,9,0)</f>
        <v>97.379763020965342</v>
      </c>
      <c r="AS79" s="33">
        <f>+VLOOKUP($A79,'[22]BASE PRODUCTIVIDAD'!$A$2:$J$1048576,10,0)</f>
        <v>59.199738333519555</v>
      </c>
      <c r="AT79" s="33">
        <f>+VLOOKUP(A79,'[23]BASE OTROS'!$A$2:$G$1048576,7,0)</f>
        <v>153.26118326118325</v>
      </c>
      <c r="AU79" s="33">
        <f>+VLOOKUP($A79,'[21]BASE DIF'!$A$1:$I$1100,8,FALSE)</f>
        <v>3.306337724359687E-2</v>
      </c>
      <c r="AV79" s="33">
        <f>+VLOOKUP($A79,'[21]BASE DIF'!$A$1:$I$1100,9,FALSE)</f>
        <v>3.0897389591522995E-2</v>
      </c>
      <c r="AW79" s="33">
        <f>+VLOOKUP(A79,[25]BASE_FISCAL!$A$2:$M$1048576,9,0)</f>
        <v>19.435079716894009</v>
      </c>
      <c r="AX79" s="33">
        <f>+VLOOKUP(A79,[25]BASE_FISCAL!$A$2:$M$1048576,10,0)</f>
        <v>33.94803615313208</v>
      </c>
      <c r="AY79" s="33">
        <f>+VLOOKUP($A79,'[21]BASE DIF'!$A$1:$K$1110,10,FALSE)</f>
        <v>1.0724240241122481E-2</v>
      </c>
      <c r="AZ79" s="33">
        <f>+VLOOKUP($A79,'[21]BASE DIF'!$A$1:$K$1110,11,FALSE)</f>
        <v>8.618911980333906E-3</v>
      </c>
      <c r="BA79" s="33">
        <f>+VLOOKUP($A79,'[21]BASE DIF'!$A$1:$M$1110,12,FALSE)</f>
        <v>2.6050358567240806E-2</v>
      </c>
      <c r="BB79" s="33">
        <f>+VLOOKUP($A79,'[21]BASE DIF'!$A$1:$M$1110,13,FALSE)</f>
        <v>2.3945030306452231E-2</v>
      </c>
      <c r="BC79" s="33">
        <f>+VLOOKUP(A79,'[23]BASE OTROS'!$A$2:$H$1048576,8,0)</f>
        <v>89.721523076923035</v>
      </c>
      <c r="BD79" s="73">
        <f>+VLOOKUP(A79,[24]BASE_TI!$A$2:$H$1048576,8,0)</f>
        <v>182.50265914056058</v>
      </c>
    </row>
    <row r="80" spans="1:56" x14ac:dyDescent="0.25">
      <c r="A80" s="35">
        <v>41883</v>
      </c>
      <c r="B80" s="33">
        <f>+VLOOKUP(A80,[20]DEPENDIENTE!$D:$E,2,0)</f>
        <v>98.848362858347613</v>
      </c>
      <c r="C80" s="33">
        <f>+VLOOKUP(A80,[20]DEPENDIENTE!$J:$K,2,0)</f>
        <v>97.602137754013555</v>
      </c>
      <c r="D80" s="33">
        <f>+VLOOKUP(A80,'[21]BASE DIF'!$A$2:$G$1048576,2,0)</f>
        <v>6.7522997807293761E-2</v>
      </c>
      <c r="E80" s="33">
        <f>+VLOOKUP(A80,'[21]BASE DIF'!$A$2:$G$1048576,3,0)</f>
        <v>2.7963918509307573E-2</v>
      </c>
      <c r="F80" s="59">
        <f>+VLOOKUP(A80,'[21]BASE DIF'!$A$2:$G$1048576,4,0)</f>
        <v>1.1652607503531476E-2</v>
      </c>
      <c r="G80" s="18">
        <f>+VLOOKUP($A80,'[22]BASE PRODUCTIVIDAD'!$A$2:$H$1048576,2,0)</f>
        <v>97.265715287764891</v>
      </c>
      <c r="H80" s="33">
        <f>+VLOOKUP(A80,[24]BASE_TI!$A$2:$G$1048576,2,0)</f>
        <v>93.423168733315251</v>
      </c>
      <c r="I80" s="33">
        <f>+VLOOKUP(A80,[24]BASE_TI!$A$2:$G$1048576,3,0)</f>
        <v>114.97363097744116</v>
      </c>
      <c r="J80" s="33">
        <f>+VLOOKUP(A80,[24]BASE_TI!$A$2:$G$1048576,4,0)</f>
        <v>94.271865786929553</v>
      </c>
      <c r="K80" s="33">
        <f>+VLOOKUP(A80,'[23]BASE OTROS'!$A$2:$F$1048576,5,0)</f>
        <v>39.520424302779958</v>
      </c>
      <c r="L80" s="33">
        <f>+VLOOKUP(A80,[25]BASE_FISCAL!$A$2:$G$1048576,5,0)</f>
        <v>112.90862185067689</v>
      </c>
      <c r="M80" s="33">
        <f>+VLOOKUP(A80,[25]BASE_FISCAL!$A$2:$M$1048576,6,0)</f>
        <v>17.61441018778098</v>
      </c>
      <c r="N80" s="82">
        <f>+VLOOKUP($A80,[25]BASE_FISCAL!$A$2:$G$1048576,2,0)</f>
        <v>182.52185349599139</v>
      </c>
      <c r="O80" s="33">
        <f>+VLOOKUP($A80,[25]BASE_FISCAL!$A$2:$G$1048576,3,0)</f>
        <v>317.63071927937381</v>
      </c>
      <c r="P80" s="33">
        <f>+VLOOKUP($A80,[25]BASE_FISCAL!$A$2:$G$1048576,4,0)</f>
        <v>303.71374419116222</v>
      </c>
      <c r="Q80" s="18">
        <f>+VLOOKUP(A80,'[23]BASE OTROS'!$A$2:$F$1048576,2,0)</f>
        <v>41.79747535874094</v>
      </c>
      <c r="R80" s="33">
        <f>+VLOOKUP(A80,'[23]BASE OTROS'!$A$2:$D$1048576,4,0)</f>
        <v>29.425310860587999</v>
      </c>
      <c r="S80" s="33">
        <f>+VLOOKUP(A80,'[23]BASE OTROS'!$A$2:$D$1048576,3,0)</f>
        <v>0.9964817271999582</v>
      </c>
      <c r="T80" s="33">
        <f>+VLOOKUP(A80,[25]BASE_FISCAL!$A$2:$G$1048576,7,0)</f>
        <v>61.123220580425262</v>
      </c>
      <c r="U80" s="18">
        <f>+VLOOKUP($A80,'[22]BASE PRODUCTIVIDAD'!$A$2:$J$1048576,3,0)</f>
        <v>61.215112088738721</v>
      </c>
      <c r="V80" s="33">
        <f>+VLOOKUP(A80,'[21]BASE DIF'!$A$2:$G$1048576,5,0)</f>
        <v>4.9416999406317608E-3</v>
      </c>
      <c r="W80" s="33">
        <f>+VLOOKUP(A80,'[21]BASE DIF'!$A$2:$G$1048576,6,0)</f>
        <v>-2.7198772053891318E-3</v>
      </c>
      <c r="X80" s="33">
        <f>+VLOOKUP(A80,'[21]BASE DIF'!$A$2:$G$1048576,7,0)</f>
        <v>2.926375378570123E-2</v>
      </c>
      <c r="Y80" s="33">
        <f>+VLOOKUP($A80,[26]base_renta!$A$22:$I$1048576,6,0)</f>
        <v>15.038946940314974</v>
      </c>
      <c r="Z80" s="33">
        <f>+VLOOKUP($A80,[26]base_renta!$A$22:$I$1048576,7,0)</f>
        <v>25.446575634649538</v>
      </c>
      <c r="AA80" s="33">
        <f>+VLOOKUP(A80,'[23]BASE OTROS'!$A$2:$F$1048576,6,0)</f>
        <v>5.0946239545955994</v>
      </c>
      <c r="AB80" s="18">
        <f>+VLOOKUP($A80,'[22]BASE PRODUCTIVIDAD'!$A$2:$H$1048576,4,0)</f>
        <v>0.96038375163430256</v>
      </c>
      <c r="AC80" s="18">
        <f>+VLOOKUP($A80,'[22]BASE PRODUCTIVIDAD'!$A$2:$H$1048576,5,0)</f>
        <v>0.96261328844662664</v>
      </c>
      <c r="AD80" s="33">
        <f>+VLOOKUP(A80,[24]BASE_TI!$A:$G,5,0)</f>
        <v>97.416672506824924</v>
      </c>
      <c r="AE80" s="33">
        <f>+VLOOKUP(A80,[24]BASE_TI!$A:$G,6,0)</f>
        <v>110.09224485614955</v>
      </c>
      <c r="AF80" s="33">
        <f>+VLOOKUP($A80,[26]base_renta!$A$22:$I$1048576,2,0)</f>
        <v>-3.743826953333969</v>
      </c>
      <c r="AG80" s="33">
        <f>+VLOOKUP($A80,[26]base_renta!$A$22:$I$1048576,3,0)</f>
        <v>-28.056276926017652</v>
      </c>
      <c r="AH80" s="33">
        <f>+VLOOKUP($A80,[26]base_renta!$A$22:$I$1048576,4,0)</f>
        <v>-115896.42853170504</v>
      </c>
      <c r="AI80" s="33">
        <f>+VLOOKUP($A80,[26]base_renta!$A$22:$I$1048576,5,0)</f>
        <v>-0.91182900009557388</v>
      </c>
      <c r="AJ80" s="33">
        <f>+VLOOKUP(A80,[24]BASE_TI!$A$2:$G$1048576,7,0)</f>
        <v>112.16425673962914</v>
      </c>
      <c r="AK80" s="33">
        <f>+VLOOKUP($A80,[26]base_renta!$A$22:$I$1048576,8,0)</f>
        <v>10.407628694334566</v>
      </c>
      <c r="AL80" s="18">
        <f>+VLOOKUP($A80,'[22]BASE PRODUCTIVIDAD'!$A$2:$H$1048576,8,0)</f>
        <v>90.900308606752304</v>
      </c>
      <c r="AM80" s="18">
        <f>+VLOOKUP($A80,'[22]BASE PRODUCTIVIDAD'!$A$2:$H$1048576,6,0)</f>
        <v>0.89520056385449487</v>
      </c>
      <c r="AN80" s="18">
        <f>+VLOOKUP($A80,'[22]BASE PRODUCTIVIDAD'!$A$2:$H$1048576,7,0)</f>
        <v>0.91249588349561661</v>
      </c>
      <c r="AO80" s="33">
        <f>+VLOOKUP($A80,[26]base_renta!$A$22:$I$1048576,9,0)</f>
        <v>-3766.6339272804139</v>
      </c>
      <c r="AP80" s="33">
        <f>+VLOOKUP(A80,[25]BASE_FISCAL!$A$2:$M$1048576,8,0)</f>
        <v>14.579745536179157</v>
      </c>
      <c r="AQ80" s="33">
        <f>+VLOOKUP(A80,[25]BASE_FISCAL!$A$2:$M$1048576,11,0)</f>
        <v>32.737503102783506</v>
      </c>
      <c r="AR80" s="33">
        <f>+VLOOKUP($A80,'[22]BASE PRODUCTIVIDAD'!$A$2:$I$1048576,9,0)</f>
        <v>97.369059551655525</v>
      </c>
      <c r="AS80" s="33">
        <f>+VLOOKUP($A80,'[22]BASE PRODUCTIVIDAD'!$A$2:$J$1048576,10,0)</f>
        <v>59.836121542361873</v>
      </c>
      <c r="AT80" s="33">
        <f>+VLOOKUP(A80,'[23]BASE OTROS'!$A$2:$G$1048576,7,0)</f>
        <v>150.31959345002824</v>
      </c>
      <c r="AU80" s="33">
        <f>+VLOOKUP($A80,'[21]BASE DIF'!$A$1:$I$1100,8,FALSE)</f>
        <v>3.2348639993600825E-2</v>
      </c>
      <c r="AV80" s="33">
        <f>+VLOOKUP($A80,'[21]BASE DIF'!$A$1:$I$1100,9,FALSE)</f>
        <v>3.3595529471237562E-2</v>
      </c>
      <c r="AW80" s="33">
        <f>+VLOOKUP(A80,[25]BASE_FISCAL!$A$2:$M$1048576,9,0)</f>
        <v>19.669486916426003</v>
      </c>
      <c r="AX80" s="33">
        <f>+VLOOKUP(A80,[25]BASE_FISCAL!$A$2:$M$1048576,10,0)</f>
        <v>34.243005597705476</v>
      </c>
      <c r="AY80" s="33">
        <f>+VLOOKUP($A80,'[21]BASE DIF'!$A$1:$K$1110,10,FALSE)</f>
        <v>1.4453322612696792E-2</v>
      </c>
      <c r="AZ80" s="33">
        <f>+VLOOKUP($A80,'[21]BASE DIF'!$A$1:$K$1110,11,FALSE)</f>
        <v>1.5674820168755398E-2</v>
      </c>
      <c r="BA80" s="33">
        <f>+VLOOKUP($A80,'[21]BASE DIF'!$A$1:$M$1110,12,FALSE)</f>
        <v>2.9485281957699616E-2</v>
      </c>
      <c r="BB80" s="33">
        <f>+VLOOKUP($A80,'[21]BASE DIF'!$A$1:$M$1110,13,FALSE)</f>
        <v>3.070677951375822E-2</v>
      </c>
      <c r="BC80" s="33">
        <f>+VLOOKUP(A80,'[23]BASE OTROS'!$A$2:$H$1048576,8,0)</f>
        <v>85.877803030303028</v>
      </c>
      <c r="BD80" s="73">
        <f>+VLOOKUP(A80,[24]BASE_TI!$A$2:$H$1048576,8,0)</f>
        <v>177.71338369962416</v>
      </c>
    </row>
    <row r="81" spans="1:56" x14ac:dyDescent="0.25">
      <c r="A81" s="35">
        <v>41974</v>
      </c>
      <c r="B81" s="33">
        <f>+VLOOKUP(A81,[20]DEPENDIENTE!$D:$E,2,0)</f>
        <v>109.76406257397203</v>
      </c>
      <c r="C81" s="33">
        <f>+VLOOKUP(A81,[20]DEPENDIENTE!$J:$K,2,0)</f>
        <v>109.58201111528884</v>
      </c>
      <c r="D81" s="33">
        <f>+VLOOKUP(A81,'[21]BASE DIF'!$A$2:$G$1048576,2,0)</f>
        <v>5.0812392363281944E-2</v>
      </c>
      <c r="E81" s="33">
        <f>+VLOOKUP(A81,'[21]BASE DIF'!$A$2:$G$1048576,3,0)</f>
        <v>1.7989354726558049E-2</v>
      </c>
      <c r="F81" s="59">
        <f>+VLOOKUP(A81,'[21]BASE DIF'!$A$2:$G$1048576,4,0)</f>
        <v>7.8200430433066348E-3</v>
      </c>
      <c r="G81" s="18">
        <f>+VLOOKUP($A81,'[22]BASE PRODUCTIVIDAD'!$A$2:$H$1048576,2,0)</f>
        <v>95.505774868781288</v>
      </c>
      <c r="H81" s="33">
        <f>+VLOOKUP(A81,[24]BASE_TI!$A$2:$G$1048576,2,0)</f>
        <v>79.889674458341418</v>
      </c>
      <c r="I81" s="33">
        <f>+VLOOKUP(A81,[24]BASE_TI!$A$2:$G$1048576,3,0)</f>
        <v>111.21120589003024</v>
      </c>
      <c r="J81" s="33">
        <f>+VLOOKUP(A81,[24]BASE_TI!$A$2:$G$1048576,4,0)</f>
        <v>74.302276561248831</v>
      </c>
      <c r="K81" s="33">
        <f>+VLOOKUP(A81,'[23]BASE OTROS'!$A$2:$F$1048576,5,0)</f>
        <v>39.487377637095761</v>
      </c>
      <c r="L81" s="33">
        <f>+VLOOKUP(A81,[25]BASE_FISCAL!$A$2:$G$1048576,5,0)</f>
        <v>113.67400000000001</v>
      </c>
      <c r="M81" s="33">
        <f>+VLOOKUP(A81,[25]BASE_FISCAL!$A$2:$M$1048576,6,0)</f>
        <v>17.538657129544173</v>
      </c>
      <c r="N81" s="82">
        <f>+VLOOKUP($A81,[25]BASE_FISCAL!$A$2:$G$1048576,2,0)</f>
        <v>178.91597922415889</v>
      </c>
      <c r="O81" s="33">
        <f>+VLOOKUP($A81,[25]BASE_FISCAL!$A$2:$G$1048576,3,0)</f>
        <v>327.38611062197225</v>
      </c>
      <c r="P81" s="33">
        <f>+VLOOKUP($A81,[25]BASE_FISCAL!$A$2:$G$1048576,4,0)</f>
        <v>297.88407305500243</v>
      </c>
      <c r="Q81" s="18">
        <f>+VLOOKUP(A81,'[23]BASE OTROS'!$A$2:$F$1048576,2,0)</f>
        <v>43.172682065977305</v>
      </c>
      <c r="R81" s="33">
        <f>+VLOOKUP(A81,'[23]BASE OTROS'!$A$2:$D$1048576,4,0)</f>
        <v>29.616329971900473</v>
      </c>
      <c r="S81" s="33">
        <f>+VLOOKUP(A81,'[23]BASE OTROS'!$A$2:$D$1048576,3,0)</f>
        <v>1.2051391453113973</v>
      </c>
      <c r="T81" s="33">
        <f>+VLOOKUP(A81,[25]BASE_FISCAL!$A$2:$G$1048576,7,0)</f>
        <v>60.745222952638912</v>
      </c>
      <c r="U81" s="18">
        <f>+VLOOKUP($A81,'[22]BASE PRODUCTIVIDAD'!$A$2:$J$1048576,3,0)</f>
        <v>61.801300937438199</v>
      </c>
      <c r="V81" s="33">
        <f>+VLOOKUP(A81,'[21]BASE DIF'!$A$2:$G$1048576,5,0)</f>
        <v>-6.3082986655680351E-3</v>
      </c>
      <c r="W81" s="33">
        <f>+VLOOKUP(A81,'[21]BASE DIF'!$A$2:$G$1048576,6,0)</f>
        <v>-1.2818704391779345E-2</v>
      </c>
      <c r="X81" s="33">
        <f>+VLOOKUP(A81,'[21]BASE DIF'!$A$2:$G$1048576,7,0)</f>
        <v>1.9341583469117296E-2</v>
      </c>
      <c r="Y81" s="33">
        <f>+VLOOKUP($A81,[26]base_renta!$A$22:$I$1048576,6,0)</f>
        <v>15.639781243253189</v>
      </c>
      <c r="Z81" s="33">
        <f>+VLOOKUP($A81,[26]base_renta!$A$22:$I$1048576,7,0)</f>
        <v>26.667652439985538</v>
      </c>
      <c r="AA81" s="33">
        <f>+VLOOKUP(A81,'[23]BASE OTROS'!$A$2:$F$1048576,6,0)</f>
        <v>5.0792655362481298</v>
      </c>
      <c r="AB81" s="18">
        <f>+VLOOKUP($A81,'[22]BASE PRODUCTIVIDAD'!$A$2:$H$1048576,4,0)</f>
        <v>0.9568295168212666</v>
      </c>
      <c r="AC81" s="18">
        <f>+VLOOKUP($A81,'[22]BASE PRODUCTIVIDAD'!$A$2:$H$1048576,5,0)</f>
        <v>0.96137702926541146</v>
      </c>
      <c r="AD81" s="33">
        <f>+VLOOKUP(A81,[24]BASE_TI!$A:$G,5,0)</f>
        <v>70.322612190288368</v>
      </c>
      <c r="AE81" s="33">
        <f>+VLOOKUP(A81,[24]BASE_TI!$A:$G,6,0)</f>
        <v>82.21828881053446</v>
      </c>
      <c r="AF81" s="33">
        <f>+VLOOKUP($A81,[26]base_renta!$A$22:$I$1048576,2,0)</f>
        <v>-4.1794156841716248</v>
      </c>
      <c r="AG81" s="33">
        <f>+VLOOKUP($A81,[26]base_renta!$A$22:$I$1048576,3,0)</f>
        <v>-28.186680874698055</v>
      </c>
      <c r="AH81" s="33">
        <f>+VLOOKUP($A81,[26]base_renta!$A$22:$I$1048576,4,0)</f>
        <v>-114908.60527482703</v>
      </c>
      <c r="AI81" s="33">
        <f>+VLOOKUP($A81,[26]base_renta!$A$22:$I$1048576,5,0)</f>
        <v>-0.91606712842768678</v>
      </c>
      <c r="AJ81" s="33">
        <f>+VLOOKUP(A81,[24]BASE_TI!$A$2:$G$1048576,7,0)</f>
        <v>104.16848037237909</v>
      </c>
      <c r="AK81" s="33">
        <f>+VLOOKUP($A81,[26]base_renta!$A$22:$I$1048576,8,0)</f>
        <v>11.027871196732351</v>
      </c>
      <c r="AL81" s="18">
        <f>+VLOOKUP($A81,'[22]BASE PRODUCTIVIDAD'!$A$2:$H$1048576,8,0)</f>
        <v>90.46813447308422</v>
      </c>
      <c r="AM81" s="18">
        <f>+VLOOKUP($A81,'[22]BASE PRODUCTIVIDAD'!$A$2:$H$1048576,6,0)</f>
        <v>0.89077178413381219</v>
      </c>
      <c r="AN81" s="18">
        <f>+VLOOKUP($A81,'[22]BASE PRODUCTIVIDAD'!$A$2:$H$1048576,7,0)</f>
        <v>0.91012454370087681</v>
      </c>
      <c r="AO81" s="33">
        <f>+VLOOKUP($A81,[26]base_renta!$A$22:$I$1048576,9,0)</f>
        <v>-3734.5296714318793</v>
      </c>
      <c r="AP81" s="33">
        <f>+VLOOKUP(A81,[25]BASE_FISCAL!$A$2:$M$1048576,8,0)</f>
        <v>14.54396108440627</v>
      </c>
      <c r="AQ81" s="33">
        <f>+VLOOKUP(A81,[25]BASE_FISCAL!$A$2:$M$1048576,11,0)</f>
        <v>31.882934991796297</v>
      </c>
      <c r="AR81" s="33">
        <f>+VLOOKUP($A81,'[22]BASE PRODUCTIVIDAD'!$A$2:$I$1048576,9,0)</f>
        <v>96.565195902257898</v>
      </c>
      <c r="AS81" s="33">
        <f>+VLOOKUP($A81,'[22]BASE PRODUCTIVIDAD'!$A$2:$J$1048576,10,0)</f>
        <v>60.451571091122915</v>
      </c>
      <c r="AT81" s="33">
        <f>+VLOOKUP(A81,'[23]BASE OTROS'!$A$2:$G$1048576,7,0)</f>
        <v>182.23768115942028</v>
      </c>
      <c r="AU81" s="33">
        <f>+VLOOKUP($A81,'[21]BASE DIF'!$A$1:$I$1100,8,FALSE)</f>
        <v>2.4557437496610657E-2</v>
      </c>
      <c r="AV81" s="33">
        <f>+VLOOKUP($A81,'[21]BASE DIF'!$A$1:$I$1100,9,FALSE)</f>
        <v>3.0935976394175002E-2</v>
      </c>
      <c r="AW81" s="33">
        <f>+VLOOKUP(A81,[25]BASE_FISCAL!$A$2:$M$1048576,9,0)</f>
        <v>19.154759576543164</v>
      </c>
      <c r="AX81" s="33">
        <f>+VLOOKUP(A81,[25]BASE_FISCAL!$A$2:$M$1048576,10,0)</f>
        <v>35.062898985038927</v>
      </c>
      <c r="AY81" s="33">
        <f>+VLOOKUP($A81,'[21]BASE DIF'!$A$1:$K$1110,10,FALSE)</f>
        <v>2.4293859297609757E-3</v>
      </c>
      <c r="AZ81" s="33">
        <f>+VLOOKUP($A81,'[21]BASE DIF'!$A$1:$K$1110,11,FALSE)</f>
        <v>8.6736186736523849E-3</v>
      </c>
      <c r="BA81" s="33">
        <f>+VLOOKUP($A81,'[21]BASE DIF'!$A$1:$M$1110,12,FALSE)</f>
        <v>2.0653154045703004E-2</v>
      </c>
      <c r="BB81" s="33">
        <f>+VLOOKUP($A81,'[21]BASE DIF'!$A$1:$M$1110,13,FALSE)</f>
        <v>2.6897386789594413E-2</v>
      </c>
      <c r="BC81" s="33">
        <f>+VLOOKUP(A81,'[23]BASE OTROS'!$A$2:$H$1048576,8,0)</f>
        <v>111.17959090909093</v>
      </c>
      <c r="BD81" s="73">
        <f>+VLOOKUP(A81,[24]BASE_TI!$A$2:$H$1048576,8,0)</f>
        <v>153.76439645682072</v>
      </c>
    </row>
    <row r="82" spans="1:56" x14ac:dyDescent="0.25">
      <c r="A82" s="35">
        <v>42064</v>
      </c>
      <c r="B82" s="33">
        <f>+VLOOKUP(A82,[20]DEPENDIENTE!$D:$E,2,0)</f>
        <v>117.20772605433281</v>
      </c>
      <c r="C82" s="33">
        <f>+VLOOKUP(A82,[20]DEPENDIENTE!$J:$K,2,0)</f>
        <v>121.60229023076236</v>
      </c>
      <c r="D82" s="33">
        <f>+VLOOKUP(A82,'[21]BASE DIF'!$A$2:$G$1048576,2,0)</f>
        <v>3.525458238051038E-2</v>
      </c>
      <c r="E82" s="33">
        <f>+VLOOKUP(A82,'[21]BASE DIF'!$A$2:$G$1048576,3,0)</f>
        <v>-7.3863291269238296E-4</v>
      </c>
      <c r="F82" s="59">
        <f>+VLOOKUP(A82,'[21]BASE DIF'!$A$2:$G$1048576,4,0)</f>
        <v>1.9272850261891072E-3</v>
      </c>
      <c r="G82" s="18">
        <f>+VLOOKUP($A82,'[22]BASE PRODUCTIVIDAD'!$A$2:$H$1048576,2,0)</f>
        <v>95.567667765893333</v>
      </c>
      <c r="H82" s="33">
        <f>+VLOOKUP(A82,[24]BASE_TI!$A$2:$G$1048576,2,0)</f>
        <v>69.050797808297091</v>
      </c>
      <c r="I82" s="33">
        <f>+VLOOKUP(A82,[24]BASE_TI!$A$2:$G$1048576,3,0)</f>
        <v>98.473593466925891</v>
      </c>
      <c r="J82" s="33">
        <f>+VLOOKUP(A82,[24]BASE_TI!$A$2:$G$1048576,4,0)</f>
        <v>59.326768385560349</v>
      </c>
      <c r="K82" s="33">
        <f>+VLOOKUP(A82,'[23]BASE OTROS'!$A$2:$F$1048576,5,0)</f>
        <v>39.310372431248211</v>
      </c>
      <c r="L82" s="33">
        <f>+VLOOKUP(A82,[25]BASE_FISCAL!$A$2:$G$1048576,5,0)</f>
        <v>115.24135793832249</v>
      </c>
      <c r="M82" s="33">
        <f>+VLOOKUP(A82,[25]BASE_FISCAL!$A$2:$M$1048576,6,0)</f>
        <v>17.60620056636256</v>
      </c>
      <c r="N82" s="82">
        <f>+VLOOKUP($A82,[25]BASE_FISCAL!$A$2:$G$1048576,2,0)</f>
        <v>177.8868902182007</v>
      </c>
      <c r="O82" s="33">
        <f>+VLOOKUP($A82,[25]BASE_FISCAL!$A$2:$G$1048576,3,0)</f>
        <v>336.76397920737611</v>
      </c>
      <c r="P82" s="33">
        <f>+VLOOKUP($A82,[25]BASE_FISCAL!$A$2:$G$1048576,4,0)</f>
        <v>295.62423573374843</v>
      </c>
      <c r="Q82" s="18">
        <f>+VLOOKUP(A82,'[23]BASE OTROS'!$A$2:$F$1048576,2,0)</f>
        <v>45.775791891591524</v>
      </c>
      <c r="R82" s="33">
        <f>+VLOOKUP(A82,'[23]BASE OTROS'!$A$2:$D$1048576,4,0)</f>
        <v>29.750172556685527</v>
      </c>
      <c r="S82" s="33">
        <f>+VLOOKUP(A82,'[23]BASE OTROS'!$A$2:$D$1048576,3,0)</f>
        <v>1.4872600048983708</v>
      </c>
      <c r="T82" s="33">
        <f>+VLOOKUP(A82,[25]BASE_FISCAL!$A$2:$G$1048576,7,0)</f>
        <v>61.118981953212511</v>
      </c>
      <c r="U82" s="18">
        <f>+VLOOKUP($A82,'[22]BASE PRODUCTIVIDAD'!$A$2:$J$1048576,3,0)</f>
        <v>63.082319686558094</v>
      </c>
      <c r="V82" s="33">
        <f>+VLOOKUP(A82,'[21]BASE DIF'!$A$2:$G$1048576,5,0)</f>
        <v>-2.5868653350404891E-2</v>
      </c>
      <c r="W82" s="33">
        <f>+VLOOKUP(A82,'[21]BASE DIF'!$A$2:$G$1048576,6,0)</f>
        <v>-3.1773669347014977E-2</v>
      </c>
      <c r="X82" s="33">
        <f>+VLOOKUP(A82,'[21]BASE DIF'!$A$2:$G$1048576,7,0)</f>
        <v>5.595637389532726E-4</v>
      </c>
      <c r="Y82" s="33">
        <f>+VLOOKUP($A82,[26]base_renta!$A$22:$I$1048576,6,0)</f>
        <v>17.251536364560117</v>
      </c>
      <c r="Z82" s="33">
        <f>+VLOOKUP($A82,[26]base_renta!$A$22:$I$1048576,7,0)</f>
        <v>29.046703488116787</v>
      </c>
      <c r="AA82" s="33">
        <f>+VLOOKUP(A82,'[23]BASE OTROS'!$A$2:$F$1048576,6,0)</f>
        <v>5.1359021446520376</v>
      </c>
      <c r="AB82" s="18">
        <f>+VLOOKUP($A82,'[22]BASE PRODUCTIVIDAD'!$A$2:$H$1048576,4,0)</f>
        <v>0.95782835823512036</v>
      </c>
      <c r="AC82" s="18">
        <f>+VLOOKUP($A82,'[22]BASE PRODUCTIVIDAD'!$A$2:$H$1048576,5,0)</f>
        <v>0.95459317840301305</v>
      </c>
      <c r="AD82" s="33">
        <f>+VLOOKUP(A82,[24]BASE_TI!$A:$G,5,0)</f>
        <v>49.368861937699329</v>
      </c>
      <c r="AE82" s="33">
        <f>+VLOOKUP(A82,[24]BASE_TI!$A:$G,6,0)</f>
        <v>59.200274436489558</v>
      </c>
      <c r="AF82" s="33">
        <f>+VLOOKUP($A82,[26]base_renta!$A$22:$I$1048576,2,0)</f>
        <v>-4.8086155777471866</v>
      </c>
      <c r="AG82" s="33">
        <f>+VLOOKUP($A82,[26]base_renta!$A$22:$I$1048576,3,0)</f>
        <v>-29.679733623732869</v>
      </c>
      <c r="AH82" s="33">
        <f>+VLOOKUP($A82,[26]base_renta!$A$22:$I$1048576,4,0)</f>
        <v>-117225.98436525998</v>
      </c>
      <c r="AI82" s="33">
        <f>+VLOOKUP($A82,[26]base_renta!$A$22:$I$1048576,5,0)</f>
        <v>-0.96459134277131819</v>
      </c>
      <c r="AJ82" s="33">
        <f>+VLOOKUP(A82,[24]BASE_TI!$A$2:$G$1048576,7,0)</f>
        <v>94.722297284034724</v>
      </c>
      <c r="AK82" s="33">
        <f>+VLOOKUP($A82,[26]base_renta!$A$22:$I$1048576,8,0)</f>
        <v>11.795167123556674</v>
      </c>
      <c r="AL82" s="18">
        <f>+VLOOKUP($A82,'[22]BASE PRODUCTIVIDAD'!$A$2:$H$1048576,8,0)</f>
        <v>90.804609607329283</v>
      </c>
      <c r="AM82" s="18">
        <f>+VLOOKUP($A82,'[22]BASE PRODUCTIVIDAD'!$A$2:$H$1048576,6,0)</f>
        <v>0.89349747598274332</v>
      </c>
      <c r="AN82" s="18">
        <f>+VLOOKUP($A82,'[22]BASE PRODUCTIVIDAD'!$A$2:$H$1048576,7,0)</f>
        <v>0.90851355909703035</v>
      </c>
      <c r="AO82" s="33">
        <f>+VLOOKUP($A82,[26]base_renta!$A$22:$I$1048576,9,0)</f>
        <v>-3809.8444918709488</v>
      </c>
      <c r="AP82" s="33">
        <f>+VLOOKUP(A82,[25]BASE_FISCAL!$A$2:$M$1048576,8,0)</f>
        <v>14.638949266512991</v>
      </c>
      <c r="AQ82" s="33">
        <f>+VLOOKUP(A82,[25]BASE_FISCAL!$A$2:$M$1048576,11,0)</f>
        <v>31.670101555226093</v>
      </c>
      <c r="AR82" s="33">
        <f>+VLOOKUP($A82,'[22]BASE PRODUCTIVIDAD'!$A$2:$I$1048576,9,0)</f>
        <v>96.386580873678611</v>
      </c>
      <c r="AS82" s="33">
        <f>+VLOOKUP($A82,'[22]BASE PRODUCTIVIDAD'!$A$2:$J$1048576,10,0)</f>
        <v>61.481065338186845</v>
      </c>
      <c r="AT82" s="33">
        <f>+VLOOKUP(A82,'[23]BASE OTROS'!$A$2:$G$1048576,7,0)</f>
        <v>219.70454545454547</v>
      </c>
      <c r="AU82" s="33">
        <f>+VLOOKUP($A82,'[21]BASE DIF'!$A$1:$I$1100,8,FALSE)</f>
        <v>7.1571577874103287E-3</v>
      </c>
      <c r="AV82" s="33">
        <f>+VLOOKUP($A82,'[21]BASE DIF'!$A$1:$I$1100,9,FALSE)</f>
        <v>3.0367374635188904E-2</v>
      </c>
      <c r="AW82" s="33">
        <f>+VLOOKUP(A82,[25]BASE_FISCAL!$A$2:$M$1048576,9,0)</f>
        <v>19.053362621662625</v>
      </c>
      <c r="AX82" s="33">
        <f>+VLOOKUP(A82,[25]BASE_FISCAL!$A$2:$M$1048576,10,0)</f>
        <v>36.086393990598346</v>
      </c>
      <c r="AY82" s="33">
        <f>+VLOOKUP($A82,'[21]BASE DIF'!$A$1:$K$1110,10,FALSE)</f>
        <v>-2.1261641074010854E-2</v>
      </c>
      <c r="AZ82" s="33">
        <f>+VLOOKUP($A82,'[21]BASE DIF'!$A$1:$K$1110,11,FALSE)</f>
        <v>1.5044331715081648E-3</v>
      </c>
      <c r="BA82" s="33">
        <f>+VLOOKUP($A82,'[21]BASE DIF'!$A$1:$M$1110,12,FALSE)</f>
        <v>7.0881347144369222E-4</v>
      </c>
      <c r="BB82" s="33">
        <f>+VLOOKUP($A82,'[21]BASE DIF'!$A$1:$M$1110,13,FALSE)</f>
        <v>2.3474887716962711E-2</v>
      </c>
      <c r="BC82" s="33">
        <f>+VLOOKUP(A82,'[23]BASE OTROS'!$A$2:$H$1048576,8,0)</f>
        <v>157.28937499999995</v>
      </c>
      <c r="BD82" s="73">
        <f>+VLOOKUP(A82,[24]BASE_TI!$A$2:$H$1048576,8,0)</f>
        <v>131.70613221669248</v>
      </c>
    </row>
    <row r="83" spans="1:56" x14ac:dyDescent="0.25">
      <c r="A83" s="35">
        <v>42156</v>
      </c>
      <c r="B83" s="33">
        <f>+VLOOKUP(A83,[20]DEPENDIENTE!$D:$E,2,0)</f>
        <v>116.25687377775385</v>
      </c>
      <c r="C83" s="33">
        <f>+VLOOKUP(A83,[20]DEPENDIENTE!$J:$K,2,0)</f>
        <v>122.61408057396908</v>
      </c>
      <c r="D83" s="33">
        <f>+VLOOKUP(A83,'[21]BASE DIF'!$A$2:$G$1048576,2,0)</f>
        <v>3.1878374711123092E-2</v>
      </c>
      <c r="E83" s="33">
        <f>+VLOOKUP(A83,'[21]BASE DIF'!$A$2:$G$1048576,3,0)</f>
        <v>-1.5382490493819345E-3</v>
      </c>
      <c r="F83" s="59">
        <f>+VLOOKUP(A83,'[21]BASE DIF'!$A$2:$G$1048576,4,0)</f>
        <v>-4.4827690838467049E-4</v>
      </c>
      <c r="G83" s="18">
        <f>+VLOOKUP($A83,'[22]BASE PRODUCTIVIDAD'!$A$2:$H$1048576,2,0)</f>
        <v>94.70109244494806</v>
      </c>
      <c r="H83" s="33">
        <f>+VLOOKUP(A83,[24]BASE_TI!$A$2:$G$1048576,2,0)</f>
        <v>76.296407666690868</v>
      </c>
      <c r="I83" s="33">
        <f>+VLOOKUP(A83,[24]BASE_TI!$A$2:$G$1048576,3,0)</f>
        <v>101.32113742142224</v>
      </c>
      <c r="J83" s="33">
        <f>+VLOOKUP(A83,[24]BASE_TI!$A$2:$G$1048576,4,0)</f>
        <v>68.882460548203355</v>
      </c>
      <c r="K83" s="33">
        <f>+VLOOKUP(A83,'[23]BASE OTROS'!$A$2:$F$1048576,5,0)</f>
        <v>39.033915311489729</v>
      </c>
      <c r="L83" s="33">
        <f>+VLOOKUP(A83,[25]BASE_FISCAL!$A$2:$G$1048576,5,0)</f>
        <v>117.3807263947743</v>
      </c>
      <c r="M83" s="33">
        <f>+VLOOKUP(A83,[25]BASE_FISCAL!$A$2:$M$1048576,6,0)</f>
        <v>17.7558367514373</v>
      </c>
      <c r="N83" s="82">
        <f>+VLOOKUP($A83,[25]BASE_FISCAL!$A$2:$G$1048576,2,0)</f>
        <v>178.555422475093</v>
      </c>
      <c r="O83" s="33">
        <f>+VLOOKUP($A83,[25]BASE_FISCAL!$A$2:$G$1048576,3,0)</f>
        <v>348.80649831839219</v>
      </c>
      <c r="P83" s="33">
        <f>+VLOOKUP($A83,[25]BASE_FISCAL!$A$2:$G$1048576,4,0)</f>
        <v>294.76166621473322</v>
      </c>
      <c r="Q83" s="18">
        <f>+VLOOKUP(A83,'[23]BASE OTROS'!$A$2:$F$1048576,2,0)</f>
        <v>46.595326965165803</v>
      </c>
      <c r="R83" s="33">
        <f>+VLOOKUP(A83,'[23]BASE OTROS'!$A$2:$D$1048576,4,0)</f>
        <v>30.029889330926547</v>
      </c>
      <c r="S83" s="33">
        <f>+VLOOKUP(A83,'[23]BASE OTROS'!$A$2:$D$1048576,3,0)</f>
        <v>1.4279020099247905</v>
      </c>
      <c r="T83" s="33">
        <f>+VLOOKUP(A83,[25]BASE_FISCAL!$A$2:$G$1048576,7,0)</f>
        <v>61.73675814323493</v>
      </c>
      <c r="U83" s="18">
        <f>+VLOOKUP($A83,'[22]BASE PRODUCTIVIDAD'!$A$2:$J$1048576,3,0)</f>
        <v>62.92941129418417</v>
      </c>
      <c r="V83" s="33">
        <f>+VLOOKUP(A83,'[21]BASE DIF'!$A$2:$G$1048576,5,0)</f>
        <v>-2.6005726198285783E-2</v>
      </c>
      <c r="W83" s="33">
        <f>+VLOOKUP(A83,'[21]BASE DIF'!$A$2:$G$1048576,6,0)</f>
        <v>-3.249345916454438E-2</v>
      </c>
      <c r="X83" s="33">
        <f>+VLOOKUP(A83,'[21]BASE DIF'!$A$2:$G$1048576,7,0)</f>
        <v>-3.9999943236945779E-4</v>
      </c>
      <c r="Y83" s="33">
        <f>+VLOOKUP($A83,[26]base_renta!$A$22:$I$1048576,6,0)</f>
        <v>18.571384177559526</v>
      </c>
      <c r="Z83" s="33">
        <f>+VLOOKUP($A83,[26]base_renta!$A$22:$I$1048576,7,0)</f>
        <v>31.161474368645443</v>
      </c>
      <c r="AA83" s="33">
        <f>+VLOOKUP(A83,'[23]BASE OTROS'!$A$2:$F$1048576,6,0)</f>
        <v>5.1351464016753665</v>
      </c>
      <c r="AB83" s="18">
        <f>+VLOOKUP($A83,'[22]BASE PRODUCTIVIDAD'!$A$2:$H$1048576,4,0)</f>
        <v>0.94755898030441732</v>
      </c>
      <c r="AC83" s="18">
        <f>+VLOOKUP($A83,'[22]BASE PRODUCTIVIDAD'!$A$2:$H$1048576,5,0)</f>
        <v>0.94565309190914093</v>
      </c>
      <c r="AD83" s="33">
        <f>+VLOOKUP(A83,[24]BASE_TI!$A:$G,5,0)</f>
        <v>57.512843778430984</v>
      </c>
      <c r="AE83" s="33">
        <f>+VLOOKUP(A83,[24]BASE_TI!$A:$G,6,0)</f>
        <v>67.724083118590698</v>
      </c>
      <c r="AF83" s="33">
        <f>+VLOOKUP($A83,[26]base_renta!$A$22:$I$1048576,2,0)</f>
        <v>-4.9384472334661318</v>
      </c>
      <c r="AG83" s="33">
        <f>+VLOOKUP($A83,[26]base_renta!$A$22:$I$1048576,3,0)</f>
        <v>-32.354330547852534</v>
      </c>
      <c r="AH83" s="33">
        <f>+VLOOKUP($A83,[26]base_renta!$A$22:$I$1048576,4,0)</f>
        <v>-120174.16908677817</v>
      </c>
      <c r="AI83" s="33">
        <f>+VLOOKUP($A83,[26]base_renta!$A$22:$I$1048576,5,0)</f>
        <v>-1.0515157428052073</v>
      </c>
      <c r="AJ83" s="33">
        <f>+VLOOKUP(A83,[24]BASE_TI!$A$2:$G$1048576,7,0)</f>
        <v>92.881537533062939</v>
      </c>
      <c r="AK83" s="33">
        <f>+VLOOKUP($A83,[26]base_renta!$A$22:$I$1048576,8,0)</f>
        <v>12.59009019108591</v>
      </c>
      <c r="AL83" s="18">
        <f>+VLOOKUP($A83,'[22]BASE PRODUCTIVIDAD'!$A$2:$H$1048576,8,0)</f>
        <v>90.641153957406175</v>
      </c>
      <c r="AM83" s="18">
        <f>+VLOOKUP($A83,'[22]BASE PRODUCTIVIDAD'!$A$2:$H$1048576,6,0)</f>
        <v>0.89131279730694524</v>
      </c>
      <c r="AN83" s="18">
        <f>+VLOOKUP($A83,'[22]BASE PRODUCTIVIDAD'!$A$2:$H$1048576,7,0)</f>
        <v>0.9085094175472842</v>
      </c>
      <c r="AO83" s="33">
        <f>+VLOOKUP($A83,[26]base_renta!$A$22:$I$1048576,9,0)</f>
        <v>-3905.6604953202905</v>
      </c>
      <c r="AP83" s="33">
        <f>+VLOOKUP(A83,[25]BASE_FISCAL!$A$2:$M$1048576,8,0)</f>
        <v>14.78434385483269</v>
      </c>
      <c r="AQ83" s="33">
        <f>+VLOOKUP(A83,[25]BASE_FISCAL!$A$2:$M$1048576,11,0)</f>
        <v>31.569532280118551</v>
      </c>
      <c r="AR83" s="33">
        <f>+VLOOKUP($A83,'[22]BASE PRODUCTIVIDAD'!$A$2:$I$1048576,9,0)</f>
        <v>95.757842537428488</v>
      </c>
      <c r="AS83" s="33">
        <f>+VLOOKUP($A83,'[22]BASE PRODUCTIVIDAD'!$A$2:$J$1048576,10,0)</f>
        <v>62.258418926880033</v>
      </c>
      <c r="AT83" s="33">
        <f>+VLOOKUP(A83,'[23]BASE OTROS'!$A$2:$G$1048576,7,0)</f>
        <v>216.48268398268397</v>
      </c>
      <c r="AU83" s="33">
        <f>+VLOOKUP($A83,'[21]BASE DIF'!$A$1:$I$1100,8,FALSE)</f>
        <v>6.380887425938564E-3</v>
      </c>
      <c r="AV83" s="33">
        <f>+VLOOKUP($A83,'[21]BASE DIF'!$A$1:$I$1100,9,FALSE)</f>
        <v>3.2503884209558187E-2</v>
      </c>
      <c r="AW83" s="33">
        <f>+VLOOKUP(A83,[25]BASE_FISCAL!$A$2:$M$1048576,9,0)</f>
        <v>19.125126161713496</v>
      </c>
      <c r="AX83" s="33">
        <f>+VLOOKUP(A83,[25]BASE_FISCAL!$A$2:$M$1048576,10,0)</f>
        <v>37.381301105003189</v>
      </c>
      <c r="AY83" s="33">
        <f>+VLOOKUP($A83,'[21]BASE DIF'!$A$1:$K$1110,10,FALSE)</f>
        <v>-2.309803230239927E-2</v>
      </c>
      <c r="AZ83" s="33">
        <f>+VLOOKUP($A83,'[21]BASE DIF'!$A$1:$K$1110,11,FALSE)</f>
        <v>2.4599079426708068E-3</v>
      </c>
      <c r="BA83" s="33">
        <f>+VLOOKUP($A83,'[21]BASE DIF'!$A$1:$M$1110,12,FALSE)</f>
        <v>-1.4497639041308741E-3</v>
      </c>
      <c r="BB83" s="33">
        <f>+VLOOKUP($A83,'[21]BASE DIF'!$A$1:$M$1110,13,FALSE)</f>
        <v>2.4108176340939202E-2</v>
      </c>
      <c r="BC83" s="33">
        <f>+VLOOKUP(A83,'[23]BASE OTROS'!$A$2:$H$1048576,8,0)</f>
        <v>150.42549230769231</v>
      </c>
      <c r="BD83" s="73">
        <f>+VLOOKUP(A83,[24]BASE_TI!$A$2:$H$1048576,8,0)</f>
        <v>139.64906942616014</v>
      </c>
    </row>
    <row r="84" spans="1:56" x14ac:dyDescent="0.25">
      <c r="A84" s="35">
        <v>42248</v>
      </c>
      <c r="B84" s="33">
        <f>+VLOOKUP(A84,[20]DEPENDIENTE!$D:$E,2,0)</f>
        <v>134.80074974213622</v>
      </c>
      <c r="C84" s="33">
        <f>+VLOOKUP(A84,[20]DEPENDIENTE!$J:$K,2,0)</f>
        <v>143.57705187323043</v>
      </c>
      <c r="D84" s="33">
        <f>+VLOOKUP(A84,'[21]BASE DIF'!$A$2:$G$1048576,2,0)</f>
        <v>3.0267355381888628E-2</v>
      </c>
      <c r="E84" s="33">
        <f>+VLOOKUP(A84,'[21]BASE DIF'!$A$2:$G$1048576,3,0)</f>
        <v>-4.4162359018198316E-3</v>
      </c>
      <c r="F84" s="59">
        <f>+VLOOKUP(A84,'[21]BASE DIF'!$A$2:$G$1048576,4,0)</f>
        <v>-3.6394403006798637E-3</v>
      </c>
      <c r="G84" s="18">
        <f>+VLOOKUP($A84,'[22]BASE PRODUCTIVIDAD'!$A$2:$H$1048576,2,0)</f>
        <v>93.069526323398549</v>
      </c>
      <c r="H84" s="33">
        <f>+VLOOKUP(A84,[24]BASE_TI!$A$2:$G$1048576,2,0)</f>
        <v>68.493748731933039</v>
      </c>
      <c r="I84" s="33">
        <f>+VLOOKUP(A84,[24]BASE_TI!$A$2:$G$1048576,3,0)</f>
        <v>104.49119373713158</v>
      </c>
      <c r="J84" s="33">
        <f>+VLOOKUP(A84,[24]BASE_TI!$A$2:$G$1048576,4,0)</f>
        <v>58.541093313443859</v>
      </c>
      <c r="K84" s="33">
        <f>+VLOOKUP(A84,'[23]BASE OTROS'!$A$2:$F$1048576,5,0)</f>
        <v>38.836157305766484</v>
      </c>
      <c r="L84" s="33">
        <f>+VLOOKUP(A84,[25]BASE_FISCAL!$A$2:$G$1048576,5,0)</f>
        <v>120.46091407234699</v>
      </c>
      <c r="M84" s="33">
        <f>+VLOOKUP(A84,[25]BASE_FISCAL!$A$2:$M$1048576,6,0)</f>
        <v>17.99948293869474</v>
      </c>
      <c r="N84" s="82">
        <f>+VLOOKUP($A84,[25]BASE_FISCAL!$A$2:$G$1048576,2,0)</f>
        <v>178.60968611411292</v>
      </c>
      <c r="O84" s="33">
        <f>+VLOOKUP($A84,[25]BASE_FISCAL!$A$2:$G$1048576,3,0)</f>
        <v>366.05395112355654</v>
      </c>
      <c r="P84" s="33">
        <f>+VLOOKUP($A84,[25]BASE_FISCAL!$A$2:$G$1048576,4,0)</f>
        <v>289.12314997812069</v>
      </c>
      <c r="Q84" s="18">
        <f>+VLOOKUP(A84,'[23]BASE OTROS'!$A$2:$F$1048576,2,0)</f>
        <v>47.508048281679173</v>
      </c>
      <c r="R84" s="33">
        <f>+VLOOKUP(A84,'[23]BASE OTROS'!$A$2:$D$1048576,4,0)</f>
        <v>30.396349906834558</v>
      </c>
      <c r="S84" s="33">
        <f>+VLOOKUP(A84,'[23]BASE OTROS'!$A$2:$D$1048576,3,0)</f>
        <v>2.0220066244659307</v>
      </c>
      <c r="T84" s="33">
        <f>+VLOOKUP(A84,[25]BASE_FISCAL!$A$2:$G$1048576,7,0)</f>
        <v>62.261223460178314</v>
      </c>
      <c r="U84" s="18">
        <f>+VLOOKUP($A84,'[22]BASE PRODUCTIVIDAD'!$A$2:$J$1048576,3,0)</f>
        <v>64.053066619967552</v>
      </c>
      <c r="V84" s="33">
        <f>+VLOOKUP(A84,'[21]BASE DIF'!$A$2:$G$1048576,5,0)</f>
        <v>-2.5430169728949403E-2</v>
      </c>
      <c r="W84" s="33">
        <f>+VLOOKUP(A84,'[21]BASE DIF'!$A$2:$G$1048576,6,0)</f>
        <v>-3.4468569606527888E-2</v>
      </c>
      <c r="X84" s="33">
        <f>+VLOOKUP(A84,'[21]BASE DIF'!$A$2:$G$1048576,7,0)</f>
        <v>-2.760394473635297E-3</v>
      </c>
      <c r="Y84" s="33">
        <f>+VLOOKUP($A84,[26]base_renta!$A$22:$I$1048576,6,0)</f>
        <v>20.518698938073243</v>
      </c>
      <c r="Z84" s="33">
        <f>+VLOOKUP($A84,[26]base_renta!$A$22:$I$1048576,7,0)</f>
        <v>34.913050473726699</v>
      </c>
      <c r="AA84" s="33">
        <f>+VLOOKUP(A84,'[23]BASE OTROS'!$A$2:$F$1048576,6,0)</f>
        <v>5.1746433180192151</v>
      </c>
      <c r="AB84" s="18">
        <f>+VLOOKUP($A84,'[22]BASE PRODUCTIVIDAD'!$A$2:$H$1048576,4,0)</f>
        <v>0.94568186222554851</v>
      </c>
      <c r="AC84" s="18">
        <f>+VLOOKUP($A84,'[22]BASE PRODUCTIVIDAD'!$A$2:$H$1048576,5,0)</f>
        <v>0.94675222968719697</v>
      </c>
      <c r="AD84" s="33">
        <f>+VLOOKUP(A84,[24]BASE_TI!$A:$G,5,0)</f>
        <v>45.125733164982243</v>
      </c>
      <c r="AE84" s="33">
        <f>+VLOOKUP(A84,[24]BASE_TI!$A:$G,6,0)</f>
        <v>54.503623768109293</v>
      </c>
      <c r="AF84" s="33">
        <f>+VLOOKUP($A84,[26]base_renta!$A$22:$I$1048576,2,0)</f>
        <v>-5.6048607430193425</v>
      </c>
      <c r="AG84" s="33">
        <f>+VLOOKUP($A84,[26]base_renta!$A$22:$I$1048576,3,0)</f>
        <v>-35.64502568387234</v>
      </c>
      <c r="AH84" s="33">
        <f>+VLOOKUP($A84,[26]base_renta!$A$22:$I$1048576,4,0)</f>
        <v>-120190.18828915978</v>
      </c>
      <c r="AI84" s="33">
        <f>+VLOOKUP($A84,[26]base_renta!$A$22:$I$1048576,5,0)</f>
        <v>-1.1584633347258511</v>
      </c>
      <c r="AJ84" s="33">
        <f>+VLOOKUP(A84,[24]BASE_TI!$A$2:$G$1048576,7,0)</f>
        <v>94.880844803441818</v>
      </c>
      <c r="AK84" s="33">
        <f>+VLOOKUP($A84,[26]base_renta!$A$22:$I$1048576,8,0)</f>
        <v>14.394351535653454</v>
      </c>
      <c r="AL84" s="18">
        <f>+VLOOKUP($A84,'[22]BASE PRODUCTIVIDAD'!$A$2:$H$1048576,8,0)</f>
        <v>90.225676217499469</v>
      </c>
      <c r="AM84" s="18">
        <f>+VLOOKUP($A84,'[22]BASE PRODUCTIVIDAD'!$A$2:$H$1048576,6,0)</f>
        <v>0.88688226352928246</v>
      </c>
      <c r="AN84" s="18">
        <f>+VLOOKUP($A84,'[22]BASE PRODUCTIVIDAD'!$A$2:$H$1048576,7,0)</f>
        <v>0.90625692768400512</v>
      </c>
      <c r="AO84" s="33">
        <f>+VLOOKUP($A84,[26]base_renta!$A$22:$I$1048576,9,0)</f>
        <v>-3906.1811193976928</v>
      </c>
      <c r="AP84" s="33">
        <f>+VLOOKUP(A84,[25]BASE_FISCAL!$A$2:$M$1048576,8,0)</f>
        <v>15.045714659237364</v>
      </c>
      <c r="AQ84" s="33">
        <f>+VLOOKUP(A84,[25]BASE_FISCAL!$A$2:$M$1048576,11,0)</f>
        <v>30.82696739589441</v>
      </c>
      <c r="AR84" s="33">
        <f>+VLOOKUP($A84,'[22]BASE PRODUCTIVIDAD'!$A$2:$I$1048576,9,0)</f>
        <v>94.702563658063184</v>
      </c>
      <c r="AS84" s="33">
        <f>+VLOOKUP($A84,'[22]BASE PRODUCTIVIDAD'!$A$2:$J$1048576,10,0)</f>
        <v>62.967637655171217</v>
      </c>
      <c r="AT84" s="33">
        <f>+VLOOKUP(A84,'[23]BASE OTROS'!$A$2:$G$1048576,7,0)</f>
        <v>269.48051948051949</v>
      </c>
      <c r="AU84" s="33">
        <f>+VLOOKUP($A84,'[21]BASE DIF'!$A$1:$I$1100,8,FALSE)</f>
        <v>1.1382416703733966E-2</v>
      </c>
      <c r="AV84" s="33">
        <f>+VLOOKUP($A84,'[21]BASE DIF'!$A$1:$I$1100,9,FALSE)</f>
        <v>3.5414595848762831E-2</v>
      </c>
      <c r="AW84" s="33">
        <f>+VLOOKUP(A84,[25]BASE_FISCAL!$A$2:$M$1048576,9,0)</f>
        <v>19.044854136955959</v>
      </c>
      <c r="AX84" s="33">
        <f>+VLOOKUP(A84,[25]BASE_FISCAL!$A$2:$M$1048576,10,0)</f>
        <v>39.048524053672409</v>
      </c>
      <c r="AY84" s="33">
        <f>+VLOOKUP($A84,'[21]BASE DIF'!$A$1:$K$1110,10,FALSE)</f>
        <v>-3.0427335654753536E-2</v>
      </c>
      <c r="AZ84" s="33">
        <f>+VLOOKUP($A84,'[21]BASE DIF'!$A$1:$K$1110,11,FALSE)</f>
        <v>-6.9504014485055679E-3</v>
      </c>
      <c r="BA84" s="33">
        <f>+VLOOKUP($A84,'[21]BASE DIF'!$A$1:$M$1110,12,FALSE)</f>
        <v>-3.4792837067015858E-3</v>
      </c>
      <c r="BB84" s="33">
        <f>+VLOOKUP($A84,'[21]BASE DIF'!$A$1:$M$1110,13,FALSE)</f>
        <v>1.9997650499546382E-2</v>
      </c>
      <c r="BC84" s="33">
        <f>+VLOOKUP(A84,'[23]BASE OTROS'!$A$2:$H$1048576,8,0)</f>
        <v>201.38657575757577</v>
      </c>
      <c r="BD84" s="73">
        <f>+VLOOKUP(A84,[24]BASE_TI!$A$2:$H$1048576,8,0)</f>
        <v>128.26503343093171</v>
      </c>
    </row>
    <row r="85" spans="1:56" x14ac:dyDescent="0.25">
      <c r="A85" s="35">
        <v>42339</v>
      </c>
      <c r="B85" s="33">
        <f>+VLOOKUP(A85,[20]DEPENDIENTE!$D:$E,2,0)</f>
        <v>136.95250697913949</v>
      </c>
      <c r="C85" s="33">
        <f>+VLOOKUP(A85,[20]DEPENDIENTE!$J:$K,2,0)</f>
        <v>145.77767379385025</v>
      </c>
      <c r="D85" s="33">
        <f>+VLOOKUP(A85,'[21]BASE DIF'!$A$2:$G$1048576,2,0)</f>
        <v>2.4800895943712931E-2</v>
      </c>
      <c r="E85" s="33">
        <f>+VLOOKUP(A85,'[21]BASE DIF'!$A$2:$G$1048576,3,0)</f>
        <v>-1.2716669218967969E-2</v>
      </c>
      <c r="F85" s="59">
        <f>+VLOOKUP(A85,'[21]BASE DIF'!$A$2:$G$1048576,4,0)</f>
        <v>-1.3076407499566178E-2</v>
      </c>
      <c r="G85" s="18">
        <f>+VLOOKUP($A85,'[22]BASE PRODUCTIVIDAD'!$A$2:$H$1048576,2,0)</f>
        <v>90.49896347972188</v>
      </c>
      <c r="H85" s="33">
        <f>+VLOOKUP(A85,[24]BASE_TI!$A$2:$G$1048576,2,0)</f>
        <v>63.556060801341296</v>
      </c>
      <c r="I85" s="33">
        <f>+VLOOKUP(A85,[24]BASE_TI!$A$2:$G$1048576,3,0)</f>
        <v>97.275263711607423</v>
      </c>
      <c r="J85" s="33">
        <f>+VLOOKUP(A85,[24]BASE_TI!$A$2:$G$1048576,4,0)</f>
        <v>51.812116540010223</v>
      </c>
      <c r="K85" s="33">
        <f>+VLOOKUP(A85,'[23]BASE OTROS'!$A$2:$F$1048576,5,0)</f>
        <v>38.360764118445339</v>
      </c>
      <c r="L85" s="33">
        <f>+VLOOKUP(A85,[25]BASE_FISCAL!$A$2:$G$1048576,5,0)</f>
        <v>119.18799999999979</v>
      </c>
      <c r="M85" s="33">
        <f>+VLOOKUP(A85,[25]BASE_FISCAL!$A$2:$M$1048576,6,0)</f>
        <v>17.78391855577652</v>
      </c>
      <c r="N85" s="82">
        <f>+VLOOKUP($A85,[25]BASE_FISCAL!$A$2:$G$1048576,2,0)</f>
        <v>180.5873726807568</v>
      </c>
      <c r="O85" s="33">
        <f>+VLOOKUP($A85,[25]BASE_FISCAL!$A$2:$G$1048576,3,0)</f>
        <v>373.72764009911975</v>
      </c>
      <c r="P85" s="33">
        <f>+VLOOKUP($A85,[25]BASE_FISCAL!$A$2:$G$1048576,4,0)</f>
        <v>281.2265967552122</v>
      </c>
      <c r="Q85" s="18">
        <f>+VLOOKUP(A85,'[23]BASE OTROS'!$A$2:$F$1048576,2,0)</f>
        <v>48.319929991956009</v>
      </c>
      <c r="R85" s="33">
        <f>+VLOOKUP(A85,'[23]BASE OTROS'!$A$2:$D$1048576,4,0)</f>
        <v>30.193504773534325</v>
      </c>
      <c r="S85" s="33">
        <f>+VLOOKUP(A85,'[23]BASE OTROS'!$A$2:$D$1048576,3,0)</f>
        <v>1.8314454001901983</v>
      </c>
      <c r="T85" s="33">
        <f>+VLOOKUP(A85,[25]BASE_FISCAL!$A$2:$G$1048576,7,0)</f>
        <v>62.386448846554785</v>
      </c>
      <c r="U85" s="18">
        <f>+VLOOKUP($A85,'[22]BASE PRODUCTIVIDAD'!$A$2:$J$1048576,3,0)</f>
        <v>63.816697096262267</v>
      </c>
      <c r="V85" s="33">
        <f>+VLOOKUP(A85,'[21]BASE DIF'!$A$2:$G$1048576,5,0)</f>
        <v>-2.6853557032871622E-2</v>
      </c>
      <c r="W85" s="33">
        <f>+VLOOKUP(A85,'[21]BASE DIF'!$A$2:$G$1048576,6,0)</f>
        <v>-4.1869812105915227E-2</v>
      </c>
      <c r="X85" s="33">
        <f>+VLOOKUP(A85,'[21]BASE DIF'!$A$2:$G$1048576,7,0)</f>
        <v>-1.0786195229756435E-2</v>
      </c>
      <c r="Y85" s="33">
        <f>+VLOOKUP($A85,[26]base_renta!$A$22:$I$1048576,6,0)</f>
        <v>22.385802639934393</v>
      </c>
      <c r="Z85" s="33">
        <f>+VLOOKUP($A85,[26]base_renta!$A$22:$I$1048576,7,0)</f>
        <v>37.869635889241721</v>
      </c>
      <c r="AA85" s="33">
        <f>+VLOOKUP(A85,'[23]BASE OTROS'!$A$2:$F$1048576,6,0)</f>
        <v>5.1770983198784641</v>
      </c>
      <c r="AB85" s="18">
        <f>+VLOOKUP($A85,'[22]BASE PRODUCTIVIDAD'!$A$2:$H$1048576,4,0)</f>
        <v>0.95108440011935191</v>
      </c>
      <c r="AC85" s="18">
        <f>+VLOOKUP($A85,'[22]BASE PRODUCTIVIDAD'!$A$2:$H$1048576,5,0)</f>
        <v>0.95412726547524551</v>
      </c>
      <c r="AD85" s="33">
        <f>+VLOOKUP(A85,[24]BASE_TI!$A:$G,5,0)</f>
        <v>36.929416739586436</v>
      </c>
      <c r="AE85" s="33">
        <f>+VLOOKUP(A85,[24]BASE_TI!$A:$G,6,0)</f>
        <v>47.485832152660471</v>
      </c>
      <c r="AF85" s="33">
        <f>+VLOOKUP($A85,[26]base_renta!$A$22:$I$1048576,2,0)</f>
        <v>-5.9373780054679655</v>
      </c>
      <c r="AG85" s="33">
        <f>+VLOOKUP($A85,[26]base_renta!$A$22:$I$1048576,3,0)</f>
        <v>-38.803950473410787</v>
      </c>
      <c r="AH85" s="33">
        <f>+VLOOKUP($A85,[26]base_renta!$A$22:$I$1048576,4,0)</f>
        <v>-121851.38902202064</v>
      </c>
      <c r="AI85" s="33">
        <f>+VLOOKUP($A85,[26]base_renta!$A$22:$I$1048576,5,0)</f>
        <v>-1.2767751446090001</v>
      </c>
      <c r="AJ85" s="33">
        <f>+VLOOKUP(A85,[24]BASE_TI!$A$2:$G$1048576,7,0)</f>
        <v>87.959893495404401</v>
      </c>
      <c r="AK85" s="33">
        <f>+VLOOKUP($A85,[26]base_renta!$A$22:$I$1048576,8,0)</f>
        <v>15.483833249307327</v>
      </c>
      <c r="AL85" s="18">
        <f>+VLOOKUP($A85,'[22]BASE PRODUCTIVIDAD'!$A$2:$H$1048576,8,0)</f>
        <v>90.734231804262848</v>
      </c>
      <c r="AM85" s="18">
        <f>+VLOOKUP($A85,'[22]BASE PRODUCTIVIDAD'!$A$2:$H$1048576,6,0)</f>
        <v>0.89137699982305485</v>
      </c>
      <c r="AN85" s="18">
        <f>+VLOOKUP($A85,'[22]BASE PRODUCTIVIDAD'!$A$2:$H$1048576,7,0)</f>
        <v>0.91329615886345938</v>
      </c>
      <c r="AO85" s="33">
        <f>+VLOOKUP($A85,[26]base_renta!$A$22:$I$1048576,9,0)</f>
        <v>-4009.303767821325</v>
      </c>
      <c r="AP85" s="33">
        <f>+VLOOKUP(A85,[25]BASE_FISCAL!$A$2:$M$1048576,8,0)</f>
        <v>14.811629791274154</v>
      </c>
      <c r="AQ85" s="33">
        <f>+VLOOKUP(A85,[25]BASE_FISCAL!$A$2:$M$1048576,11,0)</f>
        <v>29.930447673775205</v>
      </c>
      <c r="AR85" s="33">
        <f>+VLOOKUP($A85,'[22]BASE PRODUCTIVIDAD'!$A$2:$I$1048576,9,0)</f>
        <v>93.42391497576385</v>
      </c>
      <c r="AS85" s="33">
        <f>+VLOOKUP($A85,'[22]BASE PRODUCTIVIDAD'!$A$2:$J$1048576,10,0)</f>
        <v>63.471358111620759</v>
      </c>
      <c r="AT85" s="33">
        <f>+VLOOKUP(A85,'[23]BASE OTROS'!$A$2:$G$1048576,7,0)</f>
        <v>292.19154275676016</v>
      </c>
      <c r="AU85" s="33">
        <f>+VLOOKUP($A85,'[21]BASE DIF'!$A$1:$I$1100,8,FALSE)</f>
        <v>4.2038555639587472E-3</v>
      </c>
      <c r="AV85" s="33">
        <f>+VLOOKUP($A85,'[21]BASE DIF'!$A$1:$I$1100,9,FALSE)</f>
        <v>2.9636096207276363E-2</v>
      </c>
      <c r="AW85" s="33">
        <f>+VLOOKUP(A85,[25]BASE_FISCAL!$A$2:$M$1048576,9,0)</f>
        <v>19.247650785584767</v>
      </c>
      <c r="AX85" s="33">
        <f>+VLOOKUP(A85,[25]BASE_FISCAL!$A$2:$M$1048576,10,0)</f>
        <v>39.845227833158283</v>
      </c>
      <c r="AY85" s="33">
        <f>+VLOOKUP($A85,'[21]BASE DIF'!$A$1:$K$1110,10,FALSE)</f>
        <v>-3.7118148780760377E-2</v>
      </c>
      <c r="AZ85" s="33">
        <f>+VLOOKUP($A85,'[21]BASE DIF'!$A$1:$K$1110,11,FALSE)</f>
        <v>-1.2303817172297903E-2</v>
      </c>
      <c r="BA85" s="33">
        <f>+VLOOKUP($A85,'[21]BASE DIF'!$A$1:$M$1110,12,FALSE)</f>
        <v>-7.8989945050843557E-3</v>
      </c>
      <c r="BB85" s="33">
        <f>+VLOOKUP($A85,'[21]BASE DIF'!$A$1:$M$1110,13,FALSE)</f>
        <v>1.6915337103378114E-2</v>
      </c>
      <c r="BC85" s="33">
        <f>+VLOOKUP(A85,'[23]BASE OTROS'!$A$2:$H$1048576,8,0)</f>
        <v>225.3995151515152</v>
      </c>
      <c r="BD85" s="73">
        <f>+VLOOKUP(A85,[24]BASE_TI!$A$2:$H$1048576,8,0)</f>
        <v>120.11363913301982</v>
      </c>
    </row>
    <row r="86" spans="1:56" x14ac:dyDescent="0.25">
      <c r="A86" s="35">
        <v>42430</v>
      </c>
      <c r="B86" s="33">
        <f>+VLOOKUP(A86,[20]DEPENDIENTE!$D:$E,2,0)</f>
        <v>140.72113985014616</v>
      </c>
      <c r="C86" s="33">
        <f>+VLOOKUP(A86,[20]DEPENDIENTE!$J:$K,2,0)</f>
        <v>150.90729508200846</v>
      </c>
      <c r="D86" s="33">
        <f>+VLOOKUP(A86,'[21]BASE DIF'!$A$2:$G$1048576,2,0)</f>
        <v>2.8431696796130224E-2</v>
      </c>
      <c r="E86" s="33">
        <f>+VLOOKUP(A86,'[21]BASE DIF'!$A$2:$G$1048576,3,0)</f>
        <v>-1.0140754603530255E-2</v>
      </c>
      <c r="F86" s="59">
        <f>+VLOOKUP(A86,'[21]BASE DIF'!$A$2:$G$1048576,4,0)</f>
        <v>-1.4488550211251505E-2</v>
      </c>
      <c r="G86" s="18">
        <f>+VLOOKUP($A86,'[22]BASE PRODUCTIVIDAD'!$A$2:$H$1048576,2,0)</f>
        <v>90.684055769836746</v>
      </c>
      <c r="H86" s="33">
        <f>+VLOOKUP(A86,[24]BASE_TI!$A$2:$G$1048576,2,0)</f>
        <v>59.453549830177288</v>
      </c>
      <c r="I86" s="33">
        <f>+VLOOKUP(A86,[24]BASE_TI!$A$2:$G$1048576,3,0)</f>
        <v>89.313246480791094</v>
      </c>
      <c r="J86" s="33">
        <f>+VLOOKUP(A86,[24]BASE_TI!$A$2:$G$1048576,4,0)</f>
        <v>44.928853442270906</v>
      </c>
      <c r="K86" s="33">
        <f>+VLOOKUP(A86,'[23]BASE OTROS'!$A$2:$F$1048576,5,0)</f>
        <v>37.970923034895392</v>
      </c>
      <c r="L86" s="33">
        <f>+VLOOKUP(A86,[25]BASE_FISCAL!$A$2:$G$1048576,5,0)</f>
        <v>119.1236598625006</v>
      </c>
      <c r="M86" s="33">
        <f>+VLOOKUP(A86,[25]BASE_FISCAL!$A$2:$M$1048576,6,0)</f>
        <v>17.705281511864161</v>
      </c>
      <c r="N86" s="82">
        <f>+VLOOKUP($A86,[25]BASE_FISCAL!$A$2:$G$1048576,2,0)</f>
        <v>182.97913057397378</v>
      </c>
      <c r="O86" s="33">
        <f>+VLOOKUP($A86,[25]BASE_FISCAL!$A$2:$G$1048576,3,0)</f>
        <v>379.13602516154515</v>
      </c>
      <c r="P86" s="33">
        <f>+VLOOKUP($A86,[25]BASE_FISCAL!$A$2:$G$1048576,4,0)</f>
        <v>269.57863242984229</v>
      </c>
      <c r="Q86" s="18">
        <f>+VLOOKUP(A86,'[23]BASE OTROS'!$A$2:$F$1048576,2,0)</f>
        <v>47.428639518580006</v>
      </c>
      <c r="R86" s="33">
        <f>+VLOOKUP(A86,'[23]BASE OTROS'!$A$2:$D$1048576,4,0)</f>
        <v>30.370772488733117</v>
      </c>
      <c r="S86" s="33">
        <f>+VLOOKUP(A86,'[23]BASE OTROS'!$A$2:$D$1048576,3,0)</f>
        <v>2.0299278141872974</v>
      </c>
      <c r="T86" s="33">
        <f>+VLOOKUP(A86,[25]BASE_FISCAL!$A$2:$G$1048576,7,0)</f>
        <v>62.278086097201857</v>
      </c>
      <c r="U86" s="18">
        <f>+VLOOKUP($A86,'[22]BASE PRODUCTIVIDAD'!$A$2:$J$1048576,3,0)</f>
        <v>65.819761326261016</v>
      </c>
      <c r="V86" s="33">
        <f>+VLOOKUP(A86,'[21]BASE DIF'!$A$2:$G$1048576,5,0)</f>
        <v>-2.3035950536659078E-2</v>
      </c>
      <c r="W86" s="33">
        <f>+VLOOKUP(A86,'[21]BASE DIF'!$A$2:$G$1048576,6,0)</f>
        <v>-3.9318030824030847E-2</v>
      </c>
      <c r="X86" s="33">
        <f>+VLOOKUP(A86,'[21]BASE DIF'!$A$2:$G$1048576,7,0)</f>
        <v>-8.4703675264566902E-3</v>
      </c>
      <c r="Y86" s="33">
        <f>+VLOOKUP($A86,[26]base_renta!$A$22:$I$1048576,6,0)</f>
        <v>24.310393506328776</v>
      </c>
      <c r="Z86" s="33">
        <f>+VLOOKUP($A86,[26]base_renta!$A$22:$I$1048576,7,0)</f>
        <v>41.163799274245392</v>
      </c>
      <c r="AA86" s="33">
        <f>+VLOOKUP(A86,'[23]BASE OTROS'!$A$2:$F$1048576,6,0)</f>
        <v>5.1589859169927728</v>
      </c>
      <c r="AB86" s="18">
        <f>+VLOOKUP($A86,'[22]BASE PRODUCTIVIDAD'!$A$2:$H$1048576,4,0)</f>
        <v>0.93997964998822847</v>
      </c>
      <c r="AC86" s="18">
        <f>+VLOOKUP($A86,'[22]BASE PRODUCTIVIDAD'!$A$2:$H$1048576,5,0)</f>
        <v>0.93514684867993469</v>
      </c>
      <c r="AD86" s="33">
        <f>+VLOOKUP(A86,[24]BASE_TI!$A:$G,5,0)</f>
        <v>27.400021356270042</v>
      </c>
      <c r="AE86" s="33">
        <f>+VLOOKUP(A86,[24]BASE_TI!$A:$G,6,0)</f>
        <v>37.430671112111938</v>
      </c>
      <c r="AF86" s="33">
        <f>+VLOOKUP($A86,[26]base_renta!$A$22:$I$1048576,2,0)</f>
        <v>-7.0732838623397267</v>
      </c>
      <c r="AG86" s="33">
        <f>+VLOOKUP($A86,[26]base_renta!$A$22:$I$1048576,3,0)</f>
        <v>-43.676915345456024</v>
      </c>
      <c r="AH86" s="33">
        <f>+VLOOKUP($A86,[26]base_renta!$A$22:$I$1048576,4,0)</f>
        <v>-130412.9276184412</v>
      </c>
      <c r="AI86" s="33">
        <f>+VLOOKUP($A86,[26]base_renta!$A$22:$I$1048576,5,0)</f>
        <v>-1.5286920370909609</v>
      </c>
      <c r="AJ86" s="33">
        <f>+VLOOKUP(A86,[24]BASE_TI!$A$2:$G$1048576,7,0)</f>
        <v>87.353677253657636</v>
      </c>
      <c r="AK86" s="33">
        <f>+VLOOKUP($A86,[26]base_renta!$A$22:$I$1048576,8,0)</f>
        <v>16.853405767916609</v>
      </c>
      <c r="AL86" s="18">
        <f>+VLOOKUP($A86,'[22]BASE PRODUCTIVIDAD'!$A$2:$H$1048576,8,0)</f>
        <v>90.091611976398283</v>
      </c>
      <c r="AM86" s="18">
        <f>+VLOOKUP($A86,'[22]BASE PRODUCTIVIDAD'!$A$2:$H$1048576,6,0)</f>
        <v>0.88419484598205911</v>
      </c>
      <c r="AN86" s="18">
        <f>+VLOOKUP($A86,'[22]BASE PRODUCTIVIDAD'!$A$2:$H$1048576,7,0)</f>
        <v>0.90199798703694589</v>
      </c>
      <c r="AO86" s="33">
        <f>+VLOOKUP($A86,[26]base_renta!$A$22:$I$1048576,9,0)</f>
        <v>-4564.4524666454427</v>
      </c>
      <c r="AP86" s="33">
        <f>+VLOOKUP(A86,[25]BASE_FISCAL!$A$2:$M$1048576,8,0)</f>
        <v>14.699379216263713</v>
      </c>
      <c r="AQ86" s="33">
        <f>+VLOOKUP(A86,[25]BASE_FISCAL!$A$2:$M$1048576,11,0)</f>
        <v>28.709930294741337</v>
      </c>
      <c r="AR86" s="33">
        <f>+VLOOKUP($A86,'[22]BASE PRODUCTIVIDAD'!$A$2:$I$1048576,9,0)</f>
        <v>92.208266744500875</v>
      </c>
      <c r="AS86" s="33">
        <f>+VLOOKUP($A86,'[22]BASE PRODUCTIVIDAD'!$A$2:$J$1048576,10,0)</f>
        <v>64.153001011324335</v>
      </c>
      <c r="AT86" s="33">
        <f>+VLOOKUP(A86,'[23]BASE OTROS'!$A$2:$G$1048576,7,0)</f>
        <v>356.6411318150449</v>
      </c>
      <c r="AU86" s="33">
        <f>+VLOOKUP($A86,'[21]BASE DIF'!$A$1:$I$1100,8,FALSE)</f>
        <v>3.3366692181948654E-3</v>
      </c>
      <c r="AV86" s="33">
        <f>+VLOOKUP($A86,'[21]BASE DIF'!$A$1:$I$1100,9,FALSE)</f>
        <v>2.9309982224110964E-2</v>
      </c>
      <c r="AW86" s="33">
        <f>+VLOOKUP(A86,[25]BASE_FISCAL!$A$2:$M$1048576,9,0)</f>
        <v>19.513443115080669</v>
      </c>
      <c r="AX86" s="33">
        <f>+VLOOKUP(A86,[25]BASE_FISCAL!$A$2:$M$1048576,10,0)</f>
        <v>40.417241894960569</v>
      </c>
      <c r="AY86" s="33">
        <f>+VLOOKUP($A86,'[21]BASE DIF'!$A$1:$K$1110,10,FALSE)</f>
        <v>-4.3614430783603567E-2</v>
      </c>
      <c r="AZ86" s="33">
        <f>+VLOOKUP($A86,'[21]BASE DIF'!$A$1:$K$1110,11,FALSE)</f>
        <v>-1.8225549249952191E-2</v>
      </c>
      <c r="BA86" s="33">
        <f>+VLOOKUP($A86,'[21]BASE DIF'!$A$1:$M$1110,12,FALSE)</f>
        <v>-7.9503176020990773E-3</v>
      </c>
      <c r="BB86" s="33">
        <f>+VLOOKUP($A86,'[21]BASE DIF'!$A$1:$M$1110,13,FALSE)</f>
        <v>1.7438563931552298E-2</v>
      </c>
      <c r="BC86" s="33">
        <f>+VLOOKUP(A86,'[23]BASE OTROS'!$A$2:$H$1048576,8,0)</f>
        <v>265.68630769230771</v>
      </c>
      <c r="BD86" s="73">
        <f>+VLOOKUP(A86,[24]BASE_TI!$A$2:$H$1048576,8,0)</f>
        <v>109.66930882665191</v>
      </c>
    </row>
    <row r="87" spans="1:56" x14ac:dyDescent="0.25">
      <c r="A87" s="35">
        <v>42522</v>
      </c>
      <c r="B87" s="33">
        <f>+VLOOKUP(A87,[20]DEPENDIENTE!$D:$E,2,0)</f>
        <v>128.61551572933138</v>
      </c>
      <c r="C87" s="33">
        <f>+VLOOKUP(A87,[20]DEPENDIENTE!$J:$K,2,0)</f>
        <v>137.22257196685356</v>
      </c>
      <c r="D87" s="33">
        <f>+VLOOKUP(A87,'[21]BASE DIF'!$A$2:$G$1048576,2,0)</f>
        <v>3.6975216566151214E-2</v>
      </c>
      <c r="E87" s="33">
        <f>+VLOOKUP(A87,'[21]BASE DIF'!$A$2:$G$1048576,3,0)</f>
        <v>-7.8939704016903756E-3</v>
      </c>
      <c r="F87" s="59">
        <f>+VLOOKUP(A87,'[21]BASE DIF'!$A$2:$G$1048576,4,0)</f>
        <v>-1.3356006206852067E-2</v>
      </c>
      <c r="G87" s="18">
        <f>+VLOOKUP($A87,'[22]BASE PRODUCTIVIDAD'!$A$2:$H$1048576,2,0)</f>
        <v>90.600067530236146</v>
      </c>
      <c r="H87" s="33">
        <f>+VLOOKUP(A87,[24]BASE_TI!$A$2:$G$1048576,2,0)</f>
        <v>69.811876155315431</v>
      </c>
      <c r="I87" s="33">
        <f>+VLOOKUP(A87,[24]BASE_TI!$A$2:$G$1048576,3,0)</f>
        <v>92.796229650782209</v>
      </c>
      <c r="J87" s="33">
        <f>+VLOOKUP(A87,[24]BASE_TI!$A$2:$G$1048576,4,0)</f>
        <v>59.005169057336602</v>
      </c>
      <c r="K87" s="33">
        <f>+VLOOKUP(A87,'[23]BASE OTROS'!$A$2:$F$1048576,5,0)</f>
        <v>37.466446286813529</v>
      </c>
      <c r="L87" s="33">
        <f>+VLOOKUP(A87,[25]BASE_FISCAL!$A$2:$G$1048576,5,0)</f>
        <v>119.4700856563903</v>
      </c>
      <c r="M87" s="33">
        <f>+VLOOKUP(A87,[25]BASE_FISCAL!$A$2:$M$1048576,6,0)</f>
        <v>17.691148759663403</v>
      </c>
      <c r="N87" s="82">
        <f>+VLOOKUP($A87,[25]BASE_FISCAL!$A$2:$G$1048576,2,0)</f>
        <v>183.84652421522506</v>
      </c>
      <c r="O87" s="33">
        <f>+VLOOKUP($A87,[25]BASE_FISCAL!$A$2:$G$1048576,3,0)</f>
        <v>381.65442594402595</v>
      </c>
      <c r="P87" s="33">
        <f>+VLOOKUP($A87,[25]BASE_FISCAL!$A$2:$G$1048576,4,0)</f>
        <v>276.32053836166085</v>
      </c>
      <c r="Q87" s="18">
        <f>+VLOOKUP(A87,'[23]BASE OTROS'!$A$2:$F$1048576,2,0)</f>
        <v>48.42546052699597</v>
      </c>
      <c r="R87" s="33">
        <f>+VLOOKUP(A87,'[23]BASE OTROS'!$A$2:$D$1048576,4,0)</f>
        <v>31.277606883884761</v>
      </c>
      <c r="S87" s="33">
        <f>+VLOOKUP(A87,'[23]BASE OTROS'!$A$2:$D$1048576,3,0)</f>
        <v>1.7590938599570973</v>
      </c>
      <c r="T87" s="33">
        <f>+VLOOKUP(A87,[25]BASE_FISCAL!$A$2:$G$1048576,7,0)</f>
        <v>62.394303879871948</v>
      </c>
      <c r="U87" s="18">
        <f>+VLOOKUP($A87,'[22]BASE PRODUCTIVIDAD'!$A$2:$J$1048576,3,0)</f>
        <v>65.820152918935577</v>
      </c>
      <c r="V87" s="33">
        <f>+VLOOKUP(A87,'[21]BASE DIF'!$A$2:$G$1048576,5,0)</f>
        <v>-2.2561298236569272E-2</v>
      </c>
      <c r="W87" s="33">
        <f>+VLOOKUP(A87,'[21]BASE DIF'!$A$2:$G$1048576,6,0)</f>
        <v>-3.7004171008002906E-2</v>
      </c>
      <c r="X87" s="33">
        <f>+VLOOKUP(A87,'[21]BASE DIF'!$A$2:$G$1048576,7,0)</f>
        <v>-6.372691814965914E-3</v>
      </c>
      <c r="Y87" s="33">
        <f>+VLOOKUP($A87,[26]base_renta!$A$22:$I$1048576,6,0)</f>
        <v>25.599421245776643</v>
      </c>
      <c r="Z87" s="33">
        <f>+VLOOKUP($A87,[26]base_renta!$A$22:$I$1048576,7,0)</f>
        <v>42.790566399919847</v>
      </c>
      <c r="AA87" s="33">
        <f>+VLOOKUP(A87,'[23]BASE OTROS'!$A$2:$F$1048576,6,0)</f>
        <v>5.0691056499172999</v>
      </c>
      <c r="AB87" s="18">
        <f>+VLOOKUP($A87,'[22]BASE PRODUCTIVIDAD'!$A$2:$H$1048576,4,0)</f>
        <v>0.94599950271223066</v>
      </c>
      <c r="AC87" s="18">
        <f>+VLOOKUP($A87,'[22]BASE PRODUCTIVIDAD'!$A$2:$H$1048576,5,0)</f>
        <v>0.94336177979041835</v>
      </c>
      <c r="AD87" s="33">
        <f>+VLOOKUP(A87,[24]BASE_TI!$A:$G,5,0)</f>
        <v>39.838091378722538</v>
      </c>
      <c r="AE87" s="33">
        <f>+VLOOKUP(A87,[24]BASE_TI!$A:$G,6,0)</f>
        <v>49.602417054838156</v>
      </c>
      <c r="AF87" s="33">
        <f>+VLOOKUP($A87,[26]base_renta!$A$22:$I$1048576,2,0)</f>
        <v>-6.5379236548345823</v>
      </c>
      <c r="AG87" s="33">
        <f>+VLOOKUP($A87,[26]base_renta!$A$22:$I$1048576,3,0)</f>
        <v>-46.407775482022288</v>
      </c>
      <c r="AH87" s="33">
        <f>+VLOOKUP($A87,[26]base_renta!$A$22:$I$1048576,4,0)</f>
        <v>-133822.39799048737</v>
      </c>
      <c r="AI87" s="33">
        <f>+VLOOKUP($A87,[26]base_renta!$A$22:$I$1048576,5,0)</f>
        <v>-1.6242721418707802</v>
      </c>
      <c r="AJ87" s="33">
        <f>+VLOOKUP(A87,[24]BASE_TI!$A$2:$G$1048576,7,0)</f>
        <v>87.023529914441539</v>
      </c>
      <c r="AK87" s="33">
        <f>+VLOOKUP($A87,[26]base_renta!$A$22:$I$1048576,8,0)</f>
        <v>17.191145154143207</v>
      </c>
      <c r="AL87" s="18">
        <f>+VLOOKUP($A87,'[22]BASE PRODUCTIVIDAD'!$A$2:$H$1048576,8,0)</f>
        <v>90.637197533948211</v>
      </c>
      <c r="AM87" s="18">
        <f>+VLOOKUP($A87,'[22]BASE PRODUCTIVIDAD'!$A$2:$H$1048576,6,0)</f>
        <v>0.88864720208755199</v>
      </c>
      <c r="AN87" s="18">
        <f>+VLOOKUP($A87,'[22]BASE PRODUCTIVIDAD'!$A$2:$H$1048576,7,0)</f>
        <v>0.90908913145884862</v>
      </c>
      <c r="AO87" s="33">
        <f>+VLOOKUP($A87,[26]base_renta!$A$22:$I$1048576,9,0)</f>
        <v>-4683.7839296670581</v>
      </c>
      <c r="AP87" s="33">
        <f>+VLOOKUP(A87,[25]BASE_FISCAL!$A$2:$M$1048576,8,0)</f>
        <v>14.676732311345638</v>
      </c>
      <c r="AQ87" s="33">
        <f>+VLOOKUP(A87,[25]BASE_FISCAL!$A$2:$M$1048576,11,0)</f>
        <v>29.478076768148533</v>
      </c>
      <c r="AR87" s="33">
        <f>+VLOOKUP($A87,'[22]BASE PRODUCTIVIDAD'!$A$2:$I$1048576,9,0)</f>
        <v>91.202459338699015</v>
      </c>
      <c r="AS87" s="33">
        <f>+VLOOKUP($A87,'[22]BASE PRODUCTIVIDAD'!$A$2:$J$1048576,10,0)</f>
        <v>64.874938494120642</v>
      </c>
      <c r="AT87" s="33">
        <f>+VLOOKUP(A87,'[23]BASE OTROS'!$A$2:$G$1048576,7,0)</f>
        <v>286.26984126984127</v>
      </c>
      <c r="AU87" s="33">
        <f>+VLOOKUP($A87,'[21]BASE DIF'!$A$1:$I$1100,8,FALSE)</f>
        <v>-9.3399581564452827E-3</v>
      </c>
      <c r="AV87" s="33">
        <f>+VLOOKUP($A87,'[21]BASE DIF'!$A$1:$I$1100,9,FALSE)</f>
        <v>2.0878158957187365E-2</v>
      </c>
      <c r="AW87" s="33">
        <f>+VLOOKUP(A87,[25]BASE_FISCAL!$A$2:$M$1048576,9,0)</f>
        <v>19.592412457839416</v>
      </c>
      <c r="AX87" s="33">
        <f>+VLOOKUP(A87,[25]BASE_FISCAL!$A$2:$M$1048576,10,0)</f>
        <v>40.647426417598439</v>
      </c>
      <c r="AY87" s="33">
        <f>+VLOOKUP($A87,'[21]BASE DIF'!$A$1:$K$1110,10,FALSE)</f>
        <v>-3.4031644517622486E-2</v>
      </c>
      <c r="AZ87" s="33">
        <f>+VLOOKUP($A87,'[21]BASE DIF'!$A$1:$K$1110,11,FALSE)</f>
        <v>-4.143786107146788E-3</v>
      </c>
      <c r="BA87" s="33">
        <f>+VLOOKUP($A87,'[21]BASE DIF'!$A$1:$M$1110,12,FALSE)</f>
        <v>-5.4046603906383606E-3</v>
      </c>
      <c r="BB87" s="33">
        <f>+VLOOKUP($A87,'[21]BASE DIF'!$A$1:$M$1110,13,FALSE)</f>
        <v>2.4483198019837338E-2</v>
      </c>
      <c r="BC87" s="33">
        <f>+VLOOKUP(A87,'[23]BASE OTROS'!$A$2:$H$1048576,8,0)</f>
        <v>224.91587692307698</v>
      </c>
      <c r="BD87" s="73">
        <f>+VLOOKUP(A87,[24]BASE_TI!$A$2:$H$1048576,8,0)</f>
        <v>124.39968521013357</v>
      </c>
    </row>
    <row r="88" spans="1:56" x14ac:dyDescent="0.25">
      <c r="A88" s="35">
        <v>42614</v>
      </c>
      <c r="B88" s="33">
        <f>+VLOOKUP(A88,[20]DEPENDIENTE!$D:$E,2,0)</f>
        <v>125.4781952636301</v>
      </c>
      <c r="C88" s="33">
        <f>+VLOOKUP(A88,[20]DEPENDIENTE!$J:$K,2,0)</f>
        <v>134.63833201122929</v>
      </c>
      <c r="D88" s="33">
        <f>+VLOOKUP(A88,'[21]BASE DIF'!$A$2:$G$1048576,2,0)</f>
        <v>4.3392861420882278E-2</v>
      </c>
      <c r="E88" s="33">
        <f>+VLOOKUP(A88,'[21]BASE DIF'!$A$2:$G$1048576,3,0)</f>
        <v>-3.8181595077031449E-3</v>
      </c>
      <c r="F88" s="59">
        <f>+VLOOKUP(A88,'[21]BASE DIF'!$A$2:$G$1048576,4,0)</f>
        <v>-8.3203348246669862E-3</v>
      </c>
      <c r="G88" s="18">
        <f>+VLOOKUP($A88,'[22]BASE PRODUCTIVIDAD'!$A$2:$H$1048576,2,0)</f>
        <v>90.322269177542807</v>
      </c>
      <c r="H88" s="33">
        <f>+VLOOKUP(A88,[24]BASE_TI!$A$2:$G$1048576,2,0)</f>
        <v>70.762310219800497</v>
      </c>
      <c r="I88" s="33">
        <f>+VLOOKUP(A88,[24]BASE_TI!$A$2:$G$1048576,3,0)</f>
        <v>95.039455253112877</v>
      </c>
      <c r="J88" s="33">
        <f>+VLOOKUP(A88,[24]BASE_TI!$A$2:$G$1048576,4,0)</f>
        <v>59.914575712720655</v>
      </c>
      <c r="K88" s="33">
        <f>+VLOOKUP(A88,'[23]BASE OTROS'!$A$2:$F$1048576,5,0)</f>
        <v>36.899628994751964</v>
      </c>
      <c r="L88" s="33">
        <f>+VLOOKUP(A88,[25]BASE_FISCAL!$A$2:$G$1048576,5,0)</f>
        <v>118.7027740016627</v>
      </c>
      <c r="M88" s="33">
        <f>+VLOOKUP(A88,[25]BASE_FISCAL!$A$2:$M$1048576,6,0)</f>
        <v>17.570601450336572</v>
      </c>
      <c r="N88" s="82">
        <f>+VLOOKUP($A88,[25]BASE_FISCAL!$A$2:$G$1048576,2,0)</f>
        <v>182.67295934968502</v>
      </c>
      <c r="O88" s="33">
        <f>+VLOOKUP($A88,[25]BASE_FISCAL!$A$2:$G$1048576,3,0)</f>
        <v>378.39596408763367</v>
      </c>
      <c r="P88" s="33">
        <f>+VLOOKUP($A88,[25]BASE_FISCAL!$A$2:$G$1048576,4,0)</f>
        <v>267.6303863491633</v>
      </c>
      <c r="Q88" s="18">
        <f>+VLOOKUP(A88,'[23]BASE OTROS'!$A$2:$F$1048576,2,0)</f>
        <v>47.688597469668423</v>
      </c>
      <c r="R88" s="33">
        <f>+VLOOKUP(A88,'[23]BASE OTROS'!$A$2:$D$1048576,4,0)</f>
        <v>31.217077411581613</v>
      </c>
      <c r="S88" s="33">
        <f>+VLOOKUP(A88,'[23]BASE OTROS'!$A$2:$D$1048576,3,0)</f>
        <v>1.7101733146817302</v>
      </c>
      <c r="T88" s="33">
        <f>+VLOOKUP(A88,[25]BASE_FISCAL!$A$2:$G$1048576,7,0)</f>
        <v>62.266776747712072</v>
      </c>
      <c r="U88" s="18">
        <f>+VLOOKUP($A88,'[22]BASE PRODUCTIVIDAD'!$A$2:$J$1048576,3,0)</f>
        <v>65.84767895318835</v>
      </c>
      <c r="V88" s="33">
        <f>+VLOOKUP(A88,'[21]BASE DIF'!$A$2:$G$1048576,5,0)</f>
        <v>-1.8769382550674285E-2</v>
      </c>
      <c r="W88" s="33">
        <f>+VLOOKUP(A88,'[21]BASE DIF'!$A$2:$G$1048576,6,0)</f>
        <v>-3.1497864476518145E-2</v>
      </c>
      <c r="X88" s="33">
        <f>+VLOOKUP(A88,'[21]BASE DIF'!$A$2:$G$1048576,7,0)</f>
        <v>-2.2925438537705345E-3</v>
      </c>
      <c r="Y88" s="33">
        <f>+VLOOKUP($A88,[26]base_renta!$A$22:$I$1048576,6,0)</f>
        <v>25.164809497450936</v>
      </c>
      <c r="Z88" s="33">
        <f>+VLOOKUP($A88,[26]base_renta!$A$22:$I$1048576,7,0)</f>
        <v>42.105893870159996</v>
      </c>
      <c r="AA88" s="33">
        <f>+VLOOKUP(A88,'[23]BASE OTROS'!$A$2:$F$1048576,6,0)</f>
        <v>4.9613034236259921</v>
      </c>
      <c r="AB88" s="18">
        <f>+VLOOKUP($A88,'[22]BASE PRODUCTIVIDAD'!$A$2:$H$1048576,4,0)</f>
        <v>0.94710307515325176</v>
      </c>
      <c r="AC88" s="18">
        <f>+VLOOKUP($A88,'[22]BASE PRODUCTIVIDAD'!$A$2:$H$1048576,5,0)</f>
        <v>0.94729742862811783</v>
      </c>
      <c r="AD88" s="33">
        <f>+VLOOKUP(A88,[24]BASE_TI!$A:$G,5,0)</f>
        <v>40.107131184423032</v>
      </c>
      <c r="AE88" s="33">
        <f>+VLOOKUP(A88,[24]BASE_TI!$A:$G,6,0)</f>
        <v>49.351269110415274</v>
      </c>
      <c r="AF88" s="33">
        <f>+VLOOKUP($A88,[26]base_renta!$A$22:$I$1048576,2,0)</f>
        <v>-6.4730956068984851</v>
      </c>
      <c r="AG88" s="33">
        <f>+VLOOKUP($A88,[26]base_renta!$A$22:$I$1048576,3,0)</f>
        <v>-46.735547173326573</v>
      </c>
      <c r="AH88" s="33">
        <f>+VLOOKUP($A88,[26]base_renta!$A$22:$I$1048576,4,0)</f>
        <v>-136114.39436168506</v>
      </c>
      <c r="AI88" s="33">
        <f>+VLOOKUP($A88,[26]base_renta!$A$22:$I$1048576,5,0)</f>
        <v>-1.6357441510664303</v>
      </c>
      <c r="AJ88" s="33">
        <f>+VLOOKUP(A88,[24]BASE_TI!$A$2:$G$1048576,7,0)</f>
        <v>88.794175109542621</v>
      </c>
      <c r="AK88" s="33">
        <f>+VLOOKUP($A88,[26]base_renta!$A$22:$I$1048576,8,0)</f>
        <v>16.941084372709057</v>
      </c>
      <c r="AL88" s="18">
        <f>+VLOOKUP($A88,'[22]BASE PRODUCTIVIDAD'!$A$2:$H$1048576,8,0)</f>
        <v>90.921763064302013</v>
      </c>
      <c r="AM88" s="18">
        <f>+VLOOKUP($A88,'[22]BASE PRODUCTIVIDAD'!$A$2:$H$1048576,6,0)</f>
        <v>0.89075329261372038</v>
      </c>
      <c r="AN88" s="18">
        <f>+VLOOKUP($A88,'[22]BASE PRODUCTIVIDAD'!$A$2:$H$1048576,7,0)</f>
        <v>0.91379593201860043</v>
      </c>
      <c r="AO88" s="33">
        <f>+VLOOKUP($A88,[26]base_renta!$A$22:$I$1048576,9,0)</f>
        <v>-4764.0038026589782</v>
      </c>
      <c r="AP88" s="33">
        <f>+VLOOKUP(A88,[25]BASE_FISCAL!$A$2:$M$1048576,8,0)</f>
        <v>14.533137398288151</v>
      </c>
      <c r="AQ88" s="33">
        <f>+VLOOKUP(A88,[25]BASE_FISCAL!$A$2:$M$1048576,11,0)</f>
        <v>28.695842597467642</v>
      </c>
      <c r="AR88" s="33">
        <f>+VLOOKUP($A88,'[22]BASE PRODUCTIVIDAD'!$A$2:$I$1048576,9,0)</f>
        <v>90.526380122871373</v>
      </c>
      <c r="AS88" s="33">
        <f>+VLOOKUP($A88,'[22]BASE PRODUCTIVIDAD'!$A$2:$J$1048576,10,0)</f>
        <v>65.323866391545167</v>
      </c>
      <c r="AT88" s="33">
        <f>+VLOOKUP(A88,'[23]BASE OTROS'!$A$2:$G$1048576,7,0)</f>
        <v>238.46483468222598</v>
      </c>
      <c r="AU88" s="33">
        <f>+VLOOKUP($A88,'[21]BASE DIF'!$A$1:$I$1100,8,FALSE)</f>
        <v>-1.1070878434985887E-2</v>
      </c>
      <c r="AV88" s="33">
        <f>+VLOOKUP($A88,'[21]BASE DIF'!$A$1:$I$1100,9,FALSE)</f>
        <v>2.3456503490549063E-2</v>
      </c>
      <c r="AW88" s="33">
        <f>+VLOOKUP(A88,[25]BASE_FISCAL!$A$2:$M$1048576,9,0)</f>
        <v>19.559009899749817</v>
      </c>
      <c r="AX88" s="33">
        <f>+VLOOKUP(A88,[25]BASE_FISCAL!$A$2:$M$1048576,10,0)</f>
        <v>40.522293993475394</v>
      </c>
      <c r="AY88" s="33">
        <f>+VLOOKUP($A88,'[21]BASE DIF'!$A$1:$K$1110,10,FALSE)</f>
        <v>-2.0838360443445999E-2</v>
      </c>
      <c r="AZ88" s="33">
        <f>+VLOOKUP($A88,'[21]BASE DIF'!$A$1:$K$1110,11,FALSE)</f>
        <v>1.3626008085454448E-2</v>
      </c>
      <c r="BA88" s="33">
        <f>+VLOOKUP($A88,'[21]BASE DIF'!$A$1:$M$1110,12,FALSE)</f>
        <v>3.0081230247765989E-3</v>
      </c>
      <c r="BB88" s="33">
        <f>+VLOOKUP($A88,'[21]BASE DIF'!$A$1:$M$1110,13,FALSE)</f>
        <v>3.7472491553677045E-2</v>
      </c>
      <c r="BC88" s="33">
        <f>+VLOOKUP(A88,'[23]BASE OTROS'!$A$2:$H$1048576,8,0)</f>
        <v>178.70428787878791</v>
      </c>
      <c r="BD88" s="73">
        <f>+VLOOKUP(A88,[24]BASE_TI!$A$2:$H$1048576,8,0)</f>
        <v>130.3790066575898</v>
      </c>
    </row>
    <row r="89" spans="1:56" x14ac:dyDescent="0.25">
      <c r="A89" s="35">
        <v>42705</v>
      </c>
      <c r="B89" s="33">
        <f>+VLOOKUP(A89,[20]DEPENDIENTE!$D:$E,2,0)</f>
        <v>126.94189545903991</v>
      </c>
      <c r="C89" s="33">
        <f>+VLOOKUP(A89,[20]DEPENDIENTE!$J:$K,2,0)</f>
        <v>137.96501500326198</v>
      </c>
      <c r="D89" s="33">
        <f>+VLOOKUP(A89,'[21]BASE DIF'!$A$2:$G$1048576,2,0)</f>
        <v>6.8530567636988282E-2</v>
      </c>
      <c r="E89" s="33">
        <f>+VLOOKUP(A89,'[21]BASE DIF'!$A$2:$G$1048576,3,0)</f>
        <v>1.9107743439730984E-2</v>
      </c>
      <c r="F89" s="59">
        <f>+VLOOKUP(A89,'[21]BASE DIF'!$A$2:$G$1048576,4,0)</f>
        <v>8.9101425777355914E-3</v>
      </c>
      <c r="G89" s="18">
        <f>+VLOOKUP($A89,'[22]BASE PRODUCTIVIDAD'!$A$2:$H$1048576,2,0)</f>
        <v>89.938806666251992</v>
      </c>
      <c r="H89" s="33">
        <f>+VLOOKUP(A89,[24]BASE_TI!$A$2:$G$1048576,2,0)</f>
        <v>74.835584552369411</v>
      </c>
      <c r="I89" s="33">
        <f>+VLOOKUP(A89,[24]BASE_TI!$A$2:$G$1048576,3,0)</f>
        <v>96.896773671715039</v>
      </c>
      <c r="J89" s="33">
        <f>+VLOOKUP(A89,[24]BASE_TI!$A$2:$G$1048576,4,0)</f>
        <v>64.383934166199623</v>
      </c>
      <c r="K89" s="33">
        <f>+VLOOKUP(A89,'[23]BASE OTROS'!$A$2:$F$1048576,5,0)</f>
        <v>36.75666990063165</v>
      </c>
      <c r="L89" s="33">
        <f>+VLOOKUP(A89,[25]BASE_FISCAL!$A$2:$G$1048576,5,0)</f>
        <v>121.36200000000011</v>
      </c>
      <c r="M89" s="33">
        <f>+VLOOKUP(A89,[25]BASE_FISCAL!$A$2:$M$1048576,6,0)</f>
        <v>17.818502689028513</v>
      </c>
      <c r="N89" s="82">
        <f>+VLOOKUP($A89,[25]BASE_FISCAL!$A$2:$G$1048576,2,0)</f>
        <v>179.02053981013884</v>
      </c>
      <c r="O89" s="33">
        <f>+VLOOKUP($A89,[25]BASE_FISCAL!$A$2:$G$1048576,3,0)</f>
        <v>382.52577163407562</v>
      </c>
      <c r="P89" s="33">
        <f>+VLOOKUP($A89,[25]BASE_FISCAL!$A$2:$G$1048576,4,0)</f>
        <v>276.42125295372136</v>
      </c>
      <c r="Q89" s="18">
        <f>+VLOOKUP(A89,'[23]BASE OTROS'!$A$2:$F$1048576,2,0)</f>
        <v>49.169329765724875</v>
      </c>
      <c r="R89" s="33">
        <f>+VLOOKUP(A89,'[23]BASE OTROS'!$A$2:$D$1048576,4,0)</f>
        <v>31.054282192875078</v>
      </c>
      <c r="S89" s="33">
        <f>+VLOOKUP(A89,'[23]BASE OTROS'!$A$2:$D$1048576,3,0)</f>
        <v>1.788155862902268</v>
      </c>
      <c r="T89" s="33">
        <f>+VLOOKUP(A89,[25]BASE_FISCAL!$A$2:$G$1048576,7,0)</f>
        <v>62.925942701196547</v>
      </c>
      <c r="U89" s="18">
        <f>+VLOOKUP($A89,'[22]BASE PRODUCTIVIDAD'!$A$2:$J$1048576,3,0)</f>
        <v>65.252050247582844</v>
      </c>
      <c r="V89" s="33">
        <f>+VLOOKUP(A89,'[21]BASE DIF'!$A$2:$G$1048576,5,0)</f>
        <v>1.9962619000921666E-3</v>
      </c>
      <c r="W89" s="33">
        <f>+VLOOKUP(A89,'[21]BASE DIF'!$A$2:$G$1048576,6,0)</f>
        <v>-8.1832665148973138E-3</v>
      </c>
      <c r="X89" s="33">
        <f>+VLOOKUP(A89,'[21]BASE DIF'!$A$2:$G$1048576,7,0)</f>
        <v>1.994511998617321E-2</v>
      </c>
      <c r="Y89" s="33">
        <f>+VLOOKUP($A89,[26]base_renta!$A$22:$I$1048576,6,0)</f>
        <v>25.089836443967755</v>
      </c>
      <c r="Z89" s="33">
        <f>+VLOOKUP($A89,[26]base_renta!$A$22:$I$1048576,7,0)</f>
        <v>42.49907553401183</v>
      </c>
      <c r="AA89" s="33">
        <f>+VLOOKUP(A89,'[23]BASE OTROS'!$A$2:$F$1048576,6,0)</f>
        <v>4.8483165686221561</v>
      </c>
      <c r="AB89" s="18">
        <f>+VLOOKUP($A89,'[22]BASE PRODUCTIVIDAD'!$A$2:$H$1048576,4,0)</f>
        <v>0.95073362687163399</v>
      </c>
      <c r="AC89" s="18">
        <f>+VLOOKUP($A89,'[22]BASE PRODUCTIVIDAD'!$A$2:$H$1048576,5,0)</f>
        <v>0.95464297014166144</v>
      </c>
      <c r="AD89" s="33">
        <f>+VLOOKUP(A89,[24]BASE_TI!$A:$G,5,0)</f>
        <v>43.321742045206562</v>
      </c>
      <c r="AE89" s="33">
        <f>+VLOOKUP(A89,[24]BASE_TI!$A:$G,6,0)</f>
        <v>53.294680857475662</v>
      </c>
      <c r="AF89" s="33">
        <f>+VLOOKUP($A89,[26]base_renta!$A$22:$I$1048576,2,0)</f>
        <v>-6.5409987548743915</v>
      </c>
      <c r="AG89" s="33">
        <f>+VLOOKUP($A89,[26]base_renta!$A$22:$I$1048576,3,0)</f>
        <v>-45.882966405565767</v>
      </c>
      <c r="AH89" s="33">
        <f>+VLOOKUP($A89,[26]base_renta!$A$22:$I$1048576,4,0)</f>
        <v>-135661.09841184397</v>
      </c>
      <c r="AI89" s="33">
        <f>+VLOOKUP($A89,[26]base_renta!$A$22:$I$1048576,5,0)</f>
        <v>-1.6265887680661635</v>
      </c>
      <c r="AJ89" s="33">
        <f>+VLOOKUP(A89,[24]BASE_TI!$A$2:$G$1048576,7,0)</f>
        <v>92.069333181502472</v>
      </c>
      <c r="AK89" s="33">
        <f>+VLOOKUP($A89,[26]base_renta!$A$22:$I$1048576,8,0)</f>
        <v>17.409239090044064</v>
      </c>
      <c r="AL89" s="18">
        <f>+VLOOKUP($A89,'[22]BASE PRODUCTIVIDAD'!$A$2:$H$1048576,8,0)</f>
        <v>90.9402016858037</v>
      </c>
      <c r="AM89" s="18">
        <f>+VLOOKUP($A89,'[22]BASE PRODUCTIVIDAD'!$A$2:$H$1048576,6,0)</f>
        <v>0.89004673356722075</v>
      </c>
      <c r="AN89" s="18">
        <f>+VLOOKUP($A89,'[22]BASE PRODUCTIVIDAD'!$A$2:$H$1048576,7,0)</f>
        <v>0.91576158166406441</v>
      </c>
      <c r="AO89" s="33">
        <f>+VLOOKUP($A89,[26]base_renta!$A$22:$I$1048576,9,0)</f>
        <v>-4809.2971363215174</v>
      </c>
      <c r="AP89" s="33">
        <f>+VLOOKUP(A89,[25]BASE_FISCAL!$A$2:$M$1048576,8,0)</f>
        <v>14.773417538153295</v>
      </c>
      <c r="AQ89" s="33">
        <f>+VLOOKUP(A89,[25]BASE_FISCAL!$A$2:$M$1048576,11,0)</f>
        <v>29.508105722211525</v>
      </c>
      <c r="AR89" s="33">
        <f>+VLOOKUP($A89,'[22]BASE PRODUCTIVIDAD'!$A$2:$I$1048576,9,0)</f>
        <v>90.38536828597023</v>
      </c>
      <c r="AS89" s="33">
        <f>+VLOOKUP($A89,'[22]BASE PRODUCTIVIDAD'!$A$2:$J$1048576,10,0)</f>
        <v>65.68274045131966</v>
      </c>
      <c r="AT89" s="33">
        <f>+VLOOKUP(A89,'[23]BASE OTROS'!$A$2:$G$1048576,7,0)</f>
        <v>236.1998556998557</v>
      </c>
      <c r="AU89" s="33">
        <f>+VLOOKUP($A89,'[21]BASE DIF'!$A$1:$I$1100,8,FALSE)</f>
        <v>8.7338964507481798E-3</v>
      </c>
      <c r="AV89" s="33">
        <f>+VLOOKUP($A89,'[21]BASE DIF'!$A$1:$I$1100,9,FALSE)</f>
        <v>2.2061218856293197E-2</v>
      </c>
      <c r="AW89" s="33">
        <f>+VLOOKUP(A89,[25]BASE_FISCAL!$A$2:$M$1048576,9,0)</f>
        <v>19.101285361257577</v>
      </c>
      <c r="AX89" s="33">
        <f>+VLOOKUP(A89,[25]BASE_FISCAL!$A$2:$M$1048576,10,0)</f>
        <v>40.837334797368563</v>
      </c>
      <c r="AY89" s="33">
        <f>+VLOOKUP($A89,'[21]BASE DIF'!$A$1:$K$1110,10,FALSE)</f>
        <v>5.211879176377443E-3</v>
      </c>
      <c r="AZ89" s="33">
        <f>+VLOOKUP($A89,'[21]BASE DIF'!$A$1:$K$1110,11,FALSE)</f>
        <v>1.8506678007657373E-2</v>
      </c>
      <c r="BA89" s="33">
        <f>+VLOOKUP($A89,'[21]BASE DIF'!$A$1:$M$1110,12,FALSE)</f>
        <v>2.8831864746363012E-2</v>
      </c>
      <c r="BB89" s="33">
        <f>+VLOOKUP($A89,'[21]BASE DIF'!$A$1:$M$1110,13,FALSE)</f>
        <v>4.2126663577642942E-2</v>
      </c>
      <c r="BC89" s="33">
        <f>+VLOOKUP(A89,'[23]BASE OTROS'!$A$2:$H$1048576,8,0)</f>
        <v>179.62510769230772</v>
      </c>
      <c r="BD89" s="73">
        <f>+VLOOKUP(A89,[24]BASE_TI!$A$2:$H$1048576,8,0)</f>
        <v>141.0738480727025</v>
      </c>
    </row>
    <row r="90" spans="1:56" x14ac:dyDescent="0.25">
      <c r="A90" s="35">
        <v>42795</v>
      </c>
      <c r="B90" s="33">
        <f>+VLOOKUP(A90,[20]DEPENDIENTE!$D:$E,2,0)</f>
        <v>121.45221052444795</v>
      </c>
      <c r="C90" s="33">
        <f>+VLOOKUP(A90,[20]DEPENDIENTE!$J:$K,2,0)</f>
        <v>131.90335731426663</v>
      </c>
      <c r="D90" s="33">
        <f>+VLOOKUP(A90,'[21]BASE DIF'!$A$2:$G$1048576,2,0)</f>
        <v>8.2774612867825947E-2</v>
      </c>
      <c r="E90" s="33">
        <f>+VLOOKUP(A90,'[21]BASE DIF'!$A$2:$G$1048576,3,0)</f>
        <v>3.2240806858579774E-2</v>
      </c>
      <c r="F90" s="59">
        <f>+VLOOKUP(A90,'[21]BASE DIF'!$A$2:$G$1048576,4,0)</f>
        <v>1.5955908671131835E-2</v>
      </c>
      <c r="G90" s="18">
        <f>+VLOOKUP($A90,'[22]BASE PRODUCTIVIDAD'!$A$2:$H$1048576,2,0)</f>
        <v>90.580818485206024</v>
      </c>
      <c r="H90" s="33">
        <f>+VLOOKUP(A90,[24]BASE_TI!$A$2:$G$1048576,2,0)</f>
        <v>80.003750679824421</v>
      </c>
      <c r="I90" s="33">
        <f>+VLOOKUP(A90,[24]BASE_TI!$A$2:$G$1048576,3,0)</f>
        <v>93.985660086609798</v>
      </c>
      <c r="J90" s="33">
        <f>+VLOOKUP(A90,[24]BASE_TI!$A$2:$G$1048576,4,0)</f>
        <v>71.309490721466489</v>
      </c>
      <c r="K90" s="33">
        <f>+VLOOKUP(A90,'[23]BASE OTROS'!$A$2:$F$1048576,5,0)</f>
        <v>36.884146815074118</v>
      </c>
      <c r="L90" s="33">
        <f>+VLOOKUP(A90,[25]BASE_FISCAL!$A$2:$G$1048576,5,0)</f>
        <v>122.27593523819959</v>
      </c>
      <c r="M90" s="33">
        <f>+VLOOKUP(A90,[25]BASE_FISCAL!$A$2:$M$1048576,6,0)</f>
        <v>17.860892041598657</v>
      </c>
      <c r="N90" s="82">
        <f>+VLOOKUP($A90,[25]BASE_FISCAL!$A$2:$G$1048576,2,0)</f>
        <v>179.39956465531728</v>
      </c>
      <c r="O90" s="33">
        <f>+VLOOKUP($A90,[25]BASE_FISCAL!$A$2:$G$1048576,3,0)</f>
        <v>386.50948772650446</v>
      </c>
      <c r="P90" s="33">
        <f>+VLOOKUP($A90,[25]BASE_FISCAL!$A$2:$G$1048576,4,0)</f>
        <v>275.2000705753648</v>
      </c>
      <c r="Q90" s="18">
        <f>+VLOOKUP(A90,'[23]BASE OTROS'!$A$2:$F$1048576,2,0)</f>
        <v>49.525062635557489</v>
      </c>
      <c r="R90" s="33">
        <f>+VLOOKUP(A90,'[23]BASE OTROS'!$A$2:$D$1048576,4,0)</f>
        <v>31.36894897848881</v>
      </c>
      <c r="S90" s="33">
        <f>+VLOOKUP(A90,'[23]BASE OTROS'!$A$2:$D$1048576,3,0)</f>
        <v>1.7508396224964928</v>
      </c>
      <c r="T90" s="33">
        <f>+VLOOKUP(A90,[25]BASE_FISCAL!$A$2:$G$1048576,7,0)</f>
        <v>63.153194700106795</v>
      </c>
      <c r="U90" s="18">
        <f>+VLOOKUP($A90,'[22]BASE PRODUCTIVIDAD'!$A$2:$J$1048576,3,0)</f>
        <v>66.489483919859353</v>
      </c>
      <c r="V90" s="33">
        <f>+VLOOKUP(A90,'[21]BASE DIF'!$A$2:$G$1048576,5,0)</f>
        <v>1.1968507623032254E-2</v>
      </c>
      <c r="W90" s="33">
        <f>+VLOOKUP(A90,'[21]BASE DIF'!$A$2:$G$1048576,6,0)</f>
        <v>4.1503396144468852E-3</v>
      </c>
      <c r="X90" s="33">
        <f>+VLOOKUP(A90,'[21]BASE DIF'!$A$2:$G$1048576,7,0)</f>
        <v>3.3106622855651802E-2</v>
      </c>
      <c r="Y90" s="33">
        <f>+VLOOKUP($A90,[26]base_renta!$A$22:$I$1048576,6,0)</f>
        <v>24.398939451943214</v>
      </c>
      <c r="Z90" s="33">
        <f>+VLOOKUP($A90,[26]base_renta!$A$22:$I$1048576,7,0)</f>
        <v>40.916731427864214</v>
      </c>
      <c r="AA90" s="33">
        <f>+VLOOKUP(A90,'[23]BASE OTROS'!$A$2:$F$1048576,6,0)</f>
        <v>4.8880694121530617</v>
      </c>
      <c r="AB90" s="18">
        <f>+VLOOKUP($A90,'[22]BASE PRODUCTIVIDAD'!$A$2:$H$1048576,4,0)</f>
        <v>0.9617027547943342</v>
      </c>
      <c r="AC90" s="18">
        <f>+VLOOKUP($A90,'[22]BASE PRODUCTIVIDAD'!$A$2:$H$1048576,5,0)</f>
        <v>0.96024520367650279</v>
      </c>
      <c r="AD90" s="33">
        <f>+VLOOKUP(A90,[24]BASE_TI!$A:$G,5,0)</f>
        <v>47.924261270363573</v>
      </c>
      <c r="AE90" s="33">
        <f>+VLOOKUP(A90,[24]BASE_TI!$A:$G,6,0)</f>
        <v>56.559474855984014</v>
      </c>
      <c r="AF90" s="33">
        <f>+VLOOKUP($A90,[26]base_renta!$A$22:$I$1048576,2,0)</f>
        <v>-6.8372499394208575</v>
      </c>
      <c r="AG90" s="33">
        <f>+VLOOKUP($A90,[26]base_renta!$A$22:$I$1048576,3,0)</f>
        <v>-45.23372333878492</v>
      </c>
      <c r="AH90" s="33">
        <f>+VLOOKUP($A90,[26]base_renta!$A$22:$I$1048576,4,0)</f>
        <v>-138669.69613435079</v>
      </c>
      <c r="AI90" s="33">
        <f>+VLOOKUP($A90,[26]base_renta!$A$22:$I$1048576,5,0)</f>
        <v>-1.7181519106909435</v>
      </c>
      <c r="AJ90" s="33">
        <f>+VLOOKUP(A90,[24]BASE_TI!$A$2:$G$1048576,7,0)</f>
        <v>96.393249538198205</v>
      </c>
      <c r="AK90" s="33">
        <f>+VLOOKUP($A90,[26]base_renta!$A$22:$I$1048576,8,0)</f>
        <v>16.517791975920996</v>
      </c>
      <c r="AL90" s="18">
        <f>+VLOOKUP($A90,'[22]BASE PRODUCTIVIDAD'!$A$2:$H$1048576,8,0)</f>
        <v>91.592712337840638</v>
      </c>
      <c r="AM90" s="18">
        <f>+VLOOKUP($A90,'[22]BASE PRODUCTIVIDAD'!$A$2:$H$1048576,6,0)</f>
        <v>0.89505737380224493</v>
      </c>
      <c r="AN90" s="18">
        <f>+VLOOKUP($A90,'[22]BASE PRODUCTIVIDAD'!$A$2:$H$1048576,7,0)</f>
        <v>0.91789107465450126</v>
      </c>
      <c r="AO90" s="33">
        <f>+VLOOKUP($A90,[26]base_renta!$A$22:$I$1048576,9,0)</f>
        <v>-5267.2118451031638</v>
      </c>
      <c r="AP90" s="33">
        <f>+VLOOKUP(A90,[25]BASE_FISCAL!$A$2:$M$1048576,8,0)</f>
        <v>14.853244115667358</v>
      </c>
      <c r="AQ90" s="33">
        <f>+VLOOKUP(A90,[25]BASE_FISCAL!$A$2:$M$1048576,11,0)</f>
        <v>29.230518398094901</v>
      </c>
      <c r="AR90" s="33">
        <f>+VLOOKUP($A90,'[22]BASE PRODUCTIVIDAD'!$A$2:$I$1048576,9,0)</f>
        <v>90.359145180438318</v>
      </c>
      <c r="AS90" s="33">
        <f>+VLOOKUP($A90,'[22]BASE PRODUCTIVIDAD'!$A$2:$J$1048576,10,0)</f>
        <v>65.85131327273713</v>
      </c>
      <c r="AT90" s="33">
        <f>+VLOOKUP(A90,'[23]BASE OTROS'!$A$2:$G$1048576,7,0)</f>
        <v>201.86686429512517</v>
      </c>
      <c r="AU90" s="33">
        <f>+VLOOKUP($A90,'[21]BASE DIF'!$A$1:$I$1100,8,FALSE)</f>
        <v>1.81749203681284E-2</v>
      </c>
      <c r="AV90" s="33">
        <f>+VLOOKUP($A90,'[21]BASE DIF'!$A$1:$I$1100,9,FALSE)</f>
        <v>2.3462821537113321E-2</v>
      </c>
      <c r="AW90" s="33">
        <f>+VLOOKUP(A90,[25]BASE_FISCAL!$A$2:$M$1048576,9,0)</f>
        <v>19.072058270509114</v>
      </c>
      <c r="AX90" s="33">
        <f>+VLOOKUP(A90,[25]BASE_FISCAL!$A$2:$M$1048576,10,0)</f>
        <v>41.084626950987222</v>
      </c>
      <c r="AY90" s="33">
        <f>+VLOOKUP($A90,'[21]BASE DIF'!$A$1:$K$1110,10,FALSE)</f>
        <v>1.9458906635756085E-2</v>
      </c>
      <c r="AZ90" s="33">
        <f>+VLOOKUP($A90,'[21]BASE DIF'!$A$1:$K$1110,11,FALSE)</f>
        <v>2.4807701812294497E-2</v>
      </c>
      <c r="BA90" s="33">
        <f>+VLOOKUP($A90,'[21]BASE DIF'!$A$1:$M$1110,12,FALSE)</f>
        <v>3.9645593065268603E-2</v>
      </c>
      <c r="BB90" s="33">
        <f>+VLOOKUP($A90,'[21]BASE DIF'!$A$1:$M$1110,13,FALSE)</f>
        <v>4.4994388241807015E-2</v>
      </c>
      <c r="BC90" s="33">
        <f>+VLOOKUP(A90,'[23]BASE OTROS'!$A$2:$H$1048576,8,0)</f>
        <v>144.47570769230774</v>
      </c>
      <c r="BD90" s="73">
        <f>+VLOOKUP(A90,[24]BASE_TI!$A$2:$H$1048576,8,0)</f>
        <v>141.9878256173096</v>
      </c>
    </row>
    <row r="91" spans="1:56" x14ac:dyDescent="0.25">
      <c r="A91" s="35">
        <v>42887</v>
      </c>
      <c r="B91" s="33">
        <f>+VLOOKUP(A91,[20]DEPENDIENTE!$D:$E,2,0)</f>
        <v>121.63520347602368</v>
      </c>
      <c r="C91" s="33">
        <f>+VLOOKUP(A91,[20]DEPENDIENTE!$J:$K,2,0)</f>
        <v>130.69085770694971</v>
      </c>
      <c r="D91" s="33">
        <f>+VLOOKUP(A91,'[21]BASE DIF'!$A$2:$G$1048576,2,0)</f>
        <v>7.1543985569525015E-2</v>
      </c>
      <c r="E91" s="33">
        <f>+VLOOKUP(A91,'[21]BASE DIF'!$A$2:$G$1048576,3,0)</f>
        <v>2.597391183418063E-2</v>
      </c>
      <c r="F91" s="59">
        <f>+VLOOKUP(A91,'[21]BASE DIF'!$A$2:$G$1048576,4,0)</f>
        <v>1.8004393501938276E-2</v>
      </c>
      <c r="G91" s="18">
        <f>+VLOOKUP($A91,'[22]BASE PRODUCTIVIDAD'!$A$2:$H$1048576,2,0)</f>
        <v>89.414504791751597</v>
      </c>
      <c r="H91" s="33">
        <f>+VLOOKUP(A91,[24]BASE_TI!$A$2:$G$1048576,2,0)</f>
        <v>77.663938560312019</v>
      </c>
      <c r="I91" s="33">
        <f>+VLOOKUP(A91,[24]BASE_TI!$A$2:$G$1048576,3,0)</f>
        <v>91.072747889698192</v>
      </c>
      <c r="J91" s="33">
        <f>+VLOOKUP(A91,[24]BASE_TI!$A$2:$G$1048576,4,0)</f>
        <v>68.513795543489692</v>
      </c>
      <c r="K91" s="33">
        <f>+VLOOKUP(A91,'[23]BASE OTROS'!$A$2:$F$1048576,5,0)</f>
        <v>37.054819669154888</v>
      </c>
      <c r="L91" s="33">
        <f>+VLOOKUP(A91,[25]BASE_FISCAL!$A$2:$G$1048576,5,0)</f>
        <v>123.20608769614191</v>
      </c>
      <c r="M91" s="33">
        <f>+VLOOKUP(A91,[25]BASE_FISCAL!$A$2:$M$1048576,6,0)</f>
        <v>17.895486327442363</v>
      </c>
      <c r="N91" s="82">
        <f>+VLOOKUP($A91,[25]BASE_FISCAL!$A$2:$G$1048576,2,0)</f>
        <v>179.37325991622581</v>
      </c>
      <c r="O91" s="33">
        <f>+VLOOKUP($A91,[25]BASE_FISCAL!$A$2:$G$1048576,3,0)</f>
        <v>391.8642018485005</v>
      </c>
      <c r="P91" s="33">
        <f>+VLOOKUP($A91,[25]BASE_FISCAL!$A$2:$G$1048576,4,0)</f>
        <v>255.79019031158856</v>
      </c>
      <c r="Q91" s="18">
        <f>+VLOOKUP(A91,'[23]BASE OTROS'!$A$2:$F$1048576,2,0)</f>
        <v>50.276872479969889</v>
      </c>
      <c r="R91" s="33">
        <f>+VLOOKUP(A91,'[23]BASE OTROS'!$A$2:$D$1048576,4,0)</f>
        <v>31.369791116383826</v>
      </c>
      <c r="S91" s="33">
        <f>+VLOOKUP(A91,'[23]BASE OTROS'!$A$2:$D$1048576,3,0)</f>
        <v>1.8271974722749915</v>
      </c>
      <c r="T91" s="33">
        <f>+VLOOKUP(A91,[25]BASE_FISCAL!$A$2:$G$1048576,7,0)</f>
        <v>63.426366948889566</v>
      </c>
      <c r="U91" s="18">
        <f>+VLOOKUP($A91,'[22]BASE PRODUCTIVIDAD'!$A$2:$J$1048576,3,0)</f>
        <v>68.530975496107018</v>
      </c>
      <c r="V91" s="33">
        <f>+VLOOKUP(A91,'[21]BASE DIF'!$A$2:$G$1048576,5,0)</f>
        <v>2.535989483427592E-3</v>
      </c>
      <c r="W91" s="33">
        <f>+VLOOKUP(A91,'[21]BASE DIF'!$A$2:$G$1048576,6,0)</f>
        <v>-3.1372543430252531E-3</v>
      </c>
      <c r="X91" s="33">
        <f>+VLOOKUP(A91,'[21]BASE DIF'!$A$2:$G$1048576,7,0)</f>
        <v>2.7128463174689199E-2</v>
      </c>
      <c r="Y91" s="33">
        <f>+VLOOKUP($A91,[26]base_renta!$A$22:$I$1048576,6,0)</f>
        <v>23.350974999253499</v>
      </c>
      <c r="Z91" s="33">
        <f>+VLOOKUP($A91,[26]base_renta!$A$22:$I$1048576,7,0)</f>
        <v>40.006963783194436</v>
      </c>
      <c r="AA91" s="33">
        <f>+VLOOKUP(A91,'[23]BASE OTROS'!$A$2:$F$1048576,6,0)</f>
        <v>5.0626848809034364</v>
      </c>
      <c r="AB91" s="18">
        <f>+VLOOKUP($A91,'[22]BASE PRODUCTIVIDAD'!$A$2:$H$1048576,4,0)</f>
        <v>0.96355589744037229</v>
      </c>
      <c r="AC91" s="18">
        <f>+VLOOKUP($A91,'[22]BASE PRODUCTIVIDAD'!$A$2:$H$1048576,5,0)</f>
        <v>0.96468683552191226</v>
      </c>
      <c r="AD91" s="33">
        <f>+VLOOKUP(A91,[24]BASE_TI!$A:$G,5,0)</f>
        <v>45.91308226418505</v>
      </c>
      <c r="AE91" s="33">
        <f>+VLOOKUP(A91,[24]BASE_TI!$A:$G,6,0)</f>
        <v>52.579974879157788</v>
      </c>
      <c r="AF91" s="33">
        <f>+VLOOKUP($A91,[26]base_renta!$A$22:$I$1048576,2,0)</f>
        <v>-7.2479476949077126</v>
      </c>
      <c r="AG91" s="33">
        <f>+VLOOKUP($A91,[26]base_renta!$A$22:$I$1048576,3,0)</f>
        <v>-44.713687830686098</v>
      </c>
      <c r="AH91" s="33">
        <f>+VLOOKUP($A91,[26]base_renta!$A$22:$I$1048576,4,0)</f>
        <v>-139909.49204082976</v>
      </c>
      <c r="AI91" s="33">
        <f>+VLOOKUP($A91,[26]base_renta!$A$22:$I$1048576,5,0)</f>
        <v>-1.8091845999185296</v>
      </c>
      <c r="AJ91" s="33">
        <f>+VLOOKUP(A91,[24]BASE_TI!$A$2:$G$1048576,7,0)</f>
        <v>95.004851231445585</v>
      </c>
      <c r="AK91" s="33">
        <f>+VLOOKUP($A91,[26]base_renta!$A$22:$I$1048576,8,0)</f>
        <v>16.655988783940938</v>
      </c>
      <c r="AL91" s="18">
        <f>+VLOOKUP($A91,'[22]BASE PRODUCTIVIDAD'!$A$2:$H$1048576,8,0)</f>
        <v>91.759272571272206</v>
      </c>
      <c r="AM91" s="18">
        <f>+VLOOKUP($A91,'[22]BASE PRODUCTIVIDAD'!$A$2:$H$1048576,6,0)</f>
        <v>0.89514775054613005</v>
      </c>
      <c r="AN91" s="18">
        <f>+VLOOKUP($A91,'[22]BASE PRODUCTIVIDAD'!$A$2:$H$1048576,7,0)</f>
        <v>0.92096247283806432</v>
      </c>
      <c r="AO91" s="33">
        <f>+VLOOKUP($A91,[26]base_renta!$A$22:$I$1048576,9,0)</f>
        <v>-5660.9532933443434</v>
      </c>
      <c r="AP91" s="33">
        <f>+VLOOKUP(A91,[25]BASE_FISCAL!$A$2:$M$1048576,8,0)</f>
        <v>14.907460162596747</v>
      </c>
      <c r="AQ91" s="33">
        <f>+VLOOKUP(A91,[25]BASE_FISCAL!$A$2:$M$1048576,11,0)</f>
        <v>27.045541623493285</v>
      </c>
      <c r="AR91" s="33">
        <f>+VLOOKUP($A91,'[22]BASE PRODUCTIVIDAD'!$A$2:$I$1048576,9,0)</f>
        <v>90.061620124782678</v>
      </c>
      <c r="AS91" s="33">
        <f>+VLOOKUP($A91,'[22]BASE PRODUCTIVIDAD'!$A$2:$J$1048576,10,0)</f>
        <v>66.524575779159917</v>
      </c>
      <c r="AT91" s="33">
        <f>+VLOOKUP(A91,'[23]BASE OTROS'!$A$2:$G$1048576,7,0)</f>
        <v>195.87628458498023</v>
      </c>
      <c r="AU91" s="33">
        <f>+VLOOKUP($A91,'[21]BASE DIF'!$A$1:$I$1100,8,FALSE)</f>
        <v>1.7332236074338647E-2</v>
      </c>
      <c r="AV91" s="33">
        <f>+VLOOKUP($A91,'[21]BASE DIF'!$A$1:$I$1100,9,FALSE)</f>
        <v>2.482142857144376E-2</v>
      </c>
      <c r="AW91" s="33">
        <f>+VLOOKUP(A91,[25]BASE_FISCAL!$A$2:$M$1048576,9,0)</f>
        <v>18.986216100267605</v>
      </c>
      <c r="AX91" s="33">
        <f>+VLOOKUP(A91,[25]BASE_FISCAL!$A$2:$M$1048576,10,0)</f>
        <v>41.463151106528528</v>
      </c>
      <c r="AY91" s="33">
        <f>+VLOOKUP($A91,'[21]BASE DIF'!$A$1:$K$1110,10,FALSE)</f>
        <v>1.1246462121398477E-2</v>
      </c>
      <c r="AZ91" s="33">
        <f>+VLOOKUP($A91,'[21]BASE DIF'!$A$1:$K$1110,11,FALSE)</f>
        <v>1.869152166896006E-2</v>
      </c>
      <c r="BA91" s="33">
        <f>+VLOOKUP($A91,'[21]BASE DIF'!$A$1:$M$1110,12,FALSE)</f>
        <v>3.08340905798965E-2</v>
      </c>
      <c r="BB91" s="33">
        <f>+VLOOKUP($A91,'[21]BASE DIF'!$A$1:$M$1110,13,FALSE)</f>
        <v>3.8279150127458084E-2</v>
      </c>
      <c r="BC91" s="33">
        <f>+VLOOKUP(A91,'[23]BASE OTROS'!$A$2:$H$1048576,8,0)</f>
        <v>129.80200000000002</v>
      </c>
      <c r="BD91" s="73">
        <f>+VLOOKUP(A91,[24]BASE_TI!$A$2:$H$1048576,8,0)</f>
        <v>137.27477117224277</v>
      </c>
    </row>
    <row r="92" spans="1:56" x14ac:dyDescent="0.25">
      <c r="A92" s="35">
        <v>42979</v>
      </c>
      <c r="B92" s="33">
        <f>+VLOOKUP(A92,[20]DEPENDIENTE!$D:$E,2,0)</f>
        <v>125.7985854508013</v>
      </c>
      <c r="C92" s="33">
        <f>+VLOOKUP(A92,[20]DEPENDIENTE!$J:$K,2,0)</f>
        <v>133.53458930758325</v>
      </c>
      <c r="D92" s="33">
        <f>+VLOOKUP(A92,'[21]BASE DIF'!$A$2:$G$1048576,2,0)</f>
        <v>6.8474702826373024E-2</v>
      </c>
      <c r="E92" s="33">
        <f>+VLOOKUP(A92,'[21]BASE DIF'!$A$2:$G$1048576,3,0)</f>
        <v>2.4624779435537314E-2</v>
      </c>
      <c r="F92" s="59">
        <f>+VLOOKUP(A92,'[21]BASE DIF'!$A$2:$G$1048576,4,0)</f>
        <v>1.7715732812822349E-2</v>
      </c>
      <c r="G92" s="18">
        <f>+VLOOKUP($A92,'[22]BASE PRODUCTIVIDAD'!$A$2:$H$1048576,2,0)</f>
        <v>87.21233759366956</v>
      </c>
      <c r="H92" s="33">
        <f>+VLOOKUP(A92,[24]BASE_TI!$A$2:$G$1048576,2,0)</f>
        <v>78.90253478732329</v>
      </c>
      <c r="I92" s="33">
        <f>+VLOOKUP(A92,[24]BASE_TI!$A$2:$G$1048576,3,0)</f>
        <v>93.511400091031405</v>
      </c>
      <c r="J92" s="33">
        <f>+VLOOKUP(A92,[24]BASE_TI!$A$2:$G$1048576,4,0)</f>
        <v>70.727007186190107</v>
      </c>
      <c r="K92" s="33">
        <f>+VLOOKUP(A92,'[23]BASE OTROS'!$A$2:$F$1048576,5,0)</f>
        <v>37.113904848802257</v>
      </c>
      <c r="L92" s="33">
        <f>+VLOOKUP(A92,[25]BASE_FISCAL!$A$2:$G$1048576,5,0)</f>
        <v>124.26851795161971</v>
      </c>
      <c r="M92" s="33">
        <f>+VLOOKUP(A92,[25]BASE_FISCAL!$A$2:$M$1048576,6,0)</f>
        <v>17.935500600040143</v>
      </c>
      <c r="N92" s="82">
        <f>+VLOOKUP($A92,[25]BASE_FISCAL!$A$2:$G$1048576,2,0)</f>
        <v>182.10836449589848</v>
      </c>
      <c r="O92" s="33">
        <f>+VLOOKUP($A92,[25]BASE_FISCAL!$A$2:$G$1048576,3,0)</f>
        <v>399.01405581518998</v>
      </c>
      <c r="P92" s="33">
        <f>+VLOOKUP($A92,[25]BASE_FISCAL!$A$2:$G$1048576,4,0)</f>
        <v>254.64782632132045</v>
      </c>
      <c r="Q92" s="18">
        <f>+VLOOKUP(A92,'[23]BASE OTROS'!$A$2:$F$1048576,2,0)</f>
        <v>49.845104645771755</v>
      </c>
      <c r="R92" s="33">
        <f>+VLOOKUP(A92,'[23]BASE OTROS'!$A$2:$D$1048576,4,0)</f>
        <v>31.95631072538459</v>
      </c>
      <c r="S92" s="33">
        <f>+VLOOKUP(A92,'[23]BASE OTROS'!$A$2:$D$1048576,3,0)</f>
        <v>1.8703546949837473</v>
      </c>
      <c r="T92" s="33">
        <f>+VLOOKUP(A92,[25]BASE_FISCAL!$A$2:$G$1048576,7,0)</f>
        <v>63.760929764360533</v>
      </c>
      <c r="U92" s="18">
        <f>+VLOOKUP($A92,'[22]BASE PRODUCTIVIDAD'!$A$2:$J$1048576,3,0)</f>
        <v>69.328169497163074</v>
      </c>
      <c r="V92" s="33">
        <f>+VLOOKUP(A92,'[21]BASE DIF'!$A$2:$G$1048576,5,0)</f>
        <v>1.7084851077935337E-3</v>
      </c>
      <c r="W92" s="33">
        <f>+VLOOKUP(A92,'[21]BASE DIF'!$A$2:$G$1048576,6,0)</f>
        <v>-4.9009627902363295E-3</v>
      </c>
      <c r="X92" s="33">
        <f>+VLOOKUP(A92,'[21]BASE DIF'!$A$2:$G$1048576,7,0)</f>
        <v>2.6243500691926047E-2</v>
      </c>
      <c r="Y92" s="33">
        <f>+VLOOKUP($A92,[26]base_renta!$A$22:$I$1048576,6,0)</f>
        <v>23.58959438425617</v>
      </c>
      <c r="Z92" s="33">
        <f>+VLOOKUP($A92,[26]base_renta!$A$22:$I$1048576,7,0)</f>
        <v>40.608634741270073</v>
      </c>
      <c r="AA92" s="33">
        <f>+VLOOKUP(A92,'[23]BASE OTROS'!$A$2:$F$1048576,6,0)</f>
        <v>5.3408861025317469</v>
      </c>
      <c r="AB92" s="18">
        <f>+VLOOKUP($A92,'[22]BASE PRODUCTIVIDAD'!$A$2:$H$1048576,4,0)</f>
        <v>0.96235288069661029</v>
      </c>
      <c r="AC92" s="18">
        <f>+VLOOKUP($A92,'[22]BASE PRODUCTIVIDAD'!$A$2:$H$1048576,5,0)</f>
        <v>0.96553654537735778</v>
      </c>
      <c r="AD92" s="33">
        <f>+VLOOKUP(A92,[24]BASE_TI!$A:$G,5,0)</f>
        <v>47.193316942376356</v>
      </c>
      <c r="AE92" s="33">
        <f>+VLOOKUP(A92,[24]BASE_TI!$A:$G,6,0)</f>
        <v>53.747264246498062</v>
      </c>
      <c r="AF92" s="33">
        <f>+VLOOKUP($A92,[26]base_renta!$A$22:$I$1048576,2,0)</f>
        <v>-7.7384129522000471</v>
      </c>
      <c r="AG92" s="33">
        <f>+VLOOKUP($A92,[26]base_renta!$A$22:$I$1048576,3,0)</f>
        <v>-44.933831440643615</v>
      </c>
      <c r="AH92" s="33">
        <f>+VLOOKUP($A92,[26]base_renta!$A$22:$I$1048576,4,0)</f>
        <v>-141948.99609352634</v>
      </c>
      <c r="AI92" s="33">
        <f>+VLOOKUP($A92,[26]base_renta!$A$22:$I$1048576,5,0)</f>
        <v>-1.9096878362273535</v>
      </c>
      <c r="AJ92" s="33">
        <f>+VLOOKUP(A92,[24]BASE_TI!$A$2:$G$1048576,7,0)</f>
        <v>95.280527956648569</v>
      </c>
      <c r="AK92" s="33">
        <f>+VLOOKUP($A92,[26]base_renta!$A$22:$I$1048576,8,0)</f>
        <v>17.019040357013903</v>
      </c>
      <c r="AL92" s="18">
        <f>+VLOOKUP($A92,'[22]BASE PRODUCTIVIDAD'!$A$2:$H$1048576,8,0)</f>
        <v>92.217563751656598</v>
      </c>
      <c r="AM92" s="18">
        <f>+VLOOKUP($A92,'[22]BASE PRODUCTIVIDAD'!$A$2:$H$1048576,6,0)</f>
        <v>0.89811648145738465</v>
      </c>
      <c r="AN92" s="18">
        <f>+VLOOKUP($A92,'[22]BASE PRODUCTIVIDAD'!$A$2:$H$1048576,7,0)</f>
        <v>0.9272259871702665</v>
      </c>
      <c r="AO92" s="33">
        <f>+VLOOKUP($A92,[26]base_renta!$A$22:$I$1048576,9,0)</f>
        <v>-6032.8323339748695</v>
      </c>
      <c r="AP92" s="33">
        <f>+VLOOKUP(A92,[25]BASE_FISCAL!$A$2:$M$1048576,8,0)</f>
        <v>14.977514891319684</v>
      </c>
      <c r="AQ92" s="33">
        <f>+VLOOKUP(A92,[25]BASE_FISCAL!$A$2:$M$1048576,11,0)</f>
        <v>26.718449144405671</v>
      </c>
      <c r="AR92" s="33">
        <f>+VLOOKUP($A92,'[22]BASE PRODUCTIVIDAD'!$A$2:$I$1048576,9,0)</f>
        <v>89.276691325332507</v>
      </c>
      <c r="AS92" s="33">
        <f>+VLOOKUP($A92,'[22]BASE PRODUCTIVIDAD'!$A$2:$J$1048576,10,0)</f>
        <v>67.390493558054544</v>
      </c>
      <c r="AT92" s="33">
        <f>+VLOOKUP(A92,'[23]BASE OTROS'!$A$2:$G$1048576,7,0)</f>
        <v>196.66045548654245</v>
      </c>
      <c r="AU92" s="33">
        <f>+VLOOKUP($A92,'[21]BASE DIF'!$A$1:$I$1100,8,FALSE)</f>
        <v>2.7744648966193219E-2</v>
      </c>
      <c r="AV92" s="33">
        <f>+VLOOKUP($A92,'[21]BASE DIF'!$A$1:$I$1100,9,FALSE)</f>
        <v>2.8357934232467352E-2</v>
      </c>
      <c r="AW92" s="33">
        <f>+VLOOKUP(A92,[25]BASE_FISCAL!$A$2:$M$1048576,9,0)</f>
        <v>19.133249905248523</v>
      </c>
      <c r="AX92" s="33">
        <f>+VLOOKUP(A92,[25]BASE_FISCAL!$A$2:$M$1048576,10,0)</f>
        <v>41.903917961653093</v>
      </c>
      <c r="AY92" s="33">
        <f>+VLOOKUP($A92,'[21]BASE DIF'!$A$1:$K$1110,10,FALSE)</f>
        <v>5.2981429233709514E-3</v>
      </c>
      <c r="AZ92" s="33">
        <f>+VLOOKUP($A92,'[21]BASE DIF'!$A$1:$K$1110,11,FALSE)</f>
        <v>5.9090863090983763E-3</v>
      </c>
      <c r="BA92" s="33">
        <f>+VLOOKUP($A92,'[21]BASE DIF'!$A$1:$M$1110,12,FALSE)</f>
        <v>2.4964188472025195E-2</v>
      </c>
      <c r="BB92" s="33">
        <f>+VLOOKUP($A92,'[21]BASE DIF'!$A$1:$M$1110,13,FALSE)</f>
        <v>2.557513185775262E-2</v>
      </c>
      <c r="BC92" s="33">
        <f>+VLOOKUP(A92,'[23]BASE OTROS'!$A$2:$H$1048576,8,0)</f>
        <v>127.20376923076927</v>
      </c>
      <c r="BD92" s="73">
        <f>+VLOOKUP(A92,[24]BASE_TI!$A$2:$H$1048576,8,0)</f>
        <v>140.44883152731609</v>
      </c>
    </row>
    <row r="93" spans="1:56" x14ac:dyDescent="0.25">
      <c r="A93" s="35">
        <v>43070</v>
      </c>
      <c r="B93" s="33">
        <f>+VLOOKUP(A93,[20]DEPENDIENTE!$D:$E,2,0)</f>
        <v>126.78384445641075</v>
      </c>
      <c r="C93" s="33">
        <f>+VLOOKUP(A93,[20]DEPENDIENTE!$J:$K,2,0)</f>
        <v>134.02698893398963</v>
      </c>
      <c r="D93" s="33">
        <f>+VLOOKUP(A93,'[21]BASE DIF'!$A$2:$G$1048576,2,0)</f>
        <v>5.9846395706304012E-2</v>
      </c>
      <c r="E93" s="33">
        <f>+VLOOKUP(A93,'[21]BASE DIF'!$A$2:$G$1048576,3,0)</f>
        <v>1.9457343284793094E-2</v>
      </c>
      <c r="F93" s="59">
        <f>+VLOOKUP(A93,'[21]BASE DIF'!$A$2:$G$1048576,4,0)</f>
        <v>1.2281351548333319E-2</v>
      </c>
      <c r="G93" s="18">
        <f>+VLOOKUP($A93,'[22]BASE PRODUCTIVIDAD'!$A$2:$H$1048576,2,0)</f>
        <v>86.78720971064314</v>
      </c>
      <c r="H93" s="33">
        <f>+VLOOKUP(A93,[24]BASE_TI!$A$2:$G$1048576,2,0)</f>
        <v>84.705074451365093</v>
      </c>
      <c r="I93" s="33">
        <f>+VLOOKUP(A93,[24]BASE_TI!$A$2:$G$1048576,3,0)</f>
        <v>98.9513042816167</v>
      </c>
      <c r="J93" s="33">
        <f>+VLOOKUP(A93,[24]BASE_TI!$A$2:$G$1048576,4,0)</f>
        <v>78.894292985291997</v>
      </c>
      <c r="K93" s="33">
        <f>+VLOOKUP(A93,'[23]BASE OTROS'!$A$2:$F$1048576,5,0)</f>
        <v>36.867205664764334</v>
      </c>
      <c r="L93" s="33">
        <f>+VLOOKUP(A93,[25]BASE_FISCAL!$A$2:$G$1048576,5,0)</f>
        <v>125.783</v>
      </c>
      <c r="M93" s="33">
        <f>+VLOOKUP(A93,[25]BASE_FISCAL!$A$2:$M$1048576,6,0)</f>
        <v>18.047040559677345</v>
      </c>
      <c r="N93" s="82">
        <f>+VLOOKUP($A93,[25]BASE_FISCAL!$A$2:$G$1048576,2,0)</f>
        <v>185.72742322339337</v>
      </c>
      <c r="O93" s="33">
        <f>+VLOOKUP($A93,[25]BASE_FISCAL!$A$2:$G$1048576,3,0)</f>
        <v>403.74747921493309</v>
      </c>
      <c r="P93" s="33">
        <f>+VLOOKUP($A93,[25]BASE_FISCAL!$A$2:$G$1048576,4,0)</f>
        <v>274.18787993046141</v>
      </c>
      <c r="Q93" s="18">
        <f>+VLOOKUP(A93,'[23]BASE OTROS'!$A$2:$F$1048576,2,0)</f>
        <v>51.721504090276802</v>
      </c>
      <c r="R93" s="33">
        <f>+VLOOKUP(A93,'[23]BASE OTROS'!$A$2:$D$1048576,4,0)</f>
        <v>32.657992185439817</v>
      </c>
      <c r="S93" s="33">
        <f>+VLOOKUP(A93,'[23]BASE OTROS'!$A$2:$D$1048576,3,0)</f>
        <v>1.9509410277061361</v>
      </c>
      <c r="T93" s="33">
        <f>+VLOOKUP(A93,[25]BASE_FISCAL!$A$2:$G$1048576,7,0)</f>
        <v>64.003320111849618</v>
      </c>
      <c r="U93" s="18">
        <f>+VLOOKUP($A93,'[22]BASE PRODUCTIVIDAD'!$A$2:$J$1048576,3,0)</f>
        <v>70.562207682730246</v>
      </c>
      <c r="V93" s="33">
        <f>+VLOOKUP(A93,'[21]BASE DIF'!$A$2:$G$1048576,5,0)</f>
        <v>-1.8533185110987116E-3</v>
      </c>
      <c r="W93" s="33">
        <f>+VLOOKUP(A93,'[21]BASE DIF'!$A$2:$G$1048576,6,0)</f>
        <v>-9.1498940717575916E-3</v>
      </c>
      <c r="X93" s="33">
        <f>+VLOOKUP(A93,'[21]BASE DIF'!$A$2:$G$1048576,7,0)</f>
        <v>2.0891295711528368E-2</v>
      </c>
      <c r="Y93" s="33">
        <f>+VLOOKUP($A93,[26]base_renta!$A$22:$I$1048576,6,0)</f>
        <v>23.044557123140578</v>
      </c>
      <c r="Z93" s="33">
        <f>+VLOOKUP($A93,[26]base_renta!$A$22:$I$1048576,7,0)</f>
        <v>40.014871582897335</v>
      </c>
      <c r="AA93" s="33">
        <f>+VLOOKUP(A93,'[23]BASE OTROS'!$A$2:$F$1048576,6,0)</f>
        <v>5.4993420809473372</v>
      </c>
      <c r="AB93" s="18">
        <f>+VLOOKUP($A93,'[22]BASE PRODUCTIVIDAD'!$A$2:$H$1048576,4,0)</f>
        <v>0.96504915550245485</v>
      </c>
      <c r="AC93" s="18">
        <f>+VLOOKUP($A93,'[22]BASE PRODUCTIVIDAD'!$A$2:$H$1048576,5,0)</f>
        <v>0.97225405735498349</v>
      </c>
      <c r="AD93" s="33">
        <f>+VLOOKUP(A93,[24]BASE_TI!$A:$G,5,0)</f>
        <v>55.520686252692791</v>
      </c>
      <c r="AE93" s="33">
        <f>+VLOOKUP(A93,[24]BASE_TI!$A:$G,6,0)</f>
        <v>62.816116441498757</v>
      </c>
      <c r="AF93" s="33">
        <f>+VLOOKUP($A93,[26]base_renta!$A$22:$I$1048576,2,0)</f>
        <v>-7.7447498734267901</v>
      </c>
      <c r="AG93" s="33">
        <f>+VLOOKUP($A93,[26]base_renta!$A$22:$I$1048576,3,0)</f>
        <v>-44.565196758788787</v>
      </c>
      <c r="AH93" s="33">
        <f>+VLOOKUP($A93,[26]base_renta!$A$22:$I$1048576,4,0)</f>
        <v>-142063.24394651165</v>
      </c>
      <c r="AI93" s="33">
        <f>+VLOOKUP($A93,[26]base_renta!$A$22:$I$1048576,5,0)</f>
        <v>-1.9137876833915342</v>
      </c>
      <c r="AJ93" s="33">
        <f>+VLOOKUP(A93,[24]BASE_TI!$A$2:$G$1048576,7,0)</f>
        <v>97.365874538560504</v>
      </c>
      <c r="AK93" s="33">
        <f>+VLOOKUP($A93,[26]base_renta!$A$22:$I$1048576,8,0)</f>
        <v>16.970314459756754</v>
      </c>
      <c r="AL93" s="18">
        <f>+VLOOKUP($A93,'[22]BASE PRODUCTIVIDAD'!$A$2:$H$1048576,8,0)</f>
        <v>93.005964537041436</v>
      </c>
      <c r="AM93" s="18">
        <f>+VLOOKUP($A93,'[22]BASE PRODUCTIVIDAD'!$A$2:$H$1048576,6,0)</f>
        <v>0.90377581418983777</v>
      </c>
      <c r="AN93" s="18">
        <f>+VLOOKUP($A93,'[22]BASE PRODUCTIVIDAD'!$A$2:$H$1048576,7,0)</f>
        <v>0.93673057089265188</v>
      </c>
      <c r="AO93" s="33">
        <f>+VLOOKUP($A93,[26]base_renta!$A$22:$I$1048576,9,0)</f>
        <v>-6100.6997904449545</v>
      </c>
      <c r="AP93" s="33">
        <f>+VLOOKUP(A93,[25]BASE_FISCAL!$A$2:$M$1048576,8,0)</f>
        <v>15.106238350531312</v>
      </c>
      <c r="AQ93" s="33">
        <f>+VLOOKUP(A93,[25]BASE_FISCAL!$A$2:$M$1048576,11,0)</f>
        <v>28.666427014431061</v>
      </c>
      <c r="AR93" s="33">
        <f>+VLOOKUP($A93,'[22]BASE PRODUCTIVIDAD'!$A$2:$I$1048576,9,0)</f>
        <v>88.48003977224252</v>
      </c>
      <c r="AS93" s="33">
        <f>+VLOOKUP($A93,'[22]BASE PRODUCTIVIDAD'!$A$2:$J$1048576,10,0)</f>
        <v>68.723957087830286</v>
      </c>
      <c r="AT93" s="33">
        <f>+VLOOKUP(A93,'[23]BASE OTROS'!$A$2:$G$1048576,7,0)</f>
        <v>181.59523809523807</v>
      </c>
      <c r="AU93" s="33">
        <f>+VLOOKUP($A93,'[21]BASE DIF'!$A$1:$I$1100,8,FALSE)</f>
        <v>2.313861668473316E-2</v>
      </c>
      <c r="AV93" s="33">
        <f>+VLOOKUP($A93,'[21]BASE DIF'!$A$1:$I$1100,9,FALSE)</f>
        <v>2.5411152687635497E-2</v>
      </c>
      <c r="AW93" s="33">
        <f>+VLOOKUP(A93,[25]BASE_FISCAL!$A$2:$M$1048576,9,0)</f>
        <v>19.405574404604089</v>
      </c>
      <c r="AX93" s="33">
        <f>+VLOOKUP(A93,[25]BASE_FISCAL!$A$2:$M$1048576,10,0)</f>
        <v>42.194719143629392</v>
      </c>
      <c r="AY93" s="33">
        <f>+VLOOKUP($A93,'[21]BASE DIF'!$A$1:$K$1110,10,FALSE)</f>
        <v>-5.8969633613482897E-4</v>
      </c>
      <c r="AZ93" s="33">
        <f>+VLOOKUP($A93,'[21]BASE DIF'!$A$1:$K$1110,11,FALSE)</f>
        <v>1.6438106542089187E-3</v>
      </c>
      <c r="BA93" s="33">
        <f>+VLOOKUP($A93,'[21]BASE DIF'!$A$1:$M$1110,12,FALSE)</f>
        <v>1.7569827473388977E-2</v>
      </c>
      <c r="BB93" s="33">
        <f>+VLOOKUP($A93,'[21]BASE DIF'!$A$1:$M$1110,13,FALSE)</f>
        <v>1.9803334463732725E-2</v>
      </c>
      <c r="BC93" s="33">
        <f>+VLOOKUP(A93,'[23]BASE OTROS'!$A$2:$H$1048576,8,0)</f>
        <v>113.38876923076923</v>
      </c>
      <c r="BD93" s="73">
        <f>+VLOOKUP(A93,[24]BASE_TI!$A$2:$H$1048576,8,0)</f>
        <v>149.01797206124979</v>
      </c>
    </row>
    <row r="94" spans="1:56" x14ac:dyDescent="0.25">
      <c r="A94" s="35">
        <v>43160</v>
      </c>
      <c r="B94" s="33">
        <f>+VLOOKUP(A94,[20]DEPENDIENTE!$D:$E,2,0)</f>
        <v>120.69403620748376</v>
      </c>
      <c r="C94" s="33">
        <f>+VLOOKUP(A94,[20]DEPENDIENTE!$J:$K,2,0)</f>
        <v>127.57207212318383</v>
      </c>
      <c r="D94" s="33">
        <f>+VLOOKUP(A94,'[21]BASE DIF'!$A$2:$G$1048576,2,0)</f>
        <v>6.2125972654361039E-2</v>
      </c>
      <c r="E94" s="33">
        <f>+VLOOKUP(A94,'[21]BASE DIF'!$A$2:$G$1048576,3,0)</f>
        <v>2.0552498094667637E-2</v>
      </c>
      <c r="F94" s="59">
        <f>+VLOOKUP(A94,'[21]BASE DIF'!$A$2:$G$1048576,4,0)</f>
        <v>1.6436465272735346E-2</v>
      </c>
      <c r="G94" s="18">
        <f>+VLOOKUP($A94,'[22]BASE PRODUCTIVIDAD'!$A$2:$H$1048576,2,0)</f>
        <v>86.027322131421187</v>
      </c>
      <c r="H94" s="33">
        <f>+VLOOKUP(A94,[24]BASE_TI!$A$2:$G$1048576,2,0)</f>
        <v>86.195382383082205</v>
      </c>
      <c r="I94" s="33">
        <f>+VLOOKUP(A94,[24]BASE_TI!$A$2:$G$1048576,3,0)</f>
        <v>99.946434776446267</v>
      </c>
      <c r="J94" s="33">
        <f>+VLOOKUP(A94,[24]BASE_TI!$A$2:$G$1048576,4,0)</f>
        <v>83.157176234747581</v>
      </c>
      <c r="K94" s="33">
        <f>+VLOOKUP(A94,'[23]BASE OTROS'!$A$2:$F$1048576,5,0)</f>
        <v>36.593457417923055</v>
      </c>
      <c r="L94" s="33">
        <f>+VLOOKUP(A94,[25]BASE_FISCAL!$A$2:$G$1048576,5,0)</f>
        <v>128.11049016878349</v>
      </c>
      <c r="M94" s="33">
        <f>+VLOOKUP(A94,[25]BASE_FISCAL!$A$2:$M$1048576,6,0)</f>
        <v>18.20450743643978</v>
      </c>
      <c r="N94" s="82">
        <f>+VLOOKUP($A94,[25]BASE_FISCAL!$A$2:$G$1048576,2,0)</f>
        <v>181.7796733733334</v>
      </c>
      <c r="O94" s="33">
        <f>+VLOOKUP($A94,[25]BASE_FISCAL!$A$2:$G$1048576,3,0)</f>
        <v>408.36302635224081</v>
      </c>
      <c r="P94" s="33">
        <f>+VLOOKUP($A94,[25]BASE_FISCAL!$A$2:$G$1048576,4,0)</f>
        <v>280.42203733155077</v>
      </c>
      <c r="Q94" s="18">
        <f>+VLOOKUP(A94,'[23]BASE OTROS'!$A$2:$F$1048576,2,0)</f>
        <v>49.798032415932916</v>
      </c>
      <c r="R94" s="33">
        <f>+VLOOKUP(A94,'[23]BASE OTROS'!$A$2:$D$1048576,4,0)</f>
        <v>32.773585287413063</v>
      </c>
      <c r="S94" s="33">
        <f>+VLOOKUP(A94,'[23]BASE OTROS'!$A$2:$D$1048576,3,0)</f>
        <v>1.8586523067549172</v>
      </c>
      <c r="T94" s="33">
        <f>+VLOOKUP(A94,[25]BASE_FISCAL!$A$2:$G$1048576,7,0)</f>
        <v>64.018099788217313</v>
      </c>
      <c r="U94" s="18">
        <f>+VLOOKUP($A94,'[22]BASE PRODUCTIVIDAD'!$A$2:$J$1048576,3,0)</f>
        <v>70.588820046831614</v>
      </c>
      <c r="V94" s="33">
        <f>+VLOOKUP(A94,'[21]BASE DIF'!$A$2:$G$1048576,5,0)</f>
        <v>5.6696253545096553E-4</v>
      </c>
      <c r="W94" s="33">
        <f>+VLOOKUP(A94,'[21]BASE DIF'!$A$2:$G$1048576,6,0)</f>
        <v>-5.8363750348537913E-3</v>
      </c>
      <c r="X94" s="33">
        <f>+VLOOKUP(A94,'[21]BASE DIF'!$A$2:$G$1048576,7,0)</f>
        <v>2.1948451249593992E-2</v>
      </c>
      <c r="Y94" s="33">
        <f>+VLOOKUP($A94,[26]base_renta!$A$22:$I$1048576,6,0)</f>
        <v>23.002530293928874</v>
      </c>
      <c r="Z94" s="33">
        <f>+VLOOKUP($A94,[26]base_renta!$A$22:$I$1048576,7,0)</f>
        <v>39.891849031716113</v>
      </c>
      <c r="AA94" s="33">
        <f>+VLOOKUP(A94,'[23]BASE OTROS'!$A$2:$F$1048576,6,0)</f>
        <v>5.6249727086961299</v>
      </c>
      <c r="AB94" s="18">
        <f>+VLOOKUP($A94,'[22]BASE PRODUCTIVIDAD'!$A$2:$H$1048576,4,0)</f>
        <v>0.96849526446337997</v>
      </c>
      <c r="AC94" s="18">
        <f>+VLOOKUP($A94,'[22]BASE PRODUCTIVIDAD'!$A$2:$H$1048576,5,0)</f>
        <v>0.97096056690370414</v>
      </c>
      <c r="AD94" s="33">
        <f>+VLOOKUP(A94,[24]BASE_TI!$A:$G,5,0)</f>
        <v>60.210881168176279</v>
      </c>
      <c r="AE94" s="33">
        <f>+VLOOKUP(A94,[24]BASE_TI!$A:$G,6,0)</f>
        <v>68.143295790196461</v>
      </c>
      <c r="AF94" s="33">
        <f>+VLOOKUP($A94,[26]base_renta!$A$22:$I$1048576,2,0)</f>
        <v>-7.8960097232963715</v>
      </c>
      <c r="AG94" s="33">
        <f>+VLOOKUP($A94,[26]base_renta!$A$22:$I$1048576,3,0)</f>
        <v>-45.379001853322166</v>
      </c>
      <c r="AH94" s="33">
        <f>+VLOOKUP($A94,[26]base_renta!$A$22:$I$1048576,4,0)</f>
        <v>-146715.15903578253</v>
      </c>
      <c r="AI94" s="33">
        <f>+VLOOKUP($A94,[26]base_renta!$A$22:$I$1048576,5,0)</f>
        <v>-2.05486367263229</v>
      </c>
      <c r="AJ94" s="33">
        <f>+VLOOKUP(A94,[24]BASE_TI!$A$2:$G$1048576,7,0)</f>
        <v>104.59130435713095</v>
      </c>
      <c r="AK94" s="33">
        <f>+VLOOKUP($A94,[26]base_renta!$A$22:$I$1048576,8,0)</f>
        <v>16.889318737787239</v>
      </c>
      <c r="AL94" s="18">
        <f>+VLOOKUP($A94,'[22]BASE PRODUCTIVIDAD'!$A$2:$H$1048576,8,0)</f>
        <v>93.468876064439783</v>
      </c>
      <c r="AM94" s="18">
        <f>+VLOOKUP($A94,'[22]BASE PRODUCTIVIDAD'!$A$2:$H$1048576,6,0)</f>
        <v>0.90546849682099084</v>
      </c>
      <c r="AN94" s="18">
        <f>+VLOOKUP($A94,'[22]BASE PRODUCTIVIDAD'!$A$2:$H$1048576,7,0)</f>
        <v>0.93751796372987328</v>
      </c>
      <c r="AO94" s="33">
        <f>+VLOOKUP($A94,[26]base_renta!$A$22:$I$1048576,9,0)</f>
        <v>-6643.5936934348292</v>
      </c>
      <c r="AP94" s="33">
        <f>+VLOOKUP(A94,[25]BASE_FISCAL!$A$2:$M$1048576,8,0)</f>
        <v>15.304480036819253</v>
      </c>
      <c r="AQ94" s="33">
        <f>+VLOOKUP(A94,[25]BASE_FISCAL!$A$2:$M$1048576,11,0)</f>
        <v>29.071924503331854</v>
      </c>
      <c r="AR94" s="33">
        <f>+VLOOKUP($A94,'[22]BASE PRODUCTIVIDAD'!$A$2:$I$1048576,9,0)</f>
        <v>87.346505972277185</v>
      </c>
      <c r="AS94" s="33">
        <f>+VLOOKUP($A94,'[22]BASE PRODUCTIVIDAD'!$A$2:$J$1048576,10,0)</f>
        <v>69.755568413957363</v>
      </c>
      <c r="AT94" s="33">
        <f>+VLOOKUP(A94,'[23]BASE OTROS'!$A$2:$G$1048576,7,0)</f>
        <v>170.57404479578392</v>
      </c>
      <c r="AU94" s="33">
        <f>+VLOOKUP($A94,'[21]BASE DIF'!$A$1:$I$1100,8,FALSE)</f>
        <v>2.7553806468763931E-2</v>
      </c>
      <c r="AV94" s="33">
        <f>+VLOOKUP($A94,'[21]BASE DIF'!$A$1:$I$1100,9,FALSE)</f>
        <v>2.5684172602095989E-2</v>
      </c>
      <c r="AW94" s="33">
        <f>+VLOOKUP(A94,[25]BASE_FISCAL!$A$2:$M$1048576,9,0)</f>
        <v>18.835251411528862</v>
      </c>
      <c r="AX94" s="33">
        <f>+VLOOKUP(A94,[25]BASE_FISCAL!$A$2:$M$1048576,10,0)</f>
        <v>42.323871233065013</v>
      </c>
      <c r="AY94" s="33">
        <f>+VLOOKUP($A94,'[21]BASE DIF'!$A$1:$K$1110,10,FALSE)</f>
        <v>1.9183419790087357E-3</v>
      </c>
      <c r="AZ94" s="33">
        <f>+VLOOKUP($A94,'[21]BASE DIF'!$A$1:$K$1110,11,FALSE)</f>
        <v>8.712467696801382E-5</v>
      </c>
      <c r="BA94" s="33">
        <f>+VLOOKUP($A94,'[21]BASE DIF'!$A$1:$M$1110,12,FALSE)</f>
        <v>1.8975746458587128E-2</v>
      </c>
      <c r="BB94" s="33">
        <f>+VLOOKUP($A94,'[21]BASE DIF'!$A$1:$M$1110,13,FALSE)</f>
        <v>1.7144529156546406E-2</v>
      </c>
      <c r="BC94" s="33">
        <f>+VLOOKUP(A94,'[23]BASE OTROS'!$A$2:$H$1048576,8,0)</f>
        <v>99.153246153846126</v>
      </c>
      <c r="BD94" s="73">
        <f>+VLOOKUP(A94,[24]BASE_TI!$A$2:$H$1048576,8,0)</f>
        <v>154.39725625435312</v>
      </c>
    </row>
    <row r="95" spans="1:56" x14ac:dyDescent="0.25">
      <c r="A95" s="35">
        <v>43252</v>
      </c>
      <c r="B95" s="33">
        <f>+VLOOKUP(A95,[20]DEPENDIENTE!$D:$E,2,0)</f>
        <v>116.51586582336984</v>
      </c>
      <c r="C95" s="33">
        <f>+VLOOKUP(A95,[20]DEPENDIENTE!$J:$K,2,0)</f>
        <v>126.65067077127185</v>
      </c>
      <c r="D95" s="33">
        <f>+VLOOKUP(A95,'[21]BASE DIF'!$A$2:$G$1048576,2,0)</f>
        <v>6.8323844970778147E-2</v>
      </c>
      <c r="E95" s="33">
        <f>+VLOOKUP(A95,'[21]BASE DIF'!$A$2:$G$1048576,3,0)</f>
        <v>2.0116760667074796E-2</v>
      </c>
      <c r="F95" s="59">
        <f>+VLOOKUP(A95,'[21]BASE DIF'!$A$2:$G$1048576,4,0)</f>
        <v>1.5235232782466968E-2</v>
      </c>
      <c r="G95" s="18">
        <f>+VLOOKUP($A95,'[22]BASE PRODUCTIVIDAD'!$A$2:$H$1048576,2,0)</f>
        <v>85.664395579001933</v>
      </c>
      <c r="H95" s="33">
        <f>+VLOOKUP(A95,[24]BASE_TI!$A$2:$G$1048576,2,0)</f>
        <v>87.831170848177379</v>
      </c>
      <c r="I95" s="33">
        <f>+VLOOKUP(A95,[24]BASE_TI!$A$2:$G$1048576,3,0)</f>
        <v>102.62399955833372</v>
      </c>
      <c r="J95" s="33">
        <f>+VLOOKUP(A95,[24]BASE_TI!$A$2:$G$1048576,4,0)</f>
        <v>86.557975339289882</v>
      </c>
      <c r="K95" s="33">
        <f>+VLOOKUP(A95,'[23]BASE OTROS'!$A$2:$F$1048576,5,0)</f>
        <v>36.549022482927526</v>
      </c>
      <c r="L95" s="33">
        <f>+VLOOKUP(A95,[25]BASE_FISCAL!$A$2:$G$1048576,5,0)</f>
        <v>129.98667682997291</v>
      </c>
      <c r="M95" s="33">
        <f>+VLOOKUP(A95,[25]BASE_FISCAL!$A$2:$M$1048576,6,0)</f>
        <v>18.294651192076113</v>
      </c>
      <c r="N95" s="82">
        <f>+VLOOKUP($A95,[25]BASE_FISCAL!$A$2:$G$1048576,2,0)</f>
        <v>182.41692895246953</v>
      </c>
      <c r="O95" s="33">
        <f>+VLOOKUP($A95,[25]BASE_FISCAL!$A$2:$G$1048576,3,0)</f>
        <v>416.01750349306991</v>
      </c>
      <c r="P95" s="33">
        <f>+VLOOKUP($A95,[25]BASE_FISCAL!$A$2:$G$1048576,4,0)</f>
        <v>298.60831352614122</v>
      </c>
      <c r="Q95" s="18">
        <f>+VLOOKUP(A95,'[23]BASE OTROS'!$A$2:$F$1048576,2,0)</f>
        <v>49.532400665705282</v>
      </c>
      <c r="R95" s="33">
        <f>+VLOOKUP(A95,'[23]BASE OTROS'!$A$2:$D$1048576,4,0)</f>
        <v>32.186240795637694</v>
      </c>
      <c r="S95" s="33">
        <f>+VLOOKUP(A95,'[23]BASE OTROS'!$A$2:$D$1048576,3,0)</f>
        <v>1.8793980324744299</v>
      </c>
      <c r="T95" s="33">
        <f>+VLOOKUP(A95,[25]BASE_FISCAL!$A$2:$G$1048576,7,0)</f>
        <v>63.905453725427499</v>
      </c>
      <c r="U95" s="18">
        <f>+VLOOKUP($A95,'[22]BASE PRODUCTIVIDAD'!$A$2:$J$1048576,3,0)</f>
        <v>71.683832324189851</v>
      </c>
      <c r="V95" s="33">
        <f>+VLOOKUP(A95,'[21]BASE DIF'!$A$2:$G$1048576,5,0)</f>
        <v>4.761692128736339E-4</v>
      </c>
      <c r="W95" s="33">
        <f>+VLOOKUP(A95,'[21]BASE DIF'!$A$2:$G$1048576,6,0)</f>
        <v>-5.3348244942934553E-3</v>
      </c>
      <c r="X95" s="33">
        <f>+VLOOKUP(A95,'[21]BASE DIF'!$A$2:$G$1048576,7,0)</f>
        <v>2.0952613330212921E-2</v>
      </c>
      <c r="Y95" s="33">
        <f>+VLOOKUP($A95,[26]base_renta!$A$22:$I$1048576,6,0)</f>
        <v>22.139613012084759</v>
      </c>
      <c r="Z95" s="33">
        <f>+VLOOKUP($A95,[26]base_renta!$A$22:$I$1048576,7,0)</f>
        <v>38.780920958952727</v>
      </c>
      <c r="AA95" s="33">
        <f>+VLOOKUP(A95,'[23]BASE OTROS'!$A$2:$F$1048576,6,0)</f>
        <v>5.5700623065522494</v>
      </c>
      <c r="AB95" s="18">
        <f>+VLOOKUP($A95,'[22]BASE PRODUCTIVIDAD'!$A$2:$H$1048576,4,0)</f>
        <v>0.9666430642239604</v>
      </c>
      <c r="AC95" s="18">
        <f>+VLOOKUP($A95,'[22]BASE PRODUCTIVIDAD'!$A$2:$H$1048576,5,0)</f>
        <v>0.97455401242852291</v>
      </c>
      <c r="AD95" s="33">
        <f>+VLOOKUP(A95,[24]BASE_TI!$A:$G,5,0)</f>
        <v>66.470073274579434</v>
      </c>
      <c r="AE95" s="33">
        <f>+VLOOKUP(A95,[24]BASE_TI!$A:$G,6,0)</f>
        <v>75.575844512764874</v>
      </c>
      <c r="AF95" s="33">
        <f>+VLOOKUP($A95,[26]base_renta!$A$22:$I$1048576,2,0)</f>
        <v>-8.1991475814888855</v>
      </c>
      <c r="AG95" s="33">
        <f>+VLOOKUP($A95,[26]base_renta!$A$22:$I$1048576,3,0)</f>
        <v>-44.7274203397359</v>
      </c>
      <c r="AH95" s="33">
        <f>+VLOOKUP($A95,[26]base_renta!$A$22:$I$1048576,4,0)</f>
        <v>-147524.98459579286</v>
      </c>
      <c r="AI95" s="33">
        <f>+VLOOKUP($A95,[26]base_renta!$A$22:$I$1048576,5,0)</f>
        <v>-2.1455184444217066</v>
      </c>
      <c r="AJ95" s="33">
        <f>+VLOOKUP(A95,[24]BASE_TI!$A$2:$G$1048576,7,0)</f>
        <v>103.14622237544874</v>
      </c>
      <c r="AK95" s="33">
        <f>+VLOOKUP($A95,[26]base_renta!$A$22:$I$1048576,8,0)</f>
        <v>16.641307946867965</v>
      </c>
      <c r="AL95" s="18">
        <f>+VLOOKUP($A95,'[22]BASE PRODUCTIVIDAD'!$A$2:$H$1048576,8,0)</f>
        <v>93.558999161901141</v>
      </c>
      <c r="AM95" s="18">
        <f>+VLOOKUP($A95,'[22]BASE PRODUCTIVIDAD'!$A$2:$H$1048576,6,0)</f>
        <v>0.90322008148725941</v>
      </c>
      <c r="AN95" s="18">
        <f>+VLOOKUP($A95,'[22]BASE PRODUCTIVIDAD'!$A$2:$H$1048576,7,0)</f>
        <v>0.93966574176567308</v>
      </c>
      <c r="AO95" s="33">
        <f>+VLOOKUP($A95,[26]base_renta!$A$22:$I$1048576,9,0)</f>
        <v>-7076.5891048294379</v>
      </c>
      <c r="AP95" s="33">
        <f>+VLOOKUP(A95,[25]BASE_FISCAL!$A$2:$M$1048576,8,0)</f>
        <v>15.437605488488481</v>
      </c>
      <c r="AQ95" s="33">
        <f>+VLOOKUP(A95,[25]BASE_FISCAL!$A$2:$M$1048576,11,0)</f>
        <v>30.632944601865535</v>
      </c>
      <c r="AR95" s="33">
        <f>+VLOOKUP($A95,'[22]BASE PRODUCTIVIDAD'!$A$2:$I$1048576,9,0)</f>
        <v>86.415256419101325</v>
      </c>
      <c r="AS95" s="33">
        <f>+VLOOKUP($A95,'[22]BASE PRODUCTIVIDAD'!$A$2:$J$1048576,10,0)</f>
        <v>70.544477900385075</v>
      </c>
      <c r="AT95" s="33">
        <f>+VLOOKUP(A95,'[23]BASE OTROS'!$A$2:$G$1048576,7,0)</f>
        <v>187.63768115942028</v>
      </c>
      <c r="AU95" s="33">
        <f>+VLOOKUP($A95,'[21]BASE DIF'!$A$1:$I$1100,8,FALSE)</f>
        <v>3.3470681122218071E-2</v>
      </c>
      <c r="AV95" s="33">
        <f>+VLOOKUP($A95,'[21]BASE DIF'!$A$1:$I$1100,9,FALSE)</f>
        <v>2.6175048584232474E-2</v>
      </c>
      <c r="AW95" s="33">
        <f>+VLOOKUP(A95,[25]BASE_FISCAL!$A$2:$M$1048576,9,0)</f>
        <v>18.708356069292595</v>
      </c>
      <c r="AX95" s="33">
        <f>+VLOOKUP(A95,[25]BASE_FISCAL!$A$2:$M$1048576,10,0)</f>
        <v>42.676222781000533</v>
      </c>
      <c r="AY95" s="33">
        <f>+VLOOKUP($A95,'[21]BASE DIF'!$A$1:$K$1110,10,FALSE)</f>
        <v>2.032004354269E-3</v>
      </c>
      <c r="AZ95" s="33">
        <f>+VLOOKUP($A95,'[21]BASE DIF'!$A$1:$K$1110,11,FALSE)</f>
        <v>-5.1456747749082168E-3</v>
      </c>
      <c r="BA95" s="33">
        <f>+VLOOKUP($A95,'[21]BASE DIF'!$A$1:$M$1110,12,FALSE)</f>
        <v>2.0795772470211027E-2</v>
      </c>
      <c r="BB95" s="33">
        <f>+VLOOKUP($A95,'[21]BASE DIF'!$A$1:$M$1110,13,FALSE)</f>
        <v>1.361809334103381E-2</v>
      </c>
      <c r="BC95" s="33">
        <f>+VLOOKUP(A95,'[23]BASE OTROS'!$A$2:$H$1048576,8,0)</f>
        <v>112.94104615384619</v>
      </c>
      <c r="BD95" s="73">
        <f>+VLOOKUP(A95,[24]BASE_TI!$A$2:$H$1048576,8,0)</f>
        <v>158.90770867971898</v>
      </c>
    </row>
    <row r="96" spans="1:56" x14ac:dyDescent="0.25">
      <c r="A96" s="35">
        <v>43344</v>
      </c>
      <c r="B96" s="33">
        <f>+VLOOKUP(A96,[20]DEPENDIENTE!$D:$E,2,0)</f>
        <v>117.78587017622738</v>
      </c>
      <c r="C96" s="33">
        <f>+VLOOKUP(A96,[20]DEPENDIENTE!$J:$K,2,0)</f>
        <v>132.18419440800139</v>
      </c>
      <c r="D96" s="33">
        <f>+VLOOKUP(A96,'[21]BASE DIF'!$A$2:$G$1048576,2,0)</f>
        <v>6.6019420426622899E-2</v>
      </c>
      <c r="E96" s="33">
        <f>+VLOOKUP(A96,'[21]BASE DIF'!$A$2:$G$1048576,3,0)</f>
        <v>1.7523952921013497E-2</v>
      </c>
      <c r="F96" s="59">
        <f>+VLOOKUP(A96,'[21]BASE DIF'!$A$2:$G$1048576,4,0)</f>
        <v>1.3525399622891676E-2</v>
      </c>
      <c r="G96" s="18">
        <f>+VLOOKUP($A96,'[22]BASE PRODUCTIVIDAD'!$A$2:$H$1048576,2,0)</f>
        <v>83.884764091894169</v>
      </c>
      <c r="H96" s="33">
        <f>+VLOOKUP(A96,[24]BASE_TI!$A$2:$G$1048576,2,0)</f>
        <v>89.994604864057308</v>
      </c>
      <c r="I96" s="33">
        <f>+VLOOKUP(A96,[24]BASE_TI!$A$2:$G$1048576,3,0)</f>
        <v>103.65106034445455</v>
      </c>
      <c r="J96" s="33">
        <f>+VLOOKUP(A96,[24]BASE_TI!$A$2:$G$1048576,4,0)</f>
        <v>89.444436732495774</v>
      </c>
      <c r="K96" s="33">
        <f>+VLOOKUP(A96,'[23]BASE OTROS'!$A$2:$F$1048576,5,0)</f>
        <v>36.625556647373372</v>
      </c>
      <c r="L96" s="33">
        <f>+VLOOKUP(A96,[25]BASE_FISCAL!$A$2:$G$1048576,5,0)</f>
        <v>132.43573525639181</v>
      </c>
      <c r="M96" s="33">
        <f>+VLOOKUP(A96,[25]BASE_FISCAL!$A$2:$M$1048576,6,0)</f>
        <v>18.466289851887126</v>
      </c>
      <c r="N96" s="82">
        <f>+VLOOKUP($A96,[25]BASE_FISCAL!$A$2:$G$1048576,2,0)</f>
        <v>183.1229256286949</v>
      </c>
      <c r="O96" s="33">
        <f>+VLOOKUP($A96,[25]BASE_FISCAL!$A$2:$G$1048576,3,0)</f>
        <v>424.79784253607386</v>
      </c>
      <c r="P96" s="33">
        <f>+VLOOKUP($A96,[25]BASE_FISCAL!$A$2:$G$1048576,4,0)</f>
        <v>365.94220578031081</v>
      </c>
      <c r="Q96" s="18">
        <f>+VLOOKUP(A96,'[23]BASE OTROS'!$A$2:$F$1048576,2,0)</f>
        <v>49.014787913401094</v>
      </c>
      <c r="R96" s="33">
        <f>+VLOOKUP(A96,'[23]BASE OTROS'!$A$2:$D$1048576,4,0)</f>
        <v>32.494096013466439</v>
      </c>
      <c r="S96" s="33">
        <f>+VLOOKUP(A96,'[23]BASE OTROS'!$A$2:$D$1048576,3,0)</f>
        <v>2.0027430929710031</v>
      </c>
      <c r="T96" s="33">
        <f>+VLOOKUP(A96,[25]BASE_FISCAL!$A$2:$G$1048576,7,0)</f>
        <v>63.839493563834004</v>
      </c>
      <c r="U96" s="18">
        <f>+VLOOKUP($A96,'[22]BASE PRODUCTIVIDAD'!$A$2:$J$1048576,3,0)</f>
        <v>72.348159402514085</v>
      </c>
      <c r="V96" s="33">
        <f>+VLOOKUP(A96,'[21]BASE DIF'!$A$2:$G$1048576,5,0)</f>
        <v>-3.520933788401015E-3</v>
      </c>
      <c r="W96" s="33">
        <f>+VLOOKUP(A96,'[21]BASE DIF'!$A$2:$G$1048576,6,0)</f>
        <v>-9.841471061306617E-3</v>
      </c>
      <c r="X96" s="33">
        <f>+VLOOKUP(A96,'[21]BASE DIF'!$A$2:$G$1048576,7,0)</f>
        <v>1.8525679342861312E-2</v>
      </c>
      <c r="Y96" s="33">
        <f>+VLOOKUP($A96,[26]base_renta!$A$22:$I$1048576,6,0)</f>
        <v>21.734074526845241</v>
      </c>
      <c r="Z96" s="33">
        <f>+VLOOKUP($A96,[26]base_renta!$A$22:$I$1048576,7,0)</f>
        <v>38.330495377510623</v>
      </c>
      <c r="AA96" s="33">
        <f>+VLOOKUP(A96,'[23]BASE OTROS'!$A$2:$F$1048576,6,0)</f>
        <v>5.6403762938762325</v>
      </c>
      <c r="AB96" s="18">
        <f>+VLOOKUP($A96,'[22]BASE PRODUCTIVIDAD'!$A$2:$H$1048576,4,0)</f>
        <v>0.95992165110001892</v>
      </c>
      <c r="AC96" s="18">
        <f>+VLOOKUP($A96,'[22]BASE PRODUCTIVIDAD'!$A$2:$H$1048576,5,0)</f>
        <v>0.97348356077237874</v>
      </c>
      <c r="AD96" s="33">
        <f>+VLOOKUP(A96,[24]BASE_TI!$A:$G,5,0)</f>
        <v>67.360545057379582</v>
      </c>
      <c r="AE96" s="33">
        <f>+VLOOKUP(A96,[24]BASE_TI!$A:$G,6,0)</f>
        <v>76.147060992177188</v>
      </c>
      <c r="AF96" s="33">
        <f>+VLOOKUP($A96,[26]base_renta!$A$22:$I$1048576,2,0)</f>
        <v>-8.7416357517820167</v>
      </c>
      <c r="AG96" s="33">
        <f>+VLOOKUP($A96,[26]base_renta!$A$22:$I$1048576,3,0)</f>
        <v>-44.018905719354024</v>
      </c>
      <c r="AH96" s="33">
        <f>+VLOOKUP($A96,[26]base_renta!$A$22:$I$1048576,4,0)</f>
        <v>-147497.14266294541</v>
      </c>
      <c r="AI96" s="33">
        <f>+VLOOKUP($A96,[26]base_renta!$A$22:$I$1048576,5,0)</f>
        <v>-2.2044388499136818</v>
      </c>
      <c r="AJ96" s="33">
        <f>+VLOOKUP(A96,[24]BASE_TI!$A$2:$G$1048576,7,0)</f>
        <v>105.38684356929646</v>
      </c>
      <c r="AK96" s="33">
        <f>+VLOOKUP($A96,[26]base_renta!$A$22:$I$1048576,8,0)</f>
        <v>16.596420850665382</v>
      </c>
      <c r="AL96" s="18">
        <f>+VLOOKUP($A96,'[22]BASE PRODUCTIVIDAD'!$A$2:$H$1048576,8,0)</f>
        <v>93.699045238624791</v>
      </c>
      <c r="AM96" s="18">
        <f>+VLOOKUP($A96,'[22]BASE PRODUCTIVIDAD'!$A$2:$H$1048576,6,0)</f>
        <v>0.90120097783329634</v>
      </c>
      <c r="AN96" s="18">
        <f>+VLOOKUP($A96,'[22]BASE PRODUCTIVIDAD'!$A$2:$H$1048576,7,0)</f>
        <v>0.94254680151480408</v>
      </c>
      <c r="AO96" s="33">
        <f>+VLOOKUP($A96,[26]base_renta!$A$22:$I$1048576,9,0)</f>
        <v>-7386.5632555808379</v>
      </c>
      <c r="AP96" s="33">
        <f>+VLOOKUP(A96,[25]BASE_FISCAL!$A$2:$M$1048576,8,0)</f>
        <v>15.620960392494737</v>
      </c>
      <c r="AQ96" s="33">
        <f>+VLOOKUP(A96,[25]BASE_FISCAL!$A$2:$M$1048576,11,0)</f>
        <v>37.154729644132068</v>
      </c>
      <c r="AR96" s="33">
        <f>+VLOOKUP($A96,'[22]BASE PRODUCTIVIDAD'!$A$2:$I$1048576,9,0)</f>
        <v>85.574873088068983</v>
      </c>
      <c r="AS96" s="33">
        <f>+VLOOKUP($A96,'[22]BASE PRODUCTIVIDAD'!$A$2:$J$1048576,10,0)</f>
        <v>71.298105397687664</v>
      </c>
      <c r="AT96" s="33">
        <f>+VLOOKUP(A96,'[23]BASE OTROS'!$A$2:$G$1048576,7,0)</f>
        <v>180.0713438735178</v>
      </c>
      <c r="AU96" s="33">
        <f>+VLOOKUP($A96,'[21]BASE DIF'!$A$1:$I$1100,8,FALSE)</f>
        <v>3.5803492313008611E-2</v>
      </c>
      <c r="AV96" s="33">
        <f>+VLOOKUP($A96,'[21]BASE DIF'!$A$1:$I$1100,9,FALSE)</f>
        <v>2.7614690155900012E-2</v>
      </c>
      <c r="AW96" s="33">
        <f>+VLOOKUP(A96,[25]BASE_FISCAL!$A$2:$M$1048576,9,0)</f>
        <v>18.577663259889025</v>
      </c>
      <c r="AX96" s="33">
        <f>+VLOOKUP(A96,[25]BASE_FISCAL!$A$2:$M$1048576,10,0)</f>
        <v>43.097897711998364</v>
      </c>
      <c r="AY96" s="33">
        <f>+VLOOKUP($A96,'[21]BASE DIF'!$A$1:$K$1110,10,FALSE)</f>
        <v>-3.2079523301529675E-4</v>
      </c>
      <c r="AZ96" s="33">
        <f>+VLOOKUP($A96,'[21]BASE DIF'!$A$1:$K$1110,11,FALSE)</f>
        <v>-8.3543230686138163E-3</v>
      </c>
      <c r="BA96" s="33">
        <f>+VLOOKUP($A96,'[21]BASE DIF'!$A$1:$M$1110,12,FALSE)</f>
        <v>1.7686339154336483E-2</v>
      </c>
      <c r="BB96" s="33">
        <f>+VLOOKUP($A96,'[21]BASE DIF'!$A$1:$M$1110,13,FALSE)</f>
        <v>9.6528113187379638E-3</v>
      </c>
      <c r="BC96" s="33">
        <f>+VLOOKUP(A96,'[23]BASE OTROS'!$A$2:$H$1048576,8,0)</f>
        <v>110.20639999999999</v>
      </c>
      <c r="BD96" s="73">
        <f>+VLOOKUP(A96,[24]BASE_TI!$A$2:$H$1048576,8,0)</f>
        <v>161.92542950290314</v>
      </c>
    </row>
    <row r="97" spans="1:58" x14ac:dyDescent="0.25">
      <c r="A97" s="35">
        <v>43435</v>
      </c>
      <c r="B97" s="33">
        <f>+VLOOKUP(A97,[20]DEPENDIENTE!$D:$E,2,0)</f>
        <v>124.62008865425069</v>
      </c>
      <c r="C97" s="33">
        <f>+VLOOKUP(A97,[20]DEPENDIENTE!$J:$K,2,0)</f>
        <v>140.51531033317352</v>
      </c>
      <c r="D97" s="33">
        <f>+VLOOKUP(A97,'[21]BASE DIF'!$A$2:$G$1048576,2,0)</f>
        <v>5.1801949612377385E-2</v>
      </c>
      <c r="E97" s="33">
        <f>+VLOOKUP(A97,'[21]BASE DIF'!$A$2:$G$1048576,3,0)</f>
        <v>8.4552101115471512E-3</v>
      </c>
      <c r="F97" s="59">
        <f>+VLOOKUP(A97,'[21]BASE DIF'!$A$2:$G$1048576,4,0)</f>
        <v>1.1639994490086236E-2</v>
      </c>
      <c r="G97" s="18">
        <f>+VLOOKUP($A97,'[22]BASE PRODUCTIVIDAD'!$A$2:$H$1048576,2,0)</f>
        <v>83.844344279238328</v>
      </c>
      <c r="H97" s="33">
        <f>+VLOOKUP(A97,[24]BASE_TI!$A$2:$G$1048576,2,0)</f>
        <v>87.517344657776562</v>
      </c>
      <c r="I97" s="33">
        <f>+VLOOKUP(A97,[24]BASE_TI!$A$2:$G$1048576,3,0)</f>
        <v>102.45901965894176</v>
      </c>
      <c r="J97" s="33">
        <f>+VLOOKUP(A97,[24]BASE_TI!$A$2:$G$1048576,4,0)</f>
        <v>85.712340832290877</v>
      </c>
      <c r="K97" s="33">
        <f>+VLOOKUP(A97,'[23]BASE OTROS'!$A$2:$F$1048576,5,0)</f>
        <v>37.25292971494418</v>
      </c>
      <c r="L97" s="33">
        <f>+VLOOKUP(A97,[25]BASE_FISCAL!$A$2:$G$1048576,5,0)</f>
        <v>135.03</v>
      </c>
      <c r="M97" s="33">
        <f>+VLOOKUP(A97,[25]BASE_FISCAL!$A$2:$M$1048576,6,0)</f>
        <v>18.633874653624904</v>
      </c>
      <c r="N97" s="82">
        <f>+VLOOKUP($A97,[25]BASE_FISCAL!$A$2:$G$1048576,2,0)</f>
        <v>181.42605003419123</v>
      </c>
      <c r="O97" s="33">
        <f>+VLOOKUP($A97,[25]BASE_FISCAL!$A$2:$G$1048576,3,0)</f>
        <v>436.53089852610231</v>
      </c>
      <c r="P97" s="33">
        <f>+VLOOKUP($A97,[25]BASE_FISCAL!$A$2:$G$1048576,4,0)</f>
        <v>327.70837255704299</v>
      </c>
      <c r="Q97" s="18">
        <f>+VLOOKUP(A97,'[23]BASE OTROS'!$A$2:$F$1048576,2,0)</f>
        <v>50.315090511817026</v>
      </c>
      <c r="R97" s="33">
        <f>+VLOOKUP(A97,'[23]BASE OTROS'!$A$2:$D$1048576,4,0)</f>
        <v>33.590272440013976</v>
      </c>
      <c r="S97" s="33">
        <f>+VLOOKUP(A97,'[23]BASE OTROS'!$A$2:$D$1048576,3,0)</f>
        <v>2.1916904369327956</v>
      </c>
      <c r="T97" s="33">
        <f>+VLOOKUP(A97,[25]BASE_FISCAL!$A$2:$G$1048576,7,0)</f>
        <v>63.607729157282499</v>
      </c>
      <c r="U97" s="18">
        <f>+VLOOKUP($A97,'[22]BASE PRODUCTIVIDAD'!$A$2:$J$1048576,3,0)</f>
        <v>73.087324383761768</v>
      </c>
      <c r="V97" s="33">
        <f>+VLOOKUP(A97,'[21]BASE DIF'!$A$2:$G$1048576,5,0)</f>
        <v>-1.0977801940719845E-2</v>
      </c>
      <c r="W97" s="33">
        <f>+VLOOKUP(A97,'[21]BASE DIF'!$A$2:$G$1048576,6,0)</f>
        <v>-1.833406240438662E-2</v>
      </c>
      <c r="X97" s="33">
        <f>+VLOOKUP(A97,'[21]BASE DIF'!$A$2:$G$1048576,7,0)</f>
        <v>9.8945688305311918E-3</v>
      </c>
      <c r="Y97" s="33">
        <f>+VLOOKUP($A97,[26]base_renta!$A$22:$I$1048576,6,0)</f>
        <v>21.821594527988907</v>
      </c>
      <c r="Z97" s="33">
        <f>+VLOOKUP($A97,[26]base_renta!$A$22:$I$1048576,7,0)</f>
        <v>39.525154973347057</v>
      </c>
      <c r="AA97" s="33">
        <f>+VLOOKUP(A97,'[23]BASE OTROS'!$A$2:$F$1048576,6,0)</f>
        <v>5.656977032510663</v>
      </c>
      <c r="AB97" s="18">
        <f>+VLOOKUP($A97,'[22]BASE PRODUCTIVIDAD'!$A$2:$H$1048576,4,0)</f>
        <v>0.9545449833443298</v>
      </c>
      <c r="AC97" s="18">
        <f>+VLOOKUP($A97,'[22]BASE PRODUCTIVIDAD'!$A$2:$H$1048576,5,0)</f>
        <v>0.97431610549066883</v>
      </c>
      <c r="AD97" s="33">
        <f>+VLOOKUP(A97,[24]BASE_TI!$A:$G,5,0)</f>
        <v>59.21663065244541</v>
      </c>
      <c r="AE97" s="51">
        <f>+VLOOKUP(A97,[24]BASE_TI!$A:$G,6,0)</f>
        <v>68.597692307692313</v>
      </c>
      <c r="AF97" s="33">
        <f>+VLOOKUP($A97,[26]base_renta!$A$22:$I$1048576,2,0)</f>
        <v>-9.8286759642495927</v>
      </c>
      <c r="AG97" s="33">
        <f>+VLOOKUP($A97,[26]base_renta!$A$22:$I$1048576,3,0)</f>
        <v>-44.298623362242658</v>
      </c>
      <c r="AH97" s="33">
        <f>+VLOOKUP($A97,[26]base_renta!$A$22:$I$1048576,4,0)</f>
        <v>-148191.44212193193</v>
      </c>
      <c r="AI97" s="33">
        <f>+VLOOKUP($A97,[26]base_renta!$A$22:$I$1048576,5,0)</f>
        <v>-2.3381813702086949</v>
      </c>
      <c r="AJ97" s="33">
        <f>+VLOOKUP(A97,[24]BASE_TI!$A$2:$G$1048576,7,0)</f>
        <v>100.92807820404617</v>
      </c>
      <c r="AK97" s="33">
        <f>+VLOOKUP($A97,[26]base_renta!$A$22:$I$1048576,8,0)</f>
        <v>17.703560445358153</v>
      </c>
      <c r="AL97" s="18">
        <f>+VLOOKUP($A97,'[22]BASE PRODUCTIVIDAD'!$A$2:$H$1048576,8,0)</f>
        <v>93.61712058355775</v>
      </c>
      <c r="AM97" s="18">
        <f>+VLOOKUP($A97,'[22]BASE PRODUCTIVIDAD'!$A$2:$H$1048576,6,0)</f>
        <v>0.89647555284641123</v>
      </c>
      <c r="AN97" s="18">
        <f>+VLOOKUP($A97,'[22]BASE PRODUCTIVIDAD'!$A$2:$H$1048576,7,0)</f>
        <v>0.94310250651502392</v>
      </c>
      <c r="AO97" s="33">
        <f>+VLOOKUP($A97,[26]base_renta!$A$22:$I$1048576,9,0)</f>
        <v>-7821.8789410326171</v>
      </c>
      <c r="AP97" s="33">
        <f>+VLOOKUP(A97,[25]BASE_FISCAL!$A$2:$M$1048576,8,0)</f>
        <v>15.811327294357918</v>
      </c>
      <c r="AQ97" s="33">
        <f>+VLOOKUP(A97,[25]BASE_FISCAL!$A$2:$M$1048576,11,0)</f>
        <v>32.944853239889021</v>
      </c>
      <c r="AR97" s="33">
        <f>+VLOOKUP($A97,'[22]BASE PRODUCTIVIDAD'!$A$2:$I$1048576,9,0)</f>
        <v>84.84454314772448</v>
      </c>
      <c r="AS97" s="33">
        <f>+VLOOKUP($A97,'[22]BASE PRODUCTIVIDAD'!$A$2:$J$1048576,10,0)</f>
        <v>71.927743986871519</v>
      </c>
      <c r="AT97" s="33">
        <f>+VLOOKUP(A97,'[23]BASE OTROS'!$A$2:$G$1048576,7,0)</f>
        <v>197.55640253466336</v>
      </c>
      <c r="AU97" s="33">
        <f>+VLOOKUP($A97,'[21]BASE DIF'!$A$1:$I$1100,8,FALSE)</f>
        <v>3.0445431471639361E-2</v>
      </c>
      <c r="AV97" s="33">
        <f>+VLOOKUP($A97,'[21]BASE DIF'!$A$1:$I$1100,9,FALSE)</f>
        <v>2.904297013826862E-2</v>
      </c>
      <c r="AW97" s="33">
        <f>+VLOOKUP(A97,[25]BASE_FISCAL!$A$2:$M$1048576,9,0)</f>
        <v>18.239888350228973</v>
      </c>
      <c r="AX97" s="33">
        <f>+VLOOKUP(A97,[25]BASE_FISCAL!$A$2:$M$1048576,10,0)</f>
        <v>43.895086668659559</v>
      </c>
      <c r="AY97" s="33">
        <f>+VLOOKUP($A97,'[21]BASE DIF'!$A$1:$K$1110,10,FALSE)</f>
        <v>-1.0337342538337638E-2</v>
      </c>
      <c r="AZ97" s="33">
        <f>+VLOOKUP($A97,'[21]BASE DIF'!$A$1:$K$1110,11,FALSE)</f>
        <v>-1.1668532261750478E-2</v>
      </c>
      <c r="BA97" s="33">
        <f>+VLOOKUP($A97,'[21]BASE DIF'!$A$1:$M$1110,12,FALSE)</f>
        <v>9.4182977151286984E-3</v>
      </c>
      <c r="BB97" s="33">
        <f>+VLOOKUP($A97,'[21]BASE DIF'!$A$1:$M$1110,13,FALSE)</f>
        <v>8.0871079917158584E-3</v>
      </c>
      <c r="BC97" s="33">
        <f>+VLOOKUP(A97,'[23]BASE OTROS'!$A$2:$H$1048576,8,0)</f>
        <v>132.06712121212112</v>
      </c>
      <c r="BD97" s="73">
        <f>+VLOOKUP(A97,[24]BASE_TI!$A$2:$H$1048576,8,0)</f>
        <v>151.75908139445497</v>
      </c>
    </row>
    <row r="98" spans="1:58" x14ac:dyDescent="0.25">
      <c r="A98" s="35">
        <v>43525</v>
      </c>
      <c r="B98" s="33">
        <f>+VLOOKUP(A98,[20]DEPENDIENTE!$D:$E,2,0)</f>
        <v>123.08064077483256</v>
      </c>
      <c r="C98" s="33">
        <f>+VLOOKUP(A98,[20]DEPENDIENTE!$J:$K,2,0)</f>
        <v>137.79025978709811</v>
      </c>
      <c r="D98" s="33">
        <f>+VLOOKUP(A98,'[21]BASE DIF'!$A$2:$G$1048576,2,0)</f>
        <v>5.0241152934457078E-2</v>
      </c>
      <c r="E98" s="33">
        <f>+VLOOKUP(A98,'[21]BASE DIF'!$A$2:$G$1048576,3,0)</f>
        <v>5.1372345411535569E-3</v>
      </c>
      <c r="F98" s="59">
        <f>+VLOOKUP(A98,'[21]BASE DIF'!$A$2:$G$1048576,4,0)</f>
        <v>1.3912597168993512E-2</v>
      </c>
      <c r="G98" s="18">
        <f>+VLOOKUP($A98,'[22]BASE PRODUCTIVIDAD'!$A$2:$H$1048576,2,0)</f>
        <v>83.933609717253972</v>
      </c>
      <c r="H98" s="33">
        <f>+VLOOKUP(A98,[24]BASE_TI!$A$2:$G$1048576,2,0)</f>
        <v>86.650821020362869</v>
      </c>
      <c r="I98" s="33">
        <f>+VLOOKUP(A98,[24]BASE_TI!$A$2:$G$1048576,3,0)</f>
        <v>100.28079917842103</v>
      </c>
      <c r="J98" s="33">
        <f>+VLOOKUP(A98,[24]BASE_TI!$A$2:$G$1048576,4,0)</f>
        <v>83.862473363800362</v>
      </c>
      <c r="K98" s="33">
        <f>+VLOOKUP(A98,'[23]BASE OTROS'!$A$2:$F$1048576,5,0)</f>
        <v>37.745822162608043</v>
      </c>
      <c r="L98" s="33">
        <f>+VLOOKUP(A98,[25]BASE_FISCAL!$A$2:$G$1048576,5,0)</f>
        <v>136.90975674774799</v>
      </c>
      <c r="M98" s="33">
        <f>+VLOOKUP(A98,[25]BASE_FISCAL!$A$2:$M$1048576,6,0)</f>
        <v>18.719824780773415</v>
      </c>
      <c r="N98" s="82">
        <f>+VLOOKUP($A98,[25]BASE_FISCAL!$A$2:$G$1048576,2,0)</f>
        <v>186.92620992054023</v>
      </c>
      <c r="O98" s="33">
        <f>+VLOOKUP($A98,[25]BASE_FISCAL!$A$2:$G$1048576,3,0)</f>
        <v>450.13308914211814</v>
      </c>
      <c r="P98" s="33">
        <f>+VLOOKUP($A98,[25]BASE_FISCAL!$A$2:$G$1048576,4,0)</f>
        <v>331.29367964336404</v>
      </c>
      <c r="Q98" s="18">
        <f>+VLOOKUP(A98,'[23]BASE OTROS'!$A$2:$F$1048576,2,0)</f>
        <v>49.719182304303253</v>
      </c>
      <c r="R98" s="33">
        <f>+VLOOKUP(A98,'[23]BASE OTROS'!$A$2:$D$1048576,4,0)</f>
        <v>33.023966233724408</v>
      </c>
      <c r="S98" s="33">
        <f>+VLOOKUP(A98,'[23]BASE OTROS'!$A$2:$D$1048576,3,0)</f>
        <v>2.1052198781807441</v>
      </c>
      <c r="T98" s="33">
        <f>+VLOOKUP(A98,[25]BASE_FISCAL!$A$2:$G$1048576,7,0)</f>
        <v>63.605311185000616</v>
      </c>
      <c r="U98" s="18">
        <f>+VLOOKUP($A98,'[22]BASE PRODUCTIVIDAD'!$A$2:$J$1048576,3,0)</f>
        <v>73.939094828946537</v>
      </c>
      <c r="V98" s="33">
        <f>+VLOOKUP(A98,'[21]BASE DIF'!$A$2:$G$1048576,5,0)</f>
        <v>-1.42763901997216E-2</v>
      </c>
      <c r="W98" s="33">
        <f>+VLOOKUP(A98,'[21]BASE DIF'!$A$2:$G$1048576,6,0)</f>
        <v>-2.4184809457652001E-2</v>
      </c>
      <c r="X98" s="33">
        <f>+VLOOKUP(A98,'[21]BASE DIF'!$A$2:$G$1048576,7,0)</f>
        <v>5.8708526696162888E-3</v>
      </c>
      <c r="Y98" s="33">
        <f>+VLOOKUP($A98,[26]base_renta!$A$22:$I$1048576,6,0)</f>
        <v>22.175808126840387</v>
      </c>
      <c r="Z98" s="33">
        <f>+VLOOKUP($A98,[26]base_renta!$A$22:$I$1048576,7,0)</f>
        <v>40.234942607831137</v>
      </c>
      <c r="AA98" s="33">
        <f>+VLOOKUP(A98,'[23]BASE OTROS'!$A$2:$F$1048576,6,0)</f>
        <v>5.7351551546640174</v>
      </c>
      <c r="AB98" s="18">
        <f>+VLOOKUP($A98,'[22]BASE PRODUCTIVIDAD'!$A$2:$H$1048576,4,0)</f>
        <v>0.95022939570211573</v>
      </c>
      <c r="AC98" s="18">
        <f>+VLOOKUP($A98,'[22]BASE PRODUCTIVIDAD'!$A$2:$H$1048576,5,0)</f>
        <v>0.96610409252230822</v>
      </c>
      <c r="AD98" s="33">
        <f>+VLOOKUP(A98,[24]BASE_TI!$A:$G,5,0)</f>
        <v>55.75767399084156</v>
      </c>
      <c r="AE98" s="33">
        <f>+VLOOKUP(A98,[24]BASE_TI!$A:$G,6,0)</f>
        <v>63.663528506047335</v>
      </c>
      <c r="AF98" s="33">
        <f>+VLOOKUP($A98,[26]base_renta!$A$22:$I$1048576,2,0)</f>
        <v>-10.235263942766212</v>
      </c>
      <c r="AG98" s="33">
        <f>+VLOOKUP($A98,[26]base_renta!$A$22:$I$1048576,3,0)</f>
        <v>-46.006833128621423</v>
      </c>
      <c r="AH98" s="33">
        <f>+VLOOKUP($A98,[26]base_renta!$A$22:$I$1048576,4,0)</f>
        <v>-152487.42150305334</v>
      </c>
      <c r="AI98" s="33">
        <f>+VLOOKUP($A98,[26]base_renta!$A$22:$I$1048576,5,0)</f>
        <v>-2.5303758220741783</v>
      </c>
      <c r="AJ98" s="33">
        <f>+VLOOKUP(A98,[24]BASE_TI!$A$2:$G$1048576,7,0)</f>
        <v>100.49582734143652</v>
      </c>
      <c r="AK98" s="33">
        <f>+VLOOKUP($A98,[26]base_renta!$A$22:$I$1048576,8,0)</f>
        <v>18.059134480990753</v>
      </c>
      <c r="AL98" s="18">
        <f>+VLOOKUP($A98,'[22]BASE PRODUCTIVIDAD'!$A$2:$H$1048576,8,0)</f>
        <v>93.80690160230462</v>
      </c>
      <c r="AM98" s="18">
        <f>+VLOOKUP($A98,'[22]BASE PRODUCTIVIDAD'!$A$2:$H$1048576,6,0)</f>
        <v>0.89385767616123257</v>
      </c>
      <c r="AN98" s="18">
        <f>+VLOOKUP($A98,'[22]BASE PRODUCTIVIDAD'!$A$2:$H$1048576,7,0)</f>
        <v>0.94161388654158029</v>
      </c>
      <c r="AO98" s="33">
        <f>+VLOOKUP($A98,[26]base_renta!$A$22:$I$1048576,9,0)</f>
        <v>-8386.8081826679336</v>
      </c>
      <c r="AP98" s="33">
        <f>+VLOOKUP(A98,[25]BASE_FISCAL!$A$2:$M$1048576,8,0)</f>
        <v>15.906683105563884</v>
      </c>
      <c r="AQ98" s="33">
        <f>+VLOOKUP(A98,[25]BASE_FISCAL!$A$2:$M$1048576,11,0)</f>
        <v>32.993852892046192</v>
      </c>
      <c r="AR98" s="33">
        <f>+VLOOKUP($A98,'[22]BASE PRODUCTIVIDAD'!$A$2:$I$1048576,9,0)</f>
        <v>84.327501198469406</v>
      </c>
      <c r="AS98" s="33">
        <f>+VLOOKUP($A98,'[22]BASE PRODUCTIVIDAD'!$A$2:$J$1048576,10,0)</f>
        <v>72.765337234365333</v>
      </c>
      <c r="AT98" s="33">
        <f>+VLOOKUP(A98,'[23]BASE OTROS'!$A$2:$G$1048576,7,0)</f>
        <v>193.52587991718426</v>
      </c>
      <c r="AU98" s="33">
        <f>+VLOOKUP($A98,'[21]BASE DIF'!$A$1:$I$1100,8,FALSE)</f>
        <v>2.6640076132249835E-2</v>
      </c>
      <c r="AV98" s="33">
        <f>+VLOOKUP($A98,'[21]BASE DIF'!$A$1:$I$1100,9,FALSE)</f>
        <v>2.912986899198855E-2</v>
      </c>
      <c r="AW98" s="33">
        <f>+VLOOKUP(A98,[25]BASE_FISCAL!$A$2:$M$1048576,9,0)</f>
        <v>18.635374511994648</v>
      </c>
      <c r="AX98" s="33">
        <f>+VLOOKUP(A98,[25]BASE_FISCAL!$A$2:$M$1048576,10,0)</f>
        <v>44.877918365511697</v>
      </c>
      <c r="AY98" s="33">
        <f>+VLOOKUP($A98,'[21]BASE DIF'!$A$1:$K$1110,10,FALSE)</f>
        <v>-1.5925561972395662E-2</v>
      </c>
      <c r="AZ98" s="33">
        <f>+VLOOKUP($A98,'[21]BASE DIF'!$A$1:$K$1110,11,FALSE)</f>
        <v>-1.3360598908711961E-2</v>
      </c>
      <c r="BA98" s="33">
        <f>+VLOOKUP($A98,'[21]BASE DIF'!$A$1:$M$1110,12,FALSE)</f>
        <v>3.4270260193227653E-3</v>
      </c>
      <c r="BB98" s="33">
        <f>+VLOOKUP($A98,'[21]BASE DIF'!$A$1:$M$1110,13,FALSE)</f>
        <v>5.9919890830064659E-3</v>
      </c>
      <c r="BC98" s="33">
        <f>+VLOOKUP(A98,'[23]BASE OTROS'!$A$2:$H$1048576,8,0)</f>
        <v>121.25721874999998</v>
      </c>
      <c r="BD98" s="73">
        <f>+VLOOKUP(A98,[24]BASE_TI!$A$2:$H$1048576,8,0)</f>
        <v>146.69137269196378</v>
      </c>
    </row>
    <row r="99" spans="1:58" x14ac:dyDescent="0.25">
      <c r="A99" s="35">
        <v>43617</v>
      </c>
      <c r="B99" s="33">
        <f>+VLOOKUP(A99,[20]DEPENDIENTE!$D:$E,2,0)</f>
        <v>126.5600639065086</v>
      </c>
      <c r="C99" s="33">
        <f>+VLOOKUP(A99,[20]DEPENDIENTE!$J:$K,2,0)</f>
        <v>142.35465855966257</v>
      </c>
      <c r="D99" s="33">
        <f>+VLOOKUP(A99,'[21]BASE DIF'!$A$2:$G$1048576,2,0)</f>
        <v>4.6733193487288549E-2</v>
      </c>
      <c r="E99" s="33">
        <f>+VLOOKUP(A99,'[21]BASE DIF'!$A$2:$G$1048576,3,0)</f>
        <v>5.8529665390016916E-3</v>
      </c>
      <c r="F99" s="59">
        <f>+VLOOKUP(A99,'[21]BASE DIF'!$A$2:$G$1048576,4,0)</f>
        <v>1.1517968868746786E-2</v>
      </c>
      <c r="G99" s="18">
        <f>+VLOOKUP($A99,'[22]BASE PRODUCTIVIDAD'!$A$2:$H$1048576,2,0)</f>
        <v>81.195273011731032</v>
      </c>
      <c r="H99" s="33">
        <f>+VLOOKUP(A99,[24]BASE_TI!$A$2:$G$1048576,2,0)</f>
        <v>88.123625562413253</v>
      </c>
      <c r="I99" s="33">
        <f>+VLOOKUP(A99,[24]BASE_TI!$A$2:$G$1048576,3,0)</f>
        <v>103.56765499828684</v>
      </c>
      <c r="J99" s="33">
        <f>+VLOOKUP(A99,[24]BASE_TI!$A$2:$G$1048576,4,0)</f>
        <v>86.815542606787659</v>
      </c>
      <c r="K99" s="33">
        <f>+VLOOKUP(A99,'[23]BASE OTROS'!$A$2:$F$1048576,5,0)</f>
        <v>38.243426837311169</v>
      </c>
      <c r="L99" s="33">
        <f>+VLOOKUP(A99,[25]BASE_FISCAL!$A$2:$G$1048576,5,0)</f>
        <v>138.99691289830929</v>
      </c>
      <c r="M99" s="33">
        <f>+VLOOKUP(A99,[25]BASE_FISCAL!$A$2:$M$1048576,6,0)</f>
        <v>18.825785123207684</v>
      </c>
      <c r="N99" s="82">
        <f>+VLOOKUP($A99,[25]BASE_FISCAL!$A$2:$G$1048576,2,0)</f>
        <v>186.08028493952614</v>
      </c>
      <c r="O99" s="33">
        <f>+VLOOKUP($A99,[25]BASE_FISCAL!$A$2:$G$1048576,3,0)</f>
        <v>459.85566547058158</v>
      </c>
      <c r="P99" s="33">
        <f>+VLOOKUP($A99,[25]BASE_FISCAL!$A$2:$G$1048576,4,0)</f>
        <v>332.45344131319342</v>
      </c>
      <c r="Q99" s="18">
        <f>+VLOOKUP(A99,'[23]BASE OTROS'!$A$2:$F$1048576,2,0)</f>
        <v>49.651168869347792</v>
      </c>
      <c r="R99" s="33">
        <f>+VLOOKUP(A99,'[23]BASE OTROS'!$A$2:$D$1048576,4,0)</f>
        <v>33.06757450345242</v>
      </c>
      <c r="S99" s="33">
        <f>+VLOOKUP(A99,'[23]BASE OTROS'!$A$2:$D$1048576,3,0)</f>
        <v>2.197962130919922</v>
      </c>
      <c r="T99" s="33">
        <f>+VLOOKUP(A99,[25]BASE_FISCAL!$A$2:$G$1048576,7,0)</f>
        <v>63.471250926843666</v>
      </c>
      <c r="U99" s="18">
        <f>+VLOOKUP($A99,'[22]BASE PRODUCTIVIDAD'!$A$2:$J$1048576,3,0)</f>
        <v>74.618466159437475</v>
      </c>
      <c r="V99" s="33">
        <f>+VLOOKUP(A99,'[21]BASE DIF'!$A$2:$G$1048576,5,0)</f>
        <v>-1.5673486840453776E-2</v>
      </c>
      <c r="W99" s="33">
        <f>+VLOOKUP(A99,'[21]BASE DIF'!$A$2:$G$1048576,6,0)</f>
        <v>-2.4559468850463784E-2</v>
      </c>
      <c r="X99" s="33">
        <f>+VLOOKUP(A99,'[21]BASE DIF'!$A$2:$G$1048576,7,0)</f>
        <v>6.1312912206579195E-3</v>
      </c>
      <c r="Y99" s="33">
        <f>+VLOOKUP($A99,[26]base_renta!$A$22:$I$1048576,6,0)</f>
        <v>22.363985546578494</v>
      </c>
      <c r="Z99" s="33">
        <f>+VLOOKUP($A99,[26]base_renta!$A$22:$I$1048576,7,0)</f>
        <v>41.346021644526651</v>
      </c>
      <c r="AA99" s="33">
        <f>+VLOOKUP(A99,'[23]BASE OTROS'!$A$2:$F$1048576,6,0)</f>
        <v>5.7917430925854578</v>
      </c>
      <c r="AB99" s="18">
        <f>+VLOOKUP($A99,'[22]BASE PRODUCTIVIDAD'!$A$2:$H$1048576,4,0)</f>
        <v>0.94964101738092299</v>
      </c>
      <c r="AC99" s="18">
        <f>+VLOOKUP($A99,'[22]BASE PRODUCTIVIDAD'!$A$2:$H$1048576,5,0)</f>
        <v>0.9712516358042661</v>
      </c>
      <c r="AD99" s="33">
        <f>+VLOOKUP(A99,[24]BASE_TI!$A:$G,5,0)</f>
        <v>62.48522517917835</v>
      </c>
      <c r="AE99" s="33">
        <f>+VLOOKUP(A99,[24]BASE_TI!$A:$G,6,0)</f>
        <v>67.787309088154046</v>
      </c>
      <c r="AF99" s="33">
        <f>+VLOOKUP($A99,[26]base_renta!$A$22:$I$1048576,2,0)</f>
        <v>-10.339901660288843</v>
      </c>
      <c r="AG99" s="33">
        <f>+VLOOKUP($A99,[26]base_renta!$A$22:$I$1048576,3,0)</f>
        <v>-47.181440300462071</v>
      </c>
      <c r="AH99" s="33">
        <f>+VLOOKUP($A99,[26]base_renta!$A$22:$I$1048576,4,0)</f>
        <v>-152919.34998836106</v>
      </c>
      <c r="AI99" s="33">
        <f>+VLOOKUP($A99,[26]base_renta!$A$22:$I$1048576,5,0)</f>
        <v>-2.594979216525414</v>
      </c>
      <c r="AJ99" s="33">
        <f>+VLOOKUP(A99,[24]BASE_TI!$A$2:$G$1048576,7,0)</f>
        <v>104.61234891510843</v>
      </c>
      <c r="AK99" s="33">
        <f>+VLOOKUP($A99,[26]base_renta!$A$22:$I$1048576,8,0)</f>
        <v>18.982036097948157</v>
      </c>
      <c r="AL99" s="18">
        <f>+VLOOKUP($A99,'[22]BASE PRODUCTIVIDAD'!$A$2:$H$1048576,8,0)</f>
        <v>94.133032612591123</v>
      </c>
      <c r="AM99" s="18">
        <f>+VLOOKUP($A99,'[22]BASE PRODUCTIVIDAD'!$A$2:$H$1048576,6,0)</f>
        <v>0.89276535972003612</v>
      </c>
      <c r="AN99" s="18">
        <f>+VLOOKUP($A99,'[22]BASE PRODUCTIVIDAD'!$A$2:$H$1048576,7,0)</f>
        <v>0.94597099865182865</v>
      </c>
      <c r="AO99" s="33">
        <f>+VLOOKUP($A99,[26]base_renta!$A$22:$I$1048576,9,0)</f>
        <v>-8410.5642493598589</v>
      </c>
      <c r="AP99" s="33">
        <f>+VLOOKUP(A99,[25]BASE_FISCAL!$A$2:$M$1048576,8,0)</f>
        <v>16.016598266022118</v>
      </c>
      <c r="AQ99" s="33">
        <f>+VLOOKUP(A99,[25]BASE_FISCAL!$A$2:$M$1048576,11,0)</f>
        <v>32.767364971722571</v>
      </c>
      <c r="AR99" s="33">
        <f>+VLOOKUP($A99,'[22]BASE PRODUCTIVIDAD'!$A$2:$I$1048576,9,0)</f>
        <v>83.207670836921437</v>
      </c>
      <c r="AS99" s="33">
        <f>+VLOOKUP($A99,'[22]BASE PRODUCTIVIDAD'!$A$2:$J$1048576,10,0)</f>
        <v>73.499803961517898</v>
      </c>
      <c r="AT99" s="33">
        <f>+VLOOKUP(A99,'[23]BASE OTROS'!$A$2:$G$1048576,7,0)</f>
        <v>185.72108036890646</v>
      </c>
      <c r="AU99" s="33">
        <f>+VLOOKUP($A99,'[21]BASE DIF'!$A$1:$I$1100,8,FALSE)</f>
        <v>2.6864293543970907E-2</v>
      </c>
      <c r="AV99" s="33">
        <f>+VLOOKUP($A99,'[21]BASE DIF'!$A$1:$I$1100,9,FALSE)</f>
        <v>2.8024662774389419E-2</v>
      </c>
      <c r="AW99" s="33">
        <f>+VLOOKUP(A99,[25]BASE_FISCAL!$A$2:$M$1048576,9,0)</f>
        <v>18.365454441278395</v>
      </c>
      <c r="AX99" s="33">
        <f>+VLOOKUP(A99,[25]BASE_FISCAL!$A$2:$M$1048576,10,0)</f>
        <v>45.393319579792561</v>
      </c>
      <c r="AY99" s="33">
        <f>+VLOOKUP($A99,'[21]BASE DIF'!$A$1:$K$1110,10,FALSE)</f>
        <v>-1.5375496702132743E-2</v>
      </c>
      <c r="AZ99" s="33">
        <f>+VLOOKUP($A99,'[21]BASE DIF'!$A$1:$K$1110,11,FALSE)</f>
        <v>-1.4179155196959073E-2</v>
      </c>
      <c r="BA99" s="33">
        <f>+VLOOKUP($A99,'[21]BASE DIF'!$A$1:$M$1110,12,FALSE)</f>
        <v>3.1966113347579039E-3</v>
      </c>
      <c r="BB99" s="33">
        <f>+VLOOKUP($A99,'[21]BASE DIF'!$A$1:$M$1110,13,FALSE)</f>
        <v>4.3929528399315743E-3</v>
      </c>
      <c r="BC99" s="33">
        <f>+VLOOKUP(A99,'[23]BASE OTROS'!$A$2:$H$1048576,8,0)</f>
        <v>103.9440461538461</v>
      </c>
      <c r="BD99" s="73">
        <f>+VLOOKUP(A99,[24]BASE_TI!$A$2:$H$1048576,8,0)</f>
        <v>146.50248651018657</v>
      </c>
    </row>
    <row r="100" spans="1:58" x14ac:dyDescent="0.25">
      <c r="A100" s="35">
        <v>43709</v>
      </c>
      <c r="B100" s="33">
        <f>+VLOOKUP(A100,[20]DEPENDIENTE!$D:$E,2,0)</f>
        <v>128.52327746416731</v>
      </c>
      <c r="C100" s="33">
        <f>+VLOOKUP(A100,[20]DEPENDIENTE!$J:$K,2,0)</f>
        <v>146.19733643972506</v>
      </c>
      <c r="D100" s="33">
        <f>+VLOOKUP(A100,'[21]BASE DIF'!$A$2:$G$1048576,2,0)</f>
        <v>4.248279213323336E-2</v>
      </c>
      <c r="E100" s="33">
        <f>+VLOOKUP(A100,'[21]BASE DIF'!$A$2:$G$1048576,3,0)</f>
        <v>3.0169081861828317E-3</v>
      </c>
      <c r="F100" s="59">
        <f>+VLOOKUP(A100,'[21]BASE DIF'!$A$2:$G$1048576,4,0)</f>
        <v>6.5147782653618425E-3</v>
      </c>
      <c r="G100" s="18">
        <f>+VLOOKUP($A100,'[22]BASE PRODUCTIVIDAD'!$A$2:$H$1048576,2,0)</f>
        <v>80.251832650284044</v>
      </c>
      <c r="H100" s="33">
        <f>+VLOOKUP(A100,[24]BASE_TI!$A$2:$G$1048576,2,0)</f>
        <v>85.482546973166166</v>
      </c>
      <c r="I100" s="33">
        <f>+VLOOKUP(A100,[24]BASE_TI!$A$2:$G$1048576,3,0)</f>
        <v>99.019432406872127</v>
      </c>
      <c r="J100" s="33">
        <f>+VLOOKUP(A100,[24]BASE_TI!$A$2:$G$1048576,4,0)</f>
        <v>81.868371585730799</v>
      </c>
      <c r="K100" s="33">
        <f>+VLOOKUP(A100,'[23]BASE OTROS'!$A$2:$F$1048576,5,0)</f>
        <v>38.609018780511697</v>
      </c>
      <c r="L100" s="33">
        <f>+VLOOKUP(A100,[25]BASE_FISCAL!$A$2:$G$1048576,5,0)</f>
        <v>140.62467526452349</v>
      </c>
      <c r="M100" s="33">
        <f>+VLOOKUP(A100,[25]BASE_FISCAL!$A$2:$M$1048576,6,0)</f>
        <v>18.847739000841596</v>
      </c>
      <c r="N100" s="82">
        <f>+VLOOKUP($A100,[25]BASE_FISCAL!$A$2:$G$1048576,2,0)</f>
        <v>185.75841735546013</v>
      </c>
      <c r="O100" s="33">
        <f>+VLOOKUP($A100,[25]BASE_FISCAL!$A$2:$G$1048576,3,0)</f>
        <v>467.61907164577201</v>
      </c>
      <c r="P100" s="33">
        <f>+VLOOKUP($A100,[25]BASE_FISCAL!$A$2:$G$1048576,4,0)</f>
        <v>287.50929038938966</v>
      </c>
      <c r="Q100" s="18">
        <f>+VLOOKUP(A100,'[23]BASE OTROS'!$A$2:$F$1048576,2,0)</f>
        <v>50.239684383008701</v>
      </c>
      <c r="R100" s="33">
        <f>+VLOOKUP(A100,'[23]BASE OTROS'!$A$2:$D$1048576,4,0)</f>
        <v>33.475767896416556</v>
      </c>
      <c r="S100" s="33">
        <f>+VLOOKUP(A100,'[23]BASE OTROS'!$A$2:$D$1048576,3,0)</f>
        <v>2.3057227834899505</v>
      </c>
      <c r="T100" s="33">
        <f>+VLOOKUP(A100,[25]BASE_FISCAL!$A$2:$G$1048576,7,0)</f>
        <v>63.244058044326067</v>
      </c>
      <c r="U100" s="18">
        <f>+VLOOKUP($A100,'[22]BASE PRODUCTIVIDAD'!$A$2:$J$1048576,3,0)</f>
        <v>75.764863961861067</v>
      </c>
      <c r="V100" s="33">
        <f>+VLOOKUP(A100,'[21]BASE DIF'!$A$2:$G$1048576,5,0)</f>
        <v>-2.0434314201924764E-2</v>
      </c>
      <c r="W100" s="33">
        <f>+VLOOKUP(A100,'[21]BASE DIF'!$A$2:$G$1048576,6,0)</f>
        <v>-2.8475749100343561E-2</v>
      </c>
      <c r="X100" s="33">
        <f>+VLOOKUP(A100,'[21]BASE DIF'!$A$2:$G$1048576,7,0)</f>
        <v>3.9914122973647714E-3</v>
      </c>
      <c r="Y100" s="33">
        <f>+VLOOKUP($A100,[26]base_renta!$A$22:$I$1048576,6,0)</f>
        <v>22.547993913905628</v>
      </c>
      <c r="Z100" s="33">
        <f>+VLOOKUP($A100,[26]base_renta!$A$22:$I$1048576,7,0)</f>
        <v>42.277182317028362</v>
      </c>
      <c r="AA100" s="33">
        <f>+VLOOKUP(A100,'[23]BASE OTROS'!$A$2:$F$1048576,6,0)</f>
        <v>5.8441507998276991</v>
      </c>
      <c r="AB100" s="18">
        <f>+VLOOKUP($A100,'[22]BASE PRODUCTIVIDAD'!$A$2:$H$1048576,4,0)</f>
        <v>0.94747882211138479</v>
      </c>
      <c r="AC100" s="18">
        <f>+VLOOKUP($A100,'[22]BASE PRODUCTIVIDAD'!$A$2:$H$1048576,5,0)</f>
        <v>0.97476648184920123</v>
      </c>
      <c r="AD100" s="33">
        <f>+VLOOKUP(A100,[24]BASE_TI!$A:$G,5,0)</f>
        <v>56.291662742008221</v>
      </c>
      <c r="AE100" s="33">
        <f>+VLOOKUP(A100,[24]BASE_TI!$A:$G,6,0)</f>
        <v>61.212148099242846</v>
      </c>
      <c r="AF100" s="33">
        <f>+VLOOKUP($A100,[26]base_renta!$A$22:$I$1048576,2,0)</f>
        <v>-10.026198444821089</v>
      </c>
      <c r="AG100" s="33">
        <f>+VLOOKUP($A100,[26]base_renta!$A$22:$I$1048576,3,0)</f>
        <v>-47.578387656630127</v>
      </c>
      <c r="AH100" s="33">
        <f>+VLOOKUP($A100,[26]base_renta!$A$22:$I$1048576,4,0)</f>
        <v>-151741.26952604353</v>
      </c>
      <c r="AI100" s="33">
        <f>+VLOOKUP($A100,[26]base_renta!$A$22:$I$1048576,5,0)</f>
        <v>-2.5253144217749837</v>
      </c>
      <c r="AJ100" s="33">
        <f>+VLOOKUP(A100,[24]BASE_TI!$A$2:$G$1048576,7,0)</f>
        <v>102.15234088825562</v>
      </c>
      <c r="AK100" s="33">
        <f>+VLOOKUP($A100,[26]base_renta!$A$22:$I$1048576,8,0)</f>
        <v>19.72918840312273</v>
      </c>
      <c r="AL100" s="18">
        <f>+VLOOKUP($A100,'[22]BASE PRODUCTIVIDAD'!$A$2:$H$1048576,8,0)</f>
        <v>95.060747831200644</v>
      </c>
      <c r="AM100" s="18">
        <f>+VLOOKUP($A100,'[22]BASE PRODUCTIVIDAD'!$A$2:$H$1048576,6,0)</f>
        <v>0.89792755529633106</v>
      </c>
      <c r="AN100" s="18">
        <f>+VLOOKUP($A100,'[22]BASE PRODUCTIVIDAD'!$A$2:$H$1048576,7,0)</f>
        <v>0.95668552945103813</v>
      </c>
      <c r="AO100" s="33">
        <f>+VLOOKUP($A100,[26]base_renta!$A$22:$I$1048576,9,0)</f>
        <v>-8053.9596902284629</v>
      </c>
      <c r="AP100" s="33">
        <f>+VLOOKUP(A100,[25]BASE_FISCAL!$A$2:$M$1048576,8,0)</f>
        <v>16.083160475714617</v>
      </c>
      <c r="AQ100" s="33">
        <f>+VLOOKUP(A100,[25]BASE_FISCAL!$A$2:$M$1048576,11,0)</f>
        <v>28.200857444653948</v>
      </c>
      <c r="AR100" s="33">
        <f>+VLOOKUP($A100,'[22]BASE PRODUCTIVIDAD'!$A$2:$I$1048576,9,0)</f>
        <v>82.288869559706299</v>
      </c>
      <c r="AS100" s="33">
        <f>+VLOOKUP($A100,'[22]BASE PRODUCTIVIDAD'!$A$2:$J$1048576,10,0)</f>
        <v>74.35564479311418</v>
      </c>
      <c r="AT100" s="33">
        <f>+VLOOKUP(A100,'[23]BASE OTROS'!$A$2:$G$1048576,7,0)</f>
        <v>178.58221971265451</v>
      </c>
      <c r="AU100" s="33">
        <f>+VLOOKUP($A100,'[21]BASE DIF'!$A$1:$I$1100,8,FALSE)</f>
        <v>2.185172235010735E-2</v>
      </c>
      <c r="AV100" s="33">
        <f>+VLOOKUP($A100,'[21]BASE DIF'!$A$1:$I$1100,9,FALSE)</f>
        <v>2.6128475517195882E-2</v>
      </c>
      <c r="AW100" s="33">
        <f>+VLOOKUP(A100,[25]BASE_FISCAL!$A$2:$M$1048576,9,0)</f>
        <v>18.185945241080898</v>
      </c>
      <c r="AX100" s="33">
        <f>+VLOOKUP(A100,[25]BASE_FISCAL!$A$2:$M$1048576,10,0)</f>
        <v>45.775243480831286</v>
      </c>
      <c r="AY100" s="33">
        <f>+VLOOKUP($A100,'[21]BASE DIF'!$A$1:$K$1110,10,FALSE)</f>
        <v>-1.763664123214774E-2</v>
      </c>
      <c r="AZ100" s="33">
        <f>+VLOOKUP($A100,'[21]BASE DIF'!$A$1:$K$1110,11,FALSE)</f>
        <v>-1.3375836051353548E-2</v>
      </c>
      <c r="BA100" s="33">
        <f>+VLOOKUP($A100,'[21]BASE DIF'!$A$1:$M$1110,12,FALSE)</f>
        <v>2.2158073911771048E-4</v>
      </c>
      <c r="BB100" s="33">
        <f>+VLOOKUP($A100,'[21]BASE DIF'!$A$1:$M$1110,13,FALSE)</f>
        <v>4.4823859199119021E-3</v>
      </c>
      <c r="BC100" s="33">
        <f>+VLOOKUP(A100,'[23]BASE OTROS'!$A$2:$H$1048576,8,0)</f>
        <v>89.939878787878783</v>
      </c>
      <c r="BD100" s="73">
        <f>+VLOOKUP(A100,[24]BASE_TI!$A$2:$H$1048576,8,0)</f>
        <v>140.29638515631905</v>
      </c>
    </row>
    <row r="101" spans="1:58" x14ac:dyDescent="0.25">
      <c r="A101" s="35">
        <v>43800</v>
      </c>
      <c r="B101" s="33">
        <f>+VLOOKUP(A101,[20]DEPENDIENTE!$D:$E,2,0)</f>
        <v>130.81092443934628</v>
      </c>
      <c r="C101" s="33">
        <f>+VLOOKUP(A101,[20]DEPENDIENTE!$J:$K,2,0)</f>
        <v>148.87070698799411</v>
      </c>
      <c r="D101" s="33">
        <f>+VLOOKUP(A101,'[21]BASE DIF'!$A$2:$G$1048576,2,0)</f>
        <v>4.3382224345892118E-2</v>
      </c>
      <c r="E101" s="33">
        <f>+VLOOKUP(A101,'[21]BASE DIF'!$A$2:$G$1048576,3,0)</f>
        <v>8.3510317533007639E-3</v>
      </c>
      <c r="F101" s="59">
        <f>+VLOOKUP(A101,'[21]BASE DIF'!$A$2:$G$1048576,4,0)</f>
        <v>5.9671473061859714E-3</v>
      </c>
      <c r="G101" s="18">
        <f>+VLOOKUP($A101,'[22]BASE PRODUCTIVIDAD'!$A$2:$H$1048576,2,0)</f>
        <v>80.542937666576663</v>
      </c>
      <c r="H101" s="33">
        <f>+VLOOKUP(A101,[24]BASE_TI!$A$2:$G$1048576,2,0)</f>
        <v>86.291943708613488</v>
      </c>
      <c r="I101" s="33">
        <f>+VLOOKUP(A101,[24]BASE_TI!$A$2:$G$1048576,3,0)</f>
        <v>99.579474537047759</v>
      </c>
      <c r="J101" s="33">
        <f>+VLOOKUP(A101,[24]BASE_TI!$A$2:$G$1048576,4,0)</f>
        <v>82.228662067165303</v>
      </c>
      <c r="K101" s="33">
        <f>+VLOOKUP(A101,'[23]BASE OTROS'!$A$2:$F$1048576,5,0)</f>
        <v>38.126628416838429</v>
      </c>
      <c r="L101" s="33">
        <f>+VLOOKUP(A101,[25]BASE_FISCAL!$A$2:$G$1048576,5,0)</f>
        <v>142.15200000000021</v>
      </c>
      <c r="M101" s="33">
        <f>+VLOOKUP(A101,[25]BASE_FISCAL!$A$2:$M$1048576,6,0)</f>
        <v>18.809245311979026</v>
      </c>
      <c r="N101" s="82">
        <f>+VLOOKUP($A101,[25]BASE_FISCAL!$A$2:$G$1048576,2,0)</f>
        <v>193.12085457497858</v>
      </c>
      <c r="O101" s="33">
        <f>+VLOOKUP($A101,[25]BASE_FISCAL!$A$2:$G$1048576,3,0)</f>
        <v>469.10469194167712</v>
      </c>
      <c r="P101" s="33">
        <f>+VLOOKUP($A101,[25]BASE_FISCAL!$A$2:$G$1048576,4,0)</f>
        <v>319.42936837455215</v>
      </c>
      <c r="Q101" s="18">
        <f>+VLOOKUP(A101,'[23]BASE OTROS'!$A$2:$F$1048576,2,0)</f>
        <v>50.559713372958349</v>
      </c>
      <c r="R101" s="33">
        <f>+VLOOKUP(A101,'[23]BASE OTROS'!$A$2:$D$1048576,4,0)</f>
        <v>33.447590414497519</v>
      </c>
      <c r="S101" s="33">
        <f>+VLOOKUP(A101,'[23]BASE OTROS'!$A$2:$D$1048576,3,0)</f>
        <v>2.161638912340845</v>
      </c>
      <c r="T101" s="33">
        <f>+VLOOKUP(A101,[25]BASE_FISCAL!$A$2:$G$1048576,7,0)</f>
        <v>63.080489076896342</v>
      </c>
      <c r="U101" s="18">
        <f>+VLOOKUP($A101,'[22]BASE PRODUCTIVIDAD'!$A$2:$J$1048576,3,0)</f>
        <v>74.709409084022468</v>
      </c>
      <c r="V101" s="33">
        <f>+VLOOKUP(A101,'[21]BASE DIF'!$A$2:$G$1048576,5,0)</f>
        <v>-1.2347920484349073E-2</v>
      </c>
      <c r="W101" s="33">
        <f>+VLOOKUP(A101,'[21]BASE DIF'!$A$2:$G$1048576,6,0)</f>
        <v>-2.1353878724215791E-2</v>
      </c>
      <c r="X101" s="33">
        <f>+VLOOKUP(A101,'[21]BASE DIF'!$A$2:$G$1048576,7,0)</f>
        <v>1.0068535400795775E-2</v>
      </c>
      <c r="Y101" s="33">
        <f>+VLOOKUP($A101,[26]base_renta!$A$22:$I$1048576,6,0)</f>
        <v>22.847201066285859</v>
      </c>
      <c r="Z101" s="33">
        <f>+VLOOKUP($A101,[26]base_renta!$A$22:$I$1048576,7,0)</f>
        <v>42.91339273091134</v>
      </c>
      <c r="AA101" s="33">
        <f>+VLOOKUP(A101,'[23]BASE OTROS'!$A$2:$F$1048576,6,0)</f>
        <v>5.8380064539796539</v>
      </c>
      <c r="AB101" s="18">
        <f>+VLOOKUP($A101,'[22]BASE PRODUCTIVIDAD'!$A$2:$H$1048576,4,0)</f>
        <v>0.93824723002543986</v>
      </c>
      <c r="AC101" s="18">
        <f>+VLOOKUP($A101,'[22]BASE PRODUCTIVIDAD'!$A$2:$H$1048576,5,0)</f>
        <v>0.97103028352915444</v>
      </c>
      <c r="AD101" s="33">
        <f>+VLOOKUP(A101,[24]BASE_TI!$A:$G,5,0)</f>
        <v>56.094746667808344</v>
      </c>
      <c r="AE101" s="33">
        <f>+VLOOKUP(A101,[24]BASE_TI!$A:$G,6,0)</f>
        <v>61.163777178763354</v>
      </c>
      <c r="AF101" s="33">
        <f>+VLOOKUP($A101,[26]base_renta!$A$22:$I$1048576,2,0)</f>
        <v>-9.4074874618791995</v>
      </c>
      <c r="AG101" s="33">
        <f>+VLOOKUP($A101,[26]base_renta!$A$22:$I$1048576,3,0)</f>
        <v>-48.884914336855999</v>
      </c>
      <c r="AH101" s="33">
        <f>+VLOOKUP($A101,[26]base_renta!$A$22:$I$1048576,4,0)</f>
        <v>-154809.93416348065</v>
      </c>
      <c r="AI101" s="33">
        <f>+VLOOKUP($A101,[26]base_renta!$A$22:$I$1048576,5,0)</f>
        <v>-2.3634279149149333</v>
      </c>
      <c r="AJ101" s="33">
        <f>+VLOOKUP(A101,[24]BASE_TI!$A$2:$G$1048576,7,0)</f>
        <v>101.85299106583383</v>
      </c>
      <c r="AK101" s="33">
        <f>+VLOOKUP($A101,[26]base_renta!$A$22:$I$1048576,8,0)</f>
        <v>20.066191664625492</v>
      </c>
      <c r="AL101" s="18">
        <f>+VLOOKUP($A101,'[22]BASE PRODUCTIVIDAD'!$A$2:$H$1048576,8,0)</f>
        <v>95.262002312884647</v>
      </c>
      <c r="AM101" s="18">
        <f>+VLOOKUP($A101,'[22]BASE PRODUCTIVIDAD'!$A$2:$H$1048576,6,0)</f>
        <v>0.89650231143754677</v>
      </c>
      <c r="AN101" s="18">
        <f>+VLOOKUP($A101,'[22]BASE PRODUCTIVIDAD'!$A$2:$H$1048576,7,0)</f>
        <v>0.96010039537573655</v>
      </c>
      <c r="AO101" s="33">
        <f>+VLOOKUP($A101,[26]base_renta!$A$22:$I$1048576,9,0)</f>
        <v>-7484.5609299198914</v>
      </c>
      <c r="AP101" s="33">
        <f>+VLOOKUP(A101,[25]BASE_FISCAL!$A$2:$M$1048576,8,0)</f>
        <v>16.131199331838484</v>
      </c>
      <c r="AQ101" s="33">
        <f>+VLOOKUP(A101,[25]BASE_FISCAL!$A$2:$M$1048576,11,0)</f>
        <v>30.987498503588558</v>
      </c>
      <c r="AR101" s="33">
        <f>+VLOOKUP($A101,'[22]BASE PRODUCTIVIDAD'!$A$2:$I$1048576,9,0)</f>
        <v>81.465063314485349</v>
      </c>
      <c r="AS101" s="33">
        <f>+VLOOKUP($A101,'[22]BASE PRODUCTIVIDAD'!$A$2:$J$1048576,10,0)</f>
        <v>74.759546873273138</v>
      </c>
      <c r="AT101" s="33">
        <f>+VLOOKUP(A101,'[23]BASE OTROS'!$A$2:$G$1048576,7,0)</f>
        <v>177.17043101825709</v>
      </c>
      <c r="AU101" s="33">
        <f>+VLOOKUP($A101,'[21]BASE DIF'!$A$1:$I$1100,8,FALSE)</f>
        <v>2.6761528098051657E-2</v>
      </c>
      <c r="AV101" s="33">
        <f>+VLOOKUP($A101,'[21]BASE DIF'!$A$1:$I$1100,9,FALSE)</f>
        <v>3.0221992195898939E-2</v>
      </c>
      <c r="AW101" s="33">
        <f>+VLOOKUP(A101,[25]BASE_FISCAL!$A$2:$M$1048576,9,0)</f>
        <v>18.728792508925292</v>
      </c>
      <c r="AX101" s="33">
        <f>+VLOOKUP(A101,[25]BASE_FISCAL!$A$2:$M$1048576,10,0)</f>
        <v>45.491271242205777</v>
      </c>
      <c r="AY101" s="33">
        <f>+VLOOKUP($A101,'[21]BASE DIF'!$A$1:$K$1110,10,FALSE)</f>
        <v>-9.9093323925688107E-3</v>
      </c>
      <c r="AZ101" s="33">
        <f>+VLOOKUP($A101,'[21]BASE DIF'!$A$1:$K$1110,11,FALSE)</f>
        <v>-6.4987537105384921E-3</v>
      </c>
      <c r="BA101" s="33">
        <f>+VLOOKUP($A101,'[21]BASE DIF'!$A$1:$M$1110,12,FALSE)</f>
        <v>7.8077107092568987E-3</v>
      </c>
      <c r="BB101" s="33">
        <f>+VLOOKUP($A101,'[21]BASE DIF'!$A$1:$M$1110,13,FALSE)</f>
        <v>1.1218289391287217E-2</v>
      </c>
      <c r="BC101" s="33">
        <f>+VLOOKUP(A101,'[23]BASE OTROS'!$A$2:$H$1048576,8,0)</f>
        <v>82.575484848484848</v>
      </c>
      <c r="BD101" s="73">
        <f>+VLOOKUP(A101,[24]BASE_TI!$A$2:$H$1048576,8,0)</f>
        <v>141.83158242910952</v>
      </c>
    </row>
    <row r="102" spans="1:58" x14ac:dyDescent="0.25">
      <c r="A102" s="35">
        <v>43891</v>
      </c>
      <c r="B102" s="33">
        <f>+VLOOKUP(A102,[20]DEPENDIENTE!$D:$E,2,0)</f>
        <v>133.5806625071157</v>
      </c>
      <c r="C102" s="33">
        <f>+VLOOKUP(A102,[20]DEPENDIENTE!$J:$K,2,0)</f>
        <v>152.81279169014721</v>
      </c>
      <c r="D102" s="33">
        <f>+VLOOKUP(A102,'[21]BASE DIF'!$A$2:$G$1048576,2,0)</f>
        <v>4.8458848669056698E-2</v>
      </c>
      <c r="E102" s="33">
        <f>+VLOOKUP(A102,'[21]BASE DIF'!$A$2:$G$1048576,3,0)</f>
        <v>1.3260466861849673E-2</v>
      </c>
      <c r="F102" s="59">
        <f>+VLOOKUP(A102,'[21]BASE DIF'!$A$2:$G$1048576,4,0)</f>
        <v>7.422773558350082E-3</v>
      </c>
      <c r="G102" s="18">
        <f>+VLOOKUP($A102,'[22]BASE PRODUCTIVIDAD'!$A$2:$H$1048576,2,0)</f>
        <v>79.973145272723428</v>
      </c>
      <c r="H102" s="33">
        <f>+VLOOKUP(A102,[24]BASE_TI!$A$2:$G$1048576,2,0)</f>
        <v>74.929086752887741</v>
      </c>
      <c r="I102" s="33">
        <f>+VLOOKUP(A102,[24]BASE_TI!$A$2:$G$1048576,3,0)</f>
        <v>91.233533655919445</v>
      </c>
      <c r="J102" s="33">
        <f>+VLOOKUP(A102,[24]BASE_TI!$A$2:$G$1048576,4,0)</f>
        <v>66.383005882715565</v>
      </c>
      <c r="K102" s="33">
        <f>+VLOOKUP(A102,'[23]BASE OTROS'!$A$2:$F$1048576,5,0)</f>
        <v>37.536825996296322</v>
      </c>
      <c r="L102" s="33">
        <f>+VLOOKUP(A102,[25]BASE_FISCAL!$A$2:$G$1048576,5,0)</f>
        <v>142.16778594220239</v>
      </c>
      <c r="M102" s="33">
        <f>+VLOOKUP(A102,[25]BASE_FISCAL!$A$2:$M$1048576,6,0)</f>
        <v>18.631432752855297</v>
      </c>
      <c r="N102" s="82">
        <f>+VLOOKUP($A102,[25]BASE_FISCAL!$A$2:$G$1048576,2,0)</f>
        <v>195.23002948413691</v>
      </c>
      <c r="O102" s="33">
        <f>+VLOOKUP($A102,[25]BASE_FISCAL!$A$2:$G$1048576,3,0)</f>
        <v>480.62852758516578</v>
      </c>
      <c r="P102" s="33">
        <f>+VLOOKUP($A102,[25]BASE_FISCAL!$A$2:$G$1048576,4,0)</f>
        <v>343.96214490765362</v>
      </c>
      <c r="Q102" s="18">
        <f>+VLOOKUP(A102,'[23]BASE OTROS'!$A$2:$F$1048576,2,0)</f>
        <v>52.397912933337935</v>
      </c>
      <c r="R102" s="33">
        <f>+VLOOKUP(A102,'[23]BASE OTROS'!$A$2:$D$1048576,4,0)</f>
        <v>35.22812436393766</v>
      </c>
      <c r="S102" s="33">
        <f>+VLOOKUP(A102,'[23]BASE OTROS'!$A$2:$D$1048576,3,0)</f>
        <v>2.4914383826094939</v>
      </c>
      <c r="T102" s="33">
        <f>+VLOOKUP(A102,[25]BASE_FISCAL!$A$2:$G$1048576,7,0)</f>
        <v>62.836514158286697</v>
      </c>
      <c r="U102" s="18">
        <f>+VLOOKUP($A102,'[22]BASE PRODUCTIVIDAD'!$A$2:$J$1048576,3,0)</f>
        <v>75.331927668375528</v>
      </c>
      <c r="V102" s="33">
        <f>+VLOOKUP(A102,'[21]BASE DIF'!$A$2:$G$1048576,5,0)</f>
        <v>-6.1423715034900628E-3</v>
      </c>
      <c r="W102" s="33">
        <f>+VLOOKUP(A102,'[21]BASE DIF'!$A$2:$G$1048576,6,0)</f>
        <v>-1.479526932030284E-2</v>
      </c>
      <c r="X102" s="33">
        <f>+VLOOKUP(A102,'[21]BASE DIF'!$A$2:$G$1048576,7,0)</f>
        <v>1.7146780162123454E-2</v>
      </c>
      <c r="Y102" s="33">
        <f>+VLOOKUP($A102,[26]base_renta!$A$22:$I$1048576,6,0)</f>
        <v>23.319236648685411</v>
      </c>
      <c r="Z102" s="33">
        <f>+VLOOKUP($A102,[26]base_renta!$A$22:$I$1048576,7,0)</f>
        <v>44.334096682259833</v>
      </c>
      <c r="AA102" s="33">
        <f>+VLOOKUP(A102,'[23]BASE OTROS'!$A$2:$F$1048576,6,0)</f>
        <v>5.7149906712063032</v>
      </c>
      <c r="AB102" s="18">
        <f>+VLOOKUP($A102,'[22]BASE PRODUCTIVIDAD'!$A$2:$H$1048576,4,0)</f>
        <v>0.9388561854860541</v>
      </c>
      <c r="AC102" s="18">
        <f>+VLOOKUP($A102,'[22]BASE PRODUCTIVIDAD'!$A$2:$H$1048576,5,0)</f>
        <v>0.96728230162043627</v>
      </c>
      <c r="AD102" s="33">
        <f>+VLOOKUP(A102,[24]BASE_TI!$A:$G,5,0)</f>
        <v>40.548984144261176</v>
      </c>
      <c r="AE102" s="33">
        <f>+VLOOKUP(A102,[24]BASE_TI!$A:$G,6,0)</f>
        <v>49.64782356263796</v>
      </c>
      <c r="AF102" s="33">
        <f>+VLOOKUP($A102,[26]base_renta!$A$22:$I$1048576,2,0)</f>
        <v>-8.5321976651127116</v>
      </c>
      <c r="AG102" s="33">
        <f>+VLOOKUP($A102,[26]base_renta!$A$22:$I$1048576,3,0)</f>
        <v>-47.516298610519627</v>
      </c>
      <c r="AH102" s="33">
        <f>+VLOOKUP($A102,[26]base_renta!$A$22:$I$1048576,4,0)</f>
        <v>-147104.61384269694</v>
      </c>
      <c r="AI102" s="33">
        <f>+VLOOKUP($A102,[26]base_renta!$A$22:$I$1048576,5,0)</f>
        <v>-2.0884179631236446</v>
      </c>
      <c r="AJ102" s="33">
        <f>+VLOOKUP(A102,[24]BASE_TI!$A$2:$G$1048576,7,0)</f>
        <v>96.190656453577745</v>
      </c>
      <c r="AK102" s="33">
        <f>+VLOOKUP($A102,[26]base_renta!$A$22:$I$1048576,8,0)</f>
        <v>21.014860033574418</v>
      </c>
      <c r="AL102" s="18">
        <f>+VLOOKUP($A102,'[22]BASE PRODUCTIVIDAD'!$A$2:$H$1048576,8,0)</f>
        <v>96.08006915504933</v>
      </c>
      <c r="AM102" s="18">
        <f>+VLOOKUP($A102,'[22]BASE PRODUCTIVIDAD'!$A$2:$H$1048576,6,0)</f>
        <v>0.90072452840743955</v>
      </c>
      <c r="AN102" s="18">
        <f>+VLOOKUP($A102,'[22]BASE PRODUCTIVIDAD'!$A$2:$H$1048576,7,0)</f>
        <v>0.96134203287510434</v>
      </c>
      <c r="AO102" s="33">
        <f>+VLOOKUP($A102,[26]base_renta!$A$22:$I$1048576,9,0)</f>
        <v>-6465.4850438927288</v>
      </c>
      <c r="AP102" s="33">
        <f>+VLOOKUP(A102,[25]BASE_FISCAL!$A$2:$M$1048576,8,0)</f>
        <v>16.114883292212749</v>
      </c>
      <c r="AQ102" s="33">
        <f>+VLOOKUP(A102,[25]BASE_FISCAL!$A$2:$M$1048576,11,0)</f>
        <v>33.34666943088375</v>
      </c>
      <c r="AR102" s="33">
        <f>+VLOOKUP($A102,'[22]BASE PRODUCTIVIDAD'!$A$2:$I$1048576,9,0)</f>
        <v>80.488095258702444</v>
      </c>
      <c r="AS102" s="33">
        <f>+VLOOKUP($A102,'[22]BASE PRODUCTIVIDAD'!$A$2:$J$1048576,10,0)</f>
        <v>75.104747901081438</v>
      </c>
      <c r="AT102" s="33">
        <f>+VLOOKUP(A102,'[23]BASE OTROS'!$A$2:$G$1048576,7,0)</f>
        <v>229.32292490118576</v>
      </c>
      <c r="AU102" s="33">
        <f>+VLOOKUP($A102,'[21]BASE DIF'!$A$1:$I$1100,8,FALSE)</f>
        <v>3.391893313065919E-2</v>
      </c>
      <c r="AV102" s="33">
        <f>+VLOOKUP($A102,'[21]BASE DIF'!$A$1:$I$1100,9,FALSE)</f>
        <v>3.2009553637992294E-2</v>
      </c>
      <c r="AW102" s="33">
        <f>+VLOOKUP(A102,[25]BASE_FISCAL!$A$2:$M$1048576,9,0)</f>
        <v>18.92033766526756</v>
      </c>
      <c r="AX102" s="33">
        <f>+VLOOKUP(A102,[25]BASE_FISCAL!$A$2:$M$1048576,10,0)</f>
        <v>46.575666049646379</v>
      </c>
      <c r="AY102" s="33">
        <f>+VLOOKUP($A102,'[21]BASE DIF'!$A$1:$K$1110,10,FALSE)</f>
        <v>-9.5950647694608669E-3</v>
      </c>
      <c r="AZ102" s="33">
        <f>+VLOOKUP($A102,'[21]BASE DIF'!$A$1:$K$1110,11,FALSE)</f>
        <v>-1.1456216524292902E-2</v>
      </c>
      <c r="BA102" s="33">
        <f>+VLOOKUP($A102,'[21]BASE DIF'!$A$1:$M$1110,12,FALSE)</f>
        <v>1.3337227720657707E-2</v>
      </c>
      <c r="BB102" s="33">
        <f>+VLOOKUP($A102,'[21]BASE DIF'!$A$1:$M$1110,13,FALSE)</f>
        <v>1.1476075965825672E-2</v>
      </c>
      <c r="BC102" s="33">
        <f>+VLOOKUP(A102,'[23]BASE OTROS'!$A$2:$H$1048576,8,0)</f>
        <v>124.84266153846154</v>
      </c>
      <c r="BD102" s="73">
        <f>+VLOOKUP(A102,[24]BASE_TI!$A$2:$H$1048576,8,0)</f>
        <v>131.43074253986182</v>
      </c>
    </row>
    <row r="103" spans="1:58" x14ac:dyDescent="0.25">
      <c r="A103" s="35">
        <v>43983</v>
      </c>
      <c r="B103" s="33">
        <f>+VLOOKUP(A103,[20]DEPENDIENTE!$D:$E,2,0)</f>
        <v>140.08612049446683</v>
      </c>
      <c r="C103" s="33">
        <f>+VLOOKUP(A103,[20]DEPENDIENTE!$J:$K,2,0)</f>
        <v>164.91424319241432</v>
      </c>
      <c r="D103" s="33">
        <f>+VLOOKUP(A103,'[21]BASE DIF'!$A$2:$G$1048576,2,0)</f>
        <v>3.9359515212902929E-2</v>
      </c>
      <c r="E103" s="33">
        <f>+VLOOKUP(A103,'[21]BASE DIF'!$A$2:$G$1048576,3,0)</f>
        <v>1.5482887226882847E-2</v>
      </c>
      <c r="F103" s="59">
        <f>+VLOOKUP(A103,'[21]BASE DIF'!$A$2:$G$1048576,4,0)</f>
        <v>1.3116460406910058E-2</v>
      </c>
      <c r="G103" s="18">
        <f>+VLOOKUP($A103,'[22]BASE PRODUCTIVIDAD'!$A$2:$H$1048576,2,0)</f>
        <v>78.504829316432023</v>
      </c>
      <c r="H103" s="33">
        <f>+VLOOKUP(A103,[24]BASE_TI!$A$2:$G$1048576,2,0)</f>
        <v>63.770323001337957</v>
      </c>
      <c r="I103" s="33">
        <f>+VLOOKUP(A103,[24]BASE_TI!$A$2:$G$1048576,3,0)</f>
        <v>74.856242512215204</v>
      </c>
      <c r="J103" s="33">
        <f>+VLOOKUP(A103,[24]BASE_TI!$A$2:$G$1048576,4,0)</f>
        <v>51.117448107615203</v>
      </c>
      <c r="K103" s="33">
        <f>+VLOOKUP(A103,'[23]BASE OTROS'!$A$2:$F$1048576,5,0)</f>
        <v>35.910470489578913</v>
      </c>
      <c r="L103" s="33">
        <f>+VLOOKUP(A103,[25]BASE_FISCAL!$A$2:$G$1048576,5,0)</f>
        <v>141.37229827648611</v>
      </c>
      <c r="M103" s="33">
        <f>+VLOOKUP(A103,[25]BASE_FISCAL!$A$2:$M$1048576,6,0)</f>
        <v>19.207626099174135</v>
      </c>
      <c r="N103" s="82">
        <f>+VLOOKUP($A103,[25]BASE_FISCAL!$A$2:$G$1048576,2,0)</f>
        <v>206.74387500531597</v>
      </c>
      <c r="O103" s="33">
        <f>+VLOOKUP($A103,[25]BASE_FISCAL!$A$2:$G$1048576,3,0)</f>
        <v>495.93518669389044</v>
      </c>
      <c r="P103" s="33">
        <f>+VLOOKUP($A103,[25]BASE_FISCAL!$A$2:$G$1048576,4,0)</f>
        <v>352.11150617497503</v>
      </c>
      <c r="Q103" s="18">
        <f>+VLOOKUP(A103,'[23]BASE OTROS'!$A$2:$F$1048576,2,0)</f>
        <v>55.939990748226109</v>
      </c>
      <c r="R103" s="33">
        <f>+VLOOKUP(A103,'[23]BASE OTROS'!$A$2:$D$1048576,4,0)</f>
        <v>40.452756103194702</v>
      </c>
      <c r="S103" s="33">
        <f>+VLOOKUP(A103,'[23]BASE OTROS'!$A$2:$D$1048576,3,0)</f>
        <v>2.3307620124560549</v>
      </c>
      <c r="T103" s="33">
        <f>+VLOOKUP(A103,[25]BASE_FISCAL!$A$2:$G$1048576,7,0)</f>
        <v>62.252728464970986</v>
      </c>
      <c r="U103" s="18">
        <f>+VLOOKUP($A103,'[22]BASE PRODUCTIVIDAD'!$A$2:$J$1048576,3,0)</f>
        <v>76.473307858192229</v>
      </c>
      <c r="V103" s="33">
        <f>+VLOOKUP(A103,'[21]BASE DIF'!$A$2:$G$1048576,5,0)</f>
        <v>-6.8951721926053811E-3</v>
      </c>
      <c r="W103" s="33">
        <f>+VLOOKUP(A103,'[21]BASE DIF'!$A$2:$G$1048576,6,0)</f>
        <v>-1.5038131970025237E-2</v>
      </c>
      <c r="X103" s="33">
        <f>+VLOOKUP(A103,'[21]BASE DIF'!$A$2:$G$1048576,7,0)</f>
        <v>1.6672785739817342E-2</v>
      </c>
      <c r="Y103" s="33">
        <f>+VLOOKUP($A103,[26]base_renta!$A$22:$I$1048576,6,0)</f>
        <v>27.527382823360487</v>
      </c>
      <c r="Z103" s="33">
        <f>+VLOOKUP($A103,[26]base_renta!$A$22:$I$1048576,7,0)</f>
        <v>50.178149009574277</v>
      </c>
      <c r="AA103" s="33">
        <f>+VLOOKUP(A103,'[23]BASE OTROS'!$A$2:$F$1048576,6,0)</f>
        <v>5.5176930180410215</v>
      </c>
      <c r="AB103" s="18">
        <f>+VLOOKUP($A103,'[22]BASE PRODUCTIVIDAD'!$A$2:$H$1048576,4,0)</f>
        <v>0.95935807574113874</v>
      </c>
      <c r="AC103" s="18">
        <f>+VLOOKUP($A103,'[22]BASE PRODUCTIVIDAD'!$A$2:$H$1048576,5,0)</f>
        <v>0.99342863646492552</v>
      </c>
      <c r="AD103" s="33">
        <f>+VLOOKUP(A103,[24]BASE_TI!$A:$G,5,0)</f>
        <v>23.666720107293525</v>
      </c>
      <c r="AE103" s="33">
        <f>+VLOOKUP(A103,[24]BASE_TI!$A:$G,6,0)</f>
        <v>32.956184847197932</v>
      </c>
      <c r="AF103" s="33">
        <f>+VLOOKUP($A103,[26]base_renta!$A$22:$I$1048576,2,0)</f>
        <v>-8.6220908152795381</v>
      </c>
      <c r="AG103" s="33">
        <f>+VLOOKUP($A103,[26]base_renta!$A$22:$I$1048576,3,0)</f>
        <v>-52.375272772260807</v>
      </c>
      <c r="AH103" s="33">
        <f>+VLOOKUP($A103,[26]base_renta!$A$22:$I$1048576,4,0)</f>
        <v>-151099.93062018114</v>
      </c>
      <c r="AI103" s="33">
        <f>+VLOOKUP($A103,[26]base_renta!$A$22:$I$1048576,5,0)</f>
        <v>-1.7021963650984764</v>
      </c>
      <c r="AJ103" s="33">
        <f>+VLOOKUP(A103,[24]BASE_TI!$A$2:$G$1048576,7,0)</f>
        <v>84.978854711539469</v>
      </c>
      <c r="AK103" s="33">
        <f>+VLOOKUP($A103,[26]base_renta!$A$22:$I$1048576,8,0)</f>
        <v>22.650766186213787</v>
      </c>
      <c r="AL103" s="18">
        <f>+VLOOKUP($A103,'[22]BASE PRODUCTIVIDAD'!$A$2:$H$1048576,8,0)</f>
        <v>106.32493345996153</v>
      </c>
      <c r="AM103" s="18">
        <f>+VLOOKUP($A103,'[22]BASE PRODUCTIVIDAD'!$A$2:$H$1048576,6,0)</f>
        <v>0.99271403804436065</v>
      </c>
      <c r="AN103" s="18">
        <f>+VLOOKUP($A103,'[22]BASE PRODUCTIVIDAD'!$A$2:$H$1048576,7,0)</f>
        <v>1.0644285020841531</v>
      </c>
      <c r="AO103" s="33">
        <f>+VLOOKUP($A103,[26]base_renta!$A$22:$I$1048576,9,0)</f>
        <v>-4910.7477451558871</v>
      </c>
      <c r="AP103" s="33">
        <f>+VLOOKUP(A103,[25]BASE_FISCAL!$A$2:$M$1048576,8,0)</f>
        <v>16.726359416236221</v>
      </c>
      <c r="AQ103" s="33">
        <f>+VLOOKUP(A103,[25]BASE_FISCAL!$A$2:$M$1048576,11,0)</f>
        <v>35.853995429396548</v>
      </c>
      <c r="AR103" s="33">
        <f>+VLOOKUP($A103,'[22]BASE PRODUCTIVIDAD'!$A$2:$I$1048576,9,0)</f>
        <v>79.815993604280266</v>
      </c>
      <c r="AS103" s="33">
        <f>+VLOOKUP($A103,'[22]BASE PRODUCTIVIDAD'!$A$2:$J$1048576,10,0)</f>
        <v>75.518070532396251</v>
      </c>
      <c r="AT103" s="33">
        <f>+VLOOKUP(A103,'[23]BASE OTROS'!$A$2:$G$1048576,7,0)</f>
        <v>337.26695526695522</v>
      </c>
      <c r="AU103" s="33">
        <f>+VLOOKUP($A103,'[21]BASE DIF'!$A$1:$I$1100,8,FALSE)</f>
        <v>3.4286497031354557E-2</v>
      </c>
      <c r="AV103" s="33">
        <f>+VLOOKUP($A103,'[21]BASE DIF'!$A$1:$I$1100,9,FALSE)</f>
        <v>4.7203806728276065E-2</v>
      </c>
      <c r="AW103" s="33">
        <f>+VLOOKUP(A103,[25]BASE_FISCAL!$A$2:$M$1048576,9,0)</f>
        <v>21.054593172719795</v>
      </c>
      <c r="AX103" s="33">
        <f>+VLOOKUP(A103,[25]BASE_FISCAL!$A$2:$M$1048576,10,0)</f>
        <v>50.501286004773682</v>
      </c>
      <c r="AY103" s="33">
        <f>+VLOOKUP($A103,'[21]BASE DIF'!$A$1:$K$1110,10,FALSE)</f>
        <v>-2.6654269411074433E-2</v>
      </c>
      <c r="AZ103" s="33">
        <f>+VLOOKUP($A103,'[21]BASE DIF'!$A$1:$K$1110,11,FALSE)</f>
        <v>-1.3769738023622718E-2</v>
      </c>
      <c r="BA103" s="33">
        <f>+VLOOKUP($A103,'[21]BASE DIF'!$A$1:$M$1110,12,FALSE)</f>
        <v>7.0724261156210888E-3</v>
      </c>
      <c r="BB103" s="33">
        <f>+VLOOKUP($A103,'[21]BASE DIF'!$A$1:$M$1110,13,FALSE)</f>
        <v>1.9956957503072803E-2</v>
      </c>
      <c r="BC103" s="33">
        <f>+VLOOKUP(A103,'[23]BASE OTROS'!$A$2:$H$1048576,8,0)</f>
        <v>205.63329230769236</v>
      </c>
      <c r="BD103" s="73">
        <f>+VLOOKUP(A103,[24]BASE_TI!$A$2:$H$1048576,8,0)</f>
        <v>109.84280629372161</v>
      </c>
    </row>
    <row r="104" spans="1:58" x14ac:dyDescent="0.25">
      <c r="A104" s="35">
        <v>44075</v>
      </c>
      <c r="B104" s="33">
        <f>+VLOOKUP(A104,[20]DEPENDIENTE!$D:$E,2,0)</f>
        <v>140.51839025009912</v>
      </c>
      <c r="C104" s="33">
        <f>+VLOOKUP(A104,[20]DEPENDIENTE!$J:$K,2,0)</f>
        <v>162.24462291752124</v>
      </c>
      <c r="D104" s="33">
        <f>+VLOOKUP(A104,'[21]BASE DIF'!$A$2:$G$1048576,2,0)</f>
        <v>5.4793732796405203E-2</v>
      </c>
      <c r="E104" s="33">
        <f>+VLOOKUP(A104,'[21]BASE DIF'!$A$2:$G$1048576,3,0)</f>
        <v>1.9502861626515711E-2</v>
      </c>
      <c r="F104" s="59">
        <f>+VLOOKUP(A104,'[21]BASE DIF'!$A$2:$G$1048576,4,0)</f>
        <v>8.8145423275769463E-3</v>
      </c>
      <c r="G104" s="18">
        <f>+VLOOKUP($A104,'[22]BASE PRODUCTIVIDAD'!$A$2:$H$1048576,2,0)</f>
        <v>80.668719139677577</v>
      </c>
      <c r="H104" s="33">
        <f>+VLOOKUP(A104,[24]BASE_TI!$A$2:$G$1048576,2,0)</f>
        <v>75.829430257581379</v>
      </c>
      <c r="I104" s="33">
        <f>+VLOOKUP(A104,[24]BASE_TI!$A$2:$G$1048576,3,0)</f>
        <v>88.043194097682289</v>
      </c>
      <c r="J104" s="33">
        <f>+VLOOKUP(A104,[24]BASE_TI!$A$2:$G$1048576,4,0)</f>
        <v>66.079638236657061</v>
      </c>
      <c r="K104" s="33">
        <f>+VLOOKUP(A104,'[23]BASE OTROS'!$A$2:$F$1048576,5,0)</f>
        <v>34.043369990735947</v>
      </c>
      <c r="L104" s="33">
        <f>+VLOOKUP(A104,[25]BASE_FISCAL!$A$2:$G$1048576,5,0)</f>
        <v>140.65969252086572</v>
      </c>
      <c r="M104" s="33">
        <f>+VLOOKUP(A104,[25]BASE_FISCAL!$A$2:$M$1048576,6,0)</f>
        <v>19.486923983419121</v>
      </c>
      <c r="N104" s="82">
        <f>+VLOOKUP($A104,[25]BASE_FISCAL!$A$2:$G$1048576,2,0)</f>
        <v>216.87964568844262</v>
      </c>
      <c r="O104" s="33">
        <f>+VLOOKUP($A104,[25]BASE_FISCAL!$A$2:$G$1048576,3,0)</f>
        <v>516.19982290355006</v>
      </c>
      <c r="P104" s="33">
        <f>+VLOOKUP($A104,[25]BASE_FISCAL!$A$2:$G$1048576,4,0)</f>
        <v>359.86238422261516</v>
      </c>
      <c r="Q104" s="18">
        <f>+VLOOKUP(A104,'[23]BASE OTROS'!$A$2:$F$1048576,2,0)</f>
        <v>55.13542202439308</v>
      </c>
      <c r="R104" s="33">
        <f>+VLOOKUP(A104,'[23]BASE OTROS'!$A$2:$D$1048576,4,0)</f>
        <v>37.00508510026863</v>
      </c>
      <c r="S104" s="33">
        <f>+VLOOKUP(A104,'[23]BASE OTROS'!$A$2:$D$1048576,3,0)</f>
        <v>2.824136754216823</v>
      </c>
      <c r="T104" s="33">
        <f>+VLOOKUP(A104,[25]BASE_FISCAL!$A$2:$G$1048576,7,0)</f>
        <v>61.457459044635641</v>
      </c>
      <c r="U104" s="18">
        <f>+VLOOKUP($A104,'[22]BASE PRODUCTIVIDAD'!$A$2:$J$1048576,3,0)</f>
        <v>76.419696529938577</v>
      </c>
      <c r="V104" s="33">
        <f>+VLOOKUP(A104,'[21]BASE DIF'!$A$2:$G$1048576,5,0)</f>
        <v>-3.1935105721181412E-3</v>
      </c>
      <c r="W104" s="33">
        <f>+VLOOKUP(A104,'[21]BASE DIF'!$A$2:$G$1048576,6,0)</f>
        <v>-1.1087255788594597E-2</v>
      </c>
      <c r="X104" s="33">
        <f>+VLOOKUP(A104,'[21]BASE DIF'!$A$2:$G$1048576,7,0)</f>
        <v>2.0259614085477273E-2</v>
      </c>
      <c r="Y104" s="33">
        <f>+VLOOKUP($A104,[26]base_renta!$A$22:$I$1048576,6,0)</f>
        <v>29.977912367508136</v>
      </c>
      <c r="Z104" s="33">
        <f>+VLOOKUP($A104,[26]base_renta!$A$22:$I$1048576,7,0)</f>
        <v>53.126773162556148</v>
      </c>
      <c r="AA104" s="33">
        <f>+VLOOKUP(A104,'[23]BASE OTROS'!$A$2:$F$1048576,6,0)</f>
        <v>4.9499195287008098</v>
      </c>
      <c r="AB104" s="18">
        <f>+VLOOKUP($A104,'[22]BASE PRODUCTIVIDAD'!$A$2:$H$1048576,4,0)</f>
        <v>0.9716621893129489</v>
      </c>
      <c r="AC104" s="18">
        <f>+VLOOKUP($A104,'[22]BASE PRODUCTIVIDAD'!$A$2:$H$1048576,5,0)</f>
        <v>1.0163790664558152</v>
      </c>
      <c r="AD104" s="33">
        <f>+VLOOKUP(A104,[24]BASE_TI!$A:$G,5,0)</f>
        <v>36.819885147784575</v>
      </c>
      <c r="AE104" s="33">
        <f>+VLOOKUP(A104,[24]BASE_TI!$A:$G,6,0)</f>
        <v>42.287196039731271</v>
      </c>
      <c r="AF104" s="33">
        <f>+VLOOKUP($A104,[26]base_renta!$A$22:$I$1048576,2,0)</f>
        <v>-7.3656929652935341</v>
      </c>
      <c r="AG104" s="33">
        <f>+VLOOKUP($A104,[26]base_renta!$A$22:$I$1048576,3,0)</f>
        <v>-54.983361313028055</v>
      </c>
      <c r="AH104" s="33">
        <f>+VLOOKUP($A104,[26]base_renta!$A$22:$I$1048576,4,0)</f>
        <v>-149029.74027192162</v>
      </c>
      <c r="AI104" s="33">
        <f>+VLOOKUP($A104,[26]base_renta!$A$22:$I$1048576,5,0)</f>
        <v>-1.786959242673412</v>
      </c>
      <c r="AJ104" s="33">
        <f>+VLOOKUP(A104,[24]BASE_TI!$A$2:$G$1048576,7,0)</f>
        <v>97.631369114760759</v>
      </c>
      <c r="AK104" s="33">
        <f>+VLOOKUP($A104,[26]base_renta!$A$22:$I$1048576,8,0)</f>
        <v>23.148860795048019</v>
      </c>
      <c r="AL104" s="18">
        <f>+VLOOKUP($A104,'[22]BASE PRODUCTIVIDAD'!$A$2:$H$1048576,8,0)</f>
        <v>104.57974513080721</v>
      </c>
      <c r="AM104" s="18">
        <f>+VLOOKUP($A104,'[22]BASE PRODUCTIVIDAD'!$A$2:$H$1048576,6,0)</f>
        <v>0.97306803752952897</v>
      </c>
      <c r="AN104" s="18">
        <f>+VLOOKUP($A104,'[22]BASE PRODUCTIVIDAD'!$A$2:$H$1048576,7,0)</f>
        <v>1.0475074019643464</v>
      </c>
      <c r="AO104" s="33">
        <f>+VLOOKUP($A104,[26]base_renta!$A$22:$I$1048576,9,0)</f>
        <v>-4843.4665588374519</v>
      </c>
      <c r="AP104" s="33">
        <f>+VLOOKUP(A104,[25]BASE_FISCAL!$A$2:$M$1048576,8,0)</f>
        <v>17.046633181488136</v>
      </c>
      <c r="AQ104" s="33">
        <f>+VLOOKUP(A104,[25]BASE_FISCAL!$A$2:$M$1048576,11,0)</f>
        <v>37.651059377980985</v>
      </c>
      <c r="AR104" s="33">
        <f>+VLOOKUP($A104,'[22]BASE PRODUCTIVIDAD'!$A$2:$I$1048576,9,0)</f>
        <v>79.923547901281893</v>
      </c>
      <c r="AS104" s="33">
        <f>+VLOOKUP($A104,'[22]BASE PRODUCTIVIDAD'!$A$2:$J$1048576,10,0)</f>
        <v>75.679030832823841</v>
      </c>
      <c r="AT104" s="33">
        <f>+VLOOKUP(A104,'[23]BASE OTROS'!$A$2:$G$1048576,7,0)</f>
        <v>255.60414706066879</v>
      </c>
      <c r="AU104" s="33">
        <f>+VLOOKUP($A104,'[21]BASE DIF'!$A$1:$I$1100,8,FALSE)</f>
        <v>4.7185542029767658E-2</v>
      </c>
      <c r="AV104" s="33">
        <f>+VLOOKUP($A104,'[21]BASE DIF'!$A$1:$I$1100,9,FALSE)</f>
        <v>4.3288292332243072E-2</v>
      </c>
      <c r="AW104" s="33">
        <f>+VLOOKUP(A104,[25]BASE_FISCAL!$A$2:$M$1048576,9,0)</f>
        <v>22.691746755750859</v>
      </c>
      <c r="AX104" s="33">
        <f>+VLOOKUP(A104,[25]BASE_FISCAL!$A$2:$M$1048576,10,0)</f>
        <v>54.014009000392363</v>
      </c>
      <c r="AY104" s="33">
        <f>+VLOOKUP($A104,'[21]BASE DIF'!$A$1:$K$1110,10,FALSE)</f>
        <v>-1.133639902550124E-2</v>
      </c>
      <c r="AZ104" s="33">
        <f>+VLOOKUP($A104,'[21]BASE DIF'!$A$1:$K$1110,11,FALSE)</f>
        <v>-1.4921994289001681E-2</v>
      </c>
      <c r="BA104" s="33">
        <f>+VLOOKUP($A104,'[21]BASE DIF'!$A$1:$M$1110,12,FALSE)</f>
        <v>1.4224015680565638E-2</v>
      </c>
      <c r="BB104" s="33">
        <f>+VLOOKUP($A104,'[21]BASE DIF'!$A$1:$M$1110,13,FALSE)</f>
        <v>1.0638420417065197E-2</v>
      </c>
      <c r="BC104" s="33">
        <f>+VLOOKUP(A104,'[23]BASE OTROS'!$A$2:$H$1048576,8,0)</f>
        <v>131.67549999999991</v>
      </c>
      <c r="BD104" s="73">
        <f>+VLOOKUP(A104,[24]BASE_TI!$A$2:$H$1048576,8,0)</f>
        <v>122.6148088877316</v>
      </c>
    </row>
    <row r="105" spans="1:58" x14ac:dyDescent="0.25">
      <c r="A105" s="35">
        <v>44166</v>
      </c>
      <c r="B105" s="33">
        <f>+VLOOKUP(A105,[20]DEPENDIENTE!$D:$E,2,0)</f>
        <v>140.85663358751205</v>
      </c>
      <c r="C105" s="33">
        <f>+VLOOKUP(A105,[20]DEPENDIENTE!$J:$K,2,0)</f>
        <v>159.19526339925139</v>
      </c>
      <c r="D105" s="33">
        <f>+VLOOKUP(A105,'[21]BASE DIF'!$A$2:$G$1048576,2,0)</f>
        <v>5.2801148629877614E-2</v>
      </c>
      <c r="E105" s="33">
        <f>+VLOOKUP(A105,'[21]BASE DIF'!$A$2:$G$1048576,3,0)</f>
        <v>1.4152527176061525E-2</v>
      </c>
      <c r="F105" s="59">
        <f>+VLOOKUP(A105,'[21]BASE DIF'!$A$2:$G$1048576,4,0)</f>
        <v>3.5017765891465213E-3</v>
      </c>
      <c r="G105" s="18">
        <f>+VLOOKUP($A105,'[22]BASE PRODUCTIVIDAD'!$A$2:$H$1048576,2,0)</f>
        <v>78.212914431340749</v>
      </c>
      <c r="H105" s="33">
        <f>+VLOOKUP(A105,[24]BASE_TI!$A$2:$G$1048576,2,0)</f>
        <v>78.196553739645921</v>
      </c>
      <c r="I105" s="33">
        <f>+VLOOKUP(A105,[24]BASE_TI!$A$2:$G$1048576,3,0)</f>
        <v>87.996609702532723</v>
      </c>
      <c r="J105" s="33">
        <f>+VLOOKUP(A105,[24]BASE_TI!$A$2:$G$1048576,4,0)</f>
        <v>69.177073461486572</v>
      </c>
      <c r="K105" s="33">
        <f>+VLOOKUP(A105,'[23]BASE OTROS'!$A$2:$F$1048576,5,0)</f>
        <v>32.437828585401604</v>
      </c>
      <c r="L105" s="33">
        <f>+VLOOKUP(A105,[25]BASE_FISCAL!$A$2:$G$1048576,5,0)</f>
        <v>141.07100000000011</v>
      </c>
      <c r="M105" s="33">
        <f>+VLOOKUP(A105,[25]BASE_FISCAL!$A$2:$M$1048576,6,0)</f>
        <v>19.487421053504054</v>
      </c>
      <c r="N105" s="82">
        <f>+VLOOKUP($A105,[25]BASE_FISCAL!$A$2:$G$1048576,2,0)</f>
        <v>218.5050367721058</v>
      </c>
      <c r="O105" s="33">
        <f>+VLOOKUP($A105,[25]BASE_FISCAL!$A$2:$G$1048576,3,0)</f>
        <v>539.85172375066145</v>
      </c>
      <c r="P105" s="33">
        <f>+VLOOKUP($A105,[25]BASE_FISCAL!$A$2:$G$1048576,4,0)</f>
        <v>360.02454812369825</v>
      </c>
      <c r="Q105" s="18">
        <f>+VLOOKUP(A105,'[23]BASE OTROS'!$A$2:$F$1048576,2,0)</f>
        <v>54.856726116712359</v>
      </c>
      <c r="R105" s="33">
        <f>+VLOOKUP(A105,'[23]BASE OTROS'!$A$2:$D$1048576,4,0)</f>
        <v>35.314657595660663</v>
      </c>
      <c r="S105" s="33">
        <f>+VLOOKUP(A105,'[23]BASE OTROS'!$A$2:$D$1048576,3,0)</f>
        <v>2.5324294839682406</v>
      </c>
      <c r="T105" s="33">
        <f>+VLOOKUP(A105,[25]BASE_FISCAL!$A$2:$G$1048576,7,0)</f>
        <v>60.961529695975258</v>
      </c>
      <c r="U105" s="18">
        <f>+VLOOKUP($A105,'[22]BASE PRODUCTIVIDAD'!$A$2:$J$1048576,3,0)</f>
        <v>78.297745827877065</v>
      </c>
      <c r="V105" s="33">
        <f>+VLOOKUP(A105,'[21]BASE DIF'!$A$2:$G$1048576,5,0)</f>
        <v>-6.48591817045574E-3</v>
      </c>
      <c r="W105" s="33">
        <f>+VLOOKUP(A105,'[21]BASE DIF'!$A$2:$G$1048576,6,0)</f>
        <v>-1.6472020643063523E-2</v>
      </c>
      <c r="X105" s="33">
        <f>+VLOOKUP(A105,'[21]BASE DIF'!$A$2:$G$1048576,7,0)</f>
        <v>1.4895210878567045E-2</v>
      </c>
      <c r="Y105" s="33">
        <f>+VLOOKUP($A105,[26]base_renta!$A$22:$I$1048576,6,0)</f>
        <v>33.168784474966067</v>
      </c>
      <c r="Z105" s="33">
        <f>+VLOOKUP($A105,[26]base_renta!$A$22:$I$1048576,7,0)</f>
        <v>56.96847869942124</v>
      </c>
      <c r="AA105" s="33">
        <f>+VLOOKUP(A105,'[23]BASE OTROS'!$A$2:$F$1048576,6,0)</f>
        <v>4.7308956457896727</v>
      </c>
      <c r="AB105" s="18">
        <f>+VLOOKUP($A105,'[22]BASE PRODUCTIVIDAD'!$A$2:$H$1048576,4,0)</f>
        <v>0.9404024836052679</v>
      </c>
      <c r="AC105" s="18">
        <f>+VLOOKUP($A105,'[22]BASE PRODUCTIVIDAD'!$A$2:$H$1048576,5,0)</f>
        <v>0.98813078487839612</v>
      </c>
      <c r="AD105" s="33">
        <f>+VLOOKUP(A105,[24]BASE_TI!$A:$G,5,0)</f>
        <v>38.615095289498321</v>
      </c>
      <c r="AE105" s="33">
        <f>+VLOOKUP(A105,[24]BASE_TI!$A:$G,6,0)</f>
        <v>43.830202956957692</v>
      </c>
      <c r="AF105" s="33">
        <f>+VLOOKUP($A105,[26]base_renta!$A$22:$I$1048576,2,0)</f>
        <v>-6.8962218958491874</v>
      </c>
      <c r="AG105" s="33">
        <f>+VLOOKUP($A105,[26]base_renta!$A$22:$I$1048576,3,0)</f>
        <v>-58.775857073645852</v>
      </c>
      <c r="AH105" s="33">
        <f>+VLOOKUP($A105,[26]base_renta!$A$22:$I$1048576,4,0)</f>
        <v>-154317.24673282079</v>
      </c>
      <c r="AI105" s="33">
        <f>+VLOOKUP($A105,[26]base_renta!$A$22:$I$1048576,5,0)</f>
        <v>-1.9102153548934904</v>
      </c>
      <c r="AJ105" s="33">
        <f>+VLOOKUP(A105,[24]BASE_TI!$A$2:$G$1048576,7,0)</f>
        <v>100.43695047136715</v>
      </c>
      <c r="AK105" s="33">
        <f>+VLOOKUP($A105,[26]base_renta!$A$22:$I$1048576,8,0)</f>
        <v>23.79969422445517</v>
      </c>
      <c r="AL105" s="18">
        <f>+VLOOKUP($A105,'[22]BASE PRODUCTIVIDAD'!$A$2:$H$1048576,8,0)</f>
        <v>98.806211473890926</v>
      </c>
      <c r="AM105" s="18">
        <f>+VLOOKUP($A105,'[22]BASE PRODUCTIVIDAD'!$A$2:$H$1048576,6,0)</f>
        <v>0.91660854891745414</v>
      </c>
      <c r="AN105" s="18">
        <f>+VLOOKUP($A105,'[22]BASE PRODUCTIVIDAD'!$A$2:$H$1048576,7,0)</f>
        <v>0.99018192588502729</v>
      </c>
      <c r="AO105" s="33">
        <f>+VLOOKUP($A105,[26]base_renta!$A$22:$I$1048576,9,0)</f>
        <v>-5015.3105188166755</v>
      </c>
      <c r="AP105" s="33">
        <f>+VLOOKUP(A105,[25]BASE_FISCAL!$A$2:$M$1048576,8,0)</f>
        <v>17.247952072380478</v>
      </c>
      <c r="AQ105" s="33">
        <f>+VLOOKUP(A105,[25]BASE_FISCAL!$A$2:$M$1048576,11,0)</f>
        <v>37.999108331034662</v>
      </c>
      <c r="AR105" s="33">
        <f>+VLOOKUP($A105,'[22]BASE PRODUCTIVIDAD'!$A$2:$I$1048576,9,0)</f>
        <v>79.333358565044009</v>
      </c>
      <c r="AS105" s="33">
        <f>+VLOOKUP($A105,'[22]BASE PRODUCTIVIDAD'!$A$2:$J$1048576,10,0)</f>
        <v>76.617315254852684</v>
      </c>
      <c r="AT105" s="33">
        <f>+VLOOKUP(A105,'[23]BASE OTROS'!$A$2:$G$1048576,7,0)</f>
        <v>222.69329945416902</v>
      </c>
      <c r="AU105" s="33">
        <f>+VLOOKUP($A105,'[21]BASE DIF'!$A$1:$I$1100,8,FALSE)</f>
        <v>4.6613216383066036E-2</v>
      </c>
      <c r="AV105" s="33">
        <f>+VLOOKUP($A105,'[21]BASE DIF'!$A$1:$I$1100,9,FALSE)</f>
        <v>4.3977823517305392E-2</v>
      </c>
      <c r="AW105" s="33">
        <f>+VLOOKUP(A105,[25]BASE_FISCAL!$A$2:$M$1048576,9,0)</f>
        <v>23.065543988899808</v>
      </c>
      <c r="AX105" s="33">
        <f>+VLOOKUP(A105,[25]BASE_FISCAL!$A$2:$M$1048576,10,0)</f>
        <v>56.986367503021953</v>
      </c>
      <c r="AY105" s="33">
        <f>+VLOOKUP($A105,'[21]BASE DIF'!$A$1:$K$1110,10,FALSE)</f>
        <v>-9.5900107799798268E-3</v>
      </c>
      <c r="AZ105" s="33">
        <f>+VLOOKUP($A105,'[21]BASE DIF'!$A$1:$K$1110,11,FALSE)</f>
        <v>-1.1860448220072747E-2</v>
      </c>
      <c r="BA105" s="33">
        <f>+VLOOKUP($A105,'[21]BASE DIF'!$A$1:$M$1110,12,FALSE)</f>
        <v>1.2679319165437075E-2</v>
      </c>
      <c r="BB105" s="33">
        <f>+VLOOKUP($A105,'[21]BASE DIF'!$A$1:$M$1110,13,FALSE)</f>
        <v>1.0408881725344155E-2</v>
      </c>
      <c r="BC105" s="33">
        <f>+VLOOKUP(A105,'[23]BASE OTROS'!$A$2:$H$1048576,8,0)</f>
        <v>104.15189393939396</v>
      </c>
      <c r="BD105" s="73">
        <f>+VLOOKUP(A105,[24]BASE_TI!$A$2:$H$1048576,8,0)</f>
        <v>126.74458550109371</v>
      </c>
    </row>
    <row r="106" spans="1:58" x14ac:dyDescent="0.25">
      <c r="A106" s="35">
        <v>44256</v>
      </c>
      <c r="B106" s="33">
        <f>+VLOOKUP(A106,[20]DEPENDIENTE!$D:$E,2,0)</f>
        <v>137.70767005315466</v>
      </c>
      <c r="C106" s="33">
        <f>+VLOOKUP(A106,[20]DEPENDIENTE!$J:$K,2,0)</f>
        <v>154.36587225096778</v>
      </c>
      <c r="D106" s="33">
        <f>+VLOOKUP(A106,'[21]BASE DIF'!$A$2:$G$1048576,2,0)</f>
        <v>6.1127948227002848E-2</v>
      </c>
      <c r="E106" s="33">
        <f>+VLOOKUP(A106,'[21]BASE DIF'!$A$2:$G$1048576,3,0)</f>
        <v>2.0138472362951632E-2</v>
      </c>
      <c r="F106" s="59">
        <f>+VLOOKUP(A106,'[21]BASE DIF'!$A$2:$G$1048576,4,0)</f>
        <v>3.2000000000000002E-3</v>
      </c>
      <c r="G106" s="18">
        <f>+VLOOKUP($A106,'[22]BASE PRODUCTIVIDAD'!$A$2:$H$1048576,2,0)</f>
        <v>77.307305055435435</v>
      </c>
      <c r="H106" s="33">
        <f>+VLOOKUP(A106,[24]BASE_TI!$A$2:$G$1048576,2,0)</f>
        <v>84.639573652591665</v>
      </c>
      <c r="I106" s="33">
        <f>+VLOOKUP(A106,[24]BASE_TI!$A$2:$G$1048576,3,0)</f>
        <v>93.138093202934101</v>
      </c>
      <c r="J106" s="33">
        <f>+VLOOKUP(A106,[24]BASE_TI!$A$2:$G$1048576,4,0)</f>
        <v>79.120717555798393</v>
      </c>
      <c r="K106" s="33">
        <f>+VLOOKUP(A106,'[23]BASE OTROS'!$A$2:$F$1048576,5,0)</f>
        <v>31.65707765811992</v>
      </c>
      <c r="L106" s="33">
        <f>+VLOOKUP(A106,[25]BASE_FISCAL!$A$2:$G$1048576,5,0)</f>
        <v>143.64619082724042</v>
      </c>
      <c r="M106" s="33">
        <f>+VLOOKUP(A106,[25]BASE_FISCAL!$A$2:$M$1048576,6,0)</f>
        <v>19.662903353790405</v>
      </c>
      <c r="N106" s="82">
        <f>+VLOOKUP($A106,[25]BASE_FISCAL!$A$2:$G$1048576,2,0)</f>
        <v>228.16164443785837</v>
      </c>
      <c r="O106" s="33">
        <f>+VLOOKUP($A106,[25]BASE_FISCAL!$A$2:$G$1048576,3,0)</f>
        <v>556.9406369684134</v>
      </c>
      <c r="P106" s="33">
        <f>+VLOOKUP($A106,[25]BASE_FISCAL!$A$2:$G$1048576,4,0)</f>
        <v>350.99596090863042</v>
      </c>
      <c r="Q106" s="18">
        <f>+VLOOKUP(A106,'[23]BASE OTROS'!$A$2:$F$1048576,2,0)</f>
        <v>55.235926988996844</v>
      </c>
      <c r="R106" s="33">
        <f>+VLOOKUP(A106,'[23]BASE OTROS'!$A$2:$D$1048576,4,0)</f>
        <v>35.507910244341836</v>
      </c>
      <c r="S106" s="33">
        <f>+VLOOKUP(A106,'[23]BASE OTROS'!$A$2:$D$1048576,3,0)</f>
        <v>2.6025102177071111</v>
      </c>
      <c r="T106" s="33">
        <f>+VLOOKUP(A106,[25]BASE_FISCAL!$A$2:$G$1048576,7,0)</f>
        <v>61.149214155139852</v>
      </c>
      <c r="U106" s="18">
        <f>+VLOOKUP($A106,'[22]BASE PRODUCTIVIDAD'!$A$2:$J$1048576,3,0)</f>
        <v>79.572079580591634</v>
      </c>
      <c r="V106" s="33">
        <f>+VLOOKUP(A106,'[21]BASE DIF'!$A$2:$G$1048576,5,0)</f>
        <v>-2.932093075362241E-3</v>
      </c>
      <c r="W106" s="33">
        <f>+VLOOKUP(A106,'[21]BASE DIF'!$A$2:$G$1048576,6,0)</f>
        <v>-1.0612211677261785E-2</v>
      </c>
      <c r="X106" s="33">
        <f>+VLOOKUP(A106,'[21]BASE DIF'!$A$2:$G$1048576,7,0)</f>
        <v>2.0855378387057533E-2</v>
      </c>
      <c r="Y106" s="33">
        <f>+VLOOKUP($A106,[26]base_renta!$A$22:$I$1048576,6,0)</f>
        <v>32.705026282668456</v>
      </c>
      <c r="Z106" s="33">
        <f>+VLOOKUP($A106,[26]base_renta!$A$22:$I$1048576,7,0)</f>
        <v>56.011581742895025</v>
      </c>
      <c r="AA106" s="33">
        <f>+VLOOKUP(A106,'[23]BASE OTROS'!$A$2:$F$1048576,6,0)</f>
        <v>4.6479776097706598</v>
      </c>
      <c r="AB106" s="18">
        <f>+VLOOKUP($A106,'[22]BASE PRODUCTIVIDAD'!$A$2:$H$1048576,4,0)</f>
        <v>0.92527771365152334</v>
      </c>
      <c r="AC106" s="18">
        <f>+VLOOKUP($A106,'[22]BASE PRODUCTIVIDAD'!$A$2:$H$1048576,5,0)</f>
        <v>0.96591206225660364</v>
      </c>
      <c r="AD106" s="33">
        <f>+VLOOKUP(A106,[24]BASE_TI!$A:$G,5,0)</f>
        <v>53.968070265493338</v>
      </c>
      <c r="AE106" s="33">
        <f>+VLOOKUP(A106,[24]BASE_TI!$A:$G,6,0)</f>
        <v>58.679902512060806</v>
      </c>
      <c r="AF106" s="33">
        <f>+VLOOKUP($A106,[26]base_renta!$A$22:$I$1048576,2,0)</f>
        <v>-6.1179414382878337</v>
      </c>
      <c r="AG106" s="33">
        <f>+VLOOKUP($A106,[26]base_renta!$A$22:$I$1048576,3,0)</f>
        <v>-56.410621846590971</v>
      </c>
      <c r="AH106" s="33">
        <f>+VLOOKUP($A106,[26]base_renta!$A$22:$I$1048576,4,0)</f>
        <v>-148242.2824033662</v>
      </c>
      <c r="AI106" s="33">
        <f>+VLOOKUP($A106,[26]base_renta!$A$22:$I$1048576,5,0)</f>
        <v>-1.8333452100142065</v>
      </c>
      <c r="AJ106" s="33">
        <f>+VLOOKUP(A106,[24]BASE_TI!$A$2:$G$1048576,7,0)</f>
        <v>101.03933231873438</v>
      </c>
      <c r="AK106" s="33">
        <f>+VLOOKUP($A106,[26]base_renta!$A$22:$I$1048576,8,0)</f>
        <v>23.306555460226569</v>
      </c>
      <c r="AL106" s="18">
        <f>+VLOOKUP($A106,'[22]BASE PRODUCTIVIDAD'!$A$2:$H$1048576,8,0)</f>
        <v>97.563625666497742</v>
      </c>
      <c r="AM106" s="18">
        <f>+VLOOKUP($A106,'[22]BASE PRODUCTIVIDAD'!$A$2:$H$1048576,6,0)</f>
        <v>0.90187848736860665</v>
      </c>
      <c r="AN106" s="18">
        <f>+VLOOKUP($A106,'[22]BASE PRODUCTIVIDAD'!$A$2:$H$1048576,7,0)</f>
        <v>0.97444098679347657</v>
      </c>
      <c r="AO106" s="33">
        <f>+VLOOKUP($A106,[26]base_renta!$A$22:$I$1048576,9,0)</f>
        <v>-4817.8741781094022</v>
      </c>
      <c r="AP106" s="33">
        <f>+VLOOKUP(A106,[25]BASE_FISCAL!$A$2:$M$1048576,8,0)</f>
        <v>17.49531997862309</v>
      </c>
      <c r="AQ106" s="33">
        <f>+VLOOKUP(A106,[25]BASE_FISCAL!$A$2:$M$1048576,11,0)</f>
        <v>36.743784215000844</v>
      </c>
      <c r="AR106" s="33">
        <f>+VLOOKUP($A106,'[22]BASE PRODUCTIVIDAD'!$A$2:$I$1048576,9,0)</f>
        <v>78.657132148823564</v>
      </c>
      <c r="AS106" s="33">
        <f>+VLOOKUP($A106,'[22]BASE PRODUCTIVIDAD'!$A$2:$J$1048576,10,0)</f>
        <v>77.729416727018389</v>
      </c>
      <c r="AT106" s="33">
        <f>+VLOOKUP(A106,'[23]BASE OTROS'!$A$2:$G$1048576,7,0)</f>
        <v>217.90227743271222</v>
      </c>
      <c r="AU106" s="33">
        <f>+VLOOKUP($A106,'[21]BASE DIF'!$A$1:$I$1100,8,FALSE)</f>
        <v>5.5381772103444082E-2</v>
      </c>
      <c r="AV106" s="33">
        <f>+VLOOKUP($A106,'[21]BASE DIF'!$A$1:$I$1100,9,FALSE)</f>
        <v>4.7102639536198421E-2</v>
      </c>
      <c r="AW106" s="33">
        <f>+VLOOKUP(A106,[25]BASE_FISCAL!$A$2:$M$1048576,9,0)</f>
        <v>23.888451919984423</v>
      </c>
      <c r="AX106" s="33">
        <f>+VLOOKUP(A106,[25]BASE_FISCAL!$A$2:$M$1048576,10,0)</f>
        <v>58.306916318331545</v>
      </c>
      <c r="AY106" s="33">
        <f>+VLOOKUP($A106,'[21]BASE DIF'!$A$1:$K$1110,10,FALSE)</f>
        <v>-2.0433870801278599E-3</v>
      </c>
      <c r="AZ106" s="33">
        <f>+VLOOKUP($A106,'[21]BASE DIF'!$A$1:$K$1110,11,FALSE)</f>
        <v>-9.8630426632783132E-3</v>
      </c>
      <c r="BA106" s="33">
        <f>+VLOOKUP($A106,'[21]BASE DIF'!$A$1:$M$1110,12,FALSE)</f>
        <v>1.9746840663143361E-2</v>
      </c>
      <c r="BB106" s="33">
        <f>+VLOOKUP($A106,'[21]BASE DIF'!$A$1:$M$1110,13,FALSE)</f>
        <v>1.1927185079992908E-2</v>
      </c>
      <c r="BC106" s="33">
        <f>+VLOOKUP(A106,'[23]BASE OTROS'!$A$2:$H$1048576,8,0)</f>
        <v>109.53756249999998</v>
      </c>
      <c r="BD106" s="73">
        <f>+VLOOKUP(A106,[24]BASE_TI!$A$2:$H$1048576,8,0)</f>
        <v>145.37406980989269</v>
      </c>
    </row>
    <row r="107" spans="1:58" x14ac:dyDescent="0.25">
      <c r="A107" s="35">
        <v>44348</v>
      </c>
      <c r="B107" s="33">
        <f>+VLOOKUP(A107,[20]DEPENDIENTE!$D:$E,2,0)</f>
        <v>142.93105639927725</v>
      </c>
      <c r="C107" s="33">
        <f>+VLOOKUP(A107,[20]DEPENDIENTE!$J:$K,2,0)</f>
        <v>161.329417079747</v>
      </c>
      <c r="D107" s="33">
        <f>+VLOOKUP(A107,'[21]BASE DIF'!$A$2:$G$1048576,2,0)</f>
        <v>6.9545479798626464E-2</v>
      </c>
      <c r="E107" s="33">
        <f>+VLOOKUP(A107,'[21]BASE DIF'!$A$2:$G$1048576,3,0)</f>
        <v>3.3861010177132056E-2</v>
      </c>
      <c r="G107" s="18">
        <f>+VLOOKUP($A107,'[22]BASE PRODUCTIVIDAD'!$A$2:$H$1048576,2,0)</f>
        <v>79.942383693535689</v>
      </c>
      <c r="H107" s="33">
        <f>+VLOOKUP(A107,[24]BASE_TI!$A$2:$G$1048576,2,0)</f>
        <v>83.647970864392931</v>
      </c>
      <c r="I107" s="33">
        <f>+VLOOKUP(A107,[24]BASE_TI!$A$2:$G$1048576,3,0)</f>
        <v>96.501596991926647</v>
      </c>
      <c r="J107" s="33">
        <f>+VLOOKUP(A107,[24]BASE_TI!$A$2:$G$1048576,4,0)</f>
        <v>78.330344604221708</v>
      </c>
      <c r="K107" s="33">
        <f>+VLOOKUP(A107,'[23]BASE OTROS'!$A$2:$F$1048576,5,0)</f>
        <v>32.607065354894665</v>
      </c>
      <c r="L107" s="33">
        <f>+VLOOKUP(A107,[25]BASE_FISCAL!$A$2:$G$1048576,5,0)</f>
        <v>147.36011550800302</v>
      </c>
      <c r="M107" s="33">
        <f>+VLOOKUP(A107,[25]BASE_FISCAL!$A$2:$M$1048576,6,0)</f>
        <v>19.224279441565447</v>
      </c>
      <c r="N107" s="82">
        <f>+VLOOKUP($A107,[25]BASE_FISCAL!$A$2:$G$1048576,2,0)</f>
        <v>227.94797033006594</v>
      </c>
      <c r="O107" s="33">
        <f>+VLOOKUP($A107,[25]BASE_FISCAL!$A$2:$G$1048576,3,0)</f>
        <v>574.31414744114704</v>
      </c>
      <c r="P107" s="33">
        <f>+VLOOKUP($A107,[25]BASE_FISCAL!$A$2:$G$1048576,4,0)</f>
        <v>349.93514535340597</v>
      </c>
      <c r="Q107" s="18">
        <f>+VLOOKUP(A107,'[23]BASE OTROS'!$A$2:$F$1048576,2,0)</f>
        <v>53.121005200112293</v>
      </c>
      <c r="R107" s="33">
        <f>+VLOOKUP(A107,'[23]BASE OTROS'!$A$2:$D$1048576,4,0)</f>
        <v>35.896492743742236</v>
      </c>
      <c r="S107" s="33">
        <f>+VLOOKUP(A107,'[23]BASE OTROS'!$A$2:$D$1048576,3,0)</f>
        <v>2.8429085714649691</v>
      </c>
      <c r="T107" s="33">
        <f>+VLOOKUP(A107,[25]BASE_FISCAL!$A$2:$G$1048576,7,0)</f>
        <v>61.229199006041632</v>
      </c>
      <c r="U107" s="18">
        <f>+VLOOKUP($A107,'[22]BASE PRODUCTIVIDAD'!$A$2:$J$1048576,3,0)</f>
        <v>81.667874157384858</v>
      </c>
      <c r="V107" s="33">
        <f>+VLOOKUP(A107,'[21]BASE DIF'!$A$2:$G$1048576,5,0)</f>
        <v>1.5183123502418572E-2</v>
      </c>
      <c r="W107" s="33">
        <f>+VLOOKUP(A107,'[21]BASE DIF'!$A$2:$G$1048576,6,0)</f>
        <v>3.8029770997546342E-3</v>
      </c>
      <c r="X107" s="33">
        <f>+VLOOKUP(A107,'[21]BASE DIF'!$A$2:$G$1048576,7,0)</f>
        <v>3.451637519346773E-2</v>
      </c>
      <c r="Y107" s="33">
        <f>+VLOOKUP($A107,[26]base_renta!$A$22:$I$1048576,6,0)</f>
        <v>31.441867861232311</v>
      </c>
      <c r="Z107" s="33">
        <f>+VLOOKUP($A107,[26]base_renta!$A$22:$I$1048576,7,0)</f>
        <v>53.86223318539065</v>
      </c>
      <c r="AA107" s="33">
        <f>+VLOOKUP(A107,'[23]BASE OTROS'!$A$2:$F$1048576,6,0)</f>
        <v>4.7709821942067672</v>
      </c>
      <c r="AB107" s="18">
        <f>+VLOOKUP($A107,'[22]BASE PRODUCTIVIDAD'!$A$2:$H$1048576,4,0)</f>
        <v>0.96248117292930868</v>
      </c>
      <c r="AC107" s="18">
        <f>+VLOOKUP($A107,'[22]BASE PRODUCTIVIDAD'!$A$2:$H$1048576,5,0)</f>
        <v>1.0117505036167176</v>
      </c>
      <c r="AD107" s="33">
        <f>+VLOOKUP(A107,[24]BASE_TI!$A:$G,5,0)</f>
        <v>61.026742584474235</v>
      </c>
      <c r="AE107" s="33">
        <f>+VLOOKUP(A107,[24]BASE_TI!$A:$G,6,0)</f>
        <v>64.963695160348081</v>
      </c>
      <c r="AF107" s="33">
        <f>+VLOOKUP($A107,[26]base_renta!$A$22:$I$1048576,2,0)</f>
        <v>-6.1940336766051729</v>
      </c>
      <c r="AG107" s="33">
        <f>+VLOOKUP($A107,[26]base_renta!$A$22:$I$1048576,3,0)</f>
        <v>-52.558151692360944</v>
      </c>
      <c r="AH107" s="33">
        <f>+VLOOKUP($A107,[26]base_renta!$A$22:$I$1048576,4,0)</f>
        <v>-145038.79909506685</v>
      </c>
      <c r="AI107" s="33">
        <f>+VLOOKUP($A107,[26]base_renta!$A$22:$I$1048576,5,0)</f>
        <v>-1.7081399300017306</v>
      </c>
      <c r="AJ107" s="33">
        <f>+VLOOKUP(A107,[24]BASE_TI!$A$2:$G$1048576,7,0)</f>
        <v>108.28912076424405</v>
      </c>
      <c r="AK107" s="33">
        <f>+VLOOKUP($A107,[26]base_renta!$A$22:$I$1048576,8,0)</f>
        <v>22.42036532415835</v>
      </c>
      <c r="AL107" s="18">
        <f>+VLOOKUP($A107,'[22]BASE PRODUCTIVIDAD'!$A$2:$H$1048576,8,0)</f>
        <v>101.53655598168581</v>
      </c>
      <c r="AM107" s="18">
        <f>+VLOOKUP($A107,'[22]BASE PRODUCTIVIDAD'!$A$2:$H$1048576,6,0)</f>
        <v>0.93607174204076471</v>
      </c>
      <c r="AN107" s="18">
        <f>+VLOOKUP($A107,'[22]BASE PRODUCTIVIDAD'!$A$2:$H$1048576,7,0)</f>
        <v>1.0146250100818908</v>
      </c>
      <c r="AO107" s="33">
        <f>+VLOOKUP($A107,[26]base_renta!$A$22:$I$1048576,9,0)</f>
        <v>-4713.760970589673</v>
      </c>
      <c r="AP107" s="33">
        <f>+VLOOKUP(A107,[25]BASE_FISCAL!$A$2:$M$1048576,8,0)</f>
        <v>17.229509439345666</v>
      </c>
      <c r="AQ107" s="33">
        <f>+VLOOKUP(A107,[25]BASE_FISCAL!$A$2:$M$1048576,11,0)</f>
        <v>34.76300883807361</v>
      </c>
      <c r="AR107" s="33">
        <f>+VLOOKUP($A107,'[22]BASE PRODUCTIVIDAD'!$A$2:$I$1048576,9,0)</f>
        <v>79.012976526903927</v>
      </c>
      <c r="AS107" s="33">
        <f>+VLOOKUP($A107,'[22]BASE PRODUCTIVIDAD'!$A$2:$J$1048576,10,0)</f>
        <v>79.006902173370946</v>
      </c>
      <c r="AT107" s="33">
        <f>+VLOOKUP(A107,'[23]BASE OTROS'!$A$2:$G$1048576,7,0)</f>
        <v>233.48268398268399</v>
      </c>
      <c r="AU107" s="33">
        <f>+VLOOKUP($A107,'[21]BASE DIF'!$A$1:$I$1100,8,FALSE)</f>
        <v>7.625620692631685E-2</v>
      </c>
      <c r="AV107" s="33">
        <f>+VLOOKUP($A107,'[21]BASE DIF'!$A$1:$I$1100,9,FALSE)</f>
        <v>5.1053710601745572E-2</v>
      </c>
      <c r="AW107" s="33">
        <f>+VLOOKUP(A107,[25]BASE_FISCAL!$A$2:$M$1048576,9,0)</f>
        <v>22.650905240126104</v>
      </c>
      <c r="AX107" s="33">
        <f>+VLOOKUP(A107,[25]BASE_FISCAL!$A$2:$M$1048576,10,0)</f>
        <v>57.078382268182267</v>
      </c>
      <c r="AY107" s="33">
        <f>+VLOOKUP($A107,'[21]BASE DIF'!$A$1:$K$1110,10,FALSE)</f>
        <v>1.0492558606215698E-2</v>
      </c>
      <c r="AZ107" s="33">
        <f>+VLOOKUP($A107,'[21]BASE DIF'!$A$1:$K$1110,11,FALSE)</f>
        <v>-1.4266692544844559E-2</v>
      </c>
      <c r="BA107" s="33">
        <f>+VLOOKUP($A107,'[21]BASE DIF'!$A$1:$M$1110,12,FALSE)</f>
        <v>3.3840827004484098E-2</v>
      </c>
      <c r="BB107" s="33">
        <f>+VLOOKUP($A107,'[21]BASE DIF'!$A$1:$M$1110,13,FALSE)</f>
        <v>9.08157585342384E-3</v>
      </c>
      <c r="BC107" s="33">
        <f>+VLOOKUP(A107,'[23]BASE OTROS'!$A$2:$H$1048576,8,0)</f>
        <v>130.59272307692308</v>
      </c>
      <c r="BD107" s="73">
        <f>+VLOOKUP(A107,[24]BASE_TI!$A$2:$H$1048576,8,0)</f>
        <v>153.41168659021318</v>
      </c>
    </row>
    <row r="108" spans="1:58" x14ac:dyDescent="0.25">
      <c r="A108" s="35">
        <v>44440</v>
      </c>
      <c r="B108" s="33">
        <f>+VLOOKUP(A108,[20]DEPENDIENTE!$D:$E,2,0)</f>
        <v>146.76669274286974</v>
      </c>
      <c r="C108" s="33">
        <f>+VLOOKUP(A108,[20]DEPENDIENTE!$J:$K,2,0)</f>
        <v>168.84053534537091</v>
      </c>
      <c r="D108" s="33">
        <f>+VLOOKUP(A108,'[21]BASE DIF'!$A$2:$G$1048576,2,0)</f>
        <v>6.8626876510754053E-2</v>
      </c>
      <c r="E108" s="33">
        <f>+VLOOKUP(A108,'[21]BASE DIF'!$A$2:$G$1048576,3,0)</f>
        <v>2.6744584335604449E-2</v>
      </c>
      <c r="G108" s="18">
        <f>+VLOOKUP($A108,'[22]BASE PRODUCTIVIDAD'!$A$2:$H$1048576,2,0)</f>
        <v>73.843827177731754</v>
      </c>
      <c r="H108" s="33">
        <f>+VLOOKUP(A108,[24]BASE_TI!$A$2:$G$1048576,2,0)</f>
        <v>87.874783628722284</v>
      </c>
      <c r="I108" s="33">
        <f>+VLOOKUP(A108,[24]BASE_TI!$A$2:$G$1048576,3,0)</f>
        <v>100.94923253825718</v>
      </c>
      <c r="J108" s="33">
        <f>+VLOOKUP(A108,[24]BASE_TI!$A$2:$G$1048576,4,0)</f>
        <v>85.649576407705197</v>
      </c>
      <c r="K108" s="33">
        <f>+VLOOKUP(A108,'[23]BASE OTROS'!$A$2:$F$1048576,5,0)</f>
        <v>34.04704250414575</v>
      </c>
      <c r="L108" s="33">
        <f>+VLOOKUP(A108,[25]BASE_FISCAL!$A$2:$G$1048576,5,0)</f>
        <v>151.89281909119649</v>
      </c>
      <c r="M108" s="33">
        <f>+VLOOKUP(A108,[25]BASE_FISCAL!$A$2:$M$1048576,6,0)</f>
        <v>19.018634646522155</v>
      </c>
      <c r="N108" s="82">
        <f>+VLOOKUP($A108,[25]BASE_FISCAL!$A$2:$G$1048576,2,0)</f>
        <v>225.87555915209074</v>
      </c>
      <c r="O108" s="33">
        <f>+VLOOKUP($A108,[25]BASE_FISCAL!$A$2:$G$1048576,3,0)</f>
        <v>588.20888035637972</v>
      </c>
      <c r="P108" s="33">
        <f>+VLOOKUP($A108,[25]BASE_FISCAL!$A$2:$G$1048576,4,0)</f>
        <v>346.32497600173525</v>
      </c>
      <c r="Q108" s="18">
        <f>+VLOOKUP(A108,'[23]BASE OTROS'!$A$2:$F$1048576,2,0)</f>
        <v>52.242948469436165</v>
      </c>
      <c r="R108" s="33">
        <f>+VLOOKUP(A108,'[23]BASE OTROS'!$A$2:$D$1048576,4,0)</f>
        <v>36.633676778147475</v>
      </c>
      <c r="S108" s="33">
        <f>+VLOOKUP(A108,'[23]BASE OTROS'!$A$2:$D$1048576,3,0)</f>
        <v>2.7179185966627859</v>
      </c>
      <c r="T108" s="33">
        <f>+VLOOKUP(A108,[25]BASE_FISCAL!$A$2:$G$1048576,7,0)</f>
        <v>61.315190839699795</v>
      </c>
      <c r="U108" s="18">
        <f>+VLOOKUP($A108,'[22]BASE PRODUCTIVIDAD'!$A$2:$J$1048576,3,0)</f>
        <v>80.635095078116322</v>
      </c>
      <c r="V108" s="33">
        <f>+VLOOKUP(A108,'[21]BASE DIF'!$A$2:$G$1048576,5,0)</f>
        <v>7.8035392948242466E-3</v>
      </c>
      <c r="W108" s="33">
        <f>+VLOOKUP(A108,'[21]BASE DIF'!$A$2:$G$1048576,6,0)</f>
        <v>-3.1799731784123431E-3</v>
      </c>
      <c r="X108" s="33">
        <f>+VLOOKUP(A108,'[21]BASE DIF'!$A$2:$G$1048576,7,0)</f>
        <v>2.7209056217589844E-2</v>
      </c>
      <c r="Y108" s="33">
        <f>+VLOOKUP($A108,[26]base_renta!$A$22:$I$1048576,6,0)</f>
        <v>32.120036851375197</v>
      </c>
      <c r="Z108" s="33">
        <f>+VLOOKUP($A108,[26]base_renta!$A$22:$I$1048576,7,0)</f>
        <v>54.051214079859797</v>
      </c>
      <c r="AA108" s="33">
        <f>+VLOOKUP(A108,'[23]BASE OTROS'!$A$2:$F$1048576,6,0)</f>
        <v>5.10537275597299</v>
      </c>
      <c r="AB108" s="18">
        <f>+VLOOKUP($A108,'[22]BASE PRODUCTIVIDAD'!$A$2:$H$1048576,4,0)</f>
        <v>0.93212318018808638</v>
      </c>
      <c r="AC108" s="18">
        <f>+VLOOKUP($A108,'[22]BASE PRODUCTIVIDAD'!$A$2:$H$1048576,5,0)</f>
        <v>0.98004489965995245</v>
      </c>
      <c r="AD108" s="33">
        <f>+VLOOKUP(A108,[24]BASE_TI!$A:$G,5,0)</f>
        <v>60.52078839589084</v>
      </c>
      <c r="AE108" s="33">
        <f>+VLOOKUP(A108,[24]BASE_TI!$A:$G,6,0)</f>
        <v>67.77806539146475</v>
      </c>
      <c r="AF108" s="33">
        <f>+VLOOKUP($A108,[26]base_renta!$A$22:$I$1048576,2,0)</f>
        <v>-6.0526188976853579</v>
      </c>
      <c r="AG108" s="33">
        <f>+VLOOKUP($A108,[26]base_renta!$A$22:$I$1048576,3,0)</f>
        <v>-51.957852003504968</v>
      </c>
      <c r="AH108" s="33">
        <f>+VLOOKUP($A108,[26]base_renta!$A$22:$I$1048576,4,0)</f>
        <v>-147646.74350558777</v>
      </c>
      <c r="AI108" s="33">
        <f>+VLOOKUP($A108,[26]base_renta!$A$22:$I$1048576,5,0)</f>
        <v>-1.6886301901139114</v>
      </c>
      <c r="AJ108" s="33">
        <f>+VLOOKUP(A108,[24]BASE_TI!$A$2:$G$1048576,7,0)</f>
        <v>111.36161911469054</v>
      </c>
      <c r="AK108" s="33">
        <f>+VLOOKUP($A108,[26]base_renta!$A$22:$I$1048576,8,0)</f>
        <v>21.931177228484611</v>
      </c>
      <c r="AL108" s="18">
        <f>+VLOOKUP($A108,'[22]BASE PRODUCTIVIDAD'!$A$2:$H$1048576,8,0)</f>
        <v>97.631454898186504</v>
      </c>
      <c r="AM108" s="18">
        <f>+VLOOKUP($A108,'[22]BASE PRODUCTIVIDAD'!$A$2:$H$1048576,6,0)</f>
        <v>0.89830819540982476</v>
      </c>
      <c r="AN108" s="18">
        <f>+VLOOKUP($A108,'[22]BASE PRODUCTIVIDAD'!$A$2:$H$1048576,7,0)</f>
        <v>0.97657556454696637</v>
      </c>
      <c r="AO108" s="33">
        <f>+VLOOKUP($A108,[26]base_renta!$A$22:$I$1048576,9,0)</f>
        <v>-4798.5191639316035</v>
      </c>
      <c r="AP108" s="33">
        <f>+VLOOKUP(A108,[25]BASE_FISCAL!$A$2:$M$1048576,8,0)</f>
        <v>17.215443398109102</v>
      </c>
      <c r="AQ108" s="33">
        <f>+VLOOKUP(A108,[25]BASE_FISCAL!$A$2:$M$1048576,11,0)</f>
        <v>32.953317112849547</v>
      </c>
      <c r="AR108" s="33">
        <f>+VLOOKUP($A108,'[22]BASE PRODUCTIVIDAD'!$A$2:$I$1048576,9,0)</f>
        <v>77.261545953258832</v>
      </c>
      <c r="AS108" s="33">
        <f>+VLOOKUP($A108,'[22]BASE PRODUCTIVIDAD'!$A$2:$J$1048576,10,0)</f>
        <v>80.039527614872824</v>
      </c>
      <c r="AT108" s="33">
        <f>+VLOOKUP(A108,'[23]BASE OTROS'!$A$2:$G$1048576,7,0)</f>
        <v>275.5</v>
      </c>
      <c r="AU108" s="33">
        <f>+VLOOKUP($A108,'[21]BASE DIF'!$A$1:$I$1100,8,FALSE)</f>
        <v>7.1160932866204729E-2</v>
      </c>
      <c r="AV108" s="33">
        <f>+VLOOKUP($A108,'[21]BASE DIF'!$A$1:$I$1100,9,FALSE)</f>
        <v>4.949832082295802E-2</v>
      </c>
      <c r="AW108" s="33">
        <f>+VLOOKUP(A108,[25]BASE_FISCAL!$A$2:$M$1048576,9,0)</f>
        <v>21.489246746997772</v>
      </c>
      <c r="AX108" s="33">
        <f>+VLOOKUP(A108,[25]BASE_FISCAL!$A$2:$M$1048576,10,0)</f>
        <v>55.982940472802397</v>
      </c>
      <c r="AY108" s="33">
        <f>+VLOOKUP($A108,'[21]BASE DIF'!$A$1:$K$1110,10,FALSE)</f>
        <v>-2.2747182037269713E-3</v>
      </c>
      <c r="AZ108" s="33">
        <f>+VLOOKUP($A108,'[21]BASE DIF'!$A$1:$K$1110,11,FALSE)</f>
        <v>-2.3938850128862359E-2</v>
      </c>
      <c r="BA108" s="33">
        <f>+VLOOKUP($A108,'[21]BASE DIF'!$A$1:$M$1110,12,FALSE)</f>
        <v>2.527528179627303E-2</v>
      </c>
      <c r="BB108" s="33">
        <f>+VLOOKUP($A108,'[21]BASE DIF'!$A$1:$M$1110,13,FALSE)</f>
        <v>3.6111498711376422E-3</v>
      </c>
      <c r="BC108" s="33">
        <f>+VLOOKUP(A108,'[23]BASE OTROS'!$A$2:$H$1048576,8,0)</f>
        <v>143.28677272727271</v>
      </c>
      <c r="BD108" s="73">
        <f>+VLOOKUP(A108,[24]BASE_TI!$A$2:$H$1048576,8,0)</f>
        <v>166.38352789174982</v>
      </c>
      <c r="BF108" s="33"/>
    </row>
    <row r="109" spans="1:58" x14ac:dyDescent="0.25">
      <c r="A109" s="35">
        <v>44531</v>
      </c>
      <c r="B109" s="33">
        <f>+VLOOKUP(A109,[20]DEPENDIENTE!$D:$E,2,0)</f>
        <v>147.18168922389097</v>
      </c>
      <c r="C109" s="33">
        <f>+VLOOKUP(A109,[20]DEPENDIENTE!$J:$K,2,0)</f>
        <v>171.18001334763758</v>
      </c>
      <c r="D109" s="33">
        <f>+VLOOKUP(A109,'[21]BASE DIF'!$A$2:$G$1048576,2,0)</f>
        <v>8.1033984985585228E-2</v>
      </c>
      <c r="E109" s="33">
        <f>+VLOOKUP(A109,'[21]BASE DIF'!$A$2:$G$1048576,3,0)</f>
        <v>3.8128418939476161E-2</v>
      </c>
      <c r="G109" s="18">
        <f>+VLOOKUP($A109,'[22]BASE PRODUCTIVIDAD'!$A$2:$H$1048576,2,0)</f>
        <v>74.436411129744968</v>
      </c>
      <c r="H109" s="33">
        <f>+VLOOKUP(A109,[24]BASE_TI!$A$2:$G$1048576,2,0)</f>
        <v>94.333281434290299</v>
      </c>
      <c r="I109" s="33">
        <f>+VLOOKUP(A109,[24]BASE_TI!$A$2:$G$1048576,3,0)</f>
        <v>106.43788694767169</v>
      </c>
      <c r="J109" s="33">
        <f>+VLOOKUP(A109,[24]BASE_TI!$A$2:$G$1048576,4,0)</f>
        <v>93.827078444872285</v>
      </c>
      <c r="K109" s="33">
        <f>+VLOOKUP(A109,'[23]BASE OTROS'!$A$2:$F$1048576,5,0)</f>
        <v>35.71680001942093</v>
      </c>
      <c r="L109" s="33">
        <f>+VLOOKUP(A109,[25]BASE_FISCAL!$A$2:$G$1048576,5,0)</f>
        <v>154.922</v>
      </c>
      <c r="M109" s="33">
        <f>+VLOOKUP(A109,[25]BASE_FISCAL!$A$2:$M$1048576,6,0)</f>
        <v>18.811189915039915</v>
      </c>
      <c r="N109" s="82">
        <f>+VLOOKUP($A109,[25]BASE_FISCAL!$A$2:$G$1048576,2,0)</f>
        <v>251.95955995800142</v>
      </c>
      <c r="O109" s="33">
        <f>+VLOOKUP($A109,[25]BASE_FISCAL!$A$2:$G$1048576,3,0)</f>
        <v>605.78741263503559</v>
      </c>
      <c r="P109" s="33">
        <f>+VLOOKUP($A109,[25]BASE_FISCAL!$A$2:$G$1048576,4,0)</f>
        <v>382.16684850390465</v>
      </c>
      <c r="Q109" s="18">
        <f>+VLOOKUP(A109,'[23]BASE OTROS'!$A$2:$F$1048576,2,0)</f>
        <v>50.946099859882665</v>
      </c>
      <c r="R109" s="33">
        <f>+VLOOKUP(A109,'[23]BASE OTROS'!$A$2:$D$1048576,4,0)</f>
        <v>37.008664210591931</v>
      </c>
      <c r="S109" s="33">
        <f>+VLOOKUP(A109,'[23]BASE OTROS'!$A$2:$D$1048576,3,0)</f>
        <v>2.6495977528645511</v>
      </c>
      <c r="T109" s="33">
        <f>+VLOOKUP(A109,[25]BASE_FISCAL!$A$2:$G$1048576,7,0)</f>
        <v>61.395836432422435</v>
      </c>
      <c r="U109" s="18">
        <f>+VLOOKUP($A109,'[22]BASE PRODUCTIVIDAD'!$A$2:$J$1048576,3,0)</f>
        <v>82.10091730182279</v>
      </c>
      <c r="V109" s="33">
        <f>+VLOOKUP(A109,'[21]BASE DIF'!$A$2:$G$1048576,5,0)</f>
        <v>2.6463037803292844E-2</v>
      </c>
      <c r="W109" s="33">
        <f>+VLOOKUP(A109,'[21]BASE DIF'!$A$2:$G$1048576,6,0)</f>
        <v>8.9959554598143532E-3</v>
      </c>
      <c r="X109" s="33">
        <f>+VLOOKUP(A109,'[21]BASE DIF'!$A$2:$G$1048576,7,0)</f>
        <v>3.8906179566879695E-2</v>
      </c>
      <c r="Y109" s="33">
        <f>+VLOOKUP($A109,[26]base_renta!$A$22:$I$1048576,6,0)</f>
        <v>32.171228982218672</v>
      </c>
      <c r="Z109" s="33">
        <f>+VLOOKUP($A109,[26]base_renta!$A$22:$I$1048576,7,0)</f>
        <v>53.821559440875198</v>
      </c>
      <c r="AA109" s="33">
        <f>+VLOOKUP(A109,'[23]BASE OTROS'!$A$2:$F$1048576,6,0)</f>
        <v>5.1702701750914448</v>
      </c>
      <c r="AB109" s="18">
        <f>+VLOOKUP($A109,'[22]BASE PRODUCTIVIDAD'!$A$2:$H$1048576,4,0)</f>
        <v>0.90001870628092273</v>
      </c>
      <c r="AC109" s="18">
        <f>+VLOOKUP($A109,'[22]BASE PRODUCTIVIDAD'!$A$2:$H$1048576,5,0)</f>
        <v>0.95084171121279804</v>
      </c>
      <c r="AD109" s="33">
        <f>+VLOOKUP(A109,[24]BASE_TI!$A:$G,5,0)</f>
        <v>66.431837882475904</v>
      </c>
      <c r="AE109" s="33">
        <f>+VLOOKUP(A109,[24]BASE_TI!$A:$G,6,0)</f>
        <v>72.216128186381908</v>
      </c>
      <c r="AF109" s="33">
        <f>+VLOOKUP($A109,[26]base_renta!$A$22:$I$1048576,2,0)</f>
        <v>-5.627349659276117</v>
      </c>
      <c r="AG109" s="33">
        <f>+VLOOKUP($A109,[26]base_renta!$A$22:$I$1048576,3,0)</f>
        <v>-50.482305894030631</v>
      </c>
      <c r="AH109" s="33">
        <f>+VLOOKUP($A109,[26]base_renta!$A$22:$I$1048576,4,0)</f>
        <v>-145702.28266748445</v>
      </c>
      <c r="AI109" s="33">
        <f>+VLOOKUP($A109,[26]base_renta!$A$22:$I$1048576,5,0)</f>
        <v>-1.6406749415559956</v>
      </c>
      <c r="AJ109" s="33">
        <f>+VLOOKUP(A109,[24]BASE_TI!$A$2:$G$1048576,7,0)</f>
        <v>110.86652608565845</v>
      </c>
      <c r="AK109" s="33">
        <f>+VLOOKUP($A109,[26]base_renta!$A$22:$I$1048576,8,0)</f>
        <v>21.650330458656533</v>
      </c>
      <c r="AL109" s="18">
        <f>+VLOOKUP($A109,'[22]BASE PRODUCTIVIDAD'!$A$2:$H$1048576,8,0)</f>
        <v>94.706287901630361</v>
      </c>
      <c r="AM109" s="18">
        <f>+VLOOKUP($A109,'[22]BASE PRODUCTIVIDAD'!$A$2:$H$1048576,6,0)</f>
        <v>0.86969906935832175</v>
      </c>
      <c r="AN109" s="18">
        <f>+VLOOKUP($A109,'[22]BASE PRODUCTIVIDAD'!$A$2:$H$1048576,7,0)</f>
        <v>0.94817180946433399</v>
      </c>
      <c r="AO109" s="33">
        <f>+VLOOKUP($A109,[26]base_renta!$A$22:$I$1048576,9,0)</f>
        <v>-4735.3241866932449</v>
      </c>
      <c r="AP109" s="33">
        <f>+VLOOKUP(A109,[25]BASE_FISCAL!$A$2:$M$1048576,8,0)</f>
        <v>17.094973423243033</v>
      </c>
      <c r="AQ109" s="33">
        <f>+VLOOKUP(A109,[25]BASE_FISCAL!$A$2:$M$1048576,11,0)</f>
        <v>34.996947995679989</v>
      </c>
      <c r="AR109" s="33">
        <f>+VLOOKUP($A109,'[22]BASE PRODUCTIVIDAD'!$A$2:$I$1048576,9,0)</f>
        <v>76.308211431137892</v>
      </c>
      <c r="AS109" s="33">
        <f>+VLOOKUP($A109,'[22]BASE PRODUCTIVIDAD'!$A$2:$J$1048576,10,0)</f>
        <v>80.980692367573326</v>
      </c>
      <c r="AT109" s="33">
        <f>+VLOOKUP(A109,'[23]BASE OTROS'!$A$2:$G$1048576,7,0)</f>
        <v>318.44086831043347</v>
      </c>
      <c r="AU109" s="33">
        <f>+VLOOKUP($A109,'[21]BASE DIF'!$A$1:$I$1100,8,FALSE)</f>
        <v>8.0707675249543587E-2</v>
      </c>
      <c r="AV109" s="33">
        <f>+VLOOKUP($A109,'[21]BASE DIF'!$A$1:$I$1100,9,FALSE)</f>
        <v>4.7906185400229062E-2</v>
      </c>
      <c r="AW109" s="33">
        <f>+VLOOKUP(A109,[25]BASE_FISCAL!$A$2:$M$1048576,9,0)</f>
        <v>23.069658364536526</v>
      </c>
      <c r="AX109" s="33">
        <f>+VLOOKUP(A109,[25]BASE_FISCAL!$A$2:$M$1048576,10,0)</f>
        <v>55.428493365822064</v>
      </c>
      <c r="AY109" s="33">
        <f>+VLOOKUP($A109,'[21]BASE DIF'!$A$1:$K$1110,10,FALSE)</f>
        <v>3.818123960002355E-3</v>
      </c>
      <c r="AZ109" s="33">
        <f>+VLOOKUP($A109,'[21]BASE DIF'!$A$1:$K$1110,11,FALSE)</f>
        <v>-2.872722957126473E-2</v>
      </c>
      <c r="BA109" s="33">
        <f>+VLOOKUP($A109,'[21]BASE DIF'!$A$1:$M$1110,12,FALSE)</f>
        <v>3.5662210791045701E-2</v>
      </c>
      <c r="BB109" s="33">
        <f>+VLOOKUP($A109,'[21]BASE DIF'!$A$1:$M$1110,13,FALSE)</f>
        <v>3.1168572597786159E-3</v>
      </c>
      <c r="BC109" s="33">
        <f>+VLOOKUP(A109,'[23]BASE OTROS'!$A$2:$H$1048576,8,0)</f>
        <v>185.08375757575752</v>
      </c>
      <c r="BD109" s="73">
        <f>+VLOOKUP(A109,[24]BASE_TI!$A$2:$H$1048576,8,0)</f>
        <v>174.21140008159884</v>
      </c>
      <c r="BF109" s="33"/>
    </row>
    <row r="110" spans="1:58" s="33" customFormat="1" x14ac:dyDescent="0.25">
      <c r="A110" s="35">
        <v>44621</v>
      </c>
      <c r="B110" s="33">
        <f>+VLOOKUP(A110,[20]DEPENDIENTE!$D:$E,2,0)</f>
        <v>146.88219704729408</v>
      </c>
      <c r="C110" s="33">
        <f>+VLOOKUP(A110,[20]DEPENDIENTE!$J:$K,2,0)</f>
        <v>170.23187060423766</v>
      </c>
      <c r="D110" s="33">
        <f>+VLOOKUP(A110,'[21]BASE DIF'!$A$2:$G$1048576,2,0)</f>
        <v>8.1491103919535846E-2</v>
      </c>
      <c r="E110" s="33">
        <f>+VLOOKUP(A110,'[21]BASE DIF'!$A$2:$G$1048576,3,0)</f>
        <v>3.6986629963018713E-2</v>
      </c>
      <c r="F110" s="59"/>
      <c r="G110" s="18">
        <f>+VLOOKUP($A110,'[22]BASE PRODUCTIVIDAD'!$A$2:$H$1048576,2,0)</f>
        <v>72.497925779585344</v>
      </c>
      <c r="H110" s="33">
        <f>+VLOOKUP(A110,[24]BASE_TI!$A$2:$G$1048576,2,0)</f>
        <v>102.44564201050561</v>
      </c>
      <c r="I110" s="33">
        <f>+VLOOKUP(A110,[24]BASE_TI!$A$2:$G$1048576,3,0)</f>
        <v>114.20010390245059</v>
      </c>
      <c r="J110" s="33">
        <f>+VLOOKUP(A110,[24]BASE_TI!$A$2:$G$1048576,4,0)</f>
        <v>104.9890402808463</v>
      </c>
      <c r="K110" s="33">
        <f>+VLOOKUP(A110,'[23]BASE OTROS'!$A$2:$F$1048576,5,0)</f>
        <v>37.449741547287438</v>
      </c>
      <c r="L110" s="33">
        <f>+VLOOKUP(A110,[25]BASE_FISCAL!$A$2:$G$1048576,5,0)</f>
        <v>157.11057067515341</v>
      </c>
      <c r="M110" s="33">
        <f>+VLOOKUP(A110,[25]BASE_FISCAL!$A$2:$M$1048576,6,0)</f>
        <v>18.573905787796022</v>
      </c>
      <c r="N110" s="82">
        <f>+VLOOKUP($A110,[25]BASE_FISCAL!$A$2:$G$1048576,2,0)</f>
        <v>254.4718899646943</v>
      </c>
      <c r="O110" s="33">
        <f>+VLOOKUP($A110,[25]BASE_FISCAL!$A$2:$G$1048576,3,0)</f>
        <v>612.97161865170733</v>
      </c>
      <c r="P110" s="33">
        <f>+VLOOKUP($A110,[25]BASE_FISCAL!$A$2:$G$1048576,4,0)</f>
        <v>389.35644574548888</v>
      </c>
      <c r="Q110" s="18">
        <f>+VLOOKUP(A110,'[23]BASE OTROS'!$A$2:$F$1048576,2,0)</f>
        <v>49.805459007148706</v>
      </c>
      <c r="R110" s="33">
        <f>+VLOOKUP(A110,'[23]BASE OTROS'!$A$2:$D$1048576,4,0)</f>
        <v>34.031796789745258</v>
      </c>
      <c r="S110" s="33">
        <f>+VLOOKUP(A110,'[23]BASE OTROS'!$A$2:$D$1048576,3,0)</f>
        <v>2.4275529820772688</v>
      </c>
      <c r="T110" s="33">
        <f>+VLOOKUP(A110,[25]BASE_FISCAL!$A$2:$G$1048576,7,0)</f>
        <v>60.584212357465574</v>
      </c>
      <c r="U110" s="18">
        <f>+VLOOKUP($A110,'[22]BASE PRODUCTIVIDAD'!$A$2:$J$1048576,3,0)</f>
        <v>82.036714963299943</v>
      </c>
      <c r="V110" s="33">
        <f>+VLOOKUP(A110,'[21]BASE DIF'!$A$2:$G$1048576,5,0)</f>
        <v>3.0071206577913401E-2</v>
      </c>
      <c r="W110" s="33">
        <f>+VLOOKUP(A110,'[21]BASE DIF'!$A$2:$G$1048576,6,0)</f>
        <v>1.0594032704935308E-2</v>
      </c>
      <c r="X110" s="33">
        <f>+VLOOKUP(A110,'[21]BASE DIF'!$A$2:$G$1048576,7,0)</f>
        <v>3.7951770151075759E-2</v>
      </c>
      <c r="Y110" s="33">
        <f>+VLOOKUP($A110,[26]base_renta!$A$22:$I$1048576,6,0)</f>
        <v>30.987925294464798</v>
      </c>
      <c r="Z110" s="33">
        <f>+VLOOKUP($A110,[26]base_renta!$A$22:$I$1048576,7,0)</f>
        <v>53.430684634119274</v>
      </c>
      <c r="AA110" s="33">
        <f>+VLOOKUP(A110,'[23]BASE OTROS'!$A$2:$F$1048576,6,0)</f>
        <v>5.31058285154809</v>
      </c>
      <c r="AB110" s="18">
        <f>+VLOOKUP($A110,'[22]BASE PRODUCTIVIDAD'!$A$2:$H$1048576,4,0)</f>
        <v>0.90043887188700444</v>
      </c>
      <c r="AC110" s="18">
        <f>+VLOOKUP($A110,'[22]BASE PRODUCTIVIDAD'!$A$2:$H$1048576,5,0)</f>
        <v>0.94700243667291739</v>
      </c>
      <c r="AD110" s="33">
        <f>+VLOOKUP(A110,[24]BASE_TI!$A:$G,5,0)</f>
        <v>80.194003397659941</v>
      </c>
      <c r="AE110" s="33">
        <f>+VLOOKUP(A110,[24]BASE_TI!$A:$G,6,0)</f>
        <v>86.749599353384838</v>
      </c>
      <c r="AF110" s="33">
        <f>+VLOOKUP($A110,[26]base_renta!$A$22:$I$1048576,2,0)</f>
        <v>-5.6938611888800112</v>
      </c>
      <c r="AG110" s="33">
        <f>+VLOOKUP($A110,[26]base_renta!$A$22:$I$1048576,3,0)</f>
        <v>-52.425971421839833</v>
      </c>
      <c r="AH110" s="33">
        <f>+VLOOKUP($A110,[26]base_renta!$A$22:$I$1048576,4,0)</f>
        <v>-152443.22035023558</v>
      </c>
      <c r="AI110" s="33">
        <f>+VLOOKUP($A110,[26]base_renta!$A$22:$I$1048576,5,0)</f>
        <v>-1.7270975262759332</v>
      </c>
      <c r="AJ110" s="33">
        <f>+VLOOKUP(A110,[24]BASE_TI!$A$2:$G$1048576,7,0)</f>
        <v>123.32921683357729</v>
      </c>
      <c r="AK110" s="33">
        <f>+VLOOKUP($A110,[26]base_renta!$A$22:$I$1048576,8,0)</f>
        <v>22.442759339654479</v>
      </c>
      <c r="AL110" s="18">
        <f>+VLOOKUP($A110,'[22]BASE PRODUCTIVIDAD'!$A$2:$H$1048576,8,0)</f>
        <v>94.34897185932725</v>
      </c>
      <c r="AM110" s="18">
        <f>+VLOOKUP($A110,'[22]BASE PRODUCTIVIDAD'!$A$2:$H$1048576,6,0)</f>
        <v>0.86457409119699302</v>
      </c>
      <c r="AN110" s="18">
        <f>+VLOOKUP($A110,'[22]BASE PRODUCTIVIDAD'!$A$2:$H$1048576,7,0)</f>
        <v>0.94179786833807566</v>
      </c>
      <c r="AO110" s="33">
        <f>+VLOOKUP($A110,[26]base_renta!$A$22:$I$1048576,9,0)</f>
        <v>-5022.0206058928416</v>
      </c>
      <c r="AP110" s="33">
        <f>+VLOOKUP(A110,[25]BASE_FISCAL!$A$2:$M$1048576,8,0)</f>
        <v>17.002103559080449</v>
      </c>
      <c r="AQ110" s="33">
        <f>+VLOOKUP(A110,[25]BASE_FISCAL!$A$2:$M$1048576,11,0)</f>
        <v>34.435843840556515</v>
      </c>
      <c r="AR110" s="33">
        <f>+VLOOKUP($A110,'[22]BASE PRODUCTIVIDAD'!$A$2:$I$1048576,9,0)</f>
        <v>75.083727906345558</v>
      </c>
      <c r="AS110" s="33">
        <f>+VLOOKUP($A110,'[22]BASE PRODUCTIVIDAD'!$A$2:$J$1048576,10,0)</f>
        <v>81.585618665538362</v>
      </c>
      <c r="AT110" s="33">
        <f>+VLOOKUP(A110,'[23]BASE OTROS'!$A$2:$G$1048576,7,0)</f>
        <v>363.69116632160109</v>
      </c>
      <c r="AU110" s="33">
        <f>+VLOOKUP($A110,'[21]BASE DIF'!$A$1:$I$1100,8,FALSE)</f>
        <v>7.3239715968108965E-2</v>
      </c>
      <c r="AV110" s="33">
        <f>+VLOOKUP($A110,'[21]BASE DIF'!$A$1:$I$1100,9,FALSE)</f>
        <v>4.1479292119795619E-2</v>
      </c>
      <c r="AW110" s="33">
        <f>+VLOOKUP(A110,[25]BASE_FISCAL!$A$2:$M$1048576,9,0)</f>
        <v>22.506329051663052</v>
      </c>
      <c r="AX110" s="33">
        <f>+VLOOKUP(A110,[25]BASE_FISCAL!$A$2:$M$1048576,10,0)</f>
        <v>54.173346672311084</v>
      </c>
      <c r="AY110" s="33">
        <f>+VLOOKUP($A110,'[21]BASE DIF'!$A$1:$K$1110,10,FALSE)</f>
        <v>-2.2869371681275286E-3</v>
      </c>
      <c r="AZ110" s="33">
        <f>+VLOOKUP($A110,'[21]BASE DIF'!$A$1:$K$1110,11,FALSE)</f>
        <v>-3.4008198359050862E-2</v>
      </c>
      <c r="BA110" s="33">
        <f>+VLOOKUP($A110,'[21]BASE DIF'!$A$1:$M$1110,12,FALSE)</f>
        <v>3.408217946403258E-2</v>
      </c>
      <c r="BB110" s="33">
        <f>+VLOOKUP($A110,'[21]BASE DIF'!$A$1:$M$1110,13,FALSE)</f>
        <v>2.3609182731092471E-3</v>
      </c>
      <c r="BC110" s="33">
        <f>+VLOOKUP(A110,'[23]BASE OTROS'!$A$2:$H$1048576,8,0)</f>
        <v>209.20406249999999</v>
      </c>
      <c r="BD110" s="73">
        <f>+VLOOKUP(A110,[24]BASE_TI!$A$2:$H$1048576,8,0)</f>
        <v>191.01939308687119</v>
      </c>
    </row>
    <row r="111" spans="1:58" s="33" customFormat="1" x14ac:dyDescent="0.25">
      <c r="A111" s="35">
        <v>44713</v>
      </c>
      <c r="B111" s="33">
        <f>+VLOOKUP(A111,[20]DEPENDIENTE!$D:$E,2,0)</f>
        <v>143.75378164175811</v>
      </c>
      <c r="C111" s="33">
        <f>+VLOOKUP(A111,[20]DEPENDIENTE!$J:$K,2,0)</f>
        <v>169.85429315999352</v>
      </c>
      <c r="D111" s="33">
        <f>+VLOOKUP(A111,'[21]BASE DIF'!$A$2:$G$1048576,2,0)</f>
        <v>8.4350265209800046E-2</v>
      </c>
      <c r="E111" s="33">
        <f>+VLOOKUP(A111,'[21]BASE DIF'!$A$2:$G$1048576,3,0)</f>
        <v>4.4431897141669507E-2</v>
      </c>
      <c r="F111" s="59"/>
      <c r="G111" s="18">
        <f>+VLOOKUP($A111,'[22]BASE PRODUCTIVIDAD'!$A$2:$H$1048576,2,0)</f>
        <v>71.285446850083218</v>
      </c>
      <c r="H111" s="33">
        <f>+VLOOKUP(A111,[24]BASE_TI!$A$2:$G$1048576,2,0)</f>
        <v>111.34077979564674</v>
      </c>
      <c r="I111" s="33">
        <f>+VLOOKUP(A111,[24]BASE_TI!$A$2:$G$1048576,3,0)</f>
        <v>121.17952103783061</v>
      </c>
      <c r="J111" s="33">
        <f>+VLOOKUP(A111,[24]BASE_TI!$A$2:$G$1048576,4,0)</f>
        <v>120.14755810223706</v>
      </c>
      <c r="K111" s="33">
        <f>+VLOOKUP(A111,'[23]BASE OTROS'!$A$2:$F$1048576,5,0)</f>
        <v>38.486864805653745</v>
      </c>
      <c r="L111" s="33">
        <f>+VLOOKUP(A111,[25]BASE_FISCAL!$A$2:$G$1048576,5,0)</f>
        <v>159.3911347291444</v>
      </c>
      <c r="M111" s="33">
        <f>+VLOOKUP(A111,[25]BASE_FISCAL!$A$2:$M$1048576,6,0)</f>
        <v>18.237620906621348</v>
      </c>
      <c r="N111" s="82">
        <f>+VLOOKUP($A111,[25]BASE_FISCAL!$A$2:$G$1048576,2,0)</f>
        <v>265.60664867666281</v>
      </c>
      <c r="O111" s="33">
        <f>+VLOOKUP($A111,[25]BASE_FISCAL!$A$2:$G$1048576,3,0)</f>
        <v>618.73472068330898</v>
      </c>
      <c r="P111" s="33">
        <f>+VLOOKUP($A111,[25]BASE_FISCAL!$A$2:$G$1048576,4,0)</f>
        <v>413.38514892266613</v>
      </c>
      <c r="Q111" s="18">
        <f>+VLOOKUP(A111,'[23]BASE OTROS'!$A$2:$F$1048576,2,0)</f>
        <v>49.413793293420966</v>
      </c>
      <c r="R111" s="33">
        <f>+VLOOKUP(A111,'[23]BASE OTROS'!$A$2:$D$1048576,4,0)</f>
        <v>33.906979036614956</v>
      </c>
      <c r="S111" s="33">
        <f>+VLOOKUP(A111,'[23]BASE OTROS'!$A$2:$D$1048576,3,0)</f>
        <v>2.5870405314486846</v>
      </c>
      <c r="T111" s="33">
        <f>+VLOOKUP(A111,[25]BASE_FISCAL!$A$2:$G$1048576,7,0)</f>
        <v>60.111653677711416</v>
      </c>
      <c r="U111" s="18">
        <f>+VLOOKUP($A111,'[22]BASE PRODUCTIVIDAD'!$A$2:$J$1048576,3,0)</f>
        <v>82.303250501579697</v>
      </c>
      <c r="V111" s="33">
        <f>+VLOOKUP(A111,'[21]BASE DIF'!$A$2:$G$1048576,5,0)</f>
        <v>4.6799894376512219E-2</v>
      </c>
      <c r="W111" s="33">
        <f>+VLOOKUP(A111,'[21]BASE DIF'!$A$2:$G$1048576,6,0)</f>
        <v>2.0870863270847306E-2</v>
      </c>
      <c r="X111" s="33">
        <f>+VLOOKUP(A111,'[21]BASE DIF'!$A$2:$G$1048576,7,0)</f>
        <v>4.4936089517158107E-2</v>
      </c>
      <c r="Y111" s="33">
        <f>+VLOOKUP($A111,[26]base_renta!$A$22:$I$1048576,6,0)</f>
        <v>29.274070976328147</v>
      </c>
      <c r="Z111" s="33">
        <f>+VLOOKUP($A111,[26]base_renta!$A$22:$I$1048576,7,0)</f>
        <v>51.04493054325637</v>
      </c>
      <c r="AA111" s="33">
        <f>+VLOOKUP(A111,'[23]BASE OTROS'!$A$2:$F$1048576,6,0)</f>
        <v>5.280803115723665</v>
      </c>
      <c r="AB111" s="18">
        <f>+VLOOKUP($A111,'[22]BASE PRODUCTIVIDAD'!$A$2:$H$1048576,4,0)</f>
        <v>0.89162735152230665</v>
      </c>
      <c r="AC111" s="18">
        <f>+VLOOKUP($A111,'[22]BASE PRODUCTIVIDAD'!$A$2:$H$1048576,5,0)</f>
        <v>0.9399715551990474</v>
      </c>
      <c r="AD111" s="33">
        <f>+VLOOKUP(A111,[24]BASE_TI!$A:$G,5,0)</f>
        <v>90.469093462791264</v>
      </c>
      <c r="AE111" s="33">
        <f>+VLOOKUP(A111,[24]BASE_TI!$A:$G,6,0)</f>
        <v>96.690788522964965</v>
      </c>
      <c r="AF111" s="33">
        <f>+VLOOKUP($A111,[26]base_renta!$A$22:$I$1048576,2,0)</f>
        <v>-6.3444847621009979</v>
      </c>
      <c r="AG111" s="33">
        <f>+VLOOKUP($A111,[26]base_renta!$A$22:$I$1048576,3,0)</f>
        <v>-50.359915152717015</v>
      </c>
      <c r="AH111" s="33">
        <f>+VLOOKUP($A111,[26]base_renta!$A$22:$I$1048576,4,0)</f>
        <v>-150414.32266607761</v>
      </c>
      <c r="AI111" s="33">
        <f>+VLOOKUP($A111,[26]base_renta!$A$22:$I$1048576,5,0)</f>
        <v>-1.9784252381424543</v>
      </c>
      <c r="AJ111" s="33">
        <f>+VLOOKUP(A111,[24]BASE_TI!$A$2:$G$1048576,7,0)</f>
        <v>131.18442852688008</v>
      </c>
      <c r="AK111" s="33">
        <f>+VLOOKUP($A111,[26]base_renta!$A$22:$I$1048576,8,0)</f>
        <v>21.77085956692822</v>
      </c>
      <c r="AL111" s="18">
        <f>+VLOOKUP($A111,'[22]BASE PRODUCTIVIDAD'!$A$2:$H$1048576,8,0)</f>
        <v>92.910812410489882</v>
      </c>
      <c r="AM111" s="18">
        <f>+VLOOKUP($A111,'[22]BASE PRODUCTIVIDAD'!$A$2:$H$1048576,6,0)</f>
        <v>0.85001692366183346</v>
      </c>
      <c r="AN111" s="18">
        <f>+VLOOKUP($A111,'[22]BASE PRODUCTIVIDAD'!$A$2:$H$1048576,7,0)</f>
        <v>0.92836444653210604</v>
      </c>
      <c r="AO111" s="33">
        <f>+VLOOKUP($A111,[26]base_renta!$A$22:$I$1048576,9,0)</f>
        <v>-5909.1341047387623</v>
      </c>
      <c r="AP111" s="33">
        <f>+VLOOKUP(A111,[25]BASE_FISCAL!$A$2:$M$1048576,8,0)</f>
        <v>16.769126926586093</v>
      </c>
      <c r="AQ111" s="33">
        <f>+VLOOKUP(A111,[25]BASE_FISCAL!$A$2:$M$1048576,11,0)</f>
        <v>35.072666635946412</v>
      </c>
      <c r="AR111" s="33">
        <f>+VLOOKUP($A111,'[22]BASE PRODUCTIVIDAD'!$A$2:$I$1048576,9,0)</f>
        <v>72.999293625678902</v>
      </c>
      <c r="AS111" s="33">
        <f>+VLOOKUP($A111,'[22]BASE PRODUCTIVIDAD'!$A$2:$J$1048576,10,0)</f>
        <v>81.773586055039246</v>
      </c>
      <c r="AT111" s="33">
        <f>+VLOOKUP(A111,'[23]BASE OTROS'!$A$2:$G$1048576,7,0)</f>
        <v>372.16233766233768</v>
      </c>
      <c r="AU111" s="33">
        <f>+VLOOKUP($A111,'[21]BASE DIF'!$A$1:$I$1100,8,FALSE)</f>
        <v>6.7660708159672511E-2</v>
      </c>
      <c r="AV111" s="33">
        <f>+VLOOKUP($A111,'[21]BASE DIF'!$A$1:$I$1100,9,FALSE)</f>
        <v>4.2416485861470954E-2</v>
      </c>
      <c r="AW111" s="33">
        <f>+VLOOKUP(A111,[25]BASE_FISCAL!$A$2:$M$1048576,9,0)</f>
        <v>22.524181091208504</v>
      </c>
      <c r="AX111" s="33">
        <f>+VLOOKUP(A111,[25]BASE_FISCAL!$A$2:$M$1048576,10,0)</f>
        <v>52.446751290444169</v>
      </c>
      <c r="AY111" s="33">
        <f>+VLOOKUP($A111,'[21]BASE DIF'!$A$1:$K$1110,10,FALSE)</f>
        <v>1.6620454758763045E-3</v>
      </c>
      <c r="AZ111" s="33">
        <f>+VLOOKUP($A111,'[21]BASE DIF'!$A$1:$K$1110,11,FALSE)</f>
        <v>-2.3614288439312382E-2</v>
      </c>
      <c r="BA111" s="33">
        <f>+VLOOKUP($A111,'[21]BASE DIF'!$A$1:$M$1110,12,FALSE)</f>
        <v>3.887827924211007E-2</v>
      </c>
      <c r="BB111" s="33">
        <f>+VLOOKUP($A111,'[21]BASE DIF'!$A$1:$M$1110,13,FALSE)</f>
        <v>1.3601945326921383E-2</v>
      </c>
      <c r="BC111" s="33">
        <f>+VLOOKUP(A111,'[23]BASE OTROS'!$A$2:$H$1048576,8,0)</f>
        <v>238.51249230769221</v>
      </c>
      <c r="BD111" s="73">
        <f>+VLOOKUP(A111,[24]BASE_TI!$A$2:$H$1048576,8,0)</f>
        <v>205.77777044981846</v>
      </c>
    </row>
    <row r="112" spans="1:58" s="33" customFormat="1" x14ac:dyDescent="0.25">
      <c r="A112" s="35">
        <v>44805</v>
      </c>
      <c r="B112" s="33">
        <f>+VLOOKUP(A112,[20]DEPENDIENTE!$D:$E,2,0)</f>
        <v>154.63254254428884</v>
      </c>
      <c r="C112" s="33">
        <f>+VLOOKUP(A112,[20]DEPENDIENTE!$J:$K,2,0)</f>
        <v>188.17562113838957</v>
      </c>
      <c r="D112" s="33">
        <f>+VLOOKUP(A112,'[21]BASE DIF'!$A$2:$G$1048576,2,0)</f>
        <v>8.5300750642516521E-2</v>
      </c>
      <c r="E112" s="33">
        <f>+VLOOKUP(A112,'[21]BASE DIF'!$A$2:$G$1048576,3,0)</f>
        <v>4.5592508026397138E-2</v>
      </c>
      <c r="F112" s="59"/>
      <c r="G112" s="18">
        <f>+VLOOKUP($A112,'[22]BASE PRODUCTIVIDAD'!$A$2:$H$1048576,2,0)</f>
        <v>71.414765179800682</v>
      </c>
      <c r="H112" s="33">
        <f>+VLOOKUP(A112,[24]BASE_TI!$A$2:$G$1048576,2,0)</f>
        <v>109.34652562817999</v>
      </c>
      <c r="I112" s="33">
        <f>+VLOOKUP(A112,[24]BASE_TI!$A$2:$G$1048576,3,0)</f>
        <v>118.42969595648209</v>
      </c>
      <c r="J112" s="33">
        <f>+VLOOKUP(A112,[24]BASE_TI!$A$2:$G$1048576,4,0)</f>
        <v>117.14836732321119</v>
      </c>
      <c r="K112" s="33">
        <f>+VLOOKUP(A112,'[23]BASE OTROS'!$A$2:$F$1048576,5,0)</f>
        <v>39.542304407975919</v>
      </c>
      <c r="L112" s="33">
        <f>+VLOOKUP(A112,[25]BASE_FISCAL!$A$2:$G$1048576,5,0)</f>
        <v>158.28352146153469</v>
      </c>
      <c r="M112" s="33">
        <f>+VLOOKUP(A112,[25]BASE_FISCAL!$A$2:$M$1048576,6,0)</f>
        <v>17.756535787398224</v>
      </c>
      <c r="N112" s="82">
        <f>+VLOOKUP($A112,[25]BASE_FISCAL!$A$2:$G$1048576,2,0)</f>
        <v>275.87147197434615</v>
      </c>
      <c r="O112" s="33">
        <f>+VLOOKUP($A112,[25]BASE_FISCAL!$A$2:$G$1048576,3,0)</f>
        <v>627.5088411648278</v>
      </c>
      <c r="P112" s="33">
        <f>+VLOOKUP($A112,[25]BASE_FISCAL!$A$2:$G$1048576,4,0)</f>
        <v>433.16391850479977</v>
      </c>
      <c r="Q112" s="18">
        <f>+VLOOKUP(A112,'[23]BASE OTROS'!$A$2:$F$1048576,2,0)</f>
        <v>48.296698688522426</v>
      </c>
      <c r="R112" s="33">
        <f>+VLOOKUP(A112,'[23]BASE OTROS'!$A$2:$D$1048576,4,0)</f>
        <v>33.778680150586915</v>
      </c>
      <c r="S112" s="33">
        <f>+VLOOKUP(A112,'[23]BASE OTROS'!$A$2:$D$1048576,3,0)</f>
        <v>2.7703598579082294</v>
      </c>
      <c r="T112" s="33">
        <f>+VLOOKUP(A112,[25]BASE_FISCAL!$A$2:$G$1048576,7,0)</f>
        <v>59.72009876138322</v>
      </c>
      <c r="U112" s="18">
        <f>+VLOOKUP($A112,'[22]BASE PRODUCTIVIDAD'!$A$2:$J$1048576,3,0)</f>
        <v>82.349286104141939</v>
      </c>
      <c r="V112" s="33">
        <f>+VLOOKUP(A112,'[21]BASE DIF'!$A$2:$G$1048576,5,0)</f>
        <v>5.4144131162266351E-2</v>
      </c>
      <c r="W112" s="33">
        <f>+VLOOKUP(A112,'[21]BASE DIF'!$A$2:$G$1048576,6,0)</f>
        <v>2.2046709820416122E-2</v>
      </c>
      <c r="X112" s="33">
        <f>+VLOOKUP(A112,'[21]BASE DIF'!$A$2:$G$1048576,7,0)</f>
        <v>4.5404453603632877E-2</v>
      </c>
      <c r="Y112" s="33">
        <f>+VLOOKUP($A112,[26]base_renta!$A$22:$I$1048576,6,0)</f>
        <v>28.606850539591168</v>
      </c>
      <c r="Z112" s="33">
        <f>+VLOOKUP($A112,[26]base_renta!$A$22:$I$1048576,7,0)</f>
        <v>50.306326433384939</v>
      </c>
      <c r="AA112" s="33">
        <f>+VLOOKUP(A112,'[23]BASE OTROS'!$A$2:$F$1048576,6,0)</f>
        <v>5.3946241915402542</v>
      </c>
      <c r="AB112" s="18">
        <f>+VLOOKUP($A112,'[22]BASE PRODUCTIVIDAD'!$A$2:$H$1048576,4,0)</f>
        <v>0.89656779485762439</v>
      </c>
      <c r="AC112" s="18">
        <f>+VLOOKUP($A112,'[22]BASE PRODUCTIVIDAD'!$A$2:$H$1048576,5,0)</f>
        <v>0.94947531507758143</v>
      </c>
      <c r="AD112" s="33">
        <f>+VLOOKUP(A112,[24]BASE_TI!$A:$G,5,0)</f>
        <v>77.063798679435251</v>
      </c>
      <c r="AE112" s="33">
        <f>+VLOOKUP(A112,[24]BASE_TI!$A:$G,6,0)</f>
        <v>83.424482756141245</v>
      </c>
      <c r="AF112" s="33">
        <f>+VLOOKUP($A112,[26]base_renta!$A$22:$I$1048576,2,0)</f>
        <v>-9.3554661240168695</v>
      </c>
      <c r="AG112" s="33">
        <f>+VLOOKUP($A112,[26]base_renta!$A$22:$I$1048576,3,0)</f>
        <v>-50.081599041840818</v>
      </c>
      <c r="AH112" s="33">
        <f>+VLOOKUP($A112,[26]base_renta!$A$22:$I$1048576,4,0)</f>
        <v>-150795.64104236983</v>
      </c>
      <c r="AI112" s="33">
        <f>+VLOOKUP($A112,[26]base_renta!$A$22:$I$1048576,5,0)</f>
        <v>-2.6909228408250629</v>
      </c>
      <c r="AJ112" s="33">
        <f>+VLOOKUP(A112,[24]BASE_TI!$A$2:$G$1048576,7,0)</f>
        <v>129.15726307309055</v>
      </c>
      <c r="AK112" s="33">
        <f>+VLOOKUP($A112,[26]base_renta!$A$22:$I$1048576,8,0)</f>
        <v>21.699475893793768</v>
      </c>
      <c r="AL112" s="18">
        <f>+VLOOKUP($A112,'[22]BASE PRODUCTIVIDAD'!$A$2:$H$1048576,8,0)</f>
        <v>93.166675032204466</v>
      </c>
      <c r="AM112" s="18">
        <f>+VLOOKUP($A112,'[22]BASE PRODUCTIVIDAD'!$A$2:$H$1048576,6,0)</f>
        <v>0.85130066269982829</v>
      </c>
      <c r="AN112" s="18">
        <f>+VLOOKUP($A112,'[22]BASE PRODUCTIVIDAD'!$A$2:$H$1048576,7,0)</f>
        <v>0.93215722767634812</v>
      </c>
      <c r="AO112" s="33">
        <f>+VLOOKUP($A112,[26]base_renta!$A$22:$I$1048576,9,0)</f>
        <v>-8102.3657898534875</v>
      </c>
      <c r="AP112" s="33">
        <f>+VLOOKUP(A112,[25]BASE_FISCAL!$A$2:$M$1048576,8,0)</f>
        <v>16.364928311614825</v>
      </c>
      <c r="AQ112" s="33">
        <f>+VLOOKUP(A112,[25]BASE_FISCAL!$A$2:$M$1048576,11,0)</f>
        <v>35.658274212151049</v>
      </c>
      <c r="AR112" s="33">
        <f>+VLOOKUP($A112,'[22]BASE PRODUCTIVIDAD'!$A$2:$I$1048576,9,0)</f>
        <v>72.391552556886225</v>
      </c>
      <c r="AS112" s="33">
        <f>+VLOOKUP($A112,'[22]BASE PRODUCTIVIDAD'!$A$2:$J$1048576,10,0)</f>
        <v>82.19760703684284</v>
      </c>
      <c r="AT112" s="33">
        <f>+VLOOKUP(A112,'[23]BASE OTROS'!$A$2:$G$1048576,7,0)</f>
        <v>420.64539808018066</v>
      </c>
      <c r="AU112" s="33">
        <f>+VLOOKUP($A112,'[21]BASE DIF'!$A$1:$I$1100,8,FALSE)</f>
        <v>6.4119485830906542E-2</v>
      </c>
      <c r="AV112" s="33">
        <f>+VLOOKUP($A112,'[21]BASE DIF'!$A$1:$I$1100,9,FALSE)</f>
        <v>3.9056133509009938E-2</v>
      </c>
      <c r="AW112" s="33">
        <f>+VLOOKUP(A112,[25]BASE_FISCAL!$A$2:$M$1048576,9,0)</f>
        <v>22.67978046668264</v>
      </c>
      <c r="AX112" s="33">
        <f>+VLOOKUP(A112,[25]BASE_FISCAL!$A$2:$M$1048576,10,0)</f>
        <v>51.71015548322594</v>
      </c>
      <c r="AY112" s="33">
        <f>+VLOOKUP($A112,'[21]BASE DIF'!$A$1:$K$1110,10,FALSE)</f>
        <v>-6.3403024348043374E-3</v>
      </c>
      <c r="AZ112" s="33">
        <f>+VLOOKUP($A112,'[21]BASE DIF'!$A$1:$K$1110,11,FALSE)</f>
        <v>-3.1693952815548224E-2</v>
      </c>
      <c r="BA112" s="33">
        <f>+VLOOKUP($A112,'[21]BASE DIF'!$A$1:$M$1110,12,FALSE)</f>
        <v>3.572423737321373E-2</v>
      </c>
      <c r="BB112" s="33">
        <f>+VLOOKUP($A112,'[21]BASE DIF'!$A$1:$M$1110,13,FALSE)</f>
        <v>1.0370586992469844E-2</v>
      </c>
      <c r="BC112" s="33">
        <f>+VLOOKUP(A112,'[23]BASE OTROS'!$A$2:$H$1048576,8,0)</f>
        <v>275.57333333333327</v>
      </c>
      <c r="BD112" s="73">
        <f>+VLOOKUP(A112,[24]BASE_TI!$A$2:$H$1048576,8,0)</f>
        <v>198.57064940748273</v>
      </c>
    </row>
    <row r="113" spans="1:57" s="33" customFormat="1" x14ac:dyDescent="0.25">
      <c r="A113" s="35">
        <v>44896</v>
      </c>
      <c r="B113" s="33">
        <f>+VLOOKUP(A113,[20]DEPENDIENTE!$D:$E,2,0)</f>
        <v>164.45915492083142</v>
      </c>
      <c r="C113" s="33">
        <f>+VLOOKUP(A113,[20]DEPENDIENTE!$J:$K,2,0)</f>
        <v>201.74677854765199</v>
      </c>
      <c r="D113" s="33">
        <f>+VLOOKUP(A113,'[21]BASE DIF'!$A$2:$G$1048576,2,0)</f>
        <v>7.1015580943771694E-2</v>
      </c>
      <c r="E113" s="33">
        <f>+VLOOKUP(A113,'[21]BASE DIF'!$A$2:$G$1048576,3,0)</f>
        <v>2.5626750430444933E-2</v>
      </c>
      <c r="F113" s="59"/>
      <c r="G113" s="18">
        <f>+VLOOKUP($A113,'[22]BASE PRODUCTIVIDAD'!$A$2:$H$1048576,2,0)</f>
        <v>71.686006713821854</v>
      </c>
      <c r="H113" s="33">
        <f>+VLOOKUP(A113,[24]BASE_TI!$A$2:$G$1048576,2,0)</f>
        <v>104.3815214463302</v>
      </c>
      <c r="I113" s="33">
        <f>+VLOOKUP(A113,[24]BASE_TI!$A$2:$G$1048576,3,0)</f>
        <v>114.44536342593621</v>
      </c>
      <c r="J113" s="33">
        <f>+VLOOKUP(A113,[24]BASE_TI!$A$2:$G$1048576,4,0)</f>
        <v>108.76437865500922</v>
      </c>
      <c r="K113" s="33">
        <f>+VLOOKUP(A113,'[23]BASE OTROS'!$A$2:$F$1048576,5,0)</f>
        <v>39.768671744670847</v>
      </c>
      <c r="L113" s="33">
        <f>+VLOOKUP(A113,[25]BASE_FISCAL!$A$2:$G$1048576,5,0)</f>
        <v>156.23699999999999</v>
      </c>
      <c r="M113" s="33">
        <f>+VLOOKUP(A113,[25]BASE_FISCAL!$A$2:$M$1048576,6,0)</f>
        <v>17.419473525771817</v>
      </c>
      <c r="N113" s="82">
        <f>+VLOOKUP($A113,[25]BASE_FISCAL!$A$2:$G$1048576,2,0)</f>
        <v>262.19384115295719</v>
      </c>
      <c r="O113" s="33">
        <f>+VLOOKUP($A113,[25]BASE_FISCAL!$A$2:$G$1048576,3,0)</f>
        <v>634.56908475023488</v>
      </c>
      <c r="P113" s="33">
        <f>+VLOOKUP($A113,[25]BASE_FISCAL!$A$2:$G$1048576,4,0)</f>
        <v>431.91459946689486</v>
      </c>
      <c r="Q113" s="18">
        <f>+VLOOKUP(A113,'[23]BASE OTROS'!$A$2:$F$1048576,2,0)</f>
        <v>48.138065055126333</v>
      </c>
      <c r="R113" s="33">
        <f>+VLOOKUP(A113,'[23]BASE OTROS'!$A$2:$D$1048576,4,0)</f>
        <v>33.637966002384566</v>
      </c>
      <c r="S113" s="33">
        <f>+VLOOKUP(A113,'[23]BASE OTROS'!$A$2:$D$1048576,3,0)</f>
        <v>3.1486266683052739</v>
      </c>
      <c r="T113" s="33">
        <f>+VLOOKUP(A113,[25]BASE_FISCAL!$A$2:$G$1048576,7,0)</f>
        <v>59.369009067209888</v>
      </c>
      <c r="U113" s="18">
        <f>+VLOOKUP($A113,'[22]BASE PRODUCTIVIDAD'!$A$2:$J$1048576,3,0)</f>
        <v>84.574956460946055</v>
      </c>
      <c r="V113" s="33">
        <f>+VLOOKUP(A113,'[21]BASE DIF'!$A$2:$G$1048576,5,0)</f>
        <v>3.5014941615802653E-2</v>
      </c>
      <c r="W113" s="33">
        <f>+VLOOKUP(A113,'[21]BASE DIF'!$A$2:$G$1048576,6,0)</f>
        <v>1.8493691405262469E-3</v>
      </c>
      <c r="X113" s="33">
        <f>+VLOOKUP(A113,'[21]BASE DIF'!$A$2:$G$1048576,7,0)</f>
        <v>2.5935073638964967E-2</v>
      </c>
      <c r="Y113" s="33">
        <f>+VLOOKUP($A113,[26]base_renta!$A$22:$I$1048576,6,0)</f>
        <v>30.208924485028849</v>
      </c>
      <c r="Z113" s="33">
        <f>+VLOOKUP($A113,[26]base_renta!$A$22:$I$1048576,7,0)</f>
        <v>53.065842089704688</v>
      </c>
      <c r="AA113" s="33">
        <f>+VLOOKUP(A113,'[23]BASE OTROS'!$A$2:$F$1048576,6,0)</f>
        <v>5.4008992904504272</v>
      </c>
      <c r="AB113" s="18">
        <f>+VLOOKUP($A113,'[22]BASE PRODUCTIVIDAD'!$A$2:$H$1048576,4,0)</f>
        <v>0.89937958968413212</v>
      </c>
      <c r="AC113" s="18">
        <f>+VLOOKUP($A113,'[22]BASE PRODUCTIVIDAD'!$A$2:$H$1048576,5,0)</f>
        <v>0.95442758921413973</v>
      </c>
      <c r="AD113" s="33">
        <f>+VLOOKUP(A113,[24]BASE_TI!$A:$G,5,0)</f>
        <v>63.328327115308468</v>
      </c>
      <c r="AE113" s="33">
        <f>+VLOOKUP(A113,[24]BASE_TI!$A:$G,6,0)</f>
        <v>75.059578435543486</v>
      </c>
      <c r="AF113" s="33">
        <f>+VLOOKUP($A113,[26]base_renta!$A$22:$I$1048576,2,0)</f>
        <v>-13.126250652600691</v>
      </c>
      <c r="AG113" s="33">
        <f>+VLOOKUP($A113,[26]base_renta!$A$22:$I$1048576,3,0)</f>
        <v>-51.480542777017071</v>
      </c>
      <c r="AH113" s="33">
        <f>+VLOOKUP($A113,[26]base_renta!$A$22:$I$1048576,4,0)</f>
        <v>-151001.91799007144</v>
      </c>
      <c r="AI113" s="33">
        <f>+VLOOKUP($A113,[26]base_renta!$A$22:$I$1048576,5,0)</f>
        <v>-3.5108042287277206</v>
      </c>
      <c r="AJ113" s="33">
        <f>+VLOOKUP(A113,[24]BASE_TI!$A$2:$G$1048576,7,0)</f>
        <v>125.63880228641597</v>
      </c>
      <c r="AK113" s="33">
        <f>+VLOOKUP($A113,[26]base_renta!$A$22:$I$1048576,8,0)</f>
        <v>22.856917604675843</v>
      </c>
      <c r="AL113" s="18">
        <f>+VLOOKUP($A113,'[22]BASE PRODUCTIVIDAD'!$A$2:$H$1048576,8,0)</f>
        <v>93.936257809074718</v>
      </c>
      <c r="AM113" s="18">
        <f>+VLOOKUP($A113,'[22]BASE PRODUCTIVIDAD'!$A$2:$H$1048576,6,0)</f>
        <v>0.85715974694551356</v>
      </c>
      <c r="AN113" s="18">
        <f>+VLOOKUP($A113,'[22]BASE PRODUCTIVIDAD'!$A$2:$H$1048576,7,0)</f>
        <v>0.94108557726452502</v>
      </c>
      <c r="AO113" s="33">
        <f>+VLOOKUP($A113,[26]base_renta!$A$22:$I$1048576,9,0)</f>
        <v>-10297.835718667166</v>
      </c>
      <c r="AP113" s="33">
        <f>+VLOOKUP(A113,[25]BASE_FISCAL!$A$2:$M$1048576,8,0)</f>
        <v>16.068838977350548</v>
      </c>
      <c r="AQ113" s="33">
        <f>+VLOOKUP(A113,[25]BASE_FISCAL!$A$2:$M$1048576,11,0)</f>
        <v>35.378990449383572</v>
      </c>
      <c r="AR113" s="33">
        <f>+VLOOKUP($A113,'[22]BASE PRODUCTIVIDAD'!$A$2:$I$1048576,9,0)</f>
        <v>71.719323001682056</v>
      </c>
      <c r="AS113" s="33">
        <f>+VLOOKUP($A113,'[22]BASE PRODUCTIVIDAD'!$A$2:$J$1048576,10,0)</f>
        <v>82.815225784463735</v>
      </c>
      <c r="AT113" s="33">
        <f>+VLOOKUP(A113,'[23]BASE OTROS'!$A$2:$G$1048576,7,0)</f>
        <v>423.11904761904765</v>
      </c>
      <c r="AU113" s="33">
        <f>+VLOOKUP($A113,'[21]BASE DIF'!$A$1:$I$1100,8,FALSE)</f>
        <v>3.8082804369221068E-2</v>
      </c>
      <c r="AV113" s="33">
        <f>+VLOOKUP($A113,'[21]BASE DIF'!$A$1:$I$1100,9,FALSE)</f>
        <v>3.5492826784920828E-2</v>
      </c>
      <c r="AW113" s="33">
        <f>+VLOOKUP(A113,[25]BASE_FISCAL!$A$2:$M$1048576,9,0)</f>
        <v>21.441377034347845</v>
      </c>
      <c r="AX113" s="33">
        <f>+VLOOKUP(A113,[25]BASE_FISCAL!$A$2:$M$1048576,10,0)</f>
        <v>51.932567772172241</v>
      </c>
      <c r="AY113" s="33">
        <f>+VLOOKUP($A113,'[21]BASE DIF'!$A$1:$K$1110,10,FALSE)</f>
        <v>-2.6200351329007492E-2</v>
      </c>
      <c r="AZ113" s="33">
        <f>+VLOOKUP($A113,'[21]BASE DIF'!$A$1:$K$1110,11,FALSE)</f>
        <v>-2.9463550763408501E-2</v>
      </c>
      <c r="BA113" s="33">
        <f>+VLOOKUP($A113,'[21]BASE DIF'!$A$1:$M$1110,12,FALSE)</f>
        <v>1.6111553432897274E-2</v>
      </c>
      <c r="BB113" s="33">
        <f>+VLOOKUP($A113,'[21]BASE DIF'!$A$1:$M$1110,13,FALSE)</f>
        <v>1.2848353998496265E-2</v>
      </c>
      <c r="BC113" s="33">
        <f>+VLOOKUP(A113,'[23]BASE OTROS'!$A$2:$H$1048576,8,0)</f>
        <v>313.63620000000003</v>
      </c>
      <c r="BD113" s="73">
        <f>+VLOOKUP(A113,[24]BASE_TI!$A$2:$H$1048576,8,0)</f>
        <v>184.78412587075286</v>
      </c>
    </row>
    <row r="114" spans="1:57" x14ac:dyDescent="0.25">
      <c r="A114" s="35">
        <v>44986</v>
      </c>
      <c r="B114" s="33">
        <f>+VLOOKUP(A114,[20]DEPENDIENTE!$D:$E,2,0)</f>
        <v>160.14431116184548</v>
      </c>
      <c r="C114" s="33">
        <f>+VLOOKUP(A114,[20]DEPENDIENTE!$J:$K,2,0)</f>
        <v>193.24737622524154</v>
      </c>
      <c r="D114" s="33">
        <f>+VLOOKUP(A114,'[21]BASE DIF'!$A$2:$G$1048576,2,0)</f>
        <v>6.5132911930282811E-2</v>
      </c>
      <c r="E114" s="33">
        <f>+VLOOKUP(A114,'[21]BASE DIF'!$A$2:$G$1048576,3,0)</f>
        <v>1.4520393402211451E-2</v>
      </c>
      <c r="G114" s="18">
        <f>+VLOOKUP($A114,'[22]BASE PRODUCTIVIDAD'!$A$2:$H$1048576,2,0)</f>
        <v>72.310028438045208</v>
      </c>
      <c r="H114" s="33">
        <f>+VLOOKUP(A114,[24]BASE_TI!$A$2:$G$1048576,2,0)</f>
        <v>99.654559587074587</v>
      </c>
      <c r="I114" s="33">
        <f>+VLOOKUP(A114,[24]BASE_TI!$A$2:$G$1048576,3,0)</f>
        <v>104.99626770080648</v>
      </c>
      <c r="J114" s="33">
        <f>+VLOOKUP(A114,[24]BASE_TI!$A$2:$G$1048576,4,0)</f>
        <v>103.43635531103087</v>
      </c>
      <c r="K114" s="33">
        <f>+VLOOKUP(A114,'[23]BASE OTROS'!$A$2:$F$1048576,5,0)</f>
        <v>39.121857245700042</v>
      </c>
      <c r="L114" s="33">
        <f>+VLOOKUP(A114,[25]BASE_FISCAL!$A$2:$G$1048576,5,0)</f>
        <v>155.58218495120209</v>
      </c>
      <c r="M114" s="33">
        <f>+VLOOKUP(A114,[25]BASE_FISCAL!$A$2:$M$1048576,6,0)</f>
        <v>17.245950296474195</v>
      </c>
      <c r="N114" s="82">
        <f>+VLOOKUP($A114,[25]BASE_FISCAL!$A$2:$G$1048576,2,0)</f>
        <v>261.11693637318257</v>
      </c>
      <c r="O114" s="33">
        <f>+VLOOKUP($A114,[25]BASE_FISCAL!$A$2:$G$1048576,3,0)</f>
        <v>641.37198788861542</v>
      </c>
      <c r="P114" s="33">
        <f>+VLOOKUP($A114,[25]BASE_FISCAL!$A$2:$G$1048576,4,0)</f>
        <v>434.52510469273943</v>
      </c>
      <c r="Q114" s="18">
        <f>+VLOOKUP(A114,'[23]BASE OTROS'!$A$2:$F$1048576,2,0)</f>
        <v>46.829048648945964</v>
      </c>
      <c r="R114" s="33">
        <f>+VLOOKUP(A114,'[23]BASE OTROS'!$A$2:$D$1048576,4,0)</f>
        <v>33.460009143842349</v>
      </c>
      <c r="S114" s="33">
        <f>+VLOOKUP(A114,'[23]BASE OTROS'!$A$2:$D$1048576,3,0)</f>
        <v>3.1280709531644053</v>
      </c>
      <c r="T114" s="33">
        <f>+VLOOKUP(A114,[25]BASE_FISCAL!$A$2:$G$1048576,7,0)</f>
        <v>59.802068890687153</v>
      </c>
      <c r="U114" s="18">
        <f>+VLOOKUP($A114,'[22]BASE PRODUCTIVIDAD'!$A$2:$J$1048576,3,0)</f>
        <v>83.614219716159212</v>
      </c>
      <c r="V114" s="33">
        <f>+VLOOKUP(A114,'[21]BASE DIF'!$A$2:$G$1048576,5,0)</f>
        <v>1.0745917926884951E-2</v>
      </c>
      <c r="W114" s="33">
        <f>+VLOOKUP(A114,'[21]BASE DIF'!$A$2:$G$1048576,6,0)</f>
        <v>-1.3283104335301887E-2</v>
      </c>
      <c r="X114" s="33">
        <f>+VLOOKUP(A114,'[21]BASE DIF'!$A$2:$G$1048576,7,0)</f>
        <v>1.4211893950154209E-2</v>
      </c>
      <c r="Y114" s="33">
        <f>+VLOOKUP($A114,[26]base_renta!$A$22:$I$1048576,6,0)</f>
        <v>31.23627425630502</v>
      </c>
      <c r="Z114" s="33">
        <f>+VLOOKUP($A114,[26]base_renta!$A$22:$I$1048576,7,0)</f>
        <v>54.88120928998427</v>
      </c>
      <c r="AA114" s="33">
        <f>+VLOOKUP(A114,'[23]BASE OTROS'!$A$2:$F$1048576,6,0)</f>
        <v>5.3931735544216046</v>
      </c>
      <c r="AB114" s="18">
        <f>+VLOOKUP($A114,'[22]BASE PRODUCTIVIDAD'!$A$2:$H$1048576,4,0)</f>
        <v>0.90089467630793396</v>
      </c>
      <c r="AC114" s="18">
        <f>+VLOOKUP($A114,'[22]BASE PRODUCTIVIDAD'!$A$2:$H$1048576,5,0)</f>
        <v>0.9503345602225759</v>
      </c>
      <c r="AD114" s="33">
        <f>+VLOOKUP(A114,[24]BASE_TI!$A:$G,5,0)</f>
        <v>54.117201285809223</v>
      </c>
      <c r="AE114" s="33">
        <f>+VLOOKUP(A114,[24]BASE_TI!$A:$G,6,0)</f>
        <v>68.941862824807913</v>
      </c>
      <c r="AF114" s="33">
        <f>+VLOOKUP($A114,[26]base_renta!$A$22:$I$1048576,2,0)</f>
        <v>-14.085606732637427</v>
      </c>
      <c r="AG114" s="33">
        <f>+VLOOKUP($A114,[26]base_renta!$A$22:$I$1048576,3,0)</f>
        <v>-52.913517866534811</v>
      </c>
      <c r="AH114" s="33">
        <f>+VLOOKUP($A114,[26]base_renta!$A$22:$I$1048576,4,0)</f>
        <v>-151317.48054074356</v>
      </c>
      <c r="AI114" s="33">
        <f>+VLOOKUP($A114,[26]base_renta!$A$22:$I$1048576,5,0)</f>
        <v>-4.0709271003769523</v>
      </c>
      <c r="AJ114" s="33">
        <f>+VLOOKUP(A114,[24]BASE_TI!$A$2:$G$1048576,7,0)</f>
        <v>118.28824105122455</v>
      </c>
      <c r="AK114" s="33">
        <f>+VLOOKUP($A114,[26]base_renta!$A$22:$I$1048576,8,0)</f>
        <v>23.64493503367925</v>
      </c>
      <c r="AL114" s="18">
        <f>+VLOOKUP($A114,'[22]BASE PRODUCTIVIDAD'!$A$2:$H$1048576,8,0)</f>
        <v>94.126565166498096</v>
      </c>
      <c r="AM114" s="18">
        <f>+VLOOKUP($A114,'[22]BASE PRODUCTIVIDAD'!$A$2:$H$1048576,6,0)</f>
        <v>0.85751668616720411</v>
      </c>
      <c r="AN114" s="18">
        <f>+VLOOKUP($A114,'[22]BASE PRODUCTIVIDAD'!$A$2:$H$1048576,7,0)</f>
        <v>0.93928696174662873</v>
      </c>
      <c r="AO114" s="33">
        <f>+VLOOKUP($A114,[26]base_renta!$A$22:$I$1048576,9,0)</f>
        <v>-11641.683583537852</v>
      </c>
      <c r="AP114" s="33">
        <f>+VLOOKUP(A114,[25]BASE_FISCAL!$A$2:$M$1048576,8,0)</f>
        <v>15.901341971040944</v>
      </c>
      <c r="AQ114" s="33">
        <f>+VLOOKUP(A114,[25]BASE_FISCAL!$A$2:$M$1048576,11,0)</f>
        <v>35.466258035455098</v>
      </c>
      <c r="AR114" s="33">
        <f>+VLOOKUP($A114,'[22]BASE PRODUCTIVIDAD'!$A$2:$I$1048576,9,0)</f>
        <v>71.670459347507844</v>
      </c>
      <c r="AS114" s="33">
        <f>+VLOOKUP($A114,'[22]BASE PRODUCTIVIDAD'!$A$2:$J$1048576,10,0)</f>
        <v>83.209733741616986</v>
      </c>
      <c r="AT114" s="33">
        <f>+VLOOKUP(A114,'[23]BASE OTROS'!$A$2:$G$1048576,7,0)</f>
        <v>388.71350461133073</v>
      </c>
      <c r="AU114" s="33">
        <f>+VLOOKUP($A114,'[21]BASE DIF'!$A$1:$I$1100,8,FALSE)</f>
        <v>1.3807917910244827E-2</v>
      </c>
      <c r="AV114" s="33">
        <f>+VLOOKUP($A114,'[21]BASE DIF'!$A$1:$I$1100,9,FALSE)</f>
        <v>2.4892284617146876E-2</v>
      </c>
      <c r="AW114" s="33">
        <f>+VLOOKUP(A114,[25]BASE_FISCAL!$A$2:$M$1048576,9,0)</f>
        <v>21.311209226015052</v>
      </c>
      <c r="AX114" s="33">
        <f>+VLOOKUP(A114,[25]BASE_FISCAL!$A$2:$M$1048576,10,0)</f>
        <v>52.415115230151564</v>
      </c>
      <c r="AY114" s="33">
        <f>+VLOOKUP($A114,'[21]BASE DIF'!$A$1:$K$1110,10,FALSE)</f>
        <v>-3.3594250196136016E-2</v>
      </c>
      <c r="AZ114" s="33">
        <f>+VLOOKUP($A114,'[21]BASE DIF'!$A$1:$K$1110,11,FALSE)</f>
        <v>-2.2749226539284989E-2</v>
      </c>
      <c r="BA114" s="33">
        <f>+VLOOKUP($A114,'[21]BASE DIF'!$A$1:$M$1110,12,FALSE)</f>
        <v>5.2771002649970589E-3</v>
      </c>
      <c r="BB114" s="33">
        <f>+VLOOKUP($A114,'[21]BASE DIF'!$A$1:$M$1110,13,FALSE)</f>
        <v>1.6122123921848086E-2</v>
      </c>
      <c r="BC114" s="33">
        <f>+VLOOKUP(A114,'[23]BASE OTROS'!$A$2:$H$1048576,8,0)</f>
        <v>283.08010769230754</v>
      </c>
      <c r="BD114" s="73">
        <f>BD113</f>
        <v>184.78412587075286</v>
      </c>
    </row>
    <row r="115" spans="1:57" x14ac:dyDescent="0.25">
      <c r="A115" s="35">
        <v>45078</v>
      </c>
      <c r="B115" s="77">
        <f>+VLOOKUP(A115,[20]DEPENDIENTE!$D:$E,2,0)</f>
        <v>147.00552309652858</v>
      </c>
      <c r="C115" s="77">
        <f>+VLOOKUP(A115,[20]DEPENDIENTE!$J:$K,2,0)</f>
        <v>177.56617258040589</v>
      </c>
      <c r="D115" s="77">
        <f>+VLOOKUP(A115,'[21]BASE DIF'!$A$2:$G$1048576,2,0)</f>
        <v>3.5068795067952019E-2</v>
      </c>
      <c r="E115" s="77">
        <f>+VLOOKUP(A115,'[21]BASE DIF'!$A$2:$G$1048576,3,0)</f>
        <v>-8.1900755260793101E-3</v>
      </c>
      <c r="G115" s="18">
        <f>+VLOOKUP($A115,'[22]BASE PRODUCTIVIDAD'!$A$2:$H$1048576,2,0)</f>
        <v>72.377734614196214</v>
      </c>
      <c r="H115" s="77">
        <f>+VLOOKUP(A115,[24]BASE_TI!$A$2:$G$1048576,2,0)</f>
        <v>95.623300198490796</v>
      </c>
      <c r="I115" s="77">
        <f>+VLOOKUP(A115,[24]BASE_TI!$A$2:$G$1048576,3,0)</f>
        <v>96.344546097261158</v>
      </c>
      <c r="J115" s="77">
        <f>+VLOOKUP(A115,[24]BASE_TI!$A$2:$G$1048576,4,0)</f>
        <v>95.777777057742924</v>
      </c>
      <c r="K115" s="77">
        <f>+VLOOKUP(A115,'[23]BASE OTROS'!$A$2:$F$1048576,5,0)</f>
        <v>38.268549059166233</v>
      </c>
      <c r="L115" s="77">
        <f>+VLOOKUP(A115,[25]BASE_FISCAL!$A$2:$G$1048576,5,0)</f>
        <v>155.539308383075</v>
      </c>
      <c r="M115" s="77">
        <f>+VLOOKUP(A115,[25]BASE_FISCAL!$A$2:$M$1048576,6,0)</f>
        <v>17.203754893218985</v>
      </c>
      <c r="N115" s="82">
        <f>+VLOOKUP($A115,[25]BASE_FISCAL!$A$2:$G$1048576,2,0)</f>
        <v>258.80580843564621</v>
      </c>
      <c r="O115" s="77">
        <f>+VLOOKUP($A115,[25]BASE_FISCAL!$A$2:$G$1048576,3,0)</f>
        <v>632.91372339855559</v>
      </c>
      <c r="P115" s="77">
        <f>+VLOOKUP($A115,[25]BASE_FISCAL!$A$2:$G$1048576,4,0)</f>
        <v>435.48339734174783</v>
      </c>
      <c r="Q115" s="18">
        <f>+VLOOKUP(A115,'[23]BASE OTROS'!$A$2:$F$1048576,2,0)</f>
        <v>46.543503953509195</v>
      </c>
      <c r="R115" s="77">
        <f>+VLOOKUP(A115,'[23]BASE OTROS'!$A$2:$D$1048576,4,0)</f>
        <v>33.02823651164875</v>
      </c>
      <c r="S115" s="77">
        <f>+VLOOKUP(A115,'[23]BASE OTROS'!$A$2:$D$1048576,3,0)</f>
        <v>2.7022621373507372</v>
      </c>
      <c r="T115" s="77">
        <f>+VLOOKUP(A115,[25]BASE_FISCAL!$A$2:$G$1048576,7,0)</f>
        <v>60.678386168111246</v>
      </c>
      <c r="U115" s="18">
        <f>+VLOOKUP($A115,'[22]BASE PRODUCTIVIDAD'!$A$2:$J$1048576,3,0)</f>
        <v>86.560531931381036</v>
      </c>
      <c r="V115" s="77">
        <f>+VLOOKUP(A115,'[21]BASE DIF'!$A$2:$G$1048576,5,0)</f>
        <v>-2.6405401567548781E-2</v>
      </c>
      <c r="W115" s="77">
        <f>+VLOOKUP(A115,'[21]BASE DIF'!$A$2:$G$1048576,6,0)</f>
        <v>-3.7271602815671434E-2</v>
      </c>
      <c r="X115" s="77">
        <f>+VLOOKUP(A115,'[21]BASE DIF'!$A$2:$G$1048576,7,0)</f>
        <v>-8.1339661827140031E-3</v>
      </c>
      <c r="Y115" s="77">
        <f>+VLOOKUP($A115,[26]base_renta!$A$22:$I$1048576,6,0)</f>
        <v>31.692208952997408</v>
      </c>
      <c r="Z115" s="77">
        <f>+VLOOKUP($A115,[26]base_renta!$A$22:$I$1048576,7,0)</f>
        <v>55.79267197882379</v>
      </c>
      <c r="AA115" s="77">
        <f>+VLOOKUP(A115,'[23]BASE OTROS'!$A$2:$F$1048576,6,0)</f>
        <v>5.3570554219206823</v>
      </c>
      <c r="AB115" s="18">
        <f>+VLOOKUP($A115,'[22]BASE PRODUCTIVIDAD'!$A$2:$H$1048576,4,0)</f>
        <v>0.913872920402376</v>
      </c>
      <c r="AC115" s="18">
        <f>+VLOOKUP($A115,'[22]BASE PRODUCTIVIDAD'!$A$2:$H$1048576,5,0)</f>
        <v>0.96691458295705612</v>
      </c>
      <c r="AD115" s="77">
        <f>+VLOOKUP(A115,[24]BASE_TI!$A:$G,5,0)</f>
        <v>54.224957691201645</v>
      </c>
      <c r="AE115" s="77">
        <f>+VLOOKUP(A115,[24]BASE_TI!$A:$G,6,0)</f>
        <v>64.742966872254314</v>
      </c>
      <c r="AF115" s="77">
        <f>+VLOOKUP($A115,[26]base_renta!$A$22:$I$1048576,2,0)</f>
        <v>-14.374520949085912</v>
      </c>
      <c r="AG115" s="77">
        <f>+VLOOKUP($A115,[26]base_renta!$A$22:$I$1048576,3,0)</f>
        <v>-55.583925900237894</v>
      </c>
      <c r="AH115" s="77">
        <f>+VLOOKUP($A115,[26]base_renta!$A$22:$I$1048576,4,0)</f>
        <v>-155513.59438560874</v>
      </c>
      <c r="AI115" s="77">
        <f>+VLOOKUP($A115,[26]base_renta!$A$22:$I$1048576,5,0)</f>
        <v>-4.5349425258289324</v>
      </c>
      <c r="AJ115" s="77">
        <f>+VLOOKUP(A115,[24]BASE_TI!$A$2:$G$1048576,7,0)</f>
        <v>113.5235814536366</v>
      </c>
      <c r="AK115" s="77">
        <f>+VLOOKUP($A115,[26]base_renta!$A$22:$I$1048576,8,0)</f>
        <v>24.100463025826389</v>
      </c>
      <c r="AL115" s="18">
        <f>+VLOOKUP($A115,'[22]BASE PRODUCTIVIDAD'!$A$2:$H$1048576,8,0)</f>
        <v>95.42713951275995</v>
      </c>
      <c r="AM115" s="18">
        <f>+VLOOKUP($A115,'[22]BASE PRODUCTIVIDAD'!$A$2:$H$1048576,6,0)</f>
        <v>0.86808410553740767</v>
      </c>
      <c r="AN115" s="18">
        <f>+VLOOKUP($A115,'[22]BASE PRODUCTIVIDAD'!$A$2:$H$1048576,7,0)</f>
        <v>0.95336794279312154</v>
      </c>
      <c r="AO115" s="77">
        <f>+VLOOKUP($A115,[26]base_renta!$A$22:$I$1048576,9,0)</f>
        <v>-12687.934526063951</v>
      </c>
      <c r="AP115" s="77">
        <f>+VLOOKUP(A115,[25]BASE_FISCAL!$A$2:$M$1048576,8,0)</f>
        <v>15.887014392142152</v>
      </c>
      <c r="AQ115" s="77">
        <f>+VLOOKUP(A115,[25]BASE_FISCAL!$A$2:$M$1048576,11,0)</f>
        <v>36.004841806007157</v>
      </c>
      <c r="AR115" s="77">
        <f>+VLOOKUP($A115,'[22]BASE PRODUCTIVIDAD'!$A$2:$I$1048576,9,0)</f>
        <v>71.944286784329833</v>
      </c>
      <c r="AS115" s="77">
        <f>+VLOOKUP($A115,'[22]BASE PRODUCTIVIDAD'!$A$2:$J$1048576,10,0)</f>
        <v>84.260880808258619</v>
      </c>
      <c r="AT115" s="77">
        <f>+VLOOKUP(A115,'[23]BASE OTROS'!$A$2:$G$1048576,7,0)</f>
        <v>393.8266798418972</v>
      </c>
      <c r="AU115" s="77">
        <f>+VLOOKUP($A115,'[21]BASE DIF'!$A$1:$I$1100,8,FALSE)</f>
        <v>-8.6632183540642504E-3</v>
      </c>
      <c r="AV115" s="77">
        <f>+VLOOKUP($A115,'[21]BASE DIF'!$A$1:$I$1100,9,FALSE)</f>
        <v>1.7745309847220225E-2</v>
      </c>
      <c r="AW115" s="77">
        <f>+VLOOKUP(A115,[25]BASE_FISCAL!$A$2:$M$1048576,9,0)</f>
        <v>21.404955687381868</v>
      </c>
      <c r="AX115" s="77">
        <f>+VLOOKUP(A115,[25]BASE_FISCAL!$A$2:$M$1048576,10,0)</f>
        <v>52.289581120985204</v>
      </c>
      <c r="AY115" s="77">
        <f>+VLOOKUP($A115,'[21]BASE DIF'!$A$1:$K$1110,10,FALSE)</f>
        <v>-4.2675975596019274E-2</v>
      </c>
      <c r="AZ115" s="77">
        <f>+VLOOKUP($A115,'[21]BASE DIF'!$A$1:$K$1110,11,FALSE)</f>
        <v>-1.5702726391066908E-2</v>
      </c>
      <c r="BA115" s="77">
        <f>+VLOOKUP($A115,'[21]BASE DIF'!$A$1:$M$1110,12,FALSE)</f>
        <v>-3.2933076118295546E-3</v>
      </c>
      <c r="BB115" s="77">
        <f>+VLOOKUP($A115,'[21]BASE DIF'!$A$1:$M$1110,13,FALSE)</f>
        <v>2.3679941593122811E-2</v>
      </c>
      <c r="BC115" s="77">
        <f>+VLOOKUP(A115,'[23]BASE OTROS'!$A$2:$H$1048576,8,0)</f>
        <v>275.54193846153839</v>
      </c>
      <c r="BD115" s="73">
        <f>+VLOOKUP(A115,[24]BASE_TI!$A$2:$H$1048576,8,0)</f>
        <v>184.78412587075286</v>
      </c>
    </row>
    <row r="116" spans="1:57" x14ac:dyDescent="0.25">
      <c r="A116" s="35">
        <v>45170</v>
      </c>
      <c r="B116" s="77">
        <f>+VLOOKUP(A116,[20]DEPENDIENTE!$D:$E,2,0)</f>
        <v>132.22100547226262</v>
      </c>
      <c r="C116" s="77">
        <f>+VLOOKUP(A116,[20]DEPENDIENTE!$J:$K,2,0)</f>
        <v>161.36341857446527</v>
      </c>
      <c r="D116" s="77">
        <f>+VLOOKUP(A116,'[21]BASE DIF'!$A$2:$G$1048576,2,0)</f>
        <v>3.6696029883145354E-2</v>
      </c>
      <c r="E116" s="77">
        <f>+VLOOKUP(A116,'[21]BASE DIF'!$A$2:$G$1048576,3,0)</f>
        <v>4.0336638114935042E-4</v>
      </c>
      <c r="G116" s="18">
        <f>+VLOOKUP($A116,'[22]BASE PRODUCTIVIDAD'!$A$2:$H$1048576,2,0)</f>
        <v>73.003639311067403</v>
      </c>
      <c r="H116" s="77">
        <f>+VLOOKUP(A116,[24]BASE_TI!$A$2:$G$1048576,2,0)</f>
        <v>97.341293844083083</v>
      </c>
      <c r="I116" s="77">
        <f>+VLOOKUP(A116,[24]BASE_TI!$A$2:$G$1048576,3,0)</f>
        <v>93.6316143574617</v>
      </c>
      <c r="J116" s="77">
        <f>+VLOOKUP(A116,[24]BASE_TI!$A$2:$G$1048576,4,0)</f>
        <v>99.900033263494919</v>
      </c>
      <c r="K116" s="77">
        <f>+VLOOKUP(A116,'[23]BASE OTROS'!$A$2:$F$1048576,5,0)</f>
        <v>36.781550499267262</v>
      </c>
      <c r="L116" s="77">
        <f>+VLOOKUP(A116,[25]BASE_FISCAL!$A$2:$G$1048576,5,0)</f>
        <v>156.75097020596502</v>
      </c>
      <c r="M116" s="77">
        <f>+VLOOKUP(A116,[25]BASE_FISCAL!$A$2:$M$1048576,6,0)</f>
        <v>17.318730406186958</v>
      </c>
      <c r="N116" s="82">
        <f>+VLOOKUP($A116,[25]BASE_FISCAL!$A$2:$G$1048576,2,0)</f>
        <v>262.5060561825847</v>
      </c>
      <c r="O116" s="77">
        <f>+VLOOKUP($A116,[25]BASE_FISCAL!$A$2:$G$1048576,3,0)</f>
        <v>616.30674088932369</v>
      </c>
      <c r="P116" s="77">
        <f>+VLOOKUP($A116,[25]BASE_FISCAL!$A$2:$G$1048576,4,0)</f>
        <v>428.41611534867064</v>
      </c>
      <c r="Q116" s="18">
        <f>+VLOOKUP(A116,'[23]BASE OTROS'!$A$2:$F$1048576,2,0)</f>
        <v>46.338315052869007</v>
      </c>
      <c r="R116" s="77">
        <f>+VLOOKUP(A116,'[23]BASE OTROS'!$A$2:$D$1048576,4,0)</f>
        <v>32.249669265097459</v>
      </c>
      <c r="S116" s="77">
        <f>+VLOOKUP(A116,'[23]BASE OTROS'!$A$2:$D$1048576,3,0)</f>
        <v>2.6091112718884113</v>
      </c>
      <c r="T116" s="77">
        <f>+VLOOKUP(A116,[25]BASE_FISCAL!$A$2:$G$1048576,7,0)</f>
        <v>61.888510809642142</v>
      </c>
      <c r="U116" s="18">
        <f>+VLOOKUP($A116,'[22]BASE PRODUCTIVIDAD'!$A$2:$J$1048576,3,0)</f>
        <v>86.667276519558882</v>
      </c>
      <c r="V116" s="77">
        <f>+VLOOKUP(A116,'[21]BASE DIF'!$A$2:$G$1048576,5,0)</f>
        <v>-1.9322254367672542E-2</v>
      </c>
      <c r="W116" s="77">
        <f>+VLOOKUP(A116,'[21]BASE DIF'!$A$2:$G$1048576,6,0)</f>
        <v>-2.8621564232766961E-2</v>
      </c>
      <c r="X116" s="77">
        <f>+VLOOKUP(A116,'[21]BASE DIF'!$A$2:$G$1048576,7,0)</f>
        <v>9.5208731552642867E-4</v>
      </c>
      <c r="Y116" s="77">
        <f>+VLOOKUP($A116,[26]base_renta!$A$22:$I$1048576,6,0)</f>
        <v>31.244275553422245</v>
      </c>
      <c r="Z116" s="77">
        <f>+VLOOKUP($A116,[26]base_renta!$A$22:$I$1048576,7,0)</f>
        <v>55.033698254818844</v>
      </c>
      <c r="AA116" s="77">
        <f>+VLOOKUP(A116,'[23]BASE OTROS'!$A$2:$F$1048576,6,0)</f>
        <v>5.335629444937207</v>
      </c>
      <c r="AB116" s="18">
        <f>+VLOOKUP($A116,'[22]BASE PRODUCTIVIDAD'!$A$2:$H$1048576,4,0)</f>
        <v>0.92225019382842754</v>
      </c>
      <c r="AC116" s="18">
        <f>+VLOOKUP($A116,'[22]BASE PRODUCTIVIDAD'!$A$2:$H$1048576,5,0)</f>
        <v>0.9772586384438382</v>
      </c>
      <c r="AD116" s="77">
        <f>+VLOOKUP(A116,[24]BASE_TI!$A:$G,5,0)</f>
        <v>62.789150602277665</v>
      </c>
      <c r="AE116" s="77">
        <f>+VLOOKUP(A116,[24]BASE_TI!$A:$G,6,0)</f>
        <v>70.911466100437877</v>
      </c>
      <c r="AF116" s="77">
        <f>+VLOOKUP($A116,[26]base_renta!$A$22:$I$1048576,2,0)</f>
        <v>-13.570074872099664</v>
      </c>
      <c r="AG116" s="77">
        <f>+VLOOKUP($A116,[26]base_renta!$A$22:$I$1048576,3,0)</f>
        <v>-54.507773882920105</v>
      </c>
      <c r="AH116" s="77">
        <f>+VLOOKUP($A116,[26]base_renta!$A$22:$I$1048576,4,0)</f>
        <v>-155825.74662905675</v>
      </c>
      <c r="AI116" s="77">
        <f>+VLOOKUP($A116,[26]base_renta!$A$22:$I$1048576,5,0)</f>
        <v>-4.5963896627462386</v>
      </c>
      <c r="AJ116" s="77">
        <f>+VLOOKUP(A116,[24]BASE_TI!$A$2:$G$1048576,7,0)</f>
        <v>111.45990427973862</v>
      </c>
      <c r="AK116" s="77">
        <f>+VLOOKUP($A116,[26]base_renta!$A$22:$I$1048576,8,0)</f>
        <v>23.789422701396592</v>
      </c>
      <c r="AL116" s="18">
        <f>+VLOOKUP($A116,'[22]BASE PRODUCTIVIDAD'!$A$2:$H$1048576,8,0)</f>
        <v>97.084827453076343</v>
      </c>
      <c r="AM116" s="18">
        <f>+VLOOKUP($A116,'[22]BASE PRODUCTIVIDAD'!$A$2:$H$1048576,6,0)</f>
        <v>0.88222256038405378</v>
      </c>
      <c r="AN116" s="18">
        <f>+VLOOKUP($A116,'[22]BASE PRODUCTIVIDAD'!$A$2:$H$1048576,7,0)</f>
        <v>0.97136437664339415</v>
      </c>
      <c r="AO116" s="77">
        <f>+VLOOKUP($A116,[26]base_renta!$A$22:$I$1048576,9,0)</f>
        <v>-13140.067920108953</v>
      </c>
      <c r="AP116" s="77">
        <f>+VLOOKUP(A116,[25]BASE_FISCAL!$A$2:$M$1048576,8,0)</f>
        <v>16.038057485296918</v>
      </c>
      <c r="AQ116" s="77">
        <f>+VLOOKUP(A116,[25]BASE_FISCAL!$A$2:$M$1048576,11,0)</f>
        <v>36.071541464104072</v>
      </c>
      <c r="AR116" s="77">
        <f>+VLOOKUP($A116,'[22]BASE PRODUCTIVIDAD'!$A$2:$I$1048576,9,0)</f>
        <v>72.341750199348525</v>
      </c>
      <c r="AS116" s="77">
        <f>+VLOOKUP($A116,'[22]BASE PRODUCTIVIDAD'!$A$2:$J$1048576,10,0)</f>
        <v>85.347588034982934</v>
      </c>
      <c r="AT116" s="77">
        <f>+VLOOKUP(A116,'[23]BASE OTROS'!$A$2:$G$1048576,7,0)</f>
        <v>330.86818495514149</v>
      </c>
      <c r="AU116" s="77">
        <f>+VLOOKUP($A116,'[21]BASE DIF'!$A$1:$I$1100,8,FALSE)</f>
        <v>-1.0297776718578788E-2</v>
      </c>
      <c r="AV116" s="77">
        <f>+VLOOKUP($A116,'[21]BASE DIF'!$A$1:$I$1100,9,FALSE)</f>
        <v>1.2223768824483949E-2</v>
      </c>
      <c r="AW116" s="77">
        <f>+VLOOKUP(A116,[25]BASE_FISCAL!$A$2:$M$1048576,9,0)</f>
        <v>22.14598760855225</v>
      </c>
      <c r="AX116" s="77">
        <f>+VLOOKUP(A116,[25]BASE_FISCAL!$A$2:$M$1048576,10,0)</f>
        <v>51.876301158936712</v>
      </c>
      <c r="AY116" s="77">
        <f>+VLOOKUP($A116,'[21]BASE DIF'!$A$1:$K$1110,10,FALSE)</f>
        <v>-3.33654664123339E-2</v>
      </c>
      <c r="AZ116" s="77">
        <f>+VLOOKUP($A116,'[21]BASE DIF'!$A$1:$K$1110,11,FALSE)</f>
        <v>-1.0288393608323732E-2</v>
      </c>
      <c r="BA116" s="77">
        <f>+VLOOKUP($A116,'[21]BASE DIF'!$A$1:$M$1110,12,FALSE)</f>
        <v>-2.7864791681975198E-4</v>
      </c>
      <c r="BB116" s="77">
        <f>+VLOOKUP($A116,'[21]BASE DIF'!$A$1:$M$1110,13,FALSE)</f>
        <v>2.2798424887190416E-2</v>
      </c>
      <c r="BC116" s="77">
        <f>+VLOOKUP(A116,'[23]BASE OTROS'!$A$2:$H$1048576,8,0)</f>
        <v>218.80532307692306</v>
      </c>
      <c r="BD116" s="73">
        <f>BD115</f>
        <v>184.78412587075286</v>
      </c>
    </row>
    <row r="117" spans="1:57" x14ac:dyDescent="0.25">
      <c r="A117" s="35">
        <v>45261</v>
      </c>
      <c r="B117" s="77">
        <f>+VLOOKUP(A117,[20]DEPENDIENTE!$D:$E,2,0)</f>
        <v>131.48677505551129</v>
      </c>
      <c r="C117" s="77">
        <f>+VLOOKUP(A117,[20]DEPENDIENTE!$J:$K,2,0)</f>
        <v>160.39366629084685</v>
      </c>
      <c r="D117" s="77">
        <f>+VLOOKUP(A117,'[21]BASE DIF'!$A$2:$G$1048576,2,0)</f>
        <v>3.9839558119842522E-2</v>
      </c>
      <c r="E117" s="77">
        <f>+VLOOKUP(A117,'[21]BASE DIF'!$A$2:$G$1048576,3,0)</f>
        <v>5.118231707168297E-3</v>
      </c>
      <c r="G117" s="18">
        <f>+VLOOKUP($A117,'[22]BASE PRODUCTIVIDAD'!$A$2:$H$1048576,2,0)</f>
        <v>73.56311357409605</v>
      </c>
      <c r="H117" s="77">
        <f>+VLOOKUP(A117,[24]BASE_TI!$A$2:$G$1048576,2,0)</f>
        <v>93.882492965496681</v>
      </c>
      <c r="I117" s="77">
        <f>+VLOOKUP(A117,[24]BASE_TI!$A$2:$G$1048576,3,0)</f>
        <v>94.439859727799458</v>
      </c>
      <c r="J117" s="77">
        <f>+VLOOKUP(A117,[24]BASE_TI!$A$2:$G$1048576,4,0)</f>
        <v>94.540600731066974</v>
      </c>
      <c r="K117" s="77">
        <f>+VLOOKUP(A117,'[23]BASE OTROS'!$A$2:$F$1048576,5,0)</f>
        <v>36.104281103688457</v>
      </c>
      <c r="L117" s="77">
        <f>+VLOOKUP(A117,[25]BASE_FISCAL!$A$2:$G$1048576,5,0)</f>
        <v>158.7581274204837</v>
      </c>
      <c r="M117" s="77">
        <f>+VLOOKUP(A117,[25]BASE_FISCAL!$A$2:$M$1048576,6,0)</f>
        <v>17.531219746047473</v>
      </c>
      <c r="N117" s="82">
        <f>+VLOOKUP($A117,[25]BASE_FISCAL!$A$2:$G$1048576,2,0)</f>
        <v>269.15235054006058</v>
      </c>
      <c r="O117" s="77">
        <f>+VLOOKUP($A117,[25]BASE_FISCAL!$A$2:$G$1048576,3,0)</f>
        <v>594.02378375980243</v>
      </c>
      <c r="P117" s="77">
        <f>+VLOOKUP($A117,[25]BASE_FISCAL!$A$2:$G$1048576,4,0)</f>
        <v>408.33164565859909</v>
      </c>
      <c r="Q117" s="18">
        <f>+VLOOKUP(A117,'[23]BASE OTROS'!$A$2:$F$1048576,2,0)</f>
        <v>46.102057861686959</v>
      </c>
      <c r="R117" s="77">
        <f>+VLOOKUP(A117,'[23]BASE OTROS'!$A$2:$D$1048576,4,0)</f>
        <v>32.371889993843681</v>
      </c>
      <c r="S117" s="77">
        <f>+VLOOKUP(A117,'[23]BASE OTROS'!$A$2:$D$1048576,3,0)</f>
        <v>2.6654975680009509</v>
      </c>
      <c r="T117" s="77">
        <f>+VLOOKUP(A117,[25]BASE_FISCAL!$A$2:$G$1048576,7,0)</f>
        <v>62.919839068194861</v>
      </c>
      <c r="U117" s="18">
        <f>+VLOOKUP($A117,'[22]BASE PRODUCTIVIDAD'!$A$2:$J$1048576,3,0)</f>
        <v>88.173686159926191</v>
      </c>
      <c r="V117" s="77">
        <f>+VLOOKUP(A117,'[21]BASE DIF'!$A$2:$G$1048576,5,0)</f>
        <v>-1.5313892589183364E-2</v>
      </c>
      <c r="W117" s="77">
        <f>+VLOOKUP(A117,'[21]BASE DIF'!$A$2:$G$1048576,6,0)</f>
        <v>-2.4942297646491918E-2</v>
      </c>
      <c r="X117" s="77">
        <f>+VLOOKUP(A117,'[21]BASE DIF'!$A$2:$G$1048576,7,0)</f>
        <v>5.2745696866463021E-3</v>
      </c>
      <c r="Y117" s="77">
        <f>+VLOOKUP($A117,[26]base_renta!$A$22:$I$1048576,6,0)</f>
        <v>30.938484322248627</v>
      </c>
      <c r="Z117" s="77">
        <f>+VLOOKUP($A117,[26]base_renta!$A$22:$I$1048576,7,0)</f>
        <v>53.733647647504981</v>
      </c>
      <c r="AA117" s="77">
        <f>+VLOOKUP(A117,'[23]BASE OTROS'!$A$2:$F$1048576,6,0)</f>
        <v>5.2838692539588017</v>
      </c>
      <c r="AB117" s="18">
        <f>+VLOOKUP($A117,'[22]BASE PRODUCTIVIDAD'!$A$2:$H$1048576,4,0)</f>
        <v>0.91111617512985932</v>
      </c>
      <c r="AC117" s="18">
        <f>+VLOOKUP($A117,'[22]BASE PRODUCTIVIDAD'!$A$2:$H$1048576,5,0)</f>
        <v>0.96773654108332396</v>
      </c>
      <c r="AD117" s="77">
        <f>+VLOOKUP(A117,[24]BASE_TI!$A:$G,5,0)</f>
        <v>60.506312226914396</v>
      </c>
      <c r="AE117" s="77">
        <f>+VLOOKUP(A117,[24]BASE_TI!$A:$G,6,0)</f>
        <v>67.88695269599728</v>
      </c>
      <c r="AF117" s="77">
        <f>+VLOOKUP($A117,[26]base_renta!$A$22:$I$1048576,2,0)</f>
        <v>-13.699781285729296</v>
      </c>
      <c r="AG117" s="77">
        <f>+VLOOKUP($A117,[26]base_renta!$A$22:$I$1048576,3,0)</f>
        <v>-52.413278702794145</v>
      </c>
      <c r="AH117" s="77">
        <f>+VLOOKUP($A117,[26]base_renta!$A$22:$I$1048576,4,0)</f>
        <v>-156978.40053929979</v>
      </c>
      <c r="AI117" s="77">
        <f>+VLOOKUP($A117,[26]base_renta!$A$22:$I$1048576,5,0)</f>
        <v>-4.455128689737502</v>
      </c>
      <c r="AJ117" s="77">
        <f>+VLOOKUP(A117,[24]BASE_TI!$A$2:$G$1048576,7,0)</f>
        <v>111.09686070772531</v>
      </c>
      <c r="AK117" s="77">
        <f>+VLOOKUP($A117,[26]base_renta!$A$22:$I$1048576,8,0)</f>
        <v>22.795163325256347</v>
      </c>
      <c r="AL117" s="18">
        <f>+VLOOKUP($A117,'[22]BASE PRODUCTIVIDAD'!$A$2:$H$1048576,8,0)</f>
        <v>97.051651116848547</v>
      </c>
      <c r="AM117" s="18">
        <f>+VLOOKUP($A117,'[22]BASE PRODUCTIVIDAD'!$A$2:$H$1048576,6,0)</f>
        <v>0.88091355985188202</v>
      </c>
      <c r="AN117" s="18">
        <f>+VLOOKUP($A117,'[22]BASE PRODUCTIVIDAD'!$A$2:$H$1048576,7,0)</f>
        <v>0.97245850527166533</v>
      </c>
      <c r="AO117" s="77">
        <f>+VLOOKUP($A117,[26]base_renta!$A$22:$I$1048576,9,0)</f>
        <v>-13343.164045840482</v>
      </c>
      <c r="AP117" s="77">
        <f>+VLOOKUP(A117,[25]BASE_FISCAL!$A$2:$M$1048576,8,0)</f>
        <v>16.229068196021583</v>
      </c>
      <c r="AQ117" s="77">
        <f>+VLOOKUP(A117,[25]BASE_FISCAL!$A$2:$M$1048576,11,0)</f>
        <v>34.860278140779918</v>
      </c>
      <c r="AR117" s="77">
        <f>+VLOOKUP($A117,'[22]BASE PRODUCTIVIDAD'!$A$2:$I$1048576,9,0)</f>
        <v>72.811384864984362</v>
      </c>
      <c r="AS117" s="77">
        <f>+VLOOKUP($A117,'[22]BASE PRODUCTIVIDAD'!$A$2:$J$1048576,10,0)</f>
        <v>86.246245586792412</v>
      </c>
      <c r="AT117" s="77">
        <f>+VLOOKUP(A117,'[23]BASE OTROS'!$A$2:$G$1048576,7,0)</f>
        <v>316.79437229437229</v>
      </c>
      <c r="AU117" s="77">
        <f>+VLOOKUP($A117,'[21]BASE DIF'!$A$1:$I$1100,8,FALSE)</f>
        <v>-3.6792540788477268E-3</v>
      </c>
      <c r="AV117" s="77">
        <f>+VLOOKUP($A117,'[21]BASE DIF'!$A$1:$I$1100,9,FALSE)</f>
        <v>1.8795320132056315E-2</v>
      </c>
      <c r="AW117" s="77">
        <f>+VLOOKUP(A117,[25]BASE_FISCAL!$A$2:$M$1048576,9,0)</f>
        <v>23.007782723645015</v>
      </c>
      <c r="AX117" s="77">
        <f>+VLOOKUP(A117,[25]BASE_FISCAL!$A$2:$M$1048576,10,0)</f>
        <v>50.687154385731212</v>
      </c>
      <c r="AY117" s="77">
        <f>+VLOOKUP($A117,'[21]BASE DIF'!$A$1:$K$1110,10,FALSE)</f>
        <v>-2.2290537126013928E-2</v>
      </c>
      <c r="AZ117" s="77">
        <f>+VLOOKUP($A117,'[21]BASE DIF'!$A$1:$K$1110,11,FALSE)</f>
        <v>7.536177937935637E-4</v>
      </c>
      <c r="BA117" s="77">
        <f>+VLOOKUP($A117,'[21]BASE DIF'!$A$1:$M$1110,12,FALSE)</f>
        <v>9.3889001034233033E-3</v>
      </c>
      <c r="BB117" s="77">
        <f>+VLOOKUP($A117,'[21]BASE DIF'!$A$1:$M$1110,13,FALSE)</f>
        <v>3.2433055023230795E-2</v>
      </c>
      <c r="BC117" s="77">
        <f>+VLOOKUP(A117,'[23]BASE OTROS'!$A$2:$H$1048576,8,0)</f>
        <v>206.92916923076928</v>
      </c>
      <c r="BD117" s="73">
        <f>BD116</f>
        <v>184.78412587075286</v>
      </c>
    </row>
    <row r="118" spans="1:57" x14ac:dyDescent="0.25">
      <c r="A118" s="35">
        <v>45352</v>
      </c>
      <c r="B118" s="77">
        <f>+VLOOKUP(A118,[20]DEPENDIENTE!$D:$E,2,0)</f>
        <v>124.9339710279276</v>
      </c>
      <c r="C118" s="77">
        <f>+VLOOKUP(A118,[20]DEPENDIENTE!$J:$K,2,0)</f>
        <v>150.75878704269252</v>
      </c>
      <c r="D118" s="77">
        <f>+VLOOKUP(A118,'[21]BASE DIF'!$A$2:$G$1048576,2,0)</f>
        <v>4.2833769881639894E-2</v>
      </c>
      <c r="E118" s="77">
        <f>+VLOOKUP(A118,'[21]BASE DIF'!$A$2:$G$1048576,3,0)</f>
        <v>6.2687367545787187E-2</v>
      </c>
      <c r="G118" s="18">
        <f>+VLOOKUP($A118,'[22]BASE PRODUCTIVIDAD'!$A$2:$H$1048576,2,0)</f>
        <v>73.56311357409605</v>
      </c>
      <c r="H118" s="77">
        <f>+VLOOKUP(A118,[24]BASE_TI!$A$2:$G$1048576,2,0)</f>
        <v>95.095786168670941</v>
      </c>
      <c r="I118" s="77">
        <f>+VLOOKUP(A118,[24]BASE_TI!$A$2:$G$1048576,3,0)</f>
        <v>91.377555155080472</v>
      </c>
      <c r="J118" s="77">
        <f>+VLOOKUP(A118,[24]BASE_TI!$A$2:$G$1048576,4,0)</f>
        <v>94.334033384196502</v>
      </c>
      <c r="K118" s="77">
        <f>+VLOOKUP(A118,'[23]BASE OTROS'!$A$2:$F$1048576,5,0)</f>
        <v>35.321599068501897</v>
      </c>
      <c r="L118" s="77">
        <f>+VLOOKUP(A118,[25]BASE_FISCAL!$A$2:$G$1048576,5,0)</f>
        <v>159.09673139527962</v>
      </c>
      <c r="M118" s="77">
        <f>+VLOOKUP(A118,[25]BASE_FISCAL!$A$2:$M$1048576,6,0)</f>
        <v>17.58094000618923</v>
      </c>
      <c r="N118" s="82">
        <f>+VLOOKUP($A118,[25]BASE_FISCAL!$A$2:$G$1048576,2,0)</f>
        <v>277.58848701880208</v>
      </c>
      <c r="O118" s="77">
        <f>+VLOOKUP($A118,[25]BASE_FISCAL!$A$2:$G$1048576,3,0)</f>
        <v>578.56287693141894</v>
      </c>
      <c r="P118" s="77">
        <f>+VLOOKUP($A118,[25]BASE_FISCAL!$A$2:$G$1048576,4,0)</f>
        <v>425.35813979019025</v>
      </c>
      <c r="Q118" s="18">
        <f>+VLOOKUP(A118,'[23]BASE OTROS'!$A$2:$F$1048576,2,0)</f>
        <v>45.485988174665003</v>
      </c>
      <c r="R118" s="77">
        <f>+VLOOKUP(A118,'[23]BASE OTROS'!$A$2:$D$1048576,4,0)</f>
        <v>32.604689886213365</v>
      </c>
      <c r="S118" s="77">
        <f>+VLOOKUP(A118,'[23]BASE OTROS'!$A$2:$D$1048576,3,0)</f>
        <v>2.7345246659149742</v>
      </c>
      <c r="T118" s="77">
        <f>+VLOOKUP(A118,[25]BASE_FISCAL!$A$2:$G$1048576,7,0)</f>
        <v>63.541984211389725</v>
      </c>
      <c r="U118" s="18">
        <f>+VLOOKUP($A118,'[22]BASE PRODUCTIVIDAD'!$A$2:$J$1048576,3,0)</f>
        <v>88.32011222806301</v>
      </c>
      <c r="V118" s="77">
        <f>+VLOOKUP(A118,'[21]BASE DIF'!$A$2:$G$1048576,5,0)</f>
        <v>-1.7645952807122889E-2</v>
      </c>
      <c r="W118" s="77">
        <f>+VLOOKUP(A118,'[21]BASE DIF'!$A$2:$G$1048576,6,0)</f>
        <v>-1.9637731144523052E-2</v>
      </c>
      <c r="X118" s="77">
        <f>+VLOOKUP(A118,'[21]BASE DIF'!$A$2:$G$1048576,7,0)</f>
        <v>1.1168101675195885E-2</v>
      </c>
      <c r="Y118" s="77">
        <f>+VLOOKUP($A118,[26]base_renta!$A$22:$I$1048576,6,0)</f>
        <v>29.336453724086208</v>
      </c>
      <c r="Z118" s="77">
        <f>+VLOOKUP($A118,[26]base_renta!$A$22:$I$1048576,7,0)</f>
        <v>50.805168843947811</v>
      </c>
      <c r="AA118" s="77">
        <f>+VLOOKUP(A118,'[23]BASE OTROS'!$A$2:$F$1048576,6,0)</f>
        <v>5.2764534569337656</v>
      </c>
      <c r="AB118" s="18">
        <f>+VLOOKUP($A118,'[22]BASE PRODUCTIVIDAD'!$A$2:$H$1048576,4,0)</f>
        <v>0.90800743121225014</v>
      </c>
      <c r="AC118" s="18">
        <f>+VLOOKUP($A118,'[22]BASE PRODUCTIVIDAD'!$A$2:$H$1048576,5,0)</f>
        <v>0.96759781358949937</v>
      </c>
      <c r="AD118" s="77">
        <f>+VLOOKUP(A118,[24]BASE_TI!$A:$G,5,0)</f>
        <v>58.283228970362394</v>
      </c>
      <c r="AE118" s="77">
        <f>+VLOOKUP(A118,[24]BASE_TI!$A:$G,6,0)</f>
        <v>66.392079792769124</v>
      </c>
      <c r="AF118" s="77">
        <f>+VLOOKUP($A118,[26]base_renta!$A$22:$I$1048576,2,0)</f>
        <v>-12.710035596261321</v>
      </c>
      <c r="AG118" s="77">
        <f>+VLOOKUP($A118,[26]base_renta!$A$22:$I$1048576,3,0)</f>
        <v>-49.460549863234014</v>
      </c>
      <c r="AH118" s="77">
        <f>+VLOOKUP($A118,[26]base_renta!$A$22:$I$1048576,4,0)</f>
        <v>-155275.98843544818</v>
      </c>
      <c r="AI118" s="77">
        <f>+VLOOKUP($A118,[26]base_renta!$A$22:$I$1048576,5,0)</f>
        <v>-4.2041467383748916</v>
      </c>
      <c r="AJ118" s="77">
        <f>+VLOOKUP(A118,[24]BASE_TI!$A$2:$G$1048576,7,0)</f>
        <v>112.39760599291726</v>
      </c>
      <c r="AK118" s="77">
        <f>+VLOOKUP($A118,[26]base_renta!$A$22:$I$1048576,8,0)</f>
        <v>21.46871511986161</v>
      </c>
      <c r="AL118" s="18">
        <f>+VLOOKUP($A118,'[22]BASE PRODUCTIVIDAD'!$A$2:$H$1048576,8,0)</f>
        <v>96.440886597212241</v>
      </c>
      <c r="AM118" s="18">
        <f>+VLOOKUP($A118,'[22]BASE PRODUCTIVIDAD'!$A$2:$H$1048576,6,0)</f>
        <v>0.874136498604699</v>
      </c>
      <c r="AN118" s="18">
        <f>+VLOOKUP($A118,'[22]BASE PRODUCTIVIDAD'!$A$2:$H$1048576,7,0)</f>
        <v>0.96744059601431975</v>
      </c>
      <c r="AO118" s="77">
        <f>+VLOOKUP($A118,[26]base_renta!$A$22:$I$1048576,9,0)</f>
        <v>-13198.459017013096</v>
      </c>
      <c r="AP118" s="77">
        <f>+VLOOKUP(A118,[25]BASE_FISCAL!$A$2:$M$1048576,8,0)</f>
        <v>16.225889243686172</v>
      </c>
      <c r="AQ118" s="77">
        <f>+VLOOKUP(A118,[25]BASE_FISCAL!$A$2:$M$1048576,11,0)</f>
        <v>36.70940008392207</v>
      </c>
      <c r="AR118" s="77">
        <f>+VLOOKUP($A118,'[22]BASE PRODUCTIVIDAD'!$A$2:$I$1048576,9,0)</f>
        <v>73.227737426111901</v>
      </c>
      <c r="AS118" s="77">
        <f>+VLOOKUP($A118,'[22]BASE PRODUCTIVIDAD'!$A$2:$J$1048576,10,0)</f>
        <v>87.434441034334867</v>
      </c>
      <c r="AT118" s="77">
        <f>+VLOOKUP(A118,'[23]BASE OTROS'!$A$2:$G$1048576,7,0)</f>
        <v>302.46320346320346</v>
      </c>
      <c r="AU118" s="77">
        <f>+VLOOKUP($A118,'[21]BASE DIF'!$A$1:$I$1100,8,FALSE)</f>
        <v>1.15118227063713E-2</v>
      </c>
      <c r="AV118" s="77">
        <f>+VLOOKUP($A118,'[21]BASE DIF'!$A$1:$I$1100,9,FALSE)</f>
        <v>2.5513747132430931E-2</v>
      </c>
      <c r="AW118" s="77">
        <f>+VLOOKUP(A118,[25]BASE_FISCAL!$A$2:$M$1048576,9,0)</f>
        <v>23.957048690651977</v>
      </c>
      <c r="AX118" s="77">
        <f>+VLOOKUP(A118,[25]BASE_FISCAL!$A$2:$M$1048576,10,0)</f>
        <v>49.900943049894423</v>
      </c>
      <c r="AY118" s="77">
        <f>+VLOOKUP($A118,'[21]BASE DIF'!$A$1:$K$1110,10,FALSE)</f>
        <v>-4.2161750947773274E-3</v>
      </c>
      <c r="AZ118" s="77">
        <f>+VLOOKUP($A118,'[21]BASE DIF'!$A$1:$K$1110,11,FALSE)</f>
        <v>1.0261989535588448E-2</v>
      </c>
      <c r="BA118" s="77">
        <f>+VLOOKUP($A118,'[21]BASE DIF'!$A$1:$M$1110,12,FALSE)</f>
        <v>2.6030145251543013E-2</v>
      </c>
      <c r="BB118" s="77">
        <f>+VLOOKUP($A118,'[21]BASE DIF'!$A$1:$M$1110,13,FALSE)</f>
        <v>4.0508309881908788E-2</v>
      </c>
      <c r="BC118" s="77">
        <f>+VLOOKUP(A118,'[23]BASE OTROS'!$A$2:$H$1048576,8,0)</f>
        <v>171.98790769230777</v>
      </c>
      <c r="BD118" s="73">
        <f>+VLOOKUP(A118,[24]BASE_TI!$A$2:$H$1048576,8,0)</f>
        <v>184.78412587075286</v>
      </c>
    </row>
    <row r="119" spans="1:57" x14ac:dyDescent="0.25">
      <c r="A119" s="35">
        <v>45444</v>
      </c>
      <c r="B119" s="77">
        <f>+VLOOKUP(A119,[20]DEPENDIENTE!$D:$E,2,0)</f>
        <v>123.09501814177516</v>
      </c>
      <c r="C119" s="77">
        <f>+VLOOKUP(A119,[20]DEPENDIENTE!$J:$K,2,0)</f>
        <v>148.68496621584956</v>
      </c>
      <c r="D119" s="77">
        <f>+VLOOKUP(A119,'[21]BASE DIF'!$A$2:$G$1048576,2,0)</f>
        <v>5.3028077227749826E-2</v>
      </c>
      <c r="E119" s="77">
        <f>+VLOOKUP(A119,'[21]BASE DIF'!$A$2:$G$1048576,3,0)</f>
        <v>6.093243952616112E-2</v>
      </c>
      <c r="G119" s="18">
        <f>+VLOOKUP($A119,'[22]BASE PRODUCTIVIDAD'!$A$2:$H$1048576,2,0)</f>
        <v>73.56311357409605</v>
      </c>
      <c r="H119" s="77">
        <f>+VLOOKUP(A119,[24]BASE_TI!$A$2:$G$1048576,2,0)</f>
        <v>92.582898864619068</v>
      </c>
      <c r="I119" s="77">
        <f>+VLOOKUP(A119,[24]BASE_TI!$A$2:$G$1048576,3,0)</f>
        <v>92.470777429662405</v>
      </c>
      <c r="J119" s="77">
        <f>+VLOOKUP(A119,[24]BASE_TI!$A$2:$G$1048576,4,0)</f>
        <v>94.62875520320901</v>
      </c>
      <c r="K119" s="77">
        <f>+VLOOKUP(A119,'[23]BASE OTROS'!$A$2:$F$1048576,5,0)</f>
        <v>34.920816869009201</v>
      </c>
      <c r="L119" s="77">
        <f>+VLOOKUP(A119,[25]BASE_FISCAL!$A$2:$G$1048576,5,0)</f>
        <v>158.16262494493714</v>
      </c>
      <c r="M119" s="77">
        <f>+VLOOKUP(A119,[25]BASE_FISCAL!$A$2:$M$1048576,6,0)</f>
        <v>17.483732399571316</v>
      </c>
      <c r="N119" s="82">
        <f>+VLOOKUP($A119,[25]BASE_FISCAL!$A$2:$G$1048576,2,0)</f>
        <v>275.69005512956352</v>
      </c>
      <c r="O119" s="77">
        <f>+VLOOKUP($A119,[25]BASE_FISCAL!$A$2:$G$1048576,3,0)</f>
        <v>580.45829068036358</v>
      </c>
      <c r="P119" s="77">
        <f>+VLOOKUP($A119,[25]BASE_FISCAL!$A$2:$G$1048576,4,0)</f>
        <v>415.31034635550293</v>
      </c>
      <c r="Q119" s="18">
        <f>+VLOOKUP(A119,'[23]BASE OTROS'!$A$2:$F$1048576,2,0)</f>
        <v>45.113613734079863</v>
      </c>
      <c r="R119" s="77">
        <f>+VLOOKUP(A119,'[23]BASE OTROS'!$A$2:$D$1048576,4,0)</f>
        <v>32.540514871112386</v>
      </c>
      <c r="S119" s="77">
        <f>+VLOOKUP(A119,'[23]BASE OTROS'!$A$2:$D$1048576,3,0)</f>
        <v>2.8894982190993059</v>
      </c>
      <c r="T119" s="77">
        <f>+VLOOKUP(A119,[25]BASE_FISCAL!$A$2:$G$1048576,7,0)</f>
        <v>63.675190630245595</v>
      </c>
      <c r="U119" s="18">
        <f>+VLOOKUP($A119,'[22]BASE PRODUCTIVIDAD'!$A$2:$J$1048576,3,0)</f>
        <v>89.161596521130519</v>
      </c>
      <c r="V119" s="77">
        <f>+VLOOKUP(A119,'[21]BASE DIF'!$A$2:$G$1048576,5,0)</f>
        <v>-8.257483071387961E-3</v>
      </c>
      <c r="W119" s="77">
        <f>+VLOOKUP(A119,'[21]BASE DIF'!$A$2:$G$1048576,6,0)</f>
        <v>-1.089830028888783E-2</v>
      </c>
      <c r="X119" s="77">
        <f>+VLOOKUP(A119,'[21]BASE DIF'!$A$2:$G$1048576,7,0)</f>
        <v>9.33278499949175E-3</v>
      </c>
      <c r="Y119" s="77">
        <f>+VLOOKUP($A119,[26]base_renta!$A$22:$I$1048576,6,0)</f>
        <v>28.336196970442373</v>
      </c>
      <c r="Z119" s="77">
        <f>+VLOOKUP($A119,[26]base_renta!$A$22:$I$1048576,7,0)</f>
        <v>49.346233262527321</v>
      </c>
      <c r="AA119" s="77">
        <f>+VLOOKUP(A119,'[23]BASE OTROS'!$A$2:$F$1048576,6,0)</f>
        <v>5.1983246990757594</v>
      </c>
      <c r="AB119" s="18">
        <f>+VLOOKUP($A119,'[22]BASE PRODUCTIVIDAD'!$A$2:$H$1048576,4,0)</f>
        <v>0.91633408567315722</v>
      </c>
      <c r="AC119" s="18">
        <f>+VLOOKUP($A119,'[22]BASE PRODUCTIVIDAD'!$A$2:$H$1048576,5,0)</f>
        <v>0.97840696609883115</v>
      </c>
      <c r="AD119" s="77">
        <f>+VLOOKUP(A119,[24]BASE_TI!$A:$G,5,0)</f>
        <v>59.944239997240722</v>
      </c>
      <c r="AE119" s="77">
        <f>+VLOOKUP(A119,[24]BASE_TI!$A:$G,6,0)</f>
        <v>68.158788916606355</v>
      </c>
      <c r="AF119" s="77">
        <f>+VLOOKUP($A119,[26]base_renta!$A$22:$I$1048576,2,0)</f>
        <v>-11.097670391274223</v>
      </c>
      <c r="AG119" s="77">
        <f>+VLOOKUP($A119,[26]base_renta!$A$22:$I$1048576,3,0)</f>
        <v>-48.053612614126948</v>
      </c>
      <c r="AH119" s="77">
        <f>+VLOOKUP($A119,[26]base_renta!$A$22:$I$1048576,4,0)</f>
        <v>-155918.95102723039</v>
      </c>
      <c r="AI119" s="77">
        <f>+VLOOKUP($A119,[26]base_renta!$A$22:$I$1048576,5,0)</f>
        <v>-3.5635624849119245</v>
      </c>
      <c r="AJ119" s="77">
        <f>+VLOOKUP(A119,[24]BASE_TI!$A$2:$G$1048576,7,0)</f>
        <v>109.91402972554241</v>
      </c>
      <c r="AK119" s="77">
        <f>+VLOOKUP($A119,[26]base_renta!$A$22:$I$1048576,8,0)</f>
        <v>21.010036292084955</v>
      </c>
      <c r="AL119" s="18">
        <f>+VLOOKUP($A119,'[22]BASE PRODUCTIVIDAD'!$A$2:$H$1048576,8,0)</f>
        <v>97.195338910481809</v>
      </c>
      <c r="AM119" s="18">
        <f>+VLOOKUP($A119,'[22]BASE PRODUCTIVIDAD'!$A$2:$H$1048576,6,0)</f>
        <v>0.87903475700806899</v>
      </c>
      <c r="AN119" s="18">
        <f>+VLOOKUP($A119,'[22]BASE PRODUCTIVIDAD'!$A$2:$H$1048576,7,0)</f>
        <v>0.97542554857646702</v>
      </c>
      <c r="AO119" s="77">
        <f>+VLOOKUP($A119,[26]base_renta!$A$22:$I$1048576,9,0)</f>
        <v>-11562.646268224857</v>
      </c>
      <c r="AP119" s="77">
        <f>+VLOOKUP(A119,[25]BASE_FISCAL!$A$2:$M$1048576,8,0)</f>
        <v>16.072907216807661</v>
      </c>
      <c r="AQ119" s="77">
        <f>+VLOOKUP(A119,[25]BASE_FISCAL!$A$2:$M$1048576,11,0)</f>
        <v>36.117047885635863</v>
      </c>
      <c r="AR119" s="77">
        <f>+VLOOKUP($A119,'[22]BASE PRODUCTIVIDAD'!$A$2:$I$1048576,9,0)</f>
        <v>73.227737426111901</v>
      </c>
      <c r="AS119" s="77">
        <f>+VLOOKUP($A119,'[22]BASE PRODUCTIVIDAD'!$A$2:$J$1048576,10,0)</f>
        <v>88.081181264492059</v>
      </c>
      <c r="AT119" s="77">
        <f>+VLOOKUP(A119,'[23]BASE OTROS'!$A$2:$G$1048576,7,0)</f>
        <v>299.11897233201586</v>
      </c>
      <c r="AU119" s="77">
        <f>+VLOOKUP($A119,'[21]BASE DIF'!$A$1:$I$1100,8,FALSE)</f>
        <v>2.4247000250878337E-2</v>
      </c>
      <c r="AV119" s="77">
        <f>+VLOOKUP($A119,'[21]BASE DIF'!$A$1:$I$1100,9,FALSE)</f>
        <v>4.3176851299926211E-2</v>
      </c>
      <c r="AW119" s="77">
        <f>+VLOOKUP(A119,[25]BASE_FISCAL!$A$2:$M$1048576,9,0)</f>
        <v>23.947952037703462</v>
      </c>
      <c r="AX119" s="77">
        <f>+VLOOKUP(A119,[25]BASE_FISCAL!$A$2:$M$1048576,10,0)</f>
        <v>50.464174328602219</v>
      </c>
      <c r="AY119" s="77">
        <f>+VLOOKUP($A119,'[21]BASE DIF'!$A$1:$K$1110,10,FALSE)</f>
        <v>-6.1638737212908468E-3</v>
      </c>
      <c r="AZ119" s="77">
        <f>+VLOOKUP($A119,'[21]BASE DIF'!$A$1:$K$1110,11,FALSE)</f>
        <v>1.2912017661917241E-2</v>
      </c>
      <c r="BA119" s="77">
        <f>+VLOOKUP($A119,'[21]BASE DIF'!$A$1:$M$1110,12,FALSE)</f>
        <v>2.3748023511910743E-2</v>
      </c>
      <c r="BB119" s="77">
        <f>+VLOOKUP($A119,'[21]BASE DIF'!$A$1:$M$1110,13,FALSE)</f>
        <v>4.2823914895118831E-2</v>
      </c>
      <c r="BC119" s="77">
        <f>+VLOOKUP(A119,'[23]BASE OTROS'!$A$2:$H$1048576,8,0)</f>
        <v>184.95957340000001</v>
      </c>
      <c r="BD119" s="73">
        <f>+VLOOKUP(A119,[24]BASE_TI!$A$2:$H$1048576,8,0)</f>
        <v>184.78412587075286</v>
      </c>
    </row>
    <row r="120" spans="1:57" x14ac:dyDescent="0.25">
      <c r="A120" s="35">
        <v>45536</v>
      </c>
      <c r="B120" s="77"/>
      <c r="C120" s="77"/>
      <c r="D120" s="77"/>
      <c r="E120" s="77"/>
      <c r="H120" s="77"/>
      <c r="I120" s="77"/>
      <c r="J120" s="77"/>
      <c r="K120" s="77"/>
      <c r="L120" s="77"/>
      <c r="M120" s="77"/>
      <c r="O120" s="77"/>
      <c r="P120" s="77"/>
      <c r="R120" s="77"/>
      <c r="S120" s="77"/>
      <c r="T120" s="77"/>
      <c r="U120" s="18"/>
      <c r="V120" s="77"/>
      <c r="W120" s="77"/>
      <c r="X120" s="77"/>
      <c r="Y120" s="77"/>
      <c r="Z120" s="77"/>
      <c r="AA120" s="77"/>
      <c r="AB120" s="18"/>
      <c r="AC120" s="18"/>
      <c r="AD120" s="77"/>
      <c r="AE120" s="77"/>
      <c r="AF120" s="77"/>
      <c r="AG120" s="77"/>
      <c r="AH120" s="77"/>
      <c r="AI120" s="77"/>
      <c r="AJ120" s="77"/>
      <c r="AK120" s="77"/>
      <c r="AL120" s="18"/>
      <c r="AN120" s="18"/>
      <c r="AO120" s="77"/>
      <c r="AP120" s="77"/>
      <c r="AQ120" s="77"/>
      <c r="AR120" s="77"/>
      <c r="AS120" s="77"/>
      <c r="AT120" s="77"/>
      <c r="AU120" s="77"/>
      <c r="AV120" s="77"/>
      <c r="AW120" s="77"/>
      <c r="AX120" s="77"/>
      <c r="AY120" s="77"/>
      <c r="AZ120" s="77"/>
      <c r="BA120" s="77"/>
      <c r="BB120" s="77"/>
      <c r="BC120" s="77"/>
    </row>
    <row r="121" spans="1:57" x14ac:dyDescent="0.25">
      <c r="A121" s="35">
        <v>45627</v>
      </c>
      <c r="B121" s="77"/>
      <c r="C121" s="77"/>
      <c r="D121" s="77"/>
      <c r="E121" s="77"/>
      <c r="H121" s="77"/>
      <c r="I121" s="77"/>
      <c r="J121" s="77"/>
      <c r="K121" s="77"/>
      <c r="L121" s="77"/>
      <c r="M121" s="77"/>
      <c r="O121" s="77"/>
      <c r="P121" s="77"/>
      <c r="R121" s="77"/>
      <c r="S121" s="77"/>
      <c r="T121" s="77"/>
      <c r="U121" s="18"/>
      <c r="V121" s="77"/>
      <c r="W121" s="77"/>
      <c r="X121" s="77"/>
      <c r="Y121" s="77"/>
      <c r="Z121" s="77"/>
      <c r="AA121" s="77"/>
      <c r="AB121" s="18"/>
      <c r="AC121" s="18"/>
      <c r="AD121" s="77"/>
      <c r="AE121" s="77"/>
      <c r="AF121" s="77"/>
      <c r="AG121" s="77"/>
      <c r="AH121" s="77"/>
      <c r="AI121" s="77"/>
      <c r="AJ121" s="77"/>
      <c r="AK121" s="77"/>
      <c r="AL121" s="18"/>
      <c r="AN121" s="18"/>
      <c r="AO121" s="77"/>
      <c r="AP121" s="77"/>
      <c r="AQ121" s="77"/>
      <c r="AR121" s="77"/>
      <c r="AS121" s="77"/>
      <c r="AT121" s="77"/>
      <c r="AU121" s="77"/>
      <c r="AV121" s="77"/>
      <c r="AW121" s="77"/>
      <c r="AX121" s="77"/>
      <c r="AY121" s="77"/>
      <c r="AZ121" s="77"/>
      <c r="BA121" s="77"/>
      <c r="BB121" s="77"/>
      <c r="BC121" s="77"/>
    </row>
    <row r="122" spans="1:57" s="63" customFormat="1" x14ac:dyDescent="0.25">
      <c r="F122" s="59"/>
      <c r="N122" s="84"/>
    </row>
    <row r="126" spans="1:57" x14ac:dyDescent="0.25">
      <c r="B126" s="61">
        <f>+B114/B113-1</f>
        <v>-2.6236567742690009E-2</v>
      </c>
      <c r="C126" s="61">
        <f>+C114/C113-1</f>
        <v>-4.2129060912875604E-2</v>
      </c>
      <c r="D126" s="61">
        <f>+D114/D113-1</f>
        <v>-8.2836314725730831E-2</v>
      </c>
      <c r="E126" s="61">
        <f>+E114/E113-1</f>
        <v>-0.43338920626623723</v>
      </c>
      <c r="G126" s="61">
        <f t="shared" ref="G126:BB126" si="0">+G114/G113-1</f>
        <v>8.7049307504951656E-3</v>
      </c>
      <c r="H126" s="61">
        <f t="shared" si="0"/>
        <v>-4.5285427858857807E-2</v>
      </c>
      <c r="I126" s="61">
        <f t="shared" si="0"/>
        <v>-8.256425111747534E-2</v>
      </c>
      <c r="J126" s="61">
        <f t="shared" si="0"/>
        <v>-4.8986841187024677E-2</v>
      </c>
      <c r="K126" s="61">
        <f t="shared" si="0"/>
        <v>-1.6264422989120342E-2</v>
      </c>
      <c r="L126" s="61">
        <f t="shared" si="0"/>
        <v>-4.1911650172360426E-3</v>
      </c>
      <c r="M126" s="61">
        <f t="shared" si="0"/>
        <v>-9.961450846427522E-3</v>
      </c>
      <c r="N126" s="85">
        <f t="shared" si="0"/>
        <v>-4.1072848051620925E-3</v>
      </c>
      <c r="O126" s="61">
        <f t="shared" si="0"/>
        <v>1.0720508297466402E-2</v>
      </c>
      <c r="P126" s="61">
        <f t="shared" si="0"/>
        <v>6.0440309937812575E-3</v>
      </c>
      <c r="Q126" s="61">
        <f t="shared" si="0"/>
        <v>-2.7192958517990307E-2</v>
      </c>
      <c r="R126" s="61">
        <f t="shared" si="0"/>
        <v>-5.290357286454328E-3</v>
      </c>
      <c r="S126" s="61">
        <f t="shared" si="0"/>
        <v>-6.5284701256540512E-3</v>
      </c>
      <c r="T126" s="61">
        <f t="shared" si="0"/>
        <v>7.2943751341210117E-3</v>
      </c>
      <c r="U126" s="61">
        <f t="shared" si="0"/>
        <v>-1.135958899642453E-2</v>
      </c>
      <c r="V126" s="61">
        <f t="shared" si="0"/>
        <v>-0.69310478809894138</v>
      </c>
      <c r="W126" s="61">
        <f t="shared" si="0"/>
        <v>-8.1825056686747324</v>
      </c>
      <c r="X126" s="61">
        <f t="shared" si="0"/>
        <v>-0.45202029699263324</v>
      </c>
      <c r="Y126" s="61">
        <f t="shared" si="0"/>
        <v>3.4008154503657018E-2</v>
      </c>
      <c r="Z126" s="61">
        <f t="shared" si="0"/>
        <v>3.4209712477770715E-2</v>
      </c>
      <c r="AA126" s="61">
        <f t="shared" si="0"/>
        <v>-1.4304536362088616E-3</v>
      </c>
      <c r="AB126" s="61">
        <f t="shared" si="0"/>
        <v>1.6845908459339753E-3</v>
      </c>
      <c r="AC126" s="61">
        <f t="shared" si="0"/>
        <v>-4.2884646649139491E-3</v>
      </c>
      <c r="AD126" s="61">
        <f t="shared" si="0"/>
        <v>-0.14545032608752784</v>
      </c>
      <c r="AE126" s="61">
        <f t="shared" si="0"/>
        <v>-8.1504795766859872E-2</v>
      </c>
      <c r="AF126" s="61">
        <f t="shared" si="0"/>
        <v>7.3086832289512849E-2</v>
      </c>
      <c r="AG126" s="61">
        <f t="shared" si="0"/>
        <v>2.7835275469501708E-2</v>
      </c>
      <c r="AH126" s="61">
        <f t="shared" si="0"/>
        <v>2.0897916720030718E-3</v>
      </c>
      <c r="AI126" s="61">
        <f t="shared" si="0"/>
        <v>0.15954261051241092</v>
      </c>
      <c r="AJ126" s="61">
        <f t="shared" si="0"/>
        <v>-5.8505502292472644E-2</v>
      </c>
      <c r="AK126" s="61">
        <f t="shared" si="0"/>
        <v>3.4476102273834242E-2</v>
      </c>
      <c r="AL126" s="61">
        <f t="shared" si="0"/>
        <v>2.0259201490673284E-3</v>
      </c>
      <c r="AM126" s="61">
        <f t="shared" si="0"/>
        <v>4.1642088649451736E-4</v>
      </c>
      <c r="AN126" s="61">
        <f t="shared" si="0"/>
        <v>-1.9112135616022874E-3</v>
      </c>
      <c r="AO126" s="61">
        <f t="shared" si="0"/>
        <v>0.13049808732476254</v>
      </c>
      <c r="AP126" s="61">
        <f t="shared" si="0"/>
        <v>-1.0423715524543908E-2</v>
      </c>
      <c r="AQ126" s="61">
        <f t="shared" si="0"/>
        <v>2.466649979636415E-3</v>
      </c>
      <c r="AR126" s="61">
        <f t="shared" si="0"/>
        <v>-6.8131783916958177E-4</v>
      </c>
      <c r="AS126" s="61">
        <f t="shared" si="0"/>
        <v>4.7637128730411149E-3</v>
      </c>
      <c r="AT126" s="61">
        <f t="shared" si="0"/>
        <v>-8.1314096354966559E-2</v>
      </c>
      <c r="AU126" s="61">
        <f t="shared" si="0"/>
        <v>-0.63742381531638115</v>
      </c>
      <c r="AV126" s="61">
        <f t="shared" si="0"/>
        <v>-0.29866717103179863</v>
      </c>
      <c r="AW126" s="61">
        <f t="shared" si="0"/>
        <v>-6.070869801145351E-3</v>
      </c>
      <c r="AX126" s="61">
        <f t="shared" si="0"/>
        <v>9.2918081789494789E-3</v>
      </c>
      <c r="AY126" s="61">
        <f t="shared" si="0"/>
        <v>0.28220609618094827</v>
      </c>
      <c r="AZ126" s="61">
        <f t="shared" si="0"/>
        <v>-0.22788577921375974</v>
      </c>
      <c r="BA126" s="61">
        <f t="shared" si="0"/>
        <v>-0.67246483792046741</v>
      </c>
      <c r="BB126" s="61">
        <f t="shared" si="0"/>
        <v>0.25480072573770718</v>
      </c>
      <c r="BC126" s="61"/>
      <c r="BD126" s="61">
        <f>+BD114/BD113-1</f>
        <v>0</v>
      </c>
      <c r="BE126" s="61"/>
    </row>
    <row r="127" spans="1:57" x14ac:dyDescent="0.25">
      <c r="B127" t="s">
        <v>41</v>
      </c>
      <c r="C127" s="33" t="s">
        <v>41</v>
      </c>
      <c r="D127" t="s">
        <v>42</v>
      </c>
      <c r="E127" t="s">
        <v>42</v>
      </c>
      <c r="G127" s="18" t="s">
        <v>43</v>
      </c>
      <c r="H127" t="s">
        <v>42</v>
      </c>
      <c r="I127" t="s">
        <v>42</v>
      </c>
      <c r="J127" t="s">
        <v>42</v>
      </c>
      <c r="K127" t="s">
        <v>43</v>
      </c>
      <c r="L127" t="s">
        <v>42</v>
      </c>
      <c r="M127" s="28" t="s">
        <v>42</v>
      </c>
      <c r="N127" s="82" t="s">
        <v>42</v>
      </c>
      <c r="O127" t="s">
        <v>43</v>
      </c>
      <c r="P127" t="s">
        <v>42</v>
      </c>
      <c r="Q127" s="18" t="s">
        <v>42</v>
      </c>
      <c r="R127" t="s">
        <v>42</v>
      </c>
      <c r="S127" t="s">
        <v>42</v>
      </c>
      <c r="T127" t="s">
        <v>42</v>
      </c>
      <c r="U127" t="s">
        <v>43</v>
      </c>
      <c r="V127" t="s">
        <v>42</v>
      </c>
      <c r="W127" t="s">
        <v>42</v>
      </c>
      <c r="X127" t="s">
        <v>42</v>
      </c>
      <c r="Y127" t="s">
        <v>43</v>
      </c>
      <c r="Z127" t="s">
        <v>43</v>
      </c>
      <c r="AA127" t="s">
        <v>42</v>
      </c>
      <c r="AB127" t="s">
        <v>43</v>
      </c>
      <c r="AC127" t="s">
        <v>43</v>
      </c>
      <c r="AD127" t="s">
        <v>42</v>
      </c>
      <c r="AE127" t="s">
        <v>42</v>
      </c>
      <c r="AF127" t="s">
        <v>42</v>
      </c>
      <c r="AG127" t="s">
        <v>42</v>
      </c>
      <c r="AH127" t="s">
        <v>42</v>
      </c>
      <c r="AI127" t="s">
        <v>42</v>
      </c>
      <c r="AJ127" t="s">
        <v>42</v>
      </c>
      <c r="AK127" t="s">
        <v>43</v>
      </c>
      <c r="AL127" t="s">
        <v>43</v>
      </c>
      <c r="AM127" s="18" t="s">
        <v>43</v>
      </c>
      <c r="AN127" t="s">
        <v>43</v>
      </c>
      <c r="AO127" t="s">
        <v>42</v>
      </c>
      <c r="AP127" s="33" t="s">
        <v>42</v>
      </c>
      <c r="AQ127" s="33" t="s">
        <v>42</v>
      </c>
      <c r="AR127" t="s">
        <v>43</v>
      </c>
      <c r="AS127" s="33" t="s">
        <v>43</v>
      </c>
      <c r="AT127" s="33" t="s">
        <v>43</v>
      </c>
    </row>
    <row r="129" spans="1:57" x14ac:dyDescent="0.25">
      <c r="A129" s="64" t="s">
        <v>291</v>
      </c>
      <c r="D129" s="33">
        <f t="shared" ref="D129:AS129" si="1">+IF(D127="positivo",1,-1)</f>
        <v>-1</v>
      </c>
      <c r="E129" s="33">
        <f t="shared" si="1"/>
        <v>-1</v>
      </c>
      <c r="G129" s="33">
        <f t="shared" si="1"/>
        <v>1</v>
      </c>
      <c r="H129" s="33">
        <f t="shared" si="1"/>
        <v>-1</v>
      </c>
      <c r="I129" s="33">
        <f t="shared" si="1"/>
        <v>-1</v>
      </c>
      <c r="J129" s="33">
        <f t="shared" si="1"/>
        <v>-1</v>
      </c>
      <c r="K129" s="33">
        <f t="shared" si="1"/>
        <v>1</v>
      </c>
      <c r="L129" s="33">
        <f t="shared" si="1"/>
        <v>-1</v>
      </c>
      <c r="M129" s="33">
        <f t="shared" si="1"/>
        <v>-1</v>
      </c>
      <c r="N129" s="82">
        <f t="shared" si="1"/>
        <v>-1</v>
      </c>
      <c r="O129" s="33">
        <f t="shared" si="1"/>
        <v>1</v>
      </c>
      <c r="P129" s="33">
        <f t="shared" si="1"/>
        <v>-1</v>
      </c>
      <c r="Q129" s="33">
        <f t="shared" si="1"/>
        <v>-1</v>
      </c>
      <c r="R129" s="33">
        <f t="shared" si="1"/>
        <v>-1</v>
      </c>
      <c r="S129" s="33">
        <f t="shared" si="1"/>
        <v>-1</v>
      </c>
      <c r="T129" s="33">
        <f t="shared" si="1"/>
        <v>-1</v>
      </c>
      <c r="U129" s="33">
        <f t="shared" si="1"/>
        <v>1</v>
      </c>
      <c r="V129" s="33">
        <f t="shared" si="1"/>
        <v>-1</v>
      </c>
      <c r="W129" s="33">
        <f t="shared" si="1"/>
        <v>-1</v>
      </c>
      <c r="X129" s="33">
        <f t="shared" si="1"/>
        <v>-1</v>
      </c>
      <c r="Y129" s="33">
        <f t="shared" si="1"/>
        <v>1</v>
      </c>
      <c r="Z129" s="33">
        <f t="shared" si="1"/>
        <v>1</v>
      </c>
      <c r="AA129" s="33">
        <f t="shared" si="1"/>
        <v>-1</v>
      </c>
      <c r="AB129" s="33">
        <f t="shared" si="1"/>
        <v>1</v>
      </c>
      <c r="AC129" s="33">
        <f t="shared" si="1"/>
        <v>1</v>
      </c>
      <c r="AD129" s="33">
        <f t="shared" si="1"/>
        <v>-1</v>
      </c>
      <c r="AE129" s="33">
        <f t="shared" si="1"/>
        <v>-1</v>
      </c>
      <c r="AF129" s="33">
        <f t="shared" si="1"/>
        <v>-1</v>
      </c>
      <c r="AG129" s="33">
        <f t="shared" si="1"/>
        <v>-1</v>
      </c>
      <c r="AH129" s="33">
        <f t="shared" si="1"/>
        <v>-1</v>
      </c>
      <c r="AI129" s="33">
        <f t="shared" si="1"/>
        <v>-1</v>
      </c>
      <c r="AJ129" s="33">
        <f t="shared" si="1"/>
        <v>-1</v>
      </c>
      <c r="AK129" s="33">
        <f t="shared" si="1"/>
        <v>1</v>
      </c>
      <c r="AL129" s="33">
        <f t="shared" si="1"/>
        <v>1</v>
      </c>
      <c r="AM129" s="33">
        <f t="shared" si="1"/>
        <v>1</v>
      </c>
      <c r="AN129" s="33">
        <f t="shared" si="1"/>
        <v>1</v>
      </c>
      <c r="AO129" s="33">
        <f t="shared" si="1"/>
        <v>-1</v>
      </c>
      <c r="AP129" s="33">
        <f t="shared" si="1"/>
        <v>-1</v>
      </c>
      <c r="AQ129" s="33">
        <f t="shared" si="1"/>
        <v>-1</v>
      </c>
      <c r="AR129" s="33">
        <f t="shared" si="1"/>
        <v>1</v>
      </c>
      <c r="AS129" s="33">
        <f t="shared" si="1"/>
        <v>1</v>
      </c>
      <c r="AT129">
        <f>+IF(AT127="positivo",1,-1)</f>
        <v>1</v>
      </c>
    </row>
    <row r="131" spans="1:57" x14ac:dyDescent="0.25">
      <c r="A131" s="64" t="s">
        <v>291</v>
      </c>
      <c r="B131" s="63"/>
      <c r="C131" s="63"/>
      <c r="D131" s="63">
        <f>+D126*D129</f>
        <v>8.2836314725730831E-2</v>
      </c>
      <c r="E131" s="63">
        <f>+E126*E129</f>
        <v>0.43338920626623723</v>
      </c>
      <c r="G131" s="63">
        <f t="shared" ref="G131:AT131" si="2">+G126*G129</f>
        <v>8.7049307504951656E-3</v>
      </c>
      <c r="H131" s="63">
        <f t="shared" si="2"/>
        <v>4.5285427858857807E-2</v>
      </c>
      <c r="I131" s="63">
        <f t="shared" si="2"/>
        <v>8.256425111747534E-2</v>
      </c>
      <c r="J131" s="63">
        <f t="shared" si="2"/>
        <v>4.8986841187024677E-2</v>
      </c>
      <c r="K131" s="63">
        <f t="shared" si="2"/>
        <v>-1.6264422989120342E-2</v>
      </c>
      <c r="L131" s="63">
        <f t="shared" si="2"/>
        <v>4.1911650172360426E-3</v>
      </c>
      <c r="M131" s="63">
        <f t="shared" si="2"/>
        <v>9.961450846427522E-3</v>
      </c>
      <c r="N131" s="84">
        <f t="shared" si="2"/>
        <v>4.1072848051620925E-3</v>
      </c>
      <c r="O131" s="63">
        <f t="shared" si="2"/>
        <v>1.0720508297466402E-2</v>
      </c>
      <c r="P131" s="63">
        <f t="shared" si="2"/>
        <v>-6.0440309937812575E-3</v>
      </c>
      <c r="Q131" s="63">
        <f t="shared" si="2"/>
        <v>2.7192958517990307E-2</v>
      </c>
      <c r="R131" s="63">
        <f t="shared" si="2"/>
        <v>5.290357286454328E-3</v>
      </c>
      <c r="S131" s="63">
        <f t="shared" si="2"/>
        <v>6.5284701256540512E-3</v>
      </c>
      <c r="T131" s="63">
        <f t="shared" si="2"/>
        <v>-7.2943751341210117E-3</v>
      </c>
      <c r="U131" s="63">
        <f t="shared" si="2"/>
        <v>-1.135958899642453E-2</v>
      </c>
      <c r="V131" s="63">
        <f t="shared" si="2"/>
        <v>0.69310478809894138</v>
      </c>
      <c r="W131" s="63">
        <f t="shared" si="2"/>
        <v>8.1825056686747324</v>
      </c>
      <c r="X131" s="63">
        <f t="shared" si="2"/>
        <v>0.45202029699263324</v>
      </c>
      <c r="Y131" s="63">
        <f t="shared" si="2"/>
        <v>3.4008154503657018E-2</v>
      </c>
      <c r="Z131" s="63">
        <f t="shared" si="2"/>
        <v>3.4209712477770715E-2</v>
      </c>
      <c r="AA131" s="63">
        <f t="shared" si="2"/>
        <v>1.4304536362088616E-3</v>
      </c>
      <c r="AB131" s="63">
        <f t="shared" si="2"/>
        <v>1.6845908459339753E-3</v>
      </c>
      <c r="AC131" s="63">
        <f t="shared" si="2"/>
        <v>-4.2884646649139491E-3</v>
      </c>
      <c r="AD131" s="63">
        <f t="shared" si="2"/>
        <v>0.14545032608752784</v>
      </c>
      <c r="AE131" s="63">
        <f t="shared" si="2"/>
        <v>8.1504795766859872E-2</v>
      </c>
      <c r="AF131" s="63">
        <f t="shared" si="2"/>
        <v>-7.3086832289512849E-2</v>
      </c>
      <c r="AG131" s="63">
        <f t="shared" si="2"/>
        <v>-2.7835275469501708E-2</v>
      </c>
      <c r="AH131" s="63">
        <f t="shared" si="2"/>
        <v>-2.0897916720030718E-3</v>
      </c>
      <c r="AI131" s="63">
        <f t="shared" si="2"/>
        <v>-0.15954261051241092</v>
      </c>
      <c r="AJ131" s="63">
        <f t="shared" si="2"/>
        <v>5.8505502292472644E-2</v>
      </c>
      <c r="AK131" s="63">
        <f t="shared" si="2"/>
        <v>3.4476102273834242E-2</v>
      </c>
      <c r="AL131" s="63">
        <f t="shared" si="2"/>
        <v>2.0259201490673284E-3</v>
      </c>
      <c r="AM131" s="63">
        <f t="shared" si="2"/>
        <v>4.1642088649451736E-4</v>
      </c>
      <c r="AN131" s="63">
        <f t="shared" si="2"/>
        <v>-1.9112135616022874E-3</v>
      </c>
      <c r="AO131" s="63">
        <f t="shared" si="2"/>
        <v>-0.13049808732476254</v>
      </c>
      <c r="AP131" s="63">
        <f t="shared" si="2"/>
        <v>1.0423715524543908E-2</v>
      </c>
      <c r="AQ131" s="63">
        <f t="shared" si="2"/>
        <v>-2.466649979636415E-3</v>
      </c>
      <c r="AR131" s="63">
        <f t="shared" si="2"/>
        <v>-6.8131783916958177E-4</v>
      </c>
      <c r="AS131" s="63">
        <f t="shared" si="2"/>
        <v>4.7637128730411149E-3</v>
      </c>
      <c r="AT131" s="63">
        <f t="shared" si="2"/>
        <v>-8.1314096354966559E-2</v>
      </c>
      <c r="AU131" s="63"/>
      <c r="AV131" s="63"/>
      <c r="AW131" s="65">
        <f>+COUNTIF(G131:AT131,"&lt;0")</f>
        <v>14</v>
      </c>
      <c r="AX131" s="63" t="s">
        <v>292</v>
      </c>
      <c r="AY131" s="63"/>
      <c r="AZ131" s="63"/>
      <c r="BA131" s="63"/>
      <c r="BB131" s="63"/>
      <c r="BC131" s="63"/>
      <c r="BD131" s="63"/>
      <c r="BE131" s="63"/>
    </row>
    <row r="132" spans="1:57" x14ac:dyDescent="0.25">
      <c r="AW132">
        <f>+COUNTIF(G131:AT131,"&gt;0")</f>
        <v>26</v>
      </c>
      <c r="AX132" t="s">
        <v>293</v>
      </c>
    </row>
    <row r="134" spans="1:57" x14ac:dyDescent="0.25">
      <c r="A134">
        <v>1</v>
      </c>
      <c r="B134">
        <v>2</v>
      </c>
      <c r="C134" s="33">
        <v>3</v>
      </c>
      <c r="D134" s="33">
        <v>4</v>
      </c>
      <c r="E134" s="33">
        <v>5</v>
      </c>
      <c r="F134" s="33">
        <v>6</v>
      </c>
      <c r="G134" s="33">
        <v>7</v>
      </c>
      <c r="H134" s="33">
        <v>8</v>
      </c>
      <c r="I134" s="33">
        <v>9</v>
      </c>
      <c r="J134" s="33">
        <v>10</v>
      </c>
      <c r="K134" s="33">
        <v>11</v>
      </c>
      <c r="L134" s="33">
        <v>12</v>
      </c>
      <c r="M134" s="33">
        <v>13</v>
      </c>
      <c r="N134" s="82">
        <v>14</v>
      </c>
      <c r="O134" s="33">
        <v>15</v>
      </c>
      <c r="P134" s="33">
        <v>16</v>
      </c>
      <c r="Q134" s="33">
        <v>17</v>
      </c>
      <c r="R134" s="33">
        <v>18</v>
      </c>
      <c r="S134" s="33">
        <v>19</v>
      </c>
      <c r="T134" s="33">
        <v>20</v>
      </c>
      <c r="U134" s="33">
        <v>21</v>
      </c>
      <c r="V134" s="33">
        <v>22</v>
      </c>
      <c r="W134" s="33">
        <v>23</v>
      </c>
      <c r="X134" s="33">
        <v>24</v>
      </c>
      <c r="Y134" s="33">
        <v>25</v>
      </c>
      <c r="Z134" s="33">
        <v>26</v>
      </c>
      <c r="AA134" s="33">
        <v>27</v>
      </c>
      <c r="AB134" s="33">
        <v>28</v>
      </c>
      <c r="AC134" s="33">
        <v>29</v>
      </c>
      <c r="AD134" s="33">
        <v>30</v>
      </c>
      <c r="AE134" s="33">
        <v>31</v>
      </c>
      <c r="AF134" s="33">
        <v>32</v>
      </c>
      <c r="AG134" s="33">
        <v>33</v>
      </c>
      <c r="AH134" s="33">
        <v>34</v>
      </c>
      <c r="AI134" s="33">
        <v>35</v>
      </c>
      <c r="AJ134" s="33">
        <v>36</v>
      </c>
      <c r="AK134" s="33">
        <v>37</v>
      </c>
      <c r="AL134" s="33">
        <v>38</v>
      </c>
      <c r="AM134" s="33">
        <v>39</v>
      </c>
      <c r="AN134" s="33">
        <v>40</v>
      </c>
      <c r="AO134" s="33">
        <v>41</v>
      </c>
      <c r="AP134" s="33">
        <v>42</v>
      </c>
      <c r="AQ134" s="33">
        <v>43</v>
      </c>
      <c r="AR134">
        <v>44</v>
      </c>
      <c r="AS134">
        <v>45</v>
      </c>
    </row>
  </sheetData>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E120"/>
  <sheetViews>
    <sheetView zoomScaleNormal="100" workbookViewId="0">
      <pane xSplit="1" ySplit="1" topLeftCell="B2" activePane="bottomRight" state="frozen"/>
      <selection activeCell="AH14" sqref="AH14"/>
      <selection pane="topRight" activeCell="AH14" sqref="AH14"/>
      <selection pane="bottomLeft" activeCell="AH14" sqref="AH14"/>
      <selection pane="bottomRight" sqref="A1:XFD1048576"/>
    </sheetView>
  </sheetViews>
  <sheetFormatPr baseColWidth="10" defaultRowHeight="15" x14ac:dyDescent="0.25"/>
  <cols>
    <col min="1" max="1" width="11.42578125" style="28"/>
    <col min="2" max="2" width="11.85546875" style="28" bestFit="1" customWidth="1"/>
    <col min="3" max="5" width="11.42578125" style="28"/>
    <col min="6" max="6" width="11.42578125" style="59"/>
    <col min="7" max="7" width="36.42578125" style="28" bestFit="1" customWidth="1"/>
    <col min="8" max="8" width="11.42578125" style="28"/>
    <col min="9" max="9" width="11.42578125" style="18"/>
    <col min="10" max="11" width="11.42578125" style="28"/>
    <col min="12" max="12" width="11.42578125" style="18"/>
    <col min="13" max="13" width="19.28515625" style="18" bestFit="1" customWidth="1"/>
    <col min="14" max="15" width="11.42578125" style="18"/>
    <col min="16" max="16" width="12.42578125" style="28" bestFit="1" customWidth="1"/>
    <col min="17" max="20" width="11.42578125" style="28"/>
    <col min="21" max="21" width="19" style="18" bestFit="1" customWidth="1"/>
    <col min="22" max="27" width="11.42578125" style="28"/>
    <col min="28" max="28" width="24.28515625" style="28" bestFit="1" customWidth="1"/>
    <col min="29" max="29" width="36.140625" style="28" bestFit="1" customWidth="1"/>
    <col min="30" max="31" width="11.42578125" style="28"/>
    <col min="32" max="32" width="20.5703125" style="28" bestFit="1" customWidth="1"/>
    <col min="33" max="33" width="11.42578125" style="28"/>
    <col min="34" max="34" width="14.140625" style="28" bestFit="1" customWidth="1"/>
    <col min="35" max="35" width="18.85546875" style="28" bestFit="1" customWidth="1"/>
    <col min="36" max="36" width="11.42578125" style="18"/>
    <col min="37" max="37" width="11.42578125" style="28"/>
    <col min="38" max="38" width="13.7109375" style="28" bestFit="1" customWidth="1"/>
    <col min="39" max="39" width="13.42578125" style="18" bestFit="1" customWidth="1"/>
    <col min="40" max="40" width="24.42578125" style="28" bestFit="1" customWidth="1"/>
    <col min="41" max="41" width="16.7109375" style="28" bestFit="1" customWidth="1"/>
    <col min="42" max="56" width="11.42578125" style="28"/>
    <col min="58" max="16384" width="11.42578125" style="28"/>
  </cols>
  <sheetData>
    <row r="1" spans="1:56" s="18" customFormat="1" x14ac:dyDescent="0.25">
      <c r="A1" s="16" t="s">
        <v>0</v>
      </c>
      <c r="B1" s="18" t="str">
        <f>+base_des!B1</f>
        <v>ITCR_IPC_NT</v>
      </c>
      <c r="C1" s="18" t="str">
        <f>+base_des!C1</f>
        <v>ICTR_IPC_USA</v>
      </c>
      <c r="D1" s="18" t="str">
        <f>+base_des!D1</f>
        <v>DIFF_AP</v>
      </c>
      <c r="E1" s="18" t="str">
        <f>+base_des!E1</f>
        <v>DIFF_cdt</v>
      </c>
      <c r="F1" s="59" t="str">
        <f>+base_des!F1</f>
        <v>DTF</v>
      </c>
      <c r="G1" s="18" t="str">
        <f>+base_des!G1</f>
        <v xml:space="preserve">Productividad_relativa_manu_usa_col </v>
      </c>
      <c r="H1" s="18" t="str">
        <f>+base_des!H1</f>
        <v>TOT_CE</v>
      </c>
      <c r="I1" s="18" t="str">
        <f>+base_des!I1</f>
        <v>TOT_IPP</v>
      </c>
      <c r="J1" s="18" t="str">
        <f>+base_des!J1</f>
        <v>MIN_IMP</v>
      </c>
      <c r="K1" s="18" t="str">
        <f>+base_des!K1</f>
        <v>OPENNESS_CN</v>
      </c>
      <c r="L1" s="18" t="str">
        <f>+base_des!L1</f>
        <v>CONSP</v>
      </c>
      <c r="M1" s="18" t="str">
        <f>+base_des!M1</f>
        <v>CONSP_CONST_SUM</v>
      </c>
      <c r="N1" s="18" t="str">
        <f>+base_des!N1</f>
        <v>GNC_Gastos</v>
      </c>
      <c r="O1" s="18" t="str">
        <f>+base_des!O1</f>
        <v xml:space="preserve">GNC_Saldo </v>
      </c>
      <c r="P1" s="18" t="str">
        <f>+base_des!P1</f>
        <v>SPNF_Gastos</v>
      </c>
      <c r="Q1" s="18" t="str">
        <f>+base_des!Q1</f>
        <v>private_debt_ML_PIB</v>
      </c>
      <c r="R1" s="18" t="str">
        <f>+base_des!R1</f>
        <v>INACTIVOS</v>
      </c>
      <c r="S1" s="18" t="str">
        <f>+base_des!S1</f>
        <v>Remesas_PIB</v>
      </c>
      <c r="T1" s="18" t="str">
        <f>+base_des!T1</f>
        <v>A_no_transable_total</v>
      </c>
      <c r="U1" s="18" t="str">
        <f>+base_des!U1</f>
        <v>PIB_NT_T_RELATIVO</v>
      </c>
      <c r="V1" s="18" t="str">
        <f>+base_des!V1</f>
        <v>Diff_CDT360_PRIME</v>
      </c>
      <c r="W1" s="18" t="str">
        <f>+base_des!W1</f>
        <v>Diff_DTF_PRIME</v>
      </c>
      <c r="X1" s="18" t="str">
        <f>+base_des!X1</f>
        <v>Diff_DTF_3mlibor</v>
      </c>
      <c r="Y1" s="18" t="str">
        <f>+base_des!Y1</f>
        <v>Dx_publica</v>
      </c>
      <c r="Z1" s="18" t="str">
        <f>+base_des!Z1</f>
        <v>Dx_total</v>
      </c>
      <c r="AA1" s="18" t="str">
        <f>+base_des!AA1</f>
        <v>IVA_NETO</v>
      </c>
      <c r="AB1" s="18" t="str">
        <f>+base_des!AB1</f>
        <v>Razon_indice_Socios_COL</v>
      </c>
      <c r="AC1" s="18" t="str">
        <f>+base_des!AC1</f>
        <v>Razon_indice_capita_Socios_COL_MA4</v>
      </c>
      <c r="AD1" s="18" t="str">
        <f>+base_des!AD1</f>
        <v>Precio_impli_oil_real</v>
      </c>
      <c r="AE1" s="50" t="s">
        <v>193</v>
      </c>
      <c r="AF1" s="18" t="str">
        <f>+base_des!AF1</f>
        <v>AEN_PRIME_PIB_REAL</v>
      </c>
      <c r="AG1" s="18" t="str">
        <f>+base_des!AG1</f>
        <v>AEN_PIB_AG</v>
      </c>
      <c r="AH1" s="18" t="str">
        <f>+base_des!AH1</f>
        <v>AEN_REAL_AG</v>
      </c>
      <c r="AI1" s="18" t="str">
        <f>+base_des!AI1</f>
        <v>AEN_PRIME_PIB_AG</v>
      </c>
      <c r="AJ1" s="50" t="s">
        <v>197</v>
      </c>
      <c r="AK1" s="18" t="str">
        <f>+base_des!AK1</f>
        <v>Dx_privada</v>
      </c>
      <c r="AL1" s="18" t="str">
        <f>+base_des!AL1</f>
        <v>PER_CAPITA_2</v>
      </c>
      <c r="AM1" s="18" t="str">
        <f>+base_des!AM1</f>
        <v>USA_PPP_COL</v>
      </c>
      <c r="AN1" s="18" t="str">
        <f>+base_des!AN1</f>
        <v>USA_PERCAPITA_PPP_COL</v>
      </c>
      <c r="AO1" s="18" t="s">
        <v>207</v>
      </c>
      <c r="AP1" s="18" t="str">
        <f>+base_des!AP1</f>
        <v>CONSP_PIB</v>
      </c>
      <c r="AQ1" s="18" t="str">
        <f>+base_des!AQ1</f>
        <v>SPNF_Gastos_PIB</v>
      </c>
      <c r="AR1" s="18" t="str">
        <f>+base_des!AR1</f>
        <v>Prod_rel_manu_usa_col_PM4T</v>
      </c>
      <c r="AS1" s="18" t="str">
        <f>+base_des!AS1</f>
        <v>PIB_NT_T_RELATIVO_PM4T</v>
      </c>
      <c r="AT1" s="18" t="str">
        <f>+base_des!AT1</f>
        <v>EMBI</v>
      </c>
      <c r="AU1" s="18" t="s">
        <v>294</v>
      </c>
      <c r="AV1" s="18" t="s">
        <v>295</v>
      </c>
      <c r="AW1" s="18" t="s">
        <v>298</v>
      </c>
      <c r="AX1" s="18" t="s">
        <v>299</v>
      </c>
      <c r="AY1" s="18" t="s">
        <v>302</v>
      </c>
      <c r="AZ1" s="18" t="s">
        <v>303</v>
      </c>
      <c r="BA1" s="18" t="s">
        <v>306</v>
      </c>
      <c r="BB1" s="18" t="s">
        <v>307</v>
      </c>
      <c r="BC1" s="18" t="s">
        <v>315</v>
      </c>
      <c r="BD1" s="18" t="s">
        <v>310</v>
      </c>
    </row>
    <row r="2" spans="1:56" x14ac:dyDescent="0.25">
      <c r="A2" s="3">
        <v>34759</v>
      </c>
      <c r="B2" s="33">
        <f>+LN(base_des!B2)</f>
        <v>4.7659156179959794</v>
      </c>
      <c r="C2" s="33">
        <f>+LN(base_des!C2)</f>
        <v>4.7717077908308498</v>
      </c>
      <c r="D2" s="33">
        <f>+base_des!D2*100</f>
        <v>13.766178190182799</v>
      </c>
      <c r="E2" s="33">
        <f>+base_des!E2*100</f>
        <v>7.335904500368895</v>
      </c>
      <c r="F2" s="59">
        <f>+base_des!F2*100</f>
        <v>10.597183050728454</v>
      </c>
      <c r="G2" s="33">
        <f>+LN(base_des!G2)</f>
        <v>4.222554404417016</v>
      </c>
      <c r="H2" s="33">
        <f>+LN(base_des!H2)</f>
        <v>3.8781631207900453</v>
      </c>
      <c r="I2" s="33">
        <f>+LN(base_des!I2)</f>
        <v>4.2367260006566374</v>
      </c>
      <c r="J2" s="33">
        <f>+LN(base_des!J2)</f>
        <v>3.2439692698741225</v>
      </c>
      <c r="K2" s="33"/>
      <c r="L2" s="33">
        <f>+LN(base_des!L2)</f>
        <v>3.6244498613260752</v>
      </c>
      <c r="M2" s="33">
        <f>+base_des!M2</f>
        <v>11.664057430509098</v>
      </c>
      <c r="N2" s="33">
        <f>+LN(base_des!N2)</f>
        <v>3.9355121132969755</v>
      </c>
      <c r="O2" s="33">
        <f>+LN(base_des!O2)</f>
        <v>3.8639560219881779</v>
      </c>
      <c r="P2" s="33">
        <f>+LN(base_des!P2)</f>
        <v>4.6408683087948495</v>
      </c>
      <c r="Q2" s="33">
        <f>+base_des!Q2</f>
        <v>0</v>
      </c>
      <c r="R2" s="33">
        <f>+base_des!R2</f>
        <v>36.733831377061811</v>
      </c>
      <c r="S2" s="33">
        <f>+base_des!S2</f>
        <v>0.67899827279154634</v>
      </c>
      <c r="T2" s="33" t="e">
        <f>+base_des!T2</f>
        <v>#N/A</v>
      </c>
      <c r="U2" s="18" t="e">
        <f>+base_des!U2</f>
        <v>#N/A</v>
      </c>
      <c r="V2" s="33">
        <f>+base_des!V2*100</f>
        <v>4.4896064638889621</v>
      </c>
      <c r="W2" s="33">
        <f>+base_des!W2*100</f>
        <v>4.753864886952508</v>
      </c>
      <c r="X2" s="33">
        <f>+base_des!X2*100</f>
        <v>7.466532780178059</v>
      </c>
      <c r="Y2" s="33" t="e">
        <f>+base_des!Y2</f>
        <v>#N/A</v>
      </c>
      <c r="Z2" s="33" t="e">
        <f>+base_des!Z2</f>
        <v>#N/A</v>
      </c>
      <c r="AA2" s="33" t="e">
        <f>+base_des!AA2</f>
        <v>#N/A</v>
      </c>
      <c r="AB2" s="33" t="e">
        <f>+base_des!AB2</f>
        <v>#N/A</v>
      </c>
      <c r="AC2" s="33" t="e">
        <f>+base_des!AC2</f>
        <v>#N/A</v>
      </c>
      <c r="AD2" s="33"/>
      <c r="AE2" s="33">
        <f>+LN(base_des!AE2)</f>
        <v>3.3389945387898012</v>
      </c>
      <c r="AF2" s="33" t="e">
        <f>+(base_des!AF2)</f>
        <v>#N/A</v>
      </c>
      <c r="AG2" s="33" t="e">
        <f>+(base_des!AG2)</f>
        <v>#N/A</v>
      </c>
      <c r="AH2" s="33"/>
      <c r="AP2" s="18">
        <f>+base_des!AP2</f>
        <v>9.420472240659274</v>
      </c>
      <c r="AQ2" s="18">
        <f>+base_des!AQ2</f>
        <v>0</v>
      </c>
      <c r="AR2" s="18" t="e">
        <f>LN(base_des!AR2)</f>
        <v>#NUM!</v>
      </c>
      <c r="AS2" s="18" t="e">
        <f>+base_des!AS2</f>
        <v>#N/A</v>
      </c>
      <c r="AT2" s="28" t="e">
        <f>+LN(base_des!AT2)</f>
        <v>#N/A</v>
      </c>
      <c r="AU2" s="28" t="e">
        <f>+base_des!AU2*100</f>
        <v>#N/A</v>
      </c>
      <c r="AV2" s="33" t="e">
        <f>+base_des!AV2*100</f>
        <v>#N/A</v>
      </c>
      <c r="AW2" s="18">
        <f>+base_des!AW2</f>
        <v>0</v>
      </c>
      <c r="AX2" s="18">
        <f>+base_des!AX2</f>
        <v>0</v>
      </c>
      <c r="AY2" s="33" t="e">
        <f>+base_des!AY2*100</f>
        <v>#N/A</v>
      </c>
      <c r="AZ2" s="33" t="e">
        <f>+base_des!AZ2*100</f>
        <v>#N/A</v>
      </c>
      <c r="BA2" s="33" t="e">
        <f>+base_des!BA2*100</f>
        <v>#N/A</v>
      </c>
      <c r="BB2" s="33" t="e">
        <f>+base_des!BB2*100</f>
        <v>#N/A</v>
      </c>
    </row>
    <row r="3" spans="1:56" x14ac:dyDescent="0.25">
      <c r="A3" s="3">
        <v>34851</v>
      </c>
      <c r="B3" s="33">
        <f>+LN(base_des!B3)</f>
        <v>4.7667491381152134</v>
      </c>
      <c r="C3" s="33">
        <f>+LN(base_des!C3)</f>
        <v>4.7392414047007883</v>
      </c>
      <c r="D3" s="33">
        <f>+base_des!D3*100</f>
        <v>13.936136115278153</v>
      </c>
      <c r="E3" s="33">
        <f>+base_des!E3*100</f>
        <v>8.2518975423375949</v>
      </c>
      <c r="F3" s="59">
        <f>+base_des!F3*100</f>
        <v>11.07860870762407</v>
      </c>
      <c r="G3" s="33">
        <f>+LN(base_des!G3)</f>
        <v>4.2432834465872746</v>
      </c>
      <c r="H3" s="33">
        <f>+LN(base_des!H3)</f>
        <v>3.9068669649219219</v>
      </c>
      <c r="I3" s="33">
        <f>+LN(base_des!I3)</f>
        <v>4.2418914306411732</v>
      </c>
      <c r="J3" s="33">
        <f>+LN(base_des!J3)</f>
        <v>3.2703770028693881</v>
      </c>
      <c r="K3" s="33"/>
      <c r="L3" s="33">
        <f>+LN(base_des!L3)</f>
        <v>3.6442365783627895</v>
      </c>
      <c r="M3" s="33">
        <f>+base_des!M3</f>
        <v>11.732086758204405</v>
      </c>
      <c r="N3" s="33">
        <f>+LN(base_des!N3)</f>
        <v>3.986943641220126</v>
      </c>
      <c r="O3" s="33">
        <f>+LN(base_des!O3)</f>
        <v>3.8503411947531165</v>
      </c>
      <c r="P3" s="33">
        <f>+LN(base_des!P3)</f>
        <v>4.6682654296655945</v>
      </c>
      <c r="Q3" s="33">
        <f>+base_des!Q3</f>
        <v>0</v>
      </c>
      <c r="R3" s="33">
        <f>+base_des!R3</f>
        <v>36.564327972560214</v>
      </c>
      <c r="S3" s="33">
        <f>+base_des!S3</f>
        <v>0.69154498458204061</v>
      </c>
      <c r="T3" s="33" t="e">
        <f>+base_des!T3</f>
        <v>#N/A</v>
      </c>
      <c r="U3" s="18" t="e">
        <f>+base_des!U3</f>
        <v>#N/A</v>
      </c>
      <c r="V3" s="33">
        <f>+base_des!V3*100</f>
        <v>4.7207415425173815</v>
      </c>
      <c r="W3" s="33">
        <f>+base_des!W3*100</f>
        <v>5.3516696221096671</v>
      </c>
      <c r="X3" s="33">
        <f>+base_des!X3*100</f>
        <v>8.3830865465480251</v>
      </c>
      <c r="Y3" s="33" t="e">
        <f>+base_des!Y3</f>
        <v>#N/A</v>
      </c>
      <c r="Z3" s="33" t="e">
        <f>+base_des!Z3</f>
        <v>#N/A</v>
      </c>
      <c r="AA3" s="33" t="e">
        <f>+base_des!AA3</f>
        <v>#N/A</v>
      </c>
      <c r="AB3" s="33" t="e">
        <f>+base_des!AB3</f>
        <v>#N/A</v>
      </c>
      <c r="AC3" s="33" t="e">
        <f>+base_des!AC3</f>
        <v>#N/A</v>
      </c>
      <c r="AD3" s="33"/>
      <c r="AE3" s="33">
        <f>+LN(base_des!AE3)</f>
        <v>3.3962113259148783</v>
      </c>
      <c r="AF3" s="33" t="e">
        <f>+(base_des!AF3)</f>
        <v>#N/A</v>
      </c>
      <c r="AG3" s="33" t="e">
        <f>+(base_des!AG3)</f>
        <v>#N/A</v>
      </c>
      <c r="AH3" s="33"/>
      <c r="AP3" s="18">
        <f>+base_des!AP3</f>
        <v>9.4800115774573115</v>
      </c>
      <c r="AQ3" s="18">
        <f>+base_des!AQ3</f>
        <v>0</v>
      </c>
      <c r="AR3" s="18" t="e">
        <f>LN(base_des!AR3)</f>
        <v>#NUM!</v>
      </c>
      <c r="AS3" s="18" t="e">
        <f>+base_des!AS3</f>
        <v>#N/A</v>
      </c>
      <c r="AT3" s="33" t="e">
        <f>+LN(base_des!AT3)</f>
        <v>#N/A</v>
      </c>
      <c r="AU3" s="28" t="e">
        <f>+base_des!AU3*100</f>
        <v>#N/A</v>
      </c>
      <c r="AV3" s="28" t="e">
        <f>+base_des!AV3*100</f>
        <v>#N/A</v>
      </c>
      <c r="AW3" s="28">
        <f>+base_des!AW3</f>
        <v>0</v>
      </c>
      <c r="AX3" s="28">
        <f>+base_des!AX3</f>
        <v>0</v>
      </c>
      <c r="AY3" s="28" t="e">
        <f>+base_des!AY3*100</f>
        <v>#N/A</v>
      </c>
      <c r="AZ3" s="28" t="e">
        <f>+base_des!AZ3*100</f>
        <v>#N/A</v>
      </c>
      <c r="BA3" s="28" t="e">
        <f>+base_des!BA3*100</f>
        <v>#N/A</v>
      </c>
      <c r="BB3" s="28" t="e">
        <f>+base_des!BB3*100</f>
        <v>#N/A</v>
      </c>
    </row>
    <row r="4" spans="1:56" x14ac:dyDescent="0.25">
      <c r="A4" s="3">
        <v>34943</v>
      </c>
      <c r="B4" s="33">
        <f>+LN(base_des!B4)</f>
        <v>4.8049371708457063</v>
      </c>
      <c r="C4" s="33">
        <f>+LN(base_des!C4)</f>
        <v>4.7761955535661631</v>
      </c>
      <c r="D4" s="33">
        <f>+base_des!D4*100</f>
        <v>9.5790290424419879</v>
      </c>
      <c r="E4" s="33">
        <f>+base_des!E4*100</f>
        <v>4.1662792745551291</v>
      </c>
      <c r="F4" s="59">
        <f>+base_des!F4*100</f>
        <v>7.1527300444302666</v>
      </c>
      <c r="G4" s="33">
        <f>+LN(base_des!G4)</f>
        <v>4.2163480671679388</v>
      </c>
      <c r="H4" s="33">
        <f>+LN(base_des!H4)</f>
        <v>3.8484192315545132</v>
      </c>
      <c r="I4" s="33">
        <f>+LN(base_des!I4)</f>
        <v>4.2069564515183604</v>
      </c>
      <c r="J4" s="33">
        <f>+LN(base_des!J4)</f>
        <v>3.2050565079943456</v>
      </c>
      <c r="K4" s="33"/>
      <c r="L4" s="33">
        <f>+LN(base_des!L4)</f>
        <v>3.6648695437599685</v>
      </c>
      <c r="M4" s="33">
        <f>+base_des!M4</f>
        <v>11.816630648453055</v>
      </c>
      <c r="N4" s="33">
        <f>+LN(base_des!N4)</f>
        <v>4.035534671960737</v>
      </c>
      <c r="O4" s="33">
        <f>+LN(base_des!O4)</f>
        <v>3.8658342126060319</v>
      </c>
      <c r="P4" s="33">
        <f>+LN(base_des!P4)</f>
        <v>4.6869943302152075</v>
      </c>
      <c r="Q4" s="33">
        <f>+base_des!Q4</f>
        <v>0</v>
      </c>
      <c r="R4" s="33">
        <f>+base_des!R4</f>
        <v>35.86325799763766</v>
      </c>
      <c r="S4" s="33">
        <f>+base_des!S4</f>
        <v>0.75085225386260102</v>
      </c>
      <c r="T4" s="33" t="e">
        <f>+base_des!T4</f>
        <v>#N/A</v>
      </c>
      <c r="U4" s="18" t="e">
        <f>+base_des!U4</f>
        <v>#N/A</v>
      </c>
      <c r="V4" s="33">
        <f>+base_des!V4*100</f>
        <v>2.1379818149488417</v>
      </c>
      <c r="W4" s="33">
        <f>+base_des!W4*100</f>
        <v>1.2390227173312951</v>
      </c>
      <c r="X4" s="33">
        <f>+base_des!X4*100</f>
        <v>4.2718943844287871</v>
      </c>
      <c r="Y4" s="33" t="e">
        <f>+base_des!Y4</f>
        <v>#N/A</v>
      </c>
      <c r="Z4" s="33" t="e">
        <f>+base_des!Z4</f>
        <v>#N/A</v>
      </c>
      <c r="AA4" s="33" t="e">
        <f>+base_des!AA4</f>
        <v>#N/A</v>
      </c>
      <c r="AB4" s="33" t="e">
        <f>+base_des!AB4</f>
        <v>#N/A</v>
      </c>
      <c r="AC4" s="33" t="e">
        <f>+base_des!AC4</f>
        <v>#N/A</v>
      </c>
      <c r="AD4" s="33"/>
      <c r="AE4" s="33">
        <f>+LN(base_des!AE4)</f>
        <v>3.2886268374206127</v>
      </c>
      <c r="AF4" s="33" t="e">
        <f>+(base_des!AF4)</f>
        <v>#N/A</v>
      </c>
      <c r="AG4" s="33" t="e">
        <f>+(base_des!AG4)</f>
        <v>#N/A</v>
      </c>
      <c r="AH4" s="33"/>
      <c r="AP4" s="18">
        <f>+base_des!AP4</f>
        <v>9.5857748950739037</v>
      </c>
      <c r="AQ4" s="18">
        <f>+base_des!AQ4</f>
        <v>0</v>
      </c>
      <c r="AR4" s="18" t="e">
        <f>LN(base_des!AR4)</f>
        <v>#NUM!</v>
      </c>
      <c r="AS4" s="18" t="e">
        <f>+base_des!AS4</f>
        <v>#N/A</v>
      </c>
      <c r="AT4" s="33" t="e">
        <f>+LN(base_des!AT4)</f>
        <v>#N/A</v>
      </c>
      <c r="AU4" s="28" t="e">
        <f>+base_des!AU4*100</f>
        <v>#N/A</v>
      </c>
      <c r="AV4" s="28" t="e">
        <f>+base_des!AV4*100</f>
        <v>#N/A</v>
      </c>
      <c r="AW4" s="28">
        <f>+base_des!AW4</f>
        <v>0</v>
      </c>
      <c r="AX4" s="28">
        <f>+base_des!AX4</f>
        <v>0</v>
      </c>
      <c r="AY4" s="28" t="e">
        <f>+base_des!AY4*100</f>
        <v>#N/A</v>
      </c>
      <c r="AZ4" s="28" t="e">
        <f>+base_des!AZ4*100</f>
        <v>#N/A</v>
      </c>
      <c r="BA4" s="28" t="e">
        <f>+base_des!BA4*100</f>
        <v>#N/A</v>
      </c>
      <c r="BB4" s="28" t="e">
        <f>+base_des!BB4*100</f>
        <v>#N/A</v>
      </c>
    </row>
    <row r="5" spans="1:56" x14ac:dyDescent="0.25">
      <c r="A5" s="3">
        <v>35034</v>
      </c>
      <c r="B5" s="33">
        <f>+LN(base_des!B5)</f>
        <v>4.836591036999546</v>
      </c>
      <c r="C5" s="33">
        <f>+LN(base_des!C5)</f>
        <v>4.8191059909826697</v>
      </c>
      <c r="D5" s="33">
        <f>+base_des!D5*100</f>
        <v>11.622316785113451</v>
      </c>
      <c r="E5" s="33">
        <f>+base_des!E5*100</f>
        <v>5.9695704937120064</v>
      </c>
      <c r="F5" s="59">
        <f>+base_des!F5*100</f>
        <v>8.9734811619828658</v>
      </c>
      <c r="G5" s="33">
        <f>+LN(base_des!G5)</f>
        <v>4.2198254611270638</v>
      </c>
      <c r="H5" s="33">
        <f>+LN(base_des!H5)</f>
        <v>3.8289642119001019</v>
      </c>
      <c r="I5" s="33">
        <f>+LN(base_des!I5)</f>
        <v>4.1667635754970105</v>
      </c>
      <c r="J5" s="33">
        <f>+LN(base_des!J5)</f>
        <v>3.2755009541803211</v>
      </c>
      <c r="K5" s="33">
        <f>+base_des!K5</f>
        <v>28.611959677747219</v>
      </c>
      <c r="L5" s="33">
        <f>+LN(base_des!L5)</f>
        <v>3.6887554495807522</v>
      </c>
      <c r="M5" s="33">
        <f>+base_des!M5</f>
        <v>11.926277619900405</v>
      </c>
      <c r="N5" s="33">
        <f>+LN(base_des!N5)</f>
        <v>4.0808984155134178</v>
      </c>
      <c r="O5" s="33">
        <f>+LN(base_des!O5)</f>
        <v>3.9011876125965341</v>
      </c>
      <c r="P5" s="33">
        <f>+LN(base_des!P5)</f>
        <v>4.7361905565196656</v>
      </c>
      <c r="Q5" s="33">
        <f>+base_des!Q5</f>
        <v>29.505345141095081</v>
      </c>
      <c r="R5" s="33">
        <f>+base_des!R5</f>
        <v>35.489716676107321</v>
      </c>
      <c r="S5" s="33">
        <f>+base_des!S5</f>
        <v>0.86145057570723649</v>
      </c>
      <c r="T5" s="33" t="e">
        <f>+base_des!T5</f>
        <v>#N/A</v>
      </c>
      <c r="U5" s="18" t="e">
        <f>+base_des!U5</f>
        <v>#N/A</v>
      </c>
      <c r="V5" s="33">
        <f>+base_des!V5*100</f>
        <v>4.4323691785526975</v>
      </c>
      <c r="W5" s="33">
        <f>+base_des!W5*100</f>
        <v>3.0413666077264256</v>
      </c>
      <c r="X5" s="33">
        <f>+base_des!X5*100</f>
        <v>6.0593632251717544</v>
      </c>
      <c r="Y5" s="33" t="e">
        <f>+base_des!Y5</f>
        <v>#N/A</v>
      </c>
      <c r="Z5" s="33" t="e">
        <f>+base_des!Z5</f>
        <v>#N/A</v>
      </c>
      <c r="AA5" s="33" t="e">
        <f>+base_des!AA5</f>
        <v>#N/A</v>
      </c>
      <c r="AB5" s="33" t="e">
        <f>+base_des!AB5</f>
        <v>#N/A</v>
      </c>
      <c r="AC5" s="33" t="e">
        <f>+base_des!AC5</f>
        <v>#N/A</v>
      </c>
      <c r="AD5" s="33"/>
      <c r="AE5" s="33">
        <f>+LN(base_des!AE5)</f>
        <v>3.3196049120067022</v>
      </c>
      <c r="AF5" s="33" t="e">
        <f>+(base_des!AF5)</f>
        <v>#N/A</v>
      </c>
      <c r="AG5" s="33" t="e">
        <f>+(base_des!AG5)</f>
        <v>#N/A</v>
      </c>
      <c r="AH5" s="33"/>
      <c r="AP5" s="18">
        <f>+base_des!AP5</f>
        <v>9.6933800274970991</v>
      </c>
      <c r="AQ5" s="18">
        <f>+base_des!AQ5</f>
        <v>23.838422459545829</v>
      </c>
      <c r="AR5" s="18">
        <f>LN(base_des!AR5)</f>
        <v>4.225427081080336</v>
      </c>
      <c r="AS5" s="18" t="e">
        <f>+base_des!AS5</f>
        <v>#N/A</v>
      </c>
      <c r="AT5" s="33" t="e">
        <f>+LN(base_des!AT5)</f>
        <v>#N/A</v>
      </c>
      <c r="AU5" s="28" t="e">
        <f>+base_des!AU5*100</f>
        <v>#N/A</v>
      </c>
      <c r="AV5" s="28" t="e">
        <f>+base_des!AV5*100</f>
        <v>#N/A</v>
      </c>
      <c r="AW5" s="28">
        <f>+base_des!AW5</f>
        <v>12.371253721291115</v>
      </c>
      <c r="AX5" s="28">
        <f>+base_des!AX5</f>
        <v>10.334357811067802</v>
      </c>
      <c r="AY5" s="28" t="e">
        <f>+base_des!AY5*100</f>
        <v>#N/A</v>
      </c>
      <c r="AZ5" s="28" t="e">
        <f>+base_des!AZ5*100</f>
        <v>#N/A</v>
      </c>
      <c r="BA5" s="28" t="e">
        <f>+base_des!BA5*100</f>
        <v>#N/A</v>
      </c>
      <c r="BB5" s="28" t="e">
        <f>+base_des!BB5*100</f>
        <v>#N/A</v>
      </c>
    </row>
    <row r="6" spans="1:56" x14ac:dyDescent="0.25">
      <c r="A6" s="3">
        <v>35125</v>
      </c>
      <c r="B6" s="33">
        <f>+LN(base_des!B6)</f>
        <v>4.7807651753368594</v>
      </c>
      <c r="C6" s="33">
        <f>+LN(base_des!C6)</f>
        <v>4.7983054046658697</v>
      </c>
      <c r="D6" s="33">
        <f>+base_des!D6*100</f>
        <v>14.091505640373047</v>
      </c>
      <c r="E6" s="33">
        <f>+base_des!E6*100</f>
        <v>8.0900558130571731</v>
      </c>
      <c r="F6" s="59">
        <f>+base_des!F6*100</f>
        <v>10.516711404585099</v>
      </c>
      <c r="G6" s="33">
        <f>+LN(base_des!G6)</f>
        <v>4.2533256879049546</v>
      </c>
      <c r="H6" s="33">
        <f>+LN(base_des!H6)</f>
        <v>3.8258000107132655</v>
      </c>
      <c r="I6" s="33">
        <f>+LN(base_des!I6)</f>
        <v>4.1654620344243538</v>
      </c>
      <c r="J6" s="33">
        <f>+LN(base_des!J6)</f>
        <v>3.3164809497686165</v>
      </c>
      <c r="K6" s="33">
        <f>+base_des!K6</f>
        <v>29.034373720800161</v>
      </c>
      <c r="L6" s="33">
        <f>+LN(base_des!L6)</f>
        <v>3.7374642479920381</v>
      </c>
      <c r="M6" s="33">
        <f>+base_des!M6</f>
        <v>12.348436908680261</v>
      </c>
      <c r="N6" s="33">
        <f>+LN(base_des!N6)</f>
        <v>4.1367212898126304</v>
      </c>
      <c r="O6" s="33">
        <f>+LN(base_des!O6)</f>
        <v>3.9438238888302513</v>
      </c>
      <c r="P6" s="33">
        <f>+LN(base_des!P6)</f>
        <v>4.7948896940250005</v>
      </c>
      <c r="Q6" s="33">
        <f>+base_des!Q6</f>
        <v>29.890109016640732</v>
      </c>
      <c r="R6" s="33">
        <f>+base_des!R6</f>
        <v>35.33331142793196</v>
      </c>
      <c r="S6" s="33">
        <f>+base_des!S6</f>
        <v>0.61869834383285549</v>
      </c>
      <c r="T6" s="33" t="e">
        <f>+base_des!T6</f>
        <v>#N/A</v>
      </c>
      <c r="U6" s="18" t="e">
        <f>+base_des!U6</f>
        <v>#N/A</v>
      </c>
      <c r="V6" s="33">
        <f>+base_des!V6*100</f>
        <v>5.1410292919450207</v>
      </c>
      <c r="W6" s="33">
        <f>+base_des!W6*100</f>
        <v>5.114871662870879</v>
      </c>
      <c r="X6" s="33">
        <f>+base_des!X6*100</f>
        <v>8.1976067675773923</v>
      </c>
      <c r="Y6" s="33" t="e">
        <f>+base_des!Y6</f>
        <v>#N/A</v>
      </c>
      <c r="Z6" s="33" t="e">
        <f>+base_des!Z6</f>
        <v>#N/A</v>
      </c>
      <c r="AA6" s="33" t="e">
        <f>+base_des!AA6</f>
        <v>#N/A</v>
      </c>
      <c r="AB6" s="33" t="e">
        <f>+base_des!AB6</f>
        <v>#N/A</v>
      </c>
      <c r="AC6" s="33" t="e">
        <f>+base_des!AC6</f>
        <v>#N/A</v>
      </c>
      <c r="AD6" s="33"/>
      <c r="AE6" s="33">
        <f>+LN(base_des!AE6)</f>
        <v>3.372231467380626</v>
      </c>
      <c r="AF6" s="33" t="e">
        <f>+(base_des!AF6)</f>
        <v>#N/A</v>
      </c>
      <c r="AG6" s="33" t="e">
        <f>+(base_des!AG6)</f>
        <v>#N/A</v>
      </c>
      <c r="AH6" s="33"/>
      <c r="AP6" s="18">
        <f>+base_des!AP6</f>
        <v>10.103203227862588</v>
      </c>
      <c r="AQ6" s="18">
        <f>+base_des!AQ6</f>
        <v>25.261462083587311</v>
      </c>
      <c r="AR6" s="18">
        <f>LN(base_des!AR6)</f>
        <v>4.2331432276419676</v>
      </c>
      <c r="AS6" s="18" t="e">
        <f>+base_des!AS6</f>
        <v>#N/A</v>
      </c>
      <c r="AT6" s="33" t="e">
        <f>+LN(base_des!AT6)</f>
        <v>#N/A</v>
      </c>
      <c r="AU6" s="28" t="e">
        <f>+base_des!AU6*100</f>
        <v>#N/A</v>
      </c>
      <c r="AV6" s="28" t="e">
        <f>+base_des!AV6*100</f>
        <v>#N/A</v>
      </c>
      <c r="AW6" s="28">
        <f>+base_des!AW6</f>
        <v>13.07303301136271</v>
      </c>
      <c r="AX6" s="28">
        <f>+base_des!AX6</f>
        <v>10.789707177302759</v>
      </c>
      <c r="AY6" s="28" t="e">
        <f>+base_des!AY6*100</f>
        <v>#N/A</v>
      </c>
      <c r="AZ6" s="28" t="e">
        <f>+base_des!AZ6*100</f>
        <v>#N/A</v>
      </c>
      <c r="BA6" s="28" t="e">
        <f>+base_des!BA6*100</f>
        <v>#N/A</v>
      </c>
      <c r="BB6" s="28" t="e">
        <f>+base_des!BB6*100</f>
        <v>#N/A</v>
      </c>
    </row>
    <row r="7" spans="1:56" x14ac:dyDescent="0.25">
      <c r="A7" s="3">
        <v>35217</v>
      </c>
      <c r="B7" s="33">
        <f>+LN(base_des!B7)</f>
        <v>4.7370928542207587</v>
      </c>
      <c r="C7" s="33">
        <f>+LN(base_des!C7)</f>
        <v>4.780453653461203</v>
      </c>
      <c r="D7" s="33">
        <f>+base_des!D7*100</f>
        <v>14.578518822455377</v>
      </c>
      <c r="E7" s="33">
        <f>+base_des!E7*100</f>
        <v>8.2005824287948457</v>
      </c>
      <c r="F7" s="59">
        <f>+base_des!F7*100</f>
        <v>10.709755561148725</v>
      </c>
      <c r="G7" s="33">
        <f>+LN(base_des!G7)</f>
        <v>4.2693679866409351</v>
      </c>
      <c r="H7" s="33">
        <f>+LN(base_des!H7)</f>
        <v>3.8627004111984617</v>
      </c>
      <c r="I7" s="33">
        <f>+LN(base_des!I7)</f>
        <v>4.1922084630919425</v>
      </c>
      <c r="J7" s="33">
        <f>+LN(base_des!J7)</f>
        <v>3.3698549343353443</v>
      </c>
      <c r="K7" s="33">
        <f>+base_des!K7</f>
        <v>29.203372108140986</v>
      </c>
      <c r="L7" s="33">
        <f>+LN(base_des!L7)</f>
        <v>3.7903469629747235</v>
      </c>
      <c r="M7" s="33">
        <f>+base_des!M7</f>
        <v>12.86260387076082</v>
      </c>
      <c r="N7" s="33">
        <f>+LN(base_des!N7)</f>
        <v>4.1575605133592735</v>
      </c>
      <c r="O7" s="33">
        <f>+LN(base_des!O7)</f>
        <v>3.9997682895392104</v>
      </c>
      <c r="P7" s="33">
        <f>+LN(base_des!P7)</f>
        <v>4.8313562768040699</v>
      </c>
      <c r="Q7" s="33">
        <f>+base_des!Q7</f>
        <v>30.232913408794015</v>
      </c>
      <c r="R7" s="33">
        <f>+base_des!R7</f>
        <v>36.844057351812552</v>
      </c>
      <c r="S7" s="33">
        <f>+base_des!S7</f>
        <v>0.6403215686591105</v>
      </c>
      <c r="T7" s="33" t="e">
        <f>+base_des!T7</f>
        <v>#N/A</v>
      </c>
      <c r="U7" s="18" t="e">
        <f>+base_des!U7</f>
        <v>#N/A</v>
      </c>
      <c r="V7" s="33">
        <f>+base_des!V7*100</f>
        <v>6.0046211846600972</v>
      </c>
      <c r="W7" s="33">
        <f>+base_des!W7*100</f>
        <v>5.4224558303293868</v>
      </c>
      <c r="X7" s="33">
        <f>+base_des!X7*100</f>
        <v>8.3111340625888985</v>
      </c>
      <c r="Y7" s="33" t="e">
        <f>+base_des!Y7</f>
        <v>#N/A</v>
      </c>
      <c r="Z7" s="33" t="e">
        <f>+base_des!Z7</f>
        <v>#N/A</v>
      </c>
      <c r="AA7" s="33" t="e">
        <f>+base_des!AA7</f>
        <v>#N/A</v>
      </c>
      <c r="AB7" s="33" t="e">
        <f>+base_des!AB7</f>
        <v>#N/A</v>
      </c>
      <c r="AC7" s="33" t="e">
        <f>+base_des!AC7</f>
        <v>#N/A</v>
      </c>
      <c r="AD7" s="33"/>
      <c r="AE7" s="33">
        <f>+LN(base_des!AE7)</f>
        <v>3.4269484483427948</v>
      </c>
      <c r="AF7" s="33" t="e">
        <f>+(base_des!AF7)</f>
        <v>#N/A</v>
      </c>
      <c r="AG7" s="33" t="e">
        <f>+(base_des!AG7)</f>
        <v>#N/A</v>
      </c>
      <c r="AH7" s="33"/>
      <c r="AP7" s="18">
        <f>+base_des!AP7</f>
        <v>10.592579306009396</v>
      </c>
      <c r="AQ7" s="18">
        <f>+base_des!AQ7</f>
        <v>26.213186004683674</v>
      </c>
      <c r="AR7" s="18">
        <f>LN(base_des!AR7)</f>
        <v>4.2397175801969924</v>
      </c>
      <c r="AS7" s="18" t="e">
        <f>+base_des!AS7</f>
        <v>#N/A</v>
      </c>
      <c r="AT7" s="33" t="e">
        <f>+LN(base_des!AT7)</f>
        <v>#N/A</v>
      </c>
      <c r="AU7" s="28" t="e">
        <f>+base_des!AU7*100</f>
        <v>#N/A</v>
      </c>
      <c r="AV7" s="28" t="e">
        <f>+base_des!AV7*100</f>
        <v>#N/A</v>
      </c>
      <c r="AW7" s="28">
        <f>+base_des!AW7</f>
        <v>13.350692420837431</v>
      </c>
      <c r="AX7" s="28">
        <f>+base_des!AX7</f>
        <v>11.413177402916091</v>
      </c>
      <c r="AY7" s="28" t="e">
        <f>+base_des!AY7*100</f>
        <v>#N/A</v>
      </c>
      <c r="AZ7" s="28" t="e">
        <f>+base_des!AZ7*100</f>
        <v>#N/A</v>
      </c>
      <c r="BA7" s="28" t="e">
        <f>+base_des!BA7*100</f>
        <v>#N/A</v>
      </c>
      <c r="BB7" s="28" t="e">
        <f>+base_des!BB7*100</f>
        <v>#N/A</v>
      </c>
    </row>
    <row r="8" spans="1:56" x14ac:dyDescent="0.25">
      <c r="A8" s="3">
        <v>35309</v>
      </c>
      <c r="B8" s="33">
        <f>+LN(base_des!B8)</f>
        <v>4.6977071208067729</v>
      </c>
      <c r="C8" s="33">
        <f>+LN(base_des!C8)</f>
        <v>4.7344756100356777</v>
      </c>
      <c r="D8" s="33">
        <f>+base_des!D8*100</f>
        <v>11.517166106841991</v>
      </c>
      <c r="E8" s="33">
        <f>+base_des!E8*100</f>
        <v>5.1803162401832914</v>
      </c>
      <c r="F8" s="59">
        <f>+base_des!F8*100</f>
        <v>7.6931599907826387</v>
      </c>
      <c r="G8" s="33">
        <f>+LN(base_des!G8)</f>
        <v>4.2959275395648655</v>
      </c>
      <c r="H8" s="33">
        <f>+LN(base_des!H8)</f>
        <v>3.8686744735435341</v>
      </c>
      <c r="I8" s="33">
        <f>+LN(base_des!I8)</f>
        <v>4.1837700190232558</v>
      </c>
      <c r="J8" s="33">
        <f>+LN(base_des!J8)</f>
        <v>3.4076311013526634</v>
      </c>
      <c r="K8" s="33">
        <f>+base_des!K8</f>
        <v>29.33620545156651</v>
      </c>
      <c r="L8" s="33">
        <f>+LN(base_des!L8)</f>
        <v>3.8435873847344593</v>
      </c>
      <c r="M8" s="33">
        <f>+base_des!M8</f>
        <v>13.395077047562223</v>
      </c>
      <c r="N8" s="33">
        <f>+LN(base_des!N8)</f>
        <v>4.1827437201604774</v>
      </c>
      <c r="O8" s="33">
        <f>+LN(base_des!O8)</f>
        <v>4.0194548833331956</v>
      </c>
      <c r="P8" s="33">
        <f>+LN(base_des!P8)</f>
        <v>4.8716506809984645</v>
      </c>
      <c r="Q8" s="33">
        <f>+base_des!Q8</f>
        <v>30.215338186697593</v>
      </c>
      <c r="R8" s="33">
        <f>+base_des!R8</f>
        <v>36.467482924974213</v>
      </c>
      <c r="S8" s="33">
        <f>+base_des!S8</f>
        <v>0.66284007227532837</v>
      </c>
      <c r="T8" s="33" t="e">
        <f>+base_des!T8</f>
        <v>#N/A</v>
      </c>
      <c r="U8" s="18" t="e">
        <f>+base_des!U8</f>
        <v>#N/A</v>
      </c>
      <c r="V8" s="33">
        <f>+base_des!V8*100</f>
        <v>4.0033214998950184</v>
      </c>
      <c r="W8" s="33">
        <f>+base_des!W8*100</f>
        <v>2.488385746434596</v>
      </c>
      <c r="X8" s="33">
        <f>+base_des!X8*100</f>
        <v>5.3003872000479957</v>
      </c>
      <c r="Y8" s="33" t="e">
        <f>+base_des!Y8</f>
        <v>#N/A</v>
      </c>
      <c r="Z8" s="33" t="e">
        <f>+base_des!Z8</f>
        <v>#N/A</v>
      </c>
      <c r="AA8" s="33" t="e">
        <f>+base_des!AA8</f>
        <v>#N/A</v>
      </c>
      <c r="AB8" s="33" t="e">
        <f>+base_des!AB8</f>
        <v>#N/A</v>
      </c>
      <c r="AC8" s="33" t="e">
        <f>+base_des!AC8</f>
        <v>#N/A</v>
      </c>
      <c r="AD8" s="33"/>
      <c r="AE8" s="33">
        <f>+LN(base_des!AE8)</f>
        <v>3.5060224058943366</v>
      </c>
      <c r="AF8" s="33" t="e">
        <f>+(base_des!AF8)</f>
        <v>#N/A</v>
      </c>
      <c r="AG8" s="33" t="e">
        <f>+(base_des!AG8)</f>
        <v>#N/A</v>
      </c>
      <c r="AH8" s="33"/>
      <c r="AP8" s="18">
        <f>+base_des!AP8</f>
        <v>11.111342850845199</v>
      </c>
      <c r="AQ8" s="18">
        <f>+base_des!AQ8</f>
        <v>27.375483597807349</v>
      </c>
      <c r="AR8" s="18">
        <f>LN(base_des!AR8)</f>
        <v>4.2595486630984363</v>
      </c>
      <c r="AS8" s="18" t="e">
        <f>+base_des!AS8</f>
        <v>#N/A</v>
      </c>
      <c r="AT8" s="33" t="e">
        <f>+LN(base_des!AT8)</f>
        <v>#N/A</v>
      </c>
      <c r="AU8" s="28" t="e">
        <f>+base_des!AU8*100</f>
        <v>#N/A</v>
      </c>
      <c r="AV8" s="28" t="e">
        <f>+base_des!AV8*100</f>
        <v>#N/A</v>
      </c>
      <c r="AW8" s="28">
        <f>+base_des!AW8</f>
        <v>13.748652416710375</v>
      </c>
      <c r="AX8" s="28">
        <f>+base_des!AX8</f>
        <v>11.667206935169204</v>
      </c>
      <c r="AY8" s="28" t="e">
        <f>+base_des!AY8*100</f>
        <v>#N/A</v>
      </c>
      <c r="AZ8" s="28" t="e">
        <f>+base_des!AZ8*100</f>
        <v>#N/A</v>
      </c>
      <c r="BA8" s="28" t="e">
        <f>+base_des!BA8*100</f>
        <v>#N/A</v>
      </c>
      <c r="BB8" s="28" t="e">
        <f>+base_des!BB8*100</f>
        <v>#N/A</v>
      </c>
    </row>
    <row r="9" spans="1:56" x14ac:dyDescent="0.25">
      <c r="A9" s="3">
        <v>35400</v>
      </c>
      <c r="B9" s="33">
        <f>+LN(base_des!B9)</f>
        <v>4.6355934047812353</v>
      </c>
      <c r="C9" s="33">
        <f>+LN(base_des!C9)</f>
        <v>4.6670272972014359</v>
      </c>
      <c r="D9" s="33">
        <f>+base_des!D9*100</f>
        <v>9.3483193503436581</v>
      </c>
      <c r="E9" s="33">
        <f>+base_des!E9*100</f>
        <v>3.3289947126501573</v>
      </c>
      <c r="F9" s="59">
        <f>+base_des!F9*100</f>
        <v>5.4492914860830632</v>
      </c>
      <c r="G9" s="33">
        <f>+LN(base_des!G9)</f>
        <v>4.3534676908798469</v>
      </c>
      <c r="H9" s="33">
        <f>+LN(base_des!H9)</f>
        <v>3.8771025251064568</v>
      </c>
      <c r="I9" s="33">
        <f>+LN(base_des!I9)</f>
        <v>4.1748174995199125</v>
      </c>
      <c r="J9" s="33">
        <f>+LN(base_des!J9)</f>
        <v>3.4888603079345826</v>
      </c>
      <c r="K9" s="33">
        <f>+base_des!K9</f>
        <v>29.601990763640138</v>
      </c>
      <c r="L9" s="33">
        <f>+LN(base_des!L9)</f>
        <v>3.8966713534360693</v>
      </c>
      <c r="M9" s="33">
        <f>+base_des!M9</f>
        <v>13.953672674852017</v>
      </c>
      <c r="N9" s="33">
        <f>+LN(base_des!N9)</f>
        <v>4.2071581538820322</v>
      </c>
      <c r="O9" s="33">
        <f>+LN(base_des!O9)</f>
        <v>4.0234267394767604</v>
      </c>
      <c r="P9" s="33">
        <f>+LN(base_des!P9)</f>
        <v>4.8794994637051161</v>
      </c>
      <c r="Q9" s="33">
        <f>+base_des!Q9</f>
        <v>37.092121033659367</v>
      </c>
      <c r="R9" s="33">
        <f>+base_des!R9</f>
        <v>36.713160685158769</v>
      </c>
      <c r="S9" s="33">
        <f>+base_des!S9</f>
        <v>0.68879104075706421</v>
      </c>
      <c r="T9" s="33" t="e">
        <f>+base_des!T9</f>
        <v>#N/A</v>
      </c>
      <c r="U9" s="18" t="e">
        <f>+base_des!U9</f>
        <v>#N/A</v>
      </c>
      <c r="V9" s="33">
        <f>+base_des!V9*100</f>
        <v>2.6721237064282422</v>
      </c>
      <c r="W9" s="33">
        <f>+base_des!W9*100</f>
        <v>0.57789387231401701</v>
      </c>
      <c r="X9" s="33">
        <f>+base_des!X9*100</f>
        <v>3.4430877287433548</v>
      </c>
      <c r="Y9" s="33" t="e">
        <f>+base_des!Y9</f>
        <v>#N/A</v>
      </c>
      <c r="Z9" s="33" t="e">
        <f>+base_des!Z9</f>
        <v>#N/A</v>
      </c>
      <c r="AA9" s="33" t="e">
        <f>+base_des!AA9</f>
        <v>#N/A</v>
      </c>
      <c r="AB9" s="33" t="e">
        <f>+base_des!AB9</f>
        <v>#N/A</v>
      </c>
      <c r="AC9" s="33" t="e">
        <f>+base_des!AC9</f>
        <v>#N/A</v>
      </c>
      <c r="AD9" s="33"/>
      <c r="AE9" s="33">
        <f>+LN(base_des!AE9)</f>
        <v>3.6234050302137444</v>
      </c>
      <c r="AF9" s="33" t="e">
        <f>+(base_des!AF9)</f>
        <v>#N/A</v>
      </c>
      <c r="AG9" s="33" t="e">
        <f>+(base_des!AG9)</f>
        <v>#N/A</v>
      </c>
      <c r="AH9" s="33"/>
      <c r="AP9" s="18">
        <f>+base_des!AP9</f>
        <v>11.693217961738069</v>
      </c>
      <c r="AQ9" s="18">
        <f>+base_des!AQ9</f>
        <v>27.788777279438808</v>
      </c>
      <c r="AR9" s="18">
        <f>LN(base_des!AR9)</f>
        <v>4.2926710396942838</v>
      </c>
      <c r="AS9" s="18" t="e">
        <f>+base_des!AS9</f>
        <v>#N/A</v>
      </c>
      <c r="AT9" s="33" t="e">
        <f>+LN(base_des!AT9)</f>
        <v>#N/A</v>
      </c>
      <c r="AU9" s="28" t="e">
        <f>+base_des!AU9*100</f>
        <v>#N/A</v>
      </c>
      <c r="AV9" s="28" t="e">
        <f>+base_des!AV9*100</f>
        <v>#N/A</v>
      </c>
      <c r="AW9" s="28">
        <f>+base_des!AW9</f>
        <v>14.189857504100999</v>
      </c>
      <c r="AX9" s="28">
        <f>+base_des!AX9</f>
        <v>11.798339731791463</v>
      </c>
      <c r="AY9" s="28" t="e">
        <f>+base_des!AY9*100</f>
        <v>#N/A</v>
      </c>
      <c r="AZ9" s="28" t="e">
        <f>+base_des!AZ9*100</f>
        <v>#N/A</v>
      </c>
      <c r="BA9" s="28" t="e">
        <f>+base_des!BA9*100</f>
        <v>#N/A</v>
      </c>
      <c r="BB9" s="28" t="e">
        <f>+base_des!BB9*100</f>
        <v>#N/A</v>
      </c>
    </row>
    <row r="10" spans="1:56" x14ac:dyDescent="0.25">
      <c r="A10" s="3">
        <v>35490</v>
      </c>
      <c r="B10" s="33">
        <f>+LN(base_des!B10)</f>
        <v>4.6317081926753358</v>
      </c>
      <c r="C10" s="33">
        <f>+LN(base_des!C10)</f>
        <v>4.6721977238171792</v>
      </c>
      <c r="D10" s="33">
        <f>+base_des!D10*100</f>
        <v>9.0745638985163737</v>
      </c>
      <c r="E10" s="33">
        <f>+base_des!E10*100</f>
        <v>2.6873898585370704</v>
      </c>
      <c r="F10" s="59">
        <f>+base_des!F10*100</f>
        <v>5.0872871695988531</v>
      </c>
      <c r="G10" s="33">
        <f>+LN(base_des!G10)</f>
        <v>4.3108956496881463</v>
      </c>
      <c r="H10" s="33">
        <f>+LN(base_des!H10)</f>
        <v>3.8624773805977908</v>
      </c>
      <c r="I10" s="33">
        <f>+LN(base_des!I10)</f>
        <v>4.1948641909802618</v>
      </c>
      <c r="J10" s="33">
        <f>+LN(base_des!J10)</f>
        <v>3.3969988068675887</v>
      </c>
      <c r="K10" s="33">
        <f>+base_des!K10</f>
        <v>29.386596197487325</v>
      </c>
      <c r="L10" s="33">
        <f>+LN(base_des!L10)</f>
        <v>3.9399932001490381</v>
      </c>
      <c r="M10" s="33">
        <f>+base_des!M10</f>
        <v>14.386306870108656</v>
      </c>
      <c r="N10" s="33">
        <f>+LN(base_des!N10)</f>
        <v>4.2069345869044072</v>
      </c>
      <c r="O10" s="33">
        <f>+LN(base_des!O10)</f>
        <v>4.0502355301256854</v>
      </c>
      <c r="P10" s="33">
        <f>+LN(base_des!P10)</f>
        <v>4.8864338209210603</v>
      </c>
      <c r="Q10" s="33">
        <f>+base_des!Q10</f>
        <v>30.985347397019165</v>
      </c>
      <c r="R10" s="33">
        <f>+base_des!R10</f>
        <v>37.24614330498035</v>
      </c>
      <c r="S10" s="33">
        <f>+base_des!S10</f>
        <v>0.63797446075696795</v>
      </c>
      <c r="T10" s="33" t="e">
        <f>+base_des!T10</f>
        <v>#N/A</v>
      </c>
      <c r="U10" s="18" t="e">
        <f>+base_des!U10</f>
        <v>#N/A</v>
      </c>
      <c r="V10" s="33">
        <f>+base_des!V10*100</f>
        <v>1.5492925806869451</v>
      </c>
      <c r="W10" s="33">
        <f>+base_des!W10*100</f>
        <v>-5.4910335327051918E-2</v>
      </c>
      <c r="X10" s="33">
        <f>+base_des!X10*100</f>
        <v>2.8017214908673038</v>
      </c>
      <c r="Y10" s="33" t="e">
        <f>+base_des!Y10</f>
        <v>#N/A</v>
      </c>
      <c r="Z10" s="33" t="e">
        <f>+base_des!Z10</f>
        <v>#N/A</v>
      </c>
      <c r="AA10" s="33" t="e">
        <f>+base_des!AA10</f>
        <v>#N/A</v>
      </c>
      <c r="AB10" s="33" t="e">
        <f>+base_des!AB10</f>
        <v>#N/A</v>
      </c>
      <c r="AC10" s="33" t="e">
        <f>+base_des!AC10</f>
        <v>#N/A</v>
      </c>
      <c r="AD10" s="33"/>
      <c r="AE10" s="33">
        <f>+LN(base_des!AE10)</f>
        <v>3.5169883083805091</v>
      </c>
      <c r="AF10" s="33" t="e">
        <f>+(base_des!AF10)</f>
        <v>#N/A</v>
      </c>
      <c r="AG10" s="33" t="e">
        <f>+(base_des!AG10)</f>
        <v>#N/A</v>
      </c>
      <c r="AH10" s="33"/>
      <c r="AP10" s="18">
        <f>+base_des!AP10</f>
        <v>12.186805069545962</v>
      </c>
      <c r="AQ10" s="18">
        <f>+base_des!AQ10</f>
        <v>28.235972776180102</v>
      </c>
      <c r="AR10" s="18">
        <f>LN(base_des!AR10)</f>
        <v>4.3071637585891622</v>
      </c>
      <c r="AS10" s="18" t="e">
        <f>+base_des!AS10</f>
        <v>#N/A</v>
      </c>
      <c r="AT10" s="33" t="e">
        <f>+LN(base_des!AT10)</f>
        <v>#N/A</v>
      </c>
      <c r="AU10" s="28" t="e">
        <f>+base_des!AU10*100</f>
        <v>#N/A</v>
      </c>
      <c r="AV10" s="28" t="e">
        <f>+base_des!AV10*100</f>
        <v>#N/A</v>
      </c>
      <c r="AW10" s="28">
        <f>+base_des!AW10</f>
        <v>14.315381012346334</v>
      </c>
      <c r="AX10" s="28">
        <f>+base_des!AX10</f>
        <v>12.248054117025383</v>
      </c>
      <c r="AY10" s="28" t="e">
        <f>+base_des!AY10*100</f>
        <v>#N/A</v>
      </c>
      <c r="AZ10" s="28" t="e">
        <f>+base_des!AZ10*100</f>
        <v>#N/A</v>
      </c>
      <c r="BA10" s="28" t="e">
        <f>+base_des!BA10*100</f>
        <v>#N/A</v>
      </c>
      <c r="BB10" s="28" t="e">
        <f>+base_des!BB10*100</f>
        <v>#N/A</v>
      </c>
    </row>
    <row r="11" spans="1:56" x14ac:dyDescent="0.25">
      <c r="A11" s="3">
        <v>35582</v>
      </c>
      <c r="B11" s="33">
        <f>+LN(base_des!B11)</f>
        <v>4.6062212859755745</v>
      </c>
      <c r="C11" s="33">
        <f>+LN(base_des!C11)</f>
        <v>4.6420622481896086</v>
      </c>
      <c r="D11" s="33">
        <f>+base_des!D11*100</f>
        <v>7.1771985653235726</v>
      </c>
      <c r="E11" s="33">
        <f>+base_des!E11*100</f>
        <v>1.1155776556776464</v>
      </c>
      <c r="F11" s="59">
        <f>+base_des!F11*100</f>
        <v>4.4232167785992926</v>
      </c>
      <c r="G11" s="33">
        <f>+LN(base_des!G11)</f>
        <v>4.3000950222987102</v>
      </c>
      <c r="H11" s="33">
        <f>+LN(base_des!H11)</f>
        <v>3.9419992856658737</v>
      </c>
      <c r="I11" s="33">
        <f>+LN(base_des!I11)</f>
        <v>4.2153169621230111</v>
      </c>
      <c r="J11" s="33">
        <f>+LN(base_des!J11)</f>
        <v>3.3042521956142279</v>
      </c>
      <c r="K11" s="33">
        <f>+base_des!K11</f>
        <v>29.464483975290833</v>
      </c>
      <c r="L11" s="33">
        <f>+LN(base_des!L11)</f>
        <v>3.9807729850544007</v>
      </c>
      <c r="M11" s="33">
        <f>+base_des!M11</f>
        <v>14.747406746608299</v>
      </c>
      <c r="N11" s="33">
        <f>+LN(base_des!N11)</f>
        <v>4.2175005927781255</v>
      </c>
      <c r="O11" s="33">
        <f>+LN(base_des!O11)</f>
        <v>4.0788410195200289</v>
      </c>
      <c r="P11" s="33">
        <f>+LN(base_des!P11)</f>
        <v>4.8969162998237126</v>
      </c>
      <c r="Q11" s="33">
        <f>+base_des!Q11</f>
        <v>30.992670954574304</v>
      </c>
      <c r="R11" s="33">
        <f>+base_des!R11</f>
        <v>36.240242466021414</v>
      </c>
      <c r="S11" s="33">
        <f>+base_des!S11</f>
        <v>0.587715544344245</v>
      </c>
      <c r="T11" s="33" t="e">
        <f>+base_des!T11</f>
        <v>#N/A</v>
      </c>
      <c r="U11" s="18" t="e">
        <f>+base_des!U11</f>
        <v>#N/A</v>
      </c>
      <c r="V11" s="33">
        <f>+base_des!V11*100</f>
        <v>-0.50808470695971053</v>
      </c>
      <c r="W11" s="33">
        <f>+base_des!W11*100</f>
        <v>-1.6311973443223549</v>
      </c>
      <c r="X11" s="33">
        <f>+base_des!X11*100</f>
        <v>1.2128623467669186</v>
      </c>
      <c r="Y11" s="33" t="e">
        <f>+base_des!Y11</f>
        <v>#N/A</v>
      </c>
      <c r="Z11" s="33" t="e">
        <f>+base_des!Z11</f>
        <v>#N/A</v>
      </c>
      <c r="AA11" s="33" t="e">
        <f>+base_des!AA11</f>
        <v>#N/A</v>
      </c>
      <c r="AB11" s="33" t="e">
        <f>+base_des!AB11</f>
        <v>#N/A</v>
      </c>
      <c r="AC11" s="33" t="e">
        <f>+base_des!AC11</f>
        <v>#N/A</v>
      </c>
      <c r="AD11" s="33"/>
      <c r="AE11" s="33">
        <f>+LN(base_des!AE11)</f>
        <v>3.3733837939212856</v>
      </c>
      <c r="AF11" s="33" t="e">
        <f>+(base_des!AF11)</f>
        <v>#N/A</v>
      </c>
      <c r="AG11" s="33" t="e">
        <f>+(base_des!AG11)</f>
        <v>#N/A</v>
      </c>
      <c r="AH11" s="33"/>
      <c r="AP11" s="18">
        <f>+base_des!AP11</f>
        <v>12.575259769574732</v>
      </c>
      <c r="AQ11" s="18">
        <f>+base_des!AQ11</f>
        <v>28.383760442538897</v>
      </c>
      <c r="AR11" s="18">
        <f>LN(base_des!AR11)</f>
        <v>4.3147662323563951</v>
      </c>
      <c r="AS11" s="18" t="e">
        <f>+base_des!AS11</f>
        <v>#N/A</v>
      </c>
      <c r="AT11" s="33">
        <f>+LN(base_des!AT11)</f>
        <v>5.0489352075231828</v>
      </c>
      <c r="AU11" s="28" t="e">
        <f>+base_des!AU11*100</f>
        <v>#N/A</v>
      </c>
      <c r="AV11" s="28" t="e">
        <f>+base_des!AV11*100</f>
        <v>#N/A</v>
      </c>
      <c r="AW11" s="28">
        <f>+base_des!AW11</f>
        <v>14.380269705282684</v>
      </c>
      <c r="AX11" s="28">
        <f>+base_des!AX11</f>
        <v>12.562502709364228</v>
      </c>
      <c r="AY11" s="28" t="e">
        <f>+base_des!AY11*100</f>
        <v>#N/A</v>
      </c>
      <c r="AZ11" s="28" t="e">
        <f>+base_des!AZ11*100</f>
        <v>#N/A</v>
      </c>
      <c r="BA11" s="28" t="e">
        <f>+base_des!BA11*100</f>
        <v>#N/A</v>
      </c>
      <c r="BB11" s="28" t="e">
        <f>+base_des!BB11*100</f>
        <v>#N/A</v>
      </c>
    </row>
    <row r="12" spans="1:56" x14ac:dyDescent="0.25">
      <c r="A12" s="3">
        <v>35674</v>
      </c>
      <c r="B12" s="33">
        <f>+LN(base_des!B12)</f>
        <v>4.6517748595237114</v>
      </c>
      <c r="C12" s="33">
        <f>+LN(base_des!C12)</f>
        <v>4.684032113337592</v>
      </c>
      <c r="D12" s="33">
        <f>+base_des!D12*100</f>
        <v>6.7960784713801292</v>
      </c>
      <c r="E12" s="33">
        <f>+base_des!E12*100</f>
        <v>0.96394912750836781</v>
      </c>
      <c r="F12" s="59">
        <f>+base_des!F12*100</f>
        <v>4.2839238167803106</v>
      </c>
      <c r="G12" s="33">
        <f>+LN(base_des!G12)</f>
        <v>4.3267276391596354</v>
      </c>
      <c r="H12" s="33">
        <f>+LN(base_des!H12)</f>
        <v>3.9261246834343471</v>
      </c>
      <c r="I12" s="33">
        <f>+LN(base_des!I12)</f>
        <v>4.2235375967297948</v>
      </c>
      <c r="J12" s="33">
        <f>+LN(base_des!J12)</f>
        <v>3.3340905909429015</v>
      </c>
      <c r="K12" s="33">
        <f>+base_des!K12</f>
        <v>29.732960385141933</v>
      </c>
      <c r="L12" s="33">
        <f>+LN(base_des!L12)</f>
        <v>4.0158018255610877</v>
      </c>
      <c r="M12" s="33">
        <f>+base_des!M12</f>
        <v>15.076039404343881</v>
      </c>
      <c r="N12" s="33">
        <f>+LN(base_des!N12)</f>
        <v>4.23446223203623</v>
      </c>
      <c r="O12" s="33">
        <f>+LN(base_des!O12)</f>
        <v>4.1291523676803186</v>
      </c>
      <c r="P12" s="33">
        <f>+LN(base_des!P12)</f>
        <v>4.9319095412348375</v>
      </c>
      <c r="Q12" s="33">
        <f>+base_des!Q12</f>
        <v>31.705747460660678</v>
      </c>
      <c r="R12" s="33">
        <f>+base_des!R12</f>
        <v>35.814505281469131</v>
      </c>
      <c r="S12" s="33">
        <f>+base_des!S12</f>
        <v>0.62183650256255119</v>
      </c>
      <c r="T12" s="33" t="e">
        <f>+base_des!T12</f>
        <v>#N/A</v>
      </c>
      <c r="U12" s="18" t="e">
        <f>+base_des!U12</f>
        <v>#N/A</v>
      </c>
      <c r="V12" s="33">
        <f>+base_des!V12*100</f>
        <v>-0.65423833180784374</v>
      </c>
      <c r="W12" s="33">
        <f>+base_des!W12*100</f>
        <v>-1.8729289819443551</v>
      </c>
      <c r="X12" s="33">
        <f>+base_des!X12*100</f>
        <v>1.0698105279746128</v>
      </c>
      <c r="Y12" s="33" t="e">
        <f>+base_des!Y12</f>
        <v>#N/A</v>
      </c>
      <c r="Z12" s="33" t="e">
        <f>+base_des!Z12</f>
        <v>#N/A</v>
      </c>
      <c r="AA12" s="33" t="e">
        <f>+base_des!AA12</f>
        <v>#N/A</v>
      </c>
      <c r="AB12" s="33" t="e">
        <f>+base_des!AB12</f>
        <v>#N/A</v>
      </c>
      <c r="AC12" s="33" t="e">
        <f>+base_des!AC12</f>
        <v>#N/A</v>
      </c>
      <c r="AD12" s="33"/>
      <c r="AE12" s="33">
        <f>+LN(base_des!AE12)</f>
        <v>3.3758338571275663</v>
      </c>
      <c r="AF12" s="33" t="e">
        <f>+(base_des!AF12)</f>
        <v>#N/A</v>
      </c>
      <c r="AG12" s="33" t="e">
        <f>+(base_des!AG12)</f>
        <v>#N/A</v>
      </c>
      <c r="AH12" s="33"/>
      <c r="AP12" s="18">
        <f>+base_des!AP12</f>
        <v>12.888525282466656</v>
      </c>
      <c r="AQ12" s="18">
        <f>+base_des!AQ12</f>
        <v>29.138497126585872</v>
      </c>
      <c r="AR12" s="18">
        <f>LN(base_des!AR12)</f>
        <v>4.3224594904322862</v>
      </c>
      <c r="AS12" s="18" t="e">
        <f>+base_des!AS12</f>
        <v>#N/A</v>
      </c>
      <c r="AT12" s="33">
        <f>+LN(base_des!AT12)</f>
        <v>5.0741143342372048</v>
      </c>
      <c r="AU12" s="28" t="e">
        <f>+base_des!AU12*100</f>
        <v>#N/A</v>
      </c>
      <c r="AV12" s="28" t="e">
        <f>+base_des!AV12*100</f>
        <v>#N/A</v>
      </c>
      <c r="AW12" s="28">
        <f>+base_des!AW12</f>
        <v>14.478558651453469</v>
      </c>
      <c r="AX12" s="28">
        <f>+base_des!AX12</f>
        <v>13.06650896104987</v>
      </c>
      <c r="AY12" s="28" t="e">
        <f>+base_des!AY12*100</f>
        <v>#N/A</v>
      </c>
      <c r="AZ12" s="28" t="e">
        <f>+base_des!AZ12*100</f>
        <v>#N/A</v>
      </c>
      <c r="BA12" s="28" t="e">
        <f>+base_des!BA12*100</f>
        <v>#N/A</v>
      </c>
      <c r="BB12" s="28" t="e">
        <f>+base_des!BB12*100</f>
        <v>#N/A</v>
      </c>
    </row>
    <row r="13" spans="1:56" x14ac:dyDescent="0.25">
      <c r="A13" s="3">
        <v>35765</v>
      </c>
      <c r="B13" s="33">
        <f>+LN(base_des!B13)</f>
        <v>4.7440208262442676</v>
      </c>
      <c r="C13" s="33">
        <f>+LN(base_des!C13)</f>
        <v>4.7675901362319131</v>
      </c>
      <c r="D13" s="33">
        <f>+base_des!D13*100</f>
        <v>6.143303137124545</v>
      </c>
      <c r="E13" s="33">
        <f>+base_des!E13*100</f>
        <v>1.4036232974911078</v>
      </c>
      <c r="F13" s="59">
        <f>+base_des!F13*100</f>
        <v>5.1718981873984937</v>
      </c>
      <c r="G13" s="33">
        <f>+LN(base_des!G13)</f>
        <v>4.3010803558230997</v>
      </c>
      <c r="H13" s="33">
        <f>+LN(base_des!H13)</f>
        <v>3.9366026997815267</v>
      </c>
      <c r="I13" s="33">
        <f>+LN(base_des!I13)</f>
        <v>4.2591566099620719</v>
      </c>
      <c r="J13" s="33">
        <f>+LN(base_des!J13)</f>
        <v>3.3562368698800911</v>
      </c>
      <c r="K13" s="33">
        <f>+base_des!K13</f>
        <v>29.985376587456408</v>
      </c>
      <c r="L13" s="33">
        <f>+LN(base_des!L13)</f>
        <v>4.0418167708888815</v>
      </c>
      <c r="M13" s="33">
        <f>+base_des!M13</f>
        <v>15.324540159980488</v>
      </c>
      <c r="N13" s="33">
        <f>+LN(base_des!N13)</f>
        <v>4.2371288045937936</v>
      </c>
      <c r="O13" s="33">
        <f>+LN(base_des!O13)</f>
        <v>4.1865937582230304</v>
      </c>
      <c r="P13" s="33">
        <f>+LN(base_des!P13)</f>
        <v>4.9417893696520547</v>
      </c>
      <c r="Q13" s="33">
        <f>+base_des!Q13</f>
        <v>32.051070022354168</v>
      </c>
      <c r="R13" s="33">
        <f>+base_des!R13</f>
        <v>35.435120414184922</v>
      </c>
      <c r="S13" s="33">
        <f>+base_des!S13</f>
        <v>0.58044388474386222</v>
      </c>
      <c r="T13" s="33" t="e">
        <f>+base_des!T13</f>
        <v>#N/A</v>
      </c>
      <c r="U13" s="18" t="e">
        <f>+base_des!U13</f>
        <v>#N/A</v>
      </c>
      <c r="V13" s="33">
        <f>+base_des!V13*100</f>
        <v>-0.68576206000807716</v>
      </c>
      <c r="W13" s="33">
        <f>+base_des!W13*100</f>
        <v>-1.3149746406532214</v>
      </c>
      <c r="X13" s="33">
        <f>+base_des!X13*100</f>
        <v>1.5355194405315853</v>
      </c>
      <c r="Y13" s="33">
        <v>0</v>
      </c>
      <c r="Z13" s="33" t="e">
        <f>+base_des!Z13</f>
        <v>#N/A</v>
      </c>
      <c r="AA13" s="33" t="e">
        <f>+base_des!AA13</f>
        <v>#N/A</v>
      </c>
      <c r="AB13" s="33" t="e">
        <f>+base_des!AB13</f>
        <v>#N/A</v>
      </c>
      <c r="AC13" s="33" t="e">
        <f>+base_des!AC13</f>
        <v>#N/A</v>
      </c>
      <c r="AD13" s="33"/>
      <c r="AE13" s="33">
        <f>+LN(base_des!AE13)</f>
        <v>3.3923652854121262</v>
      </c>
      <c r="AF13" s="33" t="e">
        <f>+(base_des!AF13)</f>
        <v>#N/A</v>
      </c>
      <c r="AG13" s="33" t="e">
        <f>+(base_des!AG13)</f>
        <v>#N/A</v>
      </c>
      <c r="AH13" s="33"/>
      <c r="AP13" s="18">
        <f>+base_des!AP13</f>
        <v>13.071401092471508</v>
      </c>
      <c r="AQ13" s="18">
        <f>+base_des!AQ13</f>
        <v>29.011182458233208</v>
      </c>
      <c r="AR13" s="18">
        <f>LN(base_des!AR13)</f>
        <v>4.3096405902787174</v>
      </c>
      <c r="AS13" s="18" t="e">
        <f>+base_des!AS13</f>
        <v>#N/A</v>
      </c>
      <c r="AT13" s="33">
        <f>+LN(base_des!AT13)</f>
        <v>5.5337646260078213</v>
      </c>
      <c r="AU13" s="28" t="e">
        <f>+base_des!AU13*100</f>
        <v>#N/A</v>
      </c>
      <c r="AV13" s="28" t="e">
        <f>+base_des!AV13*100</f>
        <v>#N/A</v>
      </c>
      <c r="AW13" s="28">
        <f>+base_des!AW13</f>
        <v>14.338043243260106</v>
      </c>
      <c r="AX13" s="28">
        <f>+base_des!AX13</f>
        <v>13.646057219892199</v>
      </c>
      <c r="AY13" s="28" t="e">
        <f>+base_des!AY13*100</f>
        <v>#N/A</v>
      </c>
      <c r="AZ13" s="28" t="e">
        <f>+base_des!AZ13*100</f>
        <v>#N/A</v>
      </c>
      <c r="BA13" s="28" t="e">
        <f>+base_des!BA13*100</f>
        <v>#N/A</v>
      </c>
      <c r="BB13" s="28" t="e">
        <f>+base_des!BB13*100</f>
        <v>#N/A</v>
      </c>
    </row>
    <row r="14" spans="1:56" x14ac:dyDescent="0.25">
      <c r="A14" s="3">
        <v>35855</v>
      </c>
      <c r="B14" s="33">
        <f>+LN(base_des!B14)</f>
        <v>4.728524091733842</v>
      </c>
      <c r="C14" s="33">
        <f>+LN(base_des!C14)</f>
        <v>4.75939849134277</v>
      </c>
      <c r="D14" s="33">
        <f>+base_des!D14*100</f>
        <v>7.3621425903817261</v>
      </c>
      <c r="E14" s="33">
        <f>+base_des!E14*100</f>
        <v>2.3060003664959527</v>
      </c>
      <c r="F14" s="59">
        <f>+base_des!F14*100</f>
        <v>6.3308562293511672</v>
      </c>
      <c r="G14" s="33">
        <f>+LN(base_des!G14)</f>
        <v>4.2888676500948479</v>
      </c>
      <c r="H14" s="33">
        <f>+LN(base_des!H14)</f>
        <v>3.8858169344139153</v>
      </c>
      <c r="I14" s="33">
        <f>+LN(base_des!I14)</f>
        <v>4.2076665039733516</v>
      </c>
      <c r="J14" s="33">
        <f>+LN(base_des!J14)</f>
        <v>3.1653751954758711</v>
      </c>
      <c r="K14" s="33">
        <f>+base_des!K14</f>
        <v>30.394261614688663</v>
      </c>
      <c r="L14" s="33">
        <f>+LN(base_des!L14)</f>
        <v>4.0549744286025593</v>
      </c>
      <c r="M14" s="33">
        <f>+base_des!M14</f>
        <v>15.41133548095539</v>
      </c>
      <c r="N14" s="33">
        <f>+LN(base_des!N14)</f>
        <v>4.2554582237371088</v>
      </c>
      <c r="O14" s="33">
        <f>+LN(base_des!O14)</f>
        <v>4.2278663750729244</v>
      </c>
      <c r="P14" s="33">
        <f>+LN(base_des!P14)</f>
        <v>4.9545786685789377</v>
      </c>
      <c r="Q14" s="33">
        <f>+base_des!Q14</f>
        <v>31.633912905299237</v>
      </c>
      <c r="R14" s="33">
        <f>+base_des!R14</f>
        <v>34.059937248862589</v>
      </c>
      <c r="S14" s="33">
        <f>+base_des!S14</f>
        <v>0.62269895017843502</v>
      </c>
      <c r="T14" s="33" t="e">
        <f>+base_des!T14</f>
        <v>#N/A</v>
      </c>
      <c r="U14" s="18" t="e">
        <f>+base_des!U14</f>
        <v>#N/A</v>
      </c>
      <c r="V14" s="33">
        <f>+base_des!V14*100</f>
        <v>-0.71981560895926222</v>
      </c>
      <c r="W14" s="33">
        <f>+base_des!W14*100</f>
        <v>-0.59761828919675519</v>
      </c>
      <c r="X14" s="33">
        <f>+base_des!X14*100</f>
        <v>2.4394978595104533</v>
      </c>
      <c r="Y14" s="33" t="e">
        <f>+base_des!Y14</f>
        <v>#N/A</v>
      </c>
      <c r="Z14" s="33" t="e">
        <f>+base_des!Z14</f>
        <v>#N/A</v>
      </c>
      <c r="AA14" s="33" t="e">
        <f>+base_des!AA14</f>
        <v>#N/A</v>
      </c>
      <c r="AB14" s="33" t="e">
        <f>+base_des!AB14</f>
        <v>#N/A</v>
      </c>
      <c r="AC14" s="33" t="e">
        <f>+base_des!AC14</f>
        <v>#N/A</v>
      </c>
      <c r="AD14" s="33"/>
      <c r="AE14" s="33">
        <f>+LN(base_des!AE14)</f>
        <v>3.1309199542696273</v>
      </c>
      <c r="AF14" s="33" t="e">
        <f>+(base_des!AF14)</f>
        <v>#N/A</v>
      </c>
      <c r="AG14" s="33" t="e">
        <f>+(base_des!AG14)</f>
        <v>#N/A</v>
      </c>
      <c r="AH14" s="33"/>
      <c r="AP14" s="18">
        <f>+base_des!AP14</f>
        <v>13.066249868417682</v>
      </c>
      <c r="AQ14" s="18">
        <f>+base_des!AQ14</f>
        <v>29.006865810619054</v>
      </c>
      <c r="AR14" s="18">
        <f>LN(base_des!AR14)</f>
        <v>4.3040263850865985</v>
      </c>
      <c r="AS14" s="18" t="e">
        <f>+base_des!AS14</f>
        <v>#N/A</v>
      </c>
      <c r="AT14" s="33">
        <f>+LN(base_des!AT14)</f>
        <v>5.6792517176533757</v>
      </c>
      <c r="AU14" s="28" t="e">
        <f>+base_des!AU14*100</f>
        <v>#N/A</v>
      </c>
      <c r="AV14" s="28" t="e">
        <f>+base_des!AV14*100</f>
        <v>#N/A</v>
      </c>
      <c r="AW14" s="28">
        <f>+base_des!AW14</f>
        <v>14.428908799244288</v>
      </c>
      <c r="AX14" s="28">
        <f>+base_des!AX14</f>
        <v>14.053124751756387</v>
      </c>
      <c r="AY14" s="28" t="e">
        <f>+base_des!AY14*100</f>
        <v>#N/A</v>
      </c>
      <c r="AZ14" s="28" t="e">
        <f>+base_des!AZ14*100</f>
        <v>#N/A</v>
      </c>
      <c r="BA14" s="28" t="e">
        <f>+base_des!BA14*100</f>
        <v>#N/A</v>
      </c>
      <c r="BB14" s="28" t="e">
        <f>+base_des!BB14*100</f>
        <v>#N/A</v>
      </c>
    </row>
    <row r="15" spans="1:56" x14ac:dyDescent="0.25">
      <c r="A15" s="3">
        <v>35947</v>
      </c>
      <c r="B15" s="33">
        <f>+LN(base_des!B15)</f>
        <v>4.6928858766689761</v>
      </c>
      <c r="C15" s="33">
        <f>+LN(base_des!C15)</f>
        <v>4.7200547839175533</v>
      </c>
      <c r="D15" s="33">
        <f>+base_des!D15*100</f>
        <v>11.575443864645907</v>
      </c>
      <c r="E15" s="33">
        <f>+base_des!E15*100</f>
        <v>6.215313108539533</v>
      </c>
      <c r="F15" s="59">
        <f>+base_des!F15*100</f>
        <v>10.16817007505173</v>
      </c>
      <c r="G15" s="33">
        <f>+LN(base_des!G15)</f>
        <v>4.3109394369343725</v>
      </c>
      <c r="H15" s="33">
        <f>+LN(base_des!H15)</f>
        <v>3.8641685492129079</v>
      </c>
      <c r="I15" s="33">
        <f>+LN(base_des!I15)</f>
        <v>4.1614567822519879</v>
      </c>
      <c r="J15" s="33">
        <f>+LN(base_des!J15)</f>
        <v>3.1240157503744861</v>
      </c>
      <c r="K15" s="33">
        <f>+base_des!K15</f>
        <v>30.515702422063821</v>
      </c>
      <c r="L15" s="33">
        <f>+LN(base_des!L15)</f>
        <v>4.0624885557892432</v>
      </c>
      <c r="M15" s="33">
        <f>+base_des!M15</f>
        <v>15.50270875415849</v>
      </c>
      <c r="N15" s="33">
        <f>+LN(base_des!N15)</f>
        <v>4.2714824136588971</v>
      </c>
      <c r="O15" s="33">
        <f>+LN(base_des!O15)</f>
        <v>4.2674995612759599</v>
      </c>
      <c r="P15" s="33">
        <f>+LN(base_des!P15)</f>
        <v>4.9483895442299062</v>
      </c>
      <c r="Q15" s="33">
        <f>+base_des!Q15</f>
        <v>31.555419501844788</v>
      </c>
      <c r="R15" s="33">
        <f>+base_des!R15</f>
        <v>33.568038763089383</v>
      </c>
      <c r="S15" s="33">
        <f>+base_des!S15</f>
        <v>0.55048976199297894</v>
      </c>
      <c r="T15" s="33" t="e">
        <f>+base_des!T15</f>
        <v>#N/A</v>
      </c>
      <c r="U15" s="18" t="e">
        <f>+base_des!U15</f>
        <v>#N/A</v>
      </c>
      <c r="V15" s="33">
        <f>+base_des!V15*100</f>
        <v>1.6657634535805155</v>
      </c>
      <c r="W15" s="33">
        <f>+base_des!W15*100</f>
        <v>3.3506699584164856</v>
      </c>
      <c r="X15" s="33">
        <f>+base_des!X15*100</f>
        <v>6.3529477491481412</v>
      </c>
      <c r="Y15" s="33" t="e">
        <f>+base_des!Y15</f>
        <v>#N/A</v>
      </c>
      <c r="Z15" s="33" t="e">
        <f>+base_des!Z15</f>
        <v>#N/A</v>
      </c>
      <c r="AA15" s="33" t="e">
        <f>+base_des!AA15</f>
        <v>#N/A</v>
      </c>
      <c r="AB15" s="33" t="e">
        <f>+base_des!AB15</f>
        <v>#N/A</v>
      </c>
      <c r="AC15" s="33" t="e">
        <f>+base_des!AC15</f>
        <v>#N/A</v>
      </c>
      <c r="AD15" s="33"/>
      <c r="AE15" s="33">
        <f>+LN(base_des!AE15)</f>
        <v>3.0780995709439631</v>
      </c>
      <c r="AF15" s="33" t="e">
        <f>+(base_des!AF15)</f>
        <v>#N/A</v>
      </c>
      <c r="AG15" s="33" t="e">
        <f>+(base_des!AG15)</f>
        <v>#N/A</v>
      </c>
      <c r="AH15" s="33"/>
      <c r="AP15" s="18">
        <f>+base_des!AP15</f>
        <v>13.092643445292701</v>
      </c>
      <c r="AQ15" s="18">
        <f>+base_des!AQ15</f>
        <v>28.861750257471009</v>
      </c>
      <c r="AR15" s="18">
        <f>LN(base_des!AR15)</f>
        <v>4.3067254053970787</v>
      </c>
      <c r="AS15" s="18" t="e">
        <f>+base_des!AS15</f>
        <v>#N/A</v>
      </c>
      <c r="AT15" s="33">
        <f>+LN(base_des!AT15)</f>
        <v>5.7845930082440802</v>
      </c>
      <c r="AU15" s="28" t="e">
        <f>+base_des!AU15*100</f>
        <v>#N/A</v>
      </c>
      <c r="AV15" s="28" t="e">
        <f>+base_des!AV15*100</f>
        <v>#N/A</v>
      </c>
      <c r="AW15" s="28">
        <f>+base_des!AW15</f>
        <v>14.709377918349054</v>
      </c>
      <c r="AX15" s="28">
        <f>+base_des!AX15</f>
        <v>14.683495217208971</v>
      </c>
      <c r="AY15" s="28" t="e">
        <f>+base_des!AY15*100</f>
        <v>#N/A</v>
      </c>
      <c r="AZ15" s="28" t="e">
        <f>+base_des!AZ15*100</f>
        <v>#N/A</v>
      </c>
      <c r="BA15" s="28" t="e">
        <f>+base_des!BA15*100</f>
        <v>#N/A</v>
      </c>
      <c r="BB15" s="28" t="e">
        <f>+base_des!BB15*100</f>
        <v>#N/A</v>
      </c>
    </row>
    <row r="16" spans="1:56" x14ac:dyDescent="0.25">
      <c r="A16" s="3">
        <v>36039</v>
      </c>
      <c r="B16" s="33">
        <f>+LN(base_des!B16)</f>
        <v>4.7021777061479169</v>
      </c>
      <c r="C16" s="33">
        <f>+LN(base_des!C16)</f>
        <v>4.7401408326046077</v>
      </c>
      <c r="D16" s="33">
        <f>+base_des!D16*100</f>
        <v>16.403474772587501</v>
      </c>
      <c r="E16" s="33">
        <f>+base_des!E16*100</f>
        <v>9.9310398297997473</v>
      </c>
      <c r="F16" s="59">
        <f>+base_des!F16*100</f>
        <v>13.777411599008026</v>
      </c>
      <c r="G16" s="33">
        <f>+LN(base_des!G16)</f>
        <v>4.3984625439014007</v>
      </c>
      <c r="H16" s="33">
        <f>+LN(base_des!H16)</f>
        <v>3.8212638750193904</v>
      </c>
      <c r="I16" s="33">
        <f>+LN(base_des!I16)</f>
        <v>4.114272557855652</v>
      </c>
      <c r="J16" s="33">
        <f>+LN(base_des!J16)</f>
        <v>3.0807006468554845</v>
      </c>
      <c r="K16" s="33">
        <f>+base_des!K16</f>
        <v>30.500427577599389</v>
      </c>
      <c r="L16" s="33">
        <f>+LN(base_des!L16)</f>
        <v>4.0649175657736345</v>
      </c>
      <c r="M16" s="33">
        <f>+base_des!M16</f>
        <v>15.579636968428275</v>
      </c>
      <c r="N16" s="33">
        <f>+LN(base_des!N16)</f>
        <v>4.2564167698549245</v>
      </c>
      <c r="O16" s="33">
        <f>+LN(base_des!O16)</f>
        <v>4.3191621615576565</v>
      </c>
      <c r="P16" s="33">
        <f>+LN(base_des!P16)</f>
        <v>4.9396175316480182</v>
      </c>
      <c r="Q16" s="33">
        <f>+base_des!Q16</f>
        <v>32.127140597293632</v>
      </c>
      <c r="R16" s="33">
        <f>+base_des!R16</f>
        <v>35.185026449005278</v>
      </c>
      <c r="S16" s="33">
        <f>+base_des!S16</f>
        <v>0.67403451779357759</v>
      </c>
      <c r="T16" s="33" t="e">
        <f>+base_des!T16</f>
        <v>#N/A</v>
      </c>
      <c r="U16" s="18" t="e">
        <f>+base_des!U16</f>
        <v>#N/A</v>
      </c>
      <c r="V16" s="33">
        <f>+base_des!V16*100</f>
        <v>6.2265068207819185</v>
      </c>
      <c r="W16" s="33">
        <f>+base_des!W16*100</f>
        <v>7.0082656510607189</v>
      </c>
      <c r="X16" s="33">
        <f>+base_des!X16*100</f>
        <v>10.07208539892428</v>
      </c>
      <c r="Y16" s="33" t="e">
        <f>+base_des!Y16</f>
        <v>#N/A</v>
      </c>
      <c r="Z16" s="33" t="e">
        <f>+base_des!Z16</f>
        <v>#N/A</v>
      </c>
      <c r="AA16" s="33" t="e">
        <f>+base_des!AA16</f>
        <v>#N/A</v>
      </c>
      <c r="AB16" s="33" t="e">
        <f>+base_des!AB16</f>
        <v>#N/A</v>
      </c>
      <c r="AC16" s="33" t="e">
        <f>+base_des!AC16</f>
        <v>#N/A</v>
      </c>
      <c r="AD16" s="33"/>
      <c r="AE16" s="33">
        <f>+LN(base_des!AE16)</f>
        <v>3.0013289065806559</v>
      </c>
      <c r="AF16" s="33" t="e">
        <f>+(base_des!AF16)</f>
        <v>#N/A</v>
      </c>
      <c r="AG16" s="33" t="e">
        <f>+(base_des!AG16)</f>
        <v>#N/A</v>
      </c>
      <c r="AH16" s="33"/>
      <c r="AP16" s="18">
        <f>+base_des!AP16</f>
        <v>13.1552405548032</v>
      </c>
      <c r="AQ16" s="18">
        <f>+base_des!AQ16</f>
        <v>29.165423229348509</v>
      </c>
      <c r="AR16" s="18">
        <f>LN(base_des!AR16)</f>
        <v>4.3243321019073866</v>
      </c>
      <c r="AS16" s="18" t="e">
        <f>+base_des!AS16</f>
        <v>#N/A</v>
      </c>
      <c r="AT16" s="33">
        <f>+LN(base_des!AT16)</f>
        <v>6.3896479955830845</v>
      </c>
      <c r="AU16" s="28" t="e">
        <f>+base_des!AU16*100</f>
        <v>#N/A</v>
      </c>
      <c r="AV16" s="28" t="e">
        <f>+base_des!AV16*100</f>
        <v>#N/A</v>
      </c>
      <c r="AW16" s="28">
        <f>+base_des!AW16</f>
        <v>14.712727847669695</v>
      </c>
      <c r="AX16" s="28">
        <f>+base_des!AX16</f>
        <v>15.718912833831004</v>
      </c>
      <c r="AY16" s="28" t="e">
        <f>+base_des!AY16*100</f>
        <v>#N/A</v>
      </c>
      <c r="AZ16" s="28" t="e">
        <f>+base_des!AZ16*100</f>
        <v>#N/A</v>
      </c>
      <c r="BA16" s="28" t="e">
        <f>+base_des!BA16*100</f>
        <v>#N/A</v>
      </c>
      <c r="BB16" s="28" t="e">
        <f>+base_des!BB16*100</f>
        <v>#N/A</v>
      </c>
    </row>
    <row r="17" spans="1:56" x14ac:dyDescent="0.25">
      <c r="A17" s="3">
        <v>36130</v>
      </c>
      <c r="B17" s="33">
        <f>+LN(base_des!B17)</f>
        <v>4.8040807960052172</v>
      </c>
      <c r="C17" s="33">
        <f>+LN(base_des!C17)</f>
        <v>4.8215194233670164</v>
      </c>
      <c r="D17" s="33">
        <f>+base_des!D17*100</f>
        <v>20.123817231850438</v>
      </c>
      <c r="E17" s="33">
        <f>+base_des!E17*100</f>
        <v>12.970547909367802</v>
      </c>
      <c r="F17" s="59">
        <f>+base_des!F17*100</f>
        <v>16.589059068475098</v>
      </c>
      <c r="G17" s="33">
        <f>+LN(base_des!G17)</f>
        <v>4.4390986769732423</v>
      </c>
      <c r="H17" s="33">
        <f>+LN(base_des!H17)</f>
        <v>3.7944781748830669</v>
      </c>
      <c r="I17" s="33">
        <f>+LN(base_des!I17)</f>
        <v>4.1221913577363898</v>
      </c>
      <c r="J17" s="33">
        <f>+LN(base_des!J17)</f>
        <v>3.0442600226037402</v>
      </c>
      <c r="K17" s="33">
        <f>+base_des!K17</f>
        <v>30.199491661883833</v>
      </c>
      <c r="L17" s="33">
        <f>+LN(base_des!L17)</f>
        <v>4.0629746903262269</v>
      </c>
      <c r="M17" s="33">
        <f>+base_des!M17</f>
        <v>15.672623797057113</v>
      </c>
      <c r="N17" s="33">
        <f>+LN(base_des!N17)</f>
        <v>4.2297873751511794</v>
      </c>
      <c r="O17" s="33">
        <f>+LN(base_des!O17)</f>
        <v>4.371251216699533</v>
      </c>
      <c r="P17" s="33">
        <f>+LN(base_des!P17)</f>
        <v>4.9203591618024474</v>
      </c>
      <c r="Q17" s="33">
        <f>+base_des!Q17</f>
        <v>31.165817620044628</v>
      </c>
      <c r="R17" s="33">
        <f>+base_des!R17</f>
        <v>34.512613247662728</v>
      </c>
      <c r="S17" s="33">
        <f>+base_des!S17</f>
        <v>0.90481006100320804</v>
      </c>
      <c r="T17" s="33" t="e">
        <f>+base_des!T17</f>
        <v>#N/A</v>
      </c>
      <c r="U17" s="18" t="e">
        <f>+base_des!U17</f>
        <v>#N/A</v>
      </c>
      <c r="V17" s="33">
        <f>+base_des!V17*100</f>
        <v>8.9518221517066223</v>
      </c>
      <c r="W17" s="33">
        <f>+base_des!W17*100</f>
        <v>10.288777471835608</v>
      </c>
      <c r="X17" s="33">
        <f>+base_des!X17*100</f>
        <v>13.130218806709038</v>
      </c>
      <c r="Y17" s="33" t="e">
        <f>+base_des!Y17</f>
        <v>#N/A</v>
      </c>
      <c r="Z17" s="33" t="e">
        <f>+base_des!Z17</f>
        <v>#N/A</v>
      </c>
      <c r="AA17" s="33" t="e">
        <f>+base_des!AA17</f>
        <v>#N/A</v>
      </c>
      <c r="AB17" s="33" t="e">
        <f>+base_des!AB17</f>
        <v>#N/A</v>
      </c>
      <c r="AC17" s="33" t="e">
        <f>+base_des!AC17</f>
        <v>#N/A</v>
      </c>
      <c r="AD17" s="33"/>
      <c r="AE17" s="33">
        <f>+LN(base_des!AE17)</f>
        <v>2.8957796563848932</v>
      </c>
      <c r="AF17" s="33" t="e">
        <f>+(base_des!AF17)</f>
        <v>#N/A</v>
      </c>
      <c r="AG17" s="33" t="e">
        <f>+(base_des!AG17)</f>
        <v>#N/A</v>
      </c>
      <c r="AH17" s="33"/>
      <c r="AP17" s="18">
        <f>+base_des!AP17</f>
        <v>13.275270862097669</v>
      </c>
      <c r="AQ17" s="18">
        <f>+base_des!AQ17</f>
        <v>29.144435743251695</v>
      </c>
      <c r="AR17" s="18">
        <f>LN(base_des!AR17)</f>
        <v>4.3582651409452184</v>
      </c>
      <c r="AS17" s="18" t="e">
        <f>+base_des!AS17</f>
        <v>#N/A</v>
      </c>
      <c r="AT17" s="33">
        <f>+LN(base_des!AT17)</f>
        <v>6.5707087009103553</v>
      </c>
      <c r="AU17" s="28" t="e">
        <f>+base_des!AU17*100</f>
        <v>#N/A</v>
      </c>
      <c r="AV17" s="28" t="e">
        <f>+base_des!AV17*100</f>
        <v>#N/A</v>
      </c>
      <c r="AW17" s="28">
        <f>+base_des!AW17</f>
        <v>14.596207777776527</v>
      </c>
      <c r="AX17" s="28">
        <f>+base_des!AX17</f>
        <v>16.878332493344008</v>
      </c>
      <c r="AY17" s="28" t="e">
        <f>+base_des!AY17*100</f>
        <v>#N/A</v>
      </c>
      <c r="AZ17" s="28" t="e">
        <f>+base_des!AZ17*100</f>
        <v>#N/A</v>
      </c>
      <c r="BA17" s="28" t="e">
        <f>+base_des!BA17*100</f>
        <v>#N/A</v>
      </c>
      <c r="BB17" s="28" t="e">
        <f>+base_des!BB17*100</f>
        <v>#N/A</v>
      </c>
    </row>
    <row r="18" spans="1:56" x14ac:dyDescent="0.25">
      <c r="A18" s="3">
        <v>36220</v>
      </c>
      <c r="B18" s="33">
        <f>+LN(base_des!B18)</f>
        <v>4.7439697749578267</v>
      </c>
      <c r="C18" s="33">
        <f>+LN(base_des!C18)</f>
        <v>4.7852236304385043</v>
      </c>
      <c r="D18" s="33">
        <f>+base_des!D18*100</f>
        <v>15.098875541827738</v>
      </c>
      <c r="E18" s="33">
        <f>+base_des!E18*100</f>
        <v>9.2154510993127872</v>
      </c>
      <c r="F18" s="59">
        <f>+base_des!F18*100</f>
        <v>12.349129666526991</v>
      </c>
      <c r="G18" s="33">
        <f>+LN(base_des!G18)</f>
        <v>4.5347663839079182</v>
      </c>
      <c r="H18" s="33">
        <f>+LN(base_des!H18)</f>
        <v>3.8196994285978101</v>
      </c>
      <c r="I18" s="33">
        <f>+LN(base_des!I18)</f>
        <v>4.1103769045285556</v>
      </c>
      <c r="J18" s="33">
        <f>+LN(base_des!J18)</f>
        <v>3.059638876503294</v>
      </c>
      <c r="K18" s="33">
        <f>+base_des!K18</f>
        <v>29.749416929556716</v>
      </c>
      <c r="L18" s="33">
        <f>+LN(base_des!L18)</f>
        <v>4.063927727308613</v>
      </c>
      <c r="M18" s="33">
        <f>+base_des!M18</f>
        <v>15.901929691509936</v>
      </c>
      <c r="N18" s="33">
        <f>+LN(base_des!N18)</f>
        <v>4.2302661870256859</v>
      </c>
      <c r="O18" s="33">
        <f>+LN(base_des!O18)</f>
        <v>4.4180221537692921</v>
      </c>
      <c r="P18" s="33">
        <f>+LN(base_des!P18)</f>
        <v>4.9082408774349444</v>
      </c>
      <c r="Q18" s="33">
        <f>+base_des!Q18</f>
        <v>30.823050359424698</v>
      </c>
      <c r="R18" s="33">
        <f>+base_des!R18</f>
        <v>33.850736466193524</v>
      </c>
      <c r="S18" s="33">
        <f>+base_des!S18</f>
        <v>1.2236093385763709</v>
      </c>
      <c r="T18" s="33" t="e">
        <f>+base_des!T18</f>
        <v>#N/A</v>
      </c>
      <c r="U18" s="18">
        <f>+base_des!U18</f>
        <v>48.448797313379735</v>
      </c>
      <c r="V18" s="33">
        <f>+base_des!V18*100</f>
        <v>7.5139443062425926</v>
      </c>
      <c r="W18" s="33">
        <f>+base_des!W18*100</f>
        <v>6.4127396464596975</v>
      </c>
      <c r="X18" s="33">
        <f>+base_des!X18*100</f>
        <v>9.351284822555229</v>
      </c>
      <c r="Y18" s="33" t="e">
        <f>+base_des!Y18</f>
        <v>#N/A</v>
      </c>
      <c r="Z18" s="33" t="e">
        <f>+base_des!Z18</f>
        <v>#N/A</v>
      </c>
      <c r="AA18" s="33">
        <f>+base_des!AA18</f>
        <v>0</v>
      </c>
      <c r="AB18" s="33" t="e">
        <f>+base_des!AB18</f>
        <v>#N/A</v>
      </c>
      <c r="AC18" s="33">
        <f>+base_des!AC18</f>
        <v>0</v>
      </c>
      <c r="AD18" s="33"/>
      <c r="AE18" s="33">
        <f>+LN(base_des!AE18)</f>
        <v>2.8757439836326149</v>
      </c>
      <c r="AF18" s="33" t="e">
        <f>+(base_des!AF18)</f>
        <v>#N/A</v>
      </c>
      <c r="AG18" s="33" t="e">
        <f>+(base_des!AG18)</f>
        <v>#N/A</v>
      </c>
      <c r="AH18" s="33"/>
      <c r="AP18" s="18">
        <f>+base_des!AP18</f>
        <v>13.490928928732432</v>
      </c>
      <c r="AQ18" s="18">
        <f>+base_des!AQ18</f>
        <v>29.449780646019651</v>
      </c>
      <c r="AR18" s="18">
        <f>LN(base_des!AR18)</f>
        <v>4.4190198899162088</v>
      </c>
      <c r="AS18" s="18">
        <f>+base_des!AS18</f>
        <v>0</v>
      </c>
      <c r="AT18" s="33">
        <f>+LN(base_des!AT18)</f>
        <v>6.408299213680424</v>
      </c>
      <c r="AU18" s="28" t="e">
        <f>+base_des!AU18*100</f>
        <v>#N/A</v>
      </c>
      <c r="AV18" s="28" t="e">
        <f>+base_des!AV18*100</f>
        <v>#N/A</v>
      </c>
      <c r="AW18" s="28">
        <f>+base_des!AW18</f>
        <v>14.95601944674983</v>
      </c>
      <c r="AX18" s="28">
        <f>+base_des!AX18</f>
        <v>18.06432446021461</v>
      </c>
      <c r="AY18" s="28" t="e">
        <f>+base_des!AY18*100</f>
        <v>#N/A</v>
      </c>
      <c r="AZ18" s="28" t="e">
        <f>+base_des!AZ18*100</f>
        <v>#N/A</v>
      </c>
      <c r="BA18" s="28" t="e">
        <f>+base_des!BA18*100</f>
        <v>#N/A</v>
      </c>
      <c r="BB18" s="28" t="e">
        <f>+base_des!BB18*100</f>
        <v>#N/A</v>
      </c>
    </row>
    <row r="19" spans="1:56" x14ac:dyDescent="0.25">
      <c r="A19" s="3">
        <v>36312</v>
      </c>
      <c r="B19" s="33">
        <f>+LN(base_des!B19)</f>
        <v>4.7651437692873095</v>
      </c>
      <c r="C19" s="33">
        <f>+LN(base_des!C19)</f>
        <v>4.8173722259547986</v>
      </c>
      <c r="D19" s="33">
        <f>+base_des!D19*100</f>
        <v>12.811830415643799</v>
      </c>
      <c r="E19" s="33">
        <f>+base_des!E19*100</f>
        <v>5.9452019448098747</v>
      </c>
      <c r="F19" s="59">
        <f>+base_des!F19*100</f>
        <v>8.7331779067084891</v>
      </c>
      <c r="G19" s="33">
        <f>+LN(base_des!G19)</f>
        <v>4.5703720587594647</v>
      </c>
      <c r="H19" s="33">
        <f>+LN(base_des!H19)</f>
        <v>3.9600230017202431</v>
      </c>
      <c r="I19" s="33">
        <f>+LN(base_des!I19)</f>
        <v>4.1827730889729429</v>
      </c>
      <c r="J19" s="33">
        <f>+LN(base_des!J19)</f>
        <v>3.3569665607086825</v>
      </c>
      <c r="K19" s="33">
        <f>+base_des!K19</f>
        <v>29.242453475793607</v>
      </c>
      <c r="L19" s="33">
        <f>+LN(base_des!L19)</f>
        <v>4.06804498477391</v>
      </c>
      <c r="M19" s="33">
        <f>+base_des!M19</f>
        <v>16.165194637821649</v>
      </c>
      <c r="N19" s="33">
        <f>+LN(base_des!N19)</f>
        <v>4.2469665483285342</v>
      </c>
      <c r="O19" s="33">
        <f>+LN(base_des!O19)</f>
        <v>4.4806439694671862</v>
      </c>
      <c r="P19" s="33">
        <f>+LN(base_des!P19)</f>
        <v>4.9339395922939939</v>
      </c>
      <c r="Q19" s="33">
        <f>+base_des!Q19</f>
        <v>30.645549915578705</v>
      </c>
      <c r="R19" s="33">
        <f>+base_des!R19</f>
        <v>33.693867227459656</v>
      </c>
      <c r="S19" s="33">
        <f>+base_des!S19</f>
        <v>1.4095526578622211</v>
      </c>
      <c r="T19" s="33" t="e">
        <f>+base_des!T19</f>
        <v>#N/A</v>
      </c>
      <c r="U19" s="18">
        <f>+base_des!U19</f>
        <v>48.182650487734612</v>
      </c>
      <c r="V19" s="33">
        <f>+base_des!V19*100</f>
        <v>5.3662223700367884</v>
      </c>
      <c r="W19" s="33">
        <f>+base_des!W19*100</f>
        <v>3.2292402389787256</v>
      </c>
      <c r="X19" s="33">
        <f>+base_des!X19*100</f>
        <v>6.0875069268030657</v>
      </c>
      <c r="Y19" s="33" t="e">
        <f>+base_des!Y19</f>
        <v>#N/A</v>
      </c>
      <c r="Z19" s="33" t="e">
        <f>+base_des!Z19</f>
        <v>#N/A</v>
      </c>
      <c r="AA19" s="33">
        <f>+base_des!AA19</f>
        <v>0</v>
      </c>
      <c r="AB19" s="33" t="e">
        <f>+base_des!AB19</f>
        <v>#N/A</v>
      </c>
      <c r="AC19" s="33">
        <f>+base_des!AC19</f>
        <v>0</v>
      </c>
      <c r="AD19" s="33"/>
      <c r="AE19" s="33">
        <f>+LN(base_des!AE19)</f>
        <v>3.1834842680586739</v>
      </c>
      <c r="AF19" s="33" t="e">
        <f>+(base_des!AF19)</f>
        <v>#N/A</v>
      </c>
      <c r="AG19" s="33" t="e">
        <f>+(base_des!AG19)</f>
        <v>#N/A</v>
      </c>
      <c r="AH19" s="33"/>
      <c r="AP19" s="18">
        <f>+base_des!AP19</f>
        <v>13.789715845124965</v>
      </c>
      <c r="AQ19" s="18">
        <f>+base_des!AQ19</f>
        <v>30.74401905613075</v>
      </c>
      <c r="AR19" s="18">
        <f>LN(base_des!AR19)</f>
        <v>4.484512974215952</v>
      </c>
      <c r="AS19" s="18">
        <f>+base_des!AS19</f>
        <v>0</v>
      </c>
      <c r="AT19" s="33">
        <f>+LN(base_des!AT19)</f>
        <v>6.3268616853005524</v>
      </c>
      <c r="AU19" s="28" t="e">
        <f>+base_des!AU19*100</f>
        <v>#N/A</v>
      </c>
      <c r="AV19" s="28" t="e">
        <f>+base_des!AV19*100</f>
        <v>#N/A</v>
      </c>
      <c r="AW19" s="28">
        <f>+base_des!AW19</f>
        <v>15.493582768430089</v>
      </c>
      <c r="AX19" s="28">
        <f>+base_des!AX19</f>
        <v>19.565851480554837</v>
      </c>
      <c r="AY19" s="28" t="e">
        <f>+base_des!AY19*100</f>
        <v>#N/A</v>
      </c>
      <c r="AZ19" s="28" t="e">
        <f>+base_des!AZ19*100</f>
        <v>#N/A</v>
      </c>
      <c r="BA19" s="28" t="e">
        <f>+base_des!BA19*100</f>
        <v>#N/A</v>
      </c>
      <c r="BB19" s="28" t="e">
        <f>+base_des!BB19*100</f>
        <v>#N/A</v>
      </c>
    </row>
    <row r="20" spans="1:56" x14ac:dyDescent="0.25">
      <c r="A20" s="3">
        <v>36404</v>
      </c>
      <c r="B20" s="33">
        <f>+LN(base_des!B20)</f>
        <v>4.8958449969360158</v>
      </c>
      <c r="C20" s="33">
        <f>+LN(base_des!C20)</f>
        <v>4.9568116358238008</v>
      </c>
      <c r="D20" s="33">
        <f>+base_des!D20*100</f>
        <v>11.40572845446497</v>
      </c>
      <c r="E20" s="33">
        <f>+base_des!E20*100</f>
        <v>5.7934492179161134</v>
      </c>
      <c r="F20" s="59">
        <f>+base_des!F20*100</f>
        <v>8.7546988293625283</v>
      </c>
      <c r="G20" s="33">
        <f>+LN(base_des!G20)</f>
        <v>4.5615076635594525</v>
      </c>
      <c r="H20" s="33">
        <f>+LN(base_des!H20)</f>
        <v>4.0195959453951033</v>
      </c>
      <c r="I20" s="33">
        <f>+LN(base_des!I20)</f>
        <v>4.2475781640497248</v>
      </c>
      <c r="J20" s="33">
        <f>+LN(base_des!J20)</f>
        <v>3.527574391483399</v>
      </c>
      <c r="K20" s="33">
        <f>+base_des!K20</f>
        <v>28.68550195548627</v>
      </c>
      <c r="L20" s="33">
        <f>+LN(base_des!L20)</f>
        <v>4.0775830199764904</v>
      </c>
      <c r="M20" s="33">
        <f>+base_des!M20</f>
        <v>16.445069173511463</v>
      </c>
      <c r="N20" s="33">
        <f>+LN(base_des!N20)</f>
        <v>4.2852550754677461</v>
      </c>
      <c r="O20" s="33">
        <f>+LN(base_des!O20)</f>
        <v>4.5467416664672013</v>
      </c>
      <c r="P20" s="33">
        <f>+LN(base_des!P20)</f>
        <v>4.9375298415242979</v>
      </c>
      <c r="Q20" s="33">
        <f>+base_des!Q20</f>
        <v>29.697308502325782</v>
      </c>
      <c r="R20" s="33">
        <f>+base_des!R20</f>
        <v>33.046141531236003</v>
      </c>
      <c r="S20" s="33">
        <f>+base_des!S20</f>
        <v>1.1432105733450304</v>
      </c>
      <c r="T20" s="33" t="e">
        <f>+base_des!T20</f>
        <v>#N/A</v>
      </c>
      <c r="U20" s="18">
        <f>+base_des!U20</f>
        <v>48.421917873547393</v>
      </c>
      <c r="V20" s="33">
        <f>+base_des!V20*100</f>
        <v>4.5037619817003938</v>
      </c>
      <c r="W20" s="33">
        <f>+base_des!W20*100</f>
        <v>3.1368459544199201</v>
      </c>
      <c r="X20" s="33">
        <f>+base_des!X20*100</f>
        <v>5.971132760645026</v>
      </c>
      <c r="Y20" s="33" t="e">
        <f>+base_des!Y20</f>
        <v>#N/A</v>
      </c>
      <c r="Z20" s="33" t="e">
        <f>+base_des!Z20</f>
        <v>#N/A</v>
      </c>
      <c r="AA20" s="33">
        <f>+base_des!AA20</f>
        <v>0</v>
      </c>
      <c r="AB20" s="33" t="e">
        <f>+base_des!AB20</f>
        <v>#N/A</v>
      </c>
      <c r="AC20" s="33">
        <f>+base_des!AC20</f>
        <v>0</v>
      </c>
      <c r="AD20" s="33"/>
      <c r="AE20" s="33">
        <f>+LN(base_des!AE20)</f>
        <v>3.4426988986297742</v>
      </c>
      <c r="AF20" s="33" t="e">
        <f>+(base_des!AF20)</f>
        <v>#N/A</v>
      </c>
      <c r="AG20" s="33" t="e">
        <f>+(base_des!AG20)</f>
        <v>#N/A</v>
      </c>
      <c r="AH20" s="33"/>
      <c r="AP20" s="18">
        <f>+base_des!AP20</f>
        <v>14.036896552230207</v>
      </c>
      <c r="AQ20" s="18">
        <f>+base_des!AQ20</f>
        <v>30.825926260628627</v>
      </c>
      <c r="AR20" s="18">
        <f>LN(base_des!AR20)</f>
        <v>4.5258341303220222</v>
      </c>
      <c r="AS20" s="18">
        <f>+base_des!AS20</f>
        <v>0</v>
      </c>
      <c r="AT20" s="33">
        <f>+LN(base_des!AT20)</f>
        <v>6.5156101555950965</v>
      </c>
      <c r="AU20" s="28" t="e">
        <f>+base_des!AU20*100</f>
        <v>#N/A</v>
      </c>
      <c r="AV20" s="28" t="e">
        <f>+base_des!AV20*100</f>
        <v>#N/A</v>
      </c>
      <c r="AW20" s="28">
        <f>+base_des!AW20</f>
        <v>16.065278883873479</v>
      </c>
      <c r="AX20" s="28">
        <f>+base_des!AX20</f>
        <v>20.859277237280768</v>
      </c>
      <c r="AY20" s="28" t="e">
        <f>+base_des!AY20*100</f>
        <v>#N/A</v>
      </c>
      <c r="AZ20" s="28" t="e">
        <f>+base_des!AZ20*100</f>
        <v>#N/A</v>
      </c>
      <c r="BA20" s="28" t="e">
        <f>+base_des!BA20*100</f>
        <v>#N/A</v>
      </c>
      <c r="BB20" s="28" t="e">
        <f>+base_des!BB20*100</f>
        <v>#N/A</v>
      </c>
    </row>
    <row r="21" spans="1:56" x14ac:dyDescent="0.25">
      <c r="A21" s="3">
        <v>36495</v>
      </c>
      <c r="B21" s="33">
        <f>+LN(base_des!B21)</f>
        <v>4.9007662571004449</v>
      </c>
      <c r="C21" s="33">
        <f>+LN(base_des!C21)</f>
        <v>4.9752818240356254</v>
      </c>
      <c r="D21" s="33">
        <f>+base_des!D21*100</f>
        <v>8.1778553935417886</v>
      </c>
      <c r="E21" s="33">
        <f>+base_des!E21*100</f>
        <v>3.9332411379869425</v>
      </c>
      <c r="F21" s="59">
        <f>+base_des!F21*100</f>
        <v>7.289716293416304</v>
      </c>
      <c r="G21" s="33">
        <f>+LN(base_des!G21)</f>
        <v>4.560393271326725</v>
      </c>
      <c r="H21" s="33">
        <f>+LN(base_des!H21)</f>
        <v>4.0707338654125094</v>
      </c>
      <c r="I21" s="33">
        <f>+LN(base_des!I21)</f>
        <v>4.2710291728439369</v>
      </c>
      <c r="J21" s="33">
        <f>+LN(base_des!J21)</f>
        <v>3.6453946252733709</v>
      </c>
      <c r="K21" s="33">
        <f>+base_des!K21</f>
        <v>28.456589535585113</v>
      </c>
      <c r="L21" s="33">
        <f>+LN(base_des!L21)</f>
        <v>4.0997169612925086</v>
      </c>
      <c r="M21" s="33">
        <f>+base_des!M21</f>
        <v>16.797509189035502</v>
      </c>
      <c r="N21" s="33">
        <f>+LN(base_des!N21)</f>
        <v>4.3545261387786081</v>
      </c>
      <c r="O21" s="33">
        <f>+LN(base_des!O21)</f>
        <v>4.6159934617849947</v>
      </c>
      <c r="P21" s="33">
        <f>+LN(base_des!P21)</f>
        <v>4.990622660081744</v>
      </c>
      <c r="Q21" s="33">
        <f>+base_des!Q21</f>
        <v>27.852845975833674</v>
      </c>
      <c r="R21" s="33">
        <f>+base_des!R21</f>
        <v>33.655416923439979</v>
      </c>
      <c r="S21" s="33">
        <f>+base_des!S21</f>
        <v>1.3215791873252298</v>
      </c>
      <c r="T21" s="33" t="e">
        <f>+base_des!T21</f>
        <v>#N/A</v>
      </c>
      <c r="U21" s="18">
        <f>+base_des!U21</f>
        <v>48.238795744759138</v>
      </c>
      <c r="V21" s="33">
        <f>+base_des!V21*100</f>
        <v>3.7185661083968258</v>
      </c>
      <c r="W21" s="33">
        <f>+base_des!W21*100</f>
        <v>1.6754081988874292</v>
      </c>
      <c r="X21" s="33">
        <f>+base_des!X21*100</f>
        <v>4.0923932371222493</v>
      </c>
      <c r="Y21" s="33" t="e">
        <f>+base_des!Y21</f>
        <v>#N/A</v>
      </c>
      <c r="Z21" s="33" t="e">
        <f>+base_des!Z21</f>
        <v>#N/A</v>
      </c>
      <c r="AA21" s="33">
        <f>+base_des!AA21</f>
        <v>0</v>
      </c>
      <c r="AB21" s="33" t="e">
        <f>+base_des!AB21</f>
        <v>#N/A</v>
      </c>
      <c r="AC21" s="33">
        <f>+base_des!AC21</f>
        <v>0</v>
      </c>
      <c r="AD21" s="33"/>
      <c r="AE21" s="33">
        <f>+LN(base_des!AE21)</f>
        <v>3.5781227957313737</v>
      </c>
      <c r="AF21" s="33" t="e">
        <f>+(base_des!AF21)</f>
        <v>#N/A</v>
      </c>
      <c r="AG21" s="33" t="e">
        <f>+(base_des!AG21)</f>
        <v>#N/A</v>
      </c>
      <c r="AH21" s="33"/>
      <c r="AP21" s="18">
        <f>+base_des!AP21</f>
        <v>14.376496081083046</v>
      </c>
      <c r="AQ21" s="18">
        <f>+base_des!AQ21</f>
        <v>32.183943177198806</v>
      </c>
      <c r="AR21" s="18">
        <f>LN(base_des!AR21)</f>
        <v>4.5567763040267133</v>
      </c>
      <c r="AS21" s="18">
        <f>+base_des!AS21</f>
        <v>48.322112341403781</v>
      </c>
      <c r="AT21" s="33">
        <f>+LN(base_des!AT21)</f>
        <v>6.2640894693135989</v>
      </c>
      <c r="AU21" s="28" t="e">
        <f>+base_des!AU21*100</f>
        <v>#N/A</v>
      </c>
      <c r="AV21" s="28" t="e">
        <f>+base_des!AV21*100</f>
        <v>#N/A</v>
      </c>
      <c r="AW21" s="28">
        <f>+base_des!AW21</f>
        <v>17.035123153899214</v>
      </c>
      <c r="AX21" s="28">
        <f>+base_des!AX21</f>
        <v>22.142045664085643</v>
      </c>
      <c r="AY21" s="28" t="e">
        <f>+base_des!AY21*100</f>
        <v>#N/A</v>
      </c>
      <c r="AZ21" s="28" t="e">
        <f>+base_des!AZ21*100</f>
        <v>#N/A</v>
      </c>
      <c r="BA21" s="28" t="e">
        <f>+base_des!BA21*100</f>
        <v>#N/A</v>
      </c>
      <c r="BB21" s="28" t="e">
        <f>+base_des!BB21*100</f>
        <v>#N/A</v>
      </c>
    </row>
    <row r="22" spans="1:56" s="45" customFormat="1" x14ac:dyDescent="0.25">
      <c r="A22" s="44">
        <v>36586</v>
      </c>
      <c r="B22" s="45">
        <f>+LN(base_des!B22)</f>
        <v>4.8657106039828131</v>
      </c>
      <c r="C22" s="45">
        <f>+LN(base_des!C22)</f>
        <v>4.9494860367657729</v>
      </c>
      <c r="D22" s="45">
        <f>+base_des!D22*100</f>
        <v>3.2143056923415125</v>
      </c>
      <c r="E22" s="45">
        <f>+base_des!E22*100</f>
        <v>-0.59945179573477336</v>
      </c>
      <c r="F22" s="45">
        <f>+base_des!F22*100</f>
        <v>2.0889066725250816</v>
      </c>
      <c r="G22" s="45">
        <f>+LN(base_des!G22)</f>
        <v>4.5448536259892505</v>
      </c>
      <c r="H22" s="45">
        <f>+LN(base_des!H22)</f>
        <v>4.1413189721879133</v>
      </c>
      <c r="I22" s="45">
        <f>+LN(base_des!I22)</f>
        <v>4.3067402322603838</v>
      </c>
      <c r="J22" s="45">
        <f>+LN(base_des!J22)</f>
        <v>3.7525287841705821</v>
      </c>
      <c r="K22" s="45">
        <f>+base_des!K22</f>
        <v>28.642897985651452</v>
      </c>
      <c r="L22" s="45">
        <f>+LN(base_des!L22)</f>
        <v>4.1088048413117662</v>
      </c>
      <c r="M22" s="45">
        <f>+base_des!M22</f>
        <v>16.886459008716102</v>
      </c>
      <c r="N22" s="45">
        <f>+LN(base_des!N22)</f>
        <v>4.3446397342614231</v>
      </c>
      <c r="O22" s="45">
        <f>+LN(base_des!O22)</f>
        <v>4.6934436915777455</v>
      </c>
      <c r="P22" s="45">
        <f>+LN(base_des!P22)</f>
        <v>5.0174118237825756</v>
      </c>
      <c r="Q22" s="45">
        <f>+base_des!Q22</f>
        <v>25.299903386571003</v>
      </c>
      <c r="R22" s="45">
        <f>+base_des!R22</f>
        <v>32.869935335293299</v>
      </c>
      <c r="S22" s="45">
        <f>+base_des!S22</f>
        <v>1.4698583572198085</v>
      </c>
      <c r="T22" s="45">
        <f>+base_des!T22</f>
        <v>66.372416676422759</v>
      </c>
      <c r="U22" s="45">
        <f>+(base_des!U22)</f>
        <v>48.346638115736596</v>
      </c>
      <c r="V22" s="45">
        <f>+base_des!V22*100</f>
        <v>-1.2931524980288822</v>
      </c>
      <c r="W22" s="45">
        <f>+base_des!W22*100</f>
        <v>-3.1766046687724314</v>
      </c>
      <c r="X22" s="45">
        <f>+base_des!X22*100</f>
        <v>-0.44680499136391383</v>
      </c>
      <c r="Y22" s="45">
        <f>+base_des!Y22</f>
        <v>20.284864948099724</v>
      </c>
      <c r="Z22" s="45">
        <f>+base_des!Z22</f>
        <v>36.474405605443444</v>
      </c>
      <c r="AA22" s="45">
        <f>+base_des!AA22</f>
        <v>4.0196952227212117</v>
      </c>
      <c r="AB22" s="45">
        <f>+LN(base_des!AB22*100)</f>
        <v>4.6680090529939022</v>
      </c>
      <c r="AC22" s="45">
        <f>+(base_des!AC22)</f>
        <v>1.0575681073058769</v>
      </c>
      <c r="AD22" s="45">
        <f>+LN(base_des!AD22)</f>
        <v>3.7207717657356176</v>
      </c>
      <c r="AE22" s="45">
        <f>+LN(base_des!AE22)</f>
        <v>3.6749427563092478</v>
      </c>
      <c r="AF22" s="45">
        <f>+(base_des!AF22)</f>
        <v>-13.703240772359489</v>
      </c>
      <c r="AG22" s="45">
        <f>+(base_des!AG22)</f>
        <v>-27.115617858761581</v>
      </c>
      <c r="AH22" s="45">
        <f>+-LN(-base_des!AH22)</f>
        <v>-10.605417801210947</v>
      </c>
      <c r="AI22" s="45">
        <f>+(base_des!AI22)</f>
        <v>-2.357552330497882</v>
      </c>
      <c r="AJ22" s="45">
        <f>+LN(base_des!AJ22)</f>
        <v>4.172287390150653</v>
      </c>
      <c r="AK22" s="45">
        <f>+(base_des!AK22)</f>
        <v>16.189540657343681</v>
      </c>
      <c r="AL22" s="45">
        <f>+LN(base_des!AL22)</f>
        <v>4.7952416760385619</v>
      </c>
      <c r="AM22" s="45">
        <f>+LN(base_des!AM22*100)</f>
        <v>4.813046341698521</v>
      </c>
      <c r="AN22" s="45">
        <f>+base_des!AN22</f>
        <v>1.2047992608762077</v>
      </c>
      <c r="AO22" s="45">
        <f>+-LN(-base_des!AO22)</f>
        <v>-8.1629318673068987</v>
      </c>
      <c r="AP22" s="45">
        <f>+base_des!AP22</f>
        <v>14.418278605121545</v>
      </c>
      <c r="AQ22" s="45">
        <f>+base_des!AQ22</f>
        <v>32.397295859459632</v>
      </c>
      <c r="AR22" s="45">
        <f>LN(base_des!AR22)</f>
        <v>4.5591374035320307</v>
      </c>
      <c r="AS22" s="45">
        <f>+base_des!AS22</f>
        <v>48.297225615342555</v>
      </c>
      <c r="AT22" s="45">
        <f>+LN(base_des!AT22)</f>
        <v>6.1676886471458863</v>
      </c>
      <c r="AU22" s="45">
        <f>+base_des!AU22*100</f>
        <v>2.8693872990263491</v>
      </c>
      <c r="AV22" s="45">
        <f>+base_des!AV22*100</f>
        <v>0.36195399711436149</v>
      </c>
      <c r="AW22" s="45">
        <f>+base_des!AW22</f>
        <v>16.512357811137811</v>
      </c>
      <c r="AX22" s="45">
        <f>+base_des!AX22</f>
        <v>23.469413595280411</v>
      </c>
      <c r="AY22" s="45">
        <f>+base_des!AY22*100</f>
        <v>-4.3386814677186498</v>
      </c>
      <c r="AZ22" s="45">
        <f>+base_des!AZ22*100</f>
        <v>-6.7882035281688653</v>
      </c>
      <c r="BA22" s="45">
        <f>+base_des!BA22*100</f>
        <v>0.43213978831999622</v>
      </c>
      <c r="BB22" s="45">
        <f>+base_des!BB22*100</f>
        <v>-2.0173822721302193</v>
      </c>
      <c r="BC22" s="45">
        <f>+LN(base_des!BC22)</f>
        <v>5.837571491030161</v>
      </c>
      <c r="BD22" s="45">
        <f>+LN(base_des!BD22)</f>
        <v>4.6234514179650006</v>
      </c>
    </row>
    <row r="23" spans="1:56" x14ac:dyDescent="0.25">
      <c r="A23" s="3">
        <v>36678</v>
      </c>
      <c r="B23" s="33">
        <f>+LN(base_des!B23)</f>
        <v>4.8972540804092652</v>
      </c>
      <c r="C23" s="33">
        <f>+LN(base_des!C23)</f>
        <v>4.9832391809714007</v>
      </c>
      <c r="D23" s="33">
        <f>+base_des!D23*100</f>
        <v>2.4904540739517866</v>
      </c>
      <c r="E23" s="33">
        <f>+base_des!E23*100</f>
        <v>-1.4984925202079946</v>
      </c>
      <c r="F23" s="59">
        <f>+base_des!F23*100</f>
        <v>1.6656682680448176</v>
      </c>
      <c r="G23" s="33">
        <f>+LN(base_des!G23)</f>
        <v>4.5410317566569889</v>
      </c>
      <c r="H23" s="33">
        <f>+LN(base_des!H23)</f>
        <v>4.1226337298037459</v>
      </c>
      <c r="I23" s="33">
        <f>+LN(base_des!I23)</f>
        <v>4.3056015085838171</v>
      </c>
      <c r="J23" s="33">
        <f>+LN(base_des!J23)</f>
        <v>3.726587486617285</v>
      </c>
      <c r="K23" s="33">
        <f>+base_des!K23</f>
        <v>28.853773358151795</v>
      </c>
      <c r="L23" s="33">
        <f>+LN(base_des!L23)</f>
        <v>4.1144644670621497</v>
      </c>
      <c r="M23" s="33">
        <f>+base_des!M23</f>
        <v>16.926615701828279</v>
      </c>
      <c r="N23" s="33">
        <f>+LN(base_des!N23)</f>
        <v>4.317525877217391</v>
      </c>
      <c r="O23" s="33">
        <f>+LN(base_des!O23)</f>
        <v>4.7730308160562798</v>
      </c>
      <c r="P23" s="33">
        <f>+LN(base_des!P23)</f>
        <v>5.0166903861473839</v>
      </c>
      <c r="Q23" s="33">
        <f>+base_des!Q23</f>
        <v>23.993589376981358</v>
      </c>
      <c r="R23" s="33">
        <f>+base_des!R23</f>
        <v>31.584443961906096</v>
      </c>
      <c r="S23" s="33">
        <f>+base_des!S23</f>
        <v>1.4959421083071465</v>
      </c>
      <c r="T23" s="33">
        <f>+base_des!T23</f>
        <v>66.218387594204771</v>
      </c>
      <c r="U23" s="18">
        <f>+(base_des!U23)</f>
        <v>48.081052487637578</v>
      </c>
      <c r="V23" s="33">
        <f>+base_des!V23*100</f>
        <v>-3.1040785374345958</v>
      </c>
      <c r="W23" s="33">
        <f>+base_des!W23*100</f>
        <v>-4.0898056318808163</v>
      </c>
      <c r="X23" s="33">
        <f>+base_des!X23*100</f>
        <v>-1.3278635975543018</v>
      </c>
      <c r="Y23" s="33">
        <f>+base_des!Y23</f>
        <v>20.552538877195506</v>
      </c>
      <c r="Z23" s="33">
        <f>+base_des!Z23</f>
        <v>36.620609853001184</v>
      </c>
      <c r="AA23" s="33">
        <f>+base_des!AA23</f>
        <v>3.7613352816357666</v>
      </c>
      <c r="AB23" s="33">
        <f>+LN(base_des!AB23*100)</f>
        <v>4.679339480683816</v>
      </c>
      <c r="AC23" s="33">
        <f>+(base_des!AC23)</f>
        <v>1.0699741704897923</v>
      </c>
      <c r="AD23" s="33">
        <f>+LN(base_des!AD23)</f>
        <v>3.6981086183432201</v>
      </c>
      <c r="AE23" s="33">
        <f>+LN(base_des!AE23)</f>
        <v>3.6846536800538092</v>
      </c>
      <c r="AF23" s="33">
        <f>+(base_des!AF23)</f>
        <v>-13.275602839355169</v>
      </c>
      <c r="AG23" s="33">
        <f>+(base_des!AG23)</f>
        <v>-24.579157021823885</v>
      </c>
      <c r="AH23" s="33">
        <f>+-LN(-base_des!AH23)</f>
        <v>-10.487158626508688</v>
      </c>
      <c r="AI23" s="33">
        <f>+(base_des!AI23)</f>
        <v>-2.2735720245187094</v>
      </c>
      <c r="AJ23" s="18">
        <f>+LN(base_des!AJ23)</f>
        <v>4.2121949445288305</v>
      </c>
      <c r="AK23" s="33">
        <f>+(base_des!AK23)</f>
        <v>16.068070975805643</v>
      </c>
      <c r="AL23" s="33">
        <f>+LN(base_des!AL23)</f>
        <v>4.810498716157718</v>
      </c>
      <c r="AM23" s="18">
        <f>+LN(base_des!AM23*100)</f>
        <v>4.8307855277958671</v>
      </c>
      <c r="AN23" s="33">
        <f>+base_des!AN23</f>
        <v>1.2263621074040558</v>
      </c>
      <c r="AO23" s="45">
        <f>+-LN(-base_des!AO23)</f>
        <v>-8.1066119920449307</v>
      </c>
      <c r="AP23" s="18">
        <f>+base_des!AP23</f>
        <v>14.379168638727577</v>
      </c>
      <c r="AQ23" s="18">
        <f>+base_des!AQ23</f>
        <v>31.678166187290159</v>
      </c>
      <c r="AR23" s="18">
        <f>LN(base_des!AR23)</f>
        <v>4.5518090231416419</v>
      </c>
      <c r="AS23" s="18">
        <f>+base_des!AS23</f>
        <v>48.27091067987709</v>
      </c>
      <c r="AT23" s="33">
        <f>+LN(base_des!AT23)</f>
        <v>6.5819859044033331</v>
      </c>
      <c r="AU23" s="28">
        <f>+base_des!AU23*100</f>
        <v>5.0922526960363923</v>
      </c>
      <c r="AV23" s="28">
        <f>+base_des!AV23*100</f>
        <v>4.1996472079965264</v>
      </c>
      <c r="AW23" s="28">
        <f>+base_des!AW23</f>
        <v>15.715354708085044</v>
      </c>
      <c r="AX23" s="28">
        <f>+base_des!AX23</f>
        <v>24.912000050677825</v>
      </c>
      <c r="AY23" s="28">
        <f>+base_des!AY23*100</f>
        <v>-8.1284876541049176</v>
      </c>
      <c r="AZ23" s="28">
        <f>+base_des!AZ23*100</f>
        <v>-9.012534305684424</v>
      </c>
      <c r="BA23" s="28">
        <f>+base_des!BA23*100</f>
        <v>-0.90877092156209649</v>
      </c>
      <c r="BB23" s="28">
        <f>+base_des!BB23*100</f>
        <v>-1.7928175731416029</v>
      </c>
      <c r="BC23" s="18">
        <f>+LN(base_des!BC23)</f>
        <v>6.251868748287607</v>
      </c>
      <c r="BD23" s="18">
        <f>+LN(base_des!BD23)</f>
        <v>4.5952858790371547</v>
      </c>
    </row>
    <row r="24" spans="1:56" x14ac:dyDescent="0.25">
      <c r="A24" s="3">
        <v>36770</v>
      </c>
      <c r="B24" s="77">
        <f>+LN(base_des!B24)</f>
        <v>4.9585080626412301</v>
      </c>
      <c r="C24" s="77">
        <f>+LN(base_des!C24)</f>
        <v>5.0492784023211819</v>
      </c>
      <c r="D24" s="77">
        <f>+base_des!D24*100</f>
        <v>5.2701925931288418</v>
      </c>
      <c r="E24" s="77">
        <f>+base_des!E24*100</f>
        <v>7.995578734942832E-3</v>
      </c>
      <c r="F24" s="59">
        <f>+base_des!F24*100</f>
        <v>3.0609917627072436</v>
      </c>
      <c r="G24" s="77">
        <f>+LN(base_des!G24)</f>
        <v>4.4962535315976444</v>
      </c>
      <c r="H24" s="77">
        <f>+LN(base_des!H24)</f>
        <v>4.1415294502289894</v>
      </c>
      <c r="I24" s="77">
        <f>+LN(base_des!I24)</f>
        <v>4.3275368011891056</v>
      </c>
      <c r="J24" s="77">
        <f>+LN(base_des!J24)</f>
        <v>3.7899330897743004</v>
      </c>
      <c r="K24" s="77">
        <f>+base_des!K24</f>
        <v>29.03614880630791</v>
      </c>
      <c r="L24" s="77">
        <f>+LN(base_des!L24)</f>
        <v>4.1173099346722166</v>
      </c>
      <c r="M24" s="77">
        <f>+base_des!M24</f>
        <v>16.927656129901404</v>
      </c>
      <c r="N24" s="77">
        <f>+LN(base_des!N24)</f>
        <v>4.3194011499299796</v>
      </c>
      <c r="O24" s="77">
        <f>+LN(base_des!O24)</f>
        <v>4.8389266414195626</v>
      </c>
      <c r="P24" s="77">
        <f>+LN(base_des!P24)</f>
        <v>5.0210438070386223</v>
      </c>
      <c r="Q24" s="77">
        <f>+base_des!Q24</f>
        <v>22.895485731976514</v>
      </c>
      <c r="R24" s="77">
        <f>+base_des!R24</f>
        <v>31.036275144199266</v>
      </c>
      <c r="S24" s="77">
        <f>+base_des!S24</f>
        <v>1.6245136250804375</v>
      </c>
      <c r="T24" s="77">
        <f>+base_des!T24</f>
        <v>66.270208161313633</v>
      </c>
      <c r="U24" s="18">
        <f>+(base_des!U24)</f>
        <v>48.319815353926394</v>
      </c>
      <c r="V24" s="77">
        <f>+base_des!V24*100</f>
        <v>-1.5049490445888214</v>
      </c>
      <c r="W24" s="77">
        <f>+base_des!W24*100</f>
        <v>-2.7690063480473315</v>
      </c>
      <c r="X24" s="77">
        <f>+base_des!X24*100</f>
        <v>0.17004586159272694</v>
      </c>
      <c r="Y24" s="77">
        <f>+base_des!Y24</f>
        <v>20.820212806291288</v>
      </c>
      <c r="Z24" s="77">
        <f>+base_des!Z24</f>
        <v>36.766814100558925</v>
      </c>
      <c r="AA24" s="77">
        <f>+base_des!AA24</f>
        <v>4.030254689852284</v>
      </c>
      <c r="AB24" s="77">
        <f>+LN(base_des!AB24*100)</f>
        <v>4.6840566439149729</v>
      </c>
      <c r="AC24" s="77">
        <f>+(base_des!AC24)</f>
        <v>1.0776958729559785</v>
      </c>
      <c r="AD24" s="77">
        <f>+LN(base_des!AD24)</f>
        <v>3.7867871543585783</v>
      </c>
      <c r="AE24" s="77">
        <f>+LN(base_des!AE24)</f>
        <v>3.793546600407304</v>
      </c>
      <c r="AF24" s="77">
        <f>+(base_des!AF24)</f>
        <v>-13.324617050919334</v>
      </c>
      <c r="AG24" s="77">
        <f>+(base_des!AG24)</f>
        <v>-23.697863402226176</v>
      </c>
      <c r="AH24" s="77">
        <f>+-LN(-base_des!AH24)</f>
        <v>-10.445816636556657</v>
      </c>
      <c r="AI24" s="77">
        <f>+(base_des!AI24)</f>
        <v>-2.2512970232114871</v>
      </c>
      <c r="AJ24" s="18">
        <f>+LN(base_des!AJ24)</f>
        <v>4.3189912994613087</v>
      </c>
      <c r="AK24" s="77">
        <f>+(base_des!AK24)</f>
        <v>15.946601294267605</v>
      </c>
      <c r="AL24" s="77">
        <f>+LN(base_des!AL24)</f>
        <v>4.8031984822081144</v>
      </c>
      <c r="AM24" s="18">
        <f>+LN(base_des!AM24*100)</f>
        <v>4.8262018429609048</v>
      </c>
      <c r="AN24" s="77">
        <f>+base_des!AN24</f>
        <v>1.2207537133849204</v>
      </c>
      <c r="AO24" s="45">
        <f>+-LN(-base_des!AO24)</f>
        <v>-8.0919382491750618</v>
      </c>
      <c r="AP24" s="18">
        <f>+base_des!AP24</f>
        <v>14.331293087974997</v>
      </c>
      <c r="AQ24" s="18">
        <f>+base_des!AQ24</f>
        <v>31.22059744529998</v>
      </c>
      <c r="AR24" s="18">
        <f>LN(base_des!AR24)</f>
        <v>4.535239396531991</v>
      </c>
      <c r="AS24" s="18">
        <f>+base_des!AS24</f>
        <v>48.246142040641921</v>
      </c>
      <c r="AT24" s="77">
        <f>+LN(base_des!AT24)</f>
        <v>6.5542646514210041</v>
      </c>
      <c r="AU24" s="77">
        <f>+base_des!AU24*100</f>
        <v>5.7028168918455524</v>
      </c>
      <c r="AV24" s="77">
        <f>+base_des!AV24*100</f>
        <v>4.5346467975612148</v>
      </c>
      <c r="AW24" s="77">
        <f>+base_des!AW24</f>
        <v>15.467597356196015</v>
      </c>
      <c r="AX24" s="77">
        <f>+base_des!AX24</f>
        <v>26.097566207177557</v>
      </c>
      <c r="AY24" s="77">
        <f>+base_des!AY24*100</f>
        <v>-7.3667898994507794</v>
      </c>
      <c r="AZ24" s="77">
        <f>+base_des!AZ24*100</f>
        <v>-8.5208425543886221</v>
      </c>
      <c r="BA24" s="77">
        <f>+base_des!BA24*100</f>
        <v>-0.34446415755982063</v>
      </c>
      <c r="BB24" s="77">
        <f>+base_des!BB24*100</f>
        <v>-1.4985168124976633</v>
      </c>
      <c r="BC24" s="18">
        <f>+LN(base_des!BC24)</f>
        <v>6.224147495305278</v>
      </c>
      <c r="BD24" s="18">
        <f>+LN(base_des!BD24)</f>
        <v>4.6149583560077039</v>
      </c>
    </row>
    <row r="25" spans="1:56" x14ac:dyDescent="0.25">
      <c r="A25" s="3">
        <v>36861</v>
      </c>
      <c r="B25" s="77">
        <f>+LN(base_des!B25)</f>
        <v>4.9354379603321386</v>
      </c>
      <c r="C25" s="77">
        <f>+LN(base_des!C25)</f>
        <v>5.0358961165910499</v>
      </c>
      <c r="D25" s="77">
        <f>+base_des!D25*100</f>
        <v>6.1654039753798129</v>
      </c>
      <c r="E25" s="77">
        <f>+base_des!E25*100</f>
        <v>0.86596880101894591</v>
      </c>
      <c r="F25" s="59">
        <f>+base_des!F25*100</f>
        <v>3.9052860216968188</v>
      </c>
      <c r="G25" s="77">
        <f>+LN(base_des!G25)</f>
        <v>4.5039098821447698</v>
      </c>
      <c r="H25" s="77">
        <f>+LN(base_des!H25)</f>
        <v>4.1523058100634991</v>
      </c>
      <c r="I25" s="77">
        <f>+LN(base_des!I25)</f>
        <v>4.2952598467952106</v>
      </c>
      <c r="J25" s="77">
        <f>+LN(base_des!J25)</f>
        <v>3.8431361159094513</v>
      </c>
      <c r="K25" s="77">
        <f>+base_des!K25</f>
        <v>29.322418939235373</v>
      </c>
      <c r="L25" s="77">
        <f>+LN(base_des!L25)</f>
        <v>4.1184407873642455</v>
      </c>
      <c r="M25" s="77">
        <f>+base_des!M25</f>
        <v>16.923642667991906</v>
      </c>
      <c r="N25" s="77">
        <f>+LN(base_des!N25)</f>
        <v>4.3311191651316552</v>
      </c>
      <c r="O25" s="77">
        <f>+LN(base_des!O25)</f>
        <v>4.9087312694624936</v>
      </c>
      <c r="P25" s="77">
        <f>+LN(base_des!P25)</f>
        <v>5.0381479877117457</v>
      </c>
      <c r="Q25" s="77">
        <f>+base_des!Q25</f>
        <v>21.719549342745992</v>
      </c>
      <c r="R25" s="77">
        <f>+base_des!R25</f>
        <v>31.504026853935514</v>
      </c>
      <c r="S25" s="77">
        <f>+base_des!S25</f>
        <v>1.7157048192801165</v>
      </c>
      <c r="T25" s="77">
        <f>+base_des!T25</f>
        <v>66.22729168506963</v>
      </c>
      <c r="U25" s="18">
        <f>+(base_des!U25)</f>
        <v>49.079814929721159</v>
      </c>
      <c r="V25" s="77">
        <f>+base_des!V25*100</f>
        <v>-0.56421543213969194</v>
      </c>
      <c r="W25" s="77">
        <f>+base_des!W25*100</f>
        <v>-1.9471611014107326</v>
      </c>
      <c r="X25" s="77">
        <f>+base_des!X25*100</f>
        <v>0.99294281387471983</v>
      </c>
      <c r="Y25" s="77">
        <f>+base_des!Y25</f>
        <v>20.75147014522382</v>
      </c>
      <c r="Z25" s="77">
        <f>+base_des!Z25</f>
        <v>36.313983653836985</v>
      </c>
      <c r="AA25" s="77">
        <f>+base_des!AA25</f>
        <v>4.0528631620896549</v>
      </c>
      <c r="AB25" s="77">
        <f>+LN(base_des!AB25*100)</f>
        <v>4.6899931869208169</v>
      </c>
      <c r="AC25" s="77">
        <f>+(base_des!AC25)</f>
        <v>1.0835247125162049</v>
      </c>
      <c r="AD25" s="77">
        <f>+LN(base_des!AD25)</f>
        <v>3.7465012627555452</v>
      </c>
      <c r="AE25" s="77">
        <f>+LN(base_des!AE25)</f>
        <v>3.7763921381846011</v>
      </c>
      <c r="AF25" s="77">
        <f>+(base_des!AF25)</f>
        <v>-12.398492637825148</v>
      </c>
      <c r="AG25" s="77">
        <f>+(base_des!AG25)</f>
        <v>-22.315492872598409</v>
      </c>
      <c r="AH25" s="77">
        <f>+-LN(-base_des!AH25)</f>
        <v>-10.383690068943068</v>
      </c>
      <c r="AI25" s="77">
        <f>+(base_des!AI25)</f>
        <v>-2.1199718228968489</v>
      </c>
      <c r="AJ25" s="18">
        <f>+LN(base_des!AJ25)</f>
        <v>4.2625379542113775</v>
      </c>
      <c r="AK25" s="77">
        <f>+(base_des!AK25)</f>
        <v>15.562513508613158</v>
      </c>
      <c r="AL25" s="77">
        <f>+LN(base_des!AL25)</f>
        <v>4.8077863966583703</v>
      </c>
      <c r="AM25" s="18">
        <f>+LN(base_des!AM25*100)</f>
        <v>4.8334294797942041</v>
      </c>
      <c r="AN25" s="77">
        <f>+base_des!AN25</f>
        <v>1.2296088401600389</v>
      </c>
      <c r="AO25" s="45">
        <f>+-LN(-base_des!AO25)</f>
        <v>-8.0298116815614726</v>
      </c>
      <c r="AP25" s="18">
        <f>+base_des!AP25</f>
        <v>14.260849152070652</v>
      </c>
      <c r="AQ25" s="18">
        <f>+base_des!AQ25</f>
        <v>31.430109628902592</v>
      </c>
      <c r="AR25" s="18">
        <f>LN(base_des!AR25)</f>
        <v>4.5211985461693667</v>
      </c>
      <c r="AS25" s="18">
        <f>+base_des!AS25</f>
        <v>48.456269425284894</v>
      </c>
      <c r="AT25" s="77">
        <f>+LN(base_des!AT25)</f>
        <v>6.6491555647170371</v>
      </c>
      <c r="AU25" s="77">
        <f>+base_des!AU25*100</f>
        <v>6.8474379753466597</v>
      </c>
      <c r="AV25" s="77">
        <f>+base_des!AV25*100</f>
        <v>6.0996249100450539</v>
      </c>
      <c r="AW25" s="77">
        <f>+base_des!AW25</f>
        <v>15.510386661524796</v>
      </c>
      <c r="AX25" s="77">
        <f>+base_des!AX25</f>
        <v>27.636292181700579</v>
      </c>
      <c r="AY25" s="77">
        <f>+base_des!AY25*100</f>
        <v>-7.7725180030691146</v>
      </c>
      <c r="AZ25" s="77">
        <f>+base_des!AZ25*100</f>
        <v>-8.5268047218055667</v>
      </c>
      <c r="BA25" s="77">
        <f>+base_des!BA25*100</f>
        <v>-5.1197656748769305E-2</v>
      </c>
      <c r="BB25" s="77">
        <f>+base_des!BB25*100</f>
        <v>-0.80548437548522145</v>
      </c>
      <c r="BC25" s="18">
        <f>+LN(base_des!BC25)</f>
        <v>6.3190384086013118</v>
      </c>
      <c r="BD25" s="18">
        <f>+LN(base_des!BD25)</f>
        <v>4.5865478926883618</v>
      </c>
    </row>
    <row r="26" spans="1:56" x14ac:dyDescent="0.25">
      <c r="A26" s="3">
        <v>36951</v>
      </c>
      <c r="B26" s="77">
        <f>+LN(base_des!B26)</f>
        <v>4.9571049383237149</v>
      </c>
      <c r="C26" s="77">
        <f>+LN(base_des!C26)</f>
        <v>5.0532367038739929</v>
      </c>
      <c r="D26" s="77">
        <f>+base_des!D26*100</f>
        <v>8.6152944666596287</v>
      </c>
      <c r="E26" s="77">
        <f>+base_des!E26*100</f>
        <v>2.9965191228818355</v>
      </c>
      <c r="F26" s="59">
        <f>+base_des!F26*100</f>
        <v>4.7750228185980959</v>
      </c>
      <c r="G26" s="77">
        <f>+LN(base_des!G26)</f>
        <v>4.4998963453013419</v>
      </c>
      <c r="H26" s="77">
        <f>+LN(base_des!H26)</f>
        <v>4.1034896429390999</v>
      </c>
      <c r="I26" s="77">
        <f>+LN(base_des!I26)</f>
        <v>4.2612465860640949</v>
      </c>
      <c r="J26" s="77">
        <f>+LN(base_des!J26)</f>
        <v>3.7356222148745184</v>
      </c>
      <c r="K26" s="77">
        <f>+base_des!K26</f>
        <v>29.677002531873519</v>
      </c>
      <c r="L26" s="77">
        <f>+LN(base_des!L26)</f>
        <v>4.1273796310396493</v>
      </c>
      <c r="M26" s="77">
        <f>+base_des!M26</f>
        <v>17.006292903718258</v>
      </c>
      <c r="N26" s="77">
        <f>+LN(base_des!N26)</f>
        <v>4.3671344460531731</v>
      </c>
      <c r="O26" s="77">
        <f>+LN(base_des!O26)</f>
        <v>4.9706362637554857</v>
      </c>
      <c r="P26" s="77">
        <f>+LN(base_des!P26)</f>
        <v>5.0521962652895054</v>
      </c>
      <c r="Q26" s="77">
        <f>+base_des!Q26</f>
        <v>21.140227343630375</v>
      </c>
      <c r="R26" s="77">
        <f>+base_des!R26</f>
        <v>29.876579755177623</v>
      </c>
      <c r="S26" s="77">
        <f>+base_des!S26</f>
        <v>1.7603061138136373</v>
      </c>
      <c r="T26" s="77">
        <f>+base_des!T26</f>
        <v>66.121691763600211</v>
      </c>
      <c r="U26" s="18">
        <f>+(base_des!U26)</f>
        <v>48.391976780218556</v>
      </c>
      <c r="V26" s="77">
        <f>+base_des!V26*100</f>
        <v>1.1428813854650999</v>
      </c>
      <c r="W26" s="77">
        <f>+base_des!W26*100</f>
        <v>-0.25684991010979097</v>
      </c>
      <c r="X26" s="77">
        <f>+base_des!X26*100</f>
        <v>3.151551263657093</v>
      </c>
      <c r="Y26" s="77">
        <f>+base_des!Y26</f>
        <v>21.297803442075253</v>
      </c>
      <c r="Z26" s="77">
        <f>+base_des!Z26</f>
        <v>36.989991978289503</v>
      </c>
      <c r="AA26" s="77">
        <f>+base_des!AA26</f>
        <v>4.1775402312262084</v>
      </c>
      <c r="AB26" s="77">
        <f>+LN(base_des!AB26*100)</f>
        <v>4.6815882710264365</v>
      </c>
      <c r="AC26" s="77">
        <f>+(base_des!AC26)</f>
        <v>1.0736346882686005</v>
      </c>
      <c r="AD26" s="77">
        <f>+LN(base_des!AD26)</f>
        <v>3.6215576714892235</v>
      </c>
      <c r="AE26" s="77">
        <f>+LN(base_des!AE26)</f>
        <v>3.6306038392386828</v>
      </c>
      <c r="AF26" s="77">
        <f>+(base_des!AF26)</f>
        <v>-11.601242416198623</v>
      </c>
      <c r="AG26" s="77">
        <f>+(base_des!AG26)</f>
        <v>-23.037028373820053</v>
      </c>
      <c r="AH26" s="77">
        <f>+-LN(-base_des!AH26)</f>
        <v>-10.392111455700684</v>
      </c>
      <c r="AI26" s="77">
        <f>+(base_des!AI26)</f>
        <v>-1.9860147848075513</v>
      </c>
      <c r="AJ26" s="18">
        <f>+LN(base_des!AJ26)</f>
        <v>4.1437640846485682</v>
      </c>
      <c r="AK26" s="77">
        <f>+(base_des!AK26)</f>
        <v>15.69218853621425</v>
      </c>
      <c r="AL26" s="77">
        <f>+LN(base_des!AL26)</f>
        <v>4.8077623979383546</v>
      </c>
      <c r="AM26" s="18">
        <f>+LN(base_des!AM26*100)</f>
        <v>4.8229239429792337</v>
      </c>
      <c r="AN26" s="77">
        <f>+base_des!AN26</f>
        <v>1.2197830012193767</v>
      </c>
      <c r="AO26" s="45">
        <f>+-LN(-base_des!AO26)</f>
        <v>-7.9411386151326004</v>
      </c>
      <c r="AP26" s="18">
        <f>+base_des!AP26</f>
        <v>14.346224340148472</v>
      </c>
      <c r="AQ26" s="18">
        <f>+base_des!AQ26</f>
        <v>31.761319792609477</v>
      </c>
      <c r="AR26" s="18">
        <f>LN(base_des!AR26)</f>
        <v>4.5100891355389097</v>
      </c>
      <c r="AS26" s="18">
        <f>+base_des!AS26</f>
        <v>48.468474507549736</v>
      </c>
      <c r="AT26" s="77">
        <f>+LN(base_des!AT26)</f>
        <v>6.5017715581567721</v>
      </c>
      <c r="AU26" s="77">
        <f>+base_des!AU26*100</f>
        <v>6.2599351470759457</v>
      </c>
      <c r="AV26" s="77">
        <f>+base_des!AV26*100</f>
        <v>5.1388299199183418</v>
      </c>
      <c r="AW26" s="77">
        <f>+base_des!AW26</f>
        <v>16.012475085464125</v>
      </c>
      <c r="AX26" s="77">
        <f>+base_des!AX26</f>
        <v>29.28940226042101</v>
      </c>
      <c r="AY26" s="77">
        <f>+base_des!AY26*100</f>
        <v>-5.301176467345682</v>
      </c>
      <c r="AZ26" s="77">
        <f>+base_des!AZ26*100</f>
        <v>-6.4179651583054955</v>
      </c>
      <c r="BA26" s="77">
        <f>+base_des!BA26*100</f>
        <v>1.3620336775818531</v>
      </c>
      <c r="BB26" s="77">
        <f>+base_des!BB26*100</f>
        <v>0.24524498662203964</v>
      </c>
      <c r="BC26" s="18">
        <f>+LN(base_des!BC26)</f>
        <v>6.1716544020410469</v>
      </c>
      <c r="BD26" s="18">
        <f>+LN(base_des!BD26)</f>
        <v>4.5812652012404049</v>
      </c>
    </row>
    <row r="27" spans="1:56" x14ac:dyDescent="0.25">
      <c r="A27" s="3">
        <v>37043</v>
      </c>
      <c r="B27" s="77">
        <f>+LN(base_des!B27)</f>
        <v>4.9553543496631942</v>
      </c>
      <c r="C27" s="77">
        <f>+LN(base_des!C27)</f>
        <v>5.0641484642453571</v>
      </c>
      <c r="D27" s="77">
        <f>+base_des!D27*100</f>
        <v>10.55208198769817</v>
      </c>
      <c r="E27" s="77">
        <f>+base_des!E27*100</f>
        <v>3.6905026623738735</v>
      </c>
      <c r="F27" s="59">
        <f>+base_des!F27*100</f>
        <v>4.4478685136938978</v>
      </c>
      <c r="G27" s="77">
        <f>+LN(base_des!G27)</f>
        <v>4.5015254171097947</v>
      </c>
      <c r="H27" s="77">
        <f>+LN(base_des!H27)</f>
        <v>4.1375144487969759</v>
      </c>
      <c r="I27" s="77">
        <f>+LN(base_des!I27)</f>
        <v>4.2719510177590436</v>
      </c>
      <c r="J27" s="77">
        <f>+LN(base_des!J27)</f>
        <v>3.7839922435855895</v>
      </c>
      <c r="K27" s="77">
        <f>+base_des!K27</f>
        <v>30.045024488208337</v>
      </c>
      <c r="L27" s="77">
        <f>+LN(base_des!L27)</f>
        <v>4.132616731693016</v>
      </c>
      <c r="M27" s="77">
        <f>+base_des!M27</f>
        <v>17.022910069362911</v>
      </c>
      <c r="N27" s="77">
        <f>+LN(base_des!N27)</f>
        <v>4.4091292358357164</v>
      </c>
      <c r="O27" s="77">
        <f>+LN(base_des!O27)</f>
        <v>5.0173067559622773</v>
      </c>
      <c r="P27" s="77">
        <f>+LN(base_des!P27)</f>
        <v>5.0713860982412369</v>
      </c>
      <c r="Q27" s="77">
        <f>+base_des!Q27</f>
        <v>20.999366254247644</v>
      </c>
      <c r="R27" s="77">
        <f>+base_des!R27</f>
        <v>31.954034031625479</v>
      </c>
      <c r="S27" s="77">
        <f>+base_des!S27</f>
        <v>2.1618987402833918</v>
      </c>
      <c r="T27" s="77">
        <f>+base_des!T27</f>
        <v>66.005840898709579</v>
      </c>
      <c r="U27" s="18">
        <f>+(base_des!U27)</f>
        <v>48.088614970497851</v>
      </c>
      <c r="V27" s="77">
        <f>+base_des!V27*100</f>
        <v>1.8793181310611917</v>
      </c>
      <c r="W27" s="77">
        <f>+base_des!W27*100</f>
        <v>0.54790770879213913</v>
      </c>
      <c r="X27" s="77">
        <f>+base_des!X27*100</f>
        <v>3.8520895852395931</v>
      </c>
      <c r="Y27" s="77">
        <f>+base_des!Y27</f>
        <v>22.794306211731772</v>
      </c>
      <c r="Z27" s="77">
        <f>+base_des!Z27</f>
        <v>38.475081097387879</v>
      </c>
      <c r="AA27" s="77">
        <f>+base_des!AA27</f>
        <v>4.3369406890575641</v>
      </c>
      <c r="AB27" s="77">
        <f>+LN(base_des!AB27*100)</f>
        <v>4.6868546829563327</v>
      </c>
      <c r="AC27" s="77">
        <f>+(base_des!AC27)</f>
        <v>1.0806901805339961</v>
      </c>
      <c r="AD27" s="77">
        <f>+LN(base_des!AD27)</f>
        <v>3.6090257991308823</v>
      </c>
      <c r="AE27" s="77">
        <f>+LN(base_des!AE27)</f>
        <v>3.6751236664755274</v>
      </c>
      <c r="AF27" s="77">
        <f>+(base_des!AF27)</f>
        <v>-10.606607325230394</v>
      </c>
      <c r="AG27" s="77">
        <f>+(base_des!AG27)</f>
        <v>-24.989626036358104</v>
      </c>
      <c r="AH27" s="77">
        <f>+-LN(-base_des!AH27)</f>
        <v>-10.457472254147811</v>
      </c>
      <c r="AI27" s="77">
        <f>+(base_des!AI27)</f>
        <v>-1.8351756620450483</v>
      </c>
      <c r="AJ27" s="18">
        <f>+LN(base_des!AJ27)</f>
        <v>4.1808871224858963</v>
      </c>
      <c r="AK27" s="77">
        <f>+(base_des!AK27)</f>
        <v>15.680774885656113</v>
      </c>
      <c r="AL27" s="77">
        <f>+LN(base_des!AL27)</f>
        <v>4.8091533713851602</v>
      </c>
      <c r="AM27" s="18">
        <f>+LN(base_des!AM27*100)</f>
        <v>4.826661142176234</v>
      </c>
      <c r="AN27" s="77">
        <f>+base_des!AN27</f>
        <v>1.2243501020392131</v>
      </c>
      <c r="AO27" s="45">
        <f>+-LN(-base_des!AO27)</f>
        <v>-7.8461516795041515</v>
      </c>
      <c r="AP27" s="18">
        <f>+base_des!AP27</f>
        <v>14.371035432027579</v>
      </c>
      <c r="AQ27" s="18">
        <f>+base_des!AQ27</f>
        <v>32.273269951297138</v>
      </c>
      <c r="AR27" s="18">
        <f>LN(base_des!AR27)</f>
        <v>4.5003989701070406</v>
      </c>
      <c r="AS27" s="18">
        <f>+base_des!AS27</f>
        <v>48.469706607917338</v>
      </c>
      <c r="AT27" s="77">
        <f>+LN(base_des!AT27)</f>
        <v>6.3966915316288802</v>
      </c>
      <c r="AU27" s="77">
        <f>+base_des!AU27*100</f>
        <v>5.5927758780035752</v>
      </c>
      <c r="AV27" s="77">
        <f>+base_des!AV27*100</f>
        <v>4.7244733759877366</v>
      </c>
      <c r="AW27" s="77">
        <f>+base_des!AW27</f>
        <v>16.641848570765426</v>
      </c>
      <c r="AX27" s="77">
        <f>+base_des!AX27</f>
        <v>30.620587186789226</v>
      </c>
      <c r="AY27" s="77">
        <f>+base_des!AY27*100</f>
        <v>-3.6098223874108299</v>
      </c>
      <c r="AZ27" s="77">
        <f>+base_des!AZ27*100</f>
        <v>-4.4701457203764035</v>
      </c>
      <c r="BA27" s="77">
        <f>+base_des!BA27*100</f>
        <v>2.3887490411605983</v>
      </c>
      <c r="BB27" s="77">
        <f>+base_des!BB27*100</f>
        <v>1.5284257081950248</v>
      </c>
      <c r="BC27" s="18">
        <f>+LN(base_des!BC27)</f>
        <v>6.066574375513154</v>
      </c>
      <c r="BD27" s="18">
        <f>+LN(base_des!BD27)</f>
        <v>4.5989243130942272</v>
      </c>
    </row>
    <row r="28" spans="1:56" x14ac:dyDescent="0.25">
      <c r="A28" s="3">
        <v>37135</v>
      </c>
      <c r="B28" s="77">
        <f>+LN(base_des!B28)</f>
        <v>4.9416798132262398</v>
      </c>
      <c r="C28" s="77">
        <f>+LN(base_des!C28)</f>
        <v>5.0519001668826009</v>
      </c>
      <c r="D28" s="77">
        <f>+base_des!D28*100</f>
        <v>9.4686067094344786</v>
      </c>
      <c r="E28" s="77">
        <f>+base_des!E28*100</f>
        <v>3.2957140728764101</v>
      </c>
      <c r="F28" s="59">
        <f>+base_des!F28*100</f>
        <v>3.939875579534946</v>
      </c>
      <c r="G28" s="77">
        <f>+LN(base_des!G28)</f>
        <v>4.498796134190008</v>
      </c>
      <c r="H28" s="77">
        <f>+LN(base_des!H28)</f>
        <v>4.127545062620154</v>
      </c>
      <c r="I28" s="77">
        <f>+LN(base_des!I28)</f>
        <v>4.2243337792169626</v>
      </c>
      <c r="J28" s="77">
        <f>+LN(base_des!J28)</f>
        <v>3.7592274705300048</v>
      </c>
      <c r="K28" s="77">
        <f>+base_des!K28</f>
        <v>30.463252518239269</v>
      </c>
      <c r="L28" s="77">
        <f>+LN(base_des!L28)</f>
        <v>4.1397654421393799</v>
      </c>
      <c r="M28" s="77">
        <f>+base_des!M28</f>
        <v>17.081346420819557</v>
      </c>
      <c r="N28" s="77">
        <f>+LN(base_des!N28)</f>
        <v>4.4052835733843292</v>
      </c>
      <c r="O28" s="77">
        <f>+LN(base_des!O28)</f>
        <v>5.0627053444953534</v>
      </c>
      <c r="P28" s="77">
        <f>+LN(base_des!P28)</f>
        <v>5.0585661890657123</v>
      </c>
      <c r="Q28" s="77">
        <f>+base_des!Q28</f>
        <v>20.648368075143871</v>
      </c>
      <c r="R28" s="77">
        <f>+base_des!R28</f>
        <v>31.712328379682049</v>
      </c>
      <c r="S28" s="77">
        <f>+base_des!S28</f>
        <v>1.9414704970270698</v>
      </c>
      <c r="T28" s="77">
        <f>+base_des!T28</f>
        <v>65.961099573052877</v>
      </c>
      <c r="U28" s="18">
        <f>+(base_des!U28)</f>
        <v>47.976334267018416</v>
      </c>
      <c r="V28" s="77">
        <f>+base_des!V28*100</f>
        <v>1.2317189818722873</v>
      </c>
      <c r="W28" s="77">
        <f>+base_des!W28*100</f>
        <v>0.14532670456823826</v>
      </c>
      <c r="X28" s="77">
        <f>+base_des!X28*100</f>
        <v>3.40592252188614</v>
      </c>
      <c r="Y28" s="77">
        <f>+base_des!Y28</f>
        <v>23.148057011637427</v>
      </c>
      <c r="Z28" s="77">
        <f>+base_des!Z28</f>
        <v>39.003490953794959</v>
      </c>
      <c r="AA28" s="77">
        <f>+base_des!AA28</f>
        <v>4.5164269325065272</v>
      </c>
      <c r="AB28" s="77">
        <f>+LN(base_des!AB28*100)</f>
        <v>4.6789983195231697</v>
      </c>
      <c r="AC28" s="77">
        <f>+(base_des!AC28)</f>
        <v>1.0736668753503502</v>
      </c>
      <c r="AD28" s="77">
        <f>+LN(base_des!AD28)</f>
        <v>3.5518464089310751</v>
      </c>
      <c r="AE28" s="77">
        <f>+LN(base_des!AE28)</f>
        <v>3.5985781955624421</v>
      </c>
      <c r="AF28" s="77">
        <f>+(base_des!AF28)</f>
        <v>-8.9570554432858831</v>
      </c>
      <c r="AG28" s="77">
        <f>+(base_des!AG28)</f>
        <v>-24.343698724627398</v>
      </c>
      <c r="AH28" s="77">
        <f>+-LN(-base_des!AH28)</f>
        <v>-10.432272647252304</v>
      </c>
      <c r="AI28" s="77">
        <f>+(base_des!AI28)</f>
        <v>-1.5997287733326575</v>
      </c>
      <c r="AJ28" s="18">
        <f>+LN(base_des!AJ28)</f>
        <v>4.1974076978389068</v>
      </c>
      <c r="AK28" s="77">
        <f>+(base_des!AK28)</f>
        <v>15.855433942157529</v>
      </c>
      <c r="AL28" s="77">
        <f>+LN(base_des!AL28)</f>
        <v>4.7943668705037679</v>
      </c>
      <c r="AM28" s="18">
        <f>+LN(base_des!AM28*100)</f>
        <v>4.8144882464217016</v>
      </c>
      <c r="AN28" s="77">
        <f>+base_des!AN28</f>
        <v>1.2095365606489317</v>
      </c>
      <c r="AO28" s="45">
        <f>+-LN(-base_des!AO28)</f>
        <v>-7.7098337086979942</v>
      </c>
      <c r="AP28" s="18">
        <f>+base_des!AP28</f>
        <v>14.414039994181035</v>
      </c>
      <c r="AQ28" s="18">
        <f>+base_des!AQ28</f>
        <v>31.891606786504195</v>
      </c>
      <c r="AR28" s="18">
        <f>LN(base_des!AR28)</f>
        <v>4.50102467017284</v>
      </c>
      <c r="AS28" s="18">
        <f>+base_des!AS28</f>
        <v>48.381713092387038</v>
      </c>
      <c r="AT28" s="77">
        <f>+LN(base_des!AT28)</f>
        <v>6.3255619540061057</v>
      </c>
      <c r="AU28" s="77">
        <f>+base_des!AU28*100</f>
        <v>4.3162756240548328</v>
      </c>
      <c r="AV28" s="77">
        <f>+base_des!AV28*100</f>
        <v>4.4612800963308885</v>
      </c>
      <c r="AW28" s="77">
        <f>+base_des!AW28</f>
        <v>16.599254353434567</v>
      </c>
      <c r="AX28" s="77">
        <f>+base_des!AX28</f>
        <v>32.096041830172368</v>
      </c>
      <c r="AY28" s="77">
        <f>+base_des!AY28*100</f>
        <v>-3.9977355114478987</v>
      </c>
      <c r="AZ28" s="77">
        <f>+base_des!AZ28*100</f>
        <v>-3.8607988014953145</v>
      </c>
      <c r="BA28" s="77">
        <f>+base_des!BA28*100</f>
        <v>1.5889812210949206</v>
      </c>
      <c r="BB28" s="77">
        <f>+base_des!BB28*100</f>
        <v>1.7259179310475048</v>
      </c>
      <c r="BC28" s="18">
        <f>+LN(base_des!BC28)</f>
        <v>5.9954447978903795</v>
      </c>
      <c r="BD28" s="18">
        <f>+LN(base_des!BD28)</f>
        <v>4.5641751784528273</v>
      </c>
    </row>
    <row r="29" spans="1:56" x14ac:dyDescent="0.25">
      <c r="A29" s="3">
        <v>37226</v>
      </c>
      <c r="B29" s="77">
        <f>+LN(base_des!B29)</f>
        <v>4.9405931092278434</v>
      </c>
      <c r="C29" s="77">
        <f>+LN(base_des!C29)</f>
        <v>5.0444384992705809</v>
      </c>
      <c r="D29" s="77">
        <f>+base_des!D29*100</f>
        <v>8.1078732414599628</v>
      </c>
      <c r="E29" s="77">
        <f>+base_des!E29*100</f>
        <v>3.1918011138206248</v>
      </c>
      <c r="F29" s="59">
        <f>+base_des!F29*100</f>
        <v>3.3746425238776911</v>
      </c>
      <c r="G29" s="77">
        <f>+LN(base_des!G29)</f>
        <v>4.5500069665198746</v>
      </c>
      <c r="H29" s="77">
        <f>+LN(base_des!H29)</f>
        <v>4.054965155038869</v>
      </c>
      <c r="I29" s="77">
        <f>+LN(base_des!I29)</f>
        <v>4.1631017196331177</v>
      </c>
      <c r="J29" s="77">
        <f>+LN(base_des!J29)</f>
        <v>3.5947725550553757</v>
      </c>
      <c r="K29" s="77">
        <f>+base_des!K29</f>
        <v>30.401732899332291</v>
      </c>
      <c r="L29" s="77">
        <f>+LN(base_des!L29)</f>
        <v>4.1401194576156355</v>
      </c>
      <c r="M29" s="77">
        <f>+base_des!M29</f>
        <v>17.009629470980819</v>
      </c>
      <c r="N29" s="77">
        <f>+LN(base_des!N29)</f>
        <v>4.4260742729608484</v>
      </c>
      <c r="O29" s="77">
        <f>+LN(base_des!O29)</f>
        <v>5.1080629734221557</v>
      </c>
      <c r="P29" s="77">
        <f>+LN(base_des!P29)</f>
        <v>5.0725431985066569</v>
      </c>
      <c r="Q29" s="77">
        <f>+base_des!Q29</f>
        <v>20.402872539072877</v>
      </c>
      <c r="R29" s="77">
        <f>+base_des!R29</f>
        <v>31.094120114688202</v>
      </c>
      <c r="S29" s="77">
        <f>+base_des!S29</f>
        <v>2.3098888804349484</v>
      </c>
      <c r="T29" s="77">
        <f>+base_des!T29</f>
        <v>65.895579062932782</v>
      </c>
      <c r="U29" s="18">
        <f>+(base_des!U29)</f>
        <v>48.132247445713645</v>
      </c>
      <c r="V29" s="77">
        <f>+base_des!V29*100</f>
        <v>0.94695573909766573</v>
      </c>
      <c r="W29" s="77">
        <f>+base_des!W29*100</f>
        <v>0.12562700981590957</v>
      </c>
      <c r="X29" s="77">
        <f>+base_des!X29*100</f>
        <v>3.3292588708313975</v>
      </c>
      <c r="Y29" s="77">
        <f>+base_des!Y29</f>
        <v>23.983062295320707</v>
      </c>
      <c r="Z29" s="77">
        <f>+base_des!Z29</f>
        <v>39.909818346279977</v>
      </c>
      <c r="AA29" s="77">
        <f>+base_des!AA29</f>
        <v>4.4355202796034767</v>
      </c>
      <c r="AB29" s="77">
        <f>+LN(base_des!AB29*100)</f>
        <v>4.6754040666711267</v>
      </c>
      <c r="AC29" s="77">
        <f>+(base_des!AC29)</f>
        <v>1.0700855700237817</v>
      </c>
      <c r="AD29" s="77">
        <f>+LN(base_des!AD29)</f>
        <v>3.2953170343873492</v>
      </c>
      <c r="AE29" s="77">
        <f>+LN(base_des!AE29)</f>
        <v>3.3479373222691389</v>
      </c>
      <c r="AF29" s="77">
        <f>+(base_des!AF29)</f>
        <v>-7.4017105730486215</v>
      </c>
      <c r="AG29" s="77">
        <f>+(base_des!AG29)</f>
        <v>-25.473397985549092</v>
      </c>
      <c r="AH29" s="77">
        <f>+-LN(-base_des!AH29)</f>
        <v>-10.479788066766442</v>
      </c>
      <c r="AI29" s="77">
        <f>+(base_des!AI29)</f>
        <v>-1.3196055349891005</v>
      </c>
      <c r="AJ29" s="18">
        <f>+LN(base_des!AJ29)</f>
        <v>4.13992211997415</v>
      </c>
      <c r="AK29" s="77">
        <f>+(base_des!AK29)</f>
        <v>15.926756050959275</v>
      </c>
      <c r="AL29" s="77">
        <f>+LN(base_des!AL29)</f>
        <v>4.788424306720934</v>
      </c>
      <c r="AM29" s="18">
        <f>+LN(base_des!AM29*100)</f>
        <v>4.8111088679925329</v>
      </c>
      <c r="AN29" s="77">
        <f>+base_des!AN29</f>
        <v>1.2054559776870253</v>
      </c>
      <c r="AO29" s="45">
        <f>+-LN(-base_des!AO29)</f>
        <v>-7.5194862301919523</v>
      </c>
      <c r="AP29" s="18">
        <f>+base_des!AP29</f>
        <v>14.332889483644953</v>
      </c>
      <c r="AQ29" s="18">
        <f>+base_des!AQ29</f>
        <v>32.421199072432216</v>
      </c>
      <c r="AR29" s="18">
        <f>LN(base_des!AR29)</f>
        <v>4.5126027264300532</v>
      </c>
      <c r="AS29" s="18">
        <f>+base_des!AS29</f>
        <v>48.146261988950606</v>
      </c>
      <c r="AT29" s="77">
        <f>+LN(base_des!AT29)</f>
        <v>6.3164156128584699</v>
      </c>
      <c r="AU29" s="77">
        <f>+base_des!AU29*100</f>
        <v>3.642898411685902</v>
      </c>
      <c r="AV29" s="77">
        <f>+base_des!AV29*100</f>
        <v>4.7959196987600761</v>
      </c>
      <c r="AW29" s="77">
        <f>+base_des!AW29</f>
        <v>16.991283473331297</v>
      </c>
      <c r="AX29" s="77">
        <f>+base_des!AX29</f>
        <v>33.610660079479985</v>
      </c>
      <c r="AY29" s="77">
        <f>+base_des!AY29*100</f>
        <v>-4.7205194092514047</v>
      </c>
      <c r="AZ29" s="77">
        <f>+base_des!AZ29*100</f>
        <v>-3.6181928564330708</v>
      </c>
      <c r="BA29" s="77">
        <f>+base_des!BA29*100</f>
        <v>0.81533227529593244</v>
      </c>
      <c r="BB29" s="77">
        <f>+base_des!BB29*100</f>
        <v>1.9176588281142659</v>
      </c>
      <c r="BC29" s="18">
        <f>+LN(base_des!BC29)</f>
        <v>5.9862984567427437</v>
      </c>
      <c r="BD29" s="18">
        <f>+LN(base_des!BD29)</f>
        <v>4.4292327546864811</v>
      </c>
    </row>
    <row r="30" spans="1:56" x14ac:dyDescent="0.25">
      <c r="A30" s="3">
        <v>37316</v>
      </c>
      <c r="B30" s="77">
        <f>+LN(base_des!B30)</f>
        <v>4.888828470838706</v>
      </c>
      <c r="C30" s="77">
        <f>+LN(base_des!C30)</f>
        <v>5.0130857195140512</v>
      </c>
      <c r="D30" s="77">
        <f>+base_des!D30*100</f>
        <v>7.605812556110525</v>
      </c>
      <c r="E30" s="77">
        <f>+base_des!E30*100</f>
        <v>3.3542521891319454</v>
      </c>
      <c r="F30" s="59">
        <f>+base_des!F30*100</f>
        <v>3.9359521480162307</v>
      </c>
      <c r="G30" s="77">
        <f>+LN(base_des!G30)</f>
        <v>4.5733048045783251</v>
      </c>
      <c r="H30" s="77">
        <f>+LN(base_des!H30)</f>
        <v>4.1003442562025416</v>
      </c>
      <c r="I30" s="77">
        <f>+LN(base_des!I30)</f>
        <v>4.1593266385258616</v>
      </c>
      <c r="J30" s="77">
        <f>+LN(base_des!J30)</f>
        <v>3.6874817665589483</v>
      </c>
      <c r="K30" s="77">
        <f>+base_des!K30</f>
        <v>30.05006882707255</v>
      </c>
      <c r="L30" s="77">
        <f>+LN(base_des!L30)</f>
        <v>4.1359884273302363</v>
      </c>
      <c r="M30" s="77">
        <f>+base_des!M30</f>
        <v>16.898949635876988</v>
      </c>
      <c r="N30" s="77">
        <f>+LN(base_des!N30)</f>
        <v>4.406225150721002</v>
      </c>
      <c r="O30" s="77">
        <f>+LN(base_des!O30)</f>
        <v>5.1406211993942188</v>
      </c>
      <c r="P30" s="77">
        <f>+LN(base_des!P30)</f>
        <v>5.0444437553254238</v>
      </c>
      <c r="Q30" s="77">
        <f>+base_des!Q30</f>
        <v>24.946766705080879</v>
      </c>
      <c r="R30" s="77">
        <f>+base_des!R30</f>
        <v>31.71731900404059</v>
      </c>
      <c r="S30" s="77">
        <f>+base_des!S30</f>
        <v>2.0744499448761453</v>
      </c>
      <c r="T30" s="77">
        <f>+base_des!T30</f>
        <v>65.872515313841092</v>
      </c>
      <c r="U30" s="18">
        <f>+(base_des!U30)</f>
        <v>48.495651269073669</v>
      </c>
      <c r="V30" s="77">
        <f>+base_des!V30*100</f>
        <v>1.2484556068045549</v>
      </c>
      <c r="W30" s="77">
        <f>+base_des!W30*100</f>
        <v>0.46319640478151847</v>
      </c>
      <c r="X30" s="77">
        <f>+base_des!X30*100</f>
        <v>3.5144798529090693</v>
      </c>
      <c r="Y30" s="77">
        <f>+base_des!Y30</f>
        <v>23.032967179157872</v>
      </c>
      <c r="Z30" s="77">
        <f>+base_des!Z30</f>
        <v>38.535426215630622</v>
      </c>
      <c r="AA30" s="77">
        <f>+base_des!AA30</f>
        <v>4.3400089586400439</v>
      </c>
      <c r="AB30" s="77">
        <f>+LN(base_des!AB30*100)</f>
        <v>4.6926409938548046</v>
      </c>
      <c r="AC30" s="77">
        <f>+(base_des!AC30)</f>
        <v>1.0907492803128014</v>
      </c>
      <c r="AD30" s="77">
        <f>+LN(base_des!AD30)</f>
        <v>3.3646492221212116</v>
      </c>
      <c r="AE30" s="77">
        <f>+LN(base_des!AE30)</f>
        <v>3.4144813630828112</v>
      </c>
      <c r="AF30" s="77">
        <f>+(base_des!AF30)</f>
        <v>-6.80981184366268</v>
      </c>
      <c r="AG30" s="77">
        <f>+(base_des!AG30)</f>
        <v>-25.722712948480677</v>
      </c>
      <c r="AH30" s="77">
        <f>+-LN(-base_des!AH30)</f>
        <v>-10.496689248305721</v>
      </c>
      <c r="AI30" s="77">
        <f>+(base_des!AI30)</f>
        <v>-1.2218288650528322</v>
      </c>
      <c r="AJ30" s="18">
        <f>+LN(base_des!AJ30)</f>
        <v>4.0717312149668334</v>
      </c>
      <c r="AK30" s="77">
        <f>+(base_des!AK30)</f>
        <v>15.502459036472743</v>
      </c>
      <c r="AL30" s="77">
        <f>+LN(base_des!AL30)</f>
        <v>4.816019850883297</v>
      </c>
      <c r="AM30" s="18">
        <f>+LN(base_des!AM30*100)</f>
        <v>4.8283191661705471</v>
      </c>
      <c r="AN30" s="77">
        <f>+base_des!AN30</f>
        <v>1.2297781576543196</v>
      </c>
      <c r="AO30" s="45">
        <f>+-LN(-base_des!AO30)</f>
        <v>-7.4496636803641803</v>
      </c>
      <c r="AP30" s="18">
        <f>+base_des!AP30</f>
        <v>14.245806255261334</v>
      </c>
      <c r="AQ30" s="18">
        <f>+base_des!AQ30</f>
        <v>31.596206154919273</v>
      </c>
      <c r="AR30" s="18">
        <f>LN(base_des!AR30)</f>
        <v>4.531109007609639</v>
      </c>
      <c r="AS30" s="18">
        <f>+base_des!AS30</f>
        <v>48.172903728607366</v>
      </c>
      <c r="AT30" s="77">
        <f>+LN(base_des!AT30)</f>
        <v>6.3161061332396322</v>
      </c>
      <c r="AU30" s="77">
        <f>+base_des!AU30*100</f>
        <v>3.8109863617600714</v>
      </c>
      <c r="AV30" s="77">
        <f>+base_des!AV30*100</f>
        <v>5.059075760114351</v>
      </c>
      <c r="AW30" s="77">
        <f>+base_des!AW30</f>
        <v>16.689579457794107</v>
      </c>
      <c r="AX30" s="77">
        <f>+base_des!AX30</f>
        <v>34.814849231596327</v>
      </c>
      <c r="AY30" s="77">
        <f>+base_des!AY30*100</f>
        <v>-4.751319798258046</v>
      </c>
      <c r="AZ30" s="77">
        <f>+base_des!AZ30*100</f>
        <v>-3.5504510206547648</v>
      </c>
      <c r="BA30" s="77">
        <f>+base_des!BA30*100</f>
        <v>0.78281891809806048</v>
      </c>
      <c r="BB30" s="77">
        <f>+base_des!BB30*100</f>
        <v>1.9836876957013416</v>
      </c>
      <c r="BC30" s="18">
        <f>+LN(base_des!BC30)</f>
        <v>5.985988977123907</v>
      </c>
      <c r="BD30" s="18">
        <f>+LN(base_des!BD30)</f>
        <v>4.4730623618145229</v>
      </c>
    </row>
    <row r="31" spans="1:56" x14ac:dyDescent="0.25">
      <c r="A31" s="3">
        <v>37408</v>
      </c>
      <c r="B31" s="77">
        <f>+LN(base_des!B31)</f>
        <v>4.876568805495376</v>
      </c>
      <c r="C31" s="77">
        <f>+LN(base_des!C31)</f>
        <v>5.0140567101517899</v>
      </c>
      <c r="D31" s="77">
        <f>+base_des!D31*100</f>
        <v>7.8710586753500733</v>
      </c>
      <c r="E31" s="77">
        <f>+base_des!E31*100</f>
        <v>2.5635516236298672</v>
      </c>
      <c r="F31" s="59">
        <f>+base_des!F31*100</f>
        <v>3.0706075645876352</v>
      </c>
      <c r="G31" s="77">
        <f>+LN(base_des!G31)</f>
        <v>4.5870786939525434</v>
      </c>
      <c r="H31" s="77">
        <f>+LN(base_des!H31)</f>
        <v>4.1152349815870499</v>
      </c>
      <c r="I31" s="77">
        <f>+LN(base_des!I31)</f>
        <v>4.2127970044667888</v>
      </c>
      <c r="J31" s="77">
        <f>+LN(base_des!J31)</f>
        <v>3.7560733469884613</v>
      </c>
      <c r="K31" s="77">
        <f>+base_des!K31</f>
        <v>29.731725301823523</v>
      </c>
      <c r="L31" s="77">
        <f>+LN(base_des!L31)</f>
        <v>4.1396821261634935</v>
      </c>
      <c r="M31" s="77">
        <f>+base_des!M31</f>
        <v>16.904422590952812</v>
      </c>
      <c r="N31" s="77">
        <f>+LN(base_des!N31)</f>
        <v>4.4432558752366988</v>
      </c>
      <c r="O31" s="77">
        <f>+LN(base_des!O31)</f>
        <v>5.1758037304046027</v>
      </c>
      <c r="P31" s="77">
        <f>+LN(base_des!P31)</f>
        <v>5.0693382504351545</v>
      </c>
      <c r="Q31" s="77">
        <f>+base_des!Q31</f>
        <v>24.820863897777738</v>
      </c>
      <c r="R31" s="77">
        <f>+base_des!R31</f>
        <v>30.735744921245288</v>
      </c>
      <c r="S31" s="77">
        <f>+base_des!S31</f>
        <v>2.1886342414693005</v>
      </c>
      <c r="T31" s="77">
        <f>+base_des!T31</f>
        <v>66.085379617600537</v>
      </c>
      <c r="U31" s="18">
        <f>+(base_des!U31)</f>
        <v>49.082343108327173</v>
      </c>
      <c r="V31" s="77">
        <f>+base_des!V31*100</f>
        <v>0.86837077354413594</v>
      </c>
      <c r="W31" s="77">
        <f>+base_des!W31*100</f>
        <v>-0.31519404254152228</v>
      </c>
      <c r="X31" s="77">
        <f>+base_des!X31*100</f>
        <v>2.7168489730642342</v>
      </c>
      <c r="Y31" s="77">
        <f>+base_des!Y31</f>
        <v>22.095273861087421</v>
      </c>
      <c r="Z31" s="77">
        <f>+base_des!Z31</f>
        <v>37.12821757172032</v>
      </c>
      <c r="AA31" s="77">
        <f>+base_des!AA31</f>
        <v>4.3681973347086496</v>
      </c>
      <c r="AB31" s="77">
        <f>+LN(base_des!AB31*100)</f>
        <v>4.6708041863637257</v>
      </c>
      <c r="AC31" s="77">
        <f>+(base_des!AC31)</f>
        <v>1.0670790432130062</v>
      </c>
      <c r="AD31" s="77">
        <f>+LN(base_des!AD31)</f>
        <v>3.5204992103773578</v>
      </c>
      <c r="AE31" s="77">
        <f>+LN(base_des!AE31)</f>
        <v>3.5798033962507314</v>
      </c>
      <c r="AF31" s="77">
        <f>+(base_des!AF31)</f>
        <v>-6.6765773831135018</v>
      </c>
      <c r="AG31" s="77">
        <f>+(base_des!AG31)</f>
        <v>-25.868850407611134</v>
      </c>
      <c r="AH31" s="77">
        <f>+-LN(-base_des!AH31)</f>
        <v>-10.516047258791897</v>
      </c>
      <c r="AI31" s="77">
        <f>+(base_des!AI31)</f>
        <v>-1.2287703943615289</v>
      </c>
      <c r="AJ31" s="18">
        <f>+LN(base_des!AJ31)</f>
        <v>4.1740778941148013</v>
      </c>
      <c r="AK31" s="77">
        <f>+(base_des!AK31)</f>
        <v>15.032943710632896</v>
      </c>
      <c r="AL31" s="77">
        <f>+LN(base_des!AL31)</f>
        <v>4.7860437051771241</v>
      </c>
      <c r="AM31" s="18">
        <f>+LN(base_des!AM31*100)</f>
        <v>4.8005660350479493</v>
      </c>
      <c r="AN31" s="77">
        <f>+base_des!AN31</f>
        <v>1.1961172219199179</v>
      </c>
      <c r="AO31" s="45">
        <f>+-LN(-base_des!AO31)</f>
        <v>-7.4690216908503553</v>
      </c>
      <c r="AP31" s="18">
        <f>+base_des!AP31</f>
        <v>14.157779017433562</v>
      </c>
      <c r="AQ31" s="18">
        <f>+base_des!AQ31</f>
        <v>32.234163964347992</v>
      </c>
      <c r="AR31" s="18">
        <f>LN(base_des!AR31)</f>
        <v>4.5526396447137554</v>
      </c>
      <c r="AS31" s="18">
        <f>+base_des!AS31</f>
        <v>48.422444005753817</v>
      </c>
      <c r="AT31" s="77">
        <f>+LN(base_des!AT31)</f>
        <v>6.3170578998449649</v>
      </c>
      <c r="AU31" s="77">
        <f>+base_des!AU31*100</f>
        <v>3.9303343355371334</v>
      </c>
      <c r="AV31" s="77">
        <f>+base_des!AV31*100</f>
        <v>4.5725460264274709</v>
      </c>
      <c r="AW31" s="77">
        <f>+base_des!AW31</f>
        <v>17.236539783343378</v>
      </c>
      <c r="AX31" s="77">
        <f>+base_des!AX31</f>
        <v>35.857650782504379</v>
      </c>
      <c r="AY31" s="77">
        <f>+base_des!AY31*100</f>
        <v>-5.8112199089294876</v>
      </c>
      <c r="AZ31" s="77">
        <f>+base_des!AZ31*100</f>
        <v>-5.1732067285933159</v>
      </c>
      <c r="BA31" s="77">
        <f>+base_des!BA31*100</f>
        <v>-0.27181147678192463</v>
      </c>
      <c r="BB31" s="77">
        <f>+base_des!BB31*100</f>
        <v>0.36620170355424753</v>
      </c>
      <c r="BC31" s="18">
        <f>+LN(base_des!BC31)</f>
        <v>5.9869407437292388</v>
      </c>
      <c r="BD31" s="18">
        <f>+LN(base_des!BD31)</f>
        <v>4.5637233187577593</v>
      </c>
    </row>
    <row r="32" spans="1:56" x14ac:dyDescent="0.25">
      <c r="A32" s="3">
        <v>37500</v>
      </c>
      <c r="B32" s="77">
        <f>+LN(base_des!B32)</f>
        <v>4.9824983998629175</v>
      </c>
      <c r="C32" s="77">
        <f>+LN(base_des!C32)</f>
        <v>5.1420378594201228</v>
      </c>
      <c r="D32" s="77">
        <f>+base_des!D32*100</f>
        <v>6.8997894578933572</v>
      </c>
      <c r="E32" s="77">
        <f>+base_des!E32*100</f>
        <v>1.5756963851916828</v>
      </c>
      <c r="F32" s="59">
        <f>+base_des!F32*100</f>
        <v>1.7574405842309515</v>
      </c>
      <c r="G32" s="77">
        <f>+LN(base_des!G32)</f>
        <v>4.6167320112479606</v>
      </c>
      <c r="H32" s="77">
        <f>+LN(base_des!H32)</f>
        <v>4.1116073536842039</v>
      </c>
      <c r="I32" s="77">
        <f>+LN(base_des!I32)</f>
        <v>4.2549981187171424</v>
      </c>
      <c r="J32" s="77">
        <f>+LN(base_des!J32)</f>
        <v>3.798288376488081</v>
      </c>
      <c r="K32" s="77">
        <f>+base_des!K32</f>
        <v>29.320998147491835</v>
      </c>
      <c r="L32" s="77">
        <f>+LN(base_des!L32)</f>
        <v>4.1432584596630067</v>
      </c>
      <c r="M32" s="77">
        <f>+base_des!M32</f>
        <v>16.851194255930249</v>
      </c>
      <c r="N32" s="77">
        <f>+LN(base_des!N32)</f>
        <v>4.4776145595083836</v>
      </c>
      <c r="O32" s="77">
        <f>+LN(base_des!O32)</f>
        <v>5.2212888260314072</v>
      </c>
      <c r="P32" s="77">
        <f>+LN(base_des!P32)</f>
        <v>5.0921803090139823</v>
      </c>
      <c r="Q32" s="77">
        <f>+base_des!Q32</f>
        <v>26.556524316192242</v>
      </c>
      <c r="R32" s="77">
        <f>+base_des!R32</f>
        <v>31.430628769858863</v>
      </c>
      <c r="S32" s="77">
        <f>+base_des!S32</f>
        <v>2.9525722112259021</v>
      </c>
      <c r="T32" s="77">
        <f>+base_des!T32</f>
        <v>66.079343834266709</v>
      </c>
      <c r="U32" s="18">
        <f>+(base_des!U32)</f>
        <v>48.800718381133173</v>
      </c>
      <c r="V32" s="77">
        <f>+base_des!V32*100</f>
        <v>-0.38677337610879547</v>
      </c>
      <c r="W32" s="77">
        <f>+base_des!W32*100</f>
        <v>-1.3679042059777213</v>
      </c>
      <c r="X32" s="77">
        <f>+base_des!X32*100</f>
        <v>1.762312428792534</v>
      </c>
      <c r="Y32" s="77">
        <f>+base_des!Y32</f>
        <v>22.745100742679444</v>
      </c>
      <c r="Z32" s="77">
        <f>+base_des!Z32</f>
        <v>37.84783141068813</v>
      </c>
      <c r="AA32" s="77">
        <f>+base_des!AA32</f>
        <v>4.3601894132162169</v>
      </c>
      <c r="AB32" s="77">
        <f>+LN(base_des!AB32*100)</f>
        <v>4.6806280096330592</v>
      </c>
      <c r="AC32" s="77">
        <f>+(base_des!AC32)</f>
        <v>1.0786689604669115</v>
      </c>
      <c r="AD32" s="77">
        <f>+LN(base_des!AD32)</f>
        <v>3.6085042717258831</v>
      </c>
      <c r="AE32" s="77">
        <f>+LN(base_des!AE32)</f>
        <v>3.6231090353583237</v>
      </c>
      <c r="AF32" s="77">
        <f>+(base_des!AF32)</f>
        <v>-7.2190176201642071</v>
      </c>
      <c r="AG32" s="77">
        <f>+(base_des!AG32)</f>
        <v>-25.875123249725419</v>
      </c>
      <c r="AH32" s="77">
        <f>+-LN(-base_des!AH32)</f>
        <v>-10.501264910654658</v>
      </c>
      <c r="AI32" s="77">
        <f>+(base_des!AI32)</f>
        <v>-1.2290683543619574</v>
      </c>
      <c r="AJ32" s="18">
        <f>+LN(base_des!AJ32)</f>
        <v>4.239011697524802</v>
      </c>
      <c r="AK32" s="77">
        <f>+(base_des!AK32)</f>
        <v>15.102730668008684</v>
      </c>
      <c r="AL32" s="77">
        <f>+LN(base_des!AL32)</f>
        <v>4.7911916972936144</v>
      </c>
      <c r="AM32" s="18">
        <f>+LN(base_des!AM32*100)</f>
        <v>4.8082606871103017</v>
      </c>
      <c r="AN32" s="77">
        <f>+base_des!AN32</f>
        <v>1.2053564284221163</v>
      </c>
      <c r="AO32" s="45">
        <f>+-LN(-base_des!AO32)</f>
        <v>-7.4542393427131168</v>
      </c>
      <c r="AP32" s="18">
        <f>+base_des!AP32</f>
        <v>14.111118778223144</v>
      </c>
      <c r="AQ32" s="18">
        <f>+base_des!AQ32</f>
        <v>32.656178250337071</v>
      </c>
      <c r="AR32" s="18">
        <f>LN(base_des!AR32)</f>
        <v>4.5821626434342626</v>
      </c>
      <c r="AS32" s="18">
        <f>+base_des!AS32</f>
        <v>48.628273005757485</v>
      </c>
      <c r="AT32" s="77">
        <f>+LN(base_des!AT32)</f>
        <v>6.7418373115790526</v>
      </c>
      <c r="AU32" s="77">
        <f>+base_des!AU32*100</f>
        <v>6.093142882259639</v>
      </c>
      <c r="AV32" s="77">
        <f>+base_des!AV32*100</f>
        <v>6.4762104617031468</v>
      </c>
      <c r="AW32" s="77">
        <f>+base_des!AW32</f>
        <v>17.670703807997221</v>
      </c>
      <c r="AX32" s="77">
        <f>+base_des!AX32</f>
        <v>37.192871640145405</v>
      </c>
      <c r="AY32" s="77">
        <f>+base_des!AY32*100</f>
        <v>-9.3545022304518035</v>
      </c>
      <c r="AZ32" s="77">
        <f>+base_des!AZ32*100</f>
        <v>-8.9610125520072685</v>
      </c>
      <c r="BA32" s="77">
        <f>+base_des!BA32*100</f>
        <v>-0.88334500603370891</v>
      </c>
      <c r="BB32" s="77">
        <f>+base_des!BB32*100</f>
        <v>-0.48985532758917261</v>
      </c>
      <c r="BC32" s="18">
        <f>+LN(base_des!BC32)</f>
        <v>6.4117201554633265</v>
      </c>
      <c r="BD32" s="18">
        <f>+LN(base_des!BD32)</f>
        <v>4.5462057731380137</v>
      </c>
    </row>
    <row r="33" spans="1:56" x14ac:dyDescent="0.25">
      <c r="A33" s="3">
        <v>37591</v>
      </c>
      <c r="B33" s="77">
        <f>+LN(base_des!B33)</f>
        <v>5.0315533831190802</v>
      </c>
      <c r="C33" s="77">
        <f>+LN(base_des!C33)</f>
        <v>5.1879257094687148</v>
      </c>
      <c r="D33" s="77">
        <f>+base_des!D33*100</f>
        <v>7.0946022788618057</v>
      </c>
      <c r="E33" s="77">
        <f>+base_des!E33*100</f>
        <v>1.7218103174228672</v>
      </c>
      <c r="F33" s="59">
        <f>+base_des!F33*100</f>
        <v>0.9659388314043893</v>
      </c>
      <c r="G33" s="77">
        <f>+LN(base_des!G33)</f>
        <v>4.6298295735611408</v>
      </c>
      <c r="H33" s="77">
        <f>+LN(base_des!H33)</f>
        <v>4.0979714963050977</v>
      </c>
      <c r="I33" s="77">
        <f>+LN(base_des!I33)</f>
        <v>4.2557936254558966</v>
      </c>
      <c r="J33" s="77">
        <f>+LN(base_des!J33)</f>
        <v>3.7790738343965784</v>
      </c>
      <c r="K33" s="77">
        <f>+base_des!K33</f>
        <v>29.318376999143066</v>
      </c>
      <c r="L33" s="77">
        <f>+LN(base_des!L33)</f>
        <v>4.1356120315246967</v>
      </c>
      <c r="M33" s="77">
        <f>+base_des!M33</f>
        <v>16.681010792251584</v>
      </c>
      <c r="N33" s="77">
        <f>+LN(base_des!N33)</f>
        <v>4.4765634768063052</v>
      </c>
      <c r="O33" s="77">
        <f>+LN(base_des!O33)</f>
        <v>5.2569998870695143</v>
      </c>
      <c r="P33" s="77">
        <f>+LN(base_des!P33)</f>
        <v>5.0735088039608209</v>
      </c>
      <c r="Q33" s="77">
        <f>+base_des!Q33</f>
        <v>25.57781377400568</v>
      </c>
      <c r="R33" s="77">
        <f>+base_des!R33</f>
        <v>30.759136978961887</v>
      </c>
      <c r="S33" s="77">
        <f>+base_des!S33</f>
        <v>2.7781706213802528</v>
      </c>
      <c r="T33" s="77">
        <f>+base_des!T33</f>
        <v>66.142804478446877</v>
      </c>
      <c r="U33" s="18">
        <f>+(base_des!U33)</f>
        <v>49.109882071656799</v>
      </c>
      <c r="V33" s="77">
        <f>+base_des!V33*100</f>
        <v>-0.96504430143689035</v>
      </c>
      <c r="W33" s="77">
        <f>+base_des!W33*100</f>
        <v>-1.1824246731757748</v>
      </c>
      <c r="X33" s="77">
        <f>+base_des!X33*100</f>
        <v>1.8860493932452704</v>
      </c>
      <c r="Y33" s="77">
        <f>+base_des!Y33</f>
        <v>23.234241393653505</v>
      </c>
      <c r="Z33" s="77">
        <f>+base_des!Z33</f>
        <v>38.029608301667309</v>
      </c>
      <c r="AA33" s="77">
        <f>+base_des!AA33</f>
        <v>4.3353772871603331</v>
      </c>
      <c r="AB33" s="77">
        <f>+LN(base_des!AB33*100)</f>
        <v>4.6804221344605637</v>
      </c>
      <c r="AC33" s="77">
        <f>+(base_des!AC33)</f>
        <v>1.0806173488618398</v>
      </c>
      <c r="AD33" s="77">
        <f>+LN(base_des!AD33)</f>
        <v>3.5944085011707512</v>
      </c>
      <c r="AE33" s="77">
        <f>+LN(base_des!AE33)</f>
        <v>3.6036266517086335</v>
      </c>
      <c r="AF33" s="77">
        <f>+(base_des!AF33)</f>
        <v>-7.3277133382030648</v>
      </c>
      <c r="AG33" s="77">
        <f>+(base_des!AG33)</f>
        <v>-27.476671050225892</v>
      </c>
      <c r="AH33" s="77">
        <f>+-LN(-base_des!AH33)</f>
        <v>-10.534901417804138</v>
      </c>
      <c r="AI33" s="77">
        <f>+(base_des!AI33)</f>
        <v>-1.2244564122779236</v>
      </c>
      <c r="AJ33" s="18">
        <f>+LN(base_des!AJ33)</f>
        <v>4.2070640018261773</v>
      </c>
      <c r="AK33" s="77">
        <f>+(base_des!AK33)</f>
        <v>14.795366908013808</v>
      </c>
      <c r="AL33" s="77">
        <f>+LN(base_des!AL33)</f>
        <v>4.7873368515186314</v>
      </c>
      <c r="AM33" s="18">
        <f>+LN(base_des!AM33*100)</f>
        <v>4.8068332132789928</v>
      </c>
      <c r="AN33" s="77">
        <f>+base_des!AN33</f>
        <v>1.203637041145279</v>
      </c>
      <c r="AO33" s="45">
        <f>+-LN(-base_des!AO33)</f>
        <v>-7.4240610990430653</v>
      </c>
      <c r="AP33" s="18">
        <f>+base_des!AP33</f>
        <v>13.919879364865951</v>
      </c>
      <c r="AQ33" s="18">
        <f>+base_des!AQ33</f>
        <v>31.792218977399372</v>
      </c>
      <c r="AR33" s="18">
        <f>LN(base_des!AR33)</f>
        <v>4.6019706147224015</v>
      </c>
      <c r="AS33" s="18">
        <f>+base_des!AS33</f>
        <v>48.871657900240862</v>
      </c>
      <c r="AT33" s="77">
        <f>+LN(base_des!AT33)</f>
        <v>6.6597372185946817</v>
      </c>
      <c r="AU33" s="77">
        <f>+base_des!AU33*100</f>
        <v>6.3635402123265461</v>
      </c>
      <c r="AV33" s="77">
        <f>+base_des!AV33*100</f>
        <v>6.5762476593033137</v>
      </c>
      <c r="AW33" s="77">
        <f>+base_des!AW33</f>
        <v>17.509857948860986</v>
      </c>
      <c r="AX33" s="77">
        <f>+base_des!AX33</f>
        <v>38.198703298465716</v>
      </c>
      <c r="AY33" s="77">
        <f>+base_des!AY33*100</f>
        <v>-8.5161982347582725</v>
      </c>
      <c r="AZ33" s="77">
        <f>+base_des!AZ33*100</f>
        <v>-8.3231109143887601</v>
      </c>
      <c r="BA33" s="77">
        <f>+base_des!BA33*100</f>
        <v>-0.71273973673455782</v>
      </c>
      <c r="BB33" s="77">
        <f>+base_des!BB33*100</f>
        <v>-0.51965241636504622</v>
      </c>
      <c r="BC33" s="18">
        <f>+LN(base_des!BC33)</f>
        <v>6.3296200624789565</v>
      </c>
      <c r="BD33" s="18">
        <f>+LN(base_des!BD33)</f>
        <v>4.5778581825265583</v>
      </c>
    </row>
    <row r="34" spans="1:56" x14ac:dyDescent="0.25">
      <c r="A34" s="3">
        <v>37681</v>
      </c>
      <c r="B34" s="77">
        <f>+LN(base_des!B34)</f>
        <v>5.0753061411282268</v>
      </c>
      <c r="C34" s="77">
        <f>+LN(base_des!C34)</f>
        <v>5.2239131848080183</v>
      </c>
      <c r="D34" s="77">
        <f>+base_des!D34*100</f>
        <v>6.8421931133024527</v>
      </c>
      <c r="E34" s="77">
        <f>+base_des!E34*100</f>
        <v>1.9669586938002692</v>
      </c>
      <c r="F34" s="59">
        <f>+base_des!F34*100</f>
        <v>0.30234680268319547</v>
      </c>
      <c r="G34" s="77">
        <f>+LN(base_des!G34)</f>
        <v>4.6329885430451592</v>
      </c>
      <c r="H34" s="77">
        <f>+LN(base_des!H34)</f>
        <v>4.1449749563423186</v>
      </c>
      <c r="I34" s="77">
        <f>+LN(base_des!I34)</f>
        <v>4.2985208720539552</v>
      </c>
      <c r="J34" s="77">
        <f>+LN(base_des!J34)</f>
        <v>3.8989392604386346</v>
      </c>
      <c r="K34" s="77">
        <f>+base_des!K34</f>
        <v>29.436705481072149</v>
      </c>
      <c r="L34" s="77">
        <f>+LN(base_des!L34)</f>
        <v>4.1387651919934685</v>
      </c>
      <c r="M34" s="77">
        <f>+base_des!M34</f>
        <v>16.662139835611327</v>
      </c>
      <c r="N34" s="77">
        <f>+LN(base_des!N34)</f>
        <v>4.5294780010039126</v>
      </c>
      <c r="O34" s="77">
        <f>+LN(base_des!O34)</f>
        <v>5.3024894041056303</v>
      </c>
      <c r="P34" s="77">
        <f>+LN(base_des!P34)</f>
        <v>5.1141269933076714</v>
      </c>
      <c r="Q34" s="77">
        <f>+base_des!Q34</f>
        <v>22.541557989475741</v>
      </c>
      <c r="R34" s="77">
        <f>+base_des!R34</f>
        <v>31.558754380878351</v>
      </c>
      <c r="S34" s="77">
        <f>+base_des!S34</f>
        <v>3.2724607544676854</v>
      </c>
      <c r="T34" s="77">
        <f>+base_des!T34</f>
        <v>66.217157613463613</v>
      </c>
      <c r="U34" s="18">
        <f>+(base_des!U34)</f>
        <v>49.106605296321781</v>
      </c>
      <c r="V34" s="77">
        <f>+base_des!V34*100</f>
        <v>6.4035017967101204E-2</v>
      </c>
      <c r="W34" s="77">
        <f>+base_des!W34*100</f>
        <v>-0.93338185034321786</v>
      </c>
      <c r="X34" s="77">
        <f>+base_des!X34*100</f>
        <v>2.1331749164587022</v>
      </c>
      <c r="Y34" s="77">
        <f>+base_des!Y34</f>
        <v>24.440199654181576</v>
      </c>
      <c r="Z34" s="77">
        <f>+base_des!Z34</f>
        <v>39.823450535294448</v>
      </c>
      <c r="AA34" s="77">
        <f>+base_des!AA34</f>
        <v>4.585407550998446</v>
      </c>
      <c r="AB34" s="77">
        <f>+LN(base_des!AB34*100)</f>
        <v>4.680571814168613</v>
      </c>
      <c r="AC34" s="77">
        <f>+(base_des!AC34)</f>
        <v>1.0815904697922212</v>
      </c>
      <c r="AD34" s="77">
        <f>+LN(base_des!AD34)</f>
        <v>3.7652742778821522</v>
      </c>
      <c r="AE34" s="77">
        <f>+LN(base_des!AE34)</f>
        <v>3.743821162372226</v>
      </c>
      <c r="AF34" s="77">
        <f>+(base_des!AF34)</f>
        <v>-7.4880559073258395</v>
      </c>
      <c r="AG34" s="77">
        <f>+(base_des!AG34)</f>
        <v>-29.874690634240142</v>
      </c>
      <c r="AH34" s="77">
        <f>+-LN(-base_des!AH34)</f>
        <v>-10.577649336414261</v>
      </c>
      <c r="AI34" s="77">
        <f>+(base_des!AI34)</f>
        <v>-1.2696743519552061</v>
      </c>
      <c r="AJ34" s="18">
        <f>+LN(base_des!AJ34)</f>
        <v>4.1949505571599808</v>
      </c>
      <c r="AK34" s="77">
        <f>+(base_des!AK34)</f>
        <v>15.383250881112875</v>
      </c>
      <c r="AL34" s="77">
        <f>+LN(base_des!AL34)</f>
        <v>4.7948877526119391</v>
      </c>
      <c r="AM34" s="18">
        <f>+LN(base_des!AM34*100)</f>
        <v>4.8039542272397151</v>
      </c>
      <c r="AN34" s="77">
        <f>+base_des!AN34</f>
        <v>1.2039372314343675</v>
      </c>
      <c r="AO34" s="45">
        <f>+-LN(-base_des!AO34)</f>
        <v>-7.4193981333624945</v>
      </c>
      <c r="AP34" s="18">
        <f>+base_des!AP34</f>
        <v>13.822628114284342</v>
      </c>
      <c r="AQ34" s="18">
        <f>+base_des!AQ34</f>
        <v>32.627087034831042</v>
      </c>
      <c r="AR34" s="18">
        <f>LN(base_des!AR34)</f>
        <v>4.6168178756718552</v>
      </c>
      <c r="AS34" s="18">
        <f>+base_des!AS34</f>
        <v>49.024542120292089</v>
      </c>
      <c r="AT34" s="77">
        <f>+LN(base_des!AT34)</f>
        <v>6.4731395772294267</v>
      </c>
      <c r="AU34" s="77">
        <f>+base_des!AU34*100</f>
        <v>6.5398487630232038</v>
      </c>
      <c r="AV34" s="77">
        <f>+base_des!AV34*100</f>
        <v>6.1182788586260806</v>
      </c>
      <c r="AW34" s="77">
        <f>+base_des!AW34</f>
        <v>18.183975759441694</v>
      </c>
      <c r="AX34" s="77">
        <f>+base_des!AX34</f>
        <v>39.422813596686822</v>
      </c>
      <c r="AY34" s="77">
        <f>+base_des!AY34*100</f>
        <v>-6.180659865217347</v>
      </c>
      <c r="AZ34" s="77">
        <f>+base_des!AZ34*100</f>
        <v>-6.6091081069557136</v>
      </c>
      <c r="BA34" s="77">
        <f>+base_des!BA34*100</f>
        <v>0.29447471035201067</v>
      </c>
      <c r="BB34" s="77">
        <f>+base_des!BB34*100</f>
        <v>-0.13397353138635548</v>
      </c>
      <c r="BC34" s="18">
        <f>+LN(base_des!BC34)</f>
        <v>6.1430224211137014</v>
      </c>
      <c r="BD34" s="18">
        <f>+LN(base_des!BD34)</f>
        <v>4.6520969808639849</v>
      </c>
    </row>
    <row r="35" spans="1:56" x14ac:dyDescent="0.25">
      <c r="A35" s="3">
        <v>37773</v>
      </c>
      <c r="B35" s="77">
        <f>+LN(base_des!B35)</f>
        <v>5.0652720919274774</v>
      </c>
      <c r="C35" s="77">
        <f>+LN(base_des!C35)</f>
        <v>5.1782870546707525</v>
      </c>
      <c r="D35" s="77">
        <f>+base_des!D35*100</f>
        <v>6.3251480080682931</v>
      </c>
      <c r="E35" s="77">
        <f>+base_des!E35*100</f>
        <v>0.9744862748562344</v>
      </c>
      <c r="F35" s="59">
        <f>+base_des!F35*100</f>
        <v>0.15111303772272766</v>
      </c>
      <c r="G35" s="77">
        <f>+LN(base_des!G35)</f>
        <v>4.6462620672034882</v>
      </c>
      <c r="H35" s="77">
        <f>+LN(base_des!H35)</f>
        <v>4.0775983057707936</v>
      </c>
      <c r="I35" s="77">
        <f>+LN(base_des!I35)</f>
        <v>4.233576078116843</v>
      </c>
      <c r="J35" s="77">
        <f>+LN(base_des!J35)</f>
        <v>3.7563613447937501</v>
      </c>
      <c r="K35" s="77">
        <f>+base_des!K35</f>
        <v>29.534515132025952</v>
      </c>
      <c r="L35" s="77">
        <f>+LN(base_des!L35)</f>
        <v>4.1405774093305503</v>
      </c>
      <c r="M35" s="77">
        <f>+base_des!M35</f>
        <v>16.585916231382217</v>
      </c>
      <c r="N35" s="77">
        <f>+LN(base_des!N35)</f>
        <v>4.5119470658520191</v>
      </c>
      <c r="O35" s="77">
        <f>+LN(base_des!O35)</f>
        <v>5.3329501393680427</v>
      </c>
      <c r="P35" s="77">
        <f>+LN(base_des!P35)</f>
        <v>5.097964876546925</v>
      </c>
      <c r="Q35" s="77">
        <f>+base_des!Q35</f>
        <v>22.669393757599956</v>
      </c>
      <c r="R35" s="77">
        <f>+base_des!R35</f>
        <v>30.780509549146227</v>
      </c>
      <c r="S35" s="77">
        <f>+base_des!S35</f>
        <v>3.1966651701072477</v>
      </c>
      <c r="T35" s="77">
        <f>+base_des!T35</f>
        <v>66.202205415511514</v>
      </c>
      <c r="U35" s="18">
        <f>+(base_des!U35)</f>
        <v>48.468015448419024</v>
      </c>
      <c r="V35" s="77">
        <f>+base_des!V35*100</f>
        <v>-1.1131722260405486</v>
      </c>
      <c r="W35" s="77">
        <f>+base_des!W35*100</f>
        <v>-2.0405545420896232</v>
      </c>
      <c r="X35" s="77">
        <f>+base_des!X35*100</f>
        <v>1.1438478601567437</v>
      </c>
      <c r="Y35" s="77">
        <f>+base_des!Y35</f>
        <v>25.288878928021031</v>
      </c>
      <c r="Z35" s="77">
        <f>+base_des!Z35</f>
        <v>41.127673669338641</v>
      </c>
      <c r="AA35" s="77">
        <f>+base_des!AA35</f>
        <v>4.5667311380366717</v>
      </c>
      <c r="AB35" s="77">
        <f>+LN(base_des!AB35*100)</f>
        <v>4.6666027768433835</v>
      </c>
      <c r="AC35" s="77">
        <f>+(base_des!AC35)</f>
        <v>1.0655990318891855</v>
      </c>
      <c r="AD35" s="77">
        <f>+LN(base_des!AD35)</f>
        <v>3.6025207531479615</v>
      </c>
      <c r="AE35" s="77">
        <f>+LN(base_des!AE35)</f>
        <v>3.5749477167975945</v>
      </c>
      <c r="AF35" s="77">
        <f>+(base_des!AF35)</f>
        <v>-7.1889031066366194</v>
      </c>
      <c r="AG35" s="77">
        <f>+(base_des!AG35)</f>
        <v>-30.967762915780135</v>
      </c>
      <c r="AH35" s="77">
        <f>+-LN(-base_des!AH35)</f>
        <v>-10.58376321970557</v>
      </c>
      <c r="AI35" s="77">
        <f>+(base_des!AI35)</f>
        <v>-1.3137105674428602</v>
      </c>
      <c r="AJ35" s="18">
        <f>+LN(base_des!AJ35)</f>
        <v>4.1563525592573445</v>
      </c>
      <c r="AK35" s="77">
        <f>+(base_des!AK35)</f>
        <v>15.838794741317608</v>
      </c>
      <c r="AL35" s="77">
        <f>+LN(base_des!AL35)</f>
        <v>4.7847393040427626</v>
      </c>
      <c r="AM35" s="18">
        <f>+LN(base_des!AM35*100)</f>
        <v>4.7960259755788082</v>
      </c>
      <c r="AN35" s="77">
        <f>+base_des!AN35</f>
        <v>1.1944298523272485</v>
      </c>
      <c r="AO35" s="45">
        <f>+-LN(-base_des!AO35)</f>
        <v>-7.4236720897317978</v>
      </c>
      <c r="AP35" s="18">
        <f>+base_des!AP35</f>
        <v>13.764513137543311</v>
      </c>
      <c r="AQ35" s="18">
        <f>+base_des!AQ35</f>
        <v>31.924745743698775</v>
      </c>
      <c r="AR35" s="18">
        <f>LN(base_des!AR35)</f>
        <v>4.6315441663815538</v>
      </c>
      <c r="AS35" s="18">
        <f>+base_des!AS35</f>
        <v>48.867510457948576</v>
      </c>
      <c r="AT35" s="77">
        <f>+LN(base_des!AT35)</f>
        <v>6.185142134583872</v>
      </c>
      <c r="AU35" s="77">
        <f>+base_des!AU35*100</f>
        <v>5.8668570714231372</v>
      </c>
      <c r="AV35" s="77">
        <f>+base_des!AV35*100</f>
        <v>6.5777655075389685</v>
      </c>
      <c r="AW35" s="77">
        <f>+base_des!AW35</f>
        <v>17.759069856366704</v>
      </c>
      <c r="AX35" s="77">
        <f>+base_des!AX35</f>
        <v>40.395222146367971</v>
      </c>
      <c r="AY35" s="77">
        <f>+base_des!AY35*100</f>
        <v>-4.5965988039713039</v>
      </c>
      <c r="AZ35" s="77">
        <f>+base_des!AZ35*100</f>
        <v>-3.9401268912624037</v>
      </c>
      <c r="BA35" s="77">
        <f>+base_des!BA35*100</f>
        <v>0.25822082084832054</v>
      </c>
      <c r="BB35" s="77">
        <f>+base_des!BB35*100</f>
        <v>0.91469273355722081</v>
      </c>
      <c r="BC35" s="18">
        <f>+LN(base_des!BC35)</f>
        <v>5.8550249784681467</v>
      </c>
      <c r="BD35" s="18">
        <f>+LN(base_des!BD35)</f>
        <v>4.5381526537942261</v>
      </c>
    </row>
    <row r="36" spans="1:56" x14ac:dyDescent="0.25">
      <c r="A36" s="3">
        <v>37865</v>
      </c>
      <c r="B36" s="77">
        <f>+LN(base_des!B36)</f>
        <v>5.0649562465658562</v>
      </c>
      <c r="C36" s="77">
        <f>+LN(base_des!C36)</f>
        <v>5.1751179448784868</v>
      </c>
      <c r="D36" s="77">
        <f>+base_des!D36*100</f>
        <v>7.1511612573512906</v>
      </c>
      <c r="E36" s="77">
        <f>+base_des!E36*100</f>
        <v>1.7513576645383222</v>
      </c>
      <c r="F36" s="59">
        <f>+base_des!F36*100</f>
        <v>0.63439127127795647</v>
      </c>
      <c r="G36" s="77">
        <f>+LN(base_des!G36)</f>
        <v>4.6691040070046803</v>
      </c>
      <c r="H36" s="77">
        <f>+LN(base_des!H36)</f>
        <v>4.1367341882837874</v>
      </c>
      <c r="I36" s="77">
        <f>+LN(base_des!I36)</f>
        <v>4.2330105126146194</v>
      </c>
      <c r="J36" s="77">
        <f>+LN(base_des!J36)</f>
        <v>3.8575935216521891</v>
      </c>
      <c r="K36" s="77">
        <f>+base_des!K36</f>
        <v>30.241080211672262</v>
      </c>
      <c r="L36" s="77">
        <f>+LN(base_des!L36)</f>
        <v>4.1418460887224544</v>
      </c>
      <c r="M36" s="77">
        <f>+base_des!M36</f>
        <v>16.508005457153917</v>
      </c>
      <c r="N36" s="77">
        <f>+LN(base_des!N36)</f>
        <v>4.5124092677922736</v>
      </c>
      <c r="O36" s="77">
        <f>+LN(base_des!O36)</f>
        <v>5.3523340332894529</v>
      </c>
      <c r="P36" s="77">
        <f>+LN(base_des!P36)</f>
        <v>5.1257538658740778</v>
      </c>
      <c r="Q36" s="77">
        <f>+base_des!Q36</f>
        <v>22.352979651477288</v>
      </c>
      <c r="R36" s="77">
        <f>+base_des!R36</f>
        <v>30.030823209645423</v>
      </c>
      <c r="S36" s="77">
        <f>+base_des!S36</f>
        <v>3.3301733835543037</v>
      </c>
      <c r="T36" s="77">
        <f>+base_des!T36</f>
        <v>66.269638468310134</v>
      </c>
      <c r="U36" s="18">
        <f>+(base_des!U36)</f>
        <v>49.446558539216845</v>
      </c>
      <c r="V36" s="77">
        <f>+base_des!V36*100</f>
        <v>-0.62447188734411352</v>
      </c>
      <c r="W36" s="77">
        <f>+base_des!W36*100</f>
        <v>-1.1150963387148938</v>
      </c>
      <c r="X36" s="77">
        <f>+base_des!X36*100</f>
        <v>1.9290201128279172</v>
      </c>
      <c r="Y36" s="77">
        <f>+base_des!Y36</f>
        <v>25.797252268780866</v>
      </c>
      <c r="Z36" s="77">
        <f>+base_des!Z36</f>
        <v>40.761813573412859</v>
      </c>
      <c r="AA36" s="77">
        <f>+base_des!AA36</f>
        <v>4.6378606450683213</v>
      </c>
      <c r="AB36" s="77">
        <f>+LN(base_des!AB36*100)</f>
        <v>4.6669512905049704</v>
      </c>
      <c r="AC36" s="77">
        <f>+(base_des!AC36)</f>
        <v>1.0656823821033592</v>
      </c>
      <c r="AD36" s="77">
        <f>+LN(base_des!AD36)</f>
        <v>3.6736806795375112</v>
      </c>
      <c r="AE36" s="77">
        <f>+LN(base_des!AE36)</f>
        <v>3.653188756866995</v>
      </c>
      <c r="AF36" s="77">
        <f>+(base_des!AF36)</f>
        <v>-6.6375496775883418</v>
      </c>
      <c r="AG36" s="77">
        <f>+(base_des!AG36)</f>
        <v>-31.648012995041423</v>
      </c>
      <c r="AH36" s="77">
        <f>+-LN(-base_des!AH36)</f>
        <v>-10.601189144917857</v>
      </c>
      <c r="AI36" s="77">
        <f>+(base_des!AI36)</f>
        <v>-1.265920519801657</v>
      </c>
      <c r="AJ36" s="18">
        <f>+LN(base_des!AJ36)</f>
        <v>4.223198945281041</v>
      </c>
      <c r="AK36" s="77">
        <f>+(base_des!AK36)</f>
        <v>14.964561304631996</v>
      </c>
      <c r="AL36" s="77">
        <f>+LN(base_des!AL36)</f>
        <v>4.7868546418927673</v>
      </c>
      <c r="AM36" s="18">
        <f>+LN(base_des!AM36*100)</f>
        <v>4.8006393371056593</v>
      </c>
      <c r="AN36" s="77">
        <f>+base_des!AN36</f>
        <v>1.1999529192109699</v>
      </c>
      <c r="AO36" s="45">
        <f>+-LN(-base_des!AO36)</f>
        <v>-7.382313320049656</v>
      </c>
      <c r="AP36" s="18">
        <f>+base_des!AP36</f>
        <v>13.646218336887758</v>
      </c>
      <c r="AQ36" s="18">
        <f>+base_des!AQ36</f>
        <v>32.630969360517447</v>
      </c>
      <c r="AR36" s="18">
        <f>LN(base_des!AR36)</f>
        <v>4.644713469572201</v>
      </c>
      <c r="AS36" s="18">
        <f>+base_des!AS36</f>
        <v>49.031164922365782</v>
      </c>
      <c r="AT36" s="77">
        <f>+LN(base_des!AT36)</f>
        <v>6.1039205248542627</v>
      </c>
      <c r="AU36" s="77">
        <f>+base_des!AU36*100</f>
        <v>5.4817502993869116</v>
      </c>
      <c r="AV36" s="77">
        <f>+base_des!AV36*100</f>
        <v>5.6157209476258352</v>
      </c>
      <c r="AW36" s="77">
        <f>+base_des!AW36</f>
        <v>17.656274324867194</v>
      </c>
      <c r="AX36" s="77">
        <f>+base_des!AX36</f>
        <v>40.927082815656647</v>
      </c>
      <c r="AY36" s="77">
        <f>+base_des!AY36*100</f>
        <v>-3.2212756023473621</v>
      </c>
      <c r="AZ36" s="77">
        <f>+base_des!AZ36*100</f>
        <v>-3.1105206060753621</v>
      </c>
      <c r="BA36" s="77">
        <f>+base_des!BA36*100</f>
        <v>1.2548163733098305</v>
      </c>
      <c r="BB36" s="77">
        <f>+base_des!BB36*100</f>
        <v>1.3655713695818306</v>
      </c>
      <c r="BC36" s="18">
        <f>+LN(base_des!BC36)</f>
        <v>5.7738033687385366</v>
      </c>
      <c r="BD36" s="18">
        <f>+LN(base_des!BD36)</f>
        <v>4.5618086544419967</v>
      </c>
    </row>
    <row r="37" spans="1:56" x14ac:dyDescent="0.25">
      <c r="A37" s="3">
        <v>37956</v>
      </c>
      <c r="B37" s="77">
        <f>+LN(base_des!B37)</f>
        <v>5.0755461004417777</v>
      </c>
      <c r="C37" s="77">
        <f>+LN(base_des!C37)</f>
        <v>5.1634456044479675</v>
      </c>
      <c r="D37" s="77">
        <f>+base_des!D37*100</f>
        <v>7.3788846725286295</v>
      </c>
      <c r="E37" s="77">
        <f>+base_des!E37*100</f>
        <v>2.2883390209468613</v>
      </c>
      <c r="F37" s="59">
        <f>+base_des!F37*100</f>
        <v>1.4078955007443161</v>
      </c>
      <c r="G37" s="77">
        <f>+LN(base_des!G37)</f>
        <v>4.6359537409095619</v>
      </c>
      <c r="H37" s="77">
        <f>+LN(base_des!H37)</f>
        <v>4.1648960547449621</v>
      </c>
      <c r="I37" s="77">
        <f>+LN(base_des!I37)</f>
        <v>4.2269874093516853</v>
      </c>
      <c r="J37" s="77">
        <f>+LN(base_des!J37)</f>
        <v>3.9131339933900127</v>
      </c>
      <c r="K37" s="77">
        <f>+base_des!K37</f>
        <v>30.394737691368416</v>
      </c>
      <c r="L37" s="77">
        <f>+LN(base_des!L37)</f>
        <v>4.1531512488601106</v>
      </c>
      <c r="M37" s="77">
        <f>+base_des!M37</f>
        <v>16.524486339602415</v>
      </c>
      <c r="N37" s="77">
        <f>+LN(base_des!N37)</f>
        <v>4.4837843771029648</v>
      </c>
      <c r="O37" s="77">
        <f>+LN(base_des!O37)</f>
        <v>5.3677118270412878</v>
      </c>
      <c r="P37" s="77">
        <f>+LN(base_des!P37)</f>
        <v>5.1228217417432695</v>
      </c>
      <c r="Q37" s="77">
        <f>+base_des!Q37</f>
        <v>22.115763540539433</v>
      </c>
      <c r="R37" s="77">
        <f>+base_des!R37</f>
        <v>30.331591542332749</v>
      </c>
      <c r="S37" s="77">
        <f>+base_des!S37</f>
        <v>3.1006827784330455</v>
      </c>
      <c r="T37" s="77">
        <f>+base_des!T37</f>
        <v>66.392147235976779</v>
      </c>
      <c r="U37" s="18">
        <f>+(base_des!U37)</f>
        <v>49.787265032156803</v>
      </c>
      <c r="V37" s="77">
        <f>+base_des!V37*100</f>
        <v>-0.19794706390119376</v>
      </c>
      <c r="W37" s="77">
        <f>+base_des!W37*100</f>
        <v>-0.55147912813489075</v>
      </c>
      <c r="X37" s="77">
        <f>+base_des!X37*100</f>
        <v>2.4616105932966148</v>
      </c>
      <c r="Y37" s="77">
        <f>+base_des!Y37</f>
        <v>25.979409429471296</v>
      </c>
      <c r="Z37" s="77">
        <f>+base_des!Z37</f>
        <v>40.224927751607524</v>
      </c>
      <c r="AA37" s="77">
        <f>+base_des!AA37</f>
        <v>4.74397408671389</v>
      </c>
      <c r="AB37" s="77">
        <f>+LN(base_des!AB37*100)</f>
        <v>4.6674360114027644</v>
      </c>
      <c r="AC37" s="77">
        <f>+(base_des!AC37)</f>
        <v>1.0661177514226319</v>
      </c>
      <c r="AD37" s="77">
        <f>+LN(base_des!AD37)</f>
        <v>3.6954654212955771</v>
      </c>
      <c r="AE37" s="77">
        <f>+LN(base_des!AE37)</f>
        <v>3.6829924655125987</v>
      </c>
      <c r="AF37" s="77">
        <f>+(base_des!AF37)</f>
        <v>-6.4071199784982475</v>
      </c>
      <c r="AG37" s="77">
        <f>+(base_des!AG37)</f>
        <v>-30.797840460886288</v>
      </c>
      <c r="AH37" s="77">
        <f>+-LN(-base_des!AH37)</f>
        <v>-10.591169201734887</v>
      </c>
      <c r="AI37" s="77">
        <f>+(base_des!AI37)</f>
        <v>-1.2319136184354516</v>
      </c>
      <c r="AJ37" s="18">
        <f>+LN(base_des!AJ37)</f>
        <v>4.2252352184427524</v>
      </c>
      <c r="AK37" s="77">
        <f>+(base_des!AK37)</f>
        <v>14.245518322136231</v>
      </c>
      <c r="AL37" s="77">
        <f>+LN(base_des!AL37)</f>
        <v>4.7834448595079486</v>
      </c>
      <c r="AM37" s="18">
        <f>+LN(base_des!AM37*100)</f>
        <v>4.7996102604410398</v>
      </c>
      <c r="AN37" s="77">
        <f>+base_des!AN37</f>
        <v>1.1987187108196136</v>
      </c>
      <c r="AO37" s="45">
        <f>+-LN(-base_des!AO37)</f>
        <v>-7.3722933768666863</v>
      </c>
      <c r="AP37" s="18">
        <f>+base_des!AP37</f>
        <v>13.632036515639658</v>
      </c>
      <c r="AQ37" s="18">
        <f>+base_des!AQ37</f>
        <v>32.203116336462905</v>
      </c>
      <c r="AR37" s="18">
        <f>LN(base_des!AR37)</f>
        <v>4.64609189029819</v>
      </c>
      <c r="AS37" s="18">
        <f>+base_des!AS37</f>
        <v>49.204927570172849</v>
      </c>
      <c r="AT37" s="77">
        <f>+LN(base_des!AT37)</f>
        <v>6.1114850134362779</v>
      </c>
      <c r="AU37" s="77">
        <f>+base_des!AU37*100</f>
        <v>5.4347302257302887</v>
      </c>
      <c r="AV37" s="77">
        <f>+base_des!AV37*100</f>
        <v>5.9416671698372836</v>
      </c>
      <c r="AW37" s="77">
        <f>+base_des!AW37</f>
        <v>16.989937250241663</v>
      </c>
      <c r="AX37" s="77">
        <f>+base_des!AX37</f>
        <v>41.145125844686106</v>
      </c>
      <c r="AY37" s="77">
        <f>+base_des!AY37*100</f>
        <v>-2.831751380905863</v>
      </c>
      <c r="AZ37" s="77">
        <f>+base_des!AZ37*100</f>
        <v>-2.3499150229332426</v>
      </c>
      <c r="BA37" s="77">
        <f>+base_des!BA37*100</f>
        <v>1.6783283292390649</v>
      </c>
      <c r="BB37" s="77">
        <f>+base_des!BB37*100</f>
        <v>2.1601646872116853</v>
      </c>
      <c r="BC37" s="18">
        <f>+LN(base_des!BC37)</f>
        <v>5.7813678573205527</v>
      </c>
      <c r="BD37" s="18">
        <f>+LN(base_des!BD37)</f>
        <v>4.5823789750459261</v>
      </c>
    </row>
    <row r="38" spans="1:56" x14ac:dyDescent="0.25">
      <c r="A38" s="3">
        <v>38047</v>
      </c>
      <c r="B38" s="77">
        <f>+LN(base_des!B38)</f>
        <v>5.016689674125197</v>
      </c>
      <c r="C38" s="77">
        <f>+LN(base_des!C38)</f>
        <v>5.1003487158595426</v>
      </c>
      <c r="D38" s="77">
        <f>+base_des!D38*100</f>
        <v>7.0617098758693597</v>
      </c>
      <c r="E38" s="77">
        <f>+base_des!E38*100</f>
        <v>2.3048983410389745</v>
      </c>
      <c r="F38" s="59">
        <f>+base_des!F38*100</f>
        <v>1.5532913784786828</v>
      </c>
      <c r="G38" s="77">
        <f>+LN(base_des!G38)</f>
        <v>4.6310265963914601</v>
      </c>
      <c r="H38" s="77">
        <f>+LN(base_des!H38)</f>
        <v>4.1999692498941954</v>
      </c>
      <c r="I38" s="77">
        <f>+LN(base_des!I38)</f>
        <v>4.2370479762751216</v>
      </c>
      <c r="J38" s="77">
        <f>+LN(base_des!J38)</f>
        <v>3.9854725027554307</v>
      </c>
      <c r="K38" s="77">
        <f>+base_des!K38</f>
        <v>30.724807238169483</v>
      </c>
      <c r="L38" s="77">
        <f>+LN(base_des!L38)</f>
        <v>4.1684672953339401</v>
      </c>
      <c r="M38" s="77">
        <f>+base_des!M38</f>
        <v>16.565182638350791</v>
      </c>
      <c r="N38" s="77">
        <f>+LN(base_des!N38)</f>
        <v>4.4740566633474801</v>
      </c>
      <c r="O38" s="77">
        <f>+LN(base_des!O38)</f>
        <v>5.3713391552496148</v>
      </c>
      <c r="P38" s="77">
        <f>+LN(base_des!P38)</f>
        <v>5.1240192065610959</v>
      </c>
      <c r="Q38" s="77">
        <f>+base_des!Q38</f>
        <v>21.657786114897416</v>
      </c>
      <c r="R38" s="77">
        <f>+base_des!R38</f>
        <v>31.44506773229514</v>
      </c>
      <c r="S38" s="77">
        <f>+base_des!S38</f>
        <v>2.8210662419141856</v>
      </c>
      <c r="T38" s="77">
        <f>+base_des!T38</f>
        <v>66.5350103973919</v>
      </c>
      <c r="U38" s="18">
        <f>+(base_des!U38)</f>
        <v>51.22761845278675</v>
      </c>
      <c r="V38" s="77">
        <f>+base_des!V38*100</f>
        <v>0.42801337075220047</v>
      </c>
      <c r="W38" s="77">
        <f>+base_des!W38*100</f>
        <v>-0.58915867258955146</v>
      </c>
      <c r="X38" s="77">
        <f>+base_des!X38*100</f>
        <v>2.4740813134373929</v>
      </c>
      <c r="Y38" s="77">
        <f>+base_des!Y38</f>
        <v>24.368631579033487</v>
      </c>
      <c r="Z38" s="77">
        <f>+base_des!Z38</f>
        <v>37.955997963863105</v>
      </c>
      <c r="AA38" s="77">
        <f>+base_des!AA38</f>
        <v>4.8185684069045314</v>
      </c>
      <c r="AB38" s="77">
        <f>+LN(base_des!AB38*100)</f>
        <v>4.6609524911403817</v>
      </c>
      <c r="AC38" s="77">
        <f>+(base_des!AC38)</f>
        <v>1.0623628280976711</v>
      </c>
      <c r="AD38" s="77">
        <f>+LN(base_des!AD38)</f>
        <v>3.8025373798841051</v>
      </c>
      <c r="AE38" s="77">
        <f>+LN(base_des!AE38)</f>
        <v>3.7465712328827103</v>
      </c>
      <c r="AF38" s="77">
        <f>+(base_des!AF38)</f>
        <v>-6.1400477138109251</v>
      </c>
      <c r="AG38" s="77">
        <f>+(base_des!AG38)</f>
        <v>-30.914161142353386</v>
      </c>
      <c r="AH38" s="77">
        <f>+-LN(-base_des!AH38)</f>
        <v>-10.636387132343618</v>
      </c>
      <c r="AI38" s="77">
        <f>+(base_des!AI38)</f>
        <v>-1.2365664456941354</v>
      </c>
      <c r="AJ38" s="18">
        <f>+LN(base_des!AJ38)</f>
        <v>4.1951708972898398</v>
      </c>
      <c r="AK38" s="77">
        <f>+(base_des!AK38)</f>
        <v>13.587366384829618</v>
      </c>
      <c r="AL38" s="77">
        <f>+LN(base_des!AL38)</f>
        <v>4.7807134595497232</v>
      </c>
      <c r="AM38" s="18">
        <f>+LN(base_des!AM38*100)</f>
        <v>4.7864857372872676</v>
      </c>
      <c r="AN38" s="77">
        <f>+base_des!AN38</f>
        <v>1.1869363891472531</v>
      </c>
      <c r="AO38" s="45">
        <f>+-LN(-base_des!AO38)</f>
        <v>-7.4175113074754178</v>
      </c>
      <c r="AP38" s="18">
        <f>+base_des!AP38</f>
        <v>13.63626459133391</v>
      </c>
      <c r="AQ38" s="18">
        <f>+base_des!AQ38</f>
        <v>31.79603739597615</v>
      </c>
      <c r="AR38" s="18">
        <f>LN(base_des!AR38)</f>
        <v>4.6454873581616098</v>
      </c>
      <c r="AS38" s="18">
        <f>+base_des!AS38</f>
        <v>49.73669272281883</v>
      </c>
      <c r="AT38" s="77">
        <f>+LN(base_des!AT38)</f>
        <v>6.0120873835502042</v>
      </c>
      <c r="AU38" s="77">
        <f>+base_des!AU38*100</f>
        <v>5.1843106664863914</v>
      </c>
      <c r="AV38" s="77">
        <f>+base_des!AV38*100</f>
        <v>5.2139934671894927</v>
      </c>
      <c r="AW38" s="77">
        <f>+base_des!AW38</f>
        <v>16.600988591982855</v>
      </c>
      <c r="AX38" s="77">
        <f>+base_des!AX38</f>
        <v>40.720524555183395</v>
      </c>
      <c r="AY38" s="77">
        <f>+base_des!AY38*100</f>
        <v>-2.4727879650979765</v>
      </c>
      <c r="AZ38" s="77">
        <f>+base_des!AZ38*100</f>
        <v>-2.4499619497382761</v>
      </c>
      <c r="BA38" s="77">
        <f>+base_des!BA38*100</f>
        <v>1.6105598609889804</v>
      </c>
      <c r="BB38" s="77">
        <f>+base_des!BB38*100</f>
        <v>1.6333858763486808</v>
      </c>
      <c r="BC38" s="18">
        <f>+LN(base_des!BC38)</f>
        <v>5.681970227434479</v>
      </c>
      <c r="BD38" s="18">
        <f>+LN(base_des!BD38)</f>
        <v>4.6625346397477658</v>
      </c>
    </row>
    <row r="39" spans="1:56" x14ac:dyDescent="0.25">
      <c r="A39" s="3">
        <v>38139</v>
      </c>
      <c r="B39" s="77">
        <f>+LN(base_des!B39)</f>
        <v>4.9828329866401431</v>
      </c>
      <c r="C39" s="77">
        <f>+LN(base_des!C39)</f>
        <v>5.0872249953042648</v>
      </c>
      <c r="D39" s="77">
        <f>+base_des!D39*100</f>
        <v>8.8575341048973577</v>
      </c>
      <c r="E39" s="77">
        <f>+base_des!E39*100</f>
        <v>3.5725337768163112</v>
      </c>
      <c r="F39" s="59">
        <f>+base_des!F39*100</f>
        <v>2.0744818013298083</v>
      </c>
      <c r="G39" s="77">
        <f>+LN(base_des!G39)</f>
        <v>4.626173023492723</v>
      </c>
      <c r="H39" s="77">
        <f>+LN(base_des!H39)</f>
        <v>4.225251152302425</v>
      </c>
      <c r="I39" s="77">
        <f>+LN(base_des!I39)</f>
        <v>4.2708885113976995</v>
      </c>
      <c r="J39" s="77">
        <f>+LN(base_des!J39)</f>
        <v>4.0129064474244647</v>
      </c>
      <c r="K39" s="77">
        <f>+base_des!K39</f>
        <v>31.239877054815619</v>
      </c>
      <c r="L39" s="77">
        <f>+LN(base_des!L39)</f>
        <v>4.1828941966861173</v>
      </c>
      <c r="M39" s="77">
        <f>+base_des!M39</f>
        <v>16.646322572704424</v>
      </c>
      <c r="N39" s="77">
        <f>+LN(base_des!N39)</f>
        <v>4.500344920713709</v>
      </c>
      <c r="O39" s="77">
        <f>+LN(base_des!O39)</f>
        <v>5.3757144027413677</v>
      </c>
      <c r="P39" s="77">
        <f>+LN(base_des!P39)</f>
        <v>5.1403439757283094</v>
      </c>
      <c r="Q39" s="77">
        <f>+base_des!Q39</f>
        <v>21.887884360698717</v>
      </c>
      <c r="R39" s="77">
        <f>+base_des!R39</f>
        <v>32.794968390697953</v>
      </c>
      <c r="S39" s="77">
        <f>+base_des!S39</f>
        <v>2.7225878847962917</v>
      </c>
      <c r="T39" s="77">
        <f>+base_des!T39</f>
        <v>66.575667240068157</v>
      </c>
      <c r="U39" s="18">
        <f>+(base_des!U39)</f>
        <v>51.350576185278051</v>
      </c>
      <c r="V39" s="77">
        <f>+base_des!V39*100</f>
        <v>1.380349113274737</v>
      </c>
      <c r="W39" s="77">
        <f>+base_des!W39*100</f>
        <v>0.89002539919600387</v>
      </c>
      <c r="X39" s="77">
        <f>+base_des!X39*100</f>
        <v>3.7451953200255406</v>
      </c>
      <c r="Y39" s="77">
        <f>+base_des!Y39</f>
        <v>23.388712112633396</v>
      </c>
      <c r="Z39" s="77">
        <f>+base_des!Z39</f>
        <v>36.157522310005803</v>
      </c>
      <c r="AA39" s="77">
        <f>+base_des!AA39</f>
        <v>4.8853226216874148</v>
      </c>
      <c r="AB39" s="77">
        <f>+LN(base_des!AB39*100)</f>
        <v>4.6733342224023495</v>
      </c>
      <c r="AC39" s="77">
        <f>+(base_des!AC39)</f>
        <v>1.0773381684554251</v>
      </c>
      <c r="AD39" s="77">
        <f>+LN(base_des!AD39)</f>
        <v>3.8494316618199691</v>
      </c>
      <c r="AE39" s="77">
        <f>+LN(base_des!AE39)</f>
        <v>3.8561182077222393</v>
      </c>
      <c r="AF39" s="77">
        <f>+(base_des!AF39)</f>
        <v>-5.8229406292003816</v>
      </c>
      <c r="AG39" s="77">
        <f>+(base_des!AG39)</f>
        <v>-29.046315968286056</v>
      </c>
      <c r="AH39" s="77">
        <f>+-LN(-base_des!AH39)</f>
        <v>-10.611612931764297</v>
      </c>
      <c r="AI39" s="77">
        <f>+(base_des!AI39)</f>
        <v>-1.1629872604489535</v>
      </c>
      <c r="AJ39" s="18">
        <f>+LN(base_des!AJ39)</f>
        <v>4.2458495490989723</v>
      </c>
      <c r="AK39" s="77">
        <f>+(base_des!AK39)</f>
        <v>12.768810197372401</v>
      </c>
      <c r="AL39" s="77">
        <f>+LN(base_des!AL39)</f>
        <v>4.7864431282121842</v>
      </c>
      <c r="AM39" s="18">
        <f>+LN(base_des!AM39*100)</f>
        <v>4.7943926519554161</v>
      </c>
      <c r="AN39" s="77">
        <f>+base_des!AN39</f>
        <v>1.1963585950928681</v>
      </c>
      <c r="AO39" s="45">
        <f>+-LN(-base_des!AO39)</f>
        <v>-7.3937131928691517</v>
      </c>
      <c r="AP39" s="18">
        <f>+base_des!AP39</f>
        <v>13.686918887175064</v>
      </c>
      <c r="AQ39" s="18">
        <f>+base_des!AQ39</f>
        <v>31.830587150160799</v>
      </c>
      <c r="AR39" s="18">
        <f>LN(base_des!AR39)</f>
        <v>4.6404025419812829</v>
      </c>
      <c r="AS39" s="18">
        <f>+base_des!AS39</f>
        <v>50.456709421107519</v>
      </c>
      <c r="AT39" s="77">
        <f>+LN(base_des!AT39)</f>
        <v>6.1414786683190137</v>
      </c>
      <c r="AU39" s="77">
        <f>+base_des!AU39*100</f>
        <v>6.4154602213283951</v>
      </c>
      <c r="AV39" s="77">
        <f>+base_des!AV39*100</f>
        <v>5.3104875355577619</v>
      </c>
      <c r="AW39" s="77">
        <f>+base_des!AW39</f>
        <v>16.79766005397364</v>
      </c>
      <c r="AX39" s="77">
        <f>+base_des!AX39</f>
        <v>40.271752049601886</v>
      </c>
      <c r="AY39" s="77">
        <f>+base_des!AY39*100</f>
        <v>-1.7952275754139184</v>
      </c>
      <c r="AZ39" s="77">
        <f>+base_des!AZ39*100</f>
        <v>-2.8509706070565382</v>
      </c>
      <c r="BA39" s="77">
        <f>+base_des!BA39*100</f>
        <v>2.8521750219886788</v>
      </c>
      <c r="BB39" s="77">
        <f>+base_des!BB39*100</f>
        <v>1.796431990346059</v>
      </c>
      <c r="BC39" s="18">
        <f>+LN(base_des!BC39)</f>
        <v>5.8113615122032884</v>
      </c>
      <c r="BD39" s="18">
        <f>+LN(base_des!BD39)</f>
        <v>4.7387948305763228</v>
      </c>
    </row>
    <row r="40" spans="1:56" x14ac:dyDescent="0.25">
      <c r="A40" s="3">
        <v>38231</v>
      </c>
      <c r="B40" s="77">
        <f>+LN(base_des!B40)</f>
        <v>4.9513128039144672</v>
      </c>
      <c r="C40" s="77">
        <f>+LN(base_des!C40)</f>
        <v>5.0505023982463975</v>
      </c>
      <c r="D40" s="77">
        <f>+base_des!D40*100</f>
        <v>7.6474468742874668</v>
      </c>
      <c r="E40" s="77">
        <f>+base_des!E40*100</f>
        <v>2.6056020408196212</v>
      </c>
      <c r="F40" s="59">
        <f>+base_des!F40*100</f>
        <v>1.6591875731994055</v>
      </c>
      <c r="G40" s="77">
        <f>+LN(base_des!G40)</f>
        <v>4.6255310125899296</v>
      </c>
      <c r="H40" s="77">
        <f>+LN(base_des!H40)</f>
        <v>4.2655413435432665</v>
      </c>
      <c r="I40" s="77">
        <f>+LN(base_des!I40)</f>
        <v>4.2702791971252454</v>
      </c>
      <c r="J40" s="77">
        <f>+LN(base_des!J40)</f>
        <v>4.097232396334495</v>
      </c>
      <c r="K40" s="77">
        <f>+base_des!K40</f>
        <v>31.229052577303424</v>
      </c>
      <c r="L40" s="77">
        <f>+LN(base_des!L40)</f>
        <v>4.193372146174883</v>
      </c>
      <c r="M40" s="77">
        <f>+base_des!M40</f>
        <v>16.685322105316956</v>
      </c>
      <c r="N40" s="77">
        <f>+LN(base_des!N40)</f>
        <v>4.5109393467050074</v>
      </c>
      <c r="O40" s="77">
        <f>+LN(base_des!O40)</f>
        <v>5.3745083029826564</v>
      </c>
      <c r="P40" s="77">
        <f>+LN(base_des!P40)</f>
        <v>5.1298023560704298</v>
      </c>
      <c r="Q40" s="77">
        <f>+base_des!Q40</f>
        <v>22.225019168889926</v>
      </c>
      <c r="R40" s="77">
        <f>+base_des!R40</f>
        <v>32.218969695210248</v>
      </c>
      <c r="S40" s="77">
        <f>+base_des!S40</f>
        <v>2.5364081347576315</v>
      </c>
      <c r="T40" s="77">
        <f>+base_des!T40</f>
        <v>66.648559815834147</v>
      </c>
      <c r="U40" s="18">
        <f>+(base_des!U40)</f>
        <v>50.986648917349456</v>
      </c>
      <c r="V40" s="77">
        <f>+base_des!V40*100</f>
        <v>0.25905996099351292</v>
      </c>
      <c r="W40" s="77">
        <f>+base_des!W40*100</f>
        <v>-4.592133938046139E-2</v>
      </c>
      <c r="X40" s="77">
        <f>+base_des!X40*100</f>
        <v>2.7899937145638543</v>
      </c>
      <c r="Y40" s="77">
        <f>+base_des!Y40</f>
        <v>22.624648689059484</v>
      </c>
      <c r="Z40" s="77">
        <f>+base_des!Z40</f>
        <v>34.918881215312133</v>
      </c>
      <c r="AA40" s="77">
        <f>+base_des!AA40</f>
        <v>4.939331917166025</v>
      </c>
      <c r="AB40" s="77">
        <f>+LN(base_des!AB40*100)</f>
        <v>4.6722920494583873</v>
      </c>
      <c r="AC40" s="77">
        <f>+(base_des!AC40)</f>
        <v>1.0766629982437235</v>
      </c>
      <c r="AD40" s="77">
        <f>+LN(base_des!AD40)</f>
        <v>3.974088269101546</v>
      </c>
      <c r="AE40" s="77">
        <f>+LN(base_des!AE40)</f>
        <v>3.995854858210536</v>
      </c>
      <c r="AF40" s="77">
        <f>+(base_des!AF40)</f>
        <v>-5.9594279283496023</v>
      </c>
      <c r="AG40" s="77">
        <f>+(base_des!AG40)</f>
        <v>-27.523917704026047</v>
      </c>
      <c r="AH40" s="77">
        <f>+-LN(-base_des!AH40)</f>
        <v>-10.605140460182339</v>
      </c>
      <c r="AI40" s="77">
        <f>+(base_des!AI40)</f>
        <v>-1.2181483890102154</v>
      </c>
      <c r="AJ40" s="18">
        <f>+LN(base_des!AJ40)</f>
        <v>4.2638488082598593</v>
      </c>
      <c r="AK40" s="77">
        <f>+(base_des!AK40)</f>
        <v>12.294232526252641</v>
      </c>
      <c r="AL40" s="77">
        <f>+LN(base_des!AL40)</f>
        <v>4.7816277191420822</v>
      </c>
      <c r="AM40" s="18">
        <f>+LN(base_des!AM40*100)</f>
        <v>4.7920671418848713</v>
      </c>
      <c r="AN40" s="77">
        <f>+base_des!AN40</f>
        <v>1.1935796835777162</v>
      </c>
      <c r="AO40" s="45">
        <f>+-LN(-base_des!AO40)</f>
        <v>-7.4874170907426914</v>
      </c>
      <c r="AP40" s="18">
        <f>+base_des!AP40</f>
        <v>13.683847898197882</v>
      </c>
      <c r="AQ40" s="18">
        <f>+base_des!AQ40</f>
        <v>31.02672630751065</v>
      </c>
      <c r="AR40" s="18">
        <f>LN(base_des!AR40)</f>
        <v>4.6296324008572292</v>
      </c>
      <c r="AS40" s="18">
        <f>+base_des!AS40</f>
        <v>50.838313237278719</v>
      </c>
      <c r="AT40" s="77">
        <f>+LN(base_des!AT40)</f>
        <v>6.0538701132954111</v>
      </c>
      <c r="AU40" s="77">
        <f>+base_des!AU40*100</f>
        <v>7.0464092628206521</v>
      </c>
      <c r="AV40" s="77">
        <f>+base_des!AV40*100</f>
        <v>6.7634780568091024</v>
      </c>
      <c r="AW40" s="77">
        <f>+base_des!AW40</f>
        <v>16.720017694134061</v>
      </c>
      <c r="AX40" s="77">
        <f>+base_des!AX40</f>
        <v>39.604511000351238</v>
      </c>
      <c r="AY40" s="77">
        <f>+base_des!AY40*100</f>
        <v>-2.3071553697106757</v>
      </c>
      <c r="AZ40" s="77">
        <f>+base_des!AZ40*100</f>
        <v>-2.5887093389012823</v>
      </c>
      <c r="BA40" s="77">
        <f>+base_des!BA40*100</f>
        <v>1.9504203878650817</v>
      </c>
      <c r="BB40" s="77">
        <f>+base_des!BB40*100</f>
        <v>1.668866418674475</v>
      </c>
      <c r="BC40" s="18">
        <f>+LN(base_des!BC40)</f>
        <v>5.7237529571796859</v>
      </c>
      <c r="BD40" s="18">
        <f>+LN(base_des!BD40)</f>
        <v>4.8040452412800851</v>
      </c>
    </row>
    <row r="41" spans="1:56" x14ac:dyDescent="0.25">
      <c r="A41" s="3">
        <v>38322</v>
      </c>
      <c r="B41" s="77">
        <f>+LN(base_des!B41)</f>
        <v>4.9348208450309841</v>
      </c>
      <c r="C41" s="77">
        <f>+LN(base_des!C41)</f>
        <v>5.0148935709695035</v>
      </c>
      <c r="D41" s="77">
        <f>+base_des!D41*100</f>
        <v>8.1259632602493692</v>
      </c>
      <c r="E41" s="77">
        <f>+base_des!E41*100</f>
        <v>2.9551592985342601</v>
      </c>
      <c r="F41" s="59">
        <f>+base_des!F41*100</f>
        <v>1.8579039431682265</v>
      </c>
      <c r="G41" s="77">
        <f>+LN(base_des!G41)</f>
        <v>4.6174884135238212</v>
      </c>
      <c r="H41" s="77">
        <f>+LN(base_des!H41)</f>
        <v>4.2891818552894669</v>
      </c>
      <c r="I41" s="77">
        <f>+LN(base_des!I41)</f>
        <v>4.271919277369939</v>
      </c>
      <c r="J41" s="77">
        <f>+LN(base_des!J41)</f>
        <v>4.1379972049168945</v>
      </c>
      <c r="K41" s="77">
        <f>+base_des!K41</f>
        <v>31.748082644180869</v>
      </c>
      <c r="L41" s="77">
        <f>+LN(base_des!L41)</f>
        <v>4.2144876553343442</v>
      </c>
      <c r="M41" s="77">
        <f>+base_des!M41</f>
        <v>16.840710000432832</v>
      </c>
      <c r="N41" s="77">
        <f>+LN(base_des!N41)</f>
        <v>4.5744251918968502</v>
      </c>
      <c r="O41" s="77">
        <f>+LN(base_des!O41)</f>
        <v>5.3683559237531284</v>
      </c>
      <c r="P41" s="77">
        <f>+LN(base_des!P41)</f>
        <v>5.1473508468425484</v>
      </c>
      <c r="Q41" s="77">
        <f>+base_des!Q41</f>
        <v>23.457325378452879</v>
      </c>
      <c r="R41" s="77">
        <f>+base_des!R41</f>
        <v>32.652580642014748</v>
      </c>
      <c r="S41" s="77">
        <f>+base_des!S41</f>
        <v>2.7063419289229054</v>
      </c>
      <c r="T41" s="77">
        <f>+base_des!T41</f>
        <v>66.751286582441722</v>
      </c>
      <c r="U41" s="18">
        <f>+(base_des!U41)</f>
        <v>51.613610499321496</v>
      </c>
      <c r="V41" s="77">
        <f>+base_des!V41*100</f>
        <v>0.86860824359384914</v>
      </c>
      <c r="W41" s="77">
        <f>+base_des!W41*100</f>
        <v>0.34893421242410128</v>
      </c>
      <c r="X41" s="77">
        <f>+base_des!X41*100</f>
        <v>3.1428009843728066</v>
      </c>
      <c r="Y41" s="77">
        <f>+base_des!Y41</f>
        <v>22.032254597808084</v>
      </c>
      <c r="Z41" s="77">
        <f>+base_des!Z41</f>
        <v>33.683658442072797</v>
      </c>
      <c r="AA41" s="77">
        <f>+base_des!AA41</f>
        <v>4.8870693867127324</v>
      </c>
      <c r="AB41" s="77">
        <f>+LN(base_des!AB41*100)</f>
        <v>4.652932574003195</v>
      </c>
      <c r="AC41" s="77">
        <f>+(base_des!AC41)</f>
        <v>1.0564887783946786</v>
      </c>
      <c r="AD41" s="77">
        <f>+LN(base_des!AD41)</f>
        <v>4.0011470784678558</v>
      </c>
      <c r="AE41" s="77">
        <f>+LN(base_des!AE41)</f>
        <v>4.0786931403973661</v>
      </c>
      <c r="AF41" s="77">
        <f>+(base_des!AF41)</f>
        <v>-6.2953902545685194</v>
      </c>
      <c r="AG41" s="77">
        <f>+(base_des!AG41)</f>
        <v>-26.534604499236451</v>
      </c>
      <c r="AH41" s="77">
        <f>+-LN(-base_des!AH41)</f>
        <v>-10.623309823475996</v>
      </c>
      <c r="AI41" s="77">
        <f>+(base_des!AI41)</f>
        <v>-1.3119887780178023</v>
      </c>
      <c r="AJ41" s="18">
        <f>+LN(base_des!AJ41)</f>
        <v>4.3256921076622348</v>
      </c>
      <c r="AK41" s="77">
        <f>+(base_des!AK41)</f>
        <v>11.651403844264706</v>
      </c>
      <c r="AL41" s="77">
        <f>+LN(base_des!AL41)</f>
        <v>4.7579260670297492</v>
      </c>
      <c r="AM41" s="18">
        <f>+LN(base_des!AM41*100)</f>
        <v>4.7708421724252847</v>
      </c>
      <c r="AN41" s="77">
        <f>+base_des!AN41</f>
        <v>1.1685129525844786</v>
      </c>
      <c r="AO41" s="45">
        <f>+-LN(-base_des!AO41)</f>
        <v>-7.6164042493238799</v>
      </c>
      <c r="AP41" s="18">
        <f>+base_des!AP41</f>
        <v>13.760501407747505</v>
      </c>
      <c r="AQ41" s="18">
        <f>+base_des!AQ41</f>
        <v>30.934481026453998</v>
      </c>
      <c r="AR41" s="18">
        <f>LN(base_des!AR41)</f>
        <v>4.6249725932409529</v>
      </c>
      <c r="AS41" s="18">
        <f>+base_des!AS41</f>
        <v>51.29412982737005</v>
      </c>
      <c r="AT41" s="77">
        <f>+LN(base_des!AT41)</f>
        <v>5.9100908766657065</v>
      </c>
      <c r="AU41" s="77">
        <f>+base_des!AU41*100</f>
        <v>7.0442844601024346</v>
      </c>
      <c r="AV41" s="77">
        <f>+base_des!AV41*100</f>
        <v>6.3368241479116572</v>
      </c>
      <c r="AW41" s="77">
        <f>+base_des!AW41</f>
        <v>17.451697678063312</v>
      </c>
      <c r="AX41" s="77">
        <f>+base_des!AX41</f>
        <v>38.579284629329635</v>
      </c>
      <c r="AY41" s="77">
        <f>+base_des!AY41*100</f>
        <v>-1.4340880520610166</v>
      </c>
      <c r="AZ41" s="77">
        <f>+base_des!AZ41*100</f>
        <v>-2.1410315492962075</v>
      </c>
      <c r="BA41" s="77">
        <f>+base_des!BA41*100</f>
        <v>2.25330858511823</v>
      </c>
      <c r="BB41" s="77">
        <f>+base_des!BB41*100</f>
        <v>1.5463650878830393</v>
      </c>
      <c r="BC41" s="18">
        <f>+LN(base_des!BC41)</f>
        <v>5.5799737205499813</v>
      </c>
      <c r="BD41" s="18">
        <f>+LN(base_des!BD41)</f>
        <v>4.8210919219972812</v>
      </c>
    </row>
    <row r="42" spans="1:56" x14ac:dyDescent="0.25">
      <c r="A42" s="3">
        <v>38412</v>
      </c>
      <c r="B42" s="77">
        <f>+LN(base_des!B42)</f>
        <v>4.8630490606849799</v>
      </c>
      <c r="C42" s="77">
        <f>+LN(base_des!C42)</f>
        <v>4.9367610402629296</v>
      </c>
      <c r="D42" s="77">
        <f>+base_des!D42*100</f>
        <v>7.8932330528272754</v>
      </c>
      <c r="E42" s="77">
        <f>+base_des!E42*100</f>
        <v>2.3733242175293157</v>
      </c>
      <c r="F42" s="59">
        <f>+base_des!F42*100</f>
        <v>2.1266272906746098</v>
      </c>
      <c r="G42" s="77">
        <f>+LN(base_des!G42)</f>
        <v>4.62736448135509</v>
      </c>
      <c r="H42" s="77">
        <f>+LN(base_des!H42)</f>
        <v>4.3032920599685305</v>
      </c>
      <c r="I42" s="77">
        <f>+LN(base_des!I42)</f>
        <v>4.2709905892733806</v>
      </c>
      <c r="J42" s="77">
        <f>+LN(base_des!J42)</f>
        <v>4.1807854559305371</v>
      </c>
      <c r="K42" s="77">
        <f>+base_des!K42</f>
        <v>31.922167340007697</v>
      </c>
      <c r="L42" s="77">
        <f>+LN(base_des!L42)</f>
        <v>4.2332903843571001</v>
      </c>
      <c r="M42" s="77">
        <f>+base_des!M42</f>
        <v>17.011849070488474</v>
      </c>
      <c r="N42" s="77">
        <f>+LN(base_des!N42)</f>
        <v>4.610031634708263</v>
      </c>
      <c r="O42" s="77">
        <f>+LN(base_des!O42)</f>
        <v>5.3737156857662098</v>
      </c>
      <c r="P42" s="77">
        <f>+LN(base_des!P42)</f>
        <v>5.1510903592475179</v>
      </c>
      <c r="Q42" s="77">
        <f>+base_des!Q42</f>
        <v>23.524282094164345</v>
      </c>
      <c r="R42" s="77">
        <f>+base_des!R42</f>
        <v>32.934781149781159</v>
      </c>
      <c r="S42" s="77">
        <f>+base_des!S42</f>
        <v>2.2822468418122117</v>
      </c>
      <c r="T42" s="77">
        <f>+base_des!T42</f>
        <v>66.843974214000198</v>
      </c>
      <c r="U42" s="18">
        <f>+(base_des!U42)</f>
        <v>51.76236079931936</v>
      </c>
      <c r="V42" s="77">
        <f>+base_des!V42*100</f>
        <v>0.8537064546432882</v>
      </c>
      <c r="W42" s="77">
        <f>+base_des!W42*100</f>
        <v>-0.21244067478543016</v>
      </c>
      <c r="X42" s="77">
        <f>+base_des!X42*100</f>
        <v>2.5516605586184404</v>
      </c>
      <c r="Y42" s="77">
        <f>+base_des!Y42</f>
        <v>20.527587159870581</v>
      </c>
      <c r="Z42" s="77">
        <f>+base_des!Z42</f>
        <v>31.384970408127572</v>
      </c>
      <c r="AA42" s="77">
        <f>+base_des!AA42</f>
        <v>4.9085209480973457</v>
      </c>
      <c r="AB42" s="77">
        <f>+LN(base_des!AB42*100)</f>
        <v>4.6634608577209473</v>
      </c>
      <c r="AC42" s="77">
        <f>+(base_des!AC42)</f>
        <v>1.0697792698103115</v>
      </c>
      <c r="AD42" s="77">
        <f>+LN(base_des!AD42)</f>
        <v>4.0610308287661976</v>
      </c>
      <c r="AE42" s="77">
        <f>+LN(base_des!AE42)</f>
        <v>4.1432413633024323</v>
      </c>
      <c r="AF42" s="77">
        <f>+(base_des!AF42)</f>
        <v>-6.5211470571419543</v>
      </c>
      <c r="AG42" s="77">
        <f>+(base_des!AG42)</f>
        <v>-25.253119176201817</v>
      </c>
      <c r="AH42" s="77">
        <f>+-LN(-base_des!AH42)</f>
        <v>-10.630326602482834</v>
      </c>
      <c r="AI42" s="77">
        <f>+(base_des!AI42)</f>
        <v>-1.3756840325422843</v>
      </c>
      <c r="AJ42" s="18">
        <f>+LN(base_des!AJ42)</f>
        <v>4.2549574010656341</v>
      </c>
      <c r="AK42" s="77">
        <f>+(base_des!AK42)</f>
        <v>10.857383248256987</v>
      </c>
      <c r="AL42" s="77">
        <f>+LN(base_des!AL42)</f>
        <v>4.7793867573842395</v>
      </c>
      <c r="AM42" s="18">
        <f>+LN(base_des!AM42*100)</f>
        <v>4.7822152475822559</v>
      </c>
      <c r="AN42" s="77">
        <f>+base_des!AN42</f>
        <v>1.1853697189179768</v>
      </c>
      <c r="AO42" s="45">
        <f>+-LN(-base_des!AO42)</f>
        <v>-7.7203280082899584</v>
      </c>
      <c r="AP42" s="18">
        <f>+base_des!AP42</f>
        <v>13.872756186934584</v>
      </c>
      <c r="AQ42" s="18">
        <f>+base_des!AQ42</f>
        <v>30.671848772610044</v>
      </c>
      <c r="AR42" s="18">
        <f>LN(base_des!AR42)</f>
        <v>4.6241248566818998</v>
      </c>
      <c r="AS42" s="18">
        <f>+base_des!AS42</f>
        <v>51.428855973900852</v>
      </c>
      <c r="AT42" s="77">
        <f>+LN(base_des!AT42)</f>
        <v>5.895484405178971</v>
      </c>
      <c r="AU42" s="77">
        <f>+base_des!AU42*100</f>
        <v>6.4368450350695383</v>
      </c>
      <c r="AV42" s="77">
        <f>+base_des!AV42*100</f>
        <v>5.5024806874860221</v>
      </c>
      <c r="AW42" s="77">
        <f>+base_des!AW42</f>
        <v>17.861671285779877</v>
      </c>
      <c r="AX42" s="77">
        <f>+base_des!AX42</f>
        <v>38.32688421194792</v>
      </c>
      <c r="AY42" s="77">
        <f>+base_des!AY42*100</f>
        <v>-1.8746171807493328</v>
      </c>
      <c r="AZ42" s="77">
        <f>+base_des!AZ42*100</f>
        <v>-2.7862668810675508</v>
      </c>
      <c r="BA42" s="77">
        <f>+base_des!BA42*100</f>
        <v>1.7593110456136762</v>
      </c>
      <c r="BB42" s="77">
        <f>+base_des!BB42*100</f>
        <v>0.84766134529545845</v>
      </c>
      <c r="BC42" s="18">
        <f>+LN(base_des!BC42)</f>
        <v>5.5653672490632449</v>
      </c>
      <c r="BD42" s="18">
        <f>+LN(base_des!BD42)</f>
        <v>4.8729234992280439</v>
      </c>
    </row>
    <row r="43" spans="1:56" x14ac:dyDescent="0.25">
      <c r="A43" s="3">
        <v>38504</v>
      </c>
      <c r="B43" s="77">
        <f>+LN(base_des!B43)</f>
        <v>4.8427727471464612</v>
      </c>
      <c r="C43" s="77">
        <f>+LN(base_des!C43)</f>
        <v>4.9279908671090968</v>
      </c>
      <c r="D43" s="77">
        <f>+base_des!D43*100</f>
        <v>7.502426561776443</v>
      </c>
      <c r="E43" s="77">
        <f>+base_des!E43*100</f>
        <v>1.8550613704251928</v>
      </c>
      <c r="F43" s="59">
        <f>+base_des!F43*100</f>
        <v>2.1530604255642238</v>
      </c>
      <c r="G43" s="77">
        <f>+LN(base_des!G43)</f>
        <v>4.6504161520521361</v>
      </c>
      <c r="H43" s="77">
        <f>+LN(base_des!H43)</f>
        <v>4.376617831100087</v>
      </c>
      <c r="I43" s="77">
        <f>+LN(base_des!I43)</f>
        <v>4.2917502473805262</v>
      </c>
      <c r="J43" s="77">
        <f>+LN(base_des!J43)</f>
        <v>4.2703761556863213</v>
      </c>
      <c r="K43" s="77">
        <f>+base_des!K43</f>
        <v>32.135834050996323</v>
      </c>
      <c r="L43" s="77">
        <f>+LN(base_des!L43)</f>
        <v>4.2466036023253242</v>
      </c>
      <c r="M43" s="77">
        <f>+base_des!M43</f>
        <v>17.017257741421808</v>
      </c>
      <c r="N43" s="77">
        <f>+LN(base_des!N43)</f>
        <v>4.6052566728668145</v>
      </c>
      <c r="O43" s="77">
        <f>+LN(base_des!O43)</f>
        <v>5.3775479840785732</v>
      </c>
      <c r="P43" s="77">
        <f>+LN(base_des!P43)</f>
        <v>5.1455918716460314</v>
      </c>
      <c r="Q43" s="77">
        <f>+base_des!Q43</f>
        <v>23.564839026768421</v>
      </c>
      <c r="R43" s="77">
        <f>+base_des!R43</f>
        <v>31.889841732804779</v>
      </c>
      <c r="S43" s="77">
        <f>+base_des!S43</f>
        <v>2.2728841838054601</v>
      </c>
      <c r="T43" s="77">
        <f>+base_des!T43</f>
        <v>66.059356059626566</v>
      </c>
      <c r="U43" s="18">
        <f>+(base_des!U43)</f>
        <v>51.429361962874864</v>
      </c>
      <c r="V43" s="77">
        <f>+base_des!V43*100</f>
        <v>-0.20068366439567331</v>
      </c>
      <c r="W43" s="77">
        <f>+base_des!W43*100</f>
        <v>-0.75657091765568563</v>
      </c>
      <c r="X43" s="77">
        <f>+base_des!X43*100</f>
        <v>2.0330004867814777</v>
      </c>
      <c r="Y43" s="77">
        <f>+base_des!Y43</f>
        <v>17.680368727069915</v>
      </c>
      <c r="Z43" s="77">
        <f>+base_des!Z43</f>
        <v>27.931513524277435</v>
      </c>
      <c r="AA43" s="77">
        <f>+base_des!AA43</f>
        <v>4.9555908427010893</v>
      </c>
      <c r="AB43" s="77">
        <f>+LN(base_des!AB43*100)</f>
        <v>4.6564629485822886</v>
      </c>
      <c r="AC43" s="77">
        <f>+(base_des!AC43)</f>
        <v>1.062450939747086</v>
      </c>
      <c r="AD43" s="77">
        <f>+LN(base_des!AD43)</f>
        <v>4.126365446494038</v>
      </c>
      <c r="AE43" s="77">
        <f>+LN(base_des!AE43)</f>
        <v>4.2343283624750114</v>
      </c>
      <c r="AF43" s="77">
        <f>+(base_des!AF43)</f>
        <v>-6.9021101930028781</v>
      </c>
      <c r="AG43" s="77">
        <f>+(base_des!AG43)</f>
        <v>-24.183802610911577</v>
      </c>
      <c r="AH43" s="77">
        <f>+-LN(-base_des!AH43)</f>
        <v>-10.642367283053273</v>
      </c>
      <c r="AI43" s="77">
        <f>+(base_des!AI43)</f>
        <v>-1.4311898810754311</v>
      </c>
      <c r="AJ43" s="18">
        <f>+LN(base_des!AJ43)</f>
        <v>4.1890404837511603</v>
      </c>
      <c r="AK43" s="77">
        <f>+(base_des!AK43)</f>
        <v>10.251144797207518</v>
      </c>
      <c r="AL43" s="77">
        <f>+LN(base_des!AL43)</f>
        <v>4.7646344300300738</v>
      </c>
      <c r="AM43" s="18">
        <f>+LN(base_des!AM43*100)</f>
        <v>4.7696072173897406</v>
      </c>
      <c r="AN43" s="77">
        <f>+base_des!AN43</f>
        <v>1.1705183616265911</v>
      </c>
      <c r="AO43" s="45">
        <f>+-LN(-base_des!AO43)</f>
        <v>-7.8151903705290895</v>
      </c>
      <c r="AP43" s="18">
        <f>+base_des!AP43</f>
        <v>13.848636663827838</v>
      </c>
      <c r="AQ43" s="18">
        <f>+base_des!AQ43</f>
        <v>30.028735815951872</v>
      </c>
      <c r="AR43" s="18">
        <f>LN(base_des!AR43)</f>
        <v>4.630289280332593</v>
      </c>
      <c r="AS43" s="18">
        <f>+base_des!AS43</f>
        <v>51.447675901011579</v>
      </c>
      <c r="AT43" s="77">
        <f>+LN(base_des!AT43)</f>
        <v>5.9257478430078701</v>
      </c>
      <c r="AU43" s="77">
        <f>+base_des!AU43*100</f>
        <v>6.6076819167902201</v>
      </c>
      <c r="AV43" s="77">
        <f>+base_des!AV43*100</f>
        <v>5.8447993130307463</v>
      </c>
      <c r="AW43" s="77">
        <f>+base_des!AW43</f>
        <v>17.491779089969594</v>
      </c>
      <c r="AX43" s="77">
        <f>+base_des!AX43</f>
        <v>37.877460497772724</v>
      </c>
      <c r="AY43" s="77">
        <f>+base_des!AY43*100</f>
        <v>-2.2720608868699443</v>
      </c>
      <c r="AZ43" s="77">
        <f>+base_des!AZ43*100</f>
        <v>-3.0168527995489769</v>
      </c>
      <c r="BA43" s="77">
        <f>+base_des!BA43*100</f>
        <v>1.473523528714471</v>
      </c>
      <c r="BB43" s="77">
        <f>+base_des!BB43*100</f>
        <v>0.72873161603543846</v>
      </c>
      <c r="BC43" s="18">
        <f>+LN(base_des!BC43)</f>
        <v>5.5956306868921448</v>
      </c>
      <c r="BD43" s="18">
        <f>+LN(base_des!BD43)</f>
        <v>4.8992405482036929</v>
      </c>
    </row>
    <row r="44" spans="1:56" x14ac:dyDescent="0.25">
      <c r="A44" s="3">
        <v>38596</v>
      </c>
      <c r="B44" s="77">
        <f>+LN(base_des!B44)</f>
        <v>4.8345004466386001</v>
      </c>
      <c r="C44" s="77">
        <f>+LN(base_des!C44)</f>
        <v>4.9201852040754472</v>
      </c>
      <c r="D44" s="77">
        <f>+base_des!D44*100</f>
        <v>7.6907206277998519</v>
      </c>
      <c r="E44" s="77">
        <f>+base_des!E44*100</f>
        <v>2.0345155455982589</v>
      </c>
      <c r="F44" s="59">
        <f>+base_des!F44*100</f>
        <v>1.9457512251885634</v>
      </c>
      <c r="G44" s="77">
        <f>+LN(base_des!G44)</f>
        <v>4.6429298132779042</v>
      </c>
      <c r="H44" s="77">
        <f>+LN(base_des!H44)</f>
        <v>4.4413997897383295</v>
      </c>
      <c r="I44" s="77">
        <f>+LN(base_des!I44)</f>
        <v>4.3147943618260971</v>
      </c>
      <c r="J44" s="77">
        <f>+LN(base_des!J44)</f>
        <v>4.4086918815181146</v>
      </c>
      <c r="K44" s="77">
        <f>+base_des!K44</f>
        <v>32.358144535653992</v>
      </c>
      <c r="L44" s="77">
        <f>+LN(base_des!L44)</f>
        <v>4.256976012832399</v>
      </c>
      <c r="M44" s="77">
        <f>+base_des!M44</f>
        <v>16.998317468268734</v>
      </c>
      <c r="N44" s="77">
        <f>+LN(base_des!N44)</f>
        <v>4.6286669136348575</v>
      </c>
      <c r="O44" s="77">
        <f>+LN(base_des!O44)</f>
        <v>5.3807310866807576</v>
      </c>
      <c r="P44" s="77">
        <f>+LN(base_des!P44)</f>
        <v>5.1724214095509211</v>
      </c>
      <c r="Q44" s="77">
        <f>+base_des!Q44</f>
        <v>23.273727400130305</v>
      </c>
      <c r="R44" s="77">
        <f>+base_des!R44</f>
        <v>33.067092578494126</v>
      </c>
      <c r="S44" s="77">
        <f>+base_des!S44</f>
        <v>2.291104869526317</v>
      </c>
      <c r="T44" s="77">
        <f>+base_des!T44</f>
        <v>65.664016387679368</v>
      </c>
      <c r="U44" s="18">
        <f>+(base_des!U44)</f>
        <v>51.984560673630433</v>
      </c>
      <c r="V44" s="77">
        <f>+base_des!V44*100</f>
        <v>0.13170518675194032</v>
      </c>
      <c r="W44" s="77">
        <f>+base_des!W44*100</f>
        <v>-0.56318583799221944</v>
      </c>
      <c r="X44" s="77">
        <f>+base_des!X44*100</f>
        <v>2.228785676716194</v>
      </c>
      <c r="Y44" s="77">
        <f>+base_des!Y44</f>
        <v>16.831709221095139</v>
      </c>
      <c r="Z44" s="77">
        <f>+base_des!Z44</f>
        <v>26.813558600686306</v>
      </c>
      <c r="AA44" s="77">
        <f>+base_des!AA44</f>
        <v>5.019864610601096</v>
      </c>
      <c r="AB44" s="77">
        <f>+LN(base_des!AB44*100)</f>
        <v>4.6642414183385323</v>
      </c>
      <c r="AC44" s="77">
        <f>+(base_des!AC44)</f>
        <v>1.0703457042948801</v>
      </c>
      <c r="AD44" s="77">
        <f>+LN(base_des!AD44)</f>
        <v>4.3125505524092036</v>
      </c>
      <c r="AE44" s="77">
        <f>+LN(base_des!AE44)</f>
        <v>4.3767371729698885</v>
      </c>
      <c r="AF44" s="77">
        <f>+(base_des!AF44)</f>
        <v>-7.491661716178184</v>
      </c>
      <c r="AG44" s="77">
        <f>+(base_des!AG44)</f>
        <v>-23.943037010055548</v>
      </c>
      <c r="AH44" s="77">
        <f>+-LN(-base_des!AH44)</f>
        <v>-10.668343439332062</v>
      </c>
      <c r="AI44" s="77">
        <f>+(base_des!AI44)</f>
        <v>-1.5403977326391205</v>
      </c>
      <c r="AJ44" s="18">
        <f>+LN(base_des!AJ44)</f>
        <v>4.2269060373373124</v>
      </c>
      <c r="AK44" s="77">
        <f>+(base_des!AK44)</f>
        <v>9.981849379591166</v>
      </c>
      <c r="AL44" s="77">
        <f>+LN(base_des!AL44)</f>
        <v>4.7700226765021458</v>
      </c>
      <c r="AM44" s="18">
        <f>+LN(base_des!AM44*100)</f>
        <v>4.7775262815763062</v>
      </c>
      <c r="AN44" s="77">
        <f>+base_des!AN44</f>
        <v>1.1798245712657247</v>
      </c>
      <c r="AO44" s="45">
        <f>+-LN(-base_des!AO44)</f>
        <v>-7.9247065390420497</v>
      </c>
      <c r="AP44" s="18">
        <f>+base_des!AP44</f>
        <v>13.826171322072156</v>
      </c>
      <c r="AQ44" s="18">
        <f>+base_des!AQ44</f>
        <v>30.550305742351302</v>
      </c>
      <c r="AR44" s="18">
        <f>LN(base_des!AR44)</f>
        <v>4.6346247525267597</v>
      </c>
      <c r="AS44" s="18">
        <f>+base_des!AS44</f>
        <v>51.696844311558607</v>
      </c>
      <c r="AT44" s="77">
        <f>+LN(base_des!AT44)</f>
        <v>5.6924461093549725</v>
      </c>
      <c r="AU44" s="77">
        <f>+base_des!AU44*100</f>
        <v>4.8230959337354662</v>
      </c>
      <c r="AV44" s="77">
        <f>+base_des!AV44*100</f>
        <v>3.2618549298124355</v>
      </c>
      <c r="AW44" s="77">
        <f>+base_des!AW44</f>
        <v>17.722276000892538</v>
      </c>
      <c r="AX44" s="77">
        <f>+base_des!AX44</f>
        <v>37.616631682957419</v>
      </c>
      <c r="AY44" s="77">
        <f>+base_des!AY44*100</f>
        <v>-1.1692627551484485</v>
      </c>
      <c r="AZ44" s="77">
        <f>+base_des!AZ44*100</f>
        <v>-2.7139038579599317</v>
      </c>
      <c r="BA44" s="77">
        <f>+base_des!BA44*100</f>
        <v>1.7969201923388467</v>
      </c>
      <c r="BB44" s="77">
        <f>+base_des!BB44*100</f>
        <v>0.252279089527363</v>
      </c>
      <c r="BC44" s="18">
        <f>+LN(base_des!BC44)</f>
        <v>5.3623289532392473</v>
      </c>
      <c r="BD44" s="18">
        <f>+LN(base_des!BD44)</f>
        <v>4.9198566930894332</v>
      </c>
    </row>
    <row r="45" spans="1:56" x14ac:dyDescent="0.25">
      <c r="A45" s="3">
        <v>38687</v>
      </c>
      <c r="B45" s="77">
        <f>+LN(base_des!B45)</f>
        <v>4.8255661683579056</v>
      </c>
      <c r="C45" s="77">
        <f>+LN(base_des!C45)</f>
        <v>4.9086176897402938</v>
      </c>
      <c r="D45" s="77">
        <f>+base_des!D45*100</f>
        <v>5.5845991254303229</v>
      </c>
      <c r="E45" s="77">
        <f>+base_des!E45*100</f>
        <v>0.65678193788376582</v>
      </c>
      <c r="F45" s="59">
        <f>+base_des!F45*100</f>
        <v>1.2537912144361396</v>
      </c>
      <c r="G45" s="77">
        <f>+LN(base_des!G45)</f>
        <v>4.6409025659840832</v>
      </c>
      <c r="H45" s="77">
        <f>+LN(base_des!H45)</f>
        <v>4.3652296551882142</v>
      </c>
      <c r="I45" s="77">
        <f>+LN(base_des!I45)</f>
        <v>4.3033661790351658</v>
      </c>
      <c r="J45" s="77">
        <f>+LN(base_des!J45)</f>
        <v>4.284337873537722</v>
      </c>
      <c r="K45" s="77">
        <f>+base_des!K45</f>
        <v>32.390149612491307</v>
      </c>
      <c r="L45" s="77">
        <f>+LN(base_des!L45)</f>
        <v>4.2538380860109166</v>
      </c>
      <c r="M45" s="77">
        <f>+base_des!M45</f>
        <v>16.79285667043688</v>
      </c>
      <c r="N45" s="77">
        <f>+LN(base_des!N45)</f>
        <v>4.6245958864427816</v>
      </c>
      <c r="O45" s="77">
        <f>+LN(base_des!O45)</f>
        <v>5.3947427061000175</v>
      </c>
      <c r="P45" s="77">
        <f>+LN(base_des!P45)</f>
        <v>5.1519726674279225</v>
      </c>
      <c r="Q45" s="77">
        <f>+base_des!Q45</f>
        <v>23.769800723771045</v>
      </c>
      <c r="R45" s="77">
        <f>+base_des!R45</f>
        <v>32.181842005064951</v>
      </c>
      <c r="S45" s="77">
        <f>+base_des!S45</f>
        <v>2.2383463689138026</v>
      </c>
      <c r="T45" s="77">
        <f>+base_des!T45</f>
        <v>64.635479145352221</v>
      </c>
      <c r="U45" s="18">
        <f>+(base_des!U45)</f>
        <v>52.101467233452482</v>
      </c>
      <c r="V45" s="77">
        <f>+base_des!V45*100</f>
        <v>-1.3344787398762215</v>
      </c>
      <c r="W45" s="77">
        <f>+base_des!W45*100</f>
        <v>-1.9230619209778865</v>
      </c>
      <c r="X45" s="77">
        <f>+base_des!X45*100</f>
        <v>0.85167854075882676</v>
      </c>
      <c r="Y45" s="77">
        <f>+base_des!Y45</f>
        <v>16.606392306185153</v>
      </c>
      <c r="Z45" s="77">
        <f>+base_des!Z45</f>
        <v>26.435372107703813</v>
      </c>
      <c r="AA45" s="77">
        <f>+base_des!AA45</f>
        <v>5.156838339538182</v>
      </c>
      <c r="AB45" s="77">
        <f>+LN(base_des!AB45*100)</f>
        <v>4.6580656806955885</v>
      </c>
      <c r="AC45" s="77">
        <f>+(base_des!AC45)</f>
        <v>1.0649829059420359</v>
      </c>
      <c r="AD45" s="77">
        <f>+LN(base_des!AD45)</f>
        <v>4.1424480822442451</v>
      </c>
      <c r="AE45" s="77">
        <f>+LN(base_des!AE45)</f>
        <v>4.2981060772413704</v>
      </c>
      <c r="AF45" s="77">
        <f>+(base_des!AF45)</f>
        <v>-7.8235269697934982</v>
      </c>
      <c r="AG45" s="77">
        <f>+(base_des!AG45)</f>
        <v>-23.168385448746211</v>
      </c>
      <c r="AH45" s="77">
        <f>+-LN(-base_des!AH45)</f>
        <v>-10.668461576083253</v>
      </c>
      <c r="AI45" s="77">
        <f>+(base_des!AI45)</f>
        <v>-1.6151403134556275</v>
      </c>
      <c r="AJ45" s="18">
        <f>+LN(base_des!AJ45)</f>
        <v>4.2376273626053269</v>
      </c>
      <c r="AK45" s="77">
        <f>+(base_des!AK45)</f>
        <v>9.8289798015186616</v>
      </c>
      <c r="AL45" s="77">
        <f>+LN(base_des!AL45)</f>
        <v>4.755370048164667</v>
      </c>
      <c r="AM45" s="18">
        <f>+LN(base_des!AM45*100)</f>
        <v>4.7653895657369123</v>
      </c>
      <c r="AN45" s="77">
        <f>+base_des!AN45</f>
        <v>1.1655919192358239</v>
      </c>
      <c r="AO45" s="45">
        <f>+-LN(-base_des!AO45)</f>
        <v>-8.0050947571978224</v>
      </c>
      <c r="AP45" s="18">
        <f>+base_des!AP45</f>
        <v>13.66310488277453</v>
      </c>
      <c r="AQ45" s="18">
        <f>+base_des!AQ45</f>
        <v>29.704048043513549</v>
      </c>
      <c r="AR45" s="18">
        <f>LN(base_des!AR45)</f>
        <v>4.6404134431370512</v>
      </c>
      <c r="AS45" s="18">
        <f>+base_des!AS45</f>
        <v>51.819528746320984</v>
      </c>
      <c r="AT45" s="77">
        <f>+LN(base_des!AT45)</f>
        <v>5.549525167371149</v>
      </c>
      <c r="AU45" s="77">
        <f>+base_des!AU45*100</f>
        <v>3.4736914184099632</v>
      </c>
      <c r="AV45" s="77">
        <f>+base_des!AV45*100</f>
        <v>2.4367795166166273</v>
      </c>
      <c r="AW45" s="77">
        <f>+base_des!AW45</f>
        <v>17.531620985103512</v>
      </c>
      <c r="AX45" s="77">
        <f>+base_des!AX45</f>
        <v>37.869644738094756</v>
      </c>
      <c r="AY45" s="77">
        <f>+base_des!AY45*100</f>
        <v>-1.9170071111858911</v>
      </c>
      <c r="AZ45" s="77">
        <f>+base_des!AZ45*100</f>
        <v>-2.9567206990539647</v>
      </c>
      <c r="BA45" s="77">
        <f>+base_des!BA45*100</f>
        <v>0.65414728996850968</v>
      </c>
      <c r="BB45" s="77">
        <f>+base_des!BB45*100</f>
        <v>-0.38556629789956443</v>
      </c>
      <c r="BC45" s="18">
        <f>+LN(base_des!BC45)</f>
        <v>5.2194080112554229</v>
      </c>
      <c r="BD45" s="18">
        <f>+LN(base_des!BD45)</f>
        <v>4.8777112880140674</v>
      </c>
    </row>
    <row r="46" spans="1:56" x14ac:dyDescent="0.25">
      <c r="A46" s="3">
        <v>38777</v>
      </c>
      <c r="B46" s="77">
        <f>+LN(base_des!B46)</f>
        <v>4.816591464793377</v>
      </c>
      <c r="C46" s="77">
        <f>+LN(base_des!C46)</f>
        <v>4.8923542318083575</v>
      </c>
      <c r="D46" s="77">
        <f>+base_des!D46*100</f>
        <v>5.9083460687752831</v>
      </c>
      <c r="E46" s="77">
        <f>+base_des!E46*100</f>
        <v>0.68716565690565279</v>
      </c>
      <c r="F46" s="59">
        <f>+base_des!F46*100</f>
        <v>1.6812684105666609</v>
      </c>
      <c r="G46" s="77">
        <f>+LN(base_des!G46)</f>
        <v>4.6016654915866635</v>
      </c>
      <c r="H46" s="77">
        <f>+LN(base_des!H46)</f>
        <v>4.3957583435085699</v>
      </c>
      <c r="I46" s="77">
        <f>+LN(base_des!I46)</f>
        <v>4.3068917438221641</v>
      </c>
      <c r="J46" s="77">
        <f>+LN(base_des!J46)</f>
        <v>4.3415481573104762</v>
      </c>
      <c r="K46" s="77">
        <f>+base_des!K46</f>
        <v>32.819178912564773</v>
      </c>
      <c r="L46" s="77">
        <f>+LN(base_des!L46)</f>
        <v>4.2637930853148038</v>
      </c>
      <c r="M46" s="77">
        <f>+base_des!M46</f>
        <v>16.720012879122958</v>
      </c>
      <c r="N46" s="77">
        <f>+LN(base_des!N46)</f>
        <v>4.6530287920627265</v>
      </c>
      <c r="O46" s="77">
        <f>+LN(base_des!O46)</f>
        <v>5.4048448856172886</v>
      </c>
      <c r="P46" s="77">
        <f>+LN(base_des!P46)</f>
        <v>5.1696824827987724</v>
      </c>
      <c r="Q46" s="77">
        <f>+base_des!Q46</f>
        <v>24.290882993402818</v>
      </c>
      <c r="R46" s="77">
        <f>+base_des!R46</f>
        <v>32.088140501146249</v>
      </c>
      <c r="S46" s="77">
        <f>+base_des!S46</f>
        <v>2.3153533034669485</v>
      </c>
      <c r="T46" s="77">
        <f>+base_des!T46</f>
        <v>64.218750989602796</v>
      </c>
      <c r="U46" s="18">
        <f>+(base_des!U46)</f>
        <v>53.724003390109267</v>
      </c>
      <c r="V46" s="77">
        <f>+base_des!V46*100</f>
        <v>-1.0266194664305228</v>
      </c>
      <c r="W46" s="77">
        <f>+base_des!W46*100</f>
        <v>-1.9355495136567091</v>
      </c>
      <c r="X46" s="77">
        <f>+base_des!X46*100</f>
        <v>0.87486387824440293</v>
      </c>
      <c r="Y46" s="77">
        <f>+base_des!Y46</f>
        <v>15.506466023062494</v>
      </c>
      <c r="Z46" s="77">
        <f>+base_des!Z46</f>
        <v>24.921507882646942</v>
      </c>
      <c r="AA46" s="77">
        <f>+base_des!AA46</f>
        <v>5.3744802488222572</v>
      </c>
      <c r="AB46" s="77">
        <f>+LN(base_des!AB46*100)</f>
        <v>4.6516384998444851</v>
      </c>
      <c r="AC46" s="77">
        <f>+(base_des!AC46)</f>
        <v>1.0494756333104109</v>
      </c>
      <c r="AD46" s="77">
        <f>+LN(base_des!AD46)</f>
        <v>4.2294168651135955</v>
      </c>
      <c r="AE46" s="77">
        <f>+LN(base_des!AE46)</f>
        <v>4.375137771131655</v>
      </c>
      <c r="AF46" s="77">
        <f>+(base_des!AF46)</f>
        <v>-8.1777227077734622</v>
      </c>
      <c r="AG46" s="77">
        <f>+(base_des!AG46)</f>
        <v>-22.854830448413097</v>
      </c>
      <c r="AH46" s="77">
        <f>+-LN(-base_des!AH46)</f>
        <v>-10.684538012384017</v>
      </c>
      <c r="AI46" s="77">
        <f>+(base_des!AI46)</f>
        <v>-1.7002887974726679</v>
      </c>
      <c r="AJ46" s="18">
        <f>+LN(base_des!AJ46)</f>
        <v>4.2696112903813059</v>
      </c>
      <c r="AK46" s="77">
        <f>+(base_des!AK46)</f>
        <v>9.4150418595844521</v>
      </c>
      <c r="AL46" s="77">
        <f>+LN(base_des!AL46)</f>
        <v>4.7473488432687505</v>
      </c>
      <c r="AM46" s="18">
        <f>+LN(base_des!AM46*100)</f>
        <v>4.7566157043010024</v>
      </c>
      <c r="AN46" s="77">
        <f>+base_des!AN46</f>
        <v>1.1479104328244667</v>
      </c>
      <c r="AO46" s="45">
        <f>+-LN(-base_des!AO46)</f>
        <v>-8.0861736367055705</v>
      </c>
      <c r="AP46" s="18">
        <f>+base_des!AP46</f>
        <v>13.603006256022573</v>
      </c>
      <c r="AQ46" s="18">
        <f>+base_des!AQ46</f>
        <v>29.795394534052644</v>
      </c>
      <c r="AR46" s="18">
        <f>LN(base_des!AR46)</f>
        <v>4.6337931097238272</v>
      </c>
      <c r="AS46" s="18">
        <f>+base_des!AS46</f>
        <v>52.313159822639058</v>
      </c>
      <c r="AT46" s="77">
        <f>+LN(base_des!AT46)</f>
        <v>5.2218644966662788</v>
      </c>
      <c r="AU46" s="77">
        <f>+base_des!AU46*100</f>
        <v>2.5051097051346893</v>
      </c>
      <c r="AV46" s="77">
        <f>+base_des!AV46*100</f>
        <v>1.0668232072180484</v>
      </c>
      <c r="AW46" s="77">
        <f>+base_des!AW46</f>
        <v>17.782155566947207</v>
      </c>
      <c r="AX46" s="77">
        <f>+base_des!AX46</f>
        <v>37.697451553303004</v>
      </c>
      <c r="AY46" s="77">
        <f>+base_des!AY46*100</f>
        <v>-0.99256290900394673</v>
      </c>
      <c r="AZ46" s="77">
        <f>+base_des!AZ46*100</f>
        <v>-2.4255831067107825</v>
      </c>
      <c r="BA46" s="77">
        <f>+base_des!BA46*100</f>
        <v>0.86023023987615854</v>
      </c>
      <c r="BB46" s="77">
        <f>+base_des!BB46*100</f>
        <v>-0.57278995783067721</v>
      </c>
      <c r="BC46" s="18">
        <f>+LN(base_des!BC46)</f>
        <v>4.8917473405505536</v>
      </c>
      <c r="BD46" s="18">
        <f>+LN(base_des!BD46)</f>
        <v>4.966381764230297</v>
      </c>
    </row>
    <row r="47" spans="1:56" x14ac:dyDescent="0.25">
      <c r="A47" s="3">
        <v>38869</v>
      </c>
      <c r="B47" s="77">
        <f>+LN(base_des!B47)</f>
        <v>4.889119746496613</v>
      </c>
      <c r="C47" s="77">
        <f>+LN(base_des!C47)</f>
        <v>4.9659771243072344</v>
      </c>
      <c r="D47" s="77">
        <f>+base_des!D47*100</f>
        <v>4.862808232110627</v>
      </c>
      <c r="E47" s="77">
        <f>+base_des!E47*100</f>
        <v>0.69282002561803502</v>
      </c>
      <c r="F47" s="59">
        <f>+base_des!F47*100</f>
        <v>1.898780197736194</v>
      </c>
      <c r="G47" s="77">
        <f>+LN(base_des!G47)</f>
        <v>4.5582524260390951</v>
      </c>
      <c r="H47" s="77">
        <f>+LN(base_des!H47)</f>
        <v>4.4455654000929883</v>
      </c>
      <c r="I47" s="77">
        <f>+LN(base_des!I47)</f>
        <v>4.3628797834810715</v>
      </c>
      <c r="J47" s="77">
        <f>+LN(base_des!J47)</f>
        <v>4.4241000925204794</v>
      </c>
      <c r="K47" s="77">
        <f>+base_des!K47</f>
        <v>33.380244137400055</v>
      </c>
      <c r="L47" s="77">
        <f>+LN(base_des!L47)</f>
        <v>4.2712923788256738</v>
      </c>
      <c r="M47" s="77">
        <f>+base_des!M47</f>
        <v>16.611860398298759</v>
      </c>
      <c r="N47" s="77">
        <f>+LN(base_des!N47)</f>
        <v>4.7040166488903727</v>
      </c>
      <c r="O47" s="77">
        <f>+LN(base_des!O47)</f>
        <v>5.42779554539604</v>
      </c>
      <c r="P47" s="77">
        <f>+LN(base_des!P47)</f>
        <v>5.2012071873080288</v>
      </c>
      <c r="Q47" s="77">
        <f>+base_des!Q47</f>
        <v>24.569001096093494</v>
      </c>
      <c r="R47" s="77">
        <f>+base_des!R47</f>
        <v>32.885497353588661</v>
      </c>
      <c r="S47" s="77">
        <f>+base_des!S47</f>
        <v>2.6469847574885548</v>
      </c>
      <c r="T47" s="77">
        <f>+base_des!T47</f>
        <v>63.997246181804591</v>
      </c>
      <c r="U47" s="18">
        <f>+(base_des!U47)</f>
        <v>53.14577097693779</v>
      </c>
      <c r="V47" s="77">
        <f>+base_des!V47*100</f>
        <v>-1.4944893250916857</v>
      </c>
      <c r="W47" s="77">
        <f>+base_des!W47*100</f>
        <v>-1.9299331797755892</v>
      </c>
      <c r="X47" s="77">
        <f>+base_des!X47*100</f>
        <v>0.87862102136151421</v>
      </c>
      <c r="Y47" s="77">
        <f>+base_des!Y47</f>
        <v>14.708612272121414</v>
      </c>
      <c r="Z47" s="77">
        <f>+base_des!Z47</f>
        <v>24.07284287426782</v>
      </c>
      <c r="AA47" s="77">
        <f>+base_des!AA47</f>
        <v>5.3493593637033232</v>
      </c>
      <c r="AB47" s="77">
        <f>+LN(base_des!AB47*100)</f>
        <v>4.6455321264638458</v>
      </c>
      <c r="AC47" s="77">
        <f>+(base_des!AC47)</f>
        <v>1.0464646267747231</v>
      </c>
      <c r="AD47" s="77">
        <f>+LN(base_des!AD47)</f>
        <v>4.383565442267817</v>
      </c>
      <c r="AE47" s="77">
        <f>+LN(base_des!AE47)</f>
        <v>4.4812632940499046</v>
      </c>
      <c r="AF47" s="77">
        <f>+(base_des!AF47)</f>
        <v>-8.5808667618294958</v>
      </c>
      <c r="AG47" s="77">
        <f>+(base_des!AG47)</f>
        <v>-21.648643799872424</v>
      </c>
      <c r="AH47" s="77">
        <f>+-LN(-base_des!AH47)</f>
        <v>-10.637621835893341</v>
      </c>
      <c r="AI47" s="77">
        <f>+(base_des!AI47)</f>
        <v>-1.7107502502789811</v>
      </c>
      <c r="AJ47" s="18">
        <f>+LN(base_des!AJ47)</f>
        <v>4.2727980865102086</v>
      </c>
      <c r="AK47" s="77">
        <f>+(base_des!AK47)</f>
        <v>9.3642306021464066</v>
      </c>
      <c r="AL47" s="77">
        <f>+LN(base_des!AL47)</f>
        <v>4.73519069720302</v>
      </c>
      <c r="AM47" s="18">
        <f>+LN(base_des!AM47*100)</f>
        <v>4.7438022004347236</v>
      </c>
      <c r="AN47" s="77">
        <f>+base_des!AN47</f>
        <v>1.1366003528778348</v>
      </c>
      <c r="AO47" s="45">
        <f>+-LN(-base_des!AO47)</f>
        <v>-8.099611042593434</v>
      </c>
      <c r="AP47" s="18">
        <f>+base_des!AP47</f>
        <v>13.516723170548717</v>
      </c>
      <c r="AQ47" s="18">
        <f>+base_des!AQ47</f>
        <v>30.251455392131366</v>
      </c>
      <c r="AR47" s="18">
        <f>LN(base_des!AR47)</f>
        <v>4.610385255252301</v>
      </c>
      <c r="AS47" s="18">
        <f>+base_des!AS47</f>
        <v>52.739632613972752</v>
      </c>
      <c r="AT47" s="77">
        <f>+LN(base_des!AT47)</f>
        <v>5.2877229053625596</v>
      </c>
      <c r="AU47" s="77">
        <f>+base_des!AU47*100</f>
        <v>4.6857331459214224</v>
      </c>
      <c r="AV47" s="77">
        <f>+base_des!AV47*100</f>
        <v>2.6307142614690804</v>
      </c>
      <c r="AW47" s="77">
        <f>+base_des!AW47</f>
        <v>18.405265726350965</v>
      </c>
      <c r="AX47" s="77">
        <f>+base_des!AX47</f>
        <v>37.945668881202813</v>
      </c>
      <c r="AY47" s="77">
        <f>+base_des!AY47*100</f>
        <v>-0.7643730112516095</v>
      </c>
      <c r="AZ47" s="77">
        <f>+base_des!AZ47*100</f>
        <v>-2.8014620728788602</v>
      </c>
      <c r="BA47" s="77">
        <f>+base_des!BA47*100</f>
        <v>1.2145499136495763</v>
      </c>
      <c r="BB47" s="77">
        <f>+base_des!BB47*100</f>
        <v>-0.82253914797767447</v>
      </c>
      <c r="BC47" s="18">
        <f>+LN(base_des!BC47)</f>
        <v>5.0670842597561503</v>
      </c>
      <c r="BD47" s="18">
        <f>+LN(base_des!BD47)</f>
        <v>5.0149426320821613</v>
      </c>
    </row>
    <row r="48" spans="1:56" x14ac:dyDescent="0.25">
      <c r="A48" s="3">
        <v>38961</v>
      </c>
      <c r="B48" s="77">
        <f>+LN(base_des!B48)</f>
        <v>4.8923319705879145</v>
      </c>
      <c r="C48" s="77">
        <f>+LN(base_des!C48)</f>
        <v>4.9615971128315008</v>
      </c>
      <c r="D48" s="77">
        <f>+base_des!D48*100</f>
        <v>3.6216950635920675</v>
      </c>
      <c r="E48" s="77">
        <f>+base_des!E48*100</f>
        <v>-0.18156390948251833</v>
      </c>
      <c r="F48" s="59">
        <f>+base_des!F48*100</f>
        <v>1.8107418254954544</v>
      </c>
      <c r="G48" s="77">
        <f>+LN(base_des!G48)</f>
        <v>4.5233790971008911</v>
      </c>
      <c r="H48" s="77">
        <f>+LN(base_des!H48)</f>
        <v>4.4272612263344717</v>
      </c>
      <c r="I48" s="77">
        <f>+LN(base_des!I48)</f>
        <v>4.3599783431755981</v>
      </c>
      <c r="J48" s="77">
        <f>+LN(base_des!J48)</f>
        <v>4.4125171064903448</v>
      </c>
      <c r="K48" s="77">
        <f>+base_des!K48</f>
        <v>33.900149719315074</v>
      </c>
      <c r="L48" s="77">
        <f>+LN(base_des!L48)</f>
        <v>4.2848773857733802</v>
      </c>
      <c r="M48" s="77">
        <f>+base_des!M48</f>
        <v>16.569252194017121</v>
      </c>
      <c r="N48" s="77">
        <f>+LN(base_des!N48)</f>
        <v>4.7338839169264366</v>
      </c>
      <c r="O48" s="77">
        <f>+LN(base_des!O48)</f>
        <v>5.4442383145893487</v>
      </c>
      <c r="P48" s="77">
        <f>+LN(base_des!P48)</f>
        <v>5.2075424954743088</v>
      </c>
      <c r="Q48" s="77">
        <f>+base_des!Q48</f>
        <v>26.725892727627347</v>
      </c>
      <c r="R48" s="77">
        <f>+base_des!R48</f>
        <v>34.21163474001375</v>
      </c>
      <c r="S48" s="77">
        <f>+base_des!S48</f>
        <v>2.3998954292533585</v>
      </c>
      <c r="T48" s="77">
        <f>+base_des!T48</f>
        <v>63.507610316300578</v>
      </c>
      <c r="U48" s="18">
        <f>+(base_des!U48)</f>
        <v>53.755447901316934</v>
      </c>
      <c r="V48" s="77">
        <f>+base_des!V48*100</f>
        <v>-2.1836958516025851</v>
      </c>
      <c r="W48" s="77">
        <f>+base_des!W48*100</f>
        <v>-2.945898610056763</v>
      </c>
      <c r="X48" s="77">
        <f>+base_des!X48*100</f>
        <v>1.2326670126783235E-2</v>
      </c>
      <c r="Y48" s="77">
        <f>+base_des!Y48</f>
        <v>16.081929757995443</v>
      </c>
      <c r="Z48" s="77">
        <f>+base_des!Z48</f>
        <v>24.926916065646722</v>
      </c>
      <c r="AA48" s="77">
        <f>+base_des!AA48</f>
        <v>5.6071466377696177</v>
      </c>
      <c r="AB48" s="77">
        <f>+LN(base_des!AB48*100)</f>
        <v>4.6363521239093597</v>
      </c>
      <c r="AC48" s="77">
        <f>+(base_des!AC48)</f>
        <v>1.040280364855692</v>
      </c>
      <c r="AD48" s="77">
        <f>+LN(base_des!AD48)</f>
        <v>4.3636285243952129</v>
      </c>
      <c r="AE48" s="77">
        <f>+LN(base_des!AE48)</f>
        <v>4.4766959200942704</v>
      </c>
      <c r="AF48" s="77">
        <f>+(base_des!AF48)</f>
        <v>-8.8146709801367233</v>
      </c>
      <c r="AG48" s="77">
        <f>+(base_des!AG48)</f>
        <v>-22.058673699304439</v>
      </c>
      <c r="AH48" s="77">
        <f>+-LN(-base_des!AH48)</f>
        <v>-10.668405910282711</v>
      </c>
      <c r="AI48" s="77">
        <f>+(base_des!AI48)</f>
        <v>-1.8198405801926161</v>
      </c>
      <c r="AJ48" s="18">
        <f>+LN(base_des!AJ48)</f>
        <v>4.2893952913948299</v>
      </c>
      <c r="AK48" s="77">
        <f>+(base_des!AK48)</f>
        <v>8.8449863076512756</v>
      </c>
      <c r="AL48" s="77">
        <f>+LN(base_des!AL48)</f>
        <v>4.718569736311176</v>
      </c>
      <c r="AM48" s="18">
        <f>+LN(base_des!AM48*100)</f>
        <v>4.7265924870785625</v>
      </c>
      <c r="AN48" s="77">
        <f>+base_des!AN48</f>
        <v>1.1207448551582742</v>
      </c>
      <c r="AO48" s="45">
        <f>+-LN(-base_des!AO48)</f>
        <v>-8.1734489246412103</v>
      </c>
      <c r="AP48" s="18">
        <f>+base_des!AP48</f>
        <v>13.450833527231081</v>
      </c>
      <c r="AQ48" s="18">
        <f>+base_des!AQ48</f>
        <v>29.74182674451432</v>
      </c>
      <c r="AR48" s="18">
        <f>LN(base_des!AR48)</f>
        <v>4.5800200302398242</v>
      </c>
      <c r="AS48" s="18">
        <f>+base_des!AS48</f>
        <v>53.181573305922711</v>
      </c>
      <c r="AT48" s="77">
        <f>+LN(base_des!AT48)</f>
        <v>5.3488477751191583</v>
      </c>
      <c r="AU48" s="77">
        <f>+base_des!AU48*100</f>
        <v>3.3845714767112733</v>
      </c>
      <c r="AV48" s="77">
        <f>+base_des!AV48*100</f>
        <v>2.6308742809399099</v>
      </c>
      <c r="AW48" s="77">
        <f>+base_des!AW48</f>
        <v>18.512115674143796</v>
      </c>
      <c r="AX48" s="77">
        <f>+base_des!AX48</f>
        <v>37.655137976578153</v>
      </c>
      <c r="AY48" s="77">
        <f>+base_des!AY48*100</f>
        <v>-1.9800175020905211</v>
      </c>
      <c r="AZ48" s="77">
        <f>+base_des!AZ48*100</f>
        <v>-2.7346091337954919</v>
      </c>
      <c r="BA48" s="77">
        <f>+base_des!BA48*100</f>
        <v>0.12364019287152139</v>
      </c>
      <c r="BB48" s="77">
        <f>+base_des!BB48*100</f>
        <v>-0.63095143883344917</v>
      </c>
      <c r="BC48" s="18">
        <f>+LN(base_des!BC48)</f>
        <v>4.9845322206067397</v>
      </c>
      <c r="BD48" s="18">
        <f>+LN(base_des!BD48)</f>
        <v>5.0031131916927514</v>
      </c>
    </row>
    <row r="49" spans="1:56" x14ac:dyDescent="0.25">
      <c r="A49" s="3">
        <v>39052</v>
      </c>
      <c r="B49" s="77">
        <f>+LN(base_des!B49)</f>
        <v>4.842337951382536</v>
      </c>
      <c r="C49" s="77">
        <f>+LN(base_des!C49)</f>
        <v>4.894854721811793</v>
      </c>
      <c r="D49" s="77">
        <f>+base_des!D49*100</f>
        <v>2.4209124444413588</v>
      </c>
      <c r="E49" s="77">
        <f>+base_des!E49*100</f>
        <v>-1.0964016808076238</v>
      </c>
      <c r="F49" s="59">
        <f>+base_des!F49*100</f>
        <v>2.195370615639769</v>
      </c>
      <c r="G49" s="77">
        <f>+LN(base_des!G49)</f>
        <v>4.5185879342427206</v>
      </c>
      <c r="H49" s="77">
        <f>+LN(base_des!H49)</f>
        <v>4.3896691384210698</v>
      </c>
      <c r="I49" s="77">
        <f>+LN(base_des!I49)</f>
        <v>4.3030495130548028</v>
      </c>
      <c r="J49" s="77">
        <f>+LN(base_des!J49)</f>
        <v>4.3435664048276292</v>
      </c>
      <c r="K49" s="77">
        <f>+base_des!K49</f>
        <v>34.424090201752641</v>
      </c>
      <c r="L49" s="77">
        <f>+LN(base_des!L49)</f>
        <v>4.3046595110974399</v>
      </c>
      <c r="M49" s="77">
        <f>+base_des!M49</f>
        <v>16.641232697221838</v>
      </c>
      <c r="N49" s="77">
        <f>+LN(base_des!N49)</f>
        <v>4.7374623535151965</v>
      </c>
      <c r="O49" s="77">
        <f>+LN(base_des!O49)</f>
        <v>5.4533015694602724</v>
      </c>
      <c r="P49" s="77">
        <f>+LN(base_des!P49)</f>
        <v>5.2590903578003401</v>
      </c>
      <c r="Q49" s="77">
        <f>+base_des!Q49</f>
        <v>28.714909584812442</v>
      </c>
      <c r="R49" s="77">
        <f>+base_des!R49</f>
        <v>35.021218069532544</v>
      </c>
      <c r="S49" s="77">
        <f>+base_des!S49</f>
        <v>2.1972303588753057</v>
      </c>
      <c r="T49" s="77">
        <f>+base_des!T49</f>
        <v>63.860326172931259</v>
      </c>
      <c r="U49" s="18">
        <f>+(base_des!U49)</f>
        <v>54.23556770277218</v>
      </c>
      <c r="V49" s="77">
        <f>+base_des!V49*100</f>
        <v>-3.564378602974605</v>
      </c>
      <c r="W49" s="77">
        <f>+base_des!W49*100</f>
        <v>-3.9666564858597875</v>
      </c>
      <c r="X49" s="77">
        <f>+base_des!X49*100</f>
        <v>-0.9056170553258136</v>
      </c>
      <c r="Y49" s="77">
        <f>+base_des!Y49</f>
        <v>16.243533097928356</v>
      </c>
      <c r="Z49" s="77">
        <f>+base_des!Z49</f>
        <v>24.769157281579272</v>
      </c>
      <c r="AA49" s="77">
        <f>+base_des!AA49</f>
        <v>5.6506117566272929</v>
      </c>
      <c r="AB49" s="77">
        <f>+LN(base_des!AB49*100)</f>
        <v>4.6308535813805456</v>
      </c>
      <c r="AC49" s="77">
        <f>+(base_des!AC49)</f>
        <v>1.0357999939838054</v>
      </c>
      <c r="AD49" s="77">
        <f>+LN(base_des!AD49)</f>
        <v>4.1712859087444123</v>
      </c>
      <c r="AE49" s="77">
        <f>+LN(base_des!AE49)</f>
        <v>4.3268131382436223</v>
      </c>
      <c r="AF49" s="77">
        <f>+(base_des!AF49)</f>
        <v>-8.8311243282758518</v>
      </c>
      <c r="AG49" s="77">
        <f>+(base_des!AG49)</f>
        <v>-23.064624448144862</v>
      </c>
      <c r="AH49" s="77">
        <f>+-LN(-base_des!AH49)</f>
        <v>-10.750230342840077</v>
      </c>
      <c r="AI49" s="77">
        <f>+(base_des!AI49)</f>
        <v>-1.902831516971951</v>
      </c>
      <c r="AJ49" s="18">
        <f>+LN(base_des!AJ49)</f>
        <v>4.2642096918686656</v>
      </c>
      <c r="AK49" s="77">
        <f>+(base_des!AK49)</f>
        <v>8.5256241836509172</v>
      </c>
      <c r="AL49" s="77">
        <f>+LN(base_des!AL49)</f>
        <v>4.7116137323010703</v>
      </c>
      <c r="AM49" s="18">
        <f>+LN(base_des!AM49*100)</f>
        <v>4.7197084703050143</v>
      </c>
      <c r="AN49" s="77">
        <f>+base_des!AN49</f>
        <v>1.1158325697470399</v>
      </c>
      <c r="AO49" s="45">
        <f>+-LN(-base_des!AO49)</f>
        <v>-8.2552733571985755</v>
      </c>
      <c r="AP49" s="18">
        <f>+base_des!AP49</f>
        <v>13.476389381819498</v>
      </c>
      <c r="AQ49" s="18">
        <f>+base_des!AQ49</f>
        <v>30.550581290498808</v>
      </c>
      <c r="AR49" s="18">
        <f>LN(base_des!AR49)</f>
        <v>4.5497408963103636</v>
      </c>
      <c r="AS49" s="18">
        <f>+base_des!AS49</f>
        <v>53.713743240318237</v>
      </c>
      <c r="AT49" s="77">
        <f>+LN(base_des!AT49)</f>
        <v>5.2142022243189912</v>
      </c>
      <c r="AU49" s="77">
        <f>+base_des!AU49*100</f>
        <v>2.0220165071031637</v>
      </c>
      <c r="AV49" s="77">
        <f>+base_des!AV49*100</f>
        <v>2.6675430972587844</v>
      </c>
      <c r="AW49" s="77">
        <f>+base_des!AW49</f>
        <v>18.123982023341064</v>
      </c>
      <c r="AX49" s="77">
        <f>+base_des!AX49</f>
        <v>37.08987431428892</v>
      </c>
      <c r="AY49" s="77">
        <f>+base_des!AY49*100</f>
        <v>-2.3228779224426526</v>
      </c>
      <c r="AZ49" s="77">
        <f>+base_des!AZ49*100</f>
        <v>-1.6726562239654588</v>
      </c>
      <c r="BA49" s="77">
        <f>+base_des!BA49*100</f>
        <v>-0.4842271287918587</v>
      </c>
      <c r="BB49" s="77">
        <f>+base_des!BB49*100</f>
        <v>0.16599456968533488</v>
      </c>
      <c r="BC49" s="18">
        <f>+LN(base_des!BC49)</f>
        <v>4.8052778838359842</v>
      </c>
      <c r="BD49" s="18">
        <f>+LN(base_des!BD49)</f>
        <v>4.9301483579585526</v>
      </c>
    </row>
    <row r="50" spans="1:56" x14ac:dyDescent="0.25">
      <c r="A50" s="3">
        <v>39142</v>
      </c>
      <c r="B50" s="77">
        <f>+LN(base_des!B50)</f>
        <v>4.7962747341750971</v>
      </c>
      <c r="C50" s="77">
        <f>+LN(base_des!C50)</f>
        <v>4.8463991754608049</v>
      </c>
      <c r="D50" s="77">
        <f>+base_des!D50*100</f>
        <v>2.393005595814035</v>
      </c>
      <c r="E50" s="77">
        <f>+base_des!E50*100</f>
        <v>-1.1068712196299346</v>
      </c>
      <c r="F50" s="59">
        <f>+base_des!F50*100</f>
        <v>1.7087740442290222</v>
      </c>
      <c r="G50" s="77">
        <f>+LN(base_des!G50)</f>
        <v>4.5183183864653556</v>
      </c>
      <c r="H50" s="77">
        <f>+LN(base_des!H50)</f>
        <v>4.3908070234308214</v>
      </c>
      <c r="I50" s="77">
        <f>+LN(base_des!I50)</f>
        <v>4.3161438612553162</v>
      </c>
      <c r="J50" s="77">
        <f>+LN(base_des!J50)</f>
        <v>4.3116688226488629</v>
      </c>
      <c r="K50" s="77">
        <f>+base_des!K50</f>
        <v>34.503204450467457</v>
      </c>
      <c r="L50" s="77">
        <f>+LN(base_des!L50)</f>
        <v>4.3083898538752505</v>
      </c>
      <c r="M50" s="77">
        <f>+base_des!M50</f>
        <v>16.464132573495892</v>
      </c>
      <c r="N50" s="77">
        <f>+LN(base_des!N50)</f>
        <v>4.7608150447956463</v>
      </c>
      <c r="O50" s="77">
        <f>+LN(base_des!O50)</f>
        <v>5.4486874015176143</v>
      </c>
      <c r="P50" s="77">
        <f>+LN(base_des!P50)</f>
        <v>5.2730825681216098</v>
      </c>
      <c r="Q50" s="77">
        <f>+base_des!Q50</f>
        <v>28.066608626392746</v>
      </c>
      <c r="R50" s="77">
        <f>+base_des!R50</f>
        <v>34.405018623057629</v>
      </c>
      <c r="S50" s="77">
        <f>+base_des!S50</f>
        <v>2.1755123702939239</v>
      </c>
      <c r="T50" s="77">
        <f>+base_des!T50</f>
        <v>63.770138150616404</v>
      </c>
      <c r="U50" s="18">
        <f>+(base_des!U50)</f>
        <v>54.52071841906443</v>
      </c>
      <c r="V50" s="77">
        <f>+base_des!V50*100</f>
        <v>-3.1381611288255895</v>
      </c>
      <c r="W50" s="77">
        <f>+base_des!W50*100</f>
        <v>-3.9770778103688453</v>
      </c>
      <c r="X50" s="77">
        <f>+base_des!X50*100</f>
        <v>-0.91682439265290405</v>
      </c>
      <c r="Y50" s="77">
        <f>+base_des!Y50</f>
        <v>16.163755906699066</v>
      </c>
      <c r="Z50" s="77">
        <f>+base_des!Z50</f>
        <v>25.020081706501934</v>
      </c>
      <c r="AA50" s="77">
        <f>+base_des!AA50</f>
        <v>5.747492967669535</v>
      </c>
      <c r="AB50" s="77">
        <f>+LN(base_des!AB50*100)</f>
        <v>4.6240930496956505</v>
      </c>
      <c r="AC50" s="77">
        <f>+(base_des!AC50)</f>
        <v>1.0204342377401501</v>
      </c>
      <c r="AD50" s="77">
        <f>+LN(base_des!AD50)</f>
        <v>4.1598813224671369</v>
      </c>
      <c r="AE50" s="77">
        <f>+LN(base_des!AE50)</f>
        <v>4.2836870852000599</v>
      </c>
      <c r="AF50" s="77">
        <f>+(base_des!AF50)</f>
        <v>-8.6647800896555172</v>
      </c>
      <c r="AG50" s="77">
        <f>+(base_des!AG50)</f>
        <v>-23.430517251374912</v>
      </c>
      <c r="AH50" s="77">
        <f>+-LN(-base_des!AH50)</f>
        <v>-10.797504028167438</v>
      </c>
      <c r="AI50" s="77">
        <f>+(base_des!AI50)</f>
        <v>-1.9330176732384303</v>
      </c>
      <c r="AJ50" s="18">
        <f>+LN(base_des!AJ50)</f>
        <v>4.2916941893268588</v>
      </c>
      <c r="AK50" s="77">
        <f>+(base_des!AK50)</f>
        <v>8.8563257998028657</v>
      </c>
      <c r="AL50" s="77">
        <f>+LN(base_des!AL50)</f>
        <v>4.6989109292055309</v>
      </c>
      <c r="AM50" s="18">
        <f>+LN(base_des!AM50*100)</f>
        <v>4.7065051859703075</v>
      </c>
      <c r="AN50" s="77">
        <f>+base_des!AN50</f>
        <v>1.0933083205726013</v>
      </c>
      <c r="AO50" s="45">
        <f>+-LN(-base_des!AO50)</f>
        <v>-8.3025470425259371</v>
      </c>
      <c r="AP50" s="18">
        <f>+base_des!AP50</f>
        <v>13.306234513355204</v>
      </c>
      <c r="AQ50" s="18">
        <f>+base_des!AQ50</f>
        <v>30.300989588401229</v>
      </c>
      <c r="AR50" s="18">
        <f>LN(base_des!AR50)</f>
        <v>4.5293174446394637</v>
      </c>
      <c r="AS50" s="18">
        <f>+base_des!AS50</f>
        <v>53.919363351227325</v>
      </c>
      <c r="AT50" s="77">
        <f>+LN(base_des!AT50)</f>
        <v>5.1142413070871475</v>
      </c>
      <c r="AU50" s="77">
        <f>+base_des!AU50*100</f>
        <v>2.0787220250123584</v>
      </c>
      <c r="AV50" s="77">
        <f>+base_des!AV50*100</f>
        <v>2.369832287828455</v>
      </c>
      <c r="AW50" s="77">
        <f>+base_des!AW50</f>
        <v>18.16143714872398</v>
      </c>
      <c r="AX50" s="77">
        <f>+base_des!AX50</f>
        <v>36.106782681515114</v>
      </c>
      <c r="AY50" s="77">
        <f>+base_des!AY50*100</f>
        <v>-2.0230467362754605</v>
      </c>
      <c r="AZ50" s="77">
        <f>+base_des!AZ50*100</f>
        <v>-1.7364045413404221</v>
      </c>
      <c r="BA50" s="77">
        <f>+base_des!BA50*100</f>
        <v>-0.35930167698692284</v>
      </c>
      <c r="BB50" s="77">
        <f>+base_des!BB50*100</f>
        <v>-7.2659482051884439E-2</v>
      </c>
      <c r="BC50" s="18">
        <f>+LN(base_des!BC50)</f>
        <v>4.684832560989296</v>
      </c>
      <c r="BD50" s="18">
        <f>+LN(base_des!BD50)</f>
        <v>4.9379538070232805</v>
      </c>
    </row>
    <row r="51" spans="1:56" x14ac:dyDescent="0.25">
      <c r="A51" s="3">
        <v>39234</v>
      </c>
      <c r="B51" s="77">
        <f>+LN(base_des!B51)</f>
        <v>4.7051810476136335</v>
      </c>
      <c r="C51" s="77">
        <f>+LN(base_des!C51)</f>
        <v>4.7494280437220038</v>
      </c>
      <c r="D51" s="77">
        <f>+base_des!D51*100</f>
        <v>3.165301036925694</v>
      </c>
      <c r="E51" s="77">
        <f>+base_des!E51*100</f>
        <v>-1.1482375334137318</v>
      </c>
      <c r="F51" s="59">
        <f>+base_des!F51*100</f>
        <v>1.4318721535734769</v>
      </c>
      <c r="G51" s="77">
        <f>+LN(base_des!G51)</f>
        <v>4.5016086924204304</v>
      </c>
      <c r="H51" s="77">
        <f>+LN(base_des!H51)</f>
        <v>4.4590819840866365</v>
      </c>
      <c r="I51" s="77">
        <f>+LN(base_des!I51)</f>
        <v>4.3290236754421487</v>
      </c>
      <c r="J51" s="77">
        <f>+LN(base_des!J51)</f>
        <v>4.4823593334531475</v>
      </c>
      <c r="K51" s="77">
        <f>+base_des!K51</f>
        <v>34.4321881570702</v>
      </c>
      <c r="L51" s="77">
        <f>+LN(base_des!L51)</f>
        <v>4.3156358440828342</v>
      </c>
      <c r="M51" s="77">
        <f>+base_des!M51</f>
        <v>16.363309806910085</v>
      </c>
      <c r="N51" s="77">
        <f>+LN(base_des!N51)</f>
        <v>4.7711575807634228</v>
      </c>
      <c r="O51" s="77">
        <f>+LN(base_des!O51)</f>
        <v>5.4324177899060206</v>
      </c>
      <c r="P51" s="77">
        <f>+LN(base_des!P51)</f>
        <v>5.2917314395747104</v>
      </c>
      <c r="Q51" s="77">
        <f>+base_des!Q51</f>
        <v>29.484942558993627</v>
      </c>
      <c r="R51" s="77">
        <f>+base_des!R51</f>
        <v>33.664788115023939</v>
      </c>
      <c r="S51" s="77">
        <f>+base_des!S51</f>
        <v>1.9776704004261065</v>
      </c>
      <c r="T51" s="77">
        <f>+base_des!T51</f>
        <v>64.343551305279121</v>
      </c>
      <c r="U51" s="18">
        <f>+(base_des!U51)</f>
        <v>54.791828012778375</v>
      </c>
      <c r="V51" s="77">
        <f>+base_des!V51*100</f>
        <v>-3.8994008339618746</v>
      </c>
      <c r="W51" s="77">
        <f>+base_des!W51*100</f>
        <v>-4.0054187996430235</v>
      </c>
      <c r="X51" s="77">
        <f>+base_des!X51*100</f>
        <v>-0.95455802254222899</v>
      </c>
      <c r="Y51" s="77">
        <f>+base_des!Y51</f>
        <v>15.301950470167732</v>
      </c>
      <c r="Z51" s="77">
        <f>+base_des!Z51</f>
        <v>23.701444417916235</v>
      </c>
      <c r="AA51" s="77">
        <f>+base_des!AA51</f>
        <v>5.6925437288134813</v>
      </c>
      <c r="AB51" s="77">
        <f>+LN(base_des!AB51*100)</f>
        <v>4.6196601283980865</v>
      </c>
      <c r="AC51" s="77">
        <f>+(base_des!AC51)</f>
        <v>1.0170066243458582</v>
      </c>
      <c r="AD51" s="77">
        <f>+LN(base_des!AD51)</f>
        <v>4.2936840799494336</v>
      </c>
      <c r="AE51" s="77">
        <f>+LN(base_des!AE51)</f>
        <v>4.4304400497646999</v>
      </c>
      <c r="AF51" s="77">
        <f>+(base_des!AF51)</f>
        <v>-8.2277735195655737</v>
      </c>
      <c r="AG51" s="77">
        <f>+(base_des!AG51)</f>
        <v>-23.116794102217597</v>
      </c>
      <c r="AH51" s="77">
        <f>+-LN(-base_des!AH51)</f>
        <v>-10.848054768163232</v>
      </c>
      <c r="AI51" s="77">
        <f>+(base_des!AI51)</f>
        <v>-1.9071355134329517</v>
      </c>
      <c r="AJ51" s="18">
        <f>+LN(base_des!AJ51)</f>
        <v>4.268870994593164</v>
      </c>
      <c r="AK51" s="77">
        <f>+(base_des!AK51)</f>
        <v>8.3994939477484998</v>
      </c>
      <c r="AL51" s="77">
        <f>+LN(base_des!AL51)</f>
        <v>4.6903549067051022</v>
      </c>
      <c r="AM51" s="18">
        <f>+LN(base_des!AM51*100)</f>
        <v>4.6975880327405575</v>
      </c>
      <c r="AN51" s="77">
        <f>+base_des!AN51</f>
        <v>1.0864180512401707</v>
      </c>
      <c r="AO51" s="45">
        <f>+-LN(-base_des!AO51)</f>
        <v>-8.353097782521731</v>
      </c>
      <c r="AP51" s="18">
        <f>+base_des!AP51</f>
        <v>13.186009233190758</v>
      </c>
      <c r="AQ51" s="18">
        <f>+base_des!AQ51</f>
        <v>30.48919814071094</v>
      </c>
      <c r="AR51" s="18">
        <f>LN(base_des!AR51)</f>
        <v>4.5153291837068128</v>
      </c>
      <c r="AS51" s="18">
        <f>+base_des!AS51</f>
        <v>54.32869364966767</v>
      </c>
      <c r="AT51" s="77">
        <f>+LN(base_des!AT51)</f>
        <v>4.8445619693120916</v>
      </c>
      <c r="AU51" s="77">
        <f>+base_des!AU51*100</f>
        <v>1.4422523611530291</v>
      </c>
      <c r="AV51" s="77">
        <f>+base_des!AV51*100</f>
        <v>2.1421054633616876</v>
      </c>
      <c r="AW51" s="77">
        <f>+base_des!AW51</f>
        <v>18.122958722604242</v>
      </c>
      <c r="AX51" s="77">
        <f>+base_des!AX51</f>
        <v>35.067836597589718</v>
      </c>
      <c r="AY51" s="77">
        <f>+base_des!AY51*100</f>
        <v>-1.5542382296230526</v>
      </c>
      <c r="AZ51" s="77">
        <f>+base_des!AZ51*100</f>
        <v>-0.86696185752776145</v>
      </c>
      <c r="BA51" s="77">
        <f>+base_des!BA51*100</f>
        <v>-0.28376203914686204</v>
      </c>
      <c r="BB51" s="77">
        <f>+base_des!BB51*100</f>
        <v>0.4035143329484292</v>
      </c>
      <c r="BC51" s="18">
        <f>+LN(base_des!BC51)</f>
        <v>4.4083284583558839</v>
      </c>
      <c r="BD51" s="18">
        <f>+LN(base_des!BD51)</f>
        <v>4.9952970617596861</v>
      </c>
    </row>
    <row r="52" spans="1:56" x14ac:dyDescent="0.25">
      <c r="A52" s="3">
        <v>39326</v>
      </c>
      <c r="B52" s="77">
        <f>+LN(base_des!B52)</f>
        <v>4.7287451631241213</v>
      </c>
      <c r="C52" s="77">
        <f>+LN(base_des!C52)</f>
        <v>4.7575981153789479</v>
      </c>
      <c r="D52" s="77">
        <f>+base_des!D52*100</f>
        <v>5.2866771999684259</v>
      </c>
      <c r="E52" s="77">
        <f>+base_des!E52*100</f>
        <v>7.8001336158006751E-2</v>
      </c>
      <c r="F52" s="59">
        <f>+base_des!F52*100</f>
        <v>3.0769426523412413</v>
      </c>
      <c r="G52" s="77">
        <f>+LN(base_des!G52)</f>
        <v>4.4838634453396695</v>
      </c>
      <c r="H52" s="77">
        <f>+LN(base_des!H52)</f>
        <v>4.4755920113747791</v>
      </c>
      <c r="I52" s="77">
        <f>+LN(base_des!I52)</f>
        <v>4.3758144358121207</v>
      </c>
      <c r="J52" s="77">
        <f>+LN(base_des!J52)</f>
        <v>4.4987442936954691</v>
      </c>
      <c r="K52" s="77">
        <f>+base_des!K52</f>
        <v>34.768955655757935</v>
      </c>
      <c r="L52" s="77">
        <f>+LN(base_des!L52)</f>
        <v>4.3318439184244051</v>
      </c>
      <c r="M52" s="77">
        <f>+base_des!M52</f>
        <v>16.360136465846125</v>
      </c>
      <c r="N52" s="77">
        <f>+LN(base_des!N52)</f>
        <v>4.7789050205588639</v>
      </c>
      <c r="O52" s="77">
        <f>+LN(base_des!O52)</f>
        <v>5.4258405235205602</v>
      </c>
      <c r="P52" s="77">
        <f>+LN(base_des!P52)</f>
        <v>5.3320605689508911</v>
      </c>
      <c r="Q52" s="77">
        <f>+base_des!Q52</f>
        <v>30.900486883948592</v>
      </c>
      <c r="R52" s="77">
        <f>+base_des!R52</f>
        <v>33.783285748493306</v>
      </c>
      <c r="S52" s="77">
        <f>+base_des!S52</f>
        <v>2.2076931257472889</v>
      </c>
      <c r="T52" s="77">
        <f>+base_des!T52</f>
        <v>64.606647665865907</v>
      </c>
      <c r="U52" s="18">
        <f>+(base_des!U52)</f>
        <v>55.043335024053562</v>
      </c>
      <c r="V52" s="77">
        <f>+base_des!V52*100</f>
        <v>-2.3603613445608351</v>
      </c>
      <c r="W52" s="77">
        <f>+base_des!W52*100</f>
        <v>-2.6140022787604966</v>
      </c>
      <c r="X52" s="77">
        <f>+base_des!X52*100</f>
        <v>0.29096650740949581</v>
      </c>
      <c r="Y52" s="77">
        <f>+base_des!Y52</f>
        <v>14.439077434971715</v>
      </c>
      <c r="Z52" s="77">
        <f>+base_des!Z52</f>
        <v>22.264972901212417</v>
      </c>
      <c r="AA52" s="77">
        <f>+base_des!AA52</f>
        <v>5.5829732334352569</v>
      </c>
      <c r="AB52" s="77">
        <f>+LN(base_des!AB52*100)</f>
        <v>4.6125922993780186</v>
      </c>
      <c r="AC52" s="77">
        <f>+(base_des!AC52)</f>
        <v>1.0129055054179075</v>
      </c>
      <c r="AD52" s="77">
        <f>+LN(base_des!AD52)</f>
        <v>4.4526050541430759</v>
      </c>
      <c r="AE52" s="77">
        <f>+LN(base_des!AE52)</f>
        <v>4.5064924535035278</v>
      </c>
      <c r="AF52" s="77">
        <f>+(base_des!AF52)</f>
        <v>-8.1345861498730834</v>
      </c>
      <c r="AG52" s="77">
        <f>+(base_des!AG52)</f>
        <v>-22.33098004181841</v>
      </c>
      <c r="AH52" s="77">
        <f>+-LN(-base_des!AH52)</f>
        <v>-10.875925521551084</v>
      </c>
      <c r="AI52" s="77">
        <f>+(base_des!AI52)</f>
        <v>-1.8263551534201488</v>
      </c>
      <c r="AJ52" s="18">
        <f>+LN(base_des!AJ52)</f>
        <v>4.3511248165927858</v>
      </c>
      <c r="AK52" s="77">
        <f>+(base_des!AK52)</f>
        <v>7.8258954662407021</v>
      </c>
      <c r="AL52" s="77">
        <f>+LN(base_des!AL52)</f>
        <v>4.6766606374934421</v>
      </c>
      <c r="AM52" s="18">
        <f>+LN(base_des!AM52*100)</f>
        <v>4.6834425023746702</v>
      </c>
      <c r="AN52" s="77">
        <f>+base_des!AN52</f>
        <v>1.0744252738525082</v>
      </c>
      <c r="AO52" s="45">
        <f>+-LN(-base_des!AO52)</f>
        <v>-8.3722728289420285</v>
      </c>
      <c r="AP52" s="18">
        <f>+base_des!AP52</f>
        <v>13.179998761413469</v>
      </c>
      <c r="AQ52" s="18">
        <f>+base_des!AQ52</f>
        <v>31.347504958039828</v>
      </c>
      <c r="AR52" s="18">
        <f>LN(base_des!AR52)</f>
        <v>4.5053374212552759</v>
      </c>
      <c r="AS52" s="18">
        <f>+base_des!AS52</f>
        <v>54.64708021937377</v>
      </c>
      <c r="AT52" s="77">
        <f>+LN(base_des!AT52)</f>
        <v>5.1209621133545058</v>
      </c>
      <c r="AU52" s="77">
        <f>+base_des!AU52*100</f>
        <v>2.3416697144659215</v>
      </c>
      <c r="AV52" s="77">
        <f>+base_des!AV52*100</f>
        <v>2.645964964991121</v>
      </c>
      <c r="AW52" s="77">
        <f>+base_des!AW52</f>
        <v>18.027557413560352</v>
      </c>
      <c r="AX52" s="77">
        <f>+base_des!AX52</f>
        <v>34.3899955504533</v>
      </c>
      <c r="AY52" s="77">
        <f>+base_des!AY52*100</f>
        <v>-0.67583502863180211</v>
      </c>
      <c r="AZ52" s="77">
        <f>+base_des!AZ52*100</f>
        <v>-0.37617749611842666</v>
      </c>
      <c r="BA52" s="77">
        <f>+base_des!BA52*100</f>
        <v>0.99912939824566838</v>
      </c>
      <c r="BB52" s="77">
        <f>+base_des!BB52*100</f>
        <v>1.2987869307590438</v>
      </c>
      <c r="BC52" s="18">
        <f>+LN(base_des!BC52)</f>
        <v>4.8379002548394849</v>
      </c>
      <c r="BD52" s="18">
        <f>+LN(base_des!BD52)</f>
        <v>5.0585409320660455</v>
      </c>
    </row>
    <row r="53" spans="1:56" x14ac:dyDescent="0.25">
      <c r="A53" s="3">
        <v>39417</v>
      </c>
      <c r="B53" s="77">
        <f>+LN(base_des!B53)</f>
        <v>4.7536420475256271</v>
      </c>
      <c r="C53" s="77">
        <f>+LN(base_des!C53)</f>
        <v>4.7497146190687447</v>
      </c>
      <c r="D53" s="77">
        <f>+base_des!D53*100</f>
        <v>7.829822156940125</v>
      </c>
      <c r="E53" s="77">
        <f>+base_des!E53*100</f>
        <v>2.1962818766328773</v>
      </c>
      <c r="F53" s="59">
        <f>+base_des!F53*100</f>
        <v>3.1513165135922394</v>
      </c>
      <c r="G53" s="77">
        <f>+LN(base_des!G53)</f>
        <v>4.4874166017651742</v>
      </c>
      <c r="H53" s="77">
        <f>+LN(base_des!H53)</f>
        <v>4.5210782160674148</v>
      </c>
      <c r="I53" s="77">
        <f>+LN(base_des!I53)</f>
        <v>4.4093026609380397</v>
      </c>
      <c r="J53" s="77">
        <f>+LN(base_des!J53)</f>
        <v>4.5589587982744444</v>
      </c>
      <c r="K53" s="77">
        <f>+base_des!K53</f>
        <v>35.463299099507722</v>
      </c>
      <c r="L53" s="77">
        <f>+LN(base_des!L53)</f>
        <v>4.3493355569754302</v>
      </c>
      <c r="M53" s="77">
        <f>+base_des!M53</f>
        <v>16.383511323745022</v>
      </c>
      <c r="N53" s="77">
        <f>+LN(base_des!N53)</f>
        <v>4.775516528263136</v>
      </c>
      <c r="O53" s="77">
        <f>+LN(base_des!O53)</f>
        <v>5.4086765259825009</v>
      </c>
      <c r="P53" s="77">
        <f>+LN(base_des!P53)</f>
        <v>5.3593343976477685</v>
      </c>
      <c r="Q53" s="77">
        <f>+base_des!Q53</f>
        <v>32.116633106932312</v>
      </c>
      <c r="R53" s="77">
        <f>+base_des!R53</f>
        <v>33.500908912772111</v>
      </c>
      <c r="S53" s="77">
        <f>+base_des!S53</f>
        <v>2.1782692310657628</v>
      </c>
      <c r="T53" s="77">
        <f>+base_des!T53</f>
        <v>64.250648254594708</v>
      </c>
      <c r="U53" s="18">
        <f>+(base_des!U53)</f>
        <v>55.956722528422567</v>
      </c>
      <c r="V53" s="77">
        <f>+base_des!V53*100</f>
        <v>0.13932025433287532</v>
      </c>
      <c r="W53" s="77">
        <f>+base_des!W53*100</f>
        <v>-0.21154769407099039</v>
      </c>
      <c r="X53" s="77">
        <f>+base_des!X53*100</f>
        <v>2.4169715577768924</v>
      </c>
      <c r="Y53" s="77">
        <f>+base_des!Y53</f>
        <v>13.941764463244382</v>
      </c>
      <c r="Z53" s="77">
        <f>+base_des!Z53</f>
        <v>21.553561211210457</v>
      </c>
      <c r="AA53" s="77">
        <f>+base_des!AA53</f>
        <v>5.4947741959515151</v>
      </c>
      <c r="AB53" s="77">
        <f>+LN(base_des!AB53*100)</f>
        <v>4.611910467694627</v>
      </c>
      <c r="AC53" s="77">
        <f>+(base_des!AC53)</f>
        <v>1.0143691606676088</v>
      </c>
      <c r="AD53" s="77">
        <f>+LN(base_des!AD53)</f>
        <v>4.5966343458080505</v>
      </c>
      <c r="AE53" s="77">
        <f>+LN(base_des!AE53)</f>
        <v>4.6661219157084801</v>
      </c>
      <c r="AF53" s="77">
        <f>+(base_des!AF53)</f>
        <v>-7.3179954906320166</v>
      </c>
      <c r="AG53" s="77">
        <f>+(base_des!AG53)</f>
        <v>-21.701510691757935</v>
      </c>
      <c r="AH53" s="77">
        <f>+-LN(-base_des!AH53)</f>
        <v>-10.894086963523193</v>
      </c>
      <c r="AI53" s="77">
        <f>+(base_des!AI53)</f>
        <v>-1.633738728286777</v>
      </c>
      <c r="AJ53" s="18">
        <f>+LN(base_des!AJ53)</f>
        <v>4.3829520989713613</v>
      </c>
      <c r="AK53" s="77">
        <f>+(base_des!AK53)</f>
        <v>7.6117967479660695</v>
      </c>
      <c r="AL53" s="77">
        <f>+LN(base_des!AL53)</f>
        <v>4.6707602550473668</v>
      </c>
      <c r="AM53" s="18">
        <f>+LN(base_des!AM53*100)</f>
        <v>4.6776150637683624</v>
      </c>
      <c r="AN53" s="77">
        <f>+base_des!AN53</f>
        <v>1.0708122551281227</v>
      </c>
      <c r="AO53" s="45">
        <f>+-LN(-base_des!AO53)</f>
        <v>-8.3075761749118442</v>
      </c>
      <c r="AP53" s="18">
        <f>+base_des!AP53</f>
        <v>13.202502485263198</v>
      </c>
      <c r="AQ53" s="18">
        <f>+base_des!AQ53</f>
        <v>31.752045721879878</v>
      </c>
      <c r="AR53" s="18">
        <f>LN(base_des!AR53)</f>
        <v>4.4975881177097996</v>
      </c>
      <c r="AS53" s="18">
        <f>+base_des!AS53</f>
        <v>55.077338289478163</v>
      </c>
      <c r="AT53" s="77">
        <f>+LN(base_des!AT53)</f>
        <v>5.2026032059135874</v>
      </c>
      <c r="AU53" s="77">
        <f>+base_des!AU53*100</f>
        <v>4.2821629422894247</v>
      </c>
      <c r="AV53" s="77">
        <f>+base_des!AV53*100</f>
        <v>3.116646708204085</v>
      </c>
      <c r="AW53" s="77">
        <f>+base_des!AW53</f>
        <v>17.689022673611969</v>
      </c>
      <c r="AX53" s="77">
        <f>+base_des!AX53</f>
        <v>33.33491165326209</v>
      </c>
      <c r="AY53" s="77">
        <f>+base_des!AY53*100</f>
        <v>1.4004866703002574</v>
      </c>
      <c r="AZ53" s="77">
        <f>+base_des!AZ53*100</f>
        <v>0.22886273163757742</v>
      </c>
      <c r="BA53" s="77">
        <f>+base_des!BA53*100</f>
        <v>3.2179341262259742</v>
      </c>
      <c r="BB53" s="77">
        <f>+base_des!BB53*100</f>
        <v>2.0463101875632939</v>
      </c>
      <c r="BC53" s="18">
        <f>+LN(base_des!BC53)</f>
        <v>4.87330865668459</v>
      </c>
      <c r="BD53" s="18">
        <f>+LN(base_des!BD53)</f>
        <v>5.1419548626860001</v>
      </c>
    </row>
    <row r="54" spans="1:56" x14ac:dyDescent="0.25">
      <c r="A54" s="3">
        <v>39508</v>
      </c>
      <c r="B54" s="77">
        <f>+LN(base_des!B54)</f>
        <v>4.6980489005995212</v>
      </c>
      <c r="C54" s="77">
        <f>+LN(base_des!C54)</f>
        <v>4.6763985289965042</v>
      </c>
      <c r="D54" s="77">
        <f>+base_des!D54*100</f>
        <v>8.5305237124022604</v>
      </c>
      <c r="E54" s="77">
        <f>+base_des!E54*100</f>
        <v>3.9292554769682964</v>
      </c>
      <c r="F54" s="59">
        <f>+base_des!F54*100</f>
        <v>3.0576906597344911</v>
      </c>
      <c r="G54" s="77">
        <f>+LN(base_des!G54)</f>
        <v>4.510161462701622</v>
      </c>
      <c r="H54" s="77">
        <f>+LN(base_des!H54)</f>
        <v>4.5494664897235095</v>
      </c>
      <c r="I54" s="77">
        <f>+LN(base_des!I54)</f>
        <v>4.440443616650481</v>
      </c>
      <c r="J54" s="77">
        <f>+LN(base_des!J54)</f>
        <v>4.6095115408906917</v>
      </c>
      <c r="K54" s="77">
        <f>+base_des!K54</f>
        <v>36.251870107088209</v>
      </c>
      <c r="L54" s="77">
        <f>+LN(base_des!L54)</f>
        <v>4.3658285034410884</v>
      </c>
      <c r="M54" s="77">
        <f>+base_des!M54</f>
        <v>16.449978684518943</v>
      </c>
      <c r="N54" s="77">
        <f>+LN(base_des!N54)</f>
        <v>4.7673614597090319</v>
      </c>
      <c r="O54" s="77">
        <f>+LN(base_des!O54)</f>
        <v>5.3987916054117893</v>
      </c>
      <c r="P54" s="77">
        <f>+LN(base_des!P54)</f>
        <v>5.3511979081110015</v>
      </c>
      <c r="Q54" s="77">
        <f>+base_des!Q54</f>
        <v>32.97419270528367</v>
      </c>
      <c r="R54" s="77">
        <f>+base_des!R54</f>
        <v>32.636181034403123</v>
      </c>
      <c r="S54" s="77">
        <f>+base_des!S54</f>
        <v>1.9964041844090703</v>
      </c>
      <c r="T54" s="77">
        <f>+base_des!T54</f>
        <v>63.458514863516314</v>
      </c>
      <c r="U54" s="18">
        <f>+(base_des!U54)</f>
        <v>55.551283797873943</v>
      </c>
      <c r="V54" s="77">
        <f>+base_des!V54*100</f>
        <v>1.5227594240949438</v>
      </c>
      <c r="W54" s="77">
        <f>+base_des!W54*100</f>
        <v>1.0873115739268968</v>
      </c>
      <c r="X54" s="77">
        <f>+base_des!X54*100</f>
        <v>4.143944963773416</v>
      </c>
      <c r="Y54" s="77">
        <f>+base_des!Y54</f>
        <v>13.317286156136809</v>
      </c>
      <c r="Z54" s="77">
        <f>+base_des!Z54</f>
        <v>20.497134422070996</v>
      </c>
      <c r="AA54" s="77">
        <f>+base_des!AA54</f>
        <v>5.5202504434009043</v>
      </c>
      <c r="AB54" s="77">
        <f>+LN(base_des!AB54*100)</f>
        <v>4.6161065702405066</v>
      </c>
      <c r="AC54" s="77">
        <f>+(base_des!AC54)</f>
        <v>1.0106799955068042</v>
      </c>
      <c r="AD54" s="77">
        <f>+LN(base_des!AD54)</f>
        <v>4.6631911407799826</v>
      </c>
      <c r="AE54" s="77">
        <f>+LN(base_des!AE54)</f>
        <v>4.7395887178484717</v>
      </c>
      <c r="AF54" s="77">
        <f>+(base_des!AF54)</f>
        <v>-5.7365087585258401</v>
      </c>
      <c r="AG54" s="77">
        <f>+(base_des!AG54)</f>
        <v>-21.334404553009932</v>
      </c>
      <c r="AH54" s="77">
        <f>+-LN(-base_des!AH54)</f>
        <v>-10.930441901491063</v>
      </c>
      <c r="AI54" s="77">
        <f>+(base_des!AI54)</f>
        <v>-1.3204964108415425</v>
      </c>
      <c r="AJ54" s="18">
        <f>+LN(base_des!AJ54)</f>
        <v>4.5140801099536914</v>
      </c>
      <c r="AK54" s="77">
        <f>+(base_des!AK54)</f>
        <v>7.1798482659341882</v>
      </c>
      <c r="AL54" s="77">
        <f>+LN(base_des!AL54)</f>
        <v>4.6600064508484671</v>
      </c>
      <c r="AM54" s="18">
        <f>+LN(base_des!AM54*100)</f>
        <v>4.6666695947832046</v>
      </c>
      <c r="AN54" s="77">
        <f>+base_des!AN54</f>
        <v>1.0518736473927224</v>
      </c>
      <c r="AO54" s="45">
        <f>+-LN(-base_des!AO54)</f>
        <v>-8.1481286293592863</v>
      </c>
      <c r="AP54" s="18">
        <f>+base_des!AP54</f>
        <v>13.243919553192661</v>
      </c>
      <c r="AQ54" s="18">
        <f>+base_des!AQ54</f>
        <v>31.072906657887735</v>
      </c>
      <c r="AR54" s="18">
        <f>LN(base_des!AR54)</f>
        <v>4.4957241684288514</v>
      </c>
      <c r="AS54" s="18">
        <f>+base_des!AS54</f>
        <v>55.336071493577577</v>
      </c>
      <c r="AT54" s="77">
        <f>+LN(base_des!AT54)</f>
        <v>5.5253814488901716</v>
      </c>
      <c r="AU54" s="77">
        <f>+base_des!AU54*100</f>
        <v>5.5052350479017687</v>
      </c>
      <c r="AV54" s="77">
        <f>+base_des!AV54*100</f>
        <v>4.5990320073637792</v>
      </c>
      <c r="AW54" s="77">
        <f>+base_des!AW54</f>
        <v>17.348781071413715</v>
      </c>
      <c r="AX54" s="77">
        <f>+base_des!AX54</f>
        <v>32.608402582130459</v>
      </c>
      <c r="AY54" s="77">
        <f>+base_des!AY54*100</f>
        <v>1.6782238591627807</v>
      </c>
      <c r="AZ54" s="77">
        <f>+base_des!AZ54*100</f>
        <v>0.76678536182510082</v>
      </c>
      <c r="BA54" s="77">
        <f>+base_des!BA54*100</f>
        <v>4.1880444250703031</v>
      </c>
      <c r="BB54" s="77">
        <f>+base_des!BB54*100</f>
        <v>3.2766059277326232</v>
      </c>
      <c r="BC54" s="18">
        <f>+LN(base_des!BC54)</f>
        <v>5.2667427870689298</v>
      </c>
      <c r="BD54" s="18">
        <f>+LN(base_des!BD54)</f>
        <v>5.2262344693471894</v>
      </c>
    </row>
    <row r="55" spans="1:56" x14ac:dyDescent="0.25">
      <c r="A55" s="3">
        <v>39600</v>
      </c>
      <c r="B55" s="77">
        <f>+LN(base_des!B55)</f>
        <v>4.6189427912795606</v>
      </c>
      <c r="C55" s="77">
        <f>+LN(base_des!C55)</f>
        <v>4.5907292102198873</v>
      </c>
      <c r="D55" s="77">
        <f>+base_des!D55*100</f>
        <v>9.7392643863275286</v>
      </c>
      <c r="E55" s="77">
        <f>+base_des!E55*100</f>
        <v>4.5647724213189633</v>
      </c>
      <c r="F55" s="59">
        <f>+base_des!F55*100</f>
        <v>3.0765215150256431</v>
      </c>
      <c r="G55" s="77">
        <f>+LN(base_des!G55)</f>
        <v>4.5201317113293298</v>
      </c>
      <c r="H55" s="77">
        <f>+LN(base_des!H55)</f>
        <v>4.6022465105445072</v>
      </c>
      <c r="I55" s="77">
        <f>+LN(base_des!I55)</f>
        <v>4.448575296844389</v>
      </c>
      <c r="J55" s="77">
        <f>+LN(base_des!J55)</f>
        <v>4.7315903403895714</v>
      </c>
      <c r="K55" s="77">
        <f>+base_des!K55</f>
        <v>36.744706861908526</v>
      </c>
      <c r="L55" s="77">
        <f>+LN(base_des!L55)</f>
        <v>4.3839166092280326</v>
      </c>
      <c r="M55" s="77">
        <f>+base_des!M55</f>
        <v>16.555402405653993</v>
      </c>
      <c r="N55" s="77">
        <f>+LN(base_des!N55)</f>
        <v>4.7685435394979523</v>
      </c>
      <c r="O55" s="77">
        <f>+LN(base_des!O55)</f>
        <v>5.3927248462210118</v>
      </c>
      <c r="P55" s="77">
        <f>+LN(base_des!P55)</f>
        <v>5.3266737686774457</v>
      </c>
      <c r="Q55" s="77">
        <f>+base_des!Q55</f>
        <v>32.883843926183381</v>
      </c>
      <c r="R55" s="77">
        <f>+base_des!R55</f>
        <v>32.875820725850708</v>
      </c>
      <c r="S55" s="77">
        <f>+base_des!S55</f>
        <v>1.8277445915567754</v>
      </c>
      <c r="T55" s="77">
        <f>+base_des!T55</f>
        <v>62.492015719770734</v>
      </c>
      <c r="U55" s="18">
        <f>+(base_des!U55)</f>
        <v>57.886257625491545</v>
      </c>
      <c r="V55" s="77">
        <f>+base_des!V55*100</f>
        <v>2.3126487810550378</v>
      </c>
      <c r="W55" s="77">
        <f>+base_des!W55*100</f>
        <v>2.3354989182247765</v>
      </c>
      <c r="X55" s="77">
        <f>+base_des!X55*100</f>
        <v>4.8008728420659619</v>
      </c>
      <c r="Y55" s="77">
        <f>+base_des!Y55</f>
        <v>12.443357453749327</v>
      </c>
      <c r="Z55" s="77">
        <f>+base_des!Z55</f>
        <v>19.29297088673783</v>
      </c>
      <c r="AA55" s="77">
        <f>+base_des!AA55</f>
        <v>5.5307082082334285</v>
      </c>
      <c r="AB55" s="77">
        <f>+LN(base_des!AB55*100)</f>
        <v>4.6248321196335276</v>
      </c>
      <c r="AC55" s="77">
        <f>+(base_des!AC55)</f>
        <v>1.0228823512196805</v>
      </c>
      <c r="AD55" s="77">
        <f>+LN(base_des!AD55)</f>
        <v>4.9096852583687909</v>
      </c>
      <c r="AE55" s="77">
        <f>+LN(base_des!AE55)</f>
        <v>4.9695501055444966</v>
      </c>
      <c r="AF55" s="77">
        <f>+(base_des!AF55)</f>
        <v>-4.2881332846923028</v>
      </c>
      <c r="AG55" s="77">
        <f>+(base_des!AG55)</f>
        <v>-20.309252670467792</v>
      </c>
      <c r="AH55" s="77">
        <f>+-LN(-base_des!AH55)</f>
        <v>-10.933290273776649</v>
      </c>
      <c r="AI55" s="77">
        <f>+(base_des!AI55)</f>
        <v>-1.0321225673546328</v>
      </c>
      <c r="AJ55" s="18">
        <f>+LN(base_des!AJ55)</f>
        <v>4.4739074603061439</v>
      </c>
      <c r="AK55" s="77">
        <f>+(base_des!AK55)</f>
        <v>6.8496134329885052</v>
      </c>
      <c r="AL55" s="77">
        <f>+LN(base_des!AL55)</f>
        <v>4.6640237068033086</v>
      </c>
      <c r="AM55" s="18">
        <f>+LN(base_des!AM55*100)</f>
        <v>4.670478817082965</v>
      </c>
      <c r="AN55" s="77">
        <f>+base_des!AN55</f>
        <v>1.0584292163229296</v>
      </c>
      <c r="AO55" s="45">
        <f>+-LN(-base_des!AO55)</f>
        <v>-7.9538311218215014</v>
      </c>
      <c r="AP55" s="18">
        <f>+base_des!AP55</f>
        <v>13.3498795209532</v>
      </c>
      <c r="AQ55" s="18">
        <f>+base_des!AQ55</f>
        <v>29.913528622312135</v>
      </c>
      <c r="AR55" s="18">
        <f>LN(base_des!AR55)</f>
        <v>4.5002815377778429</v>
      </c>
      <c r="AS55" s="18">
        <f>+base_des!AS55</f>
        <v>56.104717909856205</v>
      </c>
      <c r="AT55" s="77">
        <f>+LN(base_des!AT55)</f>
        <v>5.2565178621936459</v>
      </c>
      <c r="AU55" s="77">
        <f>+base_des!AU55*100</f>
        <v>5.478250011818508</v>
      </c>
      <c r="AV55" s="77">
        <f>+base_des!AV55*100</f>
        <v>4.1500181249102486</v>
      </c>
      <c r="AW55" s="77">
        <f>+base_des!AW55</f>
        <v>17.167346061472529</v>
      </c>
      <c r="AX55" s="77">
        <f>+base_des!AX55</f>
        <v>32.011334306982612</v>
      </c>
      <c r="AY55" s="77">
        <f>+base_des!AY55*100</f>
        <v>3.3912046843474584</v>
      </c>
      <c r="AZ55" s="77">
        <f>+base_des!AZ55*100</f>
        <v>2.0854443915235819</v>
      </c>
      <c r="BA55" s="77">
        <f>+base_des!BA55*100</f>
        <v>5.3093287824715567</v>
      </c>
      <c r="BB55" s="77">
        <f>+base_des!BB55*100</f>
        <v>4.0035684896476802</v>
      </c>
      <c r="BC55" s="18">
        <f>+LN(base_des!BC55)</f>
        <v>4.9858089366650056</v>
      </c>
      <c r="BD55" s="18">
        <f>+LN(base_des!BD55)</f>
        <v>5.3141782740498087</v>
      </c>
    </row>
    <row r="56" spans="1:56" x14ac:dyDescent="0.25">
      <c r="A56" s="3">
        <v>39692</v>
      </c>
      <c r="B56" s="77">
        <f>+LN(base_des!B56)</f>
        <v>4.6866312453211885</v>
      </c>
      <c r="C56" s="77">
        <f>+LN(base_des!C56)</f>
        <v>4.6621261289037292</v>
      </c>
      <c r="D56" s="77">
        <f>+base_des!D56*100</f>
        <v>9.4130881702292442</v>
      </c>
      <c r="E56" s="77">
        <f>+base_des!E56*100</f>
        <v>4.1072044858176282</v>
      </c>
      <c r="F56" s="59">
        <f>+base_des!F56*100</f>
        <v>2.0190977571266089</v>
      </c>
      <c r="G56" s="77">
        <f>+LN(base_des!G56)</f>
        <v>4.5355581882681957</v>
      </c>
      <c r="H56" s="77">
        <f>+LN(base_des!H56)</f>
        <v>4.5492860572069889</v>
      </c>
      <c r="I56" s="77">
        <f>+LN(base_des!I56)</f>
        <v>4.535678332748418</v>
      </c>
      <c r="J56" s="77">
        <f>+LN(base_des!J56)</f>
        <v>4.6545773957861849</v>
      </c>
      <c r="K56" s="77">
        <f>+base_des!K56</f>
        <v>36.924284882317544</v>
      </c>
      <c r="L56" s="77">
        <f>+LN(base_des!L56)</f>
        <v>4.3897778052237131</v>
      </c>
      <c r="M56" s="77">
        <f>+base_des!M56</f>
        <v>16.508717785232221</v>
      </c>
      <c r="N56" s="77">
        <f>+LN(base_des!N56)</f>
        <v>4.7827823743827134</v>
      </c>
      <c r="O56" s="77">
        <f>+LN(base_des!O56)</f>
        <v>5.3899298657022863</v>
      </c>
      <c r="P56" s="77">
        <f>+LN(base_des!P56)</f>
        <v>5.2694474318151068</v>
      </c>
      <c r="Q56" s="77">
        <f>+base_des!Q56</f>
        <v>32.460417219155332</v>
      </c>
      <c r="R56" s="77">
        <f>+base_des!R56</f>
        <v>32.278947922688381</v>
      </c>
      <c r="S56" s="77">
        <f>+base_des!S56</f>
        <v>2.0181253735355735</v>
      </c>
      <c r="T56" s="77">
        <f>+base_des!T56</f>
        <v>61.686561677819554</v>
      </c>
      <c r="U56" s="18">
        <f>+(base_des!U56)</f>
        <v>57.968967159286009</v>
      </c>
      <c r="V56" s="77">
        <f>+base_des!V56*100</f>
        <v>2.6147244634796452</v>
      </c>
      <c r="W56" s="77">
        <f>+base_des!W56*100</f>
        <v>2.2608509098036245</v>
      </c>
      <c r="X56" s="77">
        <f>+base_des!X56*100</f>
        <v>4.477658693828257</v>
      </c>
      <c r="Y56" s="77">
        <f>+base_des!Y56</f>
        <v>11.609246215257327</v>
      </c>
      <c r="Z56" s="77">
        <f>+base_des!Z56</f>
        <v>18.454510120001473</v>
      </c>
      <c r="AA56" s="77">
        <f>+base_des!AA56</f>
        <v>5.5600605512622607</v>
      </c>
      <c r="AB56" s="77">
        <f>+LN(base_des!AB56*100)</f>
        <v>4.617366750330973</v>
      </c>
      <c r="AC56" s="77">
        <f>+(base_des!AC56)</f>
        <v>1.019809894301988</v>
      </c>
      <c r="AD56" s="77">
        <f>+LN(base_des!AD56)</f>
        <v>4.8086004416117101</v>
      </c>
      <c r="AE56" s="77">
        <f>+LN(base_des!AE56)</f>
        <v>4.907306269291861</v>
      </c>
      <c r="AF56" s="77">
        <f>+(base_des!AF56)</f>
        <v>-4.4067911492380958</v>
      </c>
      <c r="AG56" s="77">
        <f>+(base_des!AG56)</f>
        <v>-19.984912942569686</v>
      </c>
      <c r="AH56" s="77">
        <f>+-LN(-base_des!AH56)</f>
        <v>-10.94919909577311</v>
      </c>
      <c r="AI56" s="77">
        <f>+(base_des!AI56)</f>
        <v>-0.99924564712848429</v>
      </c>
      <c r="AJ56" s="18">
        <f>+LN(base_des!AJ56)</f>
        <v>4.5695090458219854</v>
      </c>
      <c r="AK56" s="77">
        <f>+(base_des!AK56)</f>
        <v>6.8452639047441464</v>
      </c>
      <c r="AL56" s="77">
        <f>+LN(base_des!AL56)</f>
        <v>4.6487492550938976</v>
      </c>
      <c r="AM56" s="18">
        <f>+LN(base_des!AM56*100)</f>
        <v>4.6538934445761342</v>
      </c>
      <c r="AN56" s="77">
        <f>+base_des!AN56</f>
        <v>1.0449196289020144</v>
      </c>
      <c r="AO56" s="45">
        <f>+-LN(-base_des!AO56)</f>
        <v>-7.9534668222191192</v>
      </c>
      <c r="AP56" s="18">
        <f>+base_des!AP56</f>
        <v>13.320764587251727</v>
      </c>
      <c r="AQ56" s="18">
        <f>+base_des!AQ56</f>
        <v>27.919268426542558</v>
      </c>
      <c r="AR56" s="18">
        <f>LN(base_des!AR56)</f>
        <v>4.5130190126524923</v>
      </c>
      <c r="AS56" s="18">
        <f>+base_des!AS56</f>
        <v>56.835019446875258</v>
      </c>
      <c r="AT56" s="77">
        <f>+LN(base_des!AT56)</f>
        <v>5.4665522052455557</v>
      </c>
      <c r="AU56" s="77">
        <f>+base_des!AU56*100</f>
        <v>5.4131428149420842</v>
      </c>
      <c r="AV56" s="77">
        <f>+base_des!AV56*100</f>
        <v>4.2533634743761262</v>
      </c>
      <c r="AW56" s="77">
        <f>+base_des!AW56</f>
        <v>17.222791434210993</v>
      </c>
      <c r="AX56" s="77">
        <f>+base_des!AX56</f>
        <v>31.560719439608587</v>
      </c>
      <c r="AY56" s="77">
        <f>+base_des!AY56*100</f>
        <v>2.9377514128498881</v>
      </c>
      <c r="AZ56" s="77">
        <f>+base_des!AZ56*100</f>
        <v>1.7990861595106999</v>
      </c>
      <c r="BA56" s="77">
        <f>+base_des!BA56*100</f>
        <v>5.3041802979744261</v>
      </c>
      <c r="BB56" s="77">
        <f>+base_des!BB56*100</f>
        <v>4.1655150446352369</v>
      </c>
      <c r="BC56" s="18">
        <f>+LN(base_des!BC56)</f>
        <v>5.1480359087891658</v>
      </c>
      <c r="BD56" s="18">
        <f>+LN(base_des!BD56)</f>
        <v>5.3294278593845812</v>
      </c>
    </row>
    <row r="57" spans="1:56" x14ac:dyDescent="0.25">
      <c r="A57" s="3">
        <v>39783</v>
      </c>
      <c r="B57" s="77">
        <f>+LN(base_des!B57)</f>
        <v>4.7914546581718724</v>
      </c>
      <c r="C57" s="77">
        <f>+LN(base_des!C57)</f>
        <v>4.8155301861374085</v>
      </c>
      <c r="D57" s="77">
        <f>+base_des!D57*100</f>
        <v>6.7788687806533909</v>
      </c>
      <c r="E57" s="77">
        <f>+base_des!E57*100</f>
        <v>0.93991919647722355</v>
      </c>
      <c r="F57" s="59">
        <f>+base_des!F57*100</f>
        <v>2.1410070321431274</v>
      </c>
      <c r="G57" s="77">
        <f>+LN(base_des!G57)</f>
        <v>4.535367190125621</v>
      </c>
      <c r="H57" s="77">
        <f>+LN(base_des!H57)</f>
        <v>4.3684374305930769</v>
      </c>
      <c r="I57" s="77">
        <f>+LN(base_des!I57)</f>
        <v>4.5085560738288857</v>
      </c>
      <c r="J57" s="77">
        <f>+LN(base_des!J57)</f>
        <v>4.2657146838735462</v>
      </c>
      <c r="K57" s="77">
        <f>+base_des!K57</f>
        <v>36.85904050268033</v>
      </c>
      <c r="L57" s="77">
        <f>+LN(base_des!L57)</f>
        <v>4.3952389661460165</v>
      </c>
      <c r="M57" s="77">
        <f>+base_des!M57</f>
        <v>16.45946148988752</v>
      </c>
      <c r="N57" s="77">
        <f>+LN(base_des!N57)</f>
        <v>4.8208124425219854</v>
      </c>
      <c r="O57" s="77">
        <f>+LN(base_des!O57)</f>
        <v>5.4002748756552812</v>
      </c>
      <c r="P57" s="77">
        <f>+LN(base_des!P57)</f>
        <v>5.2305425675076096</v>
      </c>
      <c r="Q57" s="77">
        <f>+base_des!Q57</f>
        <v>32.437986443229491</v>
      </c>
      <c r="R57" s="77">
        <f>+base_des!R57</f>
        <v>33.879907988859394</v>
      </c>
      <c r="S57" s="77">
        <f>+base_des!S57</f>
        <v>2.0236315826151094</v>
      </c>
      <c r="T57" s="77">
        <f>+base_des!T57</f>
        <v>61.075564614178965</v>
      </c>
      <c r="U57" s="18">
        <f>+(base_des!U57)</f>
        <v>58.261725219996961</v>
      </c>
      <c r="V57" s="77">
        <f>+base_des!V57*100</f>
        <v>5.5488461467079198E-2</v>
      </c>
      <c r="W57" s="77">
        <f>+base_des!W57*100</f>
        <v>-0.27096580014291938</v>
      </c>
      <c r="X57" s="77">
        <f>+base_des!X57*100</f>
        <v>1.2768786929109988</v>
      </c>
      <c r="Y57" s="77">
        <f>+base_des!Y57</f>
        <v>12.073999358417188</v>
      </c>
      <c r="Z57" s="77">
        <f>+base_des!Z57</f>
        <v>18.997977886387254</v>
      </c>
      <c r="AA57" s="77">
        <f>+base_des!AA57</f>
        <v>5.6642779039950062</v>
      </c>
      <c r="AB57" s="77">
        <f>+LN(base_des!AB57*100)</f>
        <v>4.6254547510763926</v>
      </c>
      <c r="AC57" s="77">
        <f>+(base_des!AC57)</f>
        <v>1.029492114201972</v>
      </c>
      <c r="AD57" s="77">
        <f>+LN(base_des!AD57)</f>
        <v>4.0718873404231628</v>
      </c>
      <c r="AE57" s="77">
        <f>+LN(base_des!AE57)</f>
        <v>4.2185782589456187</v>
      </c>
      <c r="AF57" s="77">
        <f>+(base_des!AF57)</f>
        <v>-4.6723868075324457</v>
      </c>
      <c r="AG57" s="77">
        <f>+(base_des!AG57)</f>
        <v>-21.277602044073809</v>
      </c>
      <c r="AH57" s="77">
        <f>+-LN(-base_des!AH57)</f>
        <v>-11.026213793627702</v>
      </c>
      <c r="AI57" s="77">
        <f>+(base_des!AI57)</f>
        <v>-0.86107795772111195</v>
      </c>
      <c r="AJ57" s="18">
        <f>+LN(base_des!AJ57)</f>
        <v>4.4618268123654357</v>
      </c>
      <c r="AK57" s="77">
        <f>+(base_des!AK57)</f>
        <v>6.9239785279700632</v>
      </c>
      <c r="AL57" s="77">
        <f>+LN(base_des!AL57)</f>
        <v>4.643949904699963</v>
      </c>
      <c r="AM57" s="18">
        <f>+LN(base_des!AM57*100)</f>
        <v>4.6487213763537518</v>
      </c>
      <c r="AN57" s="77">
        <f>+base_des!AN57</f>
        <v>1.0423641473239116</v>
      </c>
      <c r="AO57" s="45">
        <f>+-LN(-base_des!AO57)</f>
        <v>-7.8189885859794765</v>
      </c>
      <c r="AP57" s="18">
        <f>+base_des!AP57</f>
        <v>13.383235954981981</v>
      </c>
      <c r="AQ57" s="18">
        <f>+base_des!AQ57</f>
        <v>26.841013206351409</v>
      </c>
      <c r="AR57" s="18">
        <f>LN(base_des!AR57)</f>
        <v>4.5250917542296332</v>
      </c>
      <c r="AS57" s="18">
        <f>+base_des!AS57</f>
        <v>57.405921830771248</v>
      </c>
      <c r="AT57" s="77">
        <f>+LN(base_des!AT57)</f>
        <v>6.2916979557378099</v>
      </c>
      <c r="AU57" s="77">
        <f>+base_des!AU57*100</f>
        <v>2.6760812800840972</v>
      </c>
      <c r="AV57" s="77">
        <f>+base_des!AV57*100</f>
        <v>4.5225148112234992</v>
      </c>
      <c r="AW57" s="77">
        <f>+base_des!AW57</f>
        <v>17.820952721015288</v>
      </c>
      <c r="AX57" s="77">
        <f>+base_des!AX57</f>
        <v>31.817018496813581</v>
      </c>
      <c r="AY57" s="77">
        <f>+base_des!AY57*100</f>
        <v>-2.3152568290807793</v>
      </c>
      <c r="AZ57" s="77">
        <f>+base_des!AZ57*100</f>
        <v>-0.50928618186137786</v>
      </c>
      <c r="BA57" s="77">
        <f>+base_des!BA57*100</f>
        <v>3.085438823093134</v>
      </c>
      <c r="BB57" s="77">
        <f>+base_des!BB57*100</f>
        <v>4.891409470312535</v>
      </c>
      <c r="BC57" s="18">
        <f>+LN(base_des!BC57)</f>
        <v>5.8762734619438302</v>
      </c>
      <c r="BD57" s="18">
        <f>+LN(base_des!BD57)</f>
        <v>4.9929696994661521</v>
      </c>
    </row>
    <row r="58" spans="1:56" x14ac:dyDescent="0.25">
      <c r="A58" s="3">
        <v>39873</v>
      </c>
      <c r="B58" s="77">
        <f>+LN(base_des!B58)</f>
        <v>4.8030520770651632</v>
      </c>
      <c r="C58" s="77">
        <f>+LN(base_des!C58)</f>
        <v>4.8461924068631346</v>
      </c>
      <c r="D58" s="77">
        <f>+base_des!D58*100</f>
        <v>6.016773207038284</v>
      </c>
      <c r="E58" s="77">
        <f>+base_des!E58*100</f>
        <v>0.94461700981682828</v>
      </c>
      <c r="F58" s="59">
        <f>+base_des!F58*100</f>
        <v>2.2051170455710034</v>
      </c>
      <c r="G58" s="77">
        <f>+LN(base_des!G58)</f>
        <v>4.5344728597500517</v>
      </c>
      <c r="H58" s="77">
        <f>+LN(base_des!H58)</f>
        <v>4.3159264444573786</v>
      </c>
      <c r="I58" s="77">
        <f>+LN(base_des!I58)</f>
        <v>4.4412693544937749</v>
      </c>
      <c r="J58" s="77">
        <f>+LN(base_des!J58)</f>
        <v>4.1972804542226321</v>
      </c>
      <c r="K58" s="77">
        <f>+base_des!K58</f>
        <v>36.496302392052442</v>
      </c>
      <c r="L58" s="77">
        <f>+LN(base_des!L58)</f>
        <v>4.4037598511341161</v>
      </c>
      <c r="M58" s="77">
        <f>+base_des!M58</f>
        <v>16.475609285826462</v>
      </c>
      <c r="N58" s="77">
        <f>+LN(base_des!N58)</f>
        <v>4.8342539613256541</v>
      </c>
      <c r="O58" s="77">
        <f>+LN(base_des!O58)</f>
        <v>5.4377737789838854</v>
      </c>
      <c r="P58" s="77">
        <f>+LN(base_des!P58)</f>
        <v>5.2501696085514213</v>
      </c>
      <c r="Q58" s="77">
        <f>+base_des!Q58</f>
        <v>32.270674485898738</v>
      </c>
      <c r="R58" s="77">
        <f>+base_des!R58</f>
        <v>31.832199349747476</v>
      </c>
      <c r="S58" s="77">
        <f>+base_des!S58</f>
        <v>2.2911762539978082</v>
      </c>
      <c r="T58" s="77">
        <f>+base_des!T58</f>
        <v>61.433315753817794</v>
      </c>
      <c r="U58" s="18">
        <f>+(base_des!U58)</f>
        <v>55.811800597152015</v>
      </c>
      <c r="V58" s="77">
        <f>+base_des!V58*100</f>
        <v>-0.53864633574551846</v>
      </c>
      <c r="W58" s="77">
        <f>+base_des!W58*100</f>
        <v>-1.226048821859349</v>
      </c>
      <c r="X58" s="77">
        <f>+base_des!X58*100</f>
        <v>1.0265587430024814</v>
      </c>
      <c r="Y58" s="77">
        <f>+base_des!Y58</f>
        <v>13.039289091175835</v>
      </c>
      <c r="Z58" s="77">
        <f>+base_des!Z58</f>
        <v>19.947154852418862</v>
      </c>
      <c r="AA58" s="77">
        <f>+base_des!AA58</f>
        <v>5.5527680061607709</v>
      </c>
      <c r="AB58" s="77">
        <f>+LN(base_des!AB58*100)</f>
        <v>4.6088762366671263</v>
      </c>
      <c r="AC58" s="77">
        <f>+(base_des!AC58)</f>
        <v>1.0030749297440913</v>
      </c>
      <c r="AD58" s="77">
        <f>+LN(base_des!AD58)</f>
        <v>3.7918138631066722</v>
      </c>
      <c r="AE58" s="77">
        <f>+LN(base_des!AE58)</f>
        <v>3.9964683213994716</v>
      </c>
      <c r="AF58" s="77">
        <f>+(base_des!AF58)</f>
        <v>-4.071831638045639</v>
      </c>
      <c r="AG58" s="77">
        <f>+(base_des!AG58)</f>
        <v>-22.541743464726924</v>
      </c>
      <c r="AH58" s="77">
        <f>+-LN(-base_des!AH58)</f>
        <v>-11.048687334304006</v>
      </c>
      <c r="AI58" s="77">
        <f>+(base_des!AI58)</f>
        <v>-0.73260666260362506</v>
      </c>
      <c r="AJ58" s="18">
        <f>+LN(base_des!AJ58)</f>
        <v>4.4628134444611316</v>
      </c>
      <c r="AK58" s="77">
        <f>+(base_des!AK58)</f>
        <v>6.9078657612430261</v>
      </c>
      <c r="AL58" s="77">
        <f>+LN(base_des!AL58)</f>
        <v>4.6314286868324537</v>
      </c>
      <c r="AM58" s="18">
        <f>+LN(base_des!AM58*100)</f>
        <v>4.6355250174484182</v>
      </c>
      <c r="AN58" s="77">
        <f>+base_des!AN58</f>
        <v>1.0225674755551137</v>
      </c>
      <c r="AO58" s="45">
        <f>+-LN(-base_des!AO58)</f>
        <v>-7.6221721446575605</v>
      </c>
      <c r="AP58" s="18">
        <f>+base_des!AP58</f>
        <v>13.503585378403296</v>
      </c>
      <c r="AQ58" s="18">
        <f>+base_des!AQ58</f>
        <v>27.475644841087433</v>
      </c>
      <c r="AR58" s="18">
        <f>LN(base_des!AR58)</f>
        <v>4.5312917811499656</v>
      </c>
      <c r="AS58" s="18">
        <f>+base_des!AS58</f>
        <v>57.490545479576753</v>
      </c>
      <c r="AT58" s="77">
        <f>+LN(base_des!AT58)</f>
        <v>6.1903930233077995</v>
      </c>
      <c r="AU58" s="77">
        <f>+base_des!AU58*100</f>
        <v>0.43025619457950359</v>
      </c>
      <c r="AV58" s="77">
        <f>+base_des!AV58*100</f>
        <v>3.0374414283733442</v>
      </c>
      <c r="AW58" s="77">
        <f>+base_des!AW58</f>
        <v>18.122461938131366</v>
      </c>
      <c r="AX58" s="77">
        <f>+base_des!AX58</f>
        <v>33.153265988979058</v>
      </c>
      <c r="AY58" s="77">
        <f>+base_des!AY58*100</f>
        <v>-3.0688096476494806</v>
      </c>
      <c r="AZ58" s="77">
        <f>+base_des!AZ58*100</f>
        <v>-0.51213598697543372</v>
      </c>
      <c r="BA58" s="77">
        <f>+base_des!BA58*100</f>
        <v>1.8115691402293077</v>
      </c>
      <c r="BB58" s="77">
        <f>+base_des!BB58*100</f>
        <v>4.3682428009033547</v>
      </c>
      <c r="BC58" s="18">
        <f>+LN(base_des!BC58)</f>
        <v>5.998359356003319</v>
      </c>
      <c r="BD58" s="18">
        <f>+LN(base_des!BD58)</f>
        <v>4.8824924913775494</v>
      </c>
    </row>
    <row r="59" spans="1:56" x14ac:dyDescent="0.25">
      <c r="A59" s="3">
        <v>39965</v>
      </c>
      <c r="B59" s="77">
        <f>+LN(base_des!B59)</f>
        <v>4.7514958867795825</v>
      </c>
      <c r="C59" s="77">
        <f>+LN(base_des!C59)</f>
        <v>4.7692212021168876</v>
      </c>
      <c r="D59" s="77">
        <f>+base_des!D59*100</f>
        <v>4.1359399706456079</v>
      </c>
      <c r="E59" s="77">
        <f>+base_des!E59*100</f>
        <v>-0.12815149380493995</v>
      </c>
      <c r="F59" s="59">
        <f>+base_des!F59*100</f>
        <v>1.4427704520202589</v>
      </c>
      <c r="G59" s="77">
        <f>+LN(base_des!G59)</f>
        <v>4.5575037236996883</v>
      </c>
      <c r="H59" s="77">
        <f>+LN(base_des!H59)</f>
        <v>4.4600421159512864</v>
      </c>
      <c r="I59" s="77">
        <f>+LN(base_des!I59)</f>
        <v>4.5218034076461437</v>
      </c>
      <c r="J59" s="77">
        <f>+LN(base_des!J59)</f>
        <v>4.415930537519877</v>
      </c>
      <c r="K59" s="77">
        <f>+base_des!K59</f>
        <v>35.65281707753325</v>
      </c>
      <c r="L59" s="77">
        <f>+LN(base_des!L59)</f>
        <v>4.4135614238489556</v>
      </c>
      <c r="M59" s="77">
        <f>+base_des!M59</f>
        <v>16.543406866087878</v>
      </c>
      <c r="N59" s="77">
        <f>+LN(base_des!N59)</f>
        <v>4.8632909704144778</v>
      </c>
      <c r="O59" s="77">
        <f>+LN(base_des!O59)</f>
        <v>5.4638719699166183</v>
      </c>
      <c r="P59" s="77">
        <f>+LN(base_des!P59)</f>
        <v>5.2845014099315542</v>
      </c>
      <c r="Q59" s="77">
        <f>+base_des!Q59</f>
        <v>32.09187944086154</v>
      </c>
      <c r="R59" s="77">
        <f>+base_des!R59</f>
        <v>30.631135034949626</v>
      </c>
      <c r="S59" s="77">
        <f>+base_des!S59</f>
        <v>1.8478460509715668</v>
      </c>
      <c r="T59" s="77">
        <f>+base_des!T59</f>
        <v>62.358075998024333</v>
      </c>
      <c r="U59" s="18">
        <f>+(base_des!U59)</f>
        <v>56.066356469192669</v>
      </c>
      <c r="V59" s="77">
        <f>+base_des!V59*100</f>
        <v>-1.8809753506004556</v>
      </c>
      <c r="W59" s="77">
        <f>+base_des!W59*100</f>
        <v>-2.7865304800780866</v>
      </c>
      <c r="X59" s="77">
        <f>+base_des!X59*100</f>
        <v>-0.11852253592679052</v>
      </c>
      <c r="Y59" s="77">
        <f>+base_des!Y59</f>
        <v>13.926563144131245</v>
      </c>
      <c r="Z59" s="77">
        <f>+base_des!Z59</f>
        <v>20.73107279714317</v>
      </c>
      <c r="AA59" s="77">
        <f>+base_des!AA59</f>
        <v>5.420324210756835</v>
      </c>
      <c r="AB59" s="77">
        <f>+LN(base_des!AB59*100)</f>
        <v>4.5965201013402295</v>
      </c>
      <c r="AC59" s="77">
        <f>+(base_des!AC59)</f>
        <v>0.99224559327139517</v>
      </c>
      <c r="AD59" s="77">
        <f>+LN(base_des!AD59)</f>
        <v>4.1778830826279778</v>
      </c>
      <c r="AE59" s="77">
        <f>+LN(base_des!AE59)</f>
        <v>4.2612221267688257</v>
      </c>
      <c r="AF59" s="77">
        <f>+(base_des!AF59)</f>
        <v>-3.7555837987941576</v>
      </c>
      <c r="AG59" s="77">
        <f>+(base_des!AG59)</f>
        <v>-24.261374122883758</v>
      </c>
      <c r="AH59" s="77">
        <f>+-LN(-base_des!AH59)</f>
        <v>-11.069574786190406</v>
      </c>
      <c r="AI59" s="77">
        <f>+(base_des!AI59)</f>
        <v>-0.78849465899372206</v>
      </c>
      <c r="AJ59" s="18">
        <f>+LN(base_des!AJ59)</f>
        <v>4.4574239044047363</v>
      </c>
      <c r="AK59" s="77">
        <f>+(base_des!AK59)</f>
        <v>6.8045096530119222</v>
      </c>
      <c r="AL59" s="77">
        <f>+LN(base_des!AL59)</f>
        <v>4.6178932566586681</v>
      </c>
      <c r="AM59" s="18">
        <f>+LN(base_des!AM59*100)</f>
        <v>4.6213584027471635</v>
      </c>
      <c r="AN59" s="77">
        <f>+base_des!AN59</f>
        <v>1.0108923934251277</v>
      </c>
      <c r="AO59" s="45">
        <f>+-LN(-base_des!AO59)</f>
        <v>-7.6430595965439601</v>
      </c>
      <c r="AP59" s="18">
        <f>+base_des!AP59</f>
        <v>13.607502556759748</v>
      </c>
      <c r="AQ59" s="18">
        <f>+base_des!AQ59</f>
        <v>28.360043161966587</v>
      </c>
      <c r="AR59" s="18">
        <f>LN(base_des!AR59)</f>
        <v>4.5407432500107401</v>
      </c>
      <c r="AS59" s="18">
        <f>+base_des!AS59</f>
        <v>57.045027424081511</v>
      </c>
      <c r="AT59" s="77">
        <f>+LN(base_des!AT59)</f>
        <v>5.8460216356269941</v>
      </c>
      <c r="AU59" s="77">
        <f>+base_des!AU59*100</f>
        <v>2.3478777026508801E-2</v>
      </c>
      <c r="AV59" s="77">
        <f>+base_des!AV59*100</f>
        <v>2.9848750859507556</v>
      </c>
      <c r="AW59" s="77">
        <f>+base_des!AW59</f>
        <v>18.604840395218076</v>
      </c>
      <c r="AX59" s="77">
        <f>+base_des!AX59</f>
        <v>33.922522936092392</v>
      </c>
      <c r="AY59" s="77">
        <f>+base_des!AY59*100</f>
        <v>-3.6367576936406292</v>
      </c>
      <c r="AZ59" s="77">
        <f>+base_des!AZ59*100</f>
        <v>-0.76479515666895637</v>
      </c>
      <c r="BA59" s="77">
        <f>+base_des!BA59*100</f>
        <v>-0.17820069508363012</v>
      </c>
      <c r="BB59" s="77">
        <f>+base_des!BB59*100</f>
        <v>2.6937618418880427</v>
      </c>
      <c r="BC59" s="18">
        <f>+LN(base_des!BC59)</f>
        <v>5.5781008656979898</v>
      </c>
      <c r="BD59" s="18">
        <f>+LN(base_des!BD59)</f>
        <v>4.9657635620269316</v>
      </c>
    </row>
    <row r="60" spans="1:56" x14ac:dyDescent="0.25">
      <c r="A60" s="3">
        <v>40057</v>
      </c>
      <c r="B60" s="77">
        <f>+LN(base_des!B60)</f>
        <v>4.6826522160691084</v>
      </c>
      <c r="C60" s="77">
        <f>+LN(base_des!C60)</f>
        <v>4.6754556867443844</v>
      </c>
      <c r="D60" s="77">
        <f>+base_des!D60*100</f>
        <v>3.4902314867126139</v>
      </c>
      <c r="E60" s="77">
        <f>+base_des!E60*100</f>
        <v>-0.15804715117588852</v>
      </c>
      <c r="F60" s="59">
        <f>+base_des!F60*100</f>
        <v>1.7795462352380609</v>
      </c>
      <c r="G60" s="77">
        <f>+LN(base_des!G60)</f>
        <v>4.6019101103777897</v>
      </c>
      <c r="H60" s="77">
        <f>+LN(base_des!H60)</f>
        <v>4.4991530735355427</v>
      </c>
      <c r="I60" s="77">
        <f>+LN(base_des!I60)</f>
        <v>4.5460678870325602</v>
      </c>
      <c r="J60" s="77">
        <f>+LN(base_des!J60)</f>
        <v>4.4834645729184457</v>
      </c>
      <c r="K60" s="77">
        <f>+base_des!K60</f>
        <v>34.667889727565878</v>
      </c>
      <c r="L60" s="77">
        <f>+LN(base_des!L60)</f>
        <v>4.4289012176605089</v>
      </c>
      <c r="M60" s="77">
        <f>+base_des!M60</f>
        <v>16.723449685117949</v>
      </c>
      <c r="N60" s="77">
        <f>+LN(base_des!N60)</f>
        <v>4.8924618897813454</v>
      </c>
      <c r="O60" s="77">
        <f>+LN(base_des!O60)</f>
        <v>5.4757179670477063</v>
      </c>
      <c r="P60" s="77">
        <f>+LN(base_des!P60)</f>
        <v>5.332201626958061</v>
      </c>
      <c r="Q60" s="77">
        <f>+base_des!Q60</f>
        <v>31.677102356249019</v>
      </c>
      <c r="R60" s="77">
        <f>+base_des!R60</f>
        <v>30.856028244346263</v>
      </c>
      <c r="S60" s="77">
        <f>+base_des!S60</f>
        <v>1.4694533968634822</v>
      </c>
      <c r="T60" s="77">
        <f>+base_des!T60</f>
        <v>63.354674096579785</v>
      </c>
      <c r="U60" s="18">
        <f>+(base_des!U60)</f>
        <v>55.716373439407185</v>
      </c>
      <c r="V60" s="77">
        <f>+base_des!V60*100</f>
        <v>-2.3675102570332562</v>
      </c>
      <c r="W60" s="77">
        <f>+base_des!W60*100</f>
        <v>-3.1562265757245411</v>
      </c>
      <c r="X60" s="77">
        <f>+base_des!X60*100</f>
        <v>-2.6045533447294211E-2</v>
      </c>
      <c r="Y60" s="77">
        <f>+base_des!Y60</f>
        <v>15.868815874109274</v>
      </c>
      <c r="Z60" s="77">
        <f>+base_des!Z60</f>
        <v>23.132417310419026</v>
      </c>
      <c r="AA60" s="77">
        <f>+base_des!AA60</f>
        <v>5.3535294101234889</v>
      </c>
      <c r="AB60" s="77">
        <f>+LN(base_des!AB60*100)</f>
        <v>4.5968626778828066</v>
      </c>
      <c r="AC60" s="77">
        <f>+(base_des!AC60)</f>
        <v>0.99441929319884081</v>
      </c>
      <c r="AD60" s="77">
        <f>+LN(base_des!AD60)</f>
        <v>4.3138474226001087</v>
      </c>
      <c r="AE60" s="77">
        <f>+LN(base_des!AE60)</f>
        <v>4.3922920619602559</v>
      </c>
      <c r="AF60" s="77">
        <f>+(base_des!AF60)</f>
        <v>-3.3615826480910749</v>
      </c>
      <c r="AG60" s="77">
        <f>+(base_des!AG60)</f>
        <v>-25.059258218458591</v>
      </c>
      <c r="AH60" s="77">
        <f>+-LN(-base_des!AH60)</f>
        <v>-11.086985612870555</v>
      </c>
      <c r="AI60" s="77">
        <f>+(base_des!AI60)</f>
        <v>-0.81442589209990424</v>
      </c>
      <c r="AJ60" s="18">
        <f>+LN(base_des!AJ60)</f>
        <v>4.5044841157608051</v>
      </c>
      <c r="AK60" s="77">
        <f>+(base_des!AK60)</f>
        <v>7.2636014363097523</v>
      </c>
      <c r="AL60" s="77">
        <f>+LN(base_des!AL60)</f>
        <v>4.6120920622443036</v>
      </c>
      <c r="AM60" s="18">
        <f>+LN(base_des!AM60*100)</f>
        <v>4.6152143166098858</v>
      </c>
      <c r="AN60" s="77">
        <f>+base_des!AN60</f>
        <v>1.0073585860932055</v>
      </c>
      <c r="AO60" s="45">
        <f>+-LN(-base_des!AO60)</f>
        <v>-7.6604704232241092</v>
      </c>
      <c r="AP60" s="18">
        <f>+base_des!AP60</f>
        <v>13.793938420247887</v>
      </c>
      <c r="AQ60" s="18">
        <f>+base_des!AQ60</f>
        <v>29.677804580308621</v>
      </c>
      <c r="AR60" s="18">
        <f>LN(base_des!AR60)</f>
        <v>4.5575829762551692</v>
      </c>
      <c r="AS60" s="18">
        <f>+base_des!AS60</f>
        <v>56.474146457311335</v>
      </c>
      <c r="AT60" s="77">
        <f>+LN(base_des!AT60)</f>
        <v>5.5972728232085212</v>
      </c>
      <c r="AU60" s="77">
        <f>+base_des!AU60*100</f>
        <v>1.1000116549136463</v>
      </c>
      <c r="AV60" s="77">
        <f>+base_des!AV60*100</f>
        <v>3.4715599730887448</v>
      </c>
      <c r="AW60" s="77">
        <f>+base_des!AW60</f>
        <v>19.118780933671577</v>
      </c>
      <c r="AX60" s="77">
        <f>+base_des!AX60</f>
        <v>34.247120400764842</v>
      </c>
      <c r="AY60" s="77">
        <f>+base_des!AY60*100</f>
        <v>-3.265285199851979</v>
      </c>
      <c r="AZ60" s="77">
        <f>+base_des!AZ60*100</f>
        <v>-0.95237425760073446</v>
      </c>
      <c r="BA60" s="77">
        <f>+base_des!BA60*100</f>
        <v>-0.56838608447460359</v>
      </c>
      <c r="BB60" s="77">
        <f>+base_des!BB60*100</f>
        <v>1.7445248577766415</v>
      </c>
      <c r="BC60" s="18">
        <f>+LN(base_des!BC60)</f>
        <v>5.1503510342622558</v>
      </c>
      <c r="BD60" s="18">
        <f>+LN(base_des!BD60)</f>
        <v>5.0472485188281313</v>
      </c>
    </row>
    <row r="61" spans="1:56" x14ac:dyDescent="0.25">
      <c r="A61" s="3">
        <v>40148</v>
      </c>
      <c r="B61" s="77">
        <f>+LN(base_des!B61)</f>
        <v>4.6791376385249519</v>
      </c>
      <c r="C61" s="77">
        <f>+LN(base_des!C61)</f>
        <v>4.6532321722294085</v>
      </c>
      <c r="D61" s="77">
        <f>+base_des!D61*100</f>
        <v>6.3197105924704511</v>
      </c>
      <c r="E61" s="77">
        <f>+base_des!E61*100</f>
        <v>3.1425862074335287</v>
      </c>
      <c r="F61" s="59">
        <f>+base_des!F61*100</f>
        <v>1.9011376673771174</v>
      </c>
      <c r="G61" s="77">
        <f>+LN(base_des!G61)</f>
        <v>4.6019795208814624</v>
      </c>
      <c r="H61" s="77">
        <f>+LN(base_des!H61)</f>
        <v>4.5709103074124675</v>
      </c>
      <c r="I61" s="77">
        <f>+LN(base_des!I61)</f>
        <v>4.5718167490679607</v>
      </c>
      <c r="J61" s="77">
        <f>+LN(base_des!J61)</f>
        <v>4.5668495076446805</v>
      </c>
      <c r="K61" s="77">
        <f>+base_des!K61</f>
        <v>33.879787664703485</v>
      </c>
      <c r="L61" s="77">
        <f>+LN(base_des!L61)</f>
        <v>4.4417685140466485</v>
      </c>
      <c r="M61" s="77">
        <f>+base_des!M61</f>
        <v>16.869745896038349</v>
      </c>
      <c r="N61" s="77">
        <f>+LN(base_des!N61)</f>
        <v>4.9084366805445097</v>
      </c>
      <c r="O61" s="77">
        <f>+LN(base_des!O61)</f>
        <v>5.4948935262774246</v>
      </c>
      <c r="P61" s="77">
        <f>+LN(base_des!P61)</f>
        <v>5.3483966900461839</v>
      </c>
      <c r="Q61" s="77">
        <f>+base_des!Q61</f>
        <v>30.988020042426427</v>
      </c>
      <c r="R61" s="77">
        <f>+base_des!R61</f>
        <v>29.927833804054458</v>
      </c>
      <c r="S61" s="77">
        <f>+base_des!S61</f>
        <v>1.5217958373347404</v>
      </c>
      <c r="T61" s="77">
        <f>+base_des!T61</f>
        <v>64.243011067451661</v>
      </c>
      <c r="U61" s="18">
        <f>+(base_des!U61)</f>
        <v>55.829742498581538</v>
      </c>
      <c r="V61" s="77">
        <f>+base_des!V61*100</f>
        <v>0.94497957197068327</v>
      </c>
      <c r="W61" s="77">
        <f>+base_des!W61*100</f>
        <v>0.16028592124677221</v>
      </c>
      <c r="X61" s="77">
        <f>+base_des!X61*100</f>
        <v>3.3353504068127426</v>
      </c>
      <c r="Y61" s="77">
        <f>+base_des!Y61</f>
        <v>15.858938285663825</v>
      </c>
      <c r="Z61" s="77">
        <f>+base_des!Z61</f>
        <v>22.933382528194628</v>
      </c>
      <c r="AA61" s="77">
        <f>+base_des!AA61</f>
        <v>5.1658316938790865</v>
      </c>
      <c r="AB61" s="77">
        <f>+LN(base_des!AB61*100)</f>
        <v>4.6009894168975061</v>
      </c>
      <c r="AC61" s="77">
        <f>+(base_des!AC61)</f>
        <v>1.0009851175884155</v>
      </c>
      <c r="AD61" s="77">
        <f>+LN(base_des!AD61)</f>
        <v>4.4066264496636363</v>
      </c>
      <c r="AE61" s="77">
        <f>+LN(base_des!AE61)</f>
        <v>4.4769302914647771</v>
      </c>
      <c r="AF61" s="77">
        <f>+(base_des!AF61)</f>
        <v>-3.3021134129190206</v>
      </c>
      <c r="AG61" s="77">
        <f>+(base_des!AG61)</f>
        <v>-24.422147372937577</v>
      </c>
      <c r="AH61" s="77">
        <f>+-LN(-base_des!AH61)</f>
        <v>-11.107750717708223</v>
      </c>
      <c r="AI61" s="77">
        <f>+(base_des!AI61)</f>
        <v>-0.79371978962047129</v>
      </c>
      <c r="AJ61" s="18">
        <f>+LN(base_des!AJ61)</f>
        <v>4.5169078547238453</v>
      </c>
      <c r="AK61" s="77">
        <f>+(base_des!AK61)</f>
        <v>7.074444242530797</v>
      </c>
      <c r="AL61" s="77">
        <f>+LN(base_des!AL61)</f>
        <v>4.6155431327584404</v>
      </c>
      <c r="AM61" s="18">
        <f>+LN(base_des!AM61*100)</f>
        <v>4.6182508467134875</v>
      </c>
      <c r="AN61" s="77">
        <f>+base_des!AN61</f>
        <v>1.0131780482134243</v>
      </c>
      <c r="AO61" s="45">
        <f>+-LN(-base_des!AO61)</f>
        <v>-7.6812355280617775</v>
      </c>
      <c r="AP61" s="18">
        <f>+base_des!AP61</f>
        <v>13.862680700471437</v>
      </c>
      <c r="AQ61" s="18">
        <f>+base_des!AQ61</f>
        <v>29.899617013720171</v>
      </c>
      <c r="AR61" s="18">
        <f>LN(base_des!AR61)</f>
        <v>4.5743921850823224</v>
      </c>
      <c r="AS61" s="18">
        <f>+base_des!AS61</f>
        <v>55.857947054279535</v>
      </c>
      <c r="AT61" s="77">
        <f>+LN(base_des!AT61)</f>
        <v>5.3625861708146241</v>
      </c>
      <c r="AU61" s="77">
        <f>+base_des!AU61*100</f>
        <v>4.2173056766678263</v>
      </c>
      <c r="AV61" s="77">
        <f>+base_des!AV61*100</f>
        <v>3.2153108116792506</v>
      </c>
      <c r="AW61" s="77">
        <f>+base_des!AW61</f>
        <v>19.25761687657883</v>
      </c>
      <c r="AX61" s="77">
        <f>+base_des!AX61</f>
        <v>34.611511599788585</v>
      </c>
      <c r="AY61" s="77">
        <f>+base_des!AY61*100</f>
        <v>0.56455530586600566</v>
      </c>
      <c r="AZ61" s="77">
        <f>+base_des!AZ61*100</f>
        <v>-0.38967064481290509</v>
      </c>
      <c r="BA61" s="77">
        <f>+base_des!BA61*100</f>
        <v>2.6973133207979338</v>
      </c>
      <c r="BB61" s="77">
        <f>+base_des!BB61*100</f>
        <v>1.743087370119023</v>
      </c>
      <c r="BC61" s="18">
        <f>+LN(base_des!BC61)</f>
        <v>5.0149248685812768</v>
      </c>
      <c r="BD61" s="18">
        <f>+LN(base_des!BD61)</f>
        <v>5.0970288271943014</v>
      </c>
    </row>
    <row r="62" spans="1:56" x14ac:dyDescent="0.25">
      <c r="A62" s="3">
        <v>40238</v>
      </c>
      <c r="B62" s="77">
        <f>+LN(base_des!B62)</f>
        <v>4.6287849337458562</v>
      </c>
      <c r="C62" s="77">
        <f>+LN(base_des!C62)</f>
        <v>4.6343553895981175</v>
      </c>
      <c r="D62" s="77">
        <f>+base_des!D62*100</f>
        <v>7.0327478849004921</v>
      </c>
      <c r="E62" s="77">
        <f>+base_des!E62*100</f>
        <v>4.0349359031002674</v>
      </c>
      <c r="F62" s="59">
        <f>+base_des!F62*100</f>
        <v>1.9421465968303409</v>
      </c>
      <c r="G62" s="77">
        <f>+LN(base_des!G62)</f>
        <v>4.6031373390367163</v>
      </c>
      <c r="H62" s="77">
        <f>+LN(base_des!H62)</f>
        <v>4.5944468504297706</v>
      </c>
      <c r="I62" s="77">
        <f>+LN(base_des!I62)</f>
        <v>4.6104933424767189</v>
      </c>
      <c r="J62" s="77">
        <f>+LN(base_des!J62)</f>
        <v>4.5855718269376027</v>
      </c>
      <c r="K62" s="77">
        <f>+base_des!K62</f>
        <v>33.468279841957923</v>
      </c>
      <c r="L62" s="77">
        <f>+LN(base_des!L62)</f>
        <v>4.4551787118736241</v>
      </c>
      <c r="M62" s="77">
        <f>+base_des!M62</f>
        <v>16.931028252263562</v>
      </c>
      <c r="N62" s="77">
        <f>+LN(base_des!N62)</f>
        <v>4.903121452442285</v>
      </c>
      <c r="O62" s="77">
        <f>+LN(base_des!O62)</f>
        <v>5.4880503377563246</v>
      </c>
      <c r="P62" s="77">
        <f>+LN(base_des!P62)</f>
        <v>5.3721415502845487</v>
      </c>
      <c r="Q62" s="77">
        <f>+base_des!Q62</f>
        <v>30.969557523685431</v>
      </c>
      <c r="R62" s="77">
        <f>+base_des!R62</f>
        <v>30.226040215454582</v>
      </c>
      <c r="S62" s="77">
        <f>+base_des!S62</f>
        <v>1.4165571454096082</v>
      </c>
      <c r="T62" s="77">
        <f>+base_des!T62</f>
        <v>64.234825577772412</v>
      </c>
      <c r="U62" s="18">
        <f>+(base_des!U62)</f>
        <v>56.082565374341605</v>
      </c>
      <c r="V62" s="77">
        <f>+base_des!V62*100</f>
        <v>1.9917622970401672</v>
      </c>
      <c r="W62" s="77">
        <f>+base_des!W62*100</f>
        <v>1.0615534736366561</v>
      </c>
      <c r="X62" s="77">
        <f>+base_des!X62*100</f>
        <v>4.2211584501764321</v>
      </c>
      <c r="Y62" s="77">
        <f>+base_des!Y62</f>
        <v>14.509667145026528</v>
      </c>
      <c r="Z62" s="77">
        <f>+base_des!Z62</f>
        <v>21.419473384941732</v>
      </c>
      <c r="AA62" s="77">
        <f>+base_des!AA62</f>
        <v>5.1887211764038312</v>
      </c>
      <c r="AB62" s="77">
        <f>+LN(base_des!AB62*100)</f>
        <v>4.6055676753862382</v>
      </c>
      <c r="AC62" s="77">
        <f>+(base_des!AC62)</f>
        <v>0.99702355509058793</v>
      </c>
      <c r="AD62" s="77">
        <f>+LN(base_des!AD62)</f>
        <v>4.4480423431323928</v>
      </c>
      <c r="AE62" s="77">
        <f>+LN(base_des!AE62)</f>
        <v>4.4992611556896911</v>
      </c>
      <c r="AF62" s="77">
        <f>+(base_des!AF62)</f>
        <v>-3.2559115187063474</v>
      </c>
      <c r="AG62" s="77">
        <f>+(base_des!AG62)</f>
        <v>-23.120106199558887</v>
      </c>
      <c r="AH62" s="77">
        <f>+-LN(-base_des!AH62)</f>
        <v>-11.123014358540679</v>
      </c>
      <c r="AI62" s="77">
        <f>+(base_des!AI62)</f>
        <v>-0.75140345148566379</v>
      </c>
      <c r="AJ62" s="18">
        <f>+LN(base_des!AJ62)</f>
        <v>4.5973087208348025</v>
      </c>
      <c r="AK62" s="77">
        <f>+(base_des!AK62)</f>
        <v>6.9098062399152047</v>
      </c>
      <c r="AL62" s="77">
        <f>+LN(base_des!AL62)</f>
        <v>4.6135498617715349</v>
      </c>
      <c r="AM62" s="18">
        <f>+LN(base_des!AM62*100)</f>
        <v>4.6146049588899167</v>
      </c>
      <c r="AN62" s="77">
        <f>+base_des!AN62</f>
        <v>1.0054525611804566</v>
      </c>
      <c r="AO62" s="45">
        <f>+-LN(-base_des!AO62)</f>
        <v>-7.6964991688942348</v>
      </c>
      <c r="AP62" s="18">
        <f>+base_des!AP62</f>
        <v>13.916445643681117</v>
      </c>
      <c r="AQ62" s="18">
        <f>+base_des!AQ62</f>
        <v>30.145638981443092</v>
      </c>
      <c r="AR62" s="18">
        <f>LN(base_des!AR62)</f>
        <v>4.5913692815782037</v>
      </c>
      <c r="AS62" s="18">
        <f>+base_des!AS62</f>
        <v>55.923532091401007</v>
      </c>
      <c r="AT62" s="77">
        <f>+LN(base_des!AT62)</f>
        <v>5.3538947251821734</v>
      </c>
      <c r="AU62" s="77">
        <f>+base_des!AU62*100</f>
        <v>5.9670559954093427</v>
      </c>
      <c r="AV62" s="77">
        <f>+base_des!AV62*100</f>
        <v>4.2043435632871828</v>
      </c>
      <c r="AW62" s="77">
        <f>+base_des!AW62</f>
        <v>18.854083820871931</v>
      </c>
      <c r="AX62" s="77">
        <f>+base_des!AX62</f>
        <v>33.846672953863397</v>
      </c>
      <c r="AY62" s="77">
        <f>+base_des!AY62*100</f>
        <v>1.5195522467720097</v>
      </c>
      <c r="AZ62" s="77">
        <f>+base_des!AZ62*100</f>
        <v>-0.15882561638369019</v>
      </c>
      <c r="BA62" s="77">
        <f>+base_des!BA62*100</f>
        <v>3.6338538340735971</v>
      </c>
      <c r="BB62" s="77">
        <f>+base_des!BB62*100</f>
        <v>1.955475970917897</v>
      </c>
      <c r="BC62" s="18">
        <f>+LN(base_des!BC62)</f>
        <v>5.0207910493929324</v>
      </c>
      <c r="BD62" s="18">
        <f>+LN(base_des!BD62)</f>
        <v>5.1426784273853139</v>
      </c>
    </row>
    <row r="63" spans="1:56" x14ac:dyDescent="0.25">
      <c r="A63" s="3">
        <v>40330</v>
      </c>
      <c r="B63" s="77">
        <f>+LN(base_des!B63)</f>
        <v>4.6159507176375705</v>
      </c>
      <c r="C63" s="77">
        <f>+LN(base_des!C63)</f>
        <v>4.630767235148137</v>
      </c>
      <c r="D63" s="77">
        <f>+base_des!D63*100</f>
        <v>5.9546756962439495</v>
      </c>
      <c r="E63" s="77">
        <f>+base_des!E63*100</f>
        <v>2.8952136754195057</v>
      </c>
      <c r="F63" s="59">
        <f>+base_des!F63*100</f>
        <v>1.5646473575690267</v>
      </c>
      <c r="G63" s="77">
        <f>+LN(base_des!G63)</f>
        <v>4.5958145143420079</v>
      </c>
      <c r="H63" s="77">
        <f>+LN(base_des!H63)</f>
        <v>4.6103569661024499</v>
      </c>
      <c r="I63" s="77">
        <f>+LN(base_des!I63)</f>
        <v>4.6096052930976779</v>
      </c>
      <c r="J63" s="77">
        <f>+LN(base_des!J63)</f>
        <v>4.5976673199590445</v>
      </c>
      <c r="K63" s="77">
        <f>+base_des!K63</f>
        <v>33.823417598416036</v>
      </c>
      <c r="L63" s="77">
        <f>+LN(base_des!L63)</f>
        <v>4.4680577193672484</v>
      </c>
      <c r="M63" s="77">
        <f>+base_des!M63</f>
        <v>16.959409468451412</v>
      </c>
      <c r="N63" s="77">
        <f>+LN(base_des!N63)</f>
        <v>4.9023090322545553</v>
      </c>
      <c r="O63" s="77">
        <f>+LN(base_des!O63)</f>
        <v>5.5016258976882151</v>
      </c>
      <c r="P63" s="77">
        <f>+LN(base_des!P63)</f>
        <v>5.3612054745314275</v>
      </c>
      <c r="Q63" s="77">
        <f>+base_des!Q63</f>
        <v>31.075976393475386</v>
      </c>
      <c r="R63" s="77">
        <f>+base_des!R63</f>
        <v>30.155261556774537</v>
      </c>
      <c r="S63" s="77">
        <f>+base_des!S63</f>
        <v>1.4359486079733419</v>
      </c>
      <c r="T63" s="77">
        <f>+base_des!T63</f>
        <v>63.891041942725678</v>
      </c>
      <c r="U63" s="18">
        <f>+(base_des!U63)</f>
        <v>55.653506092406666</v>
      </c>
      <c r="V63" s="77">
        <f>+base_des!V63*100</f>
        <v>0.9375584282080407</v>
      </c>
      <c r="W63" s="77">
        <f>+base_des!W63*100</f>
        <v>0.11785276287570312</v>
      </c>
      <c r="X63" s="77">
        <f>+base_des!X63*100</f>
        <v>3.1195615111069719</v>
      </c>
      <c r="Y63" s="77">
        <f>+base_des!Y63</f>
        <v>14.241779413902854</v>
      </c>
      <c r="Z63" s="77">
        <f>+base_des!Z63</f>
        <v>21.037428249108686</v>
      </c>
      <c r="AA63" s="77">
        <f>+base_des!AA63</f>
        <v>5.2211041333171897</v>
      </c>
      <c r="AB63" s="77">
        <f>+LN(base_des!AB63*100)</f>
        <v>4.6031158631211593</v>
      </c>
      <c r="AC63" s="77">
        <f>+(base_des!AC63)</f>
        <v>0.99698553087081987</v>
      </c>
      <c r="AD63" s="77">
        <f>+LN(base_des!AD63)</f>
        <v>4.4007500843070151</v>
      </c>
      <c r="AE63" s="77">
        <f>+LN(base_des!AE63)</f>
        <v>4.525610135756474</v>
      </c>
      <c r="AF63" s="77">
        <f>+(base_des!AF63)</f>
        <v>-3.3158953420403856</v>
      </c>
      <c r="AG63" s="77">
        <f>+(base_des!AG63)</f>
        <v>-22.808665019771681</v>
      </c>
      <c r="AH63" s="77">
        <f>+-LN(-base_des!AH63)</f>
        <v>-11.161793494728609</v>
      </c>
      <c r="AI63" s="77">
        <f>+(base_des!AI63)</f>
        <v>-0.74128161314257957</v>
      </c>
      <c r="AJ63" s="18">
        <f>+LN(base_des!AJ63)</f>
        <v>4.5863899061215738</v>
      </c>
      <c r="AK63" s="77">
        <f>+(base_des!AK63)</f>
        <v>6.7956488352058297</v>
      </c>
      <c r="AL63" s="77">
        <f>+LN(base_des!AL63)</f>
        <v>4.6066604833926217</v>
      </c>
      <c r="AM63" s="18">
        <f>+LN(base_des!AM63*100)</f>
        <v>4.6069514558079083</v>
      </c>
      <c r="AN63" s="77">
        <f>+base_des!AN63</f>
        <v>1.0004400099896835</v>
      </c>
      <c r="AO63" s="45">
        <f>+-LN(-base_des!AO63)</f>
        <v>-7.7352783050821632</v>
      </c>
      <c r="AP63" s="18">
        <f>+base_des!AP63</f>
        <v>13.945217262451177</v>
      </c>
      <c r="AQ63" s="18">
        <f>+base_des!AQ63</f>
        <v>29.364747055061375</v>
      </c>
      <c r="AR63" s="18">
        <f>LN(base_des!AR63)</f>
        <v>4.6006779692475952</v>
      </c>
      <c r="AS63" s="18">
        <f>+base_des!AS63</f>
        <v>55.819456598943397</v>
      </c>
      <c r="AT63" s="77">
        <f>+LN(base_des!AT63)</f>
        <v>5.3419751632176942</v>
      </c>
      <c r="AU63" s="77">
        <f>+base_des!AU63*100</f>
        <v>4.7134688701347516</v>
      </c>
      <c r="AV63" s="77">
        <f>+base_des!AV63*100</f>
        <v>3.8288594729539493</v>
      </c>
      <c r="AW63" s="77">
        <f>+base_des!AW63</f>
        <v>18.558092280539029</v>
      </c>
      <c r="AX63" s="77">
        <f>+base_des!AX63</f>
        <v>33.801247940057252</v>
      </c>
      <c r="AY63" s="77">
        <f>+base_des!AY63*100</f>
        <v>0.51454384825665023</v>
      </c>
      <c r="AZ63" s="77">
        <f>+base_des!AZ63*100</f>
        <v>-0.32373528364564724</v>
      </c>
      <c r="BA63" s="77">
        <f>+base_des!BA63*100</f>
        <v>2.6037934875062896</v>
      </c>
      <c r="BB63" s="77">
        <f>+base_des!BB63*100</f>
        <v>1.7655143556039921</v>
      </c>
      <c r="BC63" s="18">
        <f>+LN(base_des!BC63)</f>
        <v>5.0296144552376294</v>
      </c>
      <c r="BD63" s="18">
        <f>+LN(base_des!BD63)</f>
        <v>5.1668239265830609</v>
      </c>
    </row>
    <row r="64" spans="1:56" x14ac:dyDescent="0.25">
      <c r="A64" s="3">
        <v>40422</v>
      </c>
      <c r="B64" s="77">
        <f>+LN(base_des!B64)</f>
        <v>4.5656831665973963</v>
      </c>
      <c r="C64" s="77">
        <f>+LN(base_des!C64)</f>
        <v>4.5687566271291224</v>
      </c>
      <c r="D64" s="77">
        <f>+base_des!D64*100</f>
        <v>4.9741146034094408</v>
      </c>
      <c r="E64" s="77">
        <f>+base_des!E64*100</f>
        <v>2.0491914776113229</v>
      </c>
      <c r="F64" s="59">
        <f>+base_des!F64*100</f>
        <v>1.1899603924560687</v>
      </c>
      <c r="G64" s="77">
        <f>+LN(base_des!G64)</f>
        <v>4.6164179666648648</v>
      </c>
      <c r="H64" s="77">
        <f>+LN(base_des!H64)</f>
        <v>4.5960522371938977</v>
      </c>
      <c r="I64" s="77">
        <f>+LN(base_des!I64)</f>
        <v>4.5824566233025923</v>
      </c>
      <c r="J64" s="77">
        <f>+LN(base_des!J64)</f>
        <v>4.5841682777283159</v>
      </c>
      <c r="K64" s="77">
        <f>+base_des!K64</f>
        <v>34.274082787615392</v>
      </c>
      <c r="L64" s="77">
        <f>+LN(base_des!L64)</f>
        <v>4.4791716115457652</v>
      </c>
      <c r="M64" s="77">
        <f>+base_des!M64</f>
        <v>16.914417027000283</v>
      </c>
      <c r="N64" s="77">
        <f>+LN(base_des!N64)</f>
        <v>4.8721429272569177</v>
      </c>
      <c r="O64" s="77">
        <f>+LN(base_des!O64)</f>
        <v>5.5217873503340478</v>
      </c>
      <c r="P64" s="77">
        <f>+LN(base_des!P64)</f>
        <v>5.2573593863777219</v>
      </c>
      <c r="Q64" s="77">
        <f>+base_des!Q64</f>
        <v>32.352677726210707</v>
      </c>
      <c r="R64" s="77">
        <f>+base_des!R64</f>
        <v>29.68810275245502</v>
      </c>
      <c r="S64" s="77">
        <f>+base_des!S64</f>
        <v>1.3505750264612588</v>
      </c>
      <c r="T64" s="77">
        <f>+base_des!T64</f>
        <v>63.387128789498739</v>
      </c>
      <c r="U64" s="18">
        <f>+(base_des!U64)</f>
        <v>57.429871048684824</v>
      </c>
      <c r="V64" s="77">
        <f>+base_des!V64*100</f>
        <v>-2.4706189255163657E-2</v>
      </c>
      <c r="W64" s="77">
        <f>+base_des!W64*100</f>
        <v>-0.82951443227283761</v>
      </c>
      <c r="X64" s="77">
        <f>+base_des!X64*100</f>
        <v>2.2370033343182993</v>
      </c>
      <c r="Y64" s="77">
        <f>+base_des!Y64</f>
        <v>13.957606955225843</v>
      </c>
      <c r="Z64" s="77">
        <f>+base_des!Z64</f>
        <v>22.37696676668433</v>
      </c>
      <c r="AA64" s="77">
        <f>+base_des!AA64</f>
        <v>5.3385890589438763</v>
      </c>
      <c r="AB64" s="77">
        <f>+LN(base_des!AB64*100)</f>
        <v>4.608654150560036</v>
      </c>
      <c r="AC64" s="77">
        <f>+(base_des!AC64)</f>
        <v>1.0048290886125617</v>
      </c>
      <c r="AD64" s="77">
        <f>+LN(base_des!AD64)</f>
        <v>4.4002639697027366</v>
      </c>
      <c r="AE64" s="77">
        <f>+LN(base_des!AE64)</f>
        <v>4.4913759610986697</v>
      </c>
      <c r="AF64" s="77">
        <f>+(base_des!AF64)</f>
        <v>-3.2280831764068894</v>
      </c>
      <c r="AG64" s="77">
        <f>+(base_des!AG64)</f>
        <v>-23.088078237434605</v>
      </c>
      <c r="AH64" s="77">
        <f>+-LN(-base_des!AH64)</f>
        <v>-11.21335629871022</v>
      </c>
      <c r="AI64" s="77">
        <f>+(base_des!AI64)</f>
        <v>-0.75036254271662473</v>
      </c>
      <c r="AJ64" s="18">
        <f>+LN(base_des!AJ64)</f>
        <v>4.605518050045144</v>
      </c>
      <c r="AK64" s="77">
        <f>+(base_des!AK64)</f>
        <v>8.4193598114584844</v>
      </c>
      <c r="AL64" s="77">
        <f>+LN(base_des!AL64)</f>
        <v>4.6076763624708805</v>
      </c>
      <c r="AM64" s="18">
        <f>+LN(base_des!AM64*100)</f>
        <v>4.6074994539439666</v>
      </c>
      <c r="AN64" s="77">
        <f>+base_des!AN64</f>
        <v>1.003595161950475</v>
      </c>
      <c r="AO64" s="45">
        <f>+-LN(-base_des!AO64)</f>
        <v>-7.7868411090637757</v>
      </c>
      <c r="AP64" s="18">
        <f>+base_des!AP64</f>
        <v>13.958508148387889</v>
      </c>
      <c r="AQ64" s="18">
        <f>+base_des!AQ64</f>
        <v>26.127323198938544</v>
      </c>
      <c r="AR64" s="18">
        <f>LN(base_des!AR64)</f>
        <v>4.6043457101029235</v>
      </c>
      <c r="AS64" s="18">
        <f>+base_des!AS64</f>
        <v>56.249194796353976</v>
      </c>
      <c r="AT64" s="77">
        <f>+LN(base_des!AT64)</f>
        <v>5.1940505287008198</v>
      </c>
      <c r="AU64" s="77">
        <f>+base_des!AU64*100</f>
        <v>3.8404830450143201</v>
      </c>
      <c r="AV64" s="77">
        <f>+base_des!AV64*100</f>
        <v>3.6036201013264657</v>
      </c>
      <c r="AW64" s="77">
        <f>+base_des!AW64</f>
        <v>17.790164626918884</v>
      </c>
      <c r="AX64" s="77">
        <f>+base_des!AX64</f>
        <v>34.071362955738579</v>
      </c>
      <c r="AY64" s="77">
        <f>+base_des!AY64*100</f>
        <v>-0.11685920709569933</v>
      </c>
      <c r="AZ64" s="77">
        <f>+base_des!AZ64*100</f>
        <v>-0.33251218497885104</v>
      </c>
      <c r="BA64" s="77">
        <f>+base_des!BA64*100</f>
        <v>1.6851104898739977</v>
      </c>
      <c r="BB64" s="77">
        <f>+base_des!BB64*100</f>
        <v>1.469457511990846</v>
      </c>
      <c r="BC64" s="18">
        <f>+LN(base_des!BC64)</f>
        <v>4.8501342915630392</v>
      </c>
      <c r="BD64" s="18">
        <f>+LN(base_des!BD64)</f>
        <v>5.1446080331771409</v>
      </c>
    </row>
    <row r="65" spans="1:56" x14ac:dyDescent="0.25">
      <c r="A65" s="3">
        <v>40513</v>
      </c>
      <c r="B65" s="77">
        <f>+LN(base_des!B65)</f>
        <v>4.6109591370268257</v>
      </c>
      <c r="C65" s="77">
        <f>+LN(base_des!C65)</f>
        <v>4.5874256403682807</v>
      </c>
      <c r="D65" s="77">
        <f>+base_des!D65*100</f>
        <v>4.2070942241625442</v>
      </c>
      <c r="E65" s="77">
        <f>+base_des!E65*100</f>
        <v>1.6931393229509983</v>
      </c>
      <c r="F65" s="59">
        <f>+base_des!F65*100</f>
        <v>0.74722205984796286</v>
      </c>
      <c r="G65" s="77">
        <f>+LN(base_des!G65)</f>
        <v>4.6060457491628215</v>
      </c>
      <c r="H65" s="77">
        <f>+LN(base_des!H65)</f>
        <v>4.6480496291302398</v>
      </c>
      <c r="I65" s="77">
        <f>+LN(base_des!I65)</f>
        <v>4.6450328810929911</v>
      </c>
      <c r="J65" s="77">
        <f>+LN(base_des!J65)</f>
        <v>4.6517343062832257</v>
      </c>
      <c r="K65" s="77">
        <f>+base_des!K65</f>
        <v>34.575748534330089</v>
      </c>
      <c r="L65" s="77">
        <f>+LN(base_des!L65)</f>
        <v>4.492706726265455</v>
      </c>
      <c r="M65" s="77">
        <f>+base_des!M65</f>
        <v>16.892752768420536</v>
      </c>
      <c r="N65" s="77">
        <f>+LN(base_des!N65)</f>
        <v>4.8661035570620355</v>
      </c>
      <c r="O65" s="77">
        <f>+LN(base_des!O65)</f>
        <v>5.5337485568749276</v>
      </c>
      <c r="P65" s="77">
        <f>+LN(base_des!P65)</f>
        <v>5.371953281700276</v>
      </c>
      <c r="Q65" s="77">
        <f>+base_des!Q65</f>
        <v>33.634330372413743</v>
      </c>
      <c r="R65" s="77">
        <f>+base_des!R65</f>
        <v>29.533425750047449</v>
      </c>
      <c r="S65" s="77">
        <f>+base_des!S65</f>
        <v>1.3712258429453366</v>
      </c>
      <c r="T65" s="77">
        <f>+base_des!T65</f>
        <v>62.86414577509759</v>
      </c>
      <c r="U65" s="18">
        <f>+(base_des!U65)</f>
        <v>57.509065666627244</v>
      </c>
      <c r="V65" s="77">
        <f>+base_des!V65*100</f>
        <v>-0.41460774792549948</v>
      </c>
      <c r="W65" s="77">
        <f>+base_des!W65*100</f>
        <v>-1.240779811865278</v>
      </c>
      <c r="X65" s="77">
        <f>+base_des!X65*100</f>
        <v>1.9174820631791434</v>
      </c>
      <c r="Y65" s="77">
        <f>+base_des!Y65</f>
        <v>13.802693447014317</v>
      </c>
      <c r="Z65" s="77">
        <f>+base_des!Z65</f>
        <v>22.583531179562648</v>
      </c>
      <c r="AA65" s="77">
        <f>+base_des!AA65</f>
        <v>5.3455585396927807</v>
      </c>
      <c r="AB65" s="77">
        <f>+LN(base_des!AB65*100)</f>
        <v>4.6033659290496445</v>
      </c>
      <c r="AC65" s="77">
        <f>+(base_des!AC65)</f>
        <v>1.0010721446614059</v>
      </c>
      <c r="AD65" s="77">
        <f>+LN(base_des!AD65)</f>
        <v>4.5067384469063567</v>
      </c>
      <c r="AE65" s="77">
        <f>+LN(base_des!AE65)</f>
        <v>4.6110431888538024</v>
      </c>
      <c r="AF65" s="77">
        <f>+(base_des!AF65)</f>
        <v>-3.2717925961322787</v>
      </c>
      <c r="AG65" s="77">
        <f>+(base_des!AG65)</f>
        <v>-23.093527946212795</v>
      </c>
      <c r="AH65" s="77">
        <f>+-LN(-base_des!AH65)</f>
        <v>-11.241255647243268</v>
      </c>
      <c r="AI65" s="77">
        <f>+(base_des!AI65)</f>
        <v>-0.75053965825191593</v>
      </c>
      <c r="AJ65" s="18">
        <f>+LN(base_des!AJ65)</f>
        <v>4.6313380944296973</v>
      </c>
      <c r="AK65" s="77">
        <f>+(base_des!AK65)</f>
        <v>8.7808377325483331</v>
      </c>
      <c r="AL65" s="77">
        <f>+LN(base_des!AL65)</f>
        <v>4.5926768567792893</v>
      </c>
      <c r="AM65" s="18">
        <f>+LN(base_des!AM65*100)</f>
        <v>4.5920049445180249</v>
      </c>
      <c r="AN65" s="77">
        <f>+base_des!AN65</f>
        <v>0.99078586557191617</v>
      </c>
      <c r="AO65" s="45">
        <f>+-LN(-base_des!AO65)</f>
        <v>-7.8147404575968222</v>
      </c>
      <c r="AP65" s="18">
        <f>+base_des!AP65</f>
        <v>13.959675139146816</v>
      </c>
      <c r="AQ65" s="18">
        <f>+base_des!AQ65</f>
        <v>28.862979346769656</v>
      </c>
      <c r="AR65" s="18">
        <f>LN(base_des!AR65)</f>
        <v>4.6053530242701202</v>
      </c>
      <c r="AS65" s="18">
        <f>+base_des!AS65</f>
        <v>56.670077886343186</v>
      </c>
      <c r="AT65" s="77">
        <f>+LN(base_des!AT65)</f>
        <v>5.0552226732396424</v>
      </c>
      <c r="AU65" s="77">
        <f>+base_des!AU65*100</f>
        <v>3.6014234504215592</v>
      </c>
      <c r="AV65" s="77">
        <f>+base_des!AV65*100</f>
        <v>3.0244479119805101</v>
      </c>
      <c r="AW65" s="77">
        <f>+base_des!AW65</f>
        <v>17.403190653578651</v>
      </c>
      <c r="AX65" s="77">
        <f>+base_des!AX65</f>
        <v>33.931699047056348</v>
      </c>
      <c r="AY65" s="77">
        <f>+base_des!AY65*100</f>
        <v>-0.19471508487898281</v>
      </c>
      <c r="AZ65" s="77">
        <f>+base_des!AZ65*100</f>
        <v>-0.7381371654567207</v>
      </c>
      <c r="BA65" s="77">
        <f>+base_des!BA65*100</f>
        <v>1.3736794191676949</v>
      </c>
      <c r="BB65" s="77">
        <f>+base_des!BB65*100</f>
        <v>0.83025733858995698</v>
      </c>
      <c r="BC65" s="18">
        <f>+LN(base_des!BC65)</f>
        <v>4.6782567275682636</v>
      </c>
      <c r="BD65" s="18">
        <f>+LN(base_des!BD65)</f>
        <v>5.1978602862924559</v>
      </c>
    </row>
    <row r="66" spans="1:56" x14ac:dyDescent="0.25">
      <c r="A66" s="3">
        <v>40603</v>
      </c>
      <c r="B66" s="77">
        <f>+LN(base_des!B66)</f>
        <v>4.6189029650372104</v>
      </c>
      <c r="C66" s="77">
        <f>+LN(base_des!C66)</f>
        <v>4.5874940641256874</v>
      </c>
      <c r="D66" s="77">
        <f>+base_des!D66*100</f>
        <v>5.8869229554549873</v>
      </c>
      <c r="E66" s="77">
        <f>+base_des!E66*100</f>
        <v>2.0792643737737371</v>
      </c>
      <c r="F66" s="59">
        <f>+base_des!F66*100</f>
        <v>0.24961008024453335</v>
      </c>
      <c r="G66" s="77">
        <f>+LN(base_des!G66)</f>
        <v>4.5837475155521421</v>
      </c>
      <c r="H66" s="77">
        <f>+LN(base_des!H66)</f>
        <v>4.7027918852887014</v>
      </c>
      <c r="I66" s="77">
        <f>+LN(base_des!I66)</f>
        <v>4.7162084776610298</v>
      </c>
      <c r="J66" s="77">
        <f>+LN(base_des!J66)</f>
        <v>4.7245630283213664</v>
      </c>
      <c r="K66" s="77">
        <f>+base_des!K66</f>
        <v>35.332470180257495</v>
      </c>
      <c r="L66" s="77">
        <f>+LN(base_des!L66)</f>
        <v>4.5058578400409139</v>
      </c>
      <c r="M66" s="77">
        <f>+base_des!M66</f>
        <v>16.920640470838759</v>
      </c>
      <c r="N66" s="77">
        <f>+LN(base_des!N66)</f>
        <v>4.8478856930457344</v>
      </c>
      <c r="O66" s="77">
        <f>+LN(base_des!O66)</f>
        <v>5.5497482585496609</v>
      </c>
      <c r="P66" s="77">
        <f>+LN(base_des!P66)</f>
        <v>5.3594231619910886</v>
      </c>
      <c r="Q66" s="77">
        <f>+base_des!Q66</f>
        <v>34.060589883113401</v>
      </c>
      <c r="R66" s="77">
        <f>+base_des!R66</f>
        <v>30.000120146875936</v>
      </c>
      <c r="S66" s="77">
        <f>+base_des!S66</f>
        <v>1.3115876510244902</v>
      </c>
      <c r="T66" s="77">
        <f>+base_des!T66</f>
        <v>62.377953226996539</v>
      </c>
      <c r="U66" s="18">
        <f>+(base_des!U66)</f>
        <v>56.102084472047409</v>
      </c>
      <c r="V66" s="77">
        <f>+base_des!V66*100</f>
        <v>4.8555442205611143E-2</v>
      </c>
      <c r="W66" s="77">
        <f>+base_des!W66*100</f>
        <v>-0.82501211238290573</v>
      </c>
      <c r="X66" s="77">
        <f>+base_des!X66*100</f>
        <v>2.2902322511072604</v>
      </c>
      <c r="Y66" s="77">
        <f>+base_des!Y66</f>
        <v>13.36342040533631</v>
      </c>
      <c r="Z66" s="77">
        <f>+base_des!Z66</f>
        <v>22.775280646089602</v>
      </c>
      <c r="AA66" s="77">
        <f>+base_des!AA66</f>
        <v>5.4562695158907255</v>
      </c>
      <c r="AB66" s="77">
        <f>+LN(base_des!AB66*100)</f>
        <v>4.5955182115329007</v>
      </c>
      <c r="AC66" s="77">
        <f>+(base_des!AC66)</f>
        <v>0.98445290210783742</v>
      </c>
      <c r="AD66" s="77">
        <f>+LN(base_des!AD66)</f>
        <v>4.6346006007402236</v>
      </c>
      <c r="AE66" s="77">
        <f>+LN(base_des!AE66)</f>
        <v>4.7882522616243621</v>
      </c>
      <c r="AF66" s="77">
        <f>+(base_des!AF66)</f>
        <v>-3.1932661255144232</v>
      </c>
      <c r="AG66" s="77">
        <f>+(base_des!AG66)</f>
        <v>-22.811542209038066</v>
      </c>
      <c r="AH66" s="77">
        <f>+-LN(-base_des!AH66)</f>
        <v>-11.256554379395798</v>
      </c>
      <c r="AI66" s="77">
        <f>+(base_des!AI66)</f>
        <v>-0.74137512179373721</v>
      </c>
      <c r="AJ66" s="18">
        <f>+LN(base_des!AJ66)</f>
        <v>4.6876544353339362</v>
      </c>
      <c r="AK66" s="77">
        <f>+(base_des!AK66)</f>
        <v>9.4118602407532954</v>
      </c>
      <c r="AL66" s="77">
        <f>+LN(base_des!AL66)</f>
        <v>4.5710120646954602</v>
      </c>
      <c r="AM66" s="18">
        <f>+LN(base_des!AM66*100)</f>
        <v>4.5695612786007089</v>
      </c>
      <c r="AN66" s="77">
        <f>+base_des!AN66</f>
        <v>0.96443654760095965</v>
      </c>
      <c r="AO66" s="45">
        <f>+-LN(-base_des!AO66)</f>
        <v>-7.8300391897493533</v>
      </c>
      <c r="AP66" s="18">
        <f>+base_des!AP66</f>
        <v>13.91510201477104</v>
      </c>
      <c r="AQ66" s="18">
        <f>+base_des!AQ66</f>
        <v>27.898517957525758</v>
      </c>
      <c r="AR66" s="18">
        <f>LN(base_des!AR66)</f>
        <v>4.6003992869530341</v>
      </c>
      <c r="AS66" s="18">
        <f>+base_des!AS66</f>
        <v>56.666215169685529</v>
      </c>
      <c r="AT66" s="77">
        <f>+LN(base_des!AT66)</f>
        <v>5.0147210239996003</v>
      </c>
      <c r="AU66" s="77">
        <f>+base_des!AU66*100</f>
        <v>4.0417289828258429</v>
      </c>
      <c r="AV66" s="77">
        <f>+base_des!AV66*100</f>
        <v>3.4521856778934934</v>
      </c>
      <c r="AW66" s="77">
        <f>+base_des!AW66</f>
        <v>16.716281071060372</v>
      </c>
      <c r="AX66" s="77">
        <f>+base_des!AX66</f>
        <v>33.74240119465253</v>
      </c>
      <c r="AY66" s="77">
        <f>+base_des!AY66*100</f>
        <v>0.3093602148781821</v>
      </c>
      <c r="AZ66" s="77">
        <f>+base_des!AZ66*100</f>
        <v>-0.25799554333573449</v>
      </c>
      <c r="BA66" s="77">
        <f>+base_des!BA66*100</f>
        <v>1.8155013466932268</v>
      </c>
      <c r="BB66" s="77">
        <f>+base_des!BB66*100</f>
        <v>1.2481455884793102</v>
      </c>
      <c r="BC66" s="18">
        <f>+LN(base_des!BC66)</f>
        <v>4.7459636613674894</v>
      </c>
      <c r="BD66" s="18">
        <f>+LN(base_des!BD66)</f>
        <v>5.288236780397658</v>
      </c>
    </row>
    <row r="67" spans="1:56" x14ac:dyDescent="0.25">
      <c r="A67" s="3">
        <v>40695</v>
      </c>
      <c r="B67" s="77">
        <f>+LN(base_des!B67)</f>
        <v>4.5981583243252135</v>
      </c>
      <c r="C67" s="77">
        <f>+LN(base_des!C67)</f>
        <v>4.5539312528121867</v>
      </c>
      <c r="D67" s="77">
        <f>+base_des!D67*100</f>
        <v>7.9194350784450478</v>
      </c>
      <c r="E67" s="77">
        <f>+base_des!E67*100</f>
        <v>3.8730363376478838</v>
      </c>
      <c r="F67" s="59">
        <f>+base_des!F67*100</f>
        <v>0.84910061038128148</v>
      </c>
      <c r="G67" s="77">
        <f>+LN(base_des!G67)</f>
        <v>4.5771410172864009</v>
      </c>
      <c r="H67" s="77">
        <f>+LN(base_des!H67)</f>
        <v>4.7767695339505662</v>
      </c>
      <c r="I67" s="77">
        <f>+LN(base_des!I67)</f>
        <v>4.7749037195381758</v>
      </c>
      <c r="J67" s="77">
        <f>+LN(base_des!J67)</f>
        <v>4.8251198324696816</v>
      </c>
      <c r="K67" s="77">
        <f>+base_des!K67</f>
        <v>36.178001224803864</v>
      </c>
      <c r="L67" s="77">
        <f>+LN(base_des!L67)</f>
        <v>4.5225050062355665</v>
      </c>
      <c r="M67" s="77">
        <f>+base_des!M67</f>
        <v>16.947525265403272</v>
      </c>
      <c r="N67" s="77">
        <f>+LN(base_des!N67)</f>
        <v>4.8525823634170209</v>
      </c>
      <c r="O67" s="77">
        <f>+LN(base_des!O67)</f>
        <v>5.5504404733866206</v>
      </c>
      <c r="P67" s="77">
        <f>+LN(base_des!P67)</f>
        <v>5.3898890017854484</v>
      </c>
      <c r="Q67" s="77">
        <f>+base_des!Q67</f>
        <v>34.8263201312799</v>
      </c>
      <c r="R67" s="77">
        <f>+base_des!R67</f>
        <v>29.845255541881883</v>
      </c>
      <c r="S67" s="77">
        <f>+base_des!S67</f>
        <v>1.1772604471185972</v>
      </c>
      <c r="T67" s="77">
        <f>+base_des!T67</f>
        <v>61.496735688021296</v>
      </c>
      <c r="U67" s="18">
        <f>+(base_des!U67)</f>
        <v>56.168911618638674</v>
      </c>
      <c r="V67" s="77">
        <f>+base_des!V67*100</f>
        <v>1.960920847314418</v>
      </c>
      <c r="W67" s="77">
        <f>+base_des!W67*100</f>
        <v>0.94114068599026046</v>
      </c>
      <c r="X67" s="77">
        <f>+base_des!X67*100</f>
        <v>4.0635192141762255</v>
      </c>
      <c r="Y67" s="77">
        <f>+base_des!Y67</f>
        <v>12.63761539150341</v>
      </c>
      <c r="Z67" s="77">
        <f>+base_des!Z67</f>
        <v>21.953626177323844</v>
      </c>
      <c r="AA67" s="77">
        <f>+base_des!AA67</f>
        <v>5.562683080227365</v>
      </c>
      <c r="AB67" s="77">
        <f>+LN(base_des!AB67*100)</f>
        <v>4.591774925556793</v>
      </c>
      <c r="AC67" s="77">
        <f>+(base_des!AC67)</f>
        <v>0.98259322474402022</v>
      </c>
      <c r="AD67" s="77">
        <f>+LN(base_des!AD67)</f>
        <v>4.7787237168611885</v>
      </c>
      <c r="AE67" s="77">
        <f>+LN(base_des!AE67)</f>
        <v>4.8801242445022739</v>
      </c>
      <c r="AF67" s="77">
        <f>+(base_des!AF67)</f>
        <v>-3.0169177187253662</v>
      </c>
      <c r="AG67" s="77">
        <f>+(base_des!AG67)</f>
        <v>-22.305214111683792</v>
      </c>
      <c r="AH67" s="77">
        <f>+-LN(-base_des!AH67)</f>
        <v>-11.274799269608147</v>
      </c>
      <c r="AI67" s="77">
        <f>+(base_des!AI67)</f>
        <v>-0.72491945862972329</v>
      </c>
      <c r="AJ67" s="18">
        <f>+LN(base_des!AJ67)</f>
        <v>4.7229552261420924</v>
      </c>
      <c r="AK67" s="77">
        <f>+(base_des!AK67)</f>
        <v>9.3160107858204366</v>
      </c>
      <c r="AL67" s="77">
        <f>+LN(base_des!AL67)</f>
        <v>4.5623656222495006</v>
      </c>
      <c r="AM67" s="18">
        <f>+LN(base_des!AM67*100)</f>
        <v>4.5601778312534869</v>
      </c>
      <c r="AN67" s="77">
        <f>+base_des!AN67</f>
        <v>0.95786095608476074</v>
      </c>
      <c r="AO67" s="45">
        <f>+-LN(-base_des!AO67)</f>
        <v>-7.8482840799617026</v>
      </c>
      <c r="AP67" s="18">
        <f>+base_des!AP67</f>
        <v>13.923174582447654</v>
      </c>
      <c r="AQ67" s="18">
        <f>+base_des!AQ67</f>
        <v>28.071320077324664</v>
      </c>
      <c r="AR67" s="18">
        <f>LN(base_des!AR67)</f>
        <v>4.595697663207698</v>
      </c>
      <c r="AS67" s="18">
        <f>+base_des!AS67</f>
        <v>56.786494235329812</v>
      </c>
      <c r="AT67" s="77">
        <f>+LN(base_des!AT67)</f>
        <v>4.9966514909942203</v>
      </c>
      <c r="AU67" s="77">
        <f>+base_des!AU67*100</f>
        <v>5.3335088183341544</v>
      </c>
      <c r="AV67" s="77">
        <f>+base_des!AV67*100</f>
        <v>3.6904149437818612</v>
      </c>
      <c r="AW67" s="77">
        <f>+base_des!AW67</f>
        <v>16.399494166459526</v>
      </c>
      <c r="AX67" s="77">
        <f>+base_des!AX67</f>
        <v>32.948115884415358</v>
      </c>
      <c r="AY67" s="77">
        <f>+base_des!AY67*100</f>
        <v>2.4726351255163181</v>
      </c>
      <c r="AZ67" s="77">
        <f>+base_des!AZ67*100</f>
        <v>0.88312137152561676</v>
      </c>
      <c r="BA67" s="77">
        <f>+base_des!BA67*100</f>
        <v>3.9518053996865921</v>
      </c>
      <c r="BB67" s="77">
        <f>+base_des!BB67*100</f>
        <v>2.3622916456958909</v>
      </c>
      <c r="BC67" s="18">
        <f>+LN(base_des!BC67)</f>
        <v>4.6414764491543119</v>
      </c>
      <c r="BD67" s="18">
        <f>+LN(base_des!BD67)</f>
        <v>5.3130125510270707</v>
      </c>
    </row>
    <row r="68" spans="1:56" x14ac:dyDescent="0.25">
      <c r="A68" s="3">
        <v>40787</v>
      </c>
      <c r="B68" s="77">
        <f>+LN(base_des!B68)</f>
        <v>4.5927554812865932</v>
      </c>
      <c r="C68" s="77">
        <f>+LN(base_des!C68)</f>
        <v>4.5501318073252115</v>
      </c>
      <c r="D68" s="77">
        <f>+base_des!D68*100</f>
        <v>8.3933515266634053</v>
      </c>
      <c r="E68" s="77">
        <f>+base_des!E68*100</f>
        <v>4.2331138768687326</v>
      </c>
      <c r="F68" s="59">
        <f>+base_des!F68*100</f>
        <v>0.92891709813254231</v>
      </c>
      <c r="G68" s="77">
        <f>+LN(base_des!G68)</f>
        <v>4.568148174175497</v>
      </c>
      <c r="H68" s="77">
        <f>+LN(base_des!H68)</f>
        <v>4.7516661304199692</v>
      </c>
      <c r="I68" s="77">
        <f>+LN(base_des!I68)</f>
        <v>4.7563431467949693</v>
      </c>
      <c r="J68" s="77">
        <f>+LN(base_des!J68)</f>
        <v>4.7904989498395185</v>
      </c>
      <c r="K68" s="77">
        <f>+base_des!K68</f>
        <v>36.848016739140022</v>
      </c>
      <c r="L68" s="77">
        <f>+LN(base_des!L68)</f>
        <v>4.5399257968659494</v>
      </c>
      <c r="M68" s="77">
        <f>+base_des!M68</f>
        <v>17.009509831453691</v>
      </c>
      <c r="N68" s="77">
        <f>+LN(base_des!N68)</f>
        <v>4.9000307237064229</v>
      </c>
      <c r="O68" s="77">
        <f>+LN(base_des!O68)</f>
        <v>5.563624549763202</v>
      </c>
      <c r="P68" s="77">
        <f>+LN(base_des!P68)</f>
        <v>5.5001992082105868</v>
      </c>
      <c r="Q68" s="77">
        <f>+base_des!Q68</f>
        <v>35.464087774799317</v>
      </c>
      <c r="R68" s="77">
        <f>+base_des!R68</f>
        <v>29.725382790457399</v>
      </c>
      <c r="S68" s="77">
        <f>+base_des!S68</f>
        <v>1.1788443072874482</v>
      </c>
      <c r="T68" s="77">
        <f>+base_des!T68</f>
        <v>60.763990327401054</v>
      </c>
      <c r="U68" s="18">
        <f>+(base_des!U68)</f>
        <v>55.754994261237378</v>
      </c>
      <c r="V68" s="77">
        <f>+base_des!V68*100</f>
        <v>2.5841671721197557</v>
      </c>
      <c r="W68" s="77">
        <f>+base_des!W68*100</f>
        <v>1.375951308429757</v>
      </c>
      <c r="X68" s="77">
        <f>+base_des!X68*100</f>
        <v>4.4534442809462167</v>
      </c>
      <c r="Y68" s="77">
        <f>+base_des!Y68</f>
        <v>12.692112700464325</v>
      </c>
      <c r="Z68" s="77">
        <f>+base_des!Z68</f>
        <v>22.049391720646813</v>
      </c>
      <c r="AA68" s="77">
        <f>+base_des!AA68</f>
        <v>5.6273615073547534</v>
      </c>
      <c r="AB68" s="77">
        <f>+LN(base_des!AB68*100)</f>
        <v>4.5813666444077503</v>
      </c>
      <c r="AC68" s="77">
        <f>+(base_des!AC68)</f>
        <v>0.97439544534121858</v>
      </c>
      <c r="AD68" s="77">
        <f>+LN(base_des!AD68)</f>
        <v>4.6904811455889286</v>
      </c>
      <c r="AE68" s="77">
        <f>+LN(base_des!AE68)</f>
        <v>4.8308853523573951</v>
      </c>
      <c r="AF68" s="77">
        <f>+(base_des!AF68)</f>
        <v>-3.0299117629956243</v>
      </c>
      <c r="AG68" s="77">
        <f>+(base_des!AG68)</f>
        <v>-22.290526418407012</v>
      </c>
      <c r="AH68" s="77">
        <f>+-LN(-base_des!AH68)</f>
        <v>-11.307334827252586</v>
      </c>
      <c r="AI68" s="77">
        <f>+(base_des!AI68)</f>
        <v>-0.72444210859822789</v>
      </c>
      <c r="AJ68" s="18">
        <f>+LN(base_des!AJ68)</f>
        <v>4.7272602330803348</v>
      </c>
      <c r="AK68" s="77">
        <f>+(base_des!AK68)</f>
        <v>9.3572790201824887</v>
      </c>
      <c r="AL68" s="77">
        <f>+LN(base_des!AL68)</f>
        <v>4.5424631008536922</v>
      </c>
      <c r="AM68" s="18">
        <f>+LN(base_des!AM68*100)</f>
        <v>4.5399072433908092</v>
      </c>
      <c r="AN68" s="77">
        <f>+base_des!AN68</f>
        <v>0.94098161180782658</v>
      </c>
      <c r="AO68" s="45">
        <f>+-LN(-base_des!AO68)</f>
        <v>-7.8808196376061401</v>
      </c>
      <c r="AP68" s="18">
        <f>+base_des!AP68</f>
        <v>13.898015319624168</v>
      </c>
      <c r="AQ68" s="18">
        <f>+base_des!AQ68</f>
        <v>30.512424320737136</v>
      </c>
      <c r="AR68" s="18">
        <f>LN(base_des!AR68)</f>
        <v>4.5836811635299659</v>
      </c>
      <c r="AS68" s="18">
        <f>+base_des!AS68</f>
        <v>56.370502040442105</v>
      </c>
      <c r="AT68" s="77">
        <f>+LN(base_des!AT68)</f>
        <v>5.1673703543698233</v>
      </c>
      <c r="AU68" s="77">
        <f>+base_des!AU68*100</f>
        <v>5.3150902067728989</v>
      </c>
      <c r="AV68" s="77">
        <f>+base_des!AV68*100</f>
        <v>3.4252413942303273</v>
      </c>
      <c r="AW68" s="77">
        <f>+base_des!AW68</f>
        <v>16.774857622989806</v>
      </c>
      <c r="AX68" s="77">
        <f>+base_des!AX68</f>
        <v>32.554345160164971</v>
      </c>
      <c r="AY68" s="77">
        <f>+base_des!AY68*100</f>
        <v>2.6918393817674207</v>
      </c>
      <c r="AZ68" s="77">
        <f>+base_des!AZ68*100</f>
        <v>0.84622550130159691</v>
      </c>
      <c r="BA68" s="77">
        <f>+base_des!BA68*100</f>
        <v>4.4463678967307185</v>
      </c>
      <c r="BB68" s="77">
        <f>+base_des!BB68*100</f>
        <v>2.6007540162648946</v>
      </c>
      <c r="BC68" s="18">
        <f>+LN(base_des!BC68)</f>
        <v>4.9653613800610579</v>
      </c>
      <c r="BD68" s="18">
        <f>+LN(base_des!BD68)</f>
        <v>5.2891447378368195</v>
      </c>
    </row>
    <row r="69" spans="1:56" x14ac:dyDescent="0.25">
      <c r="A69" s="3">
        <v>40878</v>
      </c>
      <c r="B69" s="77">
        <f>+LN(base_des!B69)</f>
        <v>4.6345892055127536</v>
      </c>
      <c r="C69" s="77">
        <f>+LN(base_des!C69)</f>
        <v>4.6105900543980924</v>
      </c>
      <c r="D69" s="77">
        <f>+base_des!D69*100</f>
        <v>7.9237783788673299</v>
      </c>
      <c r="E69" s="77">
        <f>+base_des!E69*100</f>
        <v>3.856132642813459</v>
      </c>
      <c r="F69" s="59">
        <f>+base_des!F69*100</f>
        <v>1.0311341073051095</v>
      </c>
      <c r="G69" s="77">
        <f>+LN(base_des!G69)</f>
        <v>4.5645118354706433</v>
      </c>
      <c r="H69" s="77">
        <f>+LN(base_des!H69)</f>
        <v>4.7655571182636427</v>
      </c>
      <c r="I69" s="77">
        <f>+LN(base_des!I69)</f>
        <v>4.8047368012546361</v>
      </c>
      <c r="J69" s="77">
        <f>+LN(base_des!J69)</f>
        <v>4.8196029601798269</v>
      </c>
      <c r="K69" s="77">
        <f>+base_des!K69</f>
        <v>37.691125691616421</v>
      </c>
      <c r="L69" s="77">
        <f>+LN(base_des!L69)</f>
        <v>4.5554651034084248</v>
      </c>
      <c r="M69" s="77">
        <f>+base_des!M69</f>
        <v>17.021858949933169</v>
      </c>
      <c r="N69" s="77">
        <f>+LN(base_des!N69)</f>
        <v>4.9672521436761148</v>
      </c>
      <c r="O69" s="77">
        <f>+LN(base_des!O69)</f>
        <v>5.5764441908215607</v>
      </c>
      <c r="P69" s="77">
        <f>+LN(base_des!P69)</f>
        <v>5.4457139915445572</v>
      </c>
      <c r="Q69" s="77">
        <f>+base_des!Q69</f>
        <v>35.903246233298859</v>
      </c>
      <c r="R69" s="77">
        <f>+base_des!R69</f>
        <v>29.029941063983401</v>
      </c>
      <c r="S69" s="77">
        <f>+base_des!S69</f>
        <v>1.2003408784863774</v>
      </c>
      <c r="T69" s="77">
        <f>+base_des!T69</f>
        <v>60.432256422163256</v>
      </c>
      <c r="U69" s="18">
        <f>+(base_des!U69)</f>
        <v>56.019134301179953</v>
      </c>
      <c r="V69" s="77">
        <f>+base_des!V69*100</f>
        <v>2.1476488328037835</v>
      </c>
      <c r="W69" s="77">
        <f>+base_des!W69*100</f>
        <v>1.1209503753861094</v>
      </c>
      <c r="X69" s="77">
        <f>+base_des!X69*100</f>
        <v>4.0327505911500694</v>
      </c>
      <c r="Y69" s="77">
        <f>+base_des!Y69</f>
        <v>12.676498293809995</v>
      </c>
      <c r="Z69" s="77">
        <f>+base_des!Z69</f>
        <v>22.562587902602029</v>
      </c>
      <c r="AA69" s="77">
        <f>+base_des!AA69</f>
        <v>5.6489232994642222</v>
      </c>
      <c r="AB69" s="77">
        <f>+LN(base_des!AB69*100)</f>
        <v>4.5845171537837333</v>
      </c>
      <c r="AC69" s="77">
        <f>+(base_des!AC69)</f>
        <v>0.98021982562265098</v>
      </c>
      <c r="AD69" s="77">
        <f>+LN(base_des!AD69)</f>
        <v>4.7553593406262404</v>
      </c>
      <c r="AE69" s="77">
        <f>+LN(base_des!AE69)</f>
        <v>4.7986523459202175</v>
      </c>
      <c r="AF69" s="77">
        <f>+(base_des!AF69)</f>
        <v>-3.2513374232999945</v>
      </c>
      <c r="AG69" s="77">
        <f>+(base_des!AG69)</f>
        <v>-22.573214143743805</v>
      </c>
      <c r="AH69" s="77">
        <f>+-LN(-base_des!AH69)</f>
        <v>-11.341058736359161</v>
      </c>
      <c r="AI69" s="77">
        <f>+(base_des!AI69)</f>
        <v>-0.7336294596716737</v>
      </c>
      <c r="AJ69" s="18">
        <f>+LN(base_des!AJ69)</f>
        <v>4.740619500392528</v>
      </c>
      <c r="AK69" s="77">
        <f>+(base_des!AK69)</f>
        <v>9.886089608792032</v>
      </c>
      <c r="AL69" s="77">
        <f>+LN(base_des!AL69)</f>
        <v>4.5478883592796553</v>
      </c>
      <c r="AM69" s="18">
        <f>+LN(base_des!AM69*100)</f>
        <v>4.5449192863682573</v>
      </c>
      <c r="AN69" s="77">
        <f>+base_des!AN69</f>
        <v>0.9480771030331403</v>
      </c>
      <c r="AO69" s="45">
        <f>+-LN(-base_des!AO69)</f>
        <v>-7.9145435467127152</v>
      </c>
      <c r="AP69" s="18">
        <f>+base_des!AP69</f>
        <v>13.898204572410119</v>
      </c>
      <c r="AQ69" s="18">
        <f>+base_des!AQ69</f>
        <v>28.250486684659361</v>
      </c>
      <c r="AR69" s="18">
        <f>LN(base_des!AR69)</f>
        <v>4.5733770298156138</v>
      </c>
      <c r="AS69" s="18">
        <f>+base_des!AS69</f>
        <v>56.010887174087678</v>
      </c>
      <c r="AT69" s="77">
        <f>+LN(base_des!AT69)</f>
        <v>5.2836724112361511</v>
      </c>
      <c r="AU69" s="77">
        <f>+base_des!AU69*100</f>
        <v>4.887587728795717</v>
      </c>
      <c r="AV69" s="77">
        <f>+base_des!AV69*100</f>
        <v>3.8984948980034906</v>
      </c>
      <c r="AW69" s="77">
        <f>+base_des!AW69</f>
        <v>17.51679963257315</v>
      </c>
      <c r="AX69" s="77">
        <f>+base_des!AX69</f>
        <v>32.187914982171179</v>
      </c>
      <c r="AY69" s="77">
        <f>+base_des!AY69*100</f>
        <v>1.8094871053650672</v>
      </c>
      <c r="AZ69" s="77">
        <f>+base_des!AZ69*100</f>
        <v>0.83649334468642522</v>
      </c>
      <c r="BA69" s="77">
        <f>+base_des!BA69*100</f>
        <v>3.7804106262885884</v>
      </c>
      <c r="BB69" s="77">
        <f>+base_des!BB69*100</f>
        <v>2.8074168656099463</v>
      </c>
      <c r="BC69" s="18">
        <f>+LN(base_des!BC69)</f>
        <v>5.0862617318449637</v>
      </c>
      <c r="BD69" s="18">
        <f>+LN(base_des!BD69)</f>
        <v>5.2756765674540649</v>
      </c>
    </row>
    <row r="70" spans="1:56" x14ac:dyDescent="0.25">
      <c r="A70" s="3">
        <v>40969</v>
      </c>
      <c r="B70" s="77">
        <f>+LN(base_des!B70)</f>
        <v>4.5724673741021107</v>
      </c>
      <c r="C70" s="77">
        <f>+LN(base_des!C70)</f>
        <v>4.5388695479980052</v>
      </c>
      <c r="D70" s="77">
        <f>+base_des!D70*100</f>
        <v>8.7438177309062226</v>
      </c>
      <c r="E70" s="77">
        <f>+base_des!E70*100</f>
        <v>4.1250806371491144</v>
      </c>
      <c r="F70" s="59">
        <f>+base_des!F70*100</f>
        <v>1.6962180968279839</v>
      </c>
      <c r="G70" s="77">
        <f>+LN(base_des!G70)</f>
        <v>4.5634855323229431</v>
      </c>
      <c r="H70" s="77">
        <f>+LN(base_des!H70)</f>
        <v>4.7873595144539305</v>
      </c>
      <c r="I70" s="77">
        <f>+LN(base_des!I70)</f>
        <v>4.7854772622203861</v>
      </c>
      <c r="J70" s="77">
        <f>+LN(base_des!J70)</f>
        <v>4.862616432036944</v>
      </c>
      <c r="K70" s="77">
        <f>+base_des!K70</f>
        <v>38.162469037028593</v>
      </c>
      <c r="L70" s="77">
        <f>+LN(base_des!L70)</f>
        <v>4.5670583210936204</v>
      </c>
      <c r="M70" s="77">
        <f>+base_des!M70</f>
        <v>16.955858770939646</v>
      </c>
      <c r="N70" s="77">
        <f>+LN(base_des!N70)</f>
        <v>4.9914673677017642</v>
      </c>
      <c r="O70" s="77">
        <f>+LN(base_des!O70)</f>
        <v>5.5847329393937875</v>
      </c>
      <c r="P70" s="77">
        <f>+LN(base_des!P70)</f>
        <v>5.45136336073557</v>
      </c>
      <c r="Q70" s="77">
        <f>+base_des!Q70</f>
        <v>36.027952513693734</v>
      </c>
      <c r="R70" s="77">
        <f>+base_des!R70</f>
        <v>29.591555359539541</v>
      </c>
      <c r="S70" s="77">
        <f>+base_des!S70</f>
        <v>1.0834756578962843</v>
      </c>
      <c r="T70" s="77">
        <f>+base_des!T70</f>
        <v>60.091230173038255</v>
      </c>
      <c r="U70" s="18">
        <f>+(base_des!U70)</f>
        <v>56.69068265167256</v>
      </c>
      <c r="V70" s="77">
        <f>+base_des!V70*100</f>
        <v>2.182420335703239</v>
      </c>
      <c r="W70" s="77">
        <f>+base_des!W70*100</f>
        <v>1.2854237138610669</v>
      </c>
      <c r="X70" s="77">
        <f>+base_des!X70*100</f>
        <v>4.1794644940632342</v>
      </c>
      <c r="Y70" s="77">
        <f>+base_des!Y70</f>
        <v>12.634419454469063</v>
      </c>
      <c r="Z70" s="77">
        <f>+base_des!Z70</f>
        <v>22.076895959846883</v>
      </c>
      <c r="AA70" s="77">
        <f>+base_des!AA70</f>
        <v>5.6289128629316547</v>
      </c>
      <c r="AB70" s="77">
        <f>+LN(base_des!AB70*100)</f>
        <v>4.580458921954909</v>
      </c>
      <c r="AC70" s="77">
        <f>+(base_des!AC70)</f>
        <v>0.96898352180102365</v>
      </c>
      <c r="AD70" s="77">
        <f>+LN(base_des!AD70)</f>
        <v>4.819549037621524</v>
      </c>
      <c r="AE70" s="77">
        <f>+LN(base_des!AE70)</f>
        <v>4.8759551268755548</v>
      </c>
      <c r="AF70" s="77">
        <f>+(base_des!AF70)</f>
        <v>-3.0006548682324619</v>
      </c>
      <c r="AG70" s="77">
        <f>+(base_des!AG70)</f>
        <v>-21.910399792164661</v>
      </c>
      <c r="AH70" s="77">
        <f>+-LN(-base_des!AH70)</f>
        <v>-11.342473665694662</v>
      </c>
      <c r="AI70" s="77">
        <f>+(base_des!AI70)</f>
        <v>-0.71208799324535155</v>
      </c>
      <c r="AJ70" s="18">
        <f>+LN(base_des!AJ70)</f>
        <v>4.7584680150503518</v>
      </c>
      <c r="AK70" s="77">
        <f>+(base_des!AK70)</f>
        <v>9.4424765053778206</v>
      </c>
      <c r="AL70" s="77">
        <f>+LN(base_des!AL70)</f>
        <v>4.5407953409014343</v>
      </c>
      <c r="AM70" s="18">
        <f>+LN(base_des!AM70*100)</f>
        <v>4.5371407567195181</v>
      </c>
      <c r="AN70" s="77">
        <f>+base_des!AN70</f>
        <v>0.93637382742041186</v>
      </c>
      <c r="AO70" s="45">
        <f>+-LN(-base_des!AO70)</f>
        <v>-7.9159584760482167</v>
      </c>
      <c r="AP70" s="18">
        <f>+base_des!AP70</f>
        <v>13.856623097156884</v>
      </c>
      <c r="AQ70" s="18">
        <f>+base_des!AQ70</f>
        <v>27.891943512972638</v>
      </c>
      <c r="AR70" s="18">
        <f>LN(base_des!AR70)</f>
        <v>4.5683049044529156</v>
      </c>
      <c r="AS70" s="18">
        <f>+base_des!AS70</f>
        <v>56.161048308119909</v>
      </c>
      <c r="AT70" s="77">
        <f>+LN(base_des!AT70)</f>
        <v>5.1586695951443025</v>
      </c>
      <c r="AU70" s="77">
        <f>+base_des!AU70*100</f>
        <v>4.5791212771876477</v>
      </c>
      <c r="AV70" s="77">
        <f>+base_des!AV70*100</f>
        <v>3.8691294096777074</v>
      </c>
      <c r="AW70" s="77">
        <f>+base_des!AW70</f>
        <v>17.608486790432874</v>
      </c>
      <c r="AX70" s="77">
        <f>+base_des!AX70</f>
        <v>31.883592658304966</v>
      </c>
      <c r="AY70" s="77">
        <f>+base_des!AY70*100</f>
        <v>2.3586515309751865</v>
      </c>
      <c r="AZ70" s="77">
        <f>+base_des!AZ70*100</f>
        <v>1.6619538472707807</v>
      </c>
      <c r="BA70" s="77">
        <f>+base_des!BA70*100</f>
        <v>4.0979805353041909</v>
      </c>
      <c r="BB70" s="77">
        <f>+base_des!BB70*100</f>
        <v>3.4012828515997851</v>
      </c>
      <c r="BC70" s="18">
        <f>+LN(base_des!BC70)</f>
        <v>4.8692448212567028</v>
      </c>
      <c r="BD70" s="18">
        <f>+LN(base_des!BD70)</f>
        <v>5.2983997370096931</v>
      </c>
    </row>
    <row r="71" spans="1:56" x14ac:dyDescent="0.25">
      <c r="A71" s="3">
        <v>41061</v>
      </c>
      <c r="B71" s="77">
        <f>+LN(base_des!B71)</f>
        <v>4.5508447103169729</v>
      </c>
      <c r="C71" s="77">
        <f>+LN(base_des!C71)</f>
        <v>4.532950726628016</v>
      </c>
      <c r="D71" s="77">
        <f>+base_des!D71*100</f>
        <v>7.8963785827480759</v>
      </c>
      <c r="E71" s="77">
        <f>+base_des!E71*100</f>
        <v>3.5905381419749527</v>
      </c>
      <c r="F71" s="59">
        <f>+base_des!F71*100</f>
        <v>2.0346350704617988</v>
      </c>
      <c r="G71" s="77">
        <f>+LN(base_des!G71)</f>
        <v>4.5417113876638444</v>
      </c>
      <c r="H71" s="77">
        <f>+LN(base_des!H71)</f>
        <v>4.6945915162703669</v>
      </c>
      <c r="I71" s="77">
        <f>+LN(base_des!I71)</f>
        <v>4.780277156794023</v>
      </c>
      <c r="J71" s="77">
        <f>+LN(base_des!J71)</f>
        <v>4.7522809323437105</v>
      </c>
      <c r="K71" s="77">
        <f>+base_des!K71</f>
        <v>38.284710385714533</v>
      </c>
      <c r="L71" s="77">
        <f>+LN(base_des!L71)</f>
        <v>4.5770033579239726</v>
      </c>
      <c r="M71" s="77">
        <f>+base_des!M71</f>
        <v>16.908475915363084</v>
      </c>
      <c r="N71" s="77">
        <f>+LN(base_des!N71)</f>
        <v>5.0071527581420519</v>
      </c>
      <c r="O71" s="77">
        <f>+LN(base_des!O71)</f>
        <v>5.6019242535155334</v>
      </c>
      <c r="P71" s="77">
        <f>+LN(base_des!P71)</f>
        <v>5.4532962016937505</v>
      </c>
      <c r="Q71" s="77">
        <f>+base_des!Q71</f>
        <v>36.78191785610337</v>
      </c>
      <c r="R71" s="77">
        <f>+base_des!R71</f>
        <v>28.864083213690922</v>
      </c>
      <c r="S71" s="77">
        <f>+base_des!S71</f>
        <v>1.0910678912823903</v>
      </c>
      <c r="T71" s="77">
        <f>+base_des!T71</f>
        <v>60.121060929982015</v>
      </c>
      <c r="U71" s="18">
        <f>+(base_des!U71)</f>
        <v>57.047335500473785</v>
      </c>
      <c r="V71" s="77">
        <f>+base_des!V71*100</f>
        <v>1.6579838623066667</v>
      </c>
      <c r="W71" s="77">
        <f>+base_des!W71*100</f>
        <v>0.69519976511167592</v>
      </c>
      <c r="X71" s="77">
        <f>+base_des!X71*100</f>
        <v>3.6629353311973145</v>
      </c>
      <c r="Y71" s="77">
        <f>+base_des!Y71</f>
        <v>12.311385773878863</v>
      </c>
      <c r="Z71" s="77">
        <f>+base_des!Z71</f>
        <v>21.403192853717794</v>
      </c>
      <c r="AA71" s="77">
        <f>+base_des!AA71</f>
        <v>5.5384727583361784</v>
      </c>
      <c r="AB71" s="77">
        <f>+LN(base_des!AB71*100)</f>
        <v>4.5853513830676365</v>
      </c>
      <c r="AC71" s="77">
        <f>+(base_des!AC71)</f>
        <v>0.97634418275240487</v>
      </c>
      <c r="AD71" s="77">
        <f>+LN(base_des!AD71)</f>
        <v>4.7325841348869115</v>
      </c>
      <c r="AE71" s="77">
        <f>+LN(base_des!AE71)</f>
        <v>4.7885356717362857</v>
      </c>
      <c r="AF71" s="77">
        <f>+(base_des!AF71)</f>
        <v>-3.0963497225903929</v>
      </c>
      <c r="AG71" s="77">
        <f>+(base_des!AG71)</f>
        <v>-22.550313552366099</v>
      </c>
      <c r="AH71" s="77">
        <f>+-LN(-base_des!AH71)</f>
        <v>-11.39227224661968</v>
      </c>
      <c r="AI71" s="77">
        <f>+(base_des!AI71)</f>
        <v>-0.73288519045189815</v>
      </c>
      <c r="AJ71" s="18">
        <f>+LN(base_des!AJ71)</f>
        <v>4.76629510381958</v>
      </c>
      <c r="AK71" s="77">
        <f>+(base_des!AK71)</f>
        <v>9.0918070798389348</v>
      </c>
      <c r="AL71" s="77">
        <f>+LN(base_des!AL71)</f>
        <v>4.5419279494954035</v>
      </c>
      <c r="AM71" s="18">
        <f>+LN(base_des!AM71*100)</f>
        <v>4.5376437593440473</v>
      </c>
      <c r="AN71" s="77">
        <f>+base_des!AN71</f>
        <v>0.93910763458977919</v>
      </c>
      <c r="AO71" s="45">
        <f>+-LN(-base_des!AO71)</f>
        <v>-7.965757056973235</v>
      </c>
      <c r="AP71" s="18">
        <f>+base_des!AP71</f>
        <v>13.834879314038096</v>
      </c>
      <c r="AQ71" s="18">
        <f>+base_des!AQ71</f>
        <v>27.58828012275427</v>
      </c>
      <c r="AR71" s="18">
        <f>LN(base_des!AR71)</f>
        <v>4.5594596283117204</v>
      </c>
      <c r="AS71" s="18">
        <f>+base_des!AS71</f>
        <v>56.380720683325016</v>
      </c>
      <c r="AT71" s="77">
        <f>+LN(base_des!AT71)</f>
        <v>5.1050206889726892</v>
      </c>
      <c r="AU71" s="77">
        <f>+base_des!AU71*100</f>
        <v>3.7960216275286451</v>
      </c>
      <c r="AV71" s="77">
        <f>+base_des!AV71*100</f>
        <v>3.9990526188783848</v>
      </c>
      <c r="AW71" s="77">
        <f>+base_des!AW71</f>
        <v>17.655707388396582</v>
      </c>
      <c r="AX71" s="77">
        <f>+base_des!AX71</f>
        <v>32.02100956541026</v>
      </c>
      <c r="AY71" s="77">
        <f>+base_des!AY71*100</f>
        <v>1.8878387924042055</v>
      </c>
      <c r="AZ71" s="77">
        <f>+base_des!AZ71*100</f>
        <v>2.0877333757461138</v>
      </c>
      <c r="BA71" s="77">
        <f>+base_des!BA71*100</f>
        <v>3.5363136026181463</v>
      </c>
      <c r="BB71" s="77">
        <f>+base_des!BB71*100</f>
        <v>3.7362081859600549</v>
      </c>
      <c r="BC71" s="18">
        <f>+LN(base_des!BC71)</f>
        <v>4.8856611179022922</v>
      </c>
      <c r="BD71" s="18">
        <f>+LN(base_des!BD71)</f>
        <v>5.2194391061131231</v>
      </c>
    </row>
    <row r="72" spans="1:56" x14ac:dyDescent="0.25">
      <c r="A72" s="3">
        <v>41153</v>
      </c>
      <c r="B72" s="77">
        <f>+LN(base_des!B72)</f>
        <v>4.559052691998847</v>
      </c>
      <c r="C72" s="77">
        <f>+LN(base_des!C72)</f>
        <v>4.538732355881189</v>
      </c>
      <c r="D72" s="77">
        <f>+base_des!D72*100</f>
        <v>7.7884125834479789</v>
      </c>
      <c r="E72" s="77">
        <f>+base_des!E72*100</f>
        <v>3.6418245253893367</v>
      </c>
      <c r="F72" s="59">
        <f>+base_des!F72*100</f>
        <v>2.2483263195448577</v>
      </c>
      <c r="G72" s="77">
        <f>+LN(base_des!G72)</f>
        <v>4.538522835152742</v>
      </c>
      <c r="H72" s="77">
        <f>+LN(base_des!H72)</f>
        <v>4.6246067049900628</v>
      </c>
      <c r="I72" s="77">
        <f>+LN(base_des!I72)</f>
        <v>4.730061774886158</v>
      </c>
      <c r="J72" s="77">
        <f>+LN(base_des!J72)</f>
        <v>4.65415241540612</v>
      </c>
      <c r="K72" s="77">
        <f>+base_des!K72</f>
        <v>38.899177686037703</v>
      </c>
      <c r="L72" s="77">
        <f>+LN(base_des!L72)</f>
        <v>4.5867737218448985</v>
      </c>
      <c r="M72" s="77">
        <f>+base_des!M72</f>
        <v>16.84746872199235</v>
      </c>
      <c r="N72" s="77">
        <f>+LN(base_des!N72)</f>
        <v>5.023360059214685</v>
      </c>
      <c r="O72" s="77">
        <f>+LN(base_des!O72)</f>
        <v>5.6059131773875706</v>
      </c>
      <c r="P72" s="77">
        <f>+LN(base_des!P72)</f>
        <v>5.4577051114538175</v>
      </c>
      <c r="Q72" s="77">
        <f>+base_des!Q72</f>
        <v>37.596717492587203</v>
      </c>
      <c r="R72" s="77">
        <f>+base_des!R72</f>
        <v>28.822426711119874</v>
      </c>
      <c r="S72" s="77">
        <f>+base_des!S72</f>
        <v>1.0742127619356567</v>
      </c>
      <c r="T72" s="77">
        <f>+base_des!T72</f>
        <v>60.439074708790699</v>
      </c>
      <c r="U72" s="18">
        <f>+(base_des!U72)</f>
        <v>55.353507552784421</v>
      </c>
      <c r="V72" s="77">
        <f>+base_des!V72*100</f>
        <v>1.6548815045264842</v>
      </c>
      <c r="W72" s="77">
        <f>+base_des!W72*100</f>
        <v>0.70792331155504762</v>
      </c>
      <c r="X72" s="77">
        <f>+base_des!X72*100</f>
        <v>3.7235665454583788</v>
      </c>
      <c r="Y72" s="77">
        <f>+base_des!Y72</f>
        <v>12.476204567788763</v>
      </c>
      <c r="Z72" s="77">
        <f>+base_des!Z72</f>
        <v>22.12130519066335</v>
      </c>
      <c r="AA72" s="77">
        <f>+base_des!AA72</f>
        <v>5.5010247633378979</v>
      </c>
      <c r="AB72" s="77">
        <f>+LN(base_des!AB72*100)</f>
        <v>4.6005800861727382</v>
      </c>
      <c r="AC72" s="77">
        <f>+(base_des!AC72)</f>
        <v>0.99219221546998293</v>
      </c>
      <c r="AD72" s="77">
        <f>+LN(base_des!AD72)</f>
        <v>4.7175573734602487</v>
      </c>
      <c r="AE72" s="77">
        <f>+LN(base_des!AE72)</f>
        <v>4.7900384061972554</v>
      </c>
      <c r="AF72" s="77">
        <f>+(base_des!AF72)</f>
        <v>-3.1984586512844708</v>
      </c>
      <c r="AG72" s="77">
        <f>+(base_des!AG72)</f>
        <v>-22.876026120198404</v>
      </c>
      <c r="AH72" s="77">
        <f>+-LN(-base_des!AH72)</f>
        <v>-11.41568769469168</v>
      </c>
      <c r="AI72" s="77">
        <f>+(base_des!AI72)</f>
        <v>-0.7434708489064481</v>
      </c>
      <c r="AJ72" s="18">
        <f>+LN(base_des!AJ72)</f>
        <v>4.7242435293018978</v>
      </c>
      <c r="AK72" s="77">
        <f>+(base_des!AK72)</f>
        <v>9.6451006228745886</v>
      </c>
      <c r="AL72" s="77">
        <f>+LN(base_des!AL72)</f>
        <v>4.5482614508269821</v>
      </c>
      <c r="AM72" s="18">
        <f>+LN(base_des!AM72*100)</f>
        <v>4.5436973255946826</v>
      </c>
      <c r="AN72" s="77">
        <f>+base_des!AN72</f>
        <v>0.94704993421956563</v>
      </c>
      <c r="AO72" s="45">
        <f>+-LN(-base_des!AO72)</f>
        <v>-7.9891725050452358</v>
      </c>
      <c r="AP72" s="18">
        <f>+base_des!AP72</f>
        <v>13.89581918435713</v>
      </c>
      <c r="AQ72" s="18">
        <f>+base_des!AQ72</f>
        <v>27.540669631468894</v>
      </c>
      <c r="AR72" s="18">
        <f>LN(base_des!AR72)</f>
        <v>4.5520450983946477</v>
      </c>
      <c r="AS72" s="18">
        <f>+base_des!AS72</f>
        <v>56.275451387313289</v>
      </c>
      <c r="AT72" s="77">
        <f>+LN(base_des!AT72)</f>
        <v>4.9083248239225377</v>
      </c>
      <c r="AU72" s="77">
        <f>+base_des!AU72*100</f>
        <v>3.5268425324116448</v>
      </c>
      <c r="AV72" s="77">
        <f>+base_des!AV72*100</f>
        <v>3.573765290395825</v>
      </c>
      <c r="AW72" s="77">
        <f>+base_des!AW72</f>
        <v>17.835702864168184</v>
      </c>
      <c r="AX72" s="77">
        <f>+base_des!AX72</f>
        <v>31.945713783958002</v>
      </c>
      <c r="AY72" s="77">
        <f>+base_des!AY72*100</f>
        <v>2.027318864258461</v>
      </c>
      <c r="AZ72" s="77">
        <f>+base_des!AZ72*100</f>
        <v>2.073882725084593</v>
      </c>
      <c r="BA72" s="77">
        <f>+base_des!BA72*100</f>
        <v>3.3814427114257861</v>
      </c>
      <c r="BB72" s="77">
        <f>+base_des!BB72*100</f>
        <v>3.4280065722519182</v>
      </c>
      <c r="BC72" s="18">
        <f>+LN(base_des!BC72)</f>
        <v>4.7494255628986659</v>
      </c>
      <c r="BD72" s="18">
        <f>+LN(base_des!BD72)</f>
        <v>5.1931251973158936</v>
      </c>
    </row>
    <row r="73" spans="1:56" x14ac:dyDescent="0.25">
      <c r="A73" s="3">
        <v>41244</v>
      </c>
      <c r="B73" s="77">
        <f>+LN(base_des!B73)</f>
        <v>4.5741030944415364</v>
      </c>
      <c r="C73" s="77">
        <f>+LN(base_des!C73)</f>
        <v>4.5406986571814363</v>
      </c>
      <c r="D73" s="77">
        <f>+base_des!D73*100</f>
        <v>7.7849084022793225</v>
      </c>
      <c r="E73" s="77">
        <f>+base_des!E73*100</f>
        <v>4.1305817880984419</v>
      </c>
      <c r="F73" s="59">
        <f>+base_des!F73*100</f>
        <v>2.495890896876074</v>
      </c>
      <c r="G73" s="77">
        <f>+LN(base_des!G73)</f>
        <v>4.5652295965825873</v>
      </c>
      <c r="H73" s="77">
        <f>+LN(base_des!H73)</f>
        <v>4.6586370400894621</v>
      </c>
      <c r="I73" s="77">
        <f>+LN(base_des!I73)</f>
        <v>4.7621632235612426</v>
      </c>
      <c r="J73" s="77">
        <f>+LN(base_des!J73)</f>
        <v>4.7090964380604667</v>
      </c>
      <c r="K73" s="77">
        <f>+base_des!K73</f>
        <v>38.889677614332001</v>
      </c>
      <c r="L73" s="77">
        <f>+LN(base_des!L73)</f>
        <v>4.6024163977914698</v>
      </c>
      <c r="M73" s="77">
        <f>+base_des!M73</f>
        <v>16.911313325216099</v>
      </c>
      <c r="N73" s="77">
        <f>+LN(base_des!N73)</f>
        <v>5.0383884214192003</v>
      </c>
      <c r="O73" s="77">
        <f>+LN(base_des!O73)</f>
        <v>5.6067996846369992</v>
      </c>
      <c r="P73" s="77">
        <f>+LN(base_des!P73)</f>
        <v>5.4707016191951965</v>
      </c>
      <c r="Q73" s="77">
        <f>+base_des!Q73</f>
        <v>38.666649916065168</v>
      </c>
      <c r="R73" s="77">
        <f>+base_des!R73</f>
        <v>29.262463468998362</v>
      </c>
      <c r="S73" s="77">
        <f>+base_des!S73</f>
        <v>1.0448506178916577</v>
      </c>
      <c r="T73" s="77">
        <f>+base_des!T73</f>
        <v>60.290572397755625</v>
      </c>
      <c r="U73" s="18">
        <f>+(base_des!U73)</f>
        <v>56.097275875576912</v>
      </c>
      <c r="V73" s="77">
        <f>+base_des!V73*100</f>
        <v>1.935081089214008</v>
      </c>
      <c r="W73" s="77">
        <f>+base_des!W73*100</f>
        <v>1.1702667266574762</v>
      </c>
      <c r="X73" s="77">
        <f>+base_des!X73*100</f>
        <v>4.2840490580270618</v>
      </c>
      <c r="Y73" s="77">
        <f>+base_des!Y73</f>
        <v>12.440527943900106</v>
      </c>
      <c r="Z73" s="77">
        <f>+base_des!Z73</f>
        <v>21.253452430197211</v>
      </c>
      <c r="AA73" s="77">
        <f>+base_des!AA73</f>
        <v>5.4449622974043423</v>
      </c>
      <c r="AB73" s="77">
        <f>+LN(base_des!AB73*100)</f>
        <v>4.5933997673610243</v>
      </c>
      <c r="AC73" s="77">
        <f>+(base_des!AC73)</f>
        <v>0.98559685395407604</v>
      </c>
      <c r="AD73" s="77">
        <f>+LN(base_des!AD73)</f>
        <v>4.6991789137273186</v>
      </c>
      <c r="AE73" s="77">
        <f>+LN(base_des!AE73)</f>
        <v>4.7898983379593822</v>
      </c>
      <c r="AF73" s="77">
        <f>+(base_des!AF73)</f>
        <v>-3.2385448596294024</v>
      </c>
      <c r="AG73" s="77">
        <f>+(base_des!AG73)</f>
        <v>-23.165421933955386</v>
      </c>
      <c r="AH73" s="77">
        <f>+-LN(-base_des!AH73)</f>
        <v>-11.44883930699525</v>
      </c>
      <c r="AI73" s="77">
        <f>+(base_des!AI73)</f>
        <v>-0.75287621285355011</v>
      </c>
      <c r="AJ73" s="18">
        <f>+LN(base_des!AJ73)</f>
        <v>4.7503324448315931</v>
      </c>
      <c r="AK73" s="77">
        <f>+(base_des!AK73)</f>
        <v>8.8129244862971046</v>
      </c>
      <c r="AL73" s="77">
        <f>+LN(base_des!AL73)</f>
        <v>4.5375165178428238</v>
      </c>
      <c r="AM73" s="18">
        <f>+LN(base_des!AM73*100)</f>
        <v>4.5326484111029082</v>
      </c>
      <c r="AN73" s="77">
        <f>+base_des!AN73</f>
        <v>0.93887535622174234</v>
      </c>
      <c r="AO73" s="45">
        <f>+-LN(-base_des!AO73)</f>
        <v>-8.0223241173488038</v>
      </c>
      <c r="AP73" s="18">
        <f>+base_des!AP73</f>
        <v>14.017837689674803</v>
      </c>
      <c r="AQ73" s="18">
        <f>+base_des!AQ73</f>
        <v>27.751176850761262</v>
      </c>
      <c r="AR73" s="18">
        <f>LN(base_des!AR73)</f>
        <v>4.5521962532016884</v>
      </c>
      <c r="AS73" s="18">
        <f>+base_des!AS73</f>
        <v>56.294596489672543</v>
      </c>
      <c r="AT73" s="77">
        <f>+LN(base_des!AT73)</f>
        <v>4.7582151486613355</v>
      </c>
      <c r="AU73" s="77">
        <f>+base_des!AU73*100</f>
        <v>3.3413251949982459</v>
      </c>
      <c r="AV73" s="77">
        <f>+base_des!AV73*100</f>
        <v>3.3341489401121027</v>
      </c>
      <c r="AW73" s="77">
        <f>+base_des!AW73</f>
        <v>18.014188576782999</v>
      </c>
      <c r="AX73" s="77">
        <f>+base_des!AX73</f>
        <v>31.789131035513961</v>
      </c>
      <c r="AY73" s="77">
        <f>+base_des!AY73*100</f>
        <v>2.3556435726290887</v>
      </c>
      <c r="AZ73" s="77">
        <f>+base_des!AZ73*100</f>
        <v>2.3478978896088893</v>
      </c>
      <c r="BA73" s="77">
        <f>+base_des!BA73*100</f>
        <v>3.5210209488760302</v>
      </c>
      <c r="BB73" s="77">
        <f>+base_des!BB73*100</f>
        <v>3.5132752658558308</v>
      </c>
      <c r="BC73" s="18">
        <f>+LN(base_des!BC73)</f>
        <v>4.6042256491444871</v>
      </c>
      <c r="BD73" s="18">
        <f>+LN(base_des!BD73)</f>
        <v>5.1852123181067382</v>
      </c>
    </row>
    <row r="74" spans="1:56" x14ac:dyDescent="0.25">
      <c r="A74" s="3">
        <v>41334</v>
      </c>
      <c r="B74" s="77">
        <f>+LN(base_des!B74)</f>
        <v>4.5615360355829413</v>
      </c>
      <c r="C74" s="77">
        <f>+LN(base_des!C74)</f>
        <v>4.5309711008725779</v>
      </c>
      <c r="D74" s="77">
        <f>+base_des!D74*100</f>
        <v>8.2358075676558293</v>
      </c>
      <c r="E74" s="77">
        <f>+base_des!E74*100</f>
        <v>4.3649009562730772</v>
      </c>
      <c r="F74" s="59">
        <f>+base_des!F74*100</f>
        <v>2.8689038338751915</v>
      </c>
      <c r="G74" s="77">
        <f>+LN(base_des!G74)</f>
        <v>4.5759297481197523</v>
      </c>
      <c r="H74" s="77">
        <f>+LN(base_des!H74)</f>
        <v>4.6561988405841053</v>
      </c>
      <c r="I74" s="77">
        <f>+LN(base_des!I74)</f>
        <v>4.764986098967821</v>
      </c>
      <c r="J74" s="77">
        <f>+LN(base_des!J74)</f>
        <v>4.7191000752395098</v>
      </c>
      <c r="K74" s="77">
        <f>+base_des!K74</f>
        <v>38.992650516303051</v>
      </c>
      <c r="L74" s="77">
        <f>+LN(base_des!L74)</f>
        <v>4.62176660705485</v>
      </c>
      <c r="M74" s="77">
        <f>+base_des!M74</f>
        <v>17.017632086366127</v>
      </c>
      <c r="N74" s="77">
        <f>+LN(base_des!N74)</f>
        <v>5.0936000803901722</v>
      </c>
      <c r="O74" s="77">
        <f>+LN(base_des!O74)</f>
        <v>5.615899576680544</v>
      </c>
      <c r="P74" s="77">
        <f>+LN(base_des!P74)</f>
        <v>5.4937131906774086</v>
      </c>
      <c r="Q74" s="77">
        <f>+base_des!Q74</f>
        <v>40.223580245294542</v>
      </c>
      <c r="R74" s="77">
        <f>+base_des!R74</f>
        <v>29.449260337430534</v>
      </c>
      <c r="S74" s="77">
        <f>+base_des!S74</f>
        <v>1.0725864142512758</v>
      </c>
      <c r="T74" s="77">
        <f>+base_des!T74</f>
        <v>60.681198425780693</v>
      </c>
      <c r="U74" s="18">
        <f>+(base_des!U74)</f>
        <v>57.974293837183133</v>
      </c>
      <c r="V74" s="77">
        <f>+base_des!V74*100</f>
        <v>1.8753264019471416</v>
      </c>
      <c r="W74" s="77">
        <f>+base_des!W74*100</f>
        <v>1.386727191963244</v>
      </c>
      <c r="X74" s="77">
        <f>+base_des!X74*100</f>
        <v>4.5304767788466593</v>
      </c>
      <c r="Y74" s="77">
        <f>+base_des!Y74</f>
        <v>12.410738217627678</v>
      </c>
      <c r="Z74" s="77">
        <f>+base_des!Z74</f>
        <v>21.77790202395466</v>
      </c>
      <c r="AA74" s="77">
        <f>+base_des!AA74</f>
        <v>5.2946479154085822</v>
      </c>
      <c r="AB74" s="77">
        <f>+LN(base_des!AB74*100)</f>
        <v>4.5898107636135341</v>
      </c>
      <c r="AC74" s="77">
        <f>+(base_des!AC74)</f>
        <v>0.9754367163019082</v>
      </c>
      <c r="AD74" s="77">
        <f>+LN(base_des!AD74)</f>
        <v>4.7294955529868563</v>
      </c>
      <c r="AE74" s="77">
        <f>+LN(base_des!AE74)</f>
        <v>4.8083765715349269</v>
      </c>
      <c r="AF74" s="77">
        <f>+(base_des!AF74)</f>
        <v>-3.2859958642429006</v>
      </c>
      <c r="AG74" s="77">
        <f>+(base_des!AG74)</f>
        <v>-23.723483859789564</v>
      </c>
      <c r="AH74" s="77">
        <f>+-LN(-base_des!AH74)</f>
        <v>-11.480456444492868</v>
      </c>
      <c r="AI74" s="77">
        <f>+(base_des!AI74)</f>
        <v>-0.77101322544316098</v>
      </c>
      <c r="AJ74" s="18">
        <f>+LN(base_des!AJ74)</f>
        <v>4.7756869036251617</v>
      </c>
      <c r="AK74" s="77">
        <f>+(base_des!AK74)</f>
        <v>9.3671638063269818</v>
      </c>
      <c r="AL74" s="77">
        <f>+LN(base_des!AL74)</f>
        <v>4.5326890627622758</v>
      </c>
      <c r="AM74" s="18">
        <f>+LN(base_des!AM74*100)</f>
        <v>4.5271018224423623</v>
      </c>
      <c r="AN74" s="77">
        <f>+base_des!AN74</f>
        <v>0.92946400434295506</v>
      </c>
      <c r="AO74" s="45">
        <f>+-LN(-base_des!AO74)</f>
        <v>-8.0539412548464213</v>
      </c>
      <c r="AP74" s="18">
        <f>+base_des!AP74</f>
        <v>14.195310573694131</v>
      </c>
      <c r="AQ74" s="18">
        <f>+base_des!AQ74</f>
        <v>28.230355269255515</v>
      </c>
      <c r="AR74" s="18">
        <f>LN(base_des!AR74)</f>
        <v>4.5552839607606055</v>
      </c>
      <c r="AS74" s="18">
        <f>+base_des!AS74</f>
        <v>56.616774238055953</v>
      </c>
      <c r="AT74" s="77">
        <f>+LN(base_des!AT74)</f>
        <v>4.8560438300740403</v>
      </c>
      <c r="AU74" s="77">
        <f>+base_des!AU74*100</f>
        <v>2.9537444826932546</v>
      </c>
      <c r="AV74" s="77">
        <f>+base_des!AV74*100</f>
        <v>2.4222610269581946</v>
      </c>
      <c r="AW74" s="77">
        <f>+base_des!AW74</f>
        <v>18.92348783516352</v>
      </c>
      <c r="AX74" s="77">
        <f>+base_des!AX74</f>
        <v>31.898955112557509</v>
      </c>
      <c r="AY74" s="77">
        <f>+base_des!AY74*100</f>
        <v>2.2258370812706398</v>
      </c>
      <c r="AZ74" s="77">
        <f>+base_des!AZ74*100</f>
        <v>1.6980920323612283</v>
      </c>
      <c r="BA74" s="77">
        <f>+base_des!BA74*100</f>
        <v>3.5109847693313712</v>
      </c>
      <c r="BB74" s="77">
        <f>+base_des!BB74*100</f>
        <v>2.9832397204219596</v>
      </c>
      <c r="BC74" s="18">
        <f>+LN(base_des!BC74)</f>
        <v>4.5583602473772133</v>
      </c>
      <c r="BD74" s="18">
        <f>+LN(base_des!BD74)</f>
        <v>5.2182685844594419</v>
      </c>
    </row>
    <row r="75" spans="1:56" x14ac:dyDescent="0.25">
      <c r="A75" s="3">
        <v>41426</v>
      </c>
      <c r="B75" s="77">
        <f>+LN(base_des!B75)</f>
        <v>4.5895770573106542</v>
      </c>
      <c r="C75" s="77">
        <f>+LN(base_des!C75)</f>
        <v>4.5681596151101225</v>
      </c>
      <c r="D75" s="77">
        <f>+base_des!D75*100</f>
        <v>6.5490031034774576</v>
      </c>
      <c r="E75" s="77">
        <f>+base_des!E75*100</f>
        <v>3.1468033079326663</v>
      </c>
      <c r="F75" s="59">
        <f>+base_des!F75*100</f>
        <v>1.9429724701008899</v>
      </c>
      <c r="G75" s="77">
        <f>+LN(base_des!G75)</f>
        <v>4.5692606093444885</v>
      </c>
      <c r="H75" s="77">
        <f>+LN(base_des!H75)</f>
        <v>4.5923598669762802</v>
      </c>
      <c r="I75" s="77">
        <f>+LN(base_des!I75)</f>
        <v>4.7549260058872589</v>
      </c>
      <c r="J75" s="77">
        <f>+LN(base_des!J75)</f>
        <v>4.6353426964787756</v>
      </c>
      <c r="K75" s="77">
        <f>+base_des!K75</f>
        <v>39.272224693080304</v>
      </c>
      <c r="L75" s="77">
        <f>+LN(base_des!L75)</f>
        <v>4.6408880339177481</v>
      </c>
      <c r="M75" s="77">
        <f>+base_des!M75</f>
        <v>17.10791285576904</v>
      </c>
      <c r="N75" s="77">
        <f>+LN(base_des!N75)</f>
        <v>5.1199941680090335</v>
      </c>
      <c r="O75" s="77">
        <f>+LN(base_des!O75)</f>
        <v>5.6296475233369971</v>
      </c>
      <c r="P75" s="77">
        <f>+LN(base_des!P75)</f>
        <v>5.5200909635954272</v>
      </c>
      <c r="Q75" s="77">
        <f>+base_des!Q75</f>
        <v>39.732831703285392</v>
      </c>
      <c r="R75" s="77">
        <f>+base_des!R75</f>
        <v>29.591819959577904</v>
      </c>
      <c r="S75" s="77">
        <f>+base_des!S75</f>
        <v>1.2173101053093933</v>
      </c>
      <c r="T75" s="77">
        <f>+base_des!T75</f>
        <v>60.889435844682453</v>
      </c>
      <c r="U75" s="18">
        <f>+(base_des!U75)</f>
        <v>58.066281277982455</v>
      </c>
      <c r="V75" s="77">
        <f>+base_des!V75*100</f>
        <v>0.70061932209906086</v>
      </c>
      <c r="W75" s="77">
        <f>+base_des!W75*100</f>
        <v>0.13606360945463969</v>
      </c>
      <c r="X75" s="77">
        <f>+base_des!X75*100</f>
        <v>3.3061870149037831</v>
      </c>
      <c r="Y75" s="77">
        <f>+base_des!Y75</f>
        <v>12.239686727134584</v>
      </c>
      <c r="Z75" s="77">
        <f>+base_des!Z75</f>
        <v>22.154748011988367</v>
      </c>
      <c r="AA75" s="77">
        <f>+base_des!AA75</f>
        <v>5.1163863125239555</v>
      </c>
      <c r="AB75" s="77">
        <f>+LN(base_des!AB75*100)</f>
        <v>4.5747962895805241</v>
      </c>
      <c r="AC75" s="77">
        <f>+(base_des!AC75)</f>
        <v>0.96195925727232301</v>
      </c>
      <c r="AD75" s="77">
        <f>+LN(base_des!AD75)</f>
        <v>4.6538771660474509</v>
      </c>
      <c r="AE75" s="77">
        <f>+LN(base_des!AE75)</f>
        <v>4.7234037614805935</v>
      </c>
      <c r="AF75" s="77">
        <f>+(base_des!AF75)</f>
        <v>-3.3481819943799356</v>
      </c>
      <c r="AG75" s="77">
        <f>+(base_des!AG75)</f>
        <v>-24.000578733486002</v>
      </c>
      <c r="AH75" s="77">
        <f>+-LN(-base_des!AH75)</f>
        <v>-11.500765404516338</v>
      </c>
      <c r="AI75" s="77">
        <f>+(base_des!AI75)</f>
        <v>-0.78001880883829511</v>
      </c>
      <c r="AJ75" s="18">
        <f>+LN(base_des!AJ75)</f>
        <v>4.7609345755913024</v>
      </c>
      <c r="AK75" s="77">
        <f>+(base_des!AK75)</f>
        <v>9.9150612848537847</v>
      </c>
      <c r="AL75" s="77">
        <f>+LN(base_des!AL75)</f>
        <v>4.5090542632307784</v>
      </c>
      <c r="AM75" s="18">
        <f>+LN(base_des!AM75*100)</f>
        <v>4.502836118204133</v>
      </c>
      <c r="AN75" s="77">
        <f>+base_des!AN75</f>
        <v>0.90928805097913101</v>
      </c>
      <c r="AO75" s="45">
        <f>+-LN(-base_des!AO75)</f>
        <v>-8.0742502148698918</v>
      </c>
      <c r="AP75" s="18">
        <f>+base_des!AP75</f>
        <v>14.287812663772154</v>
      </c>
      <c r="AQ75" s="18">
        <f>+base_des!AQ75</f>
        <v>28.60612523846715</v>
      </c>
      <c r="AR75" s="18">
        <f>LN(base_des!AR75)</f>
        <v>4.562210884541507</v>
      </c>
      <c r="AS75" s="18">
        <f>+base_des!AS75</f>
        <v>56.87404181314961</v>
      </c>
      <c r="AT75" s="77">
        <f>+LN(base_des!AT75)</f>
        <v>5.0047197199881088</v>
      </c>
      <c r="AU75" s="77">
        <f>+base_des!AU75*100</f>
        <v>3.4055628019664663</v>
      </c>
      <c r="AV75" s="77">
        <f>+base_des!AV75*100</f>
        <v>3.2837916923644794</v>
      </c>
      <c r="AW75" s="77">
        <f>+base_des!AW75</f>
        <v>19.171699133143711</v>
      </c>
      <c r="AX75" s="77">
        <f>+base_des!AX75</f>
        <v>31.920879341838116</v>
      </c>
      <c r="AY75" s="77">
        <f>+base_des!AY75*100</f>
        <v>0.93589849886723553</v>
      </c>
      <c r="AZ75" s="77">
        <f>+base_des!AZ75*100</f>
        <v>0.82304897726544779</v>
      </c>
      <c r="BA75" s="77">
        <f>+base_des!BA75*100</f>
        <v>2.4270513315418074</v>
      </c>
      <c r="BB75" s="77">
        <f>+base_des!BB75*100</f>
        <v>2.3142018099400197</v>
      </c>
      <c r="BC75" s="18">
        <f>+LN(base_des!BC75)</f>
        <v>4.6354618040458613</v>
      </c>
      <c r="BD75" s="18">
        <f>+LN(base_des!BD75)</f>
        <v>5.1808370204862637</v>
      </c>
    </row>
    <row r="76" spans="1:56" x14ac:dyDescent="0.25">
      <c r="A76" s="3">
        <v>41518</v>
      </c>
      <c r="B76" s="77">
        <f>+LN(base_des!B76)</f>
        <v>4.6034930628538753</v>
      </c>
      <c r="C76" s="77">
        <f>+LN(base_des!C76)</f>
        <v>4.5911670202917199</v>
      </c>
      <c r="D76" s="77">
        <f>+base_des!D76*100</f>
        <v>6.8886148641025491</v>
      </c>
      <c r="E76" s="77">
        <f>+base_des!E76*100</f>
        <v>3.1037636400308322</v>
      </c>
      <c r="F76" s="59">
        <f>+base_des!F76*100</f>
        <v>1.7486811393802704</v>
      </c>
      <c r="G76" s="77">
        <f>+LN(base_des!G76)</f>
        <v>4.5778893460752208</v>
      </c>
      <c r="H76" s="77">
        <f>+LN(base_des!H76)</f>
        <v>4.6178380734762641</v>
      </c>
      <c r="I76" s="77">
        <f>+LN(base_des!I76)</f>
        <v>4.7644749266881208</v>
      </c>
      <c r="J76" s="77">
        <f>+LN(base_des!J76)</f>
        <v>4.6714409113870046</v>
      </c>
      <c r="K76" s="77">
        <f>+base_des!K76</f>
        <v>39.183877917337824</v>
      </c>
      <c r="L76" s="77">
        <f>+LN(base_des!L76)</f>
        <v>4.6637973409112687</v>
      </c>
      <c r="M76" s="77">
        <f>+base_des!M76</f>
        <v>17.293383738204966</v>
      </c>
      <c r="N76" s="77">
        <f>+LN(base_des!N76)</f>
        <v>5.1281085058421727</v>
      </c>
      <c r="O76" s="77">
        <f>+LN(base_des!O76)</f>
        <v>5.6562822730260738</v>
      </c>
      <c r="P76" s="77">
        <f>+LN(base_des!P76)</f>
        <v>5.5471804665812865</v>
      </c>
      <c r="Q76" s="77">
        <f>+base_des!Q76</f>
        <v>40.121069523143511</v>
      </c>
      <c r="R76" s="77">
        <f>+base_des!R76</f>
        <v>29.520880973856737</v>
      </c>
      <c r="S76" s="77">
        <f>+base_des!S76</f>
        <v>1.1756692775029527</v>
      </c>
      <c r="T76" s="77">
        <f>+base_des!T76</f>
        <v>60.559597555169063</v>
      </c>
      <c r="U76" s="18">
        <f>+(base_des!U76)</f>
        <v>58.664374425790363</v>
      </c>
      <c r="V76" s="77">
        <f>+base_des!V76*100</f>
        <v>0.83692214098691764</v>
      </c>
      <c r="W76" s="77">
        <f>+base_des!W76*100</f>
        <v>2.3454195824523794E-2</v>
      </c>
      <c r="X76" s="77">
        <f>+base_des!X76*100</f>
        <v>3.204414879398354</v>
      </c>
      <c r="Y76" s="77">
        <f>+base_des!Y76</f>
        <v>13.463054529986538</v>
      </c>
      <c r="Z76" s="77">
        <f>+base_des!Z76</f>
        <v>23.695814056568757</v>
      </c>
      <c r="AA76" s="77">
        <f>+base_des!AA76</f>
        <v>5.029361689213828</v>
      </c>
      <c r="AB76" s="77">
        <f>+LN(base_des!AB76*100)</f>
        <v>4.5808578364665173</v>
      </c>
      <c r="AC76" s="77">
        <f>+(base_des!AC76)</f>
        <v>0.96996863228134367</v>
      </c>
      <c r="AD76" s="77">
        <f>+LN(base_des!AD76)</f>
        <v>4.7133431491561311</v>
      </c>
      <c r="AE76" s="77">
        <f>+LN(base_des!AE76)</f>
        <v>4.7772355660526955</v>
      </c>
      <c r="AF76" s="77">
        <f>+(base_des!AF76)</f>
        <v>-3.4973313743414023</v>
      </c>
      <c r="AG76" s="77">
        <f>+(base_des!AG76)</f>
        <v>-24.802175906790207</v>
      </c>
      <c r="AH76" s="77">
        <f>+-LN(-base_des!AH76)</f>
        <v>-11.535828377992868</v>
      </c>
      <c r="AI76" s="77">
        <f>+(base_des!AI76)</f>
        <v>-0.80607071697068178</v>
      </c>
      <c r="AJ76" s="18">
        <f>+LN(base_des!AJ76)</f>
        <v>4.7698967727345636</v>
      </c>
      <c r="AK76" s="77">
        <f>+(base_des!AK76)</f>
        <v>10.232759526582218</v>
      </c>
      <c r="AL76" s="77">
        <f>+LN(base_des!AL76)</f>
        <v>4.5117220926838071</v>
      </c>
      <c r="AM76" s="18">
        <f>+LN(base_des!AM76*100)</f>
        <v>4.5053071190176199</v>
      </c>
      <c r="AN76" s="77">
        <f>+base_des!AN76</f>
        <v>0.91362972824991939</v>
      </c>
      <c r="AO76" s="45">
        <f>+-LN(-base_des!AO76)</f>
        <v>-8.1093131883464231</v>
      </c>
      <c r="AP76" s="18">
        <f>+base_des!AP76</f>
        <v>14.399621000257984</v>
      </c>
      <c r="AQ76" s="18">
        <f>+base_des!AQ76</f>
        <v>28.899753998484456</v>
      </c>
      <c r="AR76" s="18">
        <f>LN(base_des!AR76)</f>
        <v>4.5720796472113276</v>
      </c>
      <c r="AS76" s="18">
        <f>+base_des!AS76</f>
        <v>57.702469862934521</v>
      </c>
      <c r="AT76" s="77">
        <f>+LN(base_des!AT76)</f>
        <v>5.1815161680428936</v>
      </c>
      <c r="AU76" s="77">
        <f>+base_des!AU76*100</f>
        <v>4.0328696519911444</v>
      </c>
      <c r="AV76" s="77">
        <f>+base_des!AV76*100</f>
        <v>3.6838197041430432</v>
      </c>
      <c r="AW76" s="77">
        <f>+base_des!AW76</f>
        <v>19.000600012182083</v>
      </c>
      <c r="AX76" s="77">
        <f>+base_des!AX76</f>
        <v>32.235611220067312</v>
      </c>
      <c r="AY76" s="77">
        <f>+base_des!AY76*100</f>
        <v>0.63808825573899097</v>
      </c>
      <c r="AZ76" s="77">
        <f>+base_des!AZ76*100</f>
        <v>0.30734396697045463</v>
      </c>
      <c r="BA76" s="77">
        <f>+base_des!BA76*100</f>
        <v>2.4176123789587667</v>
      </c>
      <c r="BB76" s="77">
        <f>+base_des!BB76*100</f>
        <v>2.0868680901902303</v>
      </c>
      <c r="BC76" s="18">
        <f>+LN(base_des!BC76)</f>
        <v>4.8693704097380852</v>
      </c>
      <c r="BD76" s="18">
        <f>+LN(base_des!BD76)</f>
        <v>5.2038058175019399</v>
      </c>
    </row>
    <row r="77" spans="1:56" x14ac:dyDescent="0.25">
      <c r="A77" s="3">
        <v>41609</v>
      </c>
      <c r="B77" s="77">
        <f>+LN(base_des!B77)</f>
        <v>4.6123607463686183</v>
      </c>
      <c r="C77" s="77">
        <f>+LN(base_des!C77)</f>
        <v>4.5925297331863826</v>
      </c>
      <c r="D77" s="77">
        <f>+base_des!D77*100</f>
        <v>6.676437992348716</v>
      </c>
      <c r="E77" s="77">
        <f>+base_des!E77*100</f>
        <v>3.2194229669786467</v>
      </c>
      <c r="F77" s="59">
        <f>+base_des!F77*100</f>
        <v>2.1491248301016119</v>
      </c>
      <c r="G77" s="77">
        <f>+LN(base_des!G77)</f>
        <v>4.5924526515776201</v>
      </c>
      <c r="H77" s="77">
        <f>+LN(base_des!H77)</f>
        <v>4.6068261248740683</v>
      </c>
      <c r="I77" s="77">
        <f>+LN(base_des!I77)</f>
        <v>4.7537782267749762</v>
      </c>
      <c r="J77" s="77">
        <f>+LN(base_des!J77)</f>
        <v>4.660054229381358</v>
      </c>
      <c r="K77" s="77">
        <f>+base_des!K77</f>
        <v>39.533170485828393</v>
      </c>
      <c r="L77" s="77">
        <f>+LN(base_des!L77)</f>
        <v>4.6876345744089809</v>
      </c>
      <c r="M77" s="77">
        <f>+base_des!M77</f>
        <v>17.479791264933198</v>
      </c>
      <c r="N77" s="77">
        <f>+LN(base_des!N77)</f>
        <v>5.1446825218037811</v>
      </c>
      <c r="O77" s="77">
        <f>+LN(base_des!O77)</f>
        <v>5.6856863064091154</v>
      </c>
      <c r="P77" s="77">
        <f>+LN(base_des!P77)</f>
        <v>5.5804163123264221</v>
      </c>
      <c r="Q77" s="77">
        <f>+base_des!Q77</f>
        <v>40.261081135058255</v>
      </c>
      <c r="R77" s="77">
        <f>+base_des!R77</f>
        <v>30.168645551977235</v>
      </c>
      <c r="S77" s="77">
        <f>+base_des!S77</f>
        <v>1.1481321063094667</v>
      </c>
      <c r="T77" s="77">
        <f>+base_des!T77</f>
        <v>61.013905661113853</v>
      </c>
      <c r="U77" s="18">
        <f>+(base_des!U77)</f>
        <v>59.336615171195191</v>
      </c>
      <c r="V77" s="77">
        <f>+base_des!V77*100</f>
        <v>1.04301499880326</v>
      </c>
      <c r="W77" s="77">
        <f>+base_des!W77*100</f>
        <v>0.1333479687817718</v>
      </c>
      <c r="X77" s="77">
        <f>+base_des!X77*100</f>
        <v>3.3433874895755555</v>
      </c>
      <c r="Y77" s="77">
        <f>+base_des!Y77</f>
        <v>13.665006841774197</v>
      </c>
      <c r="Z77" s="77">
        <f>+base_des!Z77</f>
        <v>24.0954509679393</v>
      </c>
      <c r="AA77" s="77">
        <f>+base_des!AA77</f>
        <v>4.8513040198486319</v>
      </c>
      <c r="AB77" s="77">
        <f>+LN(base_des!AB77*100)</f>
        <v>4.5724224691784547</v>
      </c>
      <c r="AC77" s="77">
        <f>+(base_des!AC77)</f>
        <v>0.96461213439654381</v>
      </c>
      <c r="AD77" s="77">
        <f>+LN(base_des!AD77)</f>
        <v>4.6590469921183884</v>
      </c>
      <c r="AE77" s="77">
        <f>+LN(base_des!AE77)</f>
        <v>4.7707983289543945</v>
      </c>
      <c r="AF77" s="77">
        <f>+(base_des!AF77)</f>
        <v>-3.5606012372862019</v>
      </c>
      <c r="AG77" s="77">
        <f>+(base_des!AG77)</f>
        <v>-25.343667797353991</v>
      </c>
      <c r="AH77" s="77">
        <f>+-LN(-base_des!AH77)</f>
        <v>-11.557069846748949</v>
      </c>
      <c r="AI77" s="77">
        <f>+(base_des!AI77)</f>
        <v>-0.82366920341400474</v>
      </c>
      <c r="AJ77" s="18">
        <f>+LN(base_des!AJ77)</f>
        <v>4.7074513025424265</v>
      </c>
      <c r="AK77" s="77">
        <f>+(base_des!AK77)</f>
        <v>10.430444126165101</v>
      </c>
      <c r="AL77" s="77">
        <f>+LN(base_des!AL77)</f>
        <v>4.5065036830348175</v>
      </c>
      <c r="AM77" s="18">
        <f>+LN(base_des!AM77*100)</f>
        <v>4.4998793635231022</v>
      </c>
      <c r="AN77" s="77">
        <f>+base_des!AN77</f>
        <v>0.91080873523801009</v>
      </c>
      <c r="AO77" s="45">
        <f>+-LN(-base_des!AO77)</f>
        <v>-8.1305546571025022</v>
      </c>
      <c r="AP77" s="18">
        <f>+base_des!AP77</f>
        <v>14.519365884116203</v>
      </c>
      <c r="AQ77" s="18">
        <f>+base_des!AQ77</f>
        <v>29.489569065873351</v>
      </c>
      <c r="AR77" s="18">
        <f>LN(base_des!AR77)</f>
        <v>4.5788601510412876</v>
      </c>
      <c r="AS77" s="18">
        <f>+base_des!AS77</f>
        <v>58.51286200333147</v>
      </c>
      <c r="AT77" s="77">
        <f>+LN(base_des!AT77)</f>
        <v>5.1771626169094374</v>
      </c>
      <c r="AU77" s="77">
        <f>+base_des!AU77*100</f>
        <v>3.7495268556420935</v>
      </c>
      <c r="AV77" s="77">
        <f>+base_des!AV77*100</f>
        <v>3.6307427247259882</v>
      </c>
      <c r="AW77" s="77">
        <f>+base_des!AW77</f>
        <v>19.069880519033852</v>
      </c>
      <c r="AX77" s="77">
        <f>+base_des!AX77</f>
        <v>32.759009480911637</v>
      </c>
      <c r="AY77" s="77">
        <f>+base_des!AY77*100</f>
        <v>0.74029985514385455</v>
      </c>
      <c r="AZ77" s="77">
        <f>+base_des!AZ77*100</f>
        <v>0.63395944308993657</v>
      </c>
      <c r="BA77" s="77">
        <f>+base_des!BA77*100</f>
        <v>2.5120935686766988</v>
      </c>
      <c r="BB77" s="77">
        <f>+base_des!BB77*100</f>
        <v>2.4057531566227808</v>
      </c>
      <c r="BC77" s="18">
        <f>+LN(base_des!BC77)</f>
        <v>4.8231344083103096</v>
      </c>
      <c r="BD77" s="18">
        <f>+LN(base_des!BD77)</f>
        <v>5.2041084103956656</v>
      </c>
    </row>
    <row r="78" spans="1:56" x14ac:dyDescent="0.25">
      <c r="A78" s="3">
        <v>41699</v>
      </c>
      <c r="B78" s="77">
        <f>+LN(base_des!B78)</f>
        <v>4.647947128128318</v>
      </c>
      <c r="C78" s="77">
        <f>+LN(base_des!C78)</f>
        <v>4.6364847746863251</v>
      </c>
      <c r="D78" s="77">
        <f>+base_des!D78*100</f>
        <v>6.508127345532766</v>
      </c>
      <c r="E78" s="77">
        <f>+base_des!E78*100</f>
        <v>2.8934861525381605</v>
      </c>
      <c r="F78" s="59">
        <f>+base_des!F78*100</f>
        <v>1.6057124619676566</v>
      </c>
      <c r="G78" s="77">
        <f>+LN(base_des!G78)</f>
        <v>4.5673564960714952</v>
      </c>
      <c r="H78" s="77">
        <f>+LN(base_des!H78)</f>
        <v>4.5802371056207773</v>
      </c>
      <c r="I78" s="77">
        <f>+LN(base_des!I78)</f>
        <v>4.7584169720055636</v>
      </c>
      <c r="J78" s="77">
        <f>+LN(base_des!J78)</f>
        <v>4.6250697743665166</v>
      </c>
      <c r="K78" s="77">
        <f>+base_des!K78</f>
        <v>39.538597039305181</v>
      </c>
      <c r="L78" s="77">
        <f>+LN(base_des!L78)</f>
        <v>4.7069973088989085</v>
      </c>
      <c r="M78" s="77">
        <f>+base_des!M78</f>
        <v>17.615147568569668</v>
      </c>
      <c r="N78" s="77">
        <f>+LN(base_des!N78)</f>
        <v>5.1702590803329418</v>
      </c>
      <c r="O78" s="77">
        <f>+LN(base_des!O78)</f>
        <v>5.7199500223767714</v>
      </c>
      <c r="P78" s="77">
        <f>+LN(base_des!P78)</f>
        <v>5.6534620891321588</v>
      </c>
      <c r="Q78" s="77">
        <f>+base_des!Q78</f>
        <v>40.392549899723953</v>
      </c>
      <c r="R78" s="77">
        <f>+base_des!R78</f>
        <v>29.874399428483994</v>
      </c>
      <c r="S78" s="77">
        <f>+base_des!S78</f>
        <v>1.1310149422649347</v>
      </c>
      <c r="T78" s="77">
        <f>+base_des!T78</f>
        <v>60.930428523008338</v>
      </c>
      <c r="U78" s="18">
        <f>+(base_des!U78)</f>
        <v>58.961412811070765</v>
      </c>
      <c r="V78" s="77">
        <f>+base_des!V78*100</f>
        <v>0.58981786658836022</v>
      </c>
      <c r="W78" s="77">
        <f>+base_des!W78*100</f>
        <v>-0.18910233584878977</v>
      </c>
      <c r="X78" s="77">
        <f>+base_des!X78*100</f>
        <v>3.0192798123315101</v>
      </c>
      <c r="Y78" s="77">
        <f>+base_des!Y78</f>
        <v>14.247540482779423</v>
      </c>
      <c r="Z78" s="77">
        <f>+base_des!Z78</f>
        <v>24.983235811001141</v>
      </c>
      <c r="AA78" s="77">
        <f>+base_des!AA78</f>
        <v>5.019195132401185</v>
      </c>
      <c r="AB78" s="77">
        <f>+LN(base_des!AB78*100)</f>
        <v>4.5618835126664816</v>
      </c>
      <c r="AC78" s="77">
        <f>+(base_des!AC78)</f>
        <v>0.95304420681965785</v>
      </c>
      <c r="AD78" s="77">
        <f>+LN(base_des!AD78)</f>
        <v>4.6435544131832609</v>
      </c>
      <c r="AE78" s="77">
        <f>+LN(base_des!AE78)</f>
        <v>4.7509620031472846</v>
      </c>
      <c r="AF78" s="77">
        <f>+(base_des!AF78)</f>
        <v>-3.7773953767359569</v>
      </c>
      <c r="AG78" s="77">
        <f>+(base_des!AG78)</f>
        <v>-26.679766383068849</v>
      </c>
      <c r="AH78" s="77">
        <f>+-LN(-base_des!AH78)</f>
        <v>-11.596427307784332</v>
      </c>
      <c r="AI78" s="77">
        <f>+(base_des!AI78)</f>
        <v>-0.86709240744973748</v>
      </c>
      <c r="AJ78" s="18">
        <f>+LN(base_des!AJ78)</f>
        <v>4.7164752077392791</v>
      </c>
      <c r="AK78" s="77">
        <f>+(base_des!AK78)</f>
        <v>10.735695328221716</v>
      </c>
      <c r="AL78" s="77">
        <f>+LN(base_des!AL78)</f>
        <v>4.497052079466294</v>
      </c>
      <c r="AM78" s="18">
        <f>+LN(base_des!AM78*100)</f>
        <v>4.4823394885946364</v>
      </c>
      <c r="AN78" s="77">
        <f>+base_des!AN78</f>
        <v>0.89737447725848907</v>
      </c>
      <c r="AO78" s="45">
        <f>+-LN(-base_des!AO78)</f>
        <v>-8.1699121181378853</v>
      </c>
      <c r="AP78" s="18">
        <f>+base_des!AP78</f>
        <v>14.57954884843854</v>
      </c>
      <c r="AQ78" s="18">
        <f>+base_des!AQ78</f>
        <v>31.195979701247357</v>
      </c>
      <c r="AR78" s="18">
        <f>LN(base_des!AR78)</f>
        <v>4.5767057991773141</v>
      </c>
      <c r="AS78" s="18">
        <f>+base_des!AS78</f>
        <v>58.760650104639353</v>
      </c>
      <c r="AT78" s="77">
        <f>+LN(base_des!AT78)</f>
        <v>5.2060172310316446</v>
      </c>
      <c r="AU78" s="77">
        <f>+base_des!AU78*100</f>
        <v>3.5858007144104365</v>
      </c>
      <c r="AV78" s="77">
        <f>+base_des!AV78*100</f>
        <v>3.6173337146623075</v>
      </c>
      <c r="AW78" s="77">
        <f>+base_des!AW78</f>
        <v>19.236917985969999</v>
      </c>
      <c r="AX78" s="77">
        <f>+base_des!AX78</f>
        <v>33.332811138060151</v>
      </c>
      <c r="AY78" s="77">
        <f>+base_des!AY78*100</f>
        <v>0.39817408973410012</v>
      </c>
      <c r="AZ78" s="77">
        <f>+base_des!AZ78*100</f>
        <v>0.43431338472987407</v>
      </c>
      <c r="BA78" s="77">
        <f>+base_des!BA78*100</f>
        <v>2.2218369606795796</v>
      </c>
      <c r="BB78" s="77">
        <f>+base_des!BB78*100</f>
        <v>2.2579762556753535</v>
      </c>
      <c r="BC78" s="18">
        <f>+LN(base_des!BC78)</f>
        <v>4.7751138897546541</v>
      </c>
      <c r="BD78" s="18">
        <f>+LN(base_des!BD78)</f>
        <v>5.202769450140365</v>
      </c>
    </row>
    <row r="79" spans="1:56" x14ac:dyDescent="0.25">
      <c r="A79" s="3">
        <v>41791</v>
      </c>
      <c r="B79" s="77">
        <f>+LN(base_des!B79)</f>
        <v>4.5998829481311949</v>
      </c>
      <c r="C79" s="77">
        <f>+LN(base_des!C79)</f>
        <v>4.5877795413101685</v>
      </c>
      <c r="D79" s="77">
        <f>+base_des!D79*100</f>
        <v>6.4071531317539288</v>
      </c>
      <c r="E79" s="77">
        <f>+base_des!E79*100</f>
        <v>2.9295826158068028</v>
      </c>
      <c r="F79" s="59">
        <f>+base_des!F79*100</f>
        <v>1.005935842673189</v>
      </c>
      <c r="G79" s="77">
        <f>+LN(base_des!G79)</f>
        <v>4.5768727125378357</v>
      </c>
      <c r="H79" s="77">
        <f>+LN(base_des!H79)</f>
        <v>4.5810009273212273</v>
      </c>
      <c r="I79" s="77">
        <f>+LN(base_des!I79)</f>
        <v>4.7469957677829022</v>
      </c>
      <c r="J79" s="77">
        <f>+LN(base_des!J79)</f>
        <v>4.6200895206610051</v>
      </c>
      <c r="K79" s="77">
        <f>+base_des!K79</f>
        <v>39.529875226256664</v>
      </c>
      <c r="L79" s="77">
        <f>+LN(base_des!L79)</f>
        <v>4.7198115234655553</v>
      </c>
      <c r="M79" s="77">
        <f>+base_des!M79</f>
        <v>17.668407818625038</v>
      </c>
      <c r="N79" s="77">
        <f>+LN(base_des!N79)</f>
        <v>5.1875104878092442</v>
      </c>
      <c r="O79" s="77">
        <f>+LN(base_des!O79)</f>
        <v>5.7450890603396596</v>
      </c>
      <c r="P79" s="77">
        <f>+LN(base_des!P79)</f>
        <v>5.6838802147507881</v>
      </c>
      <c r="Q79" s="77">
        <f>+base_des!Q79</f>
        <v>41.576524914704791</v>
      </c>
      <c r="R79" s="77">
        <f>+base_des!R79</f>
        <v>29.529362955217707</v>
      </c>
      <c r="S79" s="77">
        <f>+base_des!S79</f>
        <v>0.97204795633119989</v>
      </c>
      <c r="T79" s="77">
        <f>+base_des!T79</f>
        <v>60.780429043668406</v>
      </c>
      <c r="U79" s="18">
        <f>+(base_des!U79)</f>
        <v>59.823407798696827</v>
      </c>
      <c r="V79" s="77">
        <f>+base_des!V79*100</f>
        <v>0.59213769915678061</v>
      </c>
      <c r="W79" s="77">
        <f>+base_des!W79*100</f>
        <v>-0.1431604370613293</v>
      </c>
      <c r="X79" s="77">
        <f>+base_des!X79*100</f>
        <v>3.0521610154541245</v>
      </c>
      <c r="Y79" s="77">
        <f>+base_des!Y79</f>
        <v>14.832845677973639</v>
      </c>
      <c r="Z79" s="77">
        <f>+base_des!Z79</f>
        <v>25.345472349977943</v>
      </c>
      <c r="AA79" s="77">
        <f>+base_des!AA79</f>
        <v>5.0635438475067396</v>
      </c>
      <c r="AB79" s="77">
        <f>+LN(base_des!AB79*100)</f>
        <v>4.5656216895287631</v>
      </c>
      <c r="AC79" s="77">
        <f>+(base_des!AC79)</f>
        <v>0.96033796014815809</v>
      </c>
      <c r="AD79" s="77">
        <f>+LN(base_des!AD79)</f>
        <v>4.6714333818908118</v>
      </c>
      <c r="AE79" s="77">
        <f>+LN(base_des!AE79)</f>
        <v>4.7629957648067949</v>
      </c>
      <c r="AF79" s="77">
        <f>+(base_des!AF79)</f>
        <v>-3.7466948571234266</v>
      </c>
      <c r="AG79" s="77">
        <f>+(base_des!AG79)</f>
        <v>-27.857345501379527</v>
      </c>
      <c r="AH79" s="77">
        <f>+-LN(-base_des!AH79)</f>
        <v>-11.641547810092556</v>
      </c>
      <c r="AI79" s="77">
        <f>+(base_des!AI79)</f>
        <v>-0.90536372879483473</v>
      </c>
      <c r="AJ79" s="18">
        <f>+LN(base_des!AJ79)</f>
        <v>4.7196153020844855</v>
      </c>
      <c r="AK79" s="77">
        <f>+(base_des!AK79)</f>
        <v>10.512626672004306</v>
      </c>
      <c r="AL79" s="77">
        <f>+LN(base_des!AL79)</f>
        <v>4.5071058578294254</v>
      </c>
      <c r="AM79" s="18">
        <f>+LN(base_des!AM79*100)</f>
        <v>4.4919186086783842</v>
      </c>
      <c r="AN79" s="77">
        <f>+base_des!AN79</f>
        <v>0.90811091088208662</v>
      </c>
      <c r="AO79" s="45">
        <f>+-LN(-base_des!AO79)</f>
        <v>-8.2150326204461095</v>
      </c>
      <c r="AP79" s="18">
        <f>+base_des!AP79</f>
        <v>14.6300917635107</v>
      </c>
      <c r="AQ79" s="18">
        <f>+base_des!AQ79</f>
        <v>31.932480330571583</v>
      </c>
      <c r="AR79" s="18">
        <f>LN(base_des!AR79)</f>
        <v>4.5786184172022546</v>
      </c>
      <c r="AS79" s="18">
        <f>+base_des!AS79</f>
        <v>59.199738333519555</v>
      </c>
      <c r="AT79" s="77">
        <f>+LN(base_des!AT79)</f>
        <v>5.032143546125682</v>
      </c>
      <c r="AU79" s="77">
        <f>+base_des!AU79*100</f>
        <v>3.306337724359687</v>
      </c>
      <c r="AV79" s="77">
        <f>+base_des!AV79*100</f>
        <v>3.0897389591522995</v>
      </c>
      <c r="AW79" s="77">
        <f>+base_des!AW79</f>
        <v>19.435079716894009</v>
      </c>
      <c r="AX79" s="77">
        <f>+base_des!AX79</f>
        <v>33.94803615313208</v>
      </c>
      <c r="AY79" s="77">
        <f>+base_des!AY79*100</f>
        <v>1.072424024112248</v>
      </c>
      <c r="AZ79" s="77">
        <f>+base_des!AZ79*100</f>
        <v>0.86189119803339065</v>
      </c>
      <c r="BA79" s="77">
        <f>+base_des!BA79*100</f>
        <v>2.6050358567240806</v>
      </c>
      <c r="BB79" s="77">
        <f>+base_des!BB79*100</f>
        <v>2.3945030306452231</v>
      </c>
      <c r="BC79" s="18">
        <f>+LN(base_des!BC79)</f>
        <v>4.4967106853987238</v>
      </c>
      <c r="BD79" s="18">
        <f>+LN(base_des!BD79)</f>
        <v>5.2067647435496038</v>
      </c>
    </row>
    <row r="80" spans="1:56" x14ac:dyDescent="0.25">
      <c r="A80" s="3">
        <v>41883</v>
      </c>
      <c r="B80" s="77">
        <f>+LN(base_des!B80)</f>
        <v>4.5935869876013546</v>
      </c>
      <c r="C80" s="77">
        <f>+LN(base_des!C80)</f>
        <v>4.5808993963965268</v>
      </c>
      <c r="D80" s="77">
        <f>+base_des!D80*100</f>
        <v>6.7522997807293761</v>
      </c>
      <c r="E80" s="77">
        <f>+base_des!E80*100</f>
        <v>2.7963918509307573</v>
      </c>
      <c r="F80" s="59">
        <f>+base_des!F80*100</f>
        <v>1.1652607503531476</v>
      </c>
      <c r="G80" s="77">
        <f>+LN(base_des!G80)</f>
        <v>4.577446566232557</v>
      </c>
      <c r="H80" s="77">
        <f>+LN(base_des!H80)</f>
        <v>4.5371393737163936</v>
      </c>
      <c r="I80" s="77">
        <f>+LN(base_des!I80)</f>
        <v>4.7447028062226</v>
      </c>
      <c r="J80" s="77">
        <f>+LN(base_des!J80)</f>
        <v>4.5461827971601121</v>
      </c>
      <c r="K80" s="77">
        <f>+base_des!K80</f>
        <v>39.520424302779958</v>
      </c>
      <c r="L80" s="77">
        <f>+LN(base_des!L80)</f>
        <v>4.726578835384851</v>
      </c>
      <c r="M80" s="77">
        <f>+base_des!M80</f>
        <v>17.61441018778098</v>
      </c>
      <c r="N80" s="77">
        <f>+LN(base_des!N80)</f>
        <v>5.2068699110371783</v>
      </c>
      <c r="O80" s="77">
        <f>+LN(base_des!O80)</f>
        <v>5.7608894478674282</v>
      </c>
      <c r="P80" s="77">
        <f>+LN(base_des!P80)</f>
        <v>5.7160856268431726</v>
      </c>
      <c r="Q80" s="77">
        <f>+base_des!Q80</f>
        <v>41.79747535874094</v>
      </c>
      <c r="R80" s="77">
        <f>+base_des!R80</f>
        <v>29.425310860587999</v>
      </c>
      <c r="S80" s="77">
        <f>+base_des!S80</f>
        <v>0.9964817271999582</v>
      </c>
      <c r="T80" s="77">
        <f>+base_des!T80</f>
        <v>61.123220580425262</v>
      </c>
      <c r="U80" s="18">
        <f>+(base_des!U80)</f>
        <v>61.215112088738721</v>
      </c>
      <c r="V80" s="77">
        <f>+base_des!V80*100</f>
        <v>0.49416999406317608</v>
      </c>
      <c r="W80" s="77">
        <f>+base_des!W80*100</f>
        <v>-0.27198772053891318</v>
      </c>
      <c r="X80" s="77">
        <f>+base_des!X80*100</f>
        <v>2.926375378570123</v>
      </c>
      <c r="Y80" s="77">
        <f>+base_des!Y80</f>
        <v>15.038946940314974</v>
      </c>
      <c r="Z80" s="77">
        <f>+base_des!Z80</f>
        <v>25.446575634649538</v>
      </c>
      <c r="AA80" s="77">
        <f>+base_des!AA80</f>
        <v>5.0946239545955994</v>
      </c>
      <c r="AB80" s="77">
        <f>+LN(base_des!AB80*100)</f>
        <v>4.5647478528783063</v>
      </c>
      <c r="AC80" s="77">
        <f>+(base_des!AC80)</f>
        <v>0.96261328844662664</v>
      </c>
      <c r="AD80" s="77">
        <f>+LN(base_des!AD80)</f>
        <v>4.5789973716343653</v>
      </c>
      <c r="AE80" s="77">
        <f>+LN(base_des!AE80)</f>
        <v>4.7013186039739674</v>
      </c>
      <c r="AF80" s="77">
        <f>+(base_des!AF80)</f>
        <v>-3.743826953333969</v>
      </c>
      <c r="AG80" s="77">
        <f>+(base_des!AG80)</f>
        <v>-28.056276926017652</v>
      </c>
      <c r="AH80" s="77">
        <f>+-LN(-base_des!AH80)</f>
        <v>-11.660452213768536</v>
      </c>
      <c r="AI80" s="77">
        <f>+(base_des!AI80)</f>
        <v>-0.91182900009557388</v>
      </c>
      <c r="AJ80" s="18">
        <f>+LN(base_des!AJ80)</f>
        <v>4.7199643749522435</v>
      </c>
      <c r="AK80" s="77">
        <f>+(base_des!AK80)</f>
        <v>10.407628694334566</v>
      </c>
      <c r="AL80" s="77">
        <f>+LN(base_des!AL80)</f>
        <v>4.5097633961914472</v>
      </c>
      <c r="AM80" s="18">
        <f>+LN(base_des!AM80*100)</f>
        <v>4.4944626938677423</v>
      </c>
      <c r="AN80" s="77">
        <f>+base_des!AN80</f>
        <v>0.91249588349561661</v>
      </c>
      <c r="AO80" s="45">
        <f>+-LN(-base_des!AO80)</f>
        <v>-8.2339370241220919</v>
      </c>
      <c r="AP80" s="18">
        <f>+base_des!AP80</f>
        <v>14.579745536179157</v>
      </c>
      <c r="AQ80" s="18">
        <f>+base_des!AQ80</f>
        <v>32.737503102783506</v>
      </c>
      <c r="AR80" s="18">
        <f>LN(base_des!AR80)</f>
        <v>4.5785084964419722</v>
      </c>
      <c r="AS80" s="18">
        <f>+base_des!AS80</f>
        <v>59.836121542361873</v>
      </c>
      <c r="AT80" s="77">
        <f>+LN(base_des!AT80)</f>
        <v>5.012763650538143</v>
      </c>
      <c r="AU80" s="77">
        <f>+base_des!AU80*100</f>
        <v>3.2348639993600825</v>
      </c>
      <c r="AV80" s="77">
        <f>+base_des!AV80*100</f>
        <v>3.3595529471237562</v>
      </c>
      <c r="AW80" s="77">
        <f>+base_des!AW80</f>
        <v>19.669486916426003</v>
      </c>
      <c r="AX80" s="77">
        <f>+base_des!AX80</f>
        <v>34.243005597705476</v>
      </c>
      <c r="AY80" s="77">
        <f>+base_des!AY80*100</f>
        <v>1.4453322612696793</v>
      </c>
      <c r="AZ80" s="77">
        <f>+base_des!AZ80*100</f>
        <v>1.5674820168755397</v>
      </c>
      <c r="BA80" s="77">
        <f>+base_des!BA80*100</f>
        <v>2.9485281957699616</v>
      </c>
      <c r="BB80" s="77">
        <f>+base_des!BB80*100</f>
        <v>3.070677951375822</v>
      </c>
      <c r="BC80" s="18">
        <f>+LN(base_des!BC80)</f>
        <v>4.4529253908284803</v>
      </c>
      <c r="BD80" s="18">
        <f>+LN(base_des!BD80)</f>
        <v>5.180172048585729</v>
      </c>
    </row>
    <row r="81" spans="1:56" x14ac:dyDescent="0.25">
      <c r="A81" s="3">
        <v>41974</v>
      </c>
      <c r="B81" s="77">
        <f>+LN(base_des!B81)</f>
        <v>4.6983331765394318</v>
      </c>
      <c r="C81" s="77">
        <f>+LN(base_des!C81)</f>
        <v>4.6966732288829851</v>
      </c>
      <c r="D81" s="77">
        <f>+base_des!D81*100</f>
        <v>5.0812392363281944</v>
      </c>
      <c r="E81" s="77">
        <f>+base_des!E81*100</f>
        <v>1.7989354726558049</v>
      </c>
      <c r="F81" s="59">
        <f>+base_des!F81*100</f>
        <v>0.78200430433066348</v>
      </c>
      <c r="G81" s="77">
        <f>+LN(base_des!G81)</f>
        <v>4.5591867154886287</v>
      </c>
      <c r="H81" s="77">
        <f>+LN(base_des!H81)</f>
        <v>4.3806466136119644</v>
      </c>
      <c r="I81" s="77">
        <f>+LN(base_des!I81)</f>
        <v>4.7114311491316441</v>
      </c>
      <c r="J81" s="77">
        <f>+LN(base_des!J81)</f>
        <v>4.3081415913787939</v>
      </c>
      <c r="K81" s="77">
        <f>+base_des!K81</f>
        <v>39.487377637095761</v>
      </c>
      <c r="L81" s="77">
        <f>+LN(base_des!L81)</f>
        <v>4.7333347026633632</v>
      </c>
      <c r="M81" s="77">
        <f>+base_des!M81</f>
        <v>17.538657129544173</v>
      </c>
      <c r="N81" s="77">
        <f>+LN(base_des!N81)</f>
        <v>5.1869163058337051</v>
      </c>
      <c r="O81" s="77">
        <f>+LN(base_des!O81)</f>
        <v>5.7911402407688843</v>
      </c>
      <c r="P81" s="77">
        <f>+LN(base_des!P81)</f>
        <v>5.6967043942248683</v>
      </c>
      <c r="Q81" s="77">
        <f>+base_des!Q81</f>
        <v>43.172682065977305</v>
      </c>
      <c r="R81" s="77">
        <f>+base_des!R81</f>
        <v>29.616329971900473</v>
      </c>
      <c r="S81" s="77">
        <f>+base_des!S81</f>
        <v>1.2051391453113973</v>
      </c>
      <c r="T81" s="77">
        <f>+base_des!T81</f>
        <v>60.745222952638912</v>
      </c>
      <c r="U81" s="18">
        <f>+(base_des!U81)</f>
        <v>61.801300937438199</v>
      </c>
      <c r="V81" s="77">
        <f>+base_des!V81*100</f>
        <v>-0.63082986655680351</v>
      </c>
      <c r="W81" s="77">
        <f>+base_des!W81*100</f>
        <v>-1.2818704391779345</v>
      </c>
      <c r="X81" s="77">
        <f>+base_des!X81*100</f>
        <v>1.9341583469117296</v>
      </c>
      <c r="Y81" s="77">
        <f>+base_des!Y81</f>
        <v>15.639781243253189</v>
      </c>
      <c r="Z81" s="77">
        <f>+base_des!Z81</f>
        <v>26.667652439985538</v>
      </c>
      <c r="AA81" s="77">
        <f>+base_des!AA81</f>
        <v>5.0792655362481298</v>
      </c>
      <c r="AB81" s="77">
        <f>+LN(base_des!AB81*100)</f>
        <v>4.5610401392470399</v>
      </c>
      <c r="AC81" s="77">
        <f>+(base_des!AC81)</f>
        <v>0.96137702926541146</v>
      </c>
      <c r="AD81" s="77">
        <f>+LN(base_des!AD81)</f>
        <v>4.2530933998753833</v>
      </c>
      <c r="AE81" s="77">
        <f>+LN(base_des!AE81)</f>
        <v>4.4093777689268876</v>
      </c>
      <c r="AF81" s="77">
        <f>+(base_des!AF81)</f>
        <v>-4.1794156841716248</v>
      </c>
      <c r="AG81" s="77">
        <f>+(base_des!AG81)</f>
        <v>-28.186680874698055</v>
      </c>
      <c r="AH81" s="77">
        <f>+-LN(-base_des!AH81)</f>
        <v>-11.651892354634089</v>
      </c>
      <c r="AI81" s="77">
        <f>+(base_des!AI81)</f>
        <v>-0.91606712842768678</v>
      </c>
      <c r="AJ81" s="18">
        <f>+LN(base_des!AJ81)</f>
        <v>4.6460095919316062</v>
      </c>
      <c r="AK81" s="77">
        <f>+(base_des!AK81)</f>
        <v>11.027871196732351</v>
      </c>
      <c r="AL81" s="77">
        <f>+LN(base_des!AL81)</f>
        <v>4.5049976834324772</v>
      </c>
      <c r="AM81" s="18">
        <f>+LN(base_des!AM81*100)</f>
        <v>4.4895031671387597</v>
      </c>
      <c r="AN81" s="77">
        <f>+base_des!AN81</f>
        <v>0.91012454370087681</v>
      </c>
      <c r="AO81" s="45">
        <f>+-LN(-base_des!AO81)</f>
        <v>-8.2253771649876448</v>
      </c>
      <c r="AP81" s="18">
        <f>+base_des!AP81</f>
        <v>14.54396108440627</v>
      </c>
      <c r="AQ81" s="18">
        <f>+base_des!AQ81</f>
        <v>31.882934991796297</v>
      </c>
      <c r="AR81" s="18">
        <f>LN(base_des!AR81)</f>
        <v>4.5702183854312288</v>
      </c>
      <c r="AS81" s="18">
        <f>+base_des!AS81</f>
        <v>60.451571091122915</v>
      </c>
      <c r="AT81" s="77">
        <f>+LN(base_des!AT81)</f>
        <v>5.2053117755146507</v>
      </c>
      <c r="AU81" s="77">
        <f>+base_des!AU81*100</f>
        <v>2.4557437496610657</v>
      </c>
      <c r="AV81" s="77">
        <f>+base_des!AV81*100</f>
        <v>3.0935976394175002</v>
      </c>
      <c r="AW81" s="77">
        <f>+base_des!AW81</f>
        <v>19.154759576543164</v>
      </c>
      <c r="AX81" s="77">
        <f>+base_des!AX81</f>
        <v>35.062898985038927</v>
      </c>
      <c r="AY81" s="77">
        <f>+base_des!AY81*100</f>
        <v>0.24293859297609757</v>
      </c>
      <c r="AZ81" s="77">
        <f>+base_des!AZ81*100</f>
        <v>0.86736186736523846</v>
      </c>
      <c r="BA81" s="77">
        <f>+base_des!BA81*100</f>
        <v>2.0653154045703004</v>
      </c>
      <c r="BB81" s="77">
        <f>+base_des!BB81*100</f>
        <v>2.6897386789594413</v>
      </c>
      <c r="BC81" s="18">
        <f>+LN(base_des!BC81)</f>
        <v>4.7111468299816854</v>
      </c>
      <c r="BD81" s="18">
        <f>+LN(base_des!BD81)</f>
        <v>5.0354215377946154</v>
      </c>
    </row>
    <row r="82" spans="1:56" x14ac:dyDescent="0.25">
      <c r="A82" s="3">
        <v>42064</v>
      </c>
      <c r="B82" s="77">
        <f>+LN(base_des!B82)</f>
        <v>4.7639477969354518</v>
      </c>
      <c r="C82" s="77">
        <f>+LN(base_des!C82)</f>
        <v>4.8007558034892659</v>
      </c>
      <c r="D82" s="77">
        <f>+base_des!D82*100</f>
        <v>3.525458238051038</v>
      </c>
      <c r="E82" s="77">
        <f>+base_des!E82*100</f>
        <v>-7.3863291269238296E-2</v>
      </c>
      <c r="F82" s="59">
        <f>+base_des!F82*100</f>
        <v>0.19272850261891072</v>
      </c>
      <c r="G82" s="77">
        <f>+LN(base_des!G82)</f>
        <v>4.5598345595680918</v>
      </c>
      <c r="H82" s="77">
        <f>+LN(base_des!H82)</f>
        <v>4.23484243385513</v>
      </c>
      <c r="I82" s="77">
        <f>+LN(base_des!I82)</f>
        <v>4.5897884256062049</v>
      </c>
      <c r="J82" s="77">
        <f>+LN(base_des!J82)</f>
        <v>4.0830606103151599</v>
      </c>
      <c r="K82" s="77">
        <f>+base_des!K82</f>
        <v>39.310372431248211</v>
      </c>
      <c r="L82" s="77">
        <f>+LN(base_des!L82)</f>
        <v>4.7470286937144346</v>
      </c>
      <c r="M82" s="77">
        <f>+base_des!M82</f>
        <v>17.60620056636256</v>
      </c>
      <c r="N82" s="77">
        <f>+LN(base_des!N82)</f>
        <v>5.1811479000969429</v>
      </c>
      <c r="O82" s="77">
        <f>+LN(base_des!O82)</f>
        <v>5.8193823265517377</v>
      </c>
      <c r="P82" s="77">
        <f>+LN(base_des!P82)</f>
        <v>5.6890891739870364</v>
      </c>
      <c r="Q82" s="77">
        <f>+base_des!Q82</f>
        <v>45.775791891591524</v>
      </c>
      <c r="R82" s="77">
        <f>+base_des!R82</f>
        <v>29.750172556685527</v>
      </c>
      <c r="S82" s="77">
        <f>+base_des!S82</f>
        <v>1.4872600048983708</v>
      </c>
      <c r="T82" s="77">
        <f>+base_des!T82</f>
        <v>61.118981953212511</v>
      </c>
      <c r="U82" s="18">
        <f>+(base_des!U82)</f>
        <v>63.082319686558094</v>
      </c>
      <c r="V82" s="77">
        <f>+base_des!V82*100</f>
        <v>-2.5868653350404891</v>
      </c>
      <c r="W82" s="77">
        <f>+base_des!W82*100</f>
        <v>-3.1773669347014977</v>
      </c>
      <c r="X82" s="77">
        <f>+base_des!X82*100</f>
        <v>5.595637389532726E-2</v>
      </c>
      <c r="Y82" s="77">
        <f>+base_des!Y82</f>
        <v>17.251536364560117</v>
      </c>
      <c r="Z82" s="77">
        <f>+base_des!Z82</f>
        <v>29.046703488116787</v>
      </c>
      <c r="AA82" s="77">
        <f>+base_des!AA82</f>
        <v>5.1359021446520376</v>
      </c>
      <c r="AB82" s="77">
        <f>+LN(base_des!AB82*100)</f>
        <v>4.5620835021553461</v>
      </c>
      <c r="AC82" s="77">
        <f>+(base_des!AC82)</f>
        <v>0.95459317840301305</v>
      </c>
      <c r="AD82" s="77">
        <f>+LN(base_des!AD82)</f>
        <v>3.8993199003076762</v>
      </c>
      <c r="AE82" s="77">
        <f>+LN(base_des!AE82)</f>
        <v>4.0809261776307277</v>
      </c>
      <c r="AF82" s="77">
        <f>+(base_des!AF82)</f>
        <v>-4.8086155777471866</v>
      </c>
      <c r="AG82" s="77">
        <f>+(base_des!AG82)</f>
        <v>-29.679733623732869</v>
      </c>
      <c r="AH82" s="77">
        <f>+-LN(-base_des!AH82)</f>
        <v>-11.671858841152302</v>
      </c>
      <c r="AI82" s="77">
        <f>+(base_des!AI82)</f>
        <v>-0.96459134277131819</v>
      </c>
      <c r="AJ82" s="18">
        <f>+LN(base_des!AJ82)</f>
        <v>4.5509494242625612</v>
      </c>
      <c r="AK82" s="77">
        <f>+(base_des!AK82)</f>
        <v>11.795167123556674</v>
      </c>
      <c r="AL82" s="77">
        <f>+LN(base_des!AL82)</f>
        <v>4.50871005091921</v>
      </c>
      <c r="AM82" s="18">
        <f>+LN(base_des!AM82*100)</f>
        <v>4.4925584167360224</v>
      </c>
      <c r="AN82" s="77">
        <f>+base_des!AN82</f>
        <v>0.90851355909703035</v>
      </c>
      <c r="AO82" s="45">
        <f>+-LN(-base_des!AO82)</f>
        <v>-8.2453436515058574</v>
      </c>
      <c r="AP82" s="18">
        <f>+base_des!AP82</f>
        <v>14.638949266512991</v>
      </c>
      <c r="AQ82" s="18">
        <f>+base_des!AQ82</f>
        <v>31.670101555226093</v>
      </c>
      <c r="AR82" s="18">
        <f>LN(base_des!AR82)</f>
        <v>4.5683669893717243</v>
      </c>
      <c r="AS82" s="18">
        <f>+base_des!AS82</f>
        <v>61.481065338186845</v>
      </c>
      <c r="AT82" s="77">
        <f>+LN(base_des!AT82)</f>
        <v>5.3922836685463444</v>
      </c>
      <c r="AU82" s="77">
        <f>+base_des!AU82*100</f>
        <v>0.71571577874103287</v>
      </c>
      <c r="AV82" s="77">
        <f>+base_des!AV82*100</f>
        <v>3.0367374635188904</v>
      </c>
      <c r="AW82" s="77">
        <f>+base_des!AW82</f>
        <v>19.053362621662625</v>
      </c>
      <c r="AX82" s="77">
        <f>+base_des!AX82</f>
        <v>36.086393990598346</v>
      </c>
      <c r="AY82" s="77">
        <f>+base_des!AY82*100</f>
        <v>-2.1261641074010855</v>
      </c>
      <c r="AZ82" s="77">
        <f>+base_des!AZ82*100</f>
        <v>0.15044331715081649</v>
      </c>
      <c r="BA82" s="77">
        <f>+base_des!BA82*100</f>
        <v>7.0881347144369222E-2</v>
      </c>
      <c r="BB82" s="77">
        <f>+base_des!BB82*100</f>
        <v>2.3474887716962711</v>
      </c>
      <c r="BC82" s="18">
        <f>+LN(base_des!BC82)</f>
        <v>5.0580872616926182</v>
      </c>
      <c r="BD82" s="18">
        <f>+LN(base_des!BD82)</f>
        <v>4.8805731696750723</v>
      </c>
    </row>
    <row r="83" spans="1:56" x14ac:dyDescent="0.25">
      <c r="A83" s="3">
        <v>42156</v>
      </c>
      <c r="B83" s="77">
        <f>+LN(base_des!B83)</f>
        <v>4.7558021719903998</v>
      </c>
      <c r="C83" s="77">
        <f>+LN(base_des!C83)</f>
        <v>4.809041866613498</v>
      </c>
      <c r="D83" s="77">
        <f>+base_des!D83*100</f>
        <v>3.1878374711123092</v>
      </c>
      <c r="E83" s="77">
        <f>+base_des!E83*100</f>
        <v>-0.15382490493819345</v>
      </c>
      <c r="F83" s="59">
        <f>+base_des!F83*100</f>
        <v>-4.4827690838467049E-2</v>
      </c>
      <c r="G83" s="77">
        <f>+LN(base_des!G83)</f>
        <v>4.5507255359749994</v>
      </c>
      <c r="H83" s="77">
        <f>+LN(base_des!H83)</f>
        <v>4.3346258554872872</v>
      </c>
      <c r="I83" s="77">
        <f>+LN(base_des!I83)</f>
        <v>4.6182950511010814</v>
      </c>
      <c r="J83" s="77">
        <f>+LN(base_des!J83)</f>
        <v>4.2324015817259832</v>
      </c>
      <c r="K83" s="77">
        <f>+base_des!K83</f>
        <v>39.033915311489729</v>
      </c>
      <c r="L83" s="77">
        <f>+LN(base_des!L83)</f>
        <v>4.7654227235142974</v>
      </c>
      <c r="M83" s="77">
        <f>+base_des!M83</f>
        <v>17.7558367514373</v>
      </c>
      <c r="N83" s="77">
        <f>+LN(base_des!N83)</f>
        <v>5.184899043084175</v>
      </c>
      <c r="O83" s="77">
        <f>+LN(base_des!O83)</f>
        <v>5.8545173223612563</v>
      </c>
      <c r="P83" s="77">
        <f>+LN(base_des!P83)</f>
        <v>5.6861671186672336</v>
      </c>
      <c r="Q83" s="77">
        <f>+base_des!Q83</f>
        <v>46.595326965165803</v>
      </c>
      <c r="R83" s="77">
        <f>+base_des!R83</f>
        <v>30.029889330926547</v>
      </c>
      <c r="S83" s="77">
        <f>+base_des!S83</f>
        <v>1.4279020099247905</v>
      </c>
      <c r="T83" s="77">
        <f>+base_des!T83</f>
        <v>61.73675814323493</v>
      </c>
      <c r="U83" s="18">
        <f>+(base_des!U83)</f>
        <v>62.92941129418417</v>
      </c>
      <c r="V83" s="77">
        <f>+base_des!V83*100</f>
        <v>-2.6005726198285783</v>
      </c>
      <c r="W83" s="77">
        <f>+base_des!W83*100</f>
        <v>-3.249345916454438</v>
      </c>
      <c r="X83" s="77">
        <f>+base_des!X83*100</f>
        <v>-3.9999943236945779E-2</v>
      </c>
      <c r="Y83" s="77">
        <f>+base_des!Y83</f>
        <v>18.571384177559526</v>
      </c>
      <c r="Z83" s="77">
        <f>+base_des!Z83</f>
        <v>31.161474368645443</v>
      </c>
      <c r="AA83" s="77">
        <f>+base_des!AA83</f>
        <v>5.1351464016753665</v>
      </c>
      <c r="AB83" s="77">
        <f>+LN(base_des!AB83*100)</f>
        <v>4.551304090367581</v>
      </c>
      <c r="AC83" s="77">
        <f>+(base_des!AC83)</f>
        <v>0.94565309190914093</v>
      </c>
      <c r="AD83" s="77">
        <f>+LN(base_des!AD83)</f>
        <v>4.0520082929195969</v>
      </c>
      <c r="AE83" s="77">
        <f>+LN(base_des!AE83)</f>
        <v>4.2154418495788981</v>
      </c>
      <c r="AF83" s="77">
        <f>+(base_des!AF83)</f>
        <v>-4.9384472334661318</v>
      </c>
      <c r="AG83" s="77">
        <f>+(base_des!AG83)</f>
        <v>-32.354330547852534</v>
      </c>
      <c r="AH83" s="77">
        <f>+-LN(-base_des!AH83)</f>
        <v>-11.696697378544609</v>
      </c>
      <c r="AI83" s="77">
        <f>+(base_des!AI83)</f>
        <v>-1.0515157428052073</v>
      </c>
      <c r="AJ83" s="18">
        <f>+LN(base_des!AJ83)</f>
        <v>4.5313248912261663</v>
      </c>
      <c r="AK83" s="77">
        <f>+(base_des!AK83)</f>
        <v>12.59009019108591</v>
      </c>
      <c r="AL83" s="77">
        <f>+LN(base_des!AL83)</f>
        <v>4.5069083478545764</v>
      </c>
      <c r="AM83" s="18">
        <f>+LN(base_des!AM83*100)</f>
        <v>4.4901103360637231</v>
      </c>
      <c r="AN83" s="77">
        <f>+base_des!AN83</f>
        <v>0.9085094175472842</v>
      </c>
      <c r="AO83" s="45">
        <f>+-LN(-base_des!AO83)</f>
        <v>-8.270182188898163</v>
      </c>
      <c r="AP83" s="18">
        <f>+base_des!AP83</f>
        <v>14.78434385483269</v>
      </c>
      <c r="AQ83" s="18">
        <f>+base_des!AQ83</f>
        <v>31.569532280118551</v>
      </c>
      <c r="AR83" s="18">
        <f>LN(base_des!AR83)</f>
        <v>4.5618225311027301</v>
      </c>
      <c r="AS83" s="18">
        <f>+base_des!AS83</f>
        <v>62.258418926880033</v>
      </c>
      <c r="AT83" s="77">
        <f>+LN(base_des!AT83)</f>
        <v>5.377510562639614</v>
      </c>
      <c r="AU83" s="77">
        <f>+base_des!AU83*100</f>
        <v>0.6380887425938564</v>
      </c>
      <c r="AV83" s="77">
        <f>+base_des!AV83*100</f>
        <v>3.2503884209558187</v>
      </c>
      <c r="AW83" s="77">
        <f>+base_des!AW83</f>
        <v>19.125126161713496</v>
      </c>
      <c r="AX83" s="77">
        <f>+base_des!AX83</f>
        <v>37.381301105003189</v>
      </c>
      <c r="AY83" s="77">
        <f>+base_des!AY83*100</f>
        <v>-2.3098032302399272</v>
      </c>
      <c r="AZ83" s="77">
        <f>+base_des!AZ83*100</f>
        <v>0.24599079426708068</v>
      </c>
      <c r="BA83" s="77">
        <f>+base_des!BA83*100</f>
        <v>-0.14497639041308741</v>
      </c>
      <c r="BB83" s="77">
        <f>+base_des!BB83*100</f>
        <v>2.4108176340939202</v>
      </c>
      <c r="BC83" s="18">
        <f>+LN(base_des!BC83)</f>
        <v>5.0134678938794695</v>
      </c>
      <c r="BD83" s="18">
        <f>+LN(base_des!BD83)</f>
        <v>4.9391326287539474</v>
      </c>
    </row>
    <row r="84" spans="1:56" x14ac:dyDescent="0.25">
      <c r="A84" s="3">
        <v>42248</v>
      </c>
      <c r="B84" s="77">
        <f>+LN(base_des!B84)</f>
        <v>4.9037977603480227</v>
      </c>
      <c r="C84" s="77">
        <f>+LN(base_des!C84)</f>
        <v>4.9668718379470773</v>
      </c>
      <c r="D84" s="77">
        <f>+base_des!D84*100</f>
        <v>3.0267355381888628</v>
      </c>
      <c r="E84" s="77">
        <f>+base_des!E84*100</f>
        <v>-0.44162359018198316</v>
      </c>
      <c r="F84" s="59">
        <f>+base_des!F84*100</f>
        <v>-0.36394403006798637</v>
      </c>
      <c r="G84" s="77">
        <f>+LN(base_des!G84)</f>
        <v>4.533346808718659</v>
      </c>
      <c r="H84" s="77">
        <f>+LN(base_des!H84)</f>
        <v>4.2267424817159496</v>
      </c>
      <c r="I84" s="77">
        <f>+LN(base_des!I84)</f>
        <v>4.6491027973958401</v>
      </c>
      <c r="J84" s="77">
        <f>+LN(base_des!J84)</f>
        <v>4.069728957437885</v>
      </c>
      <c r="K84" s="77">
        <f>+base_des!K84</f>
        <v>38.836157305766484</v>
      </c>
      <c r="L84" s="77">
        <f>+LN(base_des!L84)</f>
        <v>4.7913253357683141</v>
      </c>
      <c r="M84" s="77">
        <f>+base_des!M84</f>
        <v>17.99948293869474</v>
      </c>
      <c r="N84" s="77">
        <f>+LN(base_des!N84)</f>
        <v>5.1852029005334748</v>
      </c>
      <c r="O84" s="77">
        <f>+LN(base_des!O84)</f>
        <v>5.9027807299793684</v>
      </c>
      <c r="P84" s="77">
        <f>+LN(base_des!P84)</f>
        <v>5.666852721838942</v>
      </c>
      <c r="Q84" s="77">
        <f>+base_des!Q84</f>
        <v>47.508048281679173</v>
      </c>
      <c r="R84" s="77">
        <f>+base_des!R84</f>
        <v>30.396349906834558</v>
      </c>
      <c r="S84" s="77">
        <f>+base_des!S84</f>
        <v>2.0220066244659307</v>
      </c>
      <c r="T84" s="77">
        <f>+base_des!T84</f>
        <v>62.261223460178314</v>
      </c>
      <c r="U84" s="18">
        <f>+(base_des!U84)</f>
        <v>64.053066619967552</v>
      </c>
      <c r="V84" s="77">
        <f>+base_des!V84*100</f>
        <v>-2.5430169728949403</v>
      </c>
      <c r="W84" s="77">
        <f>+base_des!W84*100</f>
        <v>-3.4468569606527888</v>
      </c>
      <c r="X84" s="77">
        <f>+base_des!X84*100</f>
        <v>-0.2760394473635297</v>
      </c>
      <c r="Y84" s="77">
        <f>+base_des!Y84</f>
        <v>20.518698938073243</v>
      </c>
      <c r="Z84" s="77">
        <f>+base_des!Z84</f>
        <v>34.913050473726699</v>
      </c>
      <c r="AA84" s="77">
        <f>+base_des!AA84</f>
        <v>5.1746433180192151</v>
      </c>
      <c r="AB84" s="77">
        <f>+LN(base_des!AB84*100)</f>
        <v>4.5493211216381981</v>
      </c>
      <c r="AC84" s="77">
        <f>+(base_des!AC84)</f>
        <v>0.94675222968719697</v>
      </c>
      <c r="AD84" s="77">
        <f>+LN(base_des!AD84)</f>
        <v>3.8094526639444863</v>
      </c>
      <c r="AE84" s="77">
        <f>+LN(base_des!AE84)</f>
        <v>3.998267190616728</v>
      </c>
      <c r="AF84" s="77">
        <f>+(base_des!AF84)</f>
        <v>-5.6048607430193425</v>
      </c>
      <c r="AG84" s="77">
        <f>+(base_des!AG84)</f>
        <v>-35.64502568387234</v>
      </c>
      <c r="AH84" s="77">
        <f>+-LN(-base_des!AH84)</f>
        <v>-11.696830669541495</v>
      </c>
      <c r="AI84" s="77">
        <f>+(base_des!AI84)</f>
        <v>-1.1584633347258511</v>
      </c>
      <c r="AJ84" s="18">
        <f>+LN(base_des!AJ84)</f>
        <v>4.5526218391246349</v>
      </c>
      <c r="AK84" s="77">
        <f>+(base_des!AK84)</f>
        <v>14.394351535653454</v>
      </c>
      <c r="AL84" s="77">
        <f>+LN(base_des!AL84)</f>
        <v>4.5023140452915618</v>
      </c>
      <c r="AM84" s="18">
        <f>+LN(base_des!AM84*100)</f>
        <v>4.4851271449126937</v>
      </c>
      <c r="AN84" s="77">
        <f>+base_des!AN84</f>
        <v>0.90625692768400512</v>
      </c>
      <c r="AO84" s="45">
        <f>+-LN(-base_des!AO84)</f>
        <v>-8.27031547989505</v>
      </c>
      <c r="AP84" s="18">
        <f>+base_des!AP84</f>
        <v>15.045714659237364</v>
      </c>
      <c r="AQ84" s="18">
        <f>+base_des!AQ84</f>
        <v>30.82696739589441</v>
      </c>
      <c r="AR84" s="18">
        <f>LN(base_des!AR84)</f>
        <v>4.5507410711884733</v>
      </c>
      <c r="AS84" s="18">
        <f>+base_des!AS84</f>
        <v>62.967637655171217</v>
      </c>
      <c r="AT84" s="77">
        <f>+LN(base_des!AT84)</f>
        <v>5.5964961038051602</v>
      </c>
      <c r="AU84" s="77">
        <f>+base_des!AU84*100</f>
        <v>1.1382416703733966</v>
      </c>
      <c r="AV84" s="77">
        <f>+base_des!AV84*100</f>
        <v>3.5414595848762831</v>
      </c>
      <c r="AW84" s="77">
        <f>+base_des!AW84</f>
        <v>19.044854136955959</v>
      </c>
      <c r="AX84" s="77">
        <f>+base_des!AX84</f>
        <v>39.048524053672409</v>
      </c>
      <c r="AY84" s="77">
        <f>+base_des!AY84*100</f>
        <v>-3.0427335654753538</v>
      </c>
      <c r="AZ84" s="77">
        <f>+base_des!AZ84*100</f>
        <v>-0.69504014485055676</v>
      </c>
      <c r="BA84" s="77">
        <f>+base_des!BA84*100</f>
        <v>-0.34792837067015858</v>
      </c>
      <c r="BB84" s="77">
        <f>+base_des!BB84*100</f>
        <v>1.9997650499546382</v>
      </c>
      <c r="BC84" s="18">
        <f>+LN(base_des!BC84)</f>
        <v>5.3052263234332306</v>
      </c>
      <c r="BD84" s="18">
        <f>+LN(base_des!BD84)</f>
        <v>4.8540986969155426</v>
      </c>
    </row>
    <row r="85" spans="1:56" x14ac:dyDescent="0.25">
      <c r="A85" s="3">
        <v>42339</v>
      </c>
      <c r="B85" s="77">
        <f>+LN(base_des!B85)</f>
        <v>4.9196342013402932</v>
      </c>
      <c r="C85" s="77">
        <f>+LN(base_des!C85)</f>
        <v>4.98208267886318</v>
      </c>
      <c r="D85" s="77">
        <f>+base_des!D85*100</f>
        <v>2.4800895943712931</v>
      </c>
      <c r="E85" s="77">
        <f>+base_des!E85*100</f>
        <v>-1.2716669218967969</v>
      </c>
      <c r="F85" s="59">
        <f>+base_des!F85*100</f>
        <v>-1.3076407499566178</v>
      </c>
      <c r="G85" s="77">
        <f>+LN(base_des!G85)</f>
        <v>4.5053383973775496</v>
      </c>
      <c r="H85" s="77">
        <f>+LN(base_des!H85)</f>
        <v>4.1519223636834344</v>
      </c>
      <c r="I85" s="77">
        <f>+LN(base_des!I85)</f>
        <v>4.57754472985751</v>
      </c>
      <c r="J85" s="77">
        <f>+LN(base_des!J85)</f>
        <v>3.9476240319515568</v>
      </c>
      <c r="K85" s="77">
        <f>+base_des!K85</f>
        <v>38.360764118445339</v>
      </c>
      <c r="L85" s="77">
        <f>+LN(base_des!L85)</f>
        <v>4.7807020784226282</v>
      </c>
      <c r="M85" s="77">
        <f>+base_des!M85</f>
        <v>17.78391855577652</v>
      </c>
      <c r="N85" s="77">
        <f>+LN(base_des!N85)</f>
        <v>5.196214719827255</v>
      </c>
      <c r="O85" s="77">
        <f>+LN(base_des!O85)</f>
        <v>5.9235272970935071</v>
      </c>
      <c r="P85" s="77">
        <f>+LN(base_des!P85)</f>
        <v>5.639160738519335</v>
      </c>
      <c r="Q85" s="77">
        <f>+base_des!Q85</f>
        <v>48.319929991956009</v>
      </c>
      <c r="R85" s="77">
        <f>+base_des!R85</f>
        <v>30.193504773534325</v>
      </c>
      <c r="S85" s="77">
        <f>+base_des!S85</f>
        <v>1.8314454001901983</v>
      </c>
      <c r="T85" s="77">
        <f>+base_des!T85</f>
        <v>62.386448846554785</v>
      </c>
      <c r="U85" s="18">
        <f>+(base_des!U85)</f>
        <v>63.816697096262267</v>
      </c>
      <c r="V85" s="77">
        <f>+base_des!V85*100</f>
        <v>-2.6853557032871622</v>
      </c>
      <c r="W85" s="77">
        <f>+base_des!W85*100</f>
        <v>-4.1869812105915223</v>
      </c>
      <c r="X85" s="77">
        <f>+base_des!X85*100</f>
        <v>-1.0786195229756435</v>
      </c>
      <c r="Y85" s="77">
        <f>+base_des!Y85</f>
        <v>22.385802639934393</v>
      </c>
      <c r="Z85" s="77">
        <f>+base_des!Z85</f>
        <v>37.869635889241721</v>
      </c>
      <c r="AA85" s="77">
        <f>+base_des!AA85</f>
        <v>5.1770983198784641</v>
      </c>
      <c r="AB85" s="77">
        <f>+LN(base_des!AB85*100)</f>
        <v>4.5550177144244977</v>
      </c>
      <c r="AC85" s="77">
        <f>+(base_des!AC85)</f>
        <v>0.95412726547524551</v>
      </c>
      <c r="AD85" s="77">
        <f>+LN(base_des!AD85)</f>
        <v>3.6090084350648639</v>
      </c>
      <c r="AE85" s="77">
        <f>+LN(base_des!AE85)</f>
        <v>3.8604313960788059</v>
      </c>
      <c r="AF85" s="77">
        <f>+(base_des!AF85)</f>
        <v>-5.9373780054679655</v>
      </c>
      <c r="AG85" s="77">
        <f>+(base_des!AG85)</f>
        <v>-38.803950473410787</v>
      </c>
      <c r="AH85" s="77">
        <f>+-LN(-base_des!AH85)</f>
        <v>-11.710557458430486</v>
      </c>
      <c r="AI85" s="77">
        <f>+(base_des!AI85)</f>
        <v>-1.2767751446090001</v>
      </c>
      <c r="AJ85" s="18">
        <f>+LN(base_des!AJ85)</f>
        <v>4.4768809548559547</v>
      </c>
      <c r="AK85" s="77">
        <f>+(base_des!AK85)</f>
        <v>15.483833249307327</v>
      </c>
      <c r="AL85" s="77">
        <f>+LN(base_des!AL85)</f>
        <v>4.5079347038249473</v>
      </c>
      <c r="AM85" s="18">
        <f>+LN(base_des!AM85*100)</f>
        <v>4.4901823648779802</v>
      </c>
      <c r="AN85" s="77">
        <f>+base_des!AN85</f>
        <v>0.91329615886345938</v>
      </c>
      <c r="AO85" s="45">
        <f>+-LN(-base_des!AO85)</f>
        <v>-8.2963728812415187</v>
      </c>
      <c r="AP85" s="18">
        <f>+base_des!AP85</f>
        <v>14.811629791274154</v>
      </c>
      <c r="AQ85" s="18">
        <f>+base_des!AQ85</f>
        <v>29.930447673775205</v>
      </c>
      <c r="AR85" s="18">
        <f>LN(base_des!AR85)</f>
        <v>4.5371473614508959</v>
      </c>
      <c r="AS85" s="18">
        <f>+base_des!AS85</f>
        <v>63.471358111620759</v>
      </c>
      <c r="AT85" s="77">
        <f>+LN(base_des!AT85)</f>
        <v>5.677409555560156</v>
      </c>
      <c r="AU85" s="77">
        <f>+base_des!AU85*100</f>
        <v>0.42038555639587472</v>
      </c>
      <c r="AV85" s="77">
        <f>+base_des!AV85*100</f>
        <v>2.9636096207276363</v>
      </c>
      <c r="AW85" s="77">
        <f>+base_des!AW85</f>
        <v>19.247650785584767</v>
      </c>
      <c r="AX85" s="77">
        <f>+base_des!AX85</f>
        <v>39.845227833158283</v>
      </c>
      <c r="AY85" s="77">
        <f>+base_des!AY85*100</f>
        <v>-3.7118148780760376</v>
      </c>
      <c r="AZ85" s="77">
        <f>+base_des!AZ85*100</f>
        <v>-1.2303817172297904</v>
      </c>
      <c r="BA85" s="77">
        <f>+base_des!BA85*100</f>
        <v>-0.78989945050843557</v>
      </c>
      <c r="BB85" s="77">
        <f>+base_des!BB85*100</f>
        <v>1.6915337103378114</v>
      </c>
      <c r="BC85" s="18">
        <f>+LN(base_des!BC85)</f>
        <v>5.4178744505453107</v>
      </c>
      <c r="BD85" s="18">
        <f>+LN(base_des!BD85)</f>
        <v>4.788438287442438</v>
      </c>
    </row>
    <row r="86" spans="1:56" x14ac:dyDescent="0.25">
      <c r="A86" s="3">
        <v>42430</v>
      </c>
      <c r="B86" s="77">
        <f>+LN(base_des!B86)</f>
        <v>4.9467802005254491</v>
      </c>
      <c r="C86" s="77">
        <f>+LN(base_des!C86)</f>
        <v>5.0166657084224324</v>
      </c>
      <c r="D86" s="77">
        <f>+base_des!D86*100</f>
        <v>2.8431696796130224</v>
      </c>
      <c r="E86" s="77">
        <f>+base_des!E86*100</f>
        <v>-1.0140754603530255</v>
      </c>
      <c r="F86" s="59">
        <f>+base_des!F86*100</f>
        <v>-1.4488550211251505</v>
      </c>
      <c r="G86" s="77">
        <f>+LN(base_des!G86)</f>
        <v>4.5073815508173158</v>
      </c>
      <c r="H86" s="77">
        <f>+LN(base_des!H86)</f>
        <v>4.0851953325430017</v>
      </c>
      <c r="I86" s="77">
        <f>+LN(base_des!I86)</f>
        <v>4.4921498137325946</v>
      </c>
      <c r="J86" s="77">
        <f>+LN(base_des!J86)</f>
        <v>3.8050802039999696</v>
      </c>
      <c r="K86" s="77">
        <f>+base_des!K86</f>
        <v>37.970923034895392</v>
      </c>
      <c r="L86" s="77">
        <f>+LN(base_des!L86)</f>
        <v>4.7801621120684894</v>
      </c>
      <c r="M86" s="77">
        <f>+base_des!M86</f>
        <v>17.705281511864161</v>
      </c>
      <c r="N86" s="77">
        <f>+LN(base_des!N86)</f>
        <v>5.2093721057589217</v>
      </c>
      <c r="O86" s="77">
        <f>+LN(base_des!O86)</f>
        <v>5.9378950461307083</v>
      </c>
      <c r="P86" s="77">
        <f>+LN(base_des!P86)</f>
        <v>5.5968601193313177</v>
      </c>
      <c r="Q86" s="77">
        <f>+base_des!Q86</f>
        <v>47.428639518580006</v>
      </c>
      <c r="R86" s="77">
        <f>+base_des!R86</f>
        <v>30.370772488733117</v>
      </c>
      <c r="S86" s="77">
        <f>+base_des!S86</f>
        <v>2.0299278141872974</v>
      </c>
      <c r="T86" s="77">
        <f>+base_des!T86</f>
        <v>62.278086097201857</v>
      </c>
      <c r="U86" s="18">
        <f>+(base_des!U86)</f>
        <v>65.819761326261016</v>
      </c>
      <c r="V86" s="77">
        <f>+base_des!V86*100</f>
        <v>-2.3035950536659078</v>
      </c>
      <c r="W86" s="77">
        <f>+base_des!W86*100</f>
        <v>-3.9318030824030847</v>
      </c>
      <c r="X86" s="77">
        <f>+base_des!X86*100</f>
        <v>-0.84703675264566902</v>
      </c>
      <c r="Y86" s="77">
        <f>+base_des!Y86</f>
        <v>24.310393506328776</v>
      </c>
      <c r="Z86" s="77">
        <f>+base_des!Z86</f>
        <v>41.163799274245392</v>
      </c>
      <c r="AA86" s="77">
        <f>+base_des!AA86</f>
        <v>5.1589859169927728</v>
      </c>
      <c r="AB86" s="77">
        <f>+LN(base_des!AB86*100)</f>
        <v>4.5432731330869691</v>
      </c>
      <c r="AC86" s="77">
        <f>+(base_des!AC86)</f>
        <v>0.93514684867993469</v>
      </c>
      <c r="AD86" s="77">
        <f>+LN(base_des!AD86)</f>
        <v>3.3105437928196348</v>
      </c>
      <c r="AE86" s="77">
        <f>+LN(base_des!AE86)</f>
        <v>3.6224904515475309</v>
      </c>
      <c r="AF86" s="77">
        <f>+(base_des!AF86)</f>
        <v>-7.0732838623397267</v>
      </c>
      <c r="AG86" s="77">
        <f>+(base_des!AG86)</f>
        <v>-43.676915345456024</v>
      </c>
      <c r="AH86" s="77">
        <f>+-LN(-base_des!AH86)</f>
        <v>-11.778461061739055</v>
      </c>
      <c r="AI86" s="77">
        <f>+(base_des!AI86)</f>
        <v>-1.5286920370909609</v>
      </c>
      <c r="AJ86" s="18">
        <f>+LN(base_des!AJ86)</f>
        <v>4.4699651336179294</v>
      </c>
      <c r="AK86" s="77">
        <f>+(base_des!AK86)</f>
        <v>16.853405767916609</v>
      </c>
      <c r="AL86" s="77">
        <f>+LN(base_des!AL86)</f>
        <v>4.5008270634591856</v>
      </c>
      <c r="AM86" s="18">
        <f>+LN(base_des!AM86*100)</f>
        <v>4.4820923593628539</v>
      </c>
      <c r="AN86" s="77">
        <f>+base_des!AN86</f>
        <v>0.90199798703694589</v>
      </c>
      <c r="AO86" s="45">
        <f>+-LN(-base_des!AO86)</f>
        <v>-8.4260538442463329</v>
      </c>
      <c r="AP86" s="18">
        <f>+base_des!AP86</f>
        <v>14.699379216263713</v>
      </c>
      <c r="AQ86" s="18">
        <f>+base_des!AQ86</f>
        <v>28.709930294741337</v>
      </c>
      <c r="AR86" s="18">
        <f>LN(base_des!AR86)</f>
        <v>4.5240497875465042</v>
      </c>
      <c r="AS86" s="18">
        <f>+base_des!AS86</f>
        <v>64.153001011324335</v>
      </c>
      <c r="AT86" s="77">
        <f>+LN(base_des!AT86)</f>
        <v>5.8767300431830076</v>
      </c>
      <c r="AU86" s="77">
        <f>+base_des!AU86*100</f>
        <v>0.33366692181948654</v>
      </c>
      <c r="AV86" s="77">
        <f>+base_des!AV86*100</f>
        <v>2.9309982224110964</v>
      </c>
      <c r="AW86" s="77">
        <f>+base_des!AW86</f>
        <v>19.513443115080669</v>
      </c>
      <c r="AX86" s="77">
        <f>+base_des!AX86</f>
        <v>40.417241894960569</v>
      </c>
      <c r="AY86" s="77">
        <f>+base_des!AY86*100</f>
        <v>-4.3614430783603568</v>
      </c>
      <c r="AZ86" s="77">
        <f>+base_des!AZ86*100</f>
        <v>-1.8225549249952191</v>
      </c>
      <c r="BA86" s="77">
        <f>+base_des!BA86*100</f>
        <v>-0.79503176020990773</v>
      </c>
      <c r="BB86" s="77">
        <f>+base_des!BB86*100</f>
        <v>1.7438563931552298</v>
      </c>
      <c r="BC86" s="18">
        <f>+LN(base_des!BC86)</f>
        <v>5.5823163184770701</v>
      </c>
      <c r="BD86" s="18">
        <f>+LN(base_des!BD86)</f>
        <v>4.6974695544512812</v>
      </c>
    </row>
    <row r="87" spans="1:56" x14ac:dyDescent="0.25">
      <c r="A87" s="3">
        <v>42522</v>
      </c>
      <c r="B87" s="77">
        <f>+LN(base_des!B87)</f>
        <v>4.8568274556092099</v>
      </c>
      <c r="C87" s="77">
        <f>+LN(base_des!C87)</f>
        <v>4.921604220468911</v>
      </c>
      <c r="D87" s="77">
        <f>+base_des!D87*100</f>
        <v>3.6975216566151214</v>
      </c>
      <c r="E87" s="77">
        <f>+base_des!E87*100</f>
        <v>-0.78939704016903756</v>
      </c>
      <c r="F87" s="59">
        <f>+base_des!F87*100</f>
        <v>-1.3356006206852067</v>
      </c>
      <c r="G87" s="77">
        <f>+LN(base_des!G87)</f>
        <v>4.5064549584155005</v>
      </c>
      <c r="H87" s="77">
        <f>+LN(base_des!H87)</f>
        <v>4.2458041407868494</v>
      </c>
      <c r="I87" s="77">
        <f>+LN(base_des!I87)</f>
        <v>4.5304060102036612</v>
      </c>
      <c r="J87" s="77">
        <f>+LN(base_des!J87)</f>
        <v>4.0776250512093855</v>
      </c>
      <c r="K87" s="77">
        <f>+base_des!K87</f>
        <v>37.466446286813529</v>
      </c>
      <c r="L87" s="77">
        <f>+LN(base_des!L87)</f>
        <v>4.7830660107987448</v>
      </c>
      <c r="M87" s="77">
        <f>+base_des!M87</f>
        <v>17.691148759663403</v>
      </c>
      <c r="N87" s="77">
        <f>+LN(base_des!N87)</f>
        <v>5.2141013020217919</v>
      </c>
      <c r="O87" s="77">
        <f>+LN(base_des!O87)</f>
        <v>5.9445155550435427</v>
      </c>
      <c r="P87" s="77">
        <f>+LN(base_des!P87)</f>
        <v>5.6215615627232687</v>
      </c>
      <c r="Q87" s="77">
        <f>+base_des!Q87</f>
        <v>48.42546052699597</v>
      </c>
      <c r="R87" s="77">
        <f>+base_des!R87</f>
        <v>31.277606883884761</v>
      </c>
      <c r="S87" s="77">
        <f>+base_des!S87</f>
        <v>1.7590938599570973</v>
      </c>
      <c r="T87" s="77">
        <f>+base_des!T87</f>
        <v>62.394303879871948</v>
      </c>
      <c r="U87" s="18">
        <f>+(base_des!U87)</f>
        <v>65.820152918935577</v>
      </c>
      <c r="V87" s="77">
        <f>+base_des!V87*100</f>
        <v>-2.2561298236569272</v>
      </c>
      <c r="W87" s="77">
        <f>+base_des!W87*100</f>
        <v>-3.7004171008002906</v>
      </c>
      <c r="X87" s="77">
        <f>+base_des!X87*100</f>
        <v>-0.6372691814965914</v>
      </c>
      <c r="Y87" s="77">
        <f>+base_des!Y87</f>
        <v>25.599421245776643</v>
      </c>
      <c r="Z87" s="77">
        <f>+base_des!Z87</f>
        <v>42.790566399919847</v>
      </c>
      <c r="AA87" s="77">
        <f>+base_des!AA87</f>
        <v>5.0691056499172999</v>
      </c>
      <c r="AB87" s="77">
        <f>+LN(base_des!AB87*100)</f>
        <v>4.54965695038352</v>
      </c>
      <c r="AC87" s="77">
        <f>+(base_des!AC87)</f>
        <v>0.94336177979041835</v>
      </c>
      <c r="AD87" s="77">
        <f>+LN(base_des!AD87)</f>
        <v>3.6848235244082339</v>
      </c>
      <c r="AE87" s="77">
        <f>+LN(base_des!AE87)</f>
        <v>3.9040395634878857</v>
      </c>
      <c r="AF87" s="77">
        <f>+(base_des!AF87)</f>
        <v>-6.5379236548345823</v>
      </c>
      <c r="AG87" s="77">
        <f>+(base_des!AG87)</f>
        <v>-46.407775482022288</v>
      </c>
      <c r="AH87" s="77">
        <f>+-LN(-base_des!AH87)</f>
        <v>-11.804268811698654</v>
      </c>
      <c r="AI87" s="77">
        <f>+(base_des!AI87)</f>
        <v>-1.6242721418707802</v>
      </c>
      <c r="AJ87" s="18">
        <f>+LN(base_des!AJ87)</f>
        <v>4.4661785408738837</v>
      </c>
      <c r="AK87" s="77">
        <f>+(base_des!AK87)</f>
        <v>17.191145154143207</v>
      </c>
      <c r="AL87" s="77">
        <f>+LN(base_des!AL87)</f>
        <v>4.5068646975959989</v>
      </c>
      <c r="AM87" s="18">
        <f>+LN(base_des!AM87*100)</f>
        <v>4.4871152157093359</v>
      </c>
      <c r="AN87" s="77">
        <f>+base_des!AN87</f>
        <v>0.90908913145884862</v>
      </c>
      <c r="AO87" s="45">
        <f>+-LN(-base_des!AO87)</f>
        <v>-8.4518615942059299</v>
      </c>
      <c r="AP87" s="18">
        <f>+base_des!AP87</f>
        <v>14.676732311345638</v>
      </c>
      <c r="AQ87" s="18">
        <f>+base_des!AQ87</f>
        <v>29.478076768148533</v>
      </c>
      <c r="AR87" s="18">
        <f>LN(base_des!AR87)</f>
        <v>4.5130818631498011</v>
      </c>
      <c r="AS87" s="18">
        <f>+base_des!AS87</f>
        <v>64.874938494120642</v>
      </c>
      <c r="AT87" s="77">
        <f>+LN(base_des!AT87)</f>
        <v>5.6569348669461066</v>
      </c>
      <c r="AU87" s="77">
        <f>+base_des!AU87*100</f>
        <v>-0.93399581564452827</v>
      </c>
      <c r="AV87" s="77">
        <f>+base_des!AV87*100</f>
        <v>2.0878158957187365</v>
      </c>
      <c r="AW87" s="77">
        <f>+base_des!AW87</f>
        <v>19.592412457839416</v>
      </c>
      <c r="AX87" s="77">
        <f>+base_des!AX87</f>
        <v>40.647426417598439</v>
      </c>
      <c r="AY87" s="77">
        <f>+base_des!AY87*100</f>
        <v>-3.4031644517622488</v>
      </c>
      <c r="AZ87" s="77">
        <f>+base_des!AZ87*100</f>
        <v>-0.4143786107146788</v>
      </c>
      <c r="BA87" s="77">
        <f>+base_des!BA87*100</f>
        <v>-0.54046603906383606</v>
      </c>
      <c r="BB87" s="77">
        <f>+base_des!BB87*100</f>
        <v>2.4483198019837338</v>
      </c>
      <c r="BC87" s="18">
        <f>+LN(base_des!BC87)</f>
        <v>5.4157264519518593</v>
      </c>
      <c r="BD87" s="18">
        <f>+LN(base_des!BD87)</f>
        <v>4.8234996498367133</v>
      </c>
    </row>
    <row r="88" spans="1:56" x14ac:dyDescent="0.25">
      <c r="A88" s="3">
        <v>42614</v>
      </c>
      <c r="B88" s="77">
        <f>+LN(base_des!B88)</f>
        <v>4.8321320005575075</v>
      </c>
      <c r="C88" s="77">
        <f>+LN(base_des!C88)</f>
        <v>4.9025921612974148</v>
      </c>
      <c r="D88" s="77">
        <f>+base_des!D88*100</f>
        <v>4.3392861420882278</v>
      </c>
      <c r="E88" s="77">
        <f>+base_des!E88*100</f>
        <v>-0.38181595077031449</v>
      </c>
      <c r="F88" s="59">
        <f>+base_des!F88*100</f>
        <v>-0.83203348246669862</v>
      </c>
      <c r="G88" s="77">
        <f>+LN(base_des!G88)</f>
        <v>4.5033840432807128</v>
      </c>
      <c r="H88" s="77">
        <f>+LN(base_des!H88)</f>
        <v>4.2593265174273744</v>
      </c>
      <c r="I88" s="77">
        <f>+LN(base_des!I88)</f>
        <v>4.5542921238335232</v>
      </c>
      <c r="J88" s="77">
        <f>+LN(base_des!J88)</f>
        <v>4.0929198096226438</v>
      </c>
      <c r="K88" s="77">
        <f>+base_des!K88</f>
        <v>36.899628994751964</v>
      </c>
      <c r="L88" s="77">
        <f>+LN(base_des!L88)</f>
        <v>4.7766226711964919</v>
      </c>
      <c r="M88" s="77">
        <f>+base_des!M88</f>
        <v>17.570601450336572</v>
      </c>
      <c r="N88" s="77">
        <f>+LN(base_des!N88)</f>
        <v>5.2076974466811787</v>
      </c>
      <c r="O88" s="77">
        <f>+LN(base_des!O88)</f>
        <v>5.935941171390489</v>
      </c>
      <c r="P88" s="77">
        <f>+LN(base_des!P88)</f>
        <v>5.5896068731871376</v>
      </c>
      <c r="Q88" s="77">
        <f>+base_des!Q88</f>
        <v>47.688597469668423</v>
      </c>
      <c r="R88" s="77">
        <f>+base_des!R88</f>
        <v>31.217077411581613</v>
      </c>
      <c r="S88" s="77">
        <f>+base_des!S88</f>
        <v>1.7101733146817302</v>
      </c>
      <c r="T88" s="77">
        <f>+base_des!T88</f>
        <v>62.266776747712072</v>
      </c>
      <c r="U88" s="18">
        <f>+(base_des!U88)</f>
        <v>65.84767895318835</v>
      </c>
      <c r="V88" s="77">
        <f>+base_des!V88*100</f>
        <v>-1.8769382550674285</v>
      </c>
      <c r="W88" s="77">
        <f>+base_des!W88*100</f>
        <v>-3.1497864476518145</v>
      </c>
      <c r="X88" s="77">
        <f>+base_des!X88*100</f>
        <v>-0.22925438537705345</v>
      </c>
      <c r="Y88" s="77">
        <f>+base_des!Y88</f>
        <v>25.164809497450936</v>
      </c>
      <c r="Z88" s="77">
        <f>+base_des!Z88</f>
        <v>42.105893870159996</v>
      </c>
      <c r="AA88" s="77">
        <f>+base_des!AA88</f>
        <v>4.9613034236259921</v>
      </c>
      <c r="AB88" s="77">
        <f>+LN(base_des!AB88*100)</f>
        <v>4.5508228381477966</v>
      </c>
      <c r="AC88" s="77">
        <f>+(base_des!AC88)</f>
        <v>0.94729742862811783</v>
      </c>
      <c r="AD88" s="77">
        <f>+LN(base_des!AD88)</f>
        <v>3.6915541535247685</v>
      </c>
      <c r="AE88" s="77">
        <f>+LN(base_des!AE88)</f>
        <v>3.8989634820719323</v>
      </c>
      <c r="AF88" s="77">
        <f>+(base_des!AF88)</f>
        <v>-6.4730956068984851</v>
      </c>
      <c r="AG88" s="77">
        <f>+(base_des!AG88)</f>
        <v>-46.735547173326573</v>
      </c>
      <c r="AH88" s="77">
        <f>+-LN(-base_des!AH88)</f>
        <v>-11.82125094617477</v>
      </c>
      <c r="AI88" s="77">
        <f>+(base_des!AI88)</f>
        <v>-1.6357441510664303</v>
      </c>
      <c r="AJ88" s="18">
        <f>+LN(base_des!AJ88)</f>
        <v>4.4863210522333796</v>
      </c>
      <c r="AK88" s="77">
        <f>+(base_des!AK88)</f>
        <v>16.941084372709057</v>
      </c>
      <c r="AL88" s="77">
        <f>+LN(base_des!AL88)</f>
        <v>4.5099993901766888</v>
      </c>
      <c r="AM88" s="18">
        <f>+LN(base_des!AM88*100)</f>
        <v>4.4894824079360589</v>
      </c>
      <c r="AN88" s="77">
        <f>+base_des!AN88</f>
        <v>0.91379593201860043</v>
      </c>
      <c r="AO88" s="45">
        <f>+-LN(-base_des!AO88)</f>
        <v>-8.4688437286820459</v>
      </c>
      <c r="AP88" s="18">
        <f>+base_des!AP88</f>
        <v>14.533137398288151</v>
      </c>
      <c r="AQ88" s="18">
        <f>+base_des!AQ88</f>
        <v>28.695842597467642</v>
      </c>
      <c r="AR88" s="18">
        <f>LN(base_des!AR88)</f>
        <v>4.5056413013004315</v>
      </c>
      <c r="AS88" s="18">
        <f>+base_des!AS88</f>
        <v>65.323866391545167</v>
      </c>
      <c r="AT88" s="77">
        <f>+LN(base_des!AT88)</f>
        <v>5.4742218557771141</v>
      </c>
      <c r="AU88" s="77">
        <f>+base_des!AU88*100</f>
        <v>-1.1070878434985887</v>
      </c>
      <c r="AV88" s="77">
        <f>+base_des!AV88*100</f>
        <v>2.3456503490549063</v>
      </c>
      <c r="AW88" s="77">
        <f>+base_des!AW88</f>
        <v>19.559009899749817</v>
      </c>
      <c r="AX88" s="77">
        <f>+base_des!AX88</f>
        <v>40.522293993475394</v>
      </c>
      <c r="AY88" s="77">
        <f>+base_des!AY88*100</f>
        <v>-2.0838360443445998</v>
      </c>
      <c r="AZ88" s="77">
        <f>+base_des!AZ88*100</f>
        <v>1.3626008085454449</v>
      </c>
      <c r="BA88" s="77">
        <f>+base_des!BA88*100</f>
        <v>0.30081230247765989</v>
      </c>
      <c r="BB88" s="77">
        <f>+base_des!BB88*100</f>
        <v>3.7472491553677045</v>
      </c>
      <c r="BC88" s="18">
        <f>+LN(base_des!BC88)</f>
        <v>5.185732416722435</v>
      </c>
      <c r="BD88" s="18">
        <f>+LN(base_des!BD88)</f>
        <v>4.8704456446423183</v>
      </c>
    </row>
    <row r="89" spans="1:56" x14ac:dyDescent="0.25">
      <c r="A89" s="3">
        <v>42705</v>
      </c>
      <c r="B89" s="77">
        <f>+LN(base_des!B89)</f>
        <v>4.8437294656956285</v>
      </c>
      <c r="C89" s="77">
        <f>+LN(base_des!C89)</f>
        <v>4.9270001385478635</v>
      </c>
      <c r="D89" s="77">
        <f>+base_des!D89*100</f>
        <v>6.8530567636988282</v>
      </c>
      <c r="E89" s="77">
        <f>+base_des!E89*100</f>
        <v>1.9107743439730984</v>
      </c>
      <c r="F89" s="59">
        <f>+base_des!F89*100</f>
        <v>0.89101425777355914</v>
      </c>
      <c r="G89" s="77">
        <f>+LN(base_des!G89)</f>
        <v>4.4991295131452667</v>
      </c>
      <c r="H89" s="77">
        <f>+LN(base_des!H89)</f>
        <v>4.3152935011668712</v>
      </c>
      <c r="I89" s="77">
        <f>+LN(base_des!I89)</f>
        <v>4.5736462229008774</v>
      </c>
      <c r="J89" s="77">
        <f>+LN(base_des!J89)</f>
        <v>4.1648641325186739</v>
      </c>
      <c r="K89" s="77">
        <f>+base_des!K89</f>
        <v>36.75666990063165</v>
      </c>
      <c r="L89" s="77">
        <f>+LN(base_des!L89)</f>
        <v>4.7987778147990143</v>
      </c>
      <c r="M89" s="77">
        <f>+base_des!M89</f>
        <v>17.818502689028513</v>
      </c>
      <c r="N89" s="77">
        <f>+LN(base_des!N89)</f>
        <v>5.1875005468004343</v>
      </c>
      <c r="O89" s="77">
        <f>+LN(base_des!O89)</f>
        <v>5.946796027817987</v>
      </c>
      <c r="P89" s="77">
        <f>+LN(base_des!P89)</f>
        <v>5.6219259809552806</v>
      </c>
      <c r="Q89" s="77">
        <f>+base_des!Q89</f>
        <v>49.169329765724875</v>
      </c>
      <c r="R89" s="77">
        <f>+base_des!R89</f>
        <v>31.054282192875078</v>
      </c>
      <c r="S89" s="77">
        <f>+base_des!S89</f>
        <v>1.788155862902268</v>
      </c>
      <c r="T89" s="77">
        <f>+base_des!T89</f>
        <v>62.925942701196547</v>
      </c>
      <c r="U89" s="18">
        <f>+(base_des!U89)</f>
        <v>65.252050247582844</v>
      </c>
      <c r="V89" s="77">
        <f>+base_des!V89*100</f>
        <v>0.19962619000921666</v>
      </c>
      <c r="W89" s="77">
        <f>+base_des!W89*100</f>
        <v>-0.81832665148973138</v>
      </c>
      <c r="X89" s="77">
        <f>+base_des!X89*100</f>
        <v>1.994511998617321</v>
      </c>
      <c r="Y89" s="77">
        <f>+base_des!Y89</f>
        <v>25.089836443967755</v>
      </c>
      <c r="Z89" s="77">
        <f>+base_des!Z89</f>
        <v>42.49907553401183</v>
      </c>
      <c r="AA89" s="77">
        <f>+base_des!AA89</f>
        <v>4.8483165686221561</v>
      </c>
      <c r="AB89" s="77">
        <f>+LN(base_des!AB89*100)</f>
        <v>4.554648832389816</v>
      </c>
      <c r="AC89" s="77">
        <f>+(base_des!AC89)</f>
        <v>0.95464297014166144</v>
      </c>
      <c r="AD89" s="77">
        <f>+LN(base_des!AD89)</f>
        <v>3.7686546347408396</v>
      </c>
      <c r="AE89" s="77">
        <f>+LN(base_des!AE89)</f>
        <v>3.9758365298968017</v>
      </c>
      <c r="AF89" s="77">
        <f>+(base_des!AF89)</f>
        <v>-6.5409987548743915</v>
      </c>
      <c r="AG89" s="77">
        <f>+(base_des!AG89)</f>
        <v>-45.882966405565767</v>
      </c>
      <c r="AH89" s="77">
        <f>+-LN(-base_des!AH89)</f>
        <v>-11.817915131266966</v>
      </c>
      <c r="AI89" s="77">
        <f>+(base_des!AI89)</f>
        <v>-1.6265887680661635</v>
      </c>
      <c r="AJ89" s="18">
        <f>+LN(base_des!AJ89)</f>
        <v>4.5225419147569905</v>
      </c>
      <c r="AK89" s="77">
        <f>+(base_des!AK89)</f>
        <v>17.409239090044064</v>
      </c>
      <c r="AL89" s="77">
        <f>+LN(base_des!AL89)</f>
        <v>4.5102021661841976</v>
      </c>
      <c r="AM89" s="18">
        <f>+LN(base_des!AM89*100)</f>
        <v>4.4886888779796488</v>
      </c>
      <c r="AN89" s="77">
        <f>+base_des!AN89</f>
        <v>0.91576158166406441</v>
      </c>
      <c r="AO89" s="45">
        <f>+-LN(-base_des!AO89)</f>
        <v>-8.4783062269175531</v>
      </c>
      <c r="AP89" s="18">
        <f>+base_des!AP89</f>
        <v>14.773417538153295</v>
      </c>
      <c r="AQ89" s="18">
        <f>+base_des!AQ89</f>
        <v>29.508105722211525</v>
      </c>
      <c r="AR89" s="18">
        <f>LN(base_des!AR89)</f>
        <v>4.5040823990544654</v>
      </c>
      <c r="AS89" s="18">
        <f>+base_des!AS89</f>
        <v>65.68274045131966</v>
      </c>
      <c r="AT89" s="77">
        <f>+LN(base_des!AT89)</f>
        <v>5.4646782928395181</v>
      </c>
      <c r="AU89" s="77">
        <f>+base_des!AU89*100</f>
        <v>0.87338964507481798</v>
      </c>
      <c r="AV89" s="77">
        <f>+base_des!AV89*100</f>
        <v>2.2061218856293197</v>
      </c>
      <c r="AW89" s="77">
        <f>+base_des!AW89</f>
        <v>19.101285361257577</v>
      </c>
      <c r="AX89" s="77">
        <f>+base_des!AX89</f>
        <v>40.837334797368563</v>
      </c>
      <c r="AY89" s="77">
        <f>+base_des!AY89*100</f>
        <v>0.5211879176377443</v>
      </c>
      <c r="AZ89" s="77">
        <f>+base_des!AZ89*100</f>
        <v>1.8506678007657373</v>
      </c>
      <c r="BA89" s="77">
        <f>+base_des!BA89*100</f>
        <v>2.8831864746363012</v>
      </c>
      <c r="BB89" s="77">
        <f>+base_des!BB89*100</f>
        <v>4.2126663577642942</v>
      </c>
      <c r="BC89" s="18">
        <f>+LN(base_des!BC89)</f>
        <v>5.1908719439386486</v>
      </c>
      <c r="BD89" s="18">
        <f>+LN(base_des!BD89)</f>
        <v>4.9492834984679952</v>
      </c>
    </row>
    <row r="90" spans="1:56" x14ac:dyDescent="0.25">
      <c r="A90" s="3">
        <v>42795</v>
      </c>
      <c r="B90" s="77">
        <f>+LN(base_des!B90)</f>
        <v>4.7995208563895666</v>
      </c>
      <c r="C90" s="77">
        <f>+LN(base_des!C90)</f>
        <v>4.882069512881265</v>
      </c>
      <c r="D90" s="77">
        <f>+base_des!D90*100</f>
        <v>8.2774612867825947</v>
      </c>
      <c r="E90" s="77">
        <f>+base_des!E90*100</f>
        <v>3.2240806858579774</v>
      </c>
      <c r="F90" s="59">
        <f>+base_des!F90*100</f>
        <v>1.5955908671131835</v>
      </c>
      <c r="G90" s="77">
        <f>+LN(base_des!G90)</f>
        <v>4.5062424741350018</v>
      </c>
      <c r="H90" s="77">
        <f>+LN(base_des!H90)</f>
        <v>4.3820735170726897</v>
      </c>
      <c r="I90" s="77">
        <f>+LN(base_des!I90)</f>
        <v>4.5431422183626147</v>
      </c>
      <c r="J90" s="77">
        <f>+LN(base_des!J90)</f>
        <v>4.2670294282599279</v>
      </c>
      <c r="K90" s="77">
        <f>+base_des!K90</f>
        <v>36.884146815074118</v>
      </c>
      <c r="L90" s="77">
        <f>+LN(base_des!L90)</f>
        <v>4.8062802550422514</v>
      </c>
      <c r="M90" s="77">
        <f>+base_des!M90</f>
        <v>17.860892041598657</v>
      </c>
      <c r="N90" s="77">
        <f>+LN(base_des!N90)</f>
        <v>5.1896155229512795</v>
      </c>
      <c r="O90" s="77">
        <f>+LN(base_des!O90)</f>
        <v>5.9571564155308527</v>
      </c>
      <c r="P90" s="77">
        <f>+LN(base_des!P90)</f>
        <v>5.6174983625103359</v>
      </c>
      <c r="Q90" s="77">
        <f>+base_des!Q90</f>
        <v>49.525062635557489</v>
      </c>
      <c r="R90" s="77">
        <f>+base_des!R90</f>
        <v>31.36894897848881</v>
      </c>
      <c r="S90" s="77">
        <f>+base_des!S90</f>
        <v>1.7508396224964928</v>
      </c>
      <c r="T90" s="77">
        <f>+base_des!T90</f>
        <v>63.153194700106795</v>
      </c>
      <c r="U90" s="18">
        <f>+(base_des!U90)</f>
        <v>66.489483919859353</v>
      </c>
      <c r="V90" s="77">
        <f>+base_des!V90*100</f>
        <v>1.1968507623032254</v>
      </c>
      <c r="W90" s="77">
        <f>+base_des!W90*100</f>
        <v>0.41503396144468852</v>
      </c>
      <c r="X90" s="77">
        <f>+base_des!X90*100</f>
        <v>3.3106622855651802</v>
      </c>
      <c r="Y90" s="77">
        <f>+base_des!Y90</f>
        <v>24.398939451943214</v>
      </c>
      <c r="Z90" s="77">
        <f>+base_des!Z90</f>
        <v>40.916731427864214</v>
      </c>
      <c r="AA90" s="77">
        <f>+base_des!AA90</f>
        <v>4.8880694121530617</v>
      </c>
      <c r="AB90" s="77">
        <f>+LN(base_des!AB90*100)</f>
        <v>4.5661203232251584</v>
      </c>
      <c r="AC90" s="77">
        <f>+(base_des!AC90)</f>
        <v>0.96024520367650279</v>
      </c>
      <c r="AD90" s="77">
        <f>+LN(base_des!AD90)</f>
        <v>3.8696218745273265</v>
      </c>
      <c r="AE90" s="77">
        <f>+LN(base_des!AE90)</f>
        <v>4.035292736820745</v>
      </c>
      <c r="AF90" s="77">
        <f>+(base_des!AF90)</f>
        <v>-6.8372499394208575</v>
      </c>
      <c r="AG90" s="77">
        <f>+(base_des!AG90)</f>
        <v>-45.23372333878492</v>
      </c>
      <c r="AH90" s="77">
        <f>+-LN(-base_des!AH90)</f>
        <v>-11.839850097459367</v>
      </c>
      <c r="AI90" s="77">
        <f>+(base_des!AI90)</f>
        <v>-1.7181519106909435</v>
      </c>
      <c r="AJ90" s="18">
        <f>+LN(base_des!AJ90)</f>
        <v>4.5684361736272345</v>
      </c>
      <c r="AK90" s="77">
        <f>+(base_des!AK90)</f>
        <v>16.517791975920996</v>
      </c>
      <c r="AL90" s="77">
        <f>+LN(base_des!AL90)</f>
        <v>4.5173517088844886</v>
      </c>
      <c r="AM90" s="18">
        <f>+LN(base_des!AM90*100)</f>
        <v>4.494302728033162</v>
      </c>
      <c r="AN90" s="77">
        <f>+base_des!AN90</f>
        <v>0.91789107465450126</v>
      </c>
      <c r="AO90" s="45">
        <f>+-LN(-base_des!AO90)</f>
        <v>-8.5692564398826576</v>
      </c>
      <c r="AP90" s="18">
        <f>+base_des!AP90</f>
        <v>14.853244115667358</v>
      </c>
      <c r="AQ90" s="18">
        <f>+base_des!AQ90</f>
        <v>29.230518398094901</v>
      </c>
      <c r="AR90" s="18">
        <f>LN(base_des!AR90)</f>
        <v>4.503792231400543</v>
      </c>
      <c r="AS90" s="18">
        <f>+base_des!AS90</f>
        <v>65.85131327273713</v>
      </c>
      <c r="AT90" s="77">
        <f>+LN(base_des!AT90)</f>
        <v>5.3076083924595636</v>
      </c>
      <c r="AU90" s="77">
        <f>+base_des!AU90*100</f>
        <v>1.81749203681284</v>
      </c>
      <c r="AV90" s="77">
        <f>+base_des!AV90*100</f>
        <v>2.3462821537113321</v>
      </c>
      <c r="AW90" s="77">
        <f>+base_des!AW90</f>
        <v>19.072058270509114</v>
      </c>
      <c r="AX90" s="77">
        <f>+base_des!AX90</f>
        <v>41.084626950987222</v>
      </c>
      <c r="AY90" s="77">
        <f>+base_des!AY90*100</f>
        <v>1.9458906635756086</v>
      </c>
      <c r="AZ90" s="77">
        <f>+base_des!AZ90*100</f>
        <v>2.4807701812294498</v>
      </c>
      <c r="BA90" s="77">
        <f>+base_des!BA90*100</f>
        <v>3.9645593065268603</v>
      </c>
      <c r="BB90" s="77">
        <f>+base_des!BB90*100</f>
        <v>4.499438824180702</v>
      </c>
      <c r="BC90" s="18">
        <f>+LN(base_des!BC90)</f>
        <v>4.9731113805639353</v>
      </c>
      <c r="BD90" s="18">
        <f>+LN(base_des!BD90)</f>
        <v>4.955741318836429</v>
      </c>
    </row>
    <row r="91" spans="1:56" x14ac:dyDescent="0.25">
      <c r="A91" s="3">
        <v>42887</v>
      </c>
      <c r="B91" s="77">
        <f>+LN(base_des!B91)</f>
        <v>4.8010264299043017</v>
      </c>
      <c r="C91" s="77">
        <f>+LN(base_des!C91)</f>
        <v>4.8728346694992588</v>
      </c>
      <c r="D91" s="77">
        <f>+base_des!D91*100</f>
        <v>7.1543985569525015</v>
      </c>
      <c r="E91" s="77">
        <f>+base_des!E91*100</f>
        <v>2.597391183418063</v>
      </c>
      <c r="F91" s="59">
        <f>+base_des!F91*100</f>
        <v>1.8004393501938276</v>
      </c>
      <c r="G91" s="77">
        <f>+LN(base_des!G91)</f>
        <v>4.4932829150117577</v>
      </c>
      <c r="H91" s="77">
        <f>+LN(base_des!H91)</f>
        <v>4.352391038447772</v>
      </c>
      <c r="I91" s="77">
        <f>+LN(base_des!I91)</f>
        <v>4.5116586145043174</v>
      </c>
      <c r="J91" s="77">
        <f>+LN(base_des!J91)</f>
        <v>4.2270351197864402</v>
      </c>
      <c r="K91" s="77">
        <f>+base_des!K91</f>
        <v>37.054819669154888</v>
      </c>
      <c r="L91" s="77">
        <f>+LN(base_des!L91)</f>
        <v>4.8138584629966665</v>
      </c>
      <c r="M91" s="77">
        <f>+base_des!M91</f>
        <v>17.895486327442363</v>
      </c>
      <c r="N91" s="77">
        <f>+LN(base_des!N91)</f>
        <v>5.1894688856513662</v>
      </c>
      <c r="O91" s="77">
        <f>+LN(base_des!O91)</f>
        <v>5.9709153559159907</v>
      </c>
      <c r="P91" s="77">
        <f>+LN(base_des!P91)</f>
        <v>5.5443575393538413</v>
      </c>
      <c r="Q91" s="77">
        <f>+base_des!Q91</f>
        <v>50.276872479969889</v>
      </c>
      <c r="R91" s="77">
        <f>+base_des!R91</f>
        <v>31.369791116383826</v>
      </c>
      <c r="S91" s="77">
        <f>+base_des!S91</f>
        <v>1.8271974722749915</v>
      </c>
      <c r="T91" s="77">
        <f>+base_des!T91</f>
        <v>63.426366948889566</v>
      </c>
      <c r="U91" s="18">
        <f>+(base_des!U91)</f>
        <v>68.530975496107018</v>
      </c>
      <c r="V91" s="77">
        <f>+base_des!V91*100</f>
        <v>0.2535989483427592</v>
      </c>
      <c r="W91" s="77">
        <f>+base_des!W91*100</f>
        <v>-0.31372543430252531</v>
      </c>
      <c r="X91" s="77">
        <f>+base_des!X91*100</f>
        <v>2.7128463174689199</v>
      </c>
      <c r="Y91" s="77">
        <f>+base_des!Y91</f>
        <v>23.350974999253499</v>
      </c>
      <c r="Z91" s="77">
        <f>+base_des!Z91</f>
        <v>40.006963783194436</v>
      </c>
      <c r="AA91" s="77">
        <f>+base_des!AA91</f>
        <v>5.0626848809034364</v>
      </c>
      <c r="AB91" s="77">
        <f>+LN(base_des!AB91*100)</f>
        <v>4.5680454081649842</v>
      </c>
      <c r="AC91" s="77">
        <f>+(base_des!AC91)</f>
        <v>0.96468683552191226</v>
      </c>
      <c r="AD91" s="77">
        <f>+LN(base_des!AD91)</f>
        <v>3.8267500931058822</v>
      </c>
      <c r="AE91" s="77">
        <f>+LN(base_des!AE91)</f>
        <v>3.9623353415374103</v>
      </c>
      <c r="AF91" s="77">
        <f>+(base_des!AF91)</f>
        <v>-7.2479476949077126</v>
      </c>
      <c r="AG91" s="77">
        <f>+(base_des!AG91)</f>
        <v>-44.713687830686098</v>
      </c>
      <c r="AH91" s="77">
        <f>+-LN(-base_des!AH91)</f>
        <v>-11.848751007106987</v>
      </c>
      <c r="AI91" s="77">
        <f>+(base_des!AI91)</f>
        <v>-1.8091845999185296</v>
      </c>
      <c r="AJ91" s="18">
        <f>+LN(base_des!AJ91)</f>
        <v>4.5539279558909014</v>
      </c>
      <c r="AK91" s="77">
        <f>+(base_des!AK91)</f>
        <v>16.655988783940938</v>
      </c>
      <c r="AL91" s="77">
        <f>+LN(base_des!AL91)</f>
        <v>4.5191685452752219</v>
      </c>
      <c r="AM91" s="18">
        <f>+LN(base_des!AM91*100)</f>
        <v>4.4944036960649623</v>
      </c>
      <c r="AN91" s="77">
        <f>+base_des!AN91</f>
        <v>0.92096247283806432</v>
      </c>
      <c r="AO91" s="45">
        <f>+-LN(-base_des!AO91)</f>
        <v>-8.6413475834010232</v>
      </c>
      <c r="AP91" s="18">
        <f>+base_des!AP91</f>
        <v>14.907460162596747</v>
      </c>
      <c r="AQ91" s="18">
        <f>+base_des!AQ91</f>
        <v>27.045541623493285</v>
      </c>
      <c r="AR91" s="18">
        <f>LN(base_des!AR91)</f>
        <v>4.5004941041051634</v>
      </c>
      <c r="AS91" s="18">
        <f>+base_des!AS91</f>
        <v>66.524575779159917</v>
      </c>
      <c r="AT91" s="77">
        <f>+LN(base_des!AT91)</f>
        <v>5.2774832588421985</v>
      </c>
      <c r="AU91" s="77">
        <f>+base_des!AU91*100</f>
        <v>1.7332236074338647</v>
      </c>
      <c r="AV91" s="77">
        <f>+base_des!AV91*100</f>
        <v>2.482142857144376</v>
      </c>
      <c r="AW91" s="77">
        <f>+base_des!AW91</f>
        <v>18.986216100267605</v>
      </c>
      <c r="AX91" s="77">
        <f>+base_des!AX91</f>
        <v>41.463151106528528</v>
      </c>
      <c r="AY91" s="77">
        <f>+base_des!AY91*100</f>
        <v>1.1246462121398477</v>
      </c>
      <c r="AZ91" s="77">
        <f>+base_des!AZ91*100</f>
        <v>1.8691521668960061</v>
      </c>
      <c r="BA91" s="77">
        <f>+base_des!BA91*100</f>
        <v>3.08340905798965</v>
      </c>
      <c r="BB91" s="77">
        <f>+base_des!BB91*100</f>
        <v>3.8279150127458084</v>
      </c>
      <c r="BC91" s="18">
        <f>+LN(base_des!BC91)</f>
        <v>4.8660102124717755</v>
      </c>
      <c r="BD91" s="18">
        <f>+LN(base_des!BD91)</f>
        <v>4.9219845462339729</v>
      </c>
    </row>
    <row r="92" spans="1:56" x14ac:dyDescent="0.25">
      <c r="A92" s="3">
        <v>42979</v>
      </c>
      <c r="B92" s="77">
        <f>+LN(base_des!B92)</f>
        <v>4.8346820997738789</v>
      </c>
      <c r="C92" s="77">
        <f>+LN(base_des!C92)</f>
        <v>4.8943605402177015</v>
      </c>
      <c r="D92" s="77">
        <f>+base_des!D92*100</f>
        <v>6.8474702826373024</v>
      </c>
      <c r="E92" s="77">
        <f>+base_des!E92*100</f>
        <v>2.4624779435537314</v>
      </c>
      <c r="F92" s="59">
        <f>+base_des!F92*100</f>
        <v>1.7715732812822349</v>
      </c>
      <c r="G92" s="77">
        <f>+LN(base_des!G92)</f>
        <v>4.4683458070726454</v>
      </c>
      <c r="H92" s="77">
        <f>+LN(base_des!H92)</f>
        <v>4.3682133539178256</v>
      </c>
      <c r="I92" s="77">
        <f>+LN(base_des!I92)</f>
        <v>4.5380833549695456</v>
      </c>
      <c r="J92" s="77">
        <f>+LN(base_des!J92)</f>
        <v>4.258827496936072</v>
      </c>
      <c r="K92" s="77">
        <f>+base_des!K92</f>
        <v>37.113904848802257</v>
      </c>
      <c r="L92" s="77">
        <f>+LN(base_des!L92)</f>
        <v>4.8224446917117003</v>
      </c>
      <c r="M92" s="77">
        <f>+base_des!M92</f>
        <v>17.935500600040143</v>
      </c>
      <c r="N92" s="77">
        <f>+LN(base_des!N92)</f>
        <v>5.2046019192091197</v>
      </c>
      <c r="O92" s="77">
        <f>+LN(base_des!O92)</f>
        <v>5.9889966438763782</v>
      </c>
      <c r="P92" s="77">
        <f>+LN(base_des!P92)</f>
        <v>5.5398815173480616</v>
      </c>
      <c r="Q92" s="77">
        <f>+base_des!Q92</f>
        <v>49.845104645771755</v>
      </c>
      <c r="R92" s="77">
        <f>+base_des!R92</f>
        <v>31.95631072538459</v>
      </c>
      <c r="S92" s="77">
        <f>+base_des!S92</f>
        <v>1.8703546949837473</v>
      </c>
      <c r="T92" s="77">
        <f>+base_des!T92</f>
        <v>63.760929764360533</v>
      </c>
      <c r="U92" s="18">
        <f>+(base_des!U92)</f>
        <v>69.328169497163074</v>
      </c>
      <c r="V92" s="77">
        <f>+base_des!V92*100</f>
        <v>0.17084851077935337</v>
      </c>
      <c r="W92" s="77">
        <f>+base_des!W92*100</f>
        <v>-0.49009627902363295</v>
      </c>
      <c r="X92" s="77">
        <f>+base_des!X92*100</f>
        <v>2.6243500691926047</v>
      </c>
      <c r="Y92" s="77">
        <f>+base_des!Y92</f>
        <v>23.58959438425617</v>
      </c>
      <c r="Z92" s="77">
        <f>+base_des!Z92</f>
        <v>40.608634741270073</v>
      </c>
      <c r="AA92" s="77">
        <f>+base_des!AA92</f>
        <v>5.3408861025317469</v>
      </c>
      <c r="AB92" s="77">
        <f>+LN(base_des!AB92*100)</f>
        <v>4.566796110260654</v>
      </c>
      <c r="AC92" s="77">
        <f>+(base_des!AC92)</f>
        <v>0.96553654537735778</v>
      </c>
      <c r="AD92" s="77">
        <f>+LN(base_des!AD92)</f>
        <v>3.8542522923627796</v>
      </c>
      <c r="AE92" s="77">
        <f>+LN(base_des!AE92)</f>
        <v>3.9842927679728675</v>
      </c>
      <c r="AF92" s="77">
        <f>+(base_des!AF92)</f>
        <v>-7.7384129522000471</v>
      </c>
      <c r="AG92" s="77">
        <f>+(base_des!AG92)</f>
        <v>-44.933831440643615</v>
      </c>
      <c r="AH92" s="77">
        <f>+-LN(-base_des!AH92)</f>
        <v>-11.863223089621979</v>
      </c>
      <c r="AI92" s="77">
        <f>+(base_des!AI92)</f>
        <v>-1.9096878362273535</v>
      </c>
      <c r="AJ92" s="18">
        <f>+LN(base_des!AJ92)</f>
        <v>4.5568254661384158</v>
      </c>
      <c r="AK92" s="77">
        <f>+(base_des!AK92)</f>
        <v>17.019040357013903</v>
      </c>
      <c r="AL92" s="77">
        <f>+LN(base_des!AL92)</f>
        <v>4.5241506086423184</v>
      </c>
      <c r="AM92" s="18">
        <f>+LN(base_des!AM92*100)</f>
        <v>4.4977146789868971</v>
      </c>
      <c r="AN92" s="77">
        <f>+base_des!AN92</f>
        <v>0.9272259871702665</v>
      </c>
      <c r="AO92" s="45">
        <f>+-LN(-base_des!AO92)</f>
        <v>-8.7049718865702133</v>
      </c>
      <c r="AP92" s="18">
        <f>+base_des!AP92</f>
        <v>14.977514891319684</v>
      </c>
      <c r="AQ92" s="18">
        <f>+base_des!AQ92</f>
        <v>26.718449144405671</v>
      </c>
      <c r="AR92" s="18">
        <f>LN(base_des!AR92)</f>
        <v>4.4917404384181934</v>
      </c>
      <c r="AS92" s="18">
        <f>+base_des!AS92</f>
        <v>67.390493558054544</v>
      </c>
      <c r="AT92" s="77">
        <f>+LN(base_des!AT92)</f>
        <v>5.2814786654611066</v>
      </c>
      <c r="AU92" s="77">
        <f>+base_des!AU92*100</f>
        <v>2.7744648966193219</v>
      </c>
      <c r="AV92" s="77">
        <f>+base_des!AV92*100</f>
        <v>2.8357934232467352</v>
      </c>
      <c r="AW92" s="77">
        <f>+base_des!AW92</f>
        <v>19.133249905248523</v>
      </c>
      <c r="AX92" s="77">
        <f>+base_des!AX92</f>
        <v>41.903917961653093</v>
      </c>
      <c r="AY92" s="77">
        <f>+base_des!AY92*100</f>
        <v>0.52981429233709509</v>
      </c>
      <c r="AZ92" s="77">
        <f>+base_des!AZ92*100</f>
        <v>0.59090863090983758</v>
      </c>
      <c r="BA92" s="77">
        <f>+base_des!BA92*100</f>
        <v>2.4964188472025195</v>
      </c>
      <c r="BB92" s="77">
        <f>+base_des!BB92*100</f>
        <v>2.557513185775262</v>
      </c>
      <c r="BC92" s="18">
        <f>+LN(base_des!BC92)</f>
        <v>4.8457902827843622</v>
      </c>
      <c r="BD92" s="18">
        <f>+LN(base_des!BD92)</f>
        <v>4.9448432340234136</v>
      </c>
    </row>
    <row r="93" spans="1:56" x14ac:dyDescent="0.25">
      <c r="A93" s="3">
        <v>43070</v>
      </c>
      <c r="B93" s="77">
        <f>+LN(base_des!B93)</f>
        <v>4.8424836242360687</v>
      </c>
      <c r="C93" s="77">
        <f>+LN(base_des!C93)</f>
        <v>4.898041189625796</v>
      </c>
      <c r="D93" s="77">
        <f>+base_des!D93*100</f>
        <v>5.9846395706304012</v>
      </c>
      <c r="E93" s="77">
        <f>+base_des!E93*100</f>
        <v>1.9457343284793094</v>
      </c>
      <c r="F93" s="59">
        <f>+base_des!F93*100</f>
        <v>1.2281351548333319</v>
      </c>
      <c r="G93" s="77">
        <f>+LN(base_des!G93)</f>
        <v>4.4634592572446827</v>
      </c>
      <c r="H93" s="77">
        <f>+LN(base_des!H93)</f>
        <v>4.4391755107414061</v>
      </c>
      <c r="I93" s="77">
        <f>+LN(base_des!I93)</f>
        <v>4.5946278531806692</v>
      </c>
      <c r="J93" s="77">
        <f>+LN(base_des!J93)</f>
        <v>4.3681088929834058</v>
      </c>
      <c r="K93" s="77">
        <f>+base_des!K93</f>
        <v>36.867205664764334</v>
      </c>
      <c r="L93" s="77">
        <f>+LN(base_des!L93)</f>
        <v>4.8345581999996297</v>
      </c>
      <c r="M93" s="77">
        <f>+base_des!M93</f>
        <v>18.047040559677345</v>
      </c>
      <c r="N93" s="77">
        <f>+LN(base_des!N93)</f>
        <v>5.2242801323259851</v>
      </c>
      <c r="O93" s="77">
        <f>+LN(base_des!O93)</f>
        <v>6.00078963108687</v>
      </c>
      <c r="P93" s="77">
        <f>+LN(base_des!P93)</f>
        <v>5.6138135645847802</v>
      </c>
      <c r="Q93" s="77">
        <f>+base_des!Q93</f>
        <v>51.721504090276802</v>
      </c>
      <c r="R93" s="77">
        <f>+base_des!R93</f>
        <v>32.657992185439817</v>
      </c>
      <c r="S93" s="77">
        <f>+base_des!S93</f>
        <v>1.9509410277061361</v>
      </c>
      <c r="T93" s="77">
        <f>+base_des!T93</f>
        <v>64.003320111849618</v>
      </c>
      <c r="U93" s="18">
        <f>+(base_des!U93)</f>
        <v>70.562207682730246</v>
      </c>
      <c r="V93" s="77">
        <f>+base_des!V93*100</f>
        <v>-0.18533185110987116</v>
      </c>
      <c r="W93" s="77">
        <f>+base_des!W93*100</f>
        <v>-0.91498940717575916</v>
      </c>
      <c r="X93" s="77">
        <f>+base_des!X93*100</f>
        <v>2.0891295711528368</v>
      </c>
      <c r="Y93" s="77">
        <f>+base_des!Y93</f>
        <v>23.044557123140578</v>
      </c>
      <c r="Z93" s="77">
        <f>+base_des!Z93</f>
        <v>40.014871582897335</v>
      </c>
      <c r="AA93" s="77">
        <f>+base_des!AA93</f>
        <v>5.4993420809473372</v>
      </c>
      <c r="AB93" s="77">
        <f>+LN(base_des!AB93*100)</f>
        <v>4.5695939453921399</v>
      </c>
      <c r="AC93" s="77">
        <f>+(base_des!AC93)</f>
        <v>0.97225405735498349</v>
      </c>
      <c r="AD93" s="77">
        <f>+LN(base_des!AD93)</f>
        <v>4.0167556765813233</v>
      </c>
      <c r="AE93" s="77">
        <f>+LN(base_des!AE93)</f>
        <v>4.1402116717840469</v>
      </c>
      <c r="AF93" s="77">
        <f>+(base_des!AF93)</f>
        <v>-7.7447498734267901</v>
      </c>
      <c r="AG93" s="77">
        <f>+(base_des!AG93)</f>
        <v>-44.565196758788787</v>
      </c>
      <c r="AH93" s="77">
        <f>+-LN(-base_des!AH93)</f>
        <v>-11.864027617336218</v>
      </c>
      <c r="AI93" s="77">
        <f>+(base_des!AI93)</f>
        <v>-1.9137876833915342</v>
      </c>
      <c r="AJ93" s="18">
        <f>+LN(base_des!AJ93)</f>
        <v>4.5784757851761668</v>
      </c>
      <c r="AK93" s="77">
        <f>+(base_des!AK93)</f>
        <v>16.970314459756754</v>
      </c>
      <c r="AL93" s="77">
        <f>+LN(base_des!AL93)</f>
        <v>4.5326636259036039</v>
      </c>
      <c r="AM93" s="18">
        <f>+LN(base_des!AM93*100)</f>
        <v>4.5039962434899099</v>
      </c>
      <c r="AN93" s="77">
        <f>+base_des!AN93</f>
        <v>0.93673057089265188</v>
      </c>
      <c r="AO93" s="45">
        <f>+-LN(-base_des!AO93)</f>
        <v>-8.7161587633266695</v>
      </c>
      <c r="AP93" s="18">
        <f>+base_des!AP93</f>
        <v>15.106238350531312</v>
      </c>
      <c r="AQ93" s="18">
        <f>+base_des!AQ93</f>
        <v>28.666427014431061</v>
      </c>
      <c r="AR93" s="18">
        <f>LN(base_des!AR93)</f>
        <v>4.4827769872793768</v>
      </c>
      <c r="AS93" s="18">
        <f>+base_des!AS93</f>
        <v>68.723957087830286</v>
      </c>
      <c r="AT93" s="77">
        <f>+LN(base_des!AT93)</f>
        <v>5.2017802438808705</v>
      </c>
      <c r="AU93" s="77">
        <f>+base_des!AU93*100</f>
        <v>2.313861668473316</v>
      </c>
      <c r="AV93" s="77">
        <f>+base_des!AV93*100</f>
        <v>2.5411152687635497</v>
      </c>
      <c r="AW93" s="77">
        <f>+base_des!AW93</f>
        <v>19.405574404604089</v>
      </c>
      <c r="AX93" s="77">
        <f>+base_des!AX93</f>
        <v>42.194719143629392</v>
      </c>
      <c r="AY93" s="77">
        <f>+base_des!AY93*100</f>
        <v>-5.8969633613482897E-2</v>
      </c>
      <c r="AZ93" s="77">
        <f>+base_des!AZ93*100</f>
        <v>0.16438106542089187</v>
      </c>
      <c r="BA93" s="77">
        <f>+base_des!BA93*100</f>
        <v>1.7569827473388977</v>
      </c>
      <c r="BB93" s="77">
        <f>+base_des!BB93*100</f>
        <v>1.9803334463732725</v>
      </c>
      <c r="BC93" s="18">
        <f>+LN(base_des!BC93)</f>
        <v>4.7308223496234838</v>
      </c>
      <c r="BD93" s="18">
        <f>+LN(base_des!BD93)</f>
        <v>5.0040669165324472</v>
      </c>
    </row>
    <row r="94" spans="1:56" x14ac:dyDescent="0.25">
      <c r="A94" s="3">
        <v>43160</v>
      </c>
      <c r="B94" s="77">
        <f>+LN(base_des!B94)</f>
        <v>4.7932587168370668</v>
      </c>
      <c r="C94" s="77">
        <f>+LN(base_des!C94)</f>
        <v>4.8486814764470809</v>
      </c>
      <c r="D94" s="77">
        <f>+base_des!D94*100</f>
        <v>6.2125972654361039</v>
      </c>
      <c r="E94" s="77">
        <f>+base_des!E94*100</f>
        <v>2.0552498094667637</v>
      </c>
      <c r="F94" s="59">
        <f>+base_des!F94*100</f>
        <v>1.6436465272735346</v>
      </c>
      <c r="G94" s="77">
        <f>+LN(base_des!G94)</f>
        <v>4.4546649450003741</v>
      </c>
      <c r="H94" s="77">
        <f>+LN(base_des!H94)</f>
        <v>4.4566166075930589</v>
      </c>
      <c r="I94" s="77">
        <f>+LN(base_des!I94)</f>
        <v>4.604634390239644</v>
      </c>
      <c r="J94" s="77">
        <f>+LN(base_des!J94)</f>
        <v>4.4207325066021843</v>
      </c>
      <c r="K94" s="77">
        <f>+base_des!K94</f>
        <v>36.593457417923055</v>
      </c>
      <c r="L94" s="77">
        <f>+LN(base_des!L94)</f>
        <v>4.8528930960165413</v>
      </c>
      <c r="M94" s="77">
        <f>+base_des!M94</f>
        <v>18.20450743643978</v>
      </c>
      <c r="N94" s="77">
        <f>+LN(base_des!N94)</f>
        <v>5.2027953678650105</v>
      </c>
      <c r="O94" s="77">
        <f>+LN(base_des!O94)</f>
        <v>6.0121565492642457</v>
      </c>
      <c r="P94" s="77">
        <f>+LN(base_des!P94)</f>
        <v>5.6362957445527737</v>
      </c>
      <c r="Q94" s="77">
        <f>+base_des!Q94</f>
        <v>49.798032415932916</v>
      </c>
      <c r="R94" s="77">
        <f>+base_des!R94</f>
        <v>32.773585287413063</v>
      </c>
      <c r="S94" s="77">
        <f>+base_des!S94</f>
        <v>1.8586523067549172</v>
      </c>
      <c r="T94" s="77">
        <f>+base_des!T94</f>
        <v>64.018099788217313</v>
      </c>
      <c r="U94" s="18">
        <f>+(base_des!U94)</f>
        <v>70.588820046831614</v>
      </c>
      <c r="V94" s="77">
        <f>+base_des!V94*100</f>
        <v>5.6696253545096553E-2</v>
      </c>
      <c r="W94" s="77">
        <f>+base_des!W94*100</f>
        <v>-0.58363750348537913</v>
      </c>
      <c r="X94" s="77">
        <f>+base_des!X94*100</f>
        <v>2.1948451249593992</v>
      </c>
      <c r="Y94" s="77">
        <f>+base_des!Y94</f>
        <v>23.002530293928874</v>
      </c>
      <c r="Z94" s="77">
        <f>+base_des!Z94</f>
        <v>39.891849031716113</v>
      </c>
      <c r="AA94" s="77">
        <f>+base_des!AA94</f>
        <v>5.6249727086961299</v>
      </c>
      <c r="AB94" s="77">
        <f>+LN(base_des!AB94*100)</f>
        <v>4.5731585002833635</v>
      </c>
      <c r="AC94" s="77">
        <f>+(base_des!AC94)</f>
        <v>0.97096056690370414</v>
      </c>
      <c r="AD94" s="77">
        <f>+LN(base_des!AD94)</f>
        <v>4.0978530862833393</v>
      </c>
      <c r="AE94" s="77">
        <f>+LN(base_des!AE94)</f>
        <v>4.221612778985004</v>
      </c>
      <c r="AF94" s="77">
        <f>+(base_des!AF94)</f>
        <v>-7.8960097232963715</v>
      </c>
      <c r="AG94" s="77">
        <f>+(base_des!AG94)</f>
        <v>-45.379001853322166</v>
      </c>
      <c r="AH94" s="77">
        <f>+-LN(-base_des!AH94)</f>
        <v>-11.896248292369776</v>
      </c>
      <c r="AI94" s="77">
        <f>+(base_des!AI94)</f>
        <v>-2.05486367263229</v>
      </c>
      <c r="AJ94" s="18">
        <f>+LN(base_des!AJ94)</f>
        <v>4.6500604158341341</v>
      </c>
      <c r="AK94" s="77">
        <f>+(base_des!AK94)</f>
        <v>16.889318737787239</v>
      </c>
      <c r="AL94" s="77">
        <f>+LN(base_des!AL94)</f>
        <v>4.5376285045628704</v>
      </c>
      <c r="AM94" s="18">
        <f>+LN(base_des!AM94*100)</f>
        <v>4.5058673928031556</v>
      </c>
      <c r="AN94" s="77">
        <f>+base_des!AN94</f>
        <v>0.93751796372987328</v>
      </c>
      <c r="AO94" s="45">
        <f>+-LN(-base_des!AO94)</f>
        <v>-8.8014083149551467</v>
      </c>
      <c r="AP94" s="18">
        <f>+base_des!AP94</f>
        <v>15.304480036819253</v>
      </c>
      <c r="AQ94" s="18">
        <f>+base_des!AQ94</f>
        <v>29.071924503331854</v>
      </c>
      <c r="AR94" s="18">
        <f>LN(base_des!AR94)</f>
        <v>4.4698830354626553</v>
      </c>
      <c r="AS94" s="18">
        <f>+base_des!AS94</f>
        <v>69.755568413957363</v>
      </c>
      <c r="AT94" s="77">
        <f>+LN(base_des!AT94)</f>
        <v>5.1391694827783416</v>
      </c>
      <c r="AU94" s="77">
        <f>+base_des!AU94*100</f>
        <v>2.7553806468763931</v>
      </c>
      <c r="AV94" s="77">
        <f>+base_des!AV94*100</f>
        <v>2.5684172602095989</v>
      </c>
      <c r="AW94" s="77">
        <f>+base_des!AW94</f>
        <v>18.835251411528862</v>
      </c>
      <c r="AX94" s="77">
        <f>+base_des!AX94</f>
        <v>42.323871233065013</v>
      </c>
      <c r="AY94" s="77">
        <f>+base_des!AY94*100</f>
        <v>0.19183419790087358</v>
      </c>
      <c r="AZ94" s="77">
        <f>+base_des!AZ94*100</f>
        <v>8.712467696801382E-3</v>
      </c>
      <c r="BA94" s="77">
        <f>+base_des!BA94*100</f>
        <v>1.8975746458587128</v>
      </c>
      <c r="BB94" s="77">
        <f>+base_des!BB94*100</f>
        <v>1.7144529156546406</v>
      </c>
      <c r="BC94" s="18">
        <f>+LN(base_des!BC94)</f>
        <v>4.5966665942568596</v>
      </c>
      <c r="BD94" s="18">
        <f>+LN(base_des!BD94)</f>
        <v>5.0395288670594205</v>
      </c>
    </row>
    <row r="95" spans="1:56" x14ac:dyDescent="0.25">
      <c r="A95" s="3">
        <v>43252</v>
      </c>
      <c r="B95" s="77">
        <f>+LN(base_des!B95)</f>
        <v>4.7580274510581662</v>
      </c>
      <c r="C95" s="77">
        <f>+LN(base_des!C95)</f>
        <v>4.841432672693208</v>
      </c>
      <c r="D95" s="77">
        <f>+base_des!D95*100</f>
        <v>6.8323844970778147</v>
      </c>
      <c r="E95" s="77">
        <f>+base_des!E95*100</f>
        <v>2.0116760667074796</v>
      </c>
      <c r="F95" s="59">
        <f>+base_des!F95*100</f>
        <v>1.5235232782466968</v>
      </c>
      <c r="G95" s="77">
        <f>+LN(base_des!G95)</f>
        <v>4.4504372851247433</v>
      </c>
      <c r="H95" s="77">
        <f>+LN(base_des!H95)</f>
        <v>4.4754164586858662</v>
      </c>
      <c r="I95" s="77">
        <f>+LN(base_des!I95)</f>
        <v>4.6310718192070119</v>
      </c>
      <c r="J95" s="77">
        <f>+LN(base_des!J95)</f>
        <v>4.4608144245668733</v>
      </c>
      <c r="K95" s="77">
        <f>+base_des!K95</f>
        <v>36.549022482927526</v>
      </c>
      <c r="L95" s="77">
        <f>+LN(base_des!L95)</f>
        <v>4.867431959280256</v>
      </c>
      <c r="M95" s="77">
        <f>+base_des!M95</f>
        <v>18.294651192076113</v>
      </c>
      <c r="N95" s="77">
        <f>+LN(base_des!N95)</f>
        <v>5.2062948855728575</v>
      </c>
      <c r="O95" s="77">
        <f>+LN(base_des!O95)</f>
        <v>6.0307273350806003</v>
      </c>
      <c r="P95" s="77">
        <f>+LN(base_des!P95)</f>
        <v>5.6991327263991698</v>
      </c>
      <c r="Q95" s="77">
        <f>+base_des!Q95</f>
        <v>49.532400665705282</v>
      </c>
      <c r="R95" s="77">
        <f>+base_des!R95</f>
        <v>32.186240795637694</v>
      </c>
      <c r="S95" s="77">
        <f>+base_des!S95</f>
        <v>1.8793980324744299</v>
      </c>
      <c r="T95" s="77">
        <f>+base_des!T95</f>
        <v>63.905453725427499</v>
      </c>
      <c r="U95" s="18">
        <f>+(base_des!U95)</f>
        <v>71.683832324189851</v>
      </c>
      <c r="V95" s="77">
        <f>+base_des!V95*100</f>
        <v>4.761692128736339E-2</v>
      </c>
      <c r="W95" s="77">
        <f>+base_des!W95*100</f>
        <v>-0.53348244942934553</v>
      </c>
      <c r="X95" s="77">
        <f>+base_des!X95*100</f>
        <v>2.0952613330212921</v>
      </c>
      <c r="Y95" s="77">
        <f>+base_des!Y95</f>
        <v>22.139613012084759</v>
      </c>
      <c r="Z95" s="77">
        <f>+base_des!Z95</f>
        <v>38.780920958952727</v>
      </c>
      <c r="AA95" s="77">
        <f>+base_des!AA95</f>
        <v>5.5700623065522494</v>
      </c>
      <c r="AB95" s="77">
        <f>+LN(base_des!AB95*100)</f>
        <v>4.5712442176942858</v>
      </c>
      <c r="AC95" s="77">
        <f>+(base_des!AC95)</f>
        <v>0.97455401242852291</v>
      </c>
      <c r="AD95" s="77">
        <f>+LN(base_des!AD95)</f>
        <v>4.1967518204235681</v>
      </c>
      <c r="AE95" s="77">
        <f>+LN(base_des!AE95)</f>
        <v>4.3251367151021265</v>
      </c>
      <c r="AF95" s="77">
        <f>+(base_des!AF95)</f>
        <v>-8.1991475814888855</v>
      </c>
      <c r="AG95" s="77">
        <f>+(base_des!AG95)</f>
        <v>-44.7274203397359</v>
      </c>
      <c r="AH95" s="77">
        <f>+-LN(-base_des!AH95)</f>
        <v>-11.90175282750776</v>
      </c>
      <c r="AI95" s="77">
        <f>+(base_des!AI95)</f>
        <v>-2.1455184444217066</v>
      </c>
      <c r="AJ95" s="18">
        <f>+LN(base_des!AJ95)</f>
        <v>4.6361476162140498</v>
      </c>
      <c r="AK95" s="77">
        <f>+(base_des!AK95)</f>
        <v>16.641307946867965</v>
      </c>
      <c r="AL95" s="77">
        <f>+LN(base_des!AL95)</f>
        <v>4.5385922443725404</v>
      </c>
      <c r="AM95" s="18">
        <f>+LN(base_des!AM95*100)</f>
        <v>4.5033811533046704</v>
      </c>
      <c r="AN95" s="77">
        <f>+base_des!AN95</f>
        <v>0.93966574176567308</v>
      </c>
      <c r="AO95" s="45">
        <f>+-LN(-base_des!AO95)</f>
        <v>-8.8645473057471929</v>
      </c>
      <c r="AP95" s="18">
        <f>+base_des!AP95</f>
        <v>15.437605488488481</v>
      </c>
      <c r="AQ95" s="18">
        <f>+base_des!AQ95</f>
        <v>30.632944601865535</v>
      </c>
      <c r="AR95" s="18">
        <f>LN(base_des!AR95)</f>
        <v>4.4591642391465705</v>
      </c>
      <c r="AS95" s="18">
        <f>+base_des!AS95</f>
        <v>70.544477900385075</v>
      </c>
      <c r="AT95" s="77">
        <f>+LN(base_des!AT95)</f>
        <v>5.2345128754613874</v>
      </c>
      <c r="AU95" s="77">
        <f>+base_des!AU95*100</f>
        <v>3.3470681122218071</v>
      </c>
      <c r="AV95" s="77">
        <f>+base_des!AV95*100</f>
        <v>2.6175048584232474</v>
      </c>
      <c r="AW95" s="77">
        <f>+base_des!AW95</f>
        <v>18.708356069292595</v>
      </c>
      <c r="AX95" s="77">
        <f>+base_des!AX95</f>
        <v>42.676222781000533</v>
      </c>
      <c r="AY95" s="77">
        <f>+base_des!AY95*100</f>
        <v>0.2032004354269</v>
      </c>
      <c r="AZ95" s="77">
        <f>+base_des!AZ95*100</f>
        <v>-0.51456747749082166</v>
      </c>
      <c r="BA95" s="77">
        <f>+base_des!BA95*100</f>
        <v>2.0795772470211027</v>
      </c>
      <c r="BB95" s="77">
        <f>+base_des!BB95*100</f>
        <v>1.361809334103381</v>
      </c>
      <c r="BC95" s="18">
        <f>+LN(base_des!BC95)</f>
        <v>4.7268659671187923</v>
      </c>
      <c r="BD95" s="18">
        <f>+LN(base_des!BD95)</f>
        <v>5.0683235851395256</v>
      </c>
    </row>
    <row r="96" spans="1:56" x14ac:dyDescent="0.25">
      <c r="A96" s="3">
        <v>43344</v>
      </c>
      <c r="B96" s="77">
        <f>+LN(base_des!B96)</f>
        <v>4.7688683164529753</v>
      </c>
      <c r="C96" s="77">
        <f>+LN(base_des!C96)</f>
        <v>4.8841963620853779</v>
      </c>
      <c r="D96" s="77">
        <f>+base_des!D96*100</f>
        <v>6.6019420426622899</v>
      </c>
      <c r="E96" s="77">
        <f>+base_des!E96*100</f>
        <v>1.7523952921013497</v>
      </c>
      <c r="F96" s="59">
        <f>+base_des!F96*100</f>
        <v>1.3525399622891676</v>
      </c>
      <c r="G96" s="77">
        <f>+LN(base_des!G96)</f>
        <v>4.4294440009384326</v>
      </c>
      <c r="H96" s="77">
        <f>+LN(base_des!H96)</f>
        <v>4.4997497225785157</v>
      </c>
      <c r="I96" s="77">
        <f>+LN(base_des!I96)</f>
        <v>4.6410300688772628</v>
      </c>
      <c r="J96" s="77">
        <f>+LN(base_des!J96)</f>
        <v>4.4936176138617965</v>
      </c>
      <c r="K96" s="77">
        <f>+base_des!K96</f>
        <v>36.625556647373372</v>
      </c>
      <c r="L96" s="77">
        <f>+LN(base_des!L96)</f>
        <v>4.8860975108346265</v>
      </c>
      <c r="M96" s="77">
        <f>+base_des!M96</f>
        <v>18.466289851887126</v>
      </c>
      <c r="N96" s="77">
        <f>+LN(base_des!N96)</f>
        <v>5.2101576520822999</v>
      </c>
      <c r="O96" s="77">
        <f>+LN(base_des!O96)</f>
        <v>6.051613391139111</v>
      </c>
      <c r="P96" s="77">
        <f>+LN(base_des!P96)</f>
        <v>5.9024754132285633</v>
      </c>
      <c r="Q96" s="77">
        <f>+base_des!Q96</f>
        <v>49.014787913401094</v>
      </c>
      <c r="R96" s="77">
        <f>+base_des!R96</f>
        <v>32.494096013466439</v>
      </c>
      <c r="S96" s="77">
        <f>+base_des!S96</f>
        <v>2.0027430929710031</v>
      </c>
      <c r="T96" s="77">
        <f>+base_des!T96</f>
        <v>63.839493563834004</v>
      </c>
      <c r="U96" s="18">
        <f>+(base_des!U96)</f>
        <v>72.348159402514085</v>
      </c>
      <c r="V96" s="77">
        <f>+base_des!V96*100</f>
        <v>-0.3520933788401015</v>
      </c>
      <c r="W96" s="77">
        <f>+base_des!W96*100</f>
        <v>-0.9841471061306617</v>
      </c>
      <c r="X96" s="77">
        <f>+base_des!X96*100</f>
        <v>1.8525679342861312</v>
      </c>
      <c r="Y96" s="77">
        <f>+base_des!Y96</f>
        <v>21.734074526845241</v>
      </c>
      <c r="Z96" s="77">
        <f>+base_des!Z96</f>
        <v>38.330495377510623</v>
      </c>
      <c r="AA96" s="77">
        <f>+base_des!AA96</f>
        <v>5.6403762938762325</v>
      </c>
      <c r="AB96" s="77">
        <f>+LN(base_des!AB96*100)</f>
        <v>4.5642665746997979</v>
      </c>
      <c r="AC96" s="77">
        <f>+(base_des!AC96)</f>
        <v>0.97348356077237874</v>
      </c>
      <c r="AD96" s="77">
        <f>+LN(base_des!AD96)</f>
        <v>4.2100594616082754</v>
      </c>
      <c r="AE96" s="77">
        <f>+LN(base_des!AE96)</f>
        <v>4.3326664836151068</v>
      </c>
      <c r="AF96" s="77">
        <f>+(base_des!AF96)</f>
        <v>-8.7416357517820167</v>
      </c>
      <c r="AG96" s="77">
        <f>+(base_des!AG96)</f>
        <v>-44.018905719354024</v>
      </c>
      <c r="AH96" s="77">
        <f>+-LN(-base_des!AH96)</f>
        <v>-11.901564082797735</v>
      </c>
      <c r="AI96" s="77">
        <f>+(base_des!AI96)</f>
        <v>-2.2044388499136818</v>
      </c>
      <c r="AJ96" s="18">
        <f>+LN(base_des!AJ96)</f>
        <v>4.6576378044954039</v>
      </c>
      <c r="AK96" s="77">
        <f>+(base_des!AK96)</f>
        <v>16.596420850665382</v>
      </c>
      <c r="AL96" s="77">
        <f>+LN(base_des!AL96)</f>
        <v>4.5400879996366976</v>
      </c>
      <c r="AM96" s="18">
        <f>+LN(base_des!AM96*100)</f>
        <v>4.5011432005981824</v>
      </c>
      <c r="AN96" s="77">
        <f>+base_des!AN96</f>
        <v>0.94254680151480408</v>
      </c>
      <c r="AO96" s="45">
        <f>+-LN(-base_des!AO96)</f>
        <v>-8.9074178523993783</v>
      </c>
      <c r="AP96" s="18">
        <f>+base_des!AP96</f>
        <v>15.620960392494737</v>
      </c>
      <c r="AQ96" s="18">
        <f>+base_des!AQ96</f>
        <v>37.154729644132068</v>
      </c>
      <c r="AR96" s="18">
        <f>LN(base_des!AR96)</f>
        <v>4.4493917013659994</v>
      </c>
      <c r="AS96" s="18">
        <f>+base_des!AS96</f>
        <v>71.298105397687664</v>
      </c>
      <c r="AT96" s="77">
        <f>+LN(base_des!AT96)</f>
        <v>5.1933531272152518</v>
      </c>
      <c r="AU96" s="77">
        <f>+base_des!AU96*100</f>
        <v>3.5803492313008611</v>
      </c>
      <c r="AV96" s="77">
        <f>+base_des!AV96*100</f>
        <v>2.7614690155900012</v>
      </c>
      <c r="AW96" s="77">
        <f>+base_des!AW96</f>
        <v>18.577663259889025</v>
      </c>
      <c r="AX96" s="77">
        <f>+base_des!AX96</f>
        <v>43.097897711998364</v>
      </c>
      <c r="AY96" s="77">
        <f>+base_des!AY96*100</f>
        <v>-3.2079523301529675E-2</v>
      </c>
      <c r="AZ96" s="77">
        <f>+base_des!AZ96*100</f>
        <v>-0.83543230686138159</v>
      </c>
      <c r="BA96" s="77">
        <f>+base_des!BA96*100</f>
        <v>1.7686339154336483</v>
      </c>
      <c r="BB96" s="77">
        <f>+base_des!BB96*100</f>
        <v>0.96528113187379638</v>
      </c>
      <c r="BC96" s="18">
        <f>+LN(base_des!BC96)</f>
        <v>4.7023549712575008</v>
      </c>
      <c r="BD96" s="18">
        <f>+LN(base_des!BD96)</f>
        <v>5.0871359175459521</v>
      </c>
    </row>
    <row r="97" spans="1:56" x14ac:dyDescent="0.25">
      <c r="A97" s="3">
        <v>43435</v>
      </c>
      <c r="B97" s="77">
        <f>+LN(base_des!B97)</f>
        <v>4.8252698185124743</v>
      </c>
      <c r="C97" s="77">
        <f>+LN(base_des!C97)</f>
        <v>4.9453164531798359</v>
      </c>
      <c r="D97" s="77">
        <f>+base_des!D97*100</f>
        <v>5.1801949612377385</v>
      </c>
      <c r="E97" s="77">
        <f>+base_des!E97*100</f>
        <v>0.84552101115471512</v>
      </c>
      <c r="F97" s="59">
        <f>+base_des!F97*100</f>
        <v>1.1639994490086236</v>
      </c>
      <c r="G97" s="77">
        <f>+LN(base_des!G97)</f>
        <v>4.4289620355380226</v>
      </c>
      <c r="H97" s="77">
        <f>+LN(base_des!H97)</f>
        <v>4.4718369983799606</v>
      </c>
      <c r="I97" s="77">
        <f>+LN(base_des!I97)</f>
        <v>4.6294629104284066</v>
      </c>
      <c r="J97" s="77">
        <f>+LN(base_des!J97)</f>
        <v>4.4509968156134647</v>
      </c>
      <c r="K97" s="77">
        <f>+base_des!K97</f>
        <v>37.25292971494418</v>
      </c>
      <c r="L97" s="77">
        <f>+LN(base_des!L97)</f>
        <v>4.9054969759729508</v>
      </c>
      <c r="M97" s="77">
        <f>+base_des!M97</f>
        <v>18.633874653624904</v>
      </c>
      <c r="N97" s="77">
        <f>+LN(base_des!N97)</f>
        <v>5.2008481328514131</v>
      </c>
      <c r="O97" s="77">
        <f>+LN(base_des!O97)</f>
        <v>6.0788591597757549</v>
      </c>
      <c r="P97" s="77">
        <f>+LN(base_des!P97)</f>
        <v>5.7921241048353389</v>
      </c>
      <c r="Q97" s="77">
        <f>+base_des!Q97</f>
        <v>50.315090511817026</v>
      </c>
      <c r="R97" s="77">
        <f>+base_des!R97</f>
        <v>33.590272440013976</v>
      </c>
      <c r="S97" s="77">
        <f>+base_des!S97</f>
        <v>2.1916904369327956</v>
      </c>
      <c r="T97" s="77">
        <f>+base_des!T97</f>
        <v>63.607729157282499</v>
      </c>
      <c r="U97" s="18">
        <f>+(base_des!U97)</f>
        <v>73.087324383761768</v>
      </c>
      <c r="V97" s="77">
        <f>+base_des!V97*100</f>
        <v>-1.0977801940719845</v>
      </c>
      <c r="W97" s="77">
        <f>+base_des!W97*100</f>
        <v>-1.833406240438662</v>
      </c>
      <c r="X97" s="77">
        <f>+base_des!X97*100</f>
        <v>0.98945688305311918</v>
      </c>
      <c r="Y97" s="77">
        <f>+base_des!Y97</f>
        <v>21.821594527988907</v>
      </c>
      <c r="Z97" s="77">
        <f>+base_des!Z97</f>
        <v>39.525154973347057</v>
      </c>
      <c r="AA97" s="77">
        <f>+base_des!AA97</f>
        <v>5.656977032510663</v>
      </c>
      <c r="AB97" s="77">
        <f>+LN(base_des!AB97*100)</f>
        <v>4.5586496767138032</v>
      </c>
      <c r="AC97" s="77">
        <f>+(base_des!AC97)</f>
        <v>0.97431610549066883</v>
      </c>
      <c r="AD97" s="77">
        <f>+LN(base_des!AD97)</f>
        <v>4.0812024256216306</v>
      </c>
      <c r="AE97" s="77">
        <f>+LN(base_des!AE97)</f>
        <v>4.2282588943364496</v>
      </c>
      <c r="AF97" s="77">
        <f>+(base_des!AF97)</f>
        <v>-9.8286759642495927</v>
      </c>
      <c r="AG97" s="77">
        <f>+(base_des!AG97)</f>
        <v>-44.298623362242658</v>
      </c>
      <c r="AH97" s="77">
        <f>+-LN(-base_des!AH97)</f>
        <v>-11.906260244710744</v>
      </c>
      <c r="AI97" s="77">
        <f>+(base_des!AI97)</f>
        <v>-2.3381813702086949</v>
      </c>
      <c r="AJ97" s="18">
        <f>+LN(base_des!AJ97)</f>
        <v>4.6144081661901284</v>
      </c>
      <c r="AK97" s="77">
        <f>+(base_des!AK97)</f>
        <v>17.703560445358153</v>
      </c>
      <c r="AL97" s="77">
        <f>+LN(base_des!AL97)</f>
        <v>4.5392132789746436</v>
      </c>
      <c r="AM97" s="18">
        <f>+LN(base_des!AM97*100)</f>
        <v>4.4958859301270744</v>
      </c>
      <c r="AN97" s="77">
        <f>+base_des!AN97</f>
        <v>0.94310250651502392</v>
      </c>
      <c r="AO97" s="45">
        <f>+-LN(-base_des!AO97)</f>
        <v>-8.9646800784675698</v>
      </c>
      <c r="AP97" s="18">
        <f>+base_des!AP97</f>
        <v>15.811327294357918</v>
      </c>
      <c r="AQ97" s="18">
        <f>+base_des!AQ97</f>
        <v>32.944853239889021</v>
      </c>
      <c r="AR97" s="18">
        <f>LN(base_des!AR97)</f>
        <v>4.4408206778587518</v>
      </c>
      <c r="AS97" s="18">
        <f>+base_des!AS97</f>
        <v>71.927743986871519</v>
      </c>
      <c r="AT97" s="77">
        <f>+LN(base_des!AT97)</f>
        <v>5.2860241260242615</v>
      </c>
      <c r="AU97" s="77">
        <f>+base_des!AU97*100</f>
        <v>3.0445431471639361</v>
      </c>
      <c r="AV97" s="77">
        <f>+base_des!AV97*100</f>
        <v>2.904297013826862</v>
      </c>
      <c r="AW97" s="77">
        <f>+base_des!AW97</f>
        <v>18.239888350228973</v>
      </c>
      <c r="AX97" s="77">
        <f>+base_des!AX97</f>
        <v>43.895086668659559</v>
      </c>
      <c r="AY97" s="77">
        <f>+base_des!AY97*100</f>
        <v>-1.0337342538337637</v>
      </c>
      <c r="AZ97" s="77">
        <f>+base_des!AZ97*100</f>
        <v>-1.1668532261750477</v>
      </c>
      <c r="BA97" s="77">
        <f>+base_des!BA97*100</f>
        <v>0.94182977151286984</v>
      </c>
      <c r="BB97" s="77">
        <f>+base_des!BB97*100</f>
        <v>0.80871079917158584</v>
      </c>
      <c r="BC97" s="18">
        <f>+LN(base_des!BC97)</f>
        <v>4.8833102873783112</v>
      </c>
      <c r="BD97" s="18">
        <f>+LN(base_des!BD97)</f>
        <v>5.0222942725935145</v>
      </c>
    </row>
    <row r="98" spans="1:56" x14ac:dyDescent="0.25">
      <c r="A98" s="3">
        <v>43525</v>
      </c>
      <c r="B98" s="77">
        <f>+LN(base_des!B98)</f>
        <v>4.8128397566056496</v>
      </c>
      <c r="C98" s="77">
        <f>+LN(base_des!C98)</f>
        <v>4.9257326723883015</v>
      </c>
      <c r="D98" s="77">
        <f>+base_des!D98*100</f>
        <v>5.0241152934457078</v>
      </c>
      <c r="E98" s="77">
        <f>+base_des!E98*100</f>
        <v>0.51372345411535569</v>
      </c>
      <c r="F98" s="59">
        <f>+base_des!F98*100</f>
        <v>1.3912597168993512</v>
      </c>
      <c r="G98" s="77">
        <f>+LN(base_des!G98)</f>
        <v>4.4300261258348961</v>
      </c>
      <c r="H98" s="77">
        <f>+LN(base_des!H98)</f>
        <v>4.4618864912507465</v>
      </c>
      <c r="I98" s="77">
        <f>+LN(base_des!I98)</f>
        <v>4.6079742427280319</v>
      </c>
      <c r="J98" s="77">
        <f>+LN(base_des!J98)</f>
        <v>4.429178235271432</v>
      </c>
      <c r="K98" s="77">
        <f>+base_des!K98</f>
        <v>37.745822162608043</v>
      </c>
      <c r="L98" s="77">
        <f>+LN(base_des!L98)</f>
        <v>4.9193219989130075</v>
      </c>
      <c r="M98" s="77">
        <f>+base_des!M98</f>
        <v>18.719824780773415</v>
      </c>
      <c r="N98" s="77">
        <f>+LN(base_des!N98)</f>
        <v>5.2307139396243745</v>
      </c>
      <c r="O98" s="77">
        <f>+LN(base_des!O98)</f>
        <v>6.1095432926870279</v>
      </c>
      <c r="P98" s="77">
        <f>+LN(base_des!P98)</f>
        <v>5.8030052316815679</v>
      </c>
      <c r="Q98" s="77">
        <f>+base_des!Q98</f>
        <v>49.719182304303253</v>
      </c>
      <c r="R98" s="77">
        <f>+base_des!R98</f>
        <v>33.023966233724408</v>
      </c>
      <c r="S98" s="77">
        <f>+base_des!S98</f>
        <v>2.1052198781807441</v>
      </c>
      <c r="T98" s="77">
        <f>+base_des!T98</f>
        <v>63.605311185000616</v>
      </c>
      <c r="U98" s="18">
        <f>+(base_des!U98)</f>
        <v>73.939094828946537</v>
      </c>
      <c r="V98" s="77">
        <f>+base_des!V98*100</f>
        <v>-1.42763901997216</v>
      </c>
      <c r="W98" s="77">
        <f>+base_des!W98*100</f>
        <v>-2.4184809457652001</v>
      </c>
      <c r="X98" s="77">
        <f>+base_des!X98*100</f>
        <v>0.58708526696162888</v>
      </c>
      <c r="Y98" s="77">
        <f>+base_des!Y98</f>
        <v>22.175808126840387</v>
      </c>
      <c r="Z98" s="77">
        <f>+base_des!Z98</f>
        <v>40.234942607831137</v>
      </c>
      <c r="AA98" s="77">
        <f>+base_des!AA98</f>
        <v>5.7351551546640174</v>
      </c>
      <c r="AB98" s="77">
        <f>+LN(base_des!AB98*100)</f>
        <v>4.5541183316116776</v>
      </c>
      <c r="AC98" s="77">
        <f>+(base_des!AC98)</f>
        <v>0.96610409252230822</v>
      </c>
      <c r="AD98" s="77">
        <f>+LN(base_des!AD98)</f>
        <v>4.0210150509272662</v>
      </c>
      <c r="AE98" s="77">
        <f>+LN(base_des!AE98)</f>
        <v>4.1536118476827726</v>
      </c>
      <c r="AF98" s="77">
        <f>+(base_des!AF98)</f>
        <v>-10.235263942766212</v>
      </c>
      <c r="AG98" s="77">
        <f>+(base_des!AG98)</f>
        <v>-46.006833128621423</v>
      </c>
      <c r="AH98" s="77">
        <f>+-LN(-base_des!AH98)</f>
        <v>-11.93483738968059</v>
      </c>
      <c r="AI98" s="77">
        <f>+(base_des!AI98)</f>
        <v>-2.5303758220741783</v>
      </c>
      <c r="AJ98" s="18">
        <f>+LN(base_des!AJ98)</f>
        <v>4.6101162076465121</v>
      </c>
      <c r="AK98" s="77">
        <f>+(base_des!AK98)</f>
        <v>18.059134480990753</v>
      </c>
      <c r="AL98" s="77">
        <f>+LN(base_des!AL98)</f>
        <v>4.5412384311551914</v>
      </c>
      <c r="AM98" s="18">
        <f>+LN(base_des!AM98*100)</f>
        <v>4.4929614705811787</v>
      </c>
      <c r="AN98" s="77">
        <f>+base_des!AN98</f>
        <v>0.94161388654158029</v>
      </c>
      <c r="AO98" s="45">
        <f>+-LN(-base_des!AO98)</f>
        <v>-9.0344152959309234</v>
      </c>
      <c r="AP98" s="18">
        <f>+base_des!AP98</f>
        <v>15.906683105563884</v>
      </c>
      <c r="AQ98" s="18">
        <f>+base_des!AQ98</f>
        <v>32.993852892046192</v>
      </c>
      <c r="AR98" s="18">
        <f>LN(base_des!AR98)</f>
        <v>4.4347080419186664</v>
      </c>
      <c r="AS98" s="18">
        <f>+base_des!AS98</f>
        <v>72.765337234365333</v>
      </c>
      <c r="AT98" s="77">
        <f>+LN(base_des!AT98)</f>
        <v>5.2654112498686292</v>
      </c>
      <c r="AU98" s="77">
        <f>+base_des!AU98*100</f>
        <v>2.6640076132249835</v>
      </c>
      <c r="AV98" s="77">
        <f>+base_des!AV98*100</f>
        <v>2.912986899198855</v>
      </c>
      <c r="AW98" s="77">
        <f>+base_des!AW98</f>
        <v>18.635374511994648</v>
      </c>
      <c r="AX98" s="77">
        <f>+base_des!AX98</f>
        <v>44.877918365511697</v>
      </c>
      <c r="AY98" s="77">
        <f>+base_des!AY98*100</f>
        <v>-1.5925561972395661</v>
      </c>
      <c r="AZ98" s="77">
        <f>+base_des!AZ98*100</f>
        <v>-1.336059890871196</v>
      </c>
      <c r="BA98" s="77">
        <f>+base_des!BA98*100</f>
        <v>0.34270260193227653</v>
      </c>
      <c r="BB98" s="77">
        <f>+base_des!BB98*100</f>
        <v>0.59919890830064659</v>
      </c>
      <c r="BC98" s="18">
        <f>+LN(base_des!BC98)</f>
        <v>4.7979140641278644</v>
      </c>
      <c r="BD98" s="18">
        <f>+LN(base_des!BD98)</f>
        <v>4.9883308742305399</v>
      </c>
    </row>
    <row r="99" spans="1:56" x14ac:dyDescent="0.25">
      <c r="A99" s="3">
        <v>43617</v>
      </c>
      <c r="B99" s="77">
        <f>+LN(base_des!B99)</f>
        <v>4.8407170089695057</v>
      </c>
      <c r="C99" s="77">
        <f>+LN(base_des!C99)</f>
        <v>4.958321539283836</v>
      </c>
      <c r="D99" s="77">
        <f>+base_des!D99*100</f>
        <v>4.6733193487288549</v>
      </c>
      <c r="E99" s="77">
        <f>+base_des!E99*100</f>
        <v>0.58529665390016916</v>
      </c>
      <c r="F99" s="59">
        <f>+base_des!F99*100</f>
        <v>1.1517968868746786</v>
      </c>
      <c r="G99" s="77">
        <f>+LN(base_des!G99)</f>
        <v>4.39685703133188</v>
      </c>
      <c r="H99" s="77">
        <f>+LN(base_des!H99)</f>
        <v>4.4787406645559216</v>
      </c>
      <c r="I99" s="77">
        <f>+LN(base_des!I99)</f>
        <v>4.6402250706363093</v>
      </c>
      <c r="J99" s="77">
        <f>+LN(base_des!J99)</f>
        <v>4.4637856679267465</v>
      </c>
      <c r="K99" s="77">
        <f>+base_des!K99</f>
        <v>38.243426837311169</v>
      </c>
      <c r="L99" s="77">
        <f>+LN(base_des!L99)</f>
        <v>4.9344517235193788</v>
      </c>
      <c r="M99" s="77">
        <f>+base_des!M99</f>
        <v>18.825785123207684</v>
      </c>
      <c r="N99" s="77">
        <f>+LN(base_des!N99)</f>
        <v>5.2261782200435052</v>
      </c>
      <c r="O99" s="77">
        <f>+LN(base_des!O99)</f>
        <v>6.1309126695306828</v>
      </c>
      <c r="P99" s="77">
        <f>+LN(base_des!P99)</f>
        <v>5.8064998241656012</v>
      </c>
      <c r="Q99" s="77">
        <f>+base_des!Q99</f>
        <v>49.651168869347792</v>
      </c>
      <c r="R99" s="77">
        <f>+base_des!R99</f>
        <v>33.06757450345242</v>
      </c>
      <c r="S99" s="77">
        <f>+base_des!S99</f>
        <v>2.197962130919922</v>
      </c>
      <c r="T99" s="77">
        <f>+base_des!T99</f>
        <v>63.471250926843666</v>
      </c>
      <c r="U99" s="18">
        <f>+(base_des!U99)</f>
        <v>74.618466159437475</v>
      </c>
      <c r="V99" s="77">
        <f>+base_des!V99*100</f>
        <v>-1.5673486840453776</v>
      </c>
      <c r="W99" s="77">
        <f>+base_des!W99*100</f>
        <v>-2.4559468850463784</v>
      </c>
      <c r="X99" s="77">
        <f>+base_des!X99*100</f>
        <v>0.61312912206579195</v>
      </c>
      <c r="Y99" s="77">
        <f>+base_des!Y99</f>
        <v>22.363985546578494</v>
      </c>
      <c r="Z99" s="77">
        <f>+base_des!Z99</f>
        <v>41.346021644526651</v>
      </c>
      <c r="AA99" s="77">
        <f>+base_des!AA99</f>
        <v>5.7917430925854578</v>
      </c>
      <c r="AB99" s="77">
        <f>+LN(base_des!AB99*100)</f>
        <v>4.5534989437461135</v>
      </c>
      <c r="AC99" s="77">
        <f>+(base_des!AC99)</f>
        <v>0.9712516358042661</v>
      </c>
      <c r="AD99" s="77">
        <f>+LN(base_des!AD99)</f>
        <v>4.1349301316630029</v>
      </c>
      <c r="AE99" s="77">
        <f>+LN(base_des!AE99)</f>
        <v>4.2163749958350412</v>
      </c>
      <c r="AF99" s="77">
        <f>+(base_des!AF99)</f>
        <v>-10.339901660288843</v>
      </c>
      <c r="AG99" s="77">
        <f>+(base_des!AG99)</f>
        <v>-47.181440300462071</v>
      </c>
      <c r="AH99" s="77">
        <f>+-LN(-base_des!AH99)</f>
        <v>-11.937665937136661</v>
      </c>
      <c r="AI99" s="77">
        <f>+(base_des!AI99)</f>
        <v>-2.594979216525414</v>
      </c>
      <c r="AJ99" s="18">
        <f>+LN(base_des!AJ99)</f>
        <v>4.65026160312431</v>
      </c>
      <c r="AK99" s="77">
        <f>+(base_des!AK99)</f>
        <v>18.982036097948157</v>
      </c>
      <c r="AL99" s="77">
        <f>+LN(base_des!AL99)</f>
        <v>4.5447090223204265</v>
      </c>
      <c r="AM99" s="18">
        <f>+LN(base_des!AM99*100)</f>
        <v>4.4917386982835437</v>
      </c>
      <c r="AN99" s="77">
        <f>+base_des!AN99</f>
        <v>0.94597099865182865</v>
      </c>
      <c r="AO99" s="45">
        <f>+-LN(-base_des!AO99)</f>
        <v>-9.0372438433869942</v>
      </c>
      <c r="AP99" s="18">
        <f>+base_des!AP99</f>
        <v>16.016598266022118</v>
      </c>
      <c r="AQ99" s="18">
        <f>+base_des!AQ99</f>
        <v>32.767364971722571</v>
      </c>
      <c r="AR99" s="18">
        <f>LN(base_des!AR99)</f>
        <v>4.4213395411363807</v>
      </c>
      <c r="AS99" s="18">
        <f>+base_des!AS99</f>
        <v>73.499803961517898</v>
      </c>
      <c r="AT99" s="77">
        <f>+LN(base_des!AT99)</f>
        <v>5.2242459803268453</v>
      </c>
      <c r="AU99" s="77">
        <f>+base_des!AU99*100</f>
        <v>2.6864293543970907</v>
      </c>
      <c r="AV99" s="77">
        <f>+base_des!AV99*100</f>
        <v>2.8024662774389419</v>
      </c>
      <c r="AW99" s="77">
        <f>+base_des!AW99</f>
        <v>18.365454441278395</v>
      </c>
      <c r="AX99" s="77">
        <f>+base_des!AX99</f>
        <v>45.393319579792561</v>
      </c>
      <c r="AY99" s="77">
        <f>+base_des!AY99*100</f>
        <v>-1.5375496702132743</v>
      </c>
      <c r="AZ99" s="77">
        <f>+base_des!AZ99*100</f>
        <v>-1.4179155196959072</v>
      </c>
      <c r="BA99" s="77">
        <f>+base_des!BA99*100</f>
        <v>0.31966113347579039</v>
      </c>
      <c r="BB99" s="77">
        <f>+base_des!BB99*100</f>
        <v>0.43929528399315743</v>
      </c>
      <c r="BC99" s="18">
        <f>+LN(base_des!BC99)</f>
        <v>4.6438527366064095</v>
      </c>
      <c r="BD99" s="18">
        <f>+LN(base_des!BD99)</f>
        <v>4.987042401078865</v>
      </c>
    </row>
    <row r="100" spans="1:56" x14ac:dyDescent="0.25">
      <c r="A100" s="3">
        <v>43709</v>
      </c>
      <c r="B100" s="77">
        <f>+LN(base_des!B100)</f>
        <v>4.8561100355111009</v>
      </c>
      <c r="C100" s="77">
        <f>+LN(base_des!C100)</f>
        <v>4.9849573285431852</v>
      </c>
      <c r="D100" s="77">
        <f>+base_des!D100*100</f>
        <v>4.248279213323336</v>
      </c>
      <c r="E100" s="77">
        <f>+base_des!E100*100</f>
        <v>0.30169081861828317</v>
      </c>
      <c r="F100" s="59">
        <f>+base_des!F100*100</f>
        <v>0.65147782653618425</v>
      </c>
      <c r="G100" s="77">
        <f>+LN(base_des!G100)</f>
        <v>4.3851695985130341</v>
      </c>
      <c r="H100" s="77">
        <f>+LN(base_des!H100)</f>
        <v>4.4483122261367445</v>
      </c>
      <c r="I100" s="77">
        <f>+LN(base_des!I100)</f>
        <v>4.5953161178109321</v>
      </c>
      <c r="J100" s="77">
        <f>+LN(base_des!J100)</f>
        <v>4.4051127329466295</v>
      </c>
      <c r="K100" s="77">
        <f>+base_des!K100</f>
        <v>38.609018780511697</v>
      </c>
      <c r="L100" s="77">
        <f>+LN(base_des!L100)</f>
        <v>4.946094463725963</v>
      </c>
      <c r="M100" s="77">
        <f>+base_des!M100</f>
        <v>18.847739000841596</v>
      </c>
      <c r="N100" s="77">
        <f>+LN(base_des!N100)</f>
        <v>5.2244469980783395</v>
      </c>
      <c r="O100" s="77">
        <f>+LN(base_des!O100)</f>
        <v>6.1476540150060659</v>
      </c>
      <c r="P100" s="77">
        <f>+LN(base_des!P100)</f>
        <v>5.6612551741131831</v>
      </c>
      <c r="Q100" s="77">
        <f>+base_des!Q100</f>
        <v>50.239684383008701</v>
      </c>
      <c r="R100" s="77">
        <f>+base_des!R100</f>
        <v>33.475767896416556</v>
      </c>
      <c r="S100" s="77">
        <f>+base_des!S100</f>
        <v>2.3057227834899505</v>
      </c>
      <c r="T100" s="77">
        <f>+base_des!T100</f>
        <v>63.244058044326067</v>
      </c>
      <c r="U100" s="18">
        <f>+(base_des!U100)</f>
        <v>75.764863961861067</v>
      </c>
      <c r="V100" s="77">
        <f>+base_des!V100*100</f>
        <v>-2.0434314201924764</v>
      </c>
      <c r="W100" s="77">
        <f>+base_des!W100*100</f>
        <v>-2.8475749100343561</v>
      </c>
      <c r="X100" s="77">
        <f>+base_des!X100*100</f>
        <v>0.39914122973647714</v>
      </c>
      <c r="Y100" s="77">
        <f>+base_des!Y100</f>
        <v>22.547993913905628</v>
      </c>
      <c r="Z100" s="77">
        <f>+base_des!Z100</f>
        <v>42.277182317028362</v>
      </c>
      <c r="AA100" s="77">
        <f>+base_des!AA100</f>
        <v>5.8441507998276991</v>
      </c>
      <c r="AB100" s="77">
        <f>+LN(base_des!AB100*100)</f>
        <v>4.5512194923791105</v>
      </c>
      <c r="AC100" s="77">
        <f>+(base_des!AC100)</f>
        <v>0.97476648184920123</v>
      </c>
      <c r="AD100" s="77">
        <f>+LN(base_des!AD100)</f>
        <v>4.0305464378921894</v>
      </c>
      <c r="AE100" s="77">
        <f>+LN(base_des!AE100)</f>
        <v>4.1143456681737298</v>
      </c>
      <c r="AF100" s="77">
        <f>+(base_des!AF100)</f>
        <v>-10.026198444821089</v>
      </c>
      <c r="AG100" s="77">
        <f>+(base_des!AG100)</f>
        <v>-47.578387656630127</v>
      </c>
      <c r="AH100" s="77">
        <f>+-LN(-base_des!AH100)</f>
        <v>-11.929932175313134</v>
      </c>
      <c r="AI100" s="77">
        <f>+(base_des!AI100)</f>
        <v>-2.5253144217749837</v>
      </c>
      <c r="AJ100" s="18">
        <f>+LN(base_des!AJ100)</f>
        <v>4.6264652371856467</v>
      </c>
      <c r="AK100" s="77">
        <f>+(base_des!AK100)</f>
        <v>19.72918840312273</v>
      </c>
      <c r="AL100" s="77">
        <f>+LN(base_des!AL100)</f>
        <v>4.5545161380937014</v>
      </c>
      <c r="AM100" s="18">
        <f>+LN(base_des!AM100*100)</f>
        <v>4.4975042986644951</v>
      </c>
      <c r="AN100" s="77">
        <f>+base_des!AN100</f>
        <v>0.95668552945103813</v>
      </c>
      <c r="AO100" s="45">
        <f>+-LN(-base_des!AO100)</f>
        <v>-8.9939191364607645</v>
      </c>
      <c r="AP100" s="18">
        <f>+base_des!AP100</f>
        <v>16.083160475714617</v>
      </c>
      <c r="AQ100" s="18">
        <f>+base_des!AQ100</f>
        <v>28.200857444653948</v>
      </c>
      <c r="AR100" s="18">
        <f>LN(base_des!AR100)</f>
        <v>4.4102358562490673</v>
      </c>
      <c r="AS100" s="18">
        <f>+base_des!AS100</f>
        <v>74.35564479311418</v>
      </c>
      <c r="AT100" s="77">
        <f>+LN(base_des!AT100)</f>
        <v>5.185049109806056</v>
      </c>
      <c r="AU100" s="77">
        <f>+base_des!AU100*100</f>
        <v>2.185172235010735</v>
      </c>
      <c r="AV100" s="77">
        <f>+base_des!AV100*100</f>
        <v>2.6128475517195882</v>
      </c>
      <c r="AW100" s="77">
        <f>+base_des!AW100</f>
        <v>18.185945241080898</v>
      </c>
      <c r="AX100" s="77">
        <f>+base_des!AX100</f>
        <v>45.775243480831286</v>
      </c>
      <c r="AY100" s="77">
        <f>+base_des!AY100*100</f>
        <v>-1.7636641232147741</v>
      </c>
      <c r="AZ100" s="77">
        <f>+base_des!AZ100*100</f>
        <v>-1.3375836051353549</v>
      </c>
      <c r="BA100" s="77">
        <f>+base_des!BA100*100</f>
        <v>2.2158073911771048E-2</v>
      </c>
      <c r="BB100" s="77">
        <f>+base_des!BB100*100</f>
        <v>0.44823859199119021</v>
      </c>
      <c r="BC100" s="18">
        <f>+LN(base_des!BC100)</f>
        <v>4.4991414336418396</v>
      </c>
      <c r="BD100" s="18">
        <f>+LN(base_des!BD100)</f>
        <v>4.9437572216754138</v>
      </c>
    </row>
    <row r="101" spans="1:56" s="18" customFormat="1" x14ac:dyDescent="0.25">
      <c r="A101" s="21">
        <v>43800</v>
      </c>
      <c r="B101" s="77">
        <f>+LN(base_des!B101)</f>
        <v>4.8737529557139707</v>
      </c>
      <c r="C101" s="77">
        <f>+LN(base_des!C101)</f>
        <v>5.0030781909070043</v>
      </c>
      <c r="D101" s="77">
        <f>+base_des!D101*100</f>
        <v>4.3382224345892118</v>
      </c>
      <c r="E101" s="77">
        <f>+base_des!E101*100</f>
        <v>0.83510317533007639</v>
      </c>
      <c r="F101" s="59">
        <f>+base_des!F101*100</f>
        <v>0.59671473061859714</v>
      </c>
      <c r="G101" s="77">
        <f>+LN(base_des!G101)</f>
        <v>4.3887904293865914</v>
      </c>
      <c r="H101" s="77">
        <f>+LN(base_des!H101)</f>
        <v>4.4577362415720474</v>
      </c>
      <c r="I101" s="77">
        <f>+LN(base_des!I101)</f>
        <v>4.6009560644080656</v>
      </c>
      <c r="J101" s="77">
        <f>+LN(base_des!J101)</f>
        <v>4.4095039282334509</v>
      </c>
      <c r="K101" s="77">
        <f>+base_des!K101</f>
        <v>38.126628416838429</v>
      </c>
      <c r="L101" s="77">
        <f>+LN(base_des!L101)</f>
        <v>4.9568969076427756</v>
      </c>
      <c r="M101" s="77">
        <f>+base_des!M101</f>
        <v>18.809245311979026</v>
      </c>
      <c r="N101" s="77">
        <f>+LN(base_des!N101)</f>
        <v>5.2633161824377046</v>
      </c>
      <c r="O101" s="77">
        <f>+LN(base_des!O101)</f>
        <v>6.1508259672918051</v>
      </c>
      <c r="P101" s="77">
        <f>+LN(base_des!P101)</f>
        <v>5.7665361801279529</v>
      </c>
      <c r="Q101" s="77">
        <f>+base_des!Q101</f>
        <v>50.559713372958349</v>
      </c>
      <c r="R101" s="77">
        <f>+base_des!R101</f>
        <v>33.447590414497519</v>
      </c>
      <c r="S101" s="77">
        <f>+base_des!S101</f>
        <v>2.161638912340845</v>
      </c>
      <c r="T101" s="77">
        <f>+base_des!T101</f>
        <v>63.080489076896342</v>
      </c>
      <c r="U101" s="18">
        <f>+(base_des!U101)</f>
        <v>74.709409084022468</v>
      </c>
      <c r="V101" s="77">
        <f>+base_des!V101*100</f>
        <v>-1.2347920484349073</v>
      </c>
      <c r="W101" s="77">
        <f>+base_des!W101*100</f>
        <v>-2.1353878724215791</v>
      </c>
      <c r="X101" s="77">
        <f>+base_des!X101*100</f>
        <v>1.0068535400795775</v>
      </c>
      <c r="Y101" s="77">
        <f>+base_des!Y101</f>
        <v>22.847201066285859</v>
      </c>
      <c r="Z101" s="77">
        <f>+base_des!Z101</f>
        <v>42.91339273091134</v>
      </c>
      <c r="AA101" s="77">
        <f>+base_des!AA101</f>
        <v>5.8380064539796539</v>
      </c>
      <c r="AB101" s="77">
        <f>+LN(base_des!AB101*100)</f>
        <v>4.541428392739018</v>
      </c>
      <c r="AC101" s="77">
        <f>+(base_des!AC101)</f>
        <v>0.97103028352915444</v>
      </c>
      <c r="AD101" s="77">
        <f>+LN(base_des!AD101)</f>
        <v>4.027042165858882</v>
      </c>
      <c r="AE101" s="77">
        <f>+LN(base_des!AE101)</f>
        <v>4.1135551381264408</v>
      </c>
      <c r="AF101" s="77">
        <f>+(base_des!AF101)</f>
        <v>-9.4074874618791995</v>
      </c>
      <c r="AG101" s="77">
        <f>+(base_des!AG101)</f>
        <v>-48.884914336855999</v>
      </c>
      <c r="AH101" s="77">
        <f>+-LN(-base_des!AH101)</f>
        <v>-11.949953412261381</v>
      </c>
      <c r="AI101" s="77">
        <f>+(base_des!AI101)</f>
        <v>-2.3634279149149333</v>
      </c>
      <c r="AJ101" s="18">
        <f>+LN(base_des!AJ101)</f>
        <v>4.6235305096037411</v>
      </c>
      <c r="AK101" s="77">
        <f>+(base_des!AK101)</f>
        <v>20.066191664625492</v>
      </c>
      <c r="AL101" s="77">
        <f>+LN(base_des!AL101)</f>
        <v>4.5566310146026243</v>
      </c>
      <c r="AM101" s="18">
        <f>+LN(base_des!AM101*100)</f>
        <v>4.4959157783384445</v>
      </c>
      <c r="AN101" s="77">
        <f>+base_des!AN101</f>
        <v>0.96010039537573655</v>
      </c>
      <c r="AO101" s="45">
        <f>+-LN(-base_des!AO101)</f>
        <v>-8.920597635135822</v>
      </c>
      <c r="AP101" s="18">
        <f>+base_des!AP101</f>
        <v>16.131199331838484</v>
      </c>
      <c r="AQ101" s="18">
        <f>+base_des!AQ101</f>
        <v>30.987498503588558</v>
      </c>
      <c r="AR101" s="18">
        <f>LN(base_des!AR101)</f>
        <v>4.4001742573532336</v>
      </c>
      <c r="AS101" s="18">
        <f>+base_des!AS101</f>
        <v>74.759546873273138</v>
      </c>
      <c r="AT101" s="77">
        <f>+LN(base_des!AT101)</f>
        <v>5.1771121564042</v>
      </c>
      <c r="AU101" s="77">
        <f>+base_des!AU101*100</f>
        <v>2.6761528098051657</v>
      </c>
      <c r="AV101" s="77">
        <f>+base_des!AV101*100</f>
        <v>3.0221992195898939</v>
      </c>
      <c r="AW101" s="77">
        <f>+base_des!AW101</f>
        <v>18.728792508925292</v>
      </c>
      <c r="AX101" s="77">
        <f>+base_des!AX101</f>
        <v>45.491271242205777</v>
      </c>
      <c r="AY101" s="77">
        <f>+base_des!AY101*100</f>
        <v>-0.99093323925688104</v>
      </c>
      <c r="AZ101" s="77">
        <f>+base_des!AZ101*100</f>
        <v>-0.64987537105384918</v>
      </c>
      <c r="BA101" s="77">
        <f>+base_des!BA101*100</f>
        <v>0.78077107092568987</v>
      </c>
      <c r="BB101" s="77">
        <f>+base_des!BB101*100</f>
        <v>1.1218289391287217</v>
      </c>
      <c r="BC101" s="18">
        <f>+LN(base_des!BC101)</f>
        <v>4.4137128428731165</v>
      </c>
      <c r="BD101" s="18">
        <f>+LN(base_des!BD101)</f>
        <v>4.9546403144684836</v>
      </c>
    </row>
    <row r="102" spans="1:56" x14ac:dyDescent="0.25">
      <c r="A102" s="35">
        <v>43891</v>
      </c>
      <c r="B102" s="77">
        <f>+LN(base_des!B102)</f>
        <v>4.8947055089132467</v>
      </c>
      <c r="C102" s="77">
        <f>+LN(base_des!C102)</f>
        <v>5.0292135884781484</v>
      </c>
      <c r="D102" s="77">
        <f>+base_des!D102*100</f>
        <v>4.8458848669056698</v>
      </c>
      <c r="E102" s="77">
        <f>+base_des!E102*100</f>
        <v>1.3260466861849673</v>
      </c>
      <c r="F102" s="59">
        <f>+base_des!F102*100</f>
        <v>0.7422773558350082</v>
      </c>
      <c r="G102" s="77">
        <f>+LN(base_des!G102)</f>
        <v>4.3816908942284085</v>
      </c>
      <c r="H102" s="77">
        <f>+LN(base_des!H102)</f>
        <v>4.3165421562983113</v>
      </c>
      <c r="I102" s="77">
        <f>+LN(base_des!I102)</f>
        <v>4.5134225230931699</v>
      </c>
      <c r="J102" s="77">
        <f>+LN(base_des!J102)</f>
        <v>4.1954410882240367</v>
      </c>
      <c r="K102" s="77">
        <f>+base_des!K102</f>
        <v>37.536825996296322</v>
      </c>
      <c r="L102" s="77">
        <f>+LN(base_des!L102)</f>
        <v>4.9570079512141261</v>
      </c>
      <c r="M102" s="77">
        <f>+base_des!M102</f>
        <v>18.631432752855297</v>
      </c>
      <c r="N102" s="77">
        <f>+LN(base_des!N102)</f>
        <v>5.2741785017172722</v>
      </c>
      <c r="O102" s="77">
        <f>+LN(base_des!O102)</f>
        <v>6.1750946798119921</v>
      </c>
      <c r="P102" s="77">
        <f>+LN(base_des!P102)</f>
        <v>5.8405316074450271</v>
      </c>
      <c r="Q102" s="77">
        <f>+base_des!Q102</f>
        <v>52.397912933337935</v>
      </c>
      <c r="R102" s="77">
        <f>+base_des!R102</f>
        <v>35.22812436393766</v>
      </c>
      <c r="S102" s="77">
        <f>+base_des!S102</f>
        <v>2.4914383826094939</v>
      </c>
      <c r="T102" s="77">
        <f>+base_des!T102</f>
        <v>62.836514158286697</v>
      </c>
      <c r="U102" s="18">
        <f>+(base_des!U102)</f>
        <v>75.331927668375528</v>
      </c>
      <c r="V102" s="77">
        <f>+base_des!V102*100</f>
        <v>-0.61423715034900628</v>
      </c>
      <c r="W102" s="77">
        <f>+base_des!W102*100</f>
        <v>-1.479526932030284</v>
      </c>
      <c r="X102" s="77">
        <f>+base_des!X102*100</f>
        <v>1.7146780162123454</v>
      </c>
      <c r="Y102" s="77">
        <f>+base_des!Y102</f>
        <v>23.319236648685411</v>
      </c>
      <c r="Z102" s="77">
        <f>+base_des!Z102</f>
        <v>44.334096682259833</v>
      </c>
      <c r="AA102" s="77">
        <f>+base_des!AA102</f>
        <v>5.7149906712063032</v>
      </c>
      <c r="AB102" s="77">
        <f>+LN(base_des!AB102*100)</f>
        <v>4.5420772173876172</v>
      </c>
      <c r="AC102" s="77">
        <f>+(base_des!AC102)</f>
        <v>0.96728230162043627</v>
      </c>
      <c r="AD102" s="77">
        <f>+LN(base_des!AD102)</f>
        <v>3.7025107283181762</v>
      </c>
      <c r="AE102" s="77">
        <f>+LN(base_des!AE102)</f>
        <v>3.9049545539339579</v>
      </c>
      <c r="AF102" s="77">
        <f>+(base_des!AF102)</f>
        <v>-8.5321976651127116</v>
      </c>
      <c r="AG102" s="77">
        <f>+(base_des!AG102)</f>
        <v>-47.516298610519627</v>
      </c>
      <c r="AH102" s="77">
        <f>+-LN(-base_des!AH102)</f>
        <v>-11.898899271445689</v>
      </c>
      <c r="AI102" s="77">
        <f>+(base_des!AI102)</f>
        <v>-2.0884179631236446</v>
      </c>
      <c r="AJ102" s="18">
        <f>+LN(base_des!AJ102)</f>
        <v>4.5663322266924142</v>
      </c>
      <c r="AK102" s="77">
        <f>+(base_des!AK102)</f>
        <v>21.014860033574418</v>
      </c>
      <c r="AL102" s="77">
        <f>+LN(base_des!AL102)</f>
        <v>4.5651818975367622</v>
      </c>
      <c r="AM102" s="18">
        <f>+LN(base_des!AM102*100)</f>
        <v>4.5006143780299794</v>
      </c>
      <c r="AN102" s="77">
        <f>+base_des!AN102</f>
        <v>0.96134203287510434</v>
      </c>
      <c r="AO102" s="45">
        <f>+-LN(-base_des!AO102)</f>
        <v>-8.7742333145158042</v>
      </c>
      <c r="AP102" s="18">
        <f>+base_des!AP102</f>
        <v>16.114883292212749</v>
      </c>
      <c r="AQ102" s="18">
        <f>+base_des!AQ102</f>
        <v>33.34666943088375</v>
      </c>
      <c r="AR102" s="18">
        <f>LN(base_des!AR102)</f>
        <v>4.3881092885033919</v>
      </c>
      <c r="AS102" s="18">
        <f>+base_des!AS102</f>
        <v>75.104747901081438</v>
      </c>
      <c r="AT102" s="77">
        <f>+LN(base_des!AT102)</f>
        <v>5.4351311626299816</v>
      </c>
      <c r="AU102" s="77">
        <f>+base_des!AU102*100</f>
        <v>3.391893313065919</v>
      </c>
      <c r="AV102" s="77">
        <f>+base_des!AV102*100</f>
        <v>3.2009553637992294</v>
      </c>
      <c r="AW102" s="77">
        <f>+base_des!AW102</f>
        <v>18.92033766526756</v>
      </c>
      <c r="AX102" s="77">
        <f>+base_des!AX102</f>
        <v>46.575666049646379</v>
      </c>
      <c r="AY102" s="77">
        <f>+base_des!AY102*100</f>
        <v>-0.95950647694608671</v>
      </c>
      <c r="AZ102" s="77">
        <f>+base_des!AZ102*100</f>
        <v>-1.1456216524292901</v>
      </c>
      <c r="BA102" s="77">
        <f>+base_des!BA102*100</f>
        <v>1.3337227720657707</v>
      </c>
      <c r="BB102" s="77">
        <f>+base_des!BB102*100</f>
        <v>1.1476075965825672</v>
      </c>
      <c r="BC102" s="18">
        <f>+LN(base_des!BC102)</f>
        <v>4.8270542367720957</v>
      </c>
      <c r="BD102" s="18">
        <f>+LN(base_des!BD102)</f>
        <v>4.8784800401763659</v>
      </c>
    </row>
    <row r="103" spans="1:56" x14ac:dyDescent="0.25">
      <c r="A103" s="35">
        <v>43983</v>
      </c>
      <c r="B103" s="77">
        <f>+LN(base_des!B103)</f>
        <v>4.9422573798733689</v>
      </c>
      <c r="C103" s="77">
        <f>+LN(base_des!C103)</f>
        <v>5.1054256005620591</v>
      </c>
      <c r="D103" s="77">
        <f>+base_des!D103*100</f>
        <v>3.9359515212902929</v>
      </c>
      <c r="E103" s="77">
        <f>+base_des!E103*100</f>
        <v>1.5482887226882847</v>
      </c>
      <c r="F103" s="59">
        <f>+base_des!F103*100</f>
        <v>1.3116460406910058</v>
      </c>
      <c r="G103" s="77">
        <f>+LN(base_des!G103)</f>
        <v>4.3631601428506359</v>
      </c>
      <c r="H103" s="77">
        <f>+LN(base_des!H103)</f>
        <v>4.1552879254129564</v>
      </c>
      <c r="I103" s="77">
        <f>+LN(base_des!I103)</f>
        <v>4.3155695076848222</v>
      </c>
      <c r="J103" s="77">
        <f>+LN(base_des!J103)</f>
        <v>3.9341258891756623</v>
      </c>
      <c r="K103" s="77">
        <f>+base_des!K103</f>
        <v>35.910470489578913</v>
      </c>
      <c r="L103" s="77">
        <f>+LN(base_des!L103)</f>
        <v>4.9513968239193638</v>
      </c>
      <c r="M103" s="77">
        <f>+base_des!M103</f>
        <v>19.207626099174135</v>
      </c>
      <c r="N103" s="77">
        <f>+LN(base_des!N103)</f>
        <v>5.331480708339531</v>
      </c>
      <c r="O103" s="77">
        <f>+LN(base_des!O103)</f>
        <v>6.2064452461984754</v>
      </c>
      <c r="P103" s="77">
        <f>+LN(base_des!P103)</f>
        <v>5.8639479043404323</v>
      </c>
      <c r="Q103" s="77">
        <f>+base_des!Q103</f>
        <v>55.939990748226109</v>
      </c>
      <c r="R103" s="77">
        <f>+base_des!R103</f>
        <v>40.452756103194702</v>
      </c>
      <c r="S103" s="77">
        <f>+base_des!S103</f>
        <v>2.3307620124560549</v>
      </c>
      <c r="T103" s="77">
        <f>+base_des!T103</f>
        <v>62.252728464970986</v>
      </c>
      <c r="U103" s="18">
        <f>+(base_des!U103)</f>
        <v>76.473307858192229</v>
      </c>
      <c r="V103" s="77">
        <f>+base_des!V103*100</f>
        <v>-0.68951721926053811</v>
      </c>
      <c r="W103" s="77">
        <f>+base_des!W103*100</f>
        <v>-1.5038131970025237</v>
      </c>
      <c r="X103" s="77">
        <f>+base_des!X103*100</f>
        <v>1.6672785739817342</v>
      </c>
      <c r="Y103" s="77">
        <f>+base_des!Y103</f>
        <v>27.527382823360487</v>
      </c>
      <c r="Z103" s="77">
        <f>+base_des!Z103</f>
        <v>50.178149009574277</v>
      </c>
      <c r="AA103" s="77">
        <f>+base_des!AA103</f>
        <v>5.5176930180410215</v>
      </c>
      <c r="AB103" s="77">
        <f>+LN(base_des!AB103*100)</f>
        <v>4.5636792967046249</v>
      </c>
      <c r="AC103" s="77">
        <f>+(base_des!AC103)</f>
        <v>0.99342863646492552</v>
      </c>
      <c r="AD103" s="77">
        <f>+LN(base_des!AD103)</f>
        <v>3.1640698464253125</v>
      </c>
      <c r="AE103" s="77">
        <f>+LN(base_des!AE103)</f>
        <v>3.4951789473463992</v>
      </c>
      <c r="AF103" s="77">
        <f>+(base_des!AF103)</f>
        <v>-8.6220908152795381</v>
      </c>
      <c r="AG103" s="77">
        <f>+(base_des!AG103)</f>
        <v>-52.375272772260807</v>
      </c>
      <c r="AH103" s="77">
        <f>+-LN(-base_des!AH103)</f>
        <v>-11.92569668909581</v>
      </c>
      <c r="AI103" s="77">
        <f>+(base_des!AI103)</f>
        <v>-1.7021963650984764</v>
      </c>
      <c r="AJ103" s="18">
        <f>+LN(base_des!AJ103)</f>
        <v>4.4424024574428644</v>
      </c>
      <c r="AK103" s="77">
        <f>+(base_des!AK103)</f>
        <v>22.650766186213787</v>
      </c>
      <c r="AL103" s="77">
        <f>+LN(base_des!AL103)</f>
        <v>4.6664998153220694</v>
      </c>
      <c r="AM103" s="18">
        <f>+LN(base_des!AM103*100)</f>
        <v>4.5978575517773166</v>
      </c>
      <c r="AN103" s="77">
        <f>+base_des!AN103</f>
        <v>1.0644285020841531</v>
      </c>
      <c r="AO103" s="45">
        <f>+-LN(-base_des!AO103)</f>
        <v>-8.4991814994493637</v>
      </c>
      <c r="AP103" s="18">
        <f>+base_des!AP103</f>
        <v>16.726359416236221</v>
      </c>
      <c r="AQ103" s="18">
        <f>+base_des!AQ103</f>
        <v>35.853995429396548</v>
      </c>
      <c r="AR103" s="18">
        <f>LN(base_des!AR103)</f>
        <v>4.3797239054804056</v>
      </c>
      <c r="AS103" s="18">
        <f>+base_des!AS103</f>
        <v>75.518070532396251</v>
      </c>
      <c r="AT103" s="77">
        <f>+LN(base_des!AT103)</f>
        <v>5.8208747688929234</v>
      </c>
      <c r="AU103" s="77">
        <f>+base_des!AU103*100</f>
        <v>3.4286497031354557</v>
      </c>
      <c r="AV103" s="77">
        <f>+base_des!AV103*100</f>
        <v>4.7203806728276065</v>
      </c>
      <c r="AW103" s="77">
        <f>+base_des!AW103</f>
        <v>21.054593172719795</v>
      </c>
      <c r="AX103" s="77">
        <f>+base_des!AX103</f>
        <v>50.501286004773682</v>
      </c>
      <c r="AY103" s="77">
        <f>+base_des!AY103*100</f>
        <v>-2.6654269411074432</v>
      </c>
      <c r="AZ103" s="77">
        <f>+base_des!AZ103*100</f>
        <v>-1.3769738023622717</v>
      </c>
      <c r="BA103" s="77">
        <f>+base_des!BA103*100</f>
        <v>0.70724261156210888</v>
      </c>
      <c r="BB103" s="77">
        <f>+base_des!BB103*100</f>
        <v>1.9956957503072803</v>
      </c>
      <c r="BC103" s="18">
        <f>+LN(base_des!BC103)</f>
        <v>5.326094448038754</v>
      </c>
      <c r="BD103" s="18">
        <f>+LN(base_des!BD103)</f>
        <v>4.6990503100565233</v>
      </c>
    </row>
    <row r="104" spans="1:56" x14ac:dyDescent="0.25">
      <c r="A104" s="35">
        <v>44075</v>
      </c>
      <c r="B104" s="77">
        <f>+LN(base_des!B104)</f>
        <v>4.9453383716680408</v>
      </c>
      <c r="C104" s="77">
        <f>+LN(base_des!C104)</f>
        <v>5.0891052143109734</v>
      </c>
      <c r="D104" s="77">
        <f>+base_des!D104*100</f>
        <v>5.4793732796405203</v>
      </c>
      <c r="E104" s="77">
        <f>+base_des!E104*100</f>
        <v>1.9502861626515711</v>
      </c>
      <c r="F104" s="59">
        <f>+base_des!F104*100</f>
        <v>0.88145423275769463</v>
      </c>
      <c r="G104" s="77">
        <f>+LN(base_des!G104)</f>
        <v>4.3903508810451868</v>
      </c>
      <c r="H104" s="77">
        <f>+LN(base_des!H104)</f>
        <v>4.3284864792675188</v>
      </c>
      <c r="I104" s="77">
        <f>+LN(base_des!I104)</f>
        <v>4.477827536073784</v>
      </c>
      <c r="J104" s="77">
        <f>+LN(base_des!J104)</f>
        <v>4.1908606545708764</v>
      </c>
      <c r="K104" s="77">
        <f>+base_des!K104</f>
        <v>34.043369990735947</v>
      </c>
      <c r="L104" s="77">
        <f>+LN(base_des!L104)</f>
        <v>4.9463434449032597</v>
      </c>
      <c r="M104" s="77">
        <f>+base_des!M104</f>
        <v>19.486923983419121</v>
      </c>
      <c r="N104" s="77">
        <f>+LN(base_des!N104)</f>
        <v>5.379342571513507</v>
      </c>
      <c r="O104" s="77">
        <f>+LN(base_des!O104)</f>
        <v>6.2464939442072556</v>
      </c>
      <c r="P104" s="77">
        <f>+LN(base_des!P104)</f>
        <v>5.8857216923195734</v>
      </c>
      <c r="Q104" s="77">
        <f>+base_des!Q104</f>
        <v>55.13542202439308</v>
      </c>
      <c r="R104" s="77">
        <f>+base_des!R104</f>
        <v>37.00508510026863</v>
      </c>
      <c r="S104" s="77">
        <f>+base_des!S104</f>
        <v>2.824136754216823</v>
      </c>
      <c r="T104" s="77">
        <f>+base_des!T104</f>
        <v>61.457459044635641</v>
      </c>
      <c r="U104" s="18">
        <f>+(base_des!U104)</f>
        <v>76.419696529938577</v>
      </c>
      <c r="V104" s="77">
        <f>+base_des!V104*100</f>
        <v>-0.31935105721181412</v>
      </c>
      <c r="W104" s="77">
        <f>+base_des!W104*100</f>
        <v>-1.1087255788594597</v>
      </c>
      <c r="X104" s="77">
        <f>+base_des!X104*100</f>
        <v>2.0259614085477273</v>
      </c>
      <c r="Y104" s="77">
        <f>+base_des!Y104</f>
        <v>29.977912367508136</v>
      </c>
      <c r="Z104" s="77">
        <f>+base_des!Z104</f>
        <v>53.126773162556148</v>
      </c>
      <c r="AA104" s="77">
        <f>+base_des!AA104</f>
        <v>4.9499195287008098</v>
      </c>
      <c r="AB104" s="77">
        <f>+LN(base_des!AB104*100)</f>
        <v>4.5764231092006193</v>
      </c>
      <c r="AC104" s="77">
        <f>+(base_des!AC104)</f>
        <v>1.0163790664558152</v>
      </c>
      <c r="AD104" s="77">
        <f>+LN(base_des!AD104)</f>
        <v>3.6060380565112178</v>
      </c>
      <c r="AE104" s="77">
        <f>+LN(base_des!AE104)</f>
        <v>3.7444843461349402</v>
      </c>
      <c r="AF104" s="77">
        <f>+(base_des!AF104)</f>
        <v>-7.3656929652935341</v>
      </c>
      <c r="AG104" s="77">
        <f>+(base_des!AG104)</f>
        <v>-54.983361313028055</v>
      </c>
      <c r="AH104" s="77">
        <f>+-LN(-base_des!AH104)</f>
        <v>-11.911901164150752</v>
      </c>
      <c r="AI104" s="77">
        <f>+(base_des!AI104)</f>
        <v>-1.786959242673412</v>
      </c>
      <c r="AJ104" s="18">
        <f>+LN(base_des!AJ104)</f>
        <v>4.58119884664392</v>
      </c>
      <c r="AK104" s="77">
        <f>+(base_des!AK104)</f>
        <v>23.148860795048019</v>
      </c>
      <c r="AL104" s="77">
        <f>+LN(base_des!AL104)</f>
        <v>4.6499498916830735</v>
      </c>
      <c r="AM104" s="18">
        <f>+LN(base_des!AM104*100)</f>
        <v>4.5778689122658136</v>
      </c>
      <c r="AN104" s="77">
        <f>+base_des!AN104</f>
        <v>1.0475074019643464</v>
      </c>
      <c r="AO104" s="45">
        <f>+-LN(-base_des!AO104)</f>
        <v>-8.4853859745043057</v>
      </c>
      <c r="AP104" s="18">
        <f>+base_des!AP104</f>
        <v>17.046633181488136</v>
      </c>
      <c r="AQ104" s="18">
        <f>+base_des!AQ104</f>
        <v>37.651059377980985</v>
      </c>
      <c r="AR104" s="18">
        <f>LN(base_des!AR104)</f>
        <v>4.3810705265141339</v>
      </c>
      <c r="AS104" s="18">
        <f>+base_des!AS104</f>
        <v>75.679030832823841</v>
      </c>
      <c r="AT104" s="77">
        <f>+LN(base_des!AT104)</f>
        <v>5.5436299471787578</v>
      </c>
      <c r="AU104" s="77">
        <f>+base_des!AU104*100</f>
        <v>4.7185542029767653</v>
      </c>
      <c r="AV104" s="77">
        <f>+base_des!AV104*100</f>
        <v>4.3288292332243072</v>
      </c>
      <c r="AW104" s="77">
        <f>+base_des!AW104</f>
        <v>22.691746755750859</v>
      </c>
      <c r="AX104" s="77">
        <f>+base_des!AX104</f>
        <v>54.014009000392363</v>
      </c>
      <c r="AY104" s="77">
        <f>+base_des!AY104*100</f>
        <v>-1.133639902550124</v>
      </c>
      <c r="AZ104" s="77">
        <f>+base_des!AZ104*100</f>
        <v>-1.4921994289001681</v>
      </c>
      <c r="BA104" s="77">
        <f>+base_des!BA104*100</f>
        <v>1.4224015680565638</v>
      </c>
      <c r="BB104" s="77">
        <f>+base_des!BB104*100</f>
        <v>1.0638420417065197</v>
      </c>
      <c r="BC104" s="18">
        <f>+LN(base_des!BC104)</f>
        <v>4.8803405625902663</v>
      </c>
      <c r="BD104" s="18">
        <f>+LN(base_des!BD104)</f>
        <v>4.8090478064826883</v>
      </c>
    </row>
    <row r="105" spans="1:56" x14ac:dyDescent="0.25">
      <c r="A105" s="35">
        <v>44166</v>
      </c>
      <c r="B105" s="77">
        <f>+LN(base_des!B105)</f>
        <v>4.9477425900363077</v>
      </c>
      <c r="C105" s="77">
        <f>+LN(base_des!C105)</f>
        <v>5.0701315204504027</v>
      </c>
      <c r="D105" s="77">
        <f>+base_des!D105*100</f>
        <v>5.2801148629877614</v>
      </c>
      <c r="E105" s="77">
        <f>+base_des!E105*100</f>
        <v>1.4152527176061525</v>
      </c>
      <c r="F105" s="59">
        <f>+base_des!F105*100</f>
        <v>0.35017765891465213</v>
      </c>
      <c r="G105" s="77">
        <f>+LN(base_des!G105)</f>
        <v>4.3594347800969642</v>
      </c>
      <c r="H105" s="77">
        <f>+LN(base_des!H105)</f>
        <v>4.3592255767546622</v>
      </c>
      <c r="I105" s="77">
        <f>+LN(base_des!I105)</f>
        <v>4.4772982876284741</v>
      </c>
      <c r="J105" s="77">
        <f>+LN(base_des!J105)</f>
        <v>4.2366694993688636</v>
      </c>
      <c r="K105" s="77">
        <f>+base_des!K105</f>
        <v>32.437828585401604</v>
      </c>
      <c r="L105" s="77">
        <f>+LN(base_des!L105)</f>
        <v>4.9492633097406662</v>
      </c>
      <c r="M105" s="77">
        <f>+base_des!M105</f>
        <v>19.487421053504054</v>
      </c>
      <c r="N105" s="77">
        <f>+LN(base_des!N105)</f>
        <v>5.3868090658585457</v>
      </c>
      <c r="O105" s="77">
        <f>+LN(base_des!O105)</f>
        <v>6.2912945162058556</v>
      </c>
      <c r="P105" s="77">
        <f>+LN(base_des!P105)</f>
        <v>5.8861722183578706</v>
      </c>
      <c r="Q105" s="77">
        <f>+base_des!Q105</f>
        <v>54.856726116712359</v>
      </c>
      <c r="R105" s="77">
        <f>+base_des!R105</f>
        <v>35.314657595660663</v>
      </c>
      <c r="S105" s="77">
        <f>+base_des!S105</f>
        <v>2.5324294839682406</v>
      </c>
      <c r="T105" s="77">
        <f>+base_des!T105</f>
        <v>60.961529695975258</v>
      </c>
      <c r="U105" s="18">
        <f>+(base_des!U105)</f>
        <v>78.297745827877065</v>
      </c>
      <c r="V105" s="77">
        <f>+base_des!V105*100</f>
        <v>-0.648591817045574</v>
      </c>
      <c r="W105" s="77">
        <f>+base_des!W105*100</f>
        <v>-1.6472020643063523</v>
      </c>
      <c r="X105" s="77">
        <f>+base_des!X105*100</f>
        <v>1.4895210878567045</v>
      </c>
      <c r="Y105" s="77">
        <f>+base_des!Y105</f>
        <v>33.168784474966067</v>
      </c>
      <c r="Z105" s="77">
        <f>+base_des!Z105</f>
        <v>56.96847869942124</v>
      </c>
      <c r="AA105" s="77">
        <f>+base_des!AA105</f>
        <v>4.7308956457896727</v>
      </c>
      <c r="AB105" s="77">
        <f>+LN(base_des!AB105*100)</f>
        <v>4.5437228646778109</v>
      </c>
      <c r="AC105" s="77">
        <f>+(base_des!AC105)</f>
        <v>0.98813078487839612</v>
      </c>
      <c r="AD105" s="77">
        <f>+LN(base_des!AD105)</f>
        <v>3.6536432696990921</v>
      </c>
      <c r="AE105" s="77">
        <f>+LN(base_des!AE105)</f>
        <v>3.7803231449688832</v>
      </c>
      <c r="AF105" s="77">
        <f>+(base_des!AF105)</f>
        <v>-6.8962218958491874</v>
      </c>
      <c r="AG105" s="77">
        <f>+(base_des!AG105)</f>
        <v>-58.775857073645852</v>
      </c>
      <c r="AH105" s="77">
        <f>+-LN(-base_des!AH105)</f>
        <v>-11.946765806134948</v>
      </c>
      <c r="AI105" s="77">
        <f>+(base_des!AI105)</f>
        <v>-1.9102153548934904</v>
      </c>
      <c r="AJ105" s="18">
        <f>+LN(base_des!AJ105)</f>
        <v>4.6095301721335877</v>
      </c>
      <c r="AK105" s="77">
        <f>+(base_des!AK105)</f>
        <v>23.79969422445517</v>
      </c>
      <c r="AL105" s="77">
        <f>+LN(base_des!AL105)</f>
        <v>4.5931604719465753</v>
      </c>
      <c r="AM105" s="18">
        <f>+LN(base_des!AM105*100)</f>
        <v>4.5180954058075624</v>
      </c>
      <c r="AN105" s="77">
        <f>+base_des!AN105</f>
        <v>0.99018192588502729</v>
      </c>
      <c r="AO105" s="45">
        <f>+-LN(-base_des!AO105)</f>
        <v>-8.5202506164885019</v>
      </c>
      <c r="AP105" s="18">
        <f>+base_des!AP105</f>
        <v>17.247952072380478</v>
      </c>
      <c r="AQ105" s="18">
        <f>+base_des!AQ105</f>
        <v>37.999108331034662</v>
      </c>
      <c r="AR105" s="18">
        <f>LN(base_des!AR105)</f>
        <v>4.3736587030500873</v>
      </c>
      <c r="AS105" s="18">
        <f>+base_des!AS105</f>
        <v>76.617315254852684</v>
      </c>
      <c r="AT105" s="77">
        <f>+LN(base_des!AT105)</f>
        <v>5.4057954860431368</v>
      </c>
      <c r="AU105" s="77">
        <f>+base_des!AU105*100</f>
        <v>4.6613216383066032</v>
      </c>
      <c r="AV105" s="77">
        <f>+base_des!AV105*100</f>
        <v>4.3977823517305392</v>
      </c>
      <c r="AW105" s="77">
        <f>+base_des!AW105</f>
        <v>23.065543988899808</v>
      </c>
      <c r="AX105" s="77">
        <f>+base_des!AX105</f>
        <v>56.986367503021953</v>
      </c>
      <c r="AY105" s="77">
        <f>+base_des!AY105*100</f>
        <v>-0.95900107799798273</v>
      </c>
      <c r="AZ105" s="77">
        <f>+base_des!AZ105*100</f>
        <v>-1.1860448220072748</v>
      </c>
      <c r="BA105" s="77">
        <f>+base_des!BA105*100</f>
        <v>1.2679319165437075</v>
      </c>
      <c r="BB105" s="77">
        <f>+base_des!BB105*100</f>
        <v>1.0408881725344155</v>
      </c>
      <c r="BC105" s="18">
        <f>+LN(base_des!BC105)</f>
        <v>4.6458503522693793</v>
      </c>
      <c r="BD105" s="18">
        <f>+LN(base_des!BD105)</f>
        <v>4.8421739236187662</v>
      </c>
    </row>
    <row r="106" spans="1:56" x14ac:dyDescent="0.25">
      <c r="A106" s="35">
        <v>44256</v>
      </c>
      <c r="B106" s="77">
        <f>+LN(base_des!B106)</f>
        <v>4.9251331053682117</v>
      </c>
      <c r="C106" s="77">
        <f>+LN(base_des!C106)</f>
        <v>5.0393255785149274</v>
      </c>
      <c r="D106" s="77">
        <f>+base_des!D106*100</f>
        <v>6.1127948227002848</v>
      </c>
      <c r="E106" s="77">
        <f>+base_des!E106*100</f>
        <v>2.0138472362951632</v>
      </c>
      <c r="F106" s="59">
        <f>+base_des!F106*100</f>
        <v>0.32</v>
      </c>
      <c r="G106" s="77">
        <f>+LN(base_des!G106)</f>
        <v>4.3477884537859195</v>
      </c>
      <c r="H106" s="77">
        <f>+LN(base_des!H106)</f>
        <v>4.4384019309114766</v>
      </c>
      <c r="I106" s="77">
        <f>+LN(base_des!I106)</f>
        <v>4.5340832649690421</v>
      </c>
      <c r="J106" s="77">
        <f>+LN(base_des!J106)</f>
        <v>4.3709747564821084</v>
      </c>
      <c r="K106" s="77">
        <f>+base_des!K106</f>
        <v>31.65707765811992</v>
      </c>
      <c r="L106" s="77">
        <f>+LN(base_des!L106)</f>
        <v>4.9673532680339694</v>
      </c>
      <c r="M106" s="77">
        <f>+base_des!M106</f>
        <v>19.662903353790405</v>
      </c>
      <c r="N106" s="77">
        <f>+LN(base_des!N106)</f>
        <v>5.4300543445888882</v>
      </c>
      <c r="O106" s="77">
        <f>+LN(base_des!O106)</f>
        <v>6.3224586578892961</v>
      </c>
      <c r="P106" s="77">
        <f>+LN(base_des!P106)</f>
        <v>5.8607747160168362</v>
      </c>
      <c r="Q106" s="77">
        <f>+base_des!Q106</f>
        <v>55.235926988996844</v>
      </c>
      <c r="R106" s="77">
        <f>+base_des!R106</f>
        <v>35.507910244341836</v>
      </c>
      <c r="S106" s="77">
        <f>+base_des!S106</f>
        <v>2.6025102177071111</v>
      </c>
      <c r="T106" s="77">
        <f>+base_des!T106</f>
        <v>61.149214155139852</v>
      </c>
      <c r="U106" s="18">
        <f>+(base_des!U106)</f>
        <v>79.572079580591634</v>
      </c>
      <c r="V106" s="77">
        <f>+base_des!V106*100</f>
        <v>-0.2932093075362241</v>
      </c>
      <c r="W106" s="77">
        <f>+base_des!W106*100</f>
        <v>-1.0612211677261785</v>
      </c>
      <c r="X106" s="77">
        <f>+base_des!X106*100</f>
        <v>2.0855378387057533</v>
      </c>
      <c r="Y106" s="77">
        <f>+base_des!Y106</f>
        <v>32.705026282668456</v>
      </c>
      <c r="Z106" s="77">
        <f>+base_des!Z106</f>
        <v>56.011581742895025</v>
      </c>
      <c r="AA106" s="77">
        <f>+base_des!AA106</f>
        <v>4.6479776097706598</v>
      </c>
      <c r="AB106" s="77">
        <f>+LN(base_des!AB106*100)</f>
        <v>4.5275088304326987</v>
      </c>
      <c r="AC106" s="77">
        <f>+(base_des!AC106)</f>
        <v>0.96591206225660364</v>
      </c>
      <c r="AD106" s="77">
        <f>+LN(base_des!AD106)</f>
        <v>3.9883925803028326</v>
      </c>
      <c r="AE106" s="77">
        <f>+LN(base_des!AE106)</f>
        <v>4.0720972919247442</v>
      </c>
      <c r="AF106" s="77">
        <f>+(base_des!AF106)</f>
        <v>-6.1179414382878337</v>
      </c>
      <c r="AG106" s="77">
        <f>+(base_des!AG106)</f>
        <v>-56.410621846590971</v>
      </c>
      <c r="AH106" s="77">
        <f>+-LN(-base_des!AH106)</f>
        <v>-11.906603257517496</v>
      </c>
      <c r="AI106" s="77">
        <f>+(base_des!AI106)</f>
        <v>-1.8333452100142065</v>
      </c>
      <c r="AJ106" s="18">
        <f>+LN(base_des!AJ106)</f>
        <v>4.6155098699318664</v>
      </c>
      <c r="AK106" s="77">
        <f>+(base_des!AK106)</f>
        <v>23.306555460226569</v>
      </c>
      <c r="AL106" s="77">
        <f>+LN(base_des!AL106)</f>
        <v>4.5805047361104121</v>
      </c>
      <c r="AM106" s="18">
        <f>+LN(base_des!AM106*100)</f>
        <v>4.5018947033247914</v>
      </c>
      <c r="AN106" s="77">
        <f>+base_des!AN106</f>
        <v>0.97444098679347657</v>
      </c>
      <c r="AO106" s="45">
        <f>+-LN(-base_des!AO106)</f>
        <v>-8.4800880678710513</v>
      </c>
      <c r="AP106" s="18">
        <f>+base_des!AP106</f>
        <v>17.49531997862309</v>
      </c>
      <c r="AQ106" s="18">
        <f>+base_des!AQ106</f>
        <v>36.743784215000844</v>
      </c>
      <c r="AR106" s="18">
        <f>LN(base_des!AR106)</f>
        <v>4.3650983075139997</v>
      </c>
      <c r="AS106" s="18">
        <f>+base_des!AS106</f>
        <v>77.729416727018389</v>
      </c>
      <c r="AT106" s="77">
        <f>+LN(base_des!AT106)</f>
        <v>5.3840466936293749</v>
      </c>
      <c r="AU106" s="77">
        <f>+base_des!AU106*100</f>
        <v>5.5381772103444078</v>
      </c>
      <c r="AV106" s="77">
        <f>+base_des!AV106*100</f>
        <v>4.7102639536198421</v>
      </c>
      <c r="AW106" s="77">
        <f>+base_des!AW106</f>
        <v>23.888451919984423</v>
      </c>
      <c r="AX106" s="77">
        <f>+base_des!AX106</f>
        <v>58.306916318331545</v>
      </c>
      <c r="AY106" s="77">
        <f>+base_des!AY106*100</f>
        <v>-0.20433870801278597</v>
      </c>
      <c r="AZ106" s="77">
        <f>+base_des!AZ106*100</f>
        <v>-0.9863042663278313</v>
      </c>
      <c r="BA106" s="77">
        <f>+base_des!BA106*100</f>
        <v>1.9746840663143361</v>
      </c>
      <c r="BB106" s="77">
        <f>+base_des!BB106*100</f>
        <v>1.1927185079992908</v>
      </c>
      <c r="BC106" s="18">
        <f>+LN(base_des!BC106)</f>
        <v>4.6962675269626573</v>
      </c>
      <c r="BD106" s="18">
        <f>+LN(base_des!BD106)</f>
        <v>4.9793102122621598</v>
      </c>
    </row>
    <row r="107" spans="1:56" x14ac:dyDescent="0.25">
      <c r="A107" s="35">
        <v>44348</v>
      </c>
      <c r="B107" s="77">
        <f>+LN(base_des!B107)</f>
        <v>4.9623623909192283</v>
      </c>
      <c r="C107" s="77">
        <f>+LN(base_des!C107)</f>
        <v>5.0834483434548074</v>
      </c>
      <c r="D107" s="77">
        <f>+base_des!D107*100</f>
        <v>6.9545479798626459</v>
      </c>
      <c r="E107" s="77">
        <f>+base_des!E107*100</f>
        <v>3.3861010177132056</v>
      </c>
      <c r="G107" s="77">
        <f>+LN(base_des!G107)</f>
        <v>4.3813061713717101</v>
      </c>
      <c r="H107" s="77">
        <f>+LN(base_des!H107)</f>
        <v>4.4266171696896377</v>
      </c>
      <c r="I107" s="77">
        <f>+LN(base_des!I107)</f>
        <v>4.5695595573471408</v>
      </c>
      <c r="J107" s="77">
        <f>+LN(base_des!J107)</f>
        <v>4.360935070759508</v>
      </c>
      <c r="K107" s="77">
        <f>+base_des!K107</f>
        <v>32.607065354894665</v>
      </c>
      <c r="L107" s="77">
        <f>+LN(base_des!L107)</f>
        <v>4.9928793563557869</v>
      </c>
      <c r="M107" s="77">
        <f>+base_des!M107</f>
        <v>19.224279441565447</v>
      </c>
      <c r="N107" s="77">
        <f>+LN(base_des!N107)</f>
        <v>5.4291174026060602</v>
      </c>
      <c r="O107" s="77">
        <f>+LN(base_des!O107)</f>
        <v>6.35317654180181</v>
      </c>
      <c r="P107" s="77">
        <f>+LN(base_des!P107)</f>
        <v>5.8577478383232116</v>
      </c>
      <c r="Q107" s="77">
        <f>+base_des!Q107</f>
        <v>53.121005200112293</v>
      </c>
      <c r="R107" s="77">
        <f>+base_des!R107</f>
        <v>35.896492743742236</v>
      </c>
      <c r="S107" s="77">
        <f>+base_des!S107</f>
        <v>2.8429085714649691</v>
      </c>
      <c r="T107" s="77">
        <f>+base_des!T107</f>
        <v>61.229199006041632</v>
      </c>
      <c r="U107" s="18">
        <f>+(base_des!U107)</f>
        <v>81.667874157384858</v>
      </c>
      <c r="V107" s="77">
        <f>+base_des!V107*100</f>
        <v>1.5183123502418572</v>
      </c>
      <c r="W107" s="77">
        <f>+base_des!W107*100</f>
        <v>0.38029770997546342</v>
      </c>
      <c r="X107" s="77">
        <f>+base_des!X107*100</f>
        <v>3.451637519346773</v>
      </c>
      <c r="Y107" s="77">
        <f>+base_des!Y107</f>
        <v>31.441867861232311</v>
      </c>
      <c r="Z107" s="77">
        <f>+base_des!Z107</f>
        <v>53.86223318539065</v>
      </c>
      <c r="AA107" s="77">
        <f>+base_des!AA107</f>
        <v>4.7709821942067672</v>
      </c>
      <c r="AB107" s="77">
        <f>+LN(base_des!AB107*100)</f>
        <v>4.566929412383657</v>
      </c>
      <c r="AC107" s="77">
        <f>+(base_des!AC107)</f>
        <v>1.0117505036167176</v>
      </c>
      <c r="AD107" s="77">
        <f>+LN(base_des!AD107)</f>
        <v>4.1113121711269507</v>
      </c>
      <c r="AE107" s="77">
        <f>+LN(base_des!AE107)</f>
        <v>4.1738285778616584</v>
      </c>
      <c r="AF107" s="77">
        <f>+(base_des!AF107)</f>
        <v>-6.1940336766051729</v>
      </c>
      <c r="AG107" s="77">
        <f>+(base_des!AG107)</f>
        <v>-52.558151692360944</v>
      </c>
      <c r="AH107" s="77">
        <f>+-LN(-base_des!AH107)</f>
        <v>-11.884756565575556</v>
      </c>
      <c r="AI107" s="77">
        <f>+(base_des!AI107)</f>
        <v>-1.7081399300017306</v>
      </c>
      <c r="AJ107" s="18">
        <f>+LN(base_des!AJ107)</f>
        <v>4.6848046943372559</v>
      </c>
      <c r="AK107" s="77">
        <f>+(base_des!AK107)</f>
        <v>22.42036532415835</v>
      </c>
      <c r="AL107" s="77">
        <f>+LN(base_des!AL107)</f>
        <v>4.6204188910957464</v>
      </c>
      <c r="AM107" s="18">
        <f>+LN(base_des!AM107*100)</f>
        <v>4.539107028025728</v>
      </c>
      <c r="AN107" s="77">
        <f>+base_des!AN107</f>
        <v>1.0146250100818908</v>
      </c>
      <c r="AO107" s="45">
        <f>+-LN(-base_des!AO107)</f>
        <v>-8.4582413759291111</v>
      </c>
      <c r="AP107" s="18">
        <f>+base_des!AP107</f>
        <v>17.229509439345666</v>
      </c>
      <c r="AQ107" s="18">
        <f>+base_des!AQ107</f>
        <v>34.76300883807361</v>
      </c>
      <c r="AR107" s="18">
        <f>LN(base_des!AR107)</f>
        <v>4.3696120988120786</v>
      </c>
      <c r="AS107" s="18">
        <f>+base_des!AS107</f>
        <v>79.006902173370946</v>
      </c>
      <c r="AT107" s="77">
        <f>+LN(base_des!AT107)</f>
        <v>5.4531079158266698</v>
      </c>
      <c r="AU107" s="77">
        <f>+base_des!AU107*100</f>
        <v>7.625620692631685</v>
      </c>
      <c r="AV107" s="77">
        <f>+base_des!AV107*100</f>
        <v>5.1053710601745568</v>
      </c>
      <c r="AW107" s="77">
        <f>+base_des!AW107</f>
        <v>22.650905240126104</v>
      </c>
      <c r="AX107" s="77">
        <f>+base_des!AX107</f>
        <v>57.078382268182267</v>
      </c>
      <c r="AY107" s="77">
        <f>+base_des!AY107*100</f>
        <v>1.0492558606215698</v>
      </c>
      <c r="AZ107" s="77">
        <f>+base_des!AZ107*100</f>
        <v>-1.4266692544844559</v>
      </c>
      <c r="BA107" s="77">
        <f>+base_des!BA107*100</f>
        <v>3.3840827004484098</v>
      </c>
      <c r="BB107" s="77">
        <f>+base_des!BB107*100</f>
        <v>0.908157585342384</v>
      </c>
      <c r="BC107" s="18">
        <f>+LN(base_des!BC107)</f>
        <v>4.872083496123981</v>
      </c>
      <c r="BD107" s="18">
        <f>+LN(base_des!BD107)</f>
        <v>5.0331250698006365</v>
      </c>
    </row>
    <row r="108" spans="1:56" x14ac:dyDescent="0.25">
      <c r="A108" s="35">
        <v>44440</v>
      </c>
      <c r="B108" s="77">
        <f>+LN(base_des!B108)</f>
        <v>4.9888442017647368</v>
      </c>
      <c r="C108" s="77">
        <f>+LN(base_des!C108)</f>
        <v>5.1289546916352302</v>
      </c>
      <c r="D108" s="77">
        <f>+base_des!D108*100</f>
        <v>6.8626876510754053</v>
      </c>
      <c r="E108" s="77">
        <f>+base_des!E108*100</f>
        <v>2.6744584335604449</v>
      </c>
      <c r="G108" s="77">
        <f>+LN(base_des!G108)</f>
        <v>4.3019524195357741</v>
      </c>
      <c r="H108" s="77">
        <f>+LN(base_des!H108)</f>
        <v>4.4759128878657464</v>
      </c>
      <c r="I108" s="77">
        <f>+LN(base_des!I108)</f>
        <v>4.6146177423352697</v>
      </c>
      <c r="J108" s="77">
        <f>+LN(base_des!J108)</f>
        <v>4.4502642791385787</v>
      </c>
      <c r="K108" s="77">
        <f>+base_des!K108</f>
        <v>34.04704250414575</v>
      </c>
      <c r="L108" s="77">
        <f>+LN(base_des!L108)</f>
        <v>5.0231751345619395</v>
      </c>
      <c r="M108" s="77">
        <f>+base_des!M108</f>
        <v>19.018634646522155</v>
      </c>
      <c r="N108" s="77">
        <f>+LN(base_des!N108)</f>
        <v>5.4199842244028131</v>
      </c>
      <c r="O108" s="77">
        <f>+LN(base_des!O108)</f>
        <v>6.3770821235176243</v>
      </c>
      <c r="P108" s="77">
        <f>+LN(base_des!P108)</f>
        <v>5.8473775712498819</v>
      </c>
      <c r="Q108" s="77">
        <f>+base_des!Q108</f>
        <v>52.242948469436165</v>
      </c>
      <c r="R108" s="77">
        <f>+base_des!R108</f>
        <v>36.633676778147475</v>
      </c>
      <c r="S108" s="77">
        <f>+base_des!S108</f>
        <v>2.7179185966627859</v>
      </c>
      <c r="T108" s="77">
        <f>+base_des!T108</f>
        <v>61.315190839699795</v>
      </c>
      <c r="U108" s="18">
        <f>+(base_des!U108)</f>
        <v>80.635095078116322</v>
      </c>
      <c r="V108" s="77">
        <f>+base_des!V108*100</f>
        <v>0.78035392948242466</v>
      </c>
      <c r="W108" s="77">
        <f>+base_des!W108*100</f>
        <v>-0.31799731784123431</v>
      </c>
      <c r="X108" s="77">
        <f>+base_des!X108*100</f>
        <v>2.7209056217589844</v>
      </c>
      <c r="Y108" s="77">
        <f>+base_des!Y108</f>
        <v>32.120036851375197</v>
      </c>
      <c r="Z108" s="77">
        <f>+base_des!Z108</f>
        <v>54.051214079859797</v>
      </c>
      <c r="AA108" s="77">
        <f>+base_des!AA108</f>
        <v>5.10537275597299</v>
      </c>
      <c r="AB108" s="77">
        <f>+LN(base_des!AB108*100)</f>
        <v>4.5348798805419639</v>
      </c>
      <c r="AC108" s="77">
        <f>+(base_des!AC108)</f>
        <v>0.98004489965995245</v>
      </c>
      <c r="AD108" s="77">
        <f>+LN(base_des!AD108)</f>
        <v>4.1029869158658867</v>
      </c>
      <c r="AE108" s="77">
        <f>+LN(base_des!AE108)</f>
        <v>4.2162386233027611</v>
      </c>
      <c r="AF108" s="77">
        <f>+(base_des!AF108)</f>
        <v>-6.0526188976853579</v>
      </c>
      <c r="AG108" s="77">
        <f>+(base_des!AG108)</f>
        <v>-51.957852003504968</v>
      </c>
      <c r="AH108" s="77">
        <f>+-LN(-base_des!AH108)</f>
        <v>-11.902577831429944</v>
      </c>
      <c r="AI108" s="77">
        <f>+(base_des!AI108)</f>
        <v>-1.6886301901139114</v>
      </c>
      <c r="AJ108" s="18">
        <f>+LN(base_des!AJ108)</f>
        <v>4.712782735944228</v>
      </c>
      <c r="AK108" s="77">
        <f>+(base_des!AK108)</f>
        <v>21.931177228484611</v>
      </c>
      <c r="AL108" s="77">
        <f>+LN(base_des!AL108)</f>
        <v>4.5811997252896752</v>
      </c>
      <c r="AM108" s="18">
        <f>+LN(base_des!AM108*100)</f>
        <v>4.4979281184432089</v>
      </c>
      <c r="AN108" s="77">
        <f>+base_des!AN108</f>
        <v>0.97657556454696637</v>
      </c>
      <c r="AO108" s="45">
        <f>+-LN(-base_des!AO108)</f>
        <v>-8.4760626417834999</v>
      </c>
      <c r="AP108" s="18">
        <f>+base_des!AP108</f>
        <v>17.215443398109102</v>
      </c>
      <c r="AQ108" s="18">
        <f>+base_des!AQ108</f>
        <v>32.953317112849547</v>
      </c>
      <c r="AR108" s="18">
        <f>LN(base_des!AR108)</f>
        <v>4.3471963667876041</v>
      </c>
      <c r="AS108" s="18">
        <f>+base_des!AS108</f>
        <v>80.039527614872824</v>
      </c>
      <c r="AT108" s="77">
        <f>+LN(base_des!AT108)</f>
        <v>5.6185876285929695</v>
      </c>
      <c r="AU108" s="77">
        <f>+base_des!AU108*100</f>
        <v>7.1160932866204725</v>
      </c>
      <c r="AV108" s="77">
        <f>+base_des!AV108*100</f>
        <v>4.949832082295802</v>
      </c>
      <c r="AW108" s="77">
        <f>+base_des!AW108</f>
        <v>21.489246746997772</v>
      </c>
      <c r="AX108" s="77">
        <f>+base_des!AX108</f>
        <v>55.982940472802397</v>
      </c>
      <c r="AY108" s="77">
        <f>+base_des!AY108*100</f>
        <v>-0.22747182037269714</v>
      </c>
      <c r="AZ108" s="77">
        <f>+base_des!AZ108*100</f>
        <v>-2.3938850128862361</v>
      </c>
      <c r="BA108" s="77">
        <f>+base_des!BA108*100</f>
        <v>2.527528179627303</v>
      </c>
      <c r="BB108" s="77">
        <f>+base_des!BB108*100</f>
        <v>0.36111498711376422</v>
      </c>
      <c r="BC108" s="18">
        <f>+LN(base_des!BC108)</f>
        <v>4.9648480258094576</v>
      </c>
      <c r="BD108" s="18">
        <f>+LN(base_des!BD108)</f>
        <v>5.1142955324520152</v>
      </c>
    </row>
    <row r="109" spans="1:56" x14ac:dyDescent="0.25">
      <c r="A109" s="21">
        <v>44531</v>
      </c>
      <c r="B109" s="77">
        <f>+LN(base_des!B109)</f>
        <v>4.9916678046977818</v>
      </c>
      <c r="C109" s="77">
        <f>+LN(base_des!C109)</f>
        <v>5.1427157124277425</v>
      </c>
      <c r="D109" s="77">
        <f>+base_des!D109*100</f>
        <v>8.1033984985585228</v>
      </c>
      <c r="E109" s="77">
        <f>+base_des!E109*100</f>
        <v>3.8128418939476161</v>
      </c>
      <c r="G109" s="77">
        <f>+LN(base_des!G109)</f>
        <v>4.3099452190286121</v>
      </c>
      <c r="H109" s="77">
        <f>+LN(base_des!H109)</f>
        <v>4.546834058808443</v>
      </c>
      <c r="I109" s="77">
        <f>+LN(base_des!I109)</f>
        <v>4.6675615938612474</v>
      </c>
      <c r="J109" s="77">
        <f>+LN(base_des!J109)</f>
        <v>4.5414534971324771</v>
      </c>
      <c r="K109" s="77">
        <f>+base_des!K109</f>
        <v>35.71680001942093</v>
      </c>
      <c r="L109" s="77">
        <f>+LN(base_des!L109)</f>
        <v>5.0429217644521946</v>
      </c>
      <c r="M109" s="77">
        <f>+base_des!M109</f>
        <v>18.811189915039915</v>
      </c>
      <c r="N109" s="77">
        <f>+LN(base_des!N109)</f>
        <v>5.5292685982765777</v>
      </c>
      <c r="O109" s="77">
        <f>+LN(base_des!O109)</f>
        <v>6.406529120290501</v>
      </c>
      <c r="P109" s="77">
        <f>+LN(base_des!P109)</f>
        <v>5.9458572894358541</v>
      </c>
      <c r="Q109" s="77">
        <f>+base_des!Q109</f>
        <v>50.946099859882665</v>
      </c>
      <c r="R109" s="77">
        <f>+base_des!R109</f>
        <v>37.008664210591931</v>
      </c>
      <c r="S109" s="77">
        <f>+base_des!S109</f>
        <v>2.6495977528645511</v>
      </c>
      <c r="T109" s="77">
        <f>+base_des!T109</f>
        <v>61.395836432422435</v>
      </c>
      <c r="U109" s="18">
        <f>+(base_des!U109)</f>
        <v>82.10091730182279</v>
      </c>
      <c r="V109" s="77">
        <f>+base_des!V109*100</f>
        <v>2.6463037803292844</v>
      </c>
      <c r="W109" s="77">
        <f>+base_des!W109*100</f>
        <v>0.89959554598143532</v>
      </c>
      <c r="X109" s="77">
        <f>+base_des!X109*100</f>
        <v>3.8906179566879695</v>
      </c>
      <c r="Y109" s="77">
        <f>+base_des!Y109</f>
        <v>32.171228982218672</v>
      </c>
      <c r="Z109" s="77">
        <f>+base_des!Z109</f>
        <v>53.821559440875198</v>
      </c>
      <c r="AA109" s="77">
        <f>+base_des!AA109</f>
        <v>5.1702701750914448</v>
      </c>
      <c r="AB109" s="77">
        <f>+LN(base_des!AB109*100)</f>
        <v>4.4998304548708461</v>
      </c>
      <c r="AC109" s="77">
        <f>+(base_des!AC109)</f>
        <v>0.95084171121279804</v>
      </c>
      <c r="AD109" s="77">
        <f>+LN(base_des!AD109)</f>
        <v>4.1961764277474876</v>
      </c>
      <c r="AE109" s="77">
        <f>+LN(base_des!AE109)</f>
        <v>4.2796634030355696</v>
      </c>
      <c r="AF109" s="77">
        <f>+(base_des!AF109)</f>
        <v>-5.627349659276117</v>
      </c>
      <c r="AG109" s="77">
        <f>+(base_des!AG109)</f>
        <v>-50.482305894030631</v>
      </c>
      <c r="AH109" s="77">
        <f>+-LN(-base_des!AH109)</f>
        <v>-11.889320658961632</v>
      </c>
      <c r="AI109" s="77">
        <f>+(base_des!AI109)</f>
        <v>-1.6406749415559956</v>
      </c>
      <c r="AJ109" s="18">
        <f>+LN(base_des!AJ109)</f>
        <v>4.7083270100711987</v>
      </c>
      <c r="AK109" s="77">
        <f>+(base_des!AK109)</f>
        <v>21.650330458656533</v>
      </c>
      <c r="AL109" s="77">
        <f>+LN(base_des!AL109)</f>
        <v>4.5507803961042521</v>
      </c>
      <c r="AM109" s="18">
        <f>+LN(base_des!AM109*100)</f>
        <v>4.4655621615290322</v>
      </c>
      <c r="AN109" s="77">
        <f>+base_des!AN109</f>
        <v>0.94817180946433399</v>
      </c>
      <c r="AO109" s="45">
        <f>+-LN(-base_des!AO109)</f>
        <v>-8.4628054693151871</v>
      </c>
      <c r="AP109" s="18">
        <f>+base_des!AP109</f>
        <v>17.094973423243033</v>
      </c>
      <c r="AQ109" s="18">
        <f>+base_des!AQ109</f>
        <v>34.996947995679989</v>
      </c>
      <c r="AR109" s="18">
        <f>LN(base_des!AR109)</f>
        <v>4.33478055282922</v>
      </c>
      <c r="AS109" s="18">
        <f>+base_des!AS109</f>
        <v>80.980692367573326</v>
      </c>
      <c r="AT109" s="77">
        <f>+LN(base_des!AT109)</f>
        <v>5.7634368009797345</v>
      </c>
      <c r="AU109" s="77">
        <f>+base_des!AU109*100</f>
        <v>8.0707675249543591</v>
      </c>
      <c r="AV109" s="77">
        <f>+base_des!AV109*100</f>
        <v>4.7906185400229067</v>
      </c>
      <c r="AW109" s="77">
        <f>+base_des!AW109</f>
        <v>23.069658364536526</v>
      </c>
      <c r="AX109" s="77">
        <f>+base_des!AX109</f>
        <v>55.428493365822064</v>
      </c>
      <c r="AY109" s="77">
        <f>+base_des!AY109*100</f>
        <v>0.38181239600023553</v>
      </c>
      <c r="AZ109" s="77">
        <f>+base_des!AZ109*100</f>
        <v>-2.8727229571264732</v>
      </c>
      <c r="BA109" s="77">
        <f>+base_des!BA109*100</f>
        <v>3.5662210791045701</v>
      </c>
      <c r="BB109" s="77">
        <f>+base_des!BB109*100</f>
        <v>0.31168572597786159</v>
      </c>
      <c r="BC109" s="18">
        <f>+LN(base_des!BC109)</f>
        <v>5.2208084662735841</v>
      </c>
      <c r="BD109" s="18">
        <f>+LN(base_des!BD109)</f>
        <v>5.1602695047662221</v>
      </c>
    </row>
    <row r="110" spans="1:56" x14ac:dyDescent="0.25">
      <c r="A110" s="35">
        <v>44621</v>
      </c>
      <c r="B110" s="77">
        <f>+LN(base_des!B110)</f>
        <v>4.9896308848709712</v>
      </c>
      <c r="C110" s="77">
        <f>+LN(base_des!C110)</f>
        <v>5.1371614524533955</v>
      </c>
      <c r="D110" s="77">
        <f>+base_des!D110*100</f>
        <v>8.1491103919535846</v>
      </c>
      <c r="E110" s="77">
        <f>+base_des!E110*100</f>
        <v>3.6986629963018713</v>
      </c>
      <c r="G110" s="77">
        <f>+LN(base_des!G110)</f>
        <v>4.2835579515146032</v>
      </c>
      <c r="H110" s="77">
        <f>+LN(base_des!H110)</f>
        <v>4.6293323360593694</v>
      </c>
      <c r="I110" s="77">
        <f>+LN(base_des!I110)</f>
        <v>4.7379522070503102</v>
      </c>
      <c r="J110" s="77">
        <f>+LN(base_des!J110)</f>
        <v>4.6538559664320776</v>
      </c>
      <c r="K110" s="77">
        <f>+base_des!K110</f>
        <v>37.449741547287438</v>
      </c>
      <c r="L110" s="77">
        <f>+LN(base_des!L110)</f>
        <v>5.056949829281554</v>
      </c>
      <c r="M110" s="77">
        <f>+base_des!M110</f>
        <v>18.573905787796022</v>
      </c>
      <c r="N110" s="77">
        <f>+LN(base_des!N110)</f>
        <v>5.5391903778851752</v>
      </c>
      <c r="O110" s="77">
        <f>+LN(base_des!O110)</f>
        <v>6.4183186357643871</v>
      </c>
      <c r="P110" s="77">
        <f>+LN(base_des!P110)</f>
        <v>5.9644952370304036</v>
      </c>
      <c r="Q110" s="77">
        <f>+base_des!Q110</f>
        <v>49.805459007148706</v>
      </c>
      <c r="R110" s="77">
        <f>+base_des!R110</f>
        <v>34.031796789745258</v>
      </c>
      <c r="S110" s="77">
        <f>+base_des!S110</f>
        <v>2.4275529820772688</v>
      </c>
      <c r="T110" s="77">
        <f>+base_des!T110</f>
        <v>60.584212357465574</v>
      </c>
      <c r="U110" s="18">
        <f>+(base_des!U110)</f>
        <v>82.036714963299943</v>
      </c>
      <c r="V110" s="77">
        <f>+base_des!V110*100</f>
        <v>3.0071206577913401</v>
      </c>
      <c r="W110" s="77">
        <f>+base_des!W110*100</f>
        <v>1.0594032704935308</v>
      </c>
      <c r="X110" s="77">
        <f>+base_des!X110*100</f>
        <v>3.7951770151075759</v>
      </c>
      <c r="Y110" s="77">
        <f>+base_des!Y110</f>
        <v>30.987925294464798</v>
      </c>
      <c r="Z110" s="77">
        <f>+base_des!Z110</f>
        <v>53.430684634119274</v>
      </c>
      <c r="AA110" s="77">
        <f>+base_des!AA110</f>
        <v>5.31058285154809</v>
      </c>
      <c r="AB110" s="77">
        <f>+LN(base_des!AB110*100)</f>
        <v>4.500297186904751</v>
      </c>
      <c r="AC110" s="77">
        <f>+(base_des!AC110)</f>
        <v>0.94700243667291739</v>
      </c>
      <c r="AD110" s="77">
        <f>+LN(base_des!AD110)</f>
        <v>4.3844487414742641</v>
      </c>
      <c r="AE110" s="77">
        <f>+LN(base_des!AE110)</f>
        <v>4.4630258004115184</v>
      </c>
      <c r="AF110" s="77">
        <f>+(base_des!AF110)</f>
        <v>-5.6938611888800112</v>
      </c>
      <c r="AG110" s="77">
        <f>+(base_des!AG110)</f>
        <v>-52.425971421839833</v>
      </c>
      <c r="AH110" s="77">
        <f>+-LN(-base_des!AH110)</f>
        <v>-11.934547480127002</v>
      </c>
      <c r="AI110" s="77">
        <f>+(base_des!AI110)</f>
        <v>-1.7270975262759332</v>
      </c>
      <c r="AJ110" s="18">
        <f>+LN(base_des!AJ110)</f>
        <v>4.8148573393880865</v>
      </c>
      <c r="AK110" s="77">
        <f>+(base_des!AK110)</f>
        <v>22.442759339654479</v>
      </c>
      <c r="AL110" s="77">
        <f>+LN(base_des!AL110)</f>
        <v>4.5470003746627343</v>
      </c>
      <c r="AM110" s="18">
        <f>+LN(base_des!AM110*100)</f>
        <v>4.4596519125598544</v>
      </c>
      <c r="AN110" s="77">
        <f>+base_des!AN110</f>
        <v>0.94179786833807566</v>
      </c>
      <c r="AO110" s="45">
        <f>+-LN(-base_des!AO110)</f>
        <v>-8.5215876428339321</v>
      </c>
      <c r="AP110" s="18">
        <f>+base_des!AP110</f>
        <v>17.002103559080449</v>
      </c>
      <c r="AQ110" s="18">
        <f>+base_des!AQ110</f>
        <v>34.435843840556515</v>
      </c>
      <c r="AR110" s="18">
        <f>LN(base_des!AR110)</f>
        <v>4.3186038629409875</v>
      </c>
      <c r="AS110" s="18">
        <f>+base_des!AS110</f>
        <v>81.585618665538362</v>
      </c>
      <c r="AT110" s="77">
        <f>+LN(base_des!AT110)</f>
        <v>5.8963050633328429</v>
      </c>
      <c r="AU110" s="77">
        <f>+base_des!AU110*100</f>
        <v>7.323971596810896</v>
      </c>
      <c r="AV110" s="77">
        <f>+base_des!AV110*100</f>
        <v>4.1479292119795623</v>
      </c>
      <c r="AW110" s="77">
        <f>+base_des!AW110</f>
        <v>22.506329051663052</v>
      </c>
      <c r="AX110" s="77">
        <f>+base_des!AX110</f>
        <v>54.173346672311084</v>
      </c>
      <c r="AY110" s="77">
        <f>+base_des!AY110*100</f>
        <v>-0.22869371681275286</v>
      </c>
      <c r="AZ110" s="77">
        <f>+base_des!AZ110*100</f>
        <v>-3.4008198359050863</v>
      </c>
      <c r="BA110" s="77">
        <f>+base_des!BA110*100</f>
        <v>3.408217946403258</v>
      </c>
      <c r="BB110" s="77">
        <f>+base_des!BB110*100</f>
        <v>0.23609182731092471</v>
      </c>
      <c r="BC110" s="18">
        <f>+LN(base_des!BC110)</f>
        <v>5.3433101512182786</v>
      </c>
      <c r="BD110" s="18">
        <f>+LN(base_des!BD110)</f>
        <v>5.2523749573785894</v>
      </c>
    </row>
    <row r="111" spans="1:56" x14ac:dyDescent="0.25">
      <c r="A111" s="35">
        <v>44713</v>
      </c>
      <c r="B111" s="77">
        <f>+LN(base_des!B111)</f>
        <v>4.9681019864045348</v>
      </c>
      <c r="C111" s="77">
        <f>+LN(base_des!C111)</f>
        <v>5.1349409704719866</v>
      </c>
      <c r="D111" s="77">
        <f>+base_des!D111*100</f>
        <v>8.4350265209800046</v>
      </c>
      <c r="E111" s="77">
        <f>+base_des!E111*100</f>
        <v>4.4431897141669507</v>
      </c>
      <c r="G111" s="77">
        <f>+LN(base_des!G111)</f>
        <v>4.2666921950871295</v>
      </c>
      <c r="H111" s="77">
        <f>+LN(base_des!H111)</f>
        <v>4.7125955864639657</v>
      </c>
      <c r="I111" s="77">
        <f>+LN(base_des!I111)</f>
        <v>4.797273091023726</v>
      </c>
      <c r="J111" s="77">
        <f>+LN(base_des!J111)</f>
        <v>4.7887206382326024</v>
      </c>
      <c r="K111" s="77">
        <f>+base_des!K111</f>
        <v>38.486864805653745</v>
      </c>
      <c r="L111" s="77">
        <f>+LN(base_des!L111)</f>
        <v>5.0713611483047192</v>
      </c>
      <c r="M111" s="77">
        <f>+base_des!M111</f>
        <v>18.237620906621348</v>
      </c>
      <c r="N111" s="77">
        <f>+LN(base_des!N111)</f>
        <v>5.5820164499571252</v>
      </c>
      <c r="O111" s="77">
        <f>+LN(base_des!O111)</f>
        <v>6.4276766197328445</v>
      </c>
      <c r="P111" s="77">
        <f>+LN(base_des!P111)</f>
        <v>6.0243797223708002</v>
      </c>
      <c r="Q111" s="77">
        <f>+base_des!Q111</f>
        <v>49.413793293420966</v>
      </c>
      <c r="R111" s="77">
        <f>+base_des!R111</f>
        <v>33.906979036614956</v>
      </c>
      <c r="S111" s="77">
        <f>+base_des!S111</f>
        <v>2.5870405314486846</v>
      </c>
      <c r="T111" s="77">
        <f>+base_des!T111</f>
        <v>60.111653677711416</v>
      </c>
      <c r="U111" s="18">
        <f>+(base_des!U111)</f>
        <v>82.303250501579697</v>
      </c>
      <c r="V111" s="77">
        <f>+base_des!V111*100</f>
        <v>4.6799894376512219</v>
      </c>
      <c r="W111" s="77">
        <f>+base_des!W111*100</f>
        <v>2.0870863270847306</v>
      </c>
      <c r="X111" s="77">
        <f>+base_des!X111*100</f>
        <v>4.4936089517158102</v>
      </c>
      <c r="Y111" s="77">
        <f>+base_des!Y111</f>
        <v>29.274070976328147</v>
      </c>
      <c r="Z111" s="77">
        <f>+base_des!Z111</f>
        <v>51.04493054325637</v>
      </c>
      <c r="AA111" s="77">
        <f>+base_des!AA111</f>
        <v>5.280803115723665</v>
      </c>
      <c r="AB111" s="77">
        <f>+LN(base_des!AB111*100)</f>
        <v>4.4904631849451979</v>
      </c>
      <c r="AC111" s="77">
        <f>+(base_des!AC111)</f>
        <v>0.9399715551990474</v>
      </c>
      <c r="AD111" s="77">
        <f>+LN(base_des!AD111)</f>
        <v>4.5050082836800662</v>
      </c>
      <c r="AE111" s="77">
        <f>+LN(base_des!AE111)</f>
        <v>4.5715181396278348</v>
      </c>
      <c r="AF111" s="77">
        <f>+(base_des!AF111)</f>
        <v>-6.3444847621009979</v>
      </c>
      <c r="AG111" s="77">
        <f>+(base_des!AG111)</f>
        <v>-50.359915152717015</v>
      </c>
      <c r="AH111" s="77">
        <f>+-LN(-base_des!AH111)</f>
        <v>-11.921148916456278</v>
      </c>
      <c r="AI111" s="77">
        <f>+(base_des!AI111)</f>
        <v>-1.9784252381424543</v>
      </c>
      <c r="AJ111" s="18">
        <f>+LN(base_des!AJ111)</f>
        <v>4.8766041844578298</v>
      </c>
      <c r="AK111" s="77">
        <f>+(base_des!AK111)</f>
        <v>21.77085956692822</v>
      </c>
      <c r="AL111" s="77">
        <f>+LN(base_des!AL111)</f>
        <v>4.5316400266736494</v>
      </c>
      <c r="AM111" s="18">
        <f>+LN(base_des!AM111*100)</f>
        <v>4.4426711664825032</v>
      </c>
      <c r="AN111" s="77">
        <f>+base_des!AN111</f>
        <v>0.92836444653210604</v>
      </c>
      <c r="AO111" s="45">
        <f>+-LN(-base_des!AO111)</f>
        <v>-8.6842545860853999</v>
      </c>
      <c r="AP111" s="18">
        <f>+base_des!AP111</f>
        <v>16.769126926586093</v>
      </c>
      <c r="AQ111" s="18">
        <f>+base_des!AQ111</f>
        <v>35.072666635946412</v>
      </c>
      <c r="AR111" s="18">
        <f>LN(base_des!AR111)</f>
        <v>4.2904497647410116</v>
      </c>
      <c r="AS111" s="18">
        <f>+base_des!AS111</f>
        <v>81.773586055039246</v>
      </c>
      <c r="AT111" s="77">
        <f>+LN(base_des!AT111)</f>
        <v>5.9193301506474638</v>
      </c>
      <c r="AU111" s="77">
        <f>+base_des!AU111*100</f>
        <v>6.7660708159672511</v>
      </c>
      <c r="AV111" s="77">
        <f>+base_des!AV111*100</f>
        <v>4.2416485861470949</v>
      </c>
      <c r="AW111" s="77">
        <f>+base_des!AW111</f>
        <v>22.524181091208504</v>
      </c>
      <c r="AX111" s="77">
        <f>+base_des!AX111</f>
        <v>52.446751290444169</v>
      </c>
      <c r="AY111" s="77">
        <f>+base_des!AY111*100</f>
        <v>0.16620454758763045</v>
      </c>
      <c r="AZ111" s="77">
        <f>+base_des!AZ111*100</f>
        <v>-2.3614288439312383</v>
      </c>
      <c r="BA111" s="77">
        <f>+base_des!BA111*100</f>
        <v>3.887827924211007</v>
      </c>
      <c r="BB111" s="77">
        <f>+base_des!BB111*100</f>
        <v>1.3601945326921383</v>
      </c>
      <c r="BC111" s="18">
        <f>+LN(base_des!BC111)</f>
        <v>5.4744216876052869</v>
      </c>
      <c r="BD111" s="18">
        <f>+LN(base_des!BD111)</f>
        <v>5.3267968022588716</v>
      </c>
    </row>
    <row r="112" spans="1:56" x14ac:dyDescent="0.25">
      <c r="A112" s="21">
        <v>44805</v>
      </c>
      <c r="B112" s="77">
        <f>+LN(base_des!B112)</f>
        <v>5.0410516091141631</v>
      </c>
      <c r="C112" s="77">
        <f>+LN(base_des!C112)</f>
        <v>5.237375681770148</v>
      </c>
      <c r="D112" s="77">
        <f>+base_des!D112*100</f>
        <v>8.5300750642516512</v>
      </c>
      <c r="E112" s="77">
        <f>+base_des!E112*100</f>
        <v>4.5592508026397134</v>
      </c>
      <c r="G112" s="77">
        <f>+LN(base_des!G112)</f>
        <v>4.2685046432016547</v>
      </c>
      <c r="H112" s="77">
        <f>+LN(base_des!H112)</f>
        <v>4.6945219736704065</v>
      </c>
      <c r="I112" s="77">
        <f>+LN(base_des!I112)</f>
        <v>4.7743195014454853</v>
      </c>
      <c r="J112" s="77">
        <f>+LN(base_des!J112)</f>
        <v>4.7634412282217014</v>
      </c>
      <c r="K112" s="77">
        <f>+base_des!K112</f>
        <v>39.542304407975919</v>
      </c>
      <c r="L112" s="77">
        <f>+LN(base_des!L112)</f>
        <v>5.0643878645735922</v>
      </c>
      <c r="M112" s="77">
        <f>+base_des!M112</f>
        <v>17.756535787398224</v>
      </c>
      <c r="N112" s="77">
        <f>+LN(base_des!N112)</f>
        <v>5.6199350760015925</v>
      </c>
      <c r="O112" s="77">
        <f>+LN(base_des!O112)</f>
        <v>6.4417577604123846</v>
      </c>
      <c r="P112" s="77">
        <f>+LN(base_des!P112)</f>
        <v>6.0711162210411738</v>
      </c>
      <c r="Q112" s="77">
        <f>+base_des!Q112</f>
        <v>48.296698688522426</v>
      </c>
      <c r="R112" s="77">
        <f>+base_des!R112</f>
        <v>33.778680150586915</v>
      </c>
      <c r="S112" s="77">
        <f>+base_des!S112</f>
        <v>2.7703598579082294</v>
      </c>
      <c r="T112" s="77">
        <f>+base_des!T112</f>
        <v>59.72009876138322</v>
      </c>
      <c r="U112" s="18">
        <f>+(base_des!U112)</f>
        <v>82.349286104141939</v>
      </c>
      <c r="V112" s="77">
        <f>+base_des!V112*100</f>
        <v>5.4144131162266351</v>
      </c>
      <c r="W112" s="77">
        <f>+base_des!W112*100</f>
        <v>2.2046709820416122</v>
      </c>
      <c r="X112" s="77">
        <f>+base_des!X112*100</f>
        <v>4.5404453603632877</v>
      </c>
      <c r="Y112" s="77">
        <f>+base_des!Y112</f>
        <v>28.606850539591168</v>
      </c>
      <c r="Z112" s="77">
        <f>+base_des!Z112</f>
        <v>50.306326433384939</v>
      </c>
      <c r="AA112" s="77">
        <f>+base_des!AA112</f>
        <v>5.3946241915402542</v>
      </c>
      <c r="AB112" s="77">
        <f>+LN(base_des!AB112*100)</f>
        <v>4.4959888188959525</v>
      </c>
      <c r="AC112" s="77">
        <f>+(base_des!AC112)</f>
        <v>0.94947531507758143</v>
      </c>
      <c r="AD112" s="77">
        <f>+LN(base_des!AD112)</f>
        <v>4.3446336330704511</v>
      </c>
      <c r="AE112" s="77">
        <f>+LN(base_des!AE112)</f>
        <v>4.4239418245120286</v>
      </c>
      <c r="AF112" s="77">
        <f>+(base_des!AF112)</f>
        <v>-9.3554661240168695</v>
      </c>
      <c r="AG112" s="77">
        <f>+(base_des!AG112)</f>
        <v>-50.081599041840818</v>
      </c>
      <c r="AH112" s="77">
        <f>+-LN(-base_des!AH112)</f>
        <v>-11.923680828583642</v>
      </c>
      <c r="AI112" s="77">
        <f>+(base_des!AI112)</f>
        <v>-2.6909228408250629</v>
      </c>
      <c r="AJ112" s="18">
        <f>+LN(base_des!AJ112)</f>
        <v>4.8610307554603143</v>
      </c>
      <c r="AK112" s="77">
        <f>+(base_des!AK112)</f>
        <v>21.699475893793768</v>
      </c>
      <c r="AL112" s="77">
        <f>+LN(base_des!AL112)</f>
        <v>4.5343900937181436</v>
      </c>
      <c r="AM112" s="18">
        <f>+LN(base_des!AM112*100)</f>
        <v>4.4441802783519391</v>
      </c>
      <c r="AN112" s="77">
        <f>+base_des!AN112</f>
        <v>0.93215722767634812</v>
      </c>
      <c r="AO112" s="45">
        <f>+-LN(-base_des!AO112)</f>
        <v>-8.9999113708369851</v>
      </c>
      <c r="AP112" s="18">
        <f>+base_des!AP112</f>
        <v>16.364928311614825</v>
      </c>
      <c r="AQ112" s="18">
        <f>+base_des!AQ112</f>
        <v>35.658274212151049</v>
      </c>
      <c r="AR112" s="18">
        <f>LN(base_des!AR112)</f>
        <v>4.2820896151932599</v>
      </c>
      <c r="AS112" s="18">
        <f>+base_des!AS112</f>
        <v>82.19760703684284</v>
      </c>
      <c r="AT112" s="77">
        <f>+LN(base_des!AT112)</f>
        <v>6.0417901939160146</v>
      </c>
      <c r="AU112" s="77">
        <f>+base_des!AU112*100</f>
        <v>6.4119485830906537</v>
      </c>
      <c r="AV112" s="77">
        <f>+base_des!AV112*100</f>
        <v>3.9056133509009938</v>
      </c>
      <c r="AW112" s="77">
        <f>+base_des!AW112</f>
        <v>22.67978046668264</v>
      </c>
      <c r="AX112" s="77">
        <f>+base_des!AX112</f>
        <v>51.71015548322594</v>
      </c>
      <c r="AY112" s="77">
        <f>+base_des!AY112*100</f>
        <v>-0.63403024348043369</v>
      </c>
      <c r="AZ112" s="77">
        <f>+base_des!AZ112*100</f>
        <v>-3.1693952815548223</v>
      </c>
      <c r="BA112" s="77">
        <f>+base_des!BA112*100</f>
        <v>3.572423737321373</v>
      </c>
      <c r="BB112" s="77">
        <f>+base_des!BB112*100</f>
        <v>1.0370586992469844</v>
      </c>
      <c r="BC112" s="18">
        <f>+LN(base_des!BC112)</f>
        <v>5.6188537758707646</v>
      </c>
      <c r="BD112" s="18">
        <f>+LN(base_des!BD112)</f>
        <v>5.2911449532145163</v>
      </c>
    </row>
    <row r="113" spans="1:56" x14ac:dyDescent="0.25">
      <c r="A113" s="35">
        <v>44896</v>
      </c>
      <c r="B113" s="77">
        <f>+LN(base_des!B113)</f>
        <v>5.1026622410206786</v>
      </c>
      <c r="C113" s="77">
        <f>+LN(base_des!C113)</f>
        <v>5.3070133394768604</v>
      </c>
      <c r="D113" s="77">
        <f>+base_des!D113*100</f>
        <v>7.1015580943771699</v>
      </c>
      <c r="E113" s="77">
        <f>+base_des!E113*100</f>
        <v>2.5626750430444933</v>
      </c>
      <c r="G113" s="77">
        <f>+LN(base_des!G113)</f>
        <v>4.2722955641766855</v>
      </c>
      <c r="H113" s="77">
        <f>+LN(base_des!H113)</f>
        <v>4.6480526621420921</v>
      </c>
      <c r="I113" s="77">
        <f>+LN(base_des!I113)</f>
        <v>4.7400975337905873</v>
      </c>
      <c r="J113" s="77">
        <f>+LN(base_des!J113)</f>
        <v>4.6891838787461539</v>
      </c>
      <c r="K113" s="77">
        <f>+base_des!K113</f>
        <v>39.768671744670847</v>
      </c>
      <c r="L113" s="77">
        <f>+LN(base_des!L113)</f>
        <v>5.0513740851551985</v>
      </c>
      <c r="M113" s="77">
        <f>+base_des!M113</f>
        <v>17.419473525771817</v>
      </c>
      <c r="N113" s="77">
        <f>+LN(base_des!N113)</f>
        <v>5.5690840819345695</v>
      </c>
      <c r="O113" s="77">
        <f>+LN(base_des!O113)</f>
        <v>6.452946161842406</v>
      </c>
      <c r="P113" s="77">
        <f>+LN(base_des!P113)</f>
        <v>6.0682278822823497</v>
      </c>
      <c r="Q113" s="77">
        <f>+base_des!Q113</f>
        <v>48.138065055126333</v>
      </c>
      <c r="R113" s="77">
        <f>+base_des!R113</f>
        <v>33.637966002384566</v>
      </c>
      <c r="S113" s="77">
        <f>+base_des!S113</f>
        <v>3.1486266683052739</v>
      </c>
      <c r="T113" s="77">
        <f>+base_des!T113</f>
        <v>59.369009067209888</v>
      </c>
      <c r="U113" s="18">
        <f>+(base_des!U113)</f>
        <v>84.574956460946055</v>
      </c>
      <c r="V113" s="77">
        <f>+base_des!V113*100</f>
        <v>3.5014941615802653</v>
      </c>
      <c r="W113" s="77">
        <f>+base_des!W113*100</f>
        <v>0.18493691405262469</v>
      </c>
      <c r="X113" s="77">
        <f>+base_des!X113*100</f>
        <v>2.5935073638964967</v>
      </c>
      <c r="Y113" s="77">
        <f>+base_des!Y113</f>
        <v>30.208924485028849</v>
      </c>
      <c r="Z113" s="77">
        <f>+base_des!Z113</f>
        <v>53.065842089704688</v>
      </c>
      <c r="AA113" s="77">
        <f>+base_des!AA113</f>
        <v>5.4008992904504272</v>
      </c>
      <c r="AB113" s="77">
        <f>+LN(base_des!AB113*100)</f>
        <v>4.4991200878274853</v>
      </c>
      <c r="AC113" s="77">
        <f>+(base_des!AC113)</f>
        <v>0.95442758921413973</v>
      </c>
      <c r="AD113" s="77">
        <f>+LN(base_des!AD113)</f>
        <v>4.1483327348203511</v>
      </c>
      <c r="AE113" s="77">
        <f>+LN(base_des!AE113)</f>
        <v>4.3182821773247761</v>
      </c>
      <c r="AF113" s="77">
        <f>+(base_des!AF113)</f>
        <v>-13.126250652600691</v>
      </c>
      <c r="AG113" s="77">
        <f>+(base_des!AG113)</f>
        <v>-51.480542777017071</v>
      </c>
      <c r="AH113" s="77">
        <f>+-LN(-base_des!AH113)</f>
        <v>-11.925047817637395</v>
      </c>
      <c r="AI113" s="77">
        <f>+(base_des!AI113)</f>
        <v>-3.5108042287277206</v>
      </c>
      <c r="AJ113" s="18">
        <f>+LN(base_des!AJ113)</f>
        <v>4.8334111417247847</v>
      </c>
      <c r="AK113" s="77">
        <f>+(base_des!AK113)</f>
        <v>22.856917604675843</v>
      </c>
      <c r="AL113" s="77">
        <f>+LN(base_des!AL113)</f>
        <v>4.542616443836403</v>
      </c>
      <c r="AM113" s="18">
        <f>+LN(base_des!AM113*100)</f>
        <v>4.4510392107364627</v>
      </c>
      <c r="AN113" s="77">
        <f>+base_des!AN113</f>
        <v>0.94108557726452502</v>
      </c>
      <c r="AO113" s="45">
        <f>+-LN(-base_des!AO113)</f>
        <v>-9.2396890277372563</v>
      </c>
      <c r="AP113" s="18">
        <f>+base_des!AP113</f>
        <v>16.068838977350548</v>
      </c>
      <c r="AQ113" s="18">
        <f>+base_des!AQ113</f>
        <v>35.378990449383572</v>
      </c>
      <c r="AR113" s="18">
        <f>LN(base_des!AR113)</f>
        <v>4.2727602092289398</v>
      </c>
      <c r="AS113" s="18">
        <f>+base_des!AS113</f>
        <v>82.815225784463735</v>
      </c>
      <c r="AT113" s="77">
        <f>+LN(base_des!AT113)</f>
        <v>6.0476535759021184</v>
      </c>
      <c r="AU113" s="77">
        <f>+base_des!AU113*100</f>
        <v>3.8082804369221068</v>
      </c>
      <c r="AV113" s="77">
        <f>+base_des!AV113*100</f>
        <v>3.5492826784920828</v>
      </c>
      <c r="AW113" s="77">
        <f>+base_des!AW113</f>
        <v>21.441377034347845</v>
      </c>
      <c r="AX113" s="77">
        <f>+base_des!AX113</f>
        <v>51.932567772172241</v>
      </c>
      <c r="AY113" s="77">
        <f>+base_des!AY113*100</f>
        <v>-2.6200351329007492</v>
      </c>
      <c r="AZ113" s="77">
        <f>+base_des!AZ113*100</f>
        <v>-2.9463550763408501</v>
      </c>
      <c r="BA113" s="77">
        <f>+base_des!BA113*100</f>
        <v>1.6111553432897274</v>
      </c>
      <c r="BB113" s="77">
        <f>+base_des!BB113*100</f>
        <v>1.2848353998496265</v>
      </c>
      <c r="BC113" s="18">
        <f>+LN(base_des!BC113)</f>
        <v>5.7482337154877685</v>
      </c>
      <c r="BD113" s="18">
        <f>+LN(base_des!BD113)</f>
        <v>5.219188256550269</v>
      </c>
    </row>
    <row r="114" spans="1:56" x14ac:dyDescent="0.25">
      <c r="A114" s="35">
        <v>44986</v>
      </c>
      <c r="B114" s="77">
        <f>+LN(base_des!B114)</f>
        <v>5.0760753534875978</v>
      </c>
      <c r="C114" s="77">
        <f>+LN(base_des!C114)</f>
        <v>5.2639711102744124</v>
      </c>
      <c r="D114" s="77">
        <f>+base_des!D114*100</f>
        <v>6.5132911930282811</v>
      </c>
      <c r="E114" s="77">
        <f>+base_des!E114*100</f>
        <v>1.4520393402211451</v>
      </c>
      <c r="G114" s="77">
        <f>+LN(base_des!G114)</f>
        <v>4.2809628254663465</v>
      </c>
      <c r="H114" s="77">
        <f>+LN(base_des!H114)</f>
        <v>4.601709801628834</v>
      </c>
      <c r="I114" s="77">
        <f>+LN(base_des!I114)</f>
        <v>4.6539248038191552</v>
      </c>
      <c r="J114" s="77">
        <f>+LN(base_des!J114)</f>
        <v>4.6389564990306882</v>
      </c>
      <c r="K114" s="77">
        <f>+base_des!K114</f>
        <v>39.121857245700042</v>
      </c>
      <c r="L114" s="77">
        <f>+LN(base_des!L114)</f>
        <v>5.0471741125879843</v>
      </c>
      <c r="M114" s="77">
        <f>+base_des!M114</f>
        <v>17.245950296474195</v>
      </c>
      <c r="N114" s="77">
        <f>+LN(base_des!N114)</f>
        <v>5.5649683390674483</v>
      </c>
      <c r="O114" s="77">
        <f>+LN(base_des!O114)</f>
        <v>6.4636096129168434</v>
      </c>
      <c r="P114" s="77">
        <f>+LN(base_des!P114)</f>
        <v>6.0742537213855696</v>
      </c>
      <c r="Q114" s="77">
        <f>+base_des!Q114</f>
        <v>46.829048648945964</v>
      </c>
      <c r="R114" s="77">
        <f>+base_des!R114</f>
        <v>33.460009143842349</v>
      </c>
      <c r="S114" s="77">
        <f>+base_des!S114</f>
        <v>3.1280709531644053</v>
      </c>
      <c r="T114" s="77">
        <f>+base_des!T114</f>
        <v>59.802068890687153</v>
      </c>
      <c r="U114" s="18">
        <f>+(base_des!U114)</f>
        <v>83.614219716159212</v>
      </c>
      <c r="V114" s="77">
        <f>+base_des!V114*100</f>
        <v>1.0745917926884951</v>
      </c>
      <c r="W114" s="77">
        <f>+base_des!W114*100</f>
        <v>-1.3283104335301887</v>
      </c>
      <c r="X114" s="77">
        <f>+base_des!X114*100</f>
        <v>1.4211893950154209</v>
      </c>
      <c r="Y114" s="77">
        <f>+base_des!Y114</f>
        <v>31.23627425630502</v>
      </c>
      <c r="Z114" s="77">
        <f>+base_des!Z114</f>
        <v>54.88120928998427</v>
      </c>
      <c r="AA114" s="77">
        <f>+base_des!AA114</f>
        <v>5.3931735544216046</v>
      </c>
      <c r="AB114" s="77">
        <f>+LN(base_des!AB114*100)</f>
        <v>4.5008032613417859</v>
      </c>
      <c r="AC114" s="77">
        <f>+(base_des!AC114)</f>
        <v>0.9503345602225759</v>
      </c>
      <c r="AD114" s="77">
        <f>+LN(base_des!AD114)</f>
        <v>3.991152088842898</v>
      </c>
      <c r="AE114" s="77">
        <f>+LN(base_des!AE114)</f>
        <v>4.233263581681129</v>
      </c>
      <c r="AF114" s="77">
        <f>+(base_des!AF114)</f>
        <v>-14.085606732637427</v>
      </c>
      <c r="AG114" s="77">
        <f>+(base_des!AG114)</f>
        <v>-52.913517866534811</v>
      </c>
      <c r="AH114" s="77">
        <f>+-LN(-base_des!AH114)</f>
        <v>-11.927135428732221</v>
      </c>
      <c r="AI114" s="77">
        <f>+(base_des!AI114)</f>
        <v>-4.0709271003769523</v>
      </c>
      <c r="AJ114" s="18">
        <f>+LN(base_des!AJ114)</f>
        <v>4.7731243666459608</v>
      </c>
      <c r="AK114" s="77">
        <f>+(base_des!AK114)</f>
        <v>23.64493503367925</v>
      </c>
      <c r="AL114" s="77">
        <f>+LN(base_des!AL114)</f>
        <v>4.5446403145767373</v>
      </c>
      <c r="AM114" s="18">
        <f>+LN(base_des!AM114*100)</f>
        <v>4.4514555449438422</v>
      </c>
      <c r="AN114" s="77">
        <f>+base_des!AN114</f>
        <v>0.93928696174662873</v>
      </c>
      <c r="AO114" s="45">
        <f>+-LN(-base_des!AO114)</f>
        <v>-9.3623473485873809</v>
      </c>
      <c r="AP114" s="18">
        <f>+base_des!AP114</f>
        <v>15.901341971040944</v>
      </c>
      <c r="AQ114" s="18">
        <f>+base_des!AQ114</f>
        <v>35.466258035455098</v>
      </c>
      <c r="AR114" s="18">
        <f>LN(base_des!AR114)</f>
        <v>4.2720786591872963</v>
      </c>
      <c r="AS114" s="18">
        <f>+base_des!AS114</f>
        <v>83.209733741616986</v>
      </c>
      <c r="AT114" s="77">
        <f>+LN(base_des!AT114)</f>
        <v>5.9628425802732554</v>
      </c>
      <c r="AU114" s="77">
        <f>+base_des!AU114*100</f>
        <v>1.3807917910244827</v>
      </c>
      <c r="AV114" s="77">
        <f>+base_des!AV114*100</f>
        <v>2.4892284617146876</v>
      </c>
      <c r="AW114" s="77">
        <f>+base_des!AW114</f>
        <v>21.311209226015052</v>
      </c>
      <c r="AX114" s="77">
        <f>+base_des!AX114</f>
        <v>52.415115230151564</v>
      </c>
      <c r="AY114" s="77">
        <f>+base_des!AY114*100</f>
        <v>-3.3594250196136017</v>
      </c>
      <c r="AZ114" s="77">
        <f>+base_des!AZ114*100</f>
        <v>-2.274922653928499</v>
      </c>
      <c r="BA114" s="77">
        <f>+base_des!BA114*100</f>
        <v>0.52771002649970589</v>
      </c>
      <c r="BB114" s="77">
        <f>+base_des!BB114*100</f>
        <v>1.6122123921848086</v>
      </c>
      <c r="BC114" s="18">
        <f>+LN(base_des!BC114)</f>
        <v>5.6457299236381582</v>
      </c>
      <c r="BD114" s="18">
        <f>+LN(base_des!BD114)</f>
        <v>5.219188256550269</v>
      </c>
    </row>
    <row r="115" spans="1:56" x14ac:dyDescent="0.25">
      <c r="A115" s="21">
        <v>45078</v>
      </c>
      <c r="B115" s="77">
        <f>+LN(base_des!B115)</f>
        <v>4.9904701581581516</v>
      </c>
      <c r="C115" s="77">
        <f>+LN(base_des!C115)</f>
        <v>5.1793433427114897</v>
      </c>
      <c r="D115" s="77">
        <f>+base_des!D115*100</f>
        <v>3.5068795067952019</v>
      </c>
      <c r="E115" s="77">
        <f>+base_des!E115*100</f>
        <v>-0.81900755260793101</v>
      </c>
      <c r="G115" s="77">
        <f>+LN(base_des!G115)</f>
        <v>4.2818987191406235</v>
      </c>
      <c r="H115" s="77">
        <f>+LN(base_des!H115)</f>
        <v>4.5604165162866535</v>
      </c>
      <c r="I115" s="77">
        <f>+LN(base_des!I115)</f>
        <v>4.567930788144194</v>
      </c>
      <c r="J115" s="77">
        <f>+LN(base_des!J115)</f>
        <v>4.5620306858097086</v>
      </c>
      <c r="K115" s="77">
        <f>+base_des!K115</f>
        <v>38.268549059166233</v>
      </c>
      <c r="L115" s="77">
        <f>+LN(base_des!L115)</f>
        <v>5.0468984867034523</v>
      </c>
      <c r="M115" s="77">
        <f>+base_des!M115</f>
        <v>17.203754893218985</v>
      </c>
      <c r="N115" s="77">
        <f>+LN(base_des!N115)</f>
        <v>5.5560780060984056</v>
      </c>
      <c r="O115" s="77">
        <f>+LN(base_des!O115)</f>
        <v>6.4503341149061972</v>
      </c>
      <c r="P115" s="77">
        <f>+LN(base_des!P115)</f>
        <v>6.0764566723551674</v>
      </c>
      <c r="Q115" s="77">
        <f>+base_des!Q115</f>
        <v>46.543503953509195</v>
      </c>
      <c r="R115" s="77">
        <f>+base_des!R115</f>
        <v>33.02823651164875</v>
      </c>
      <c r="S115" s="77">
        <f>+base_des!S115</f>
        <v>2.7022621373507372</v>
      </c>
      <c r="T115" s="77">
        <f>+base_des!T115</f>
        <v>60.678386168111246</v>
      </c>
      <c r="U115" s="18">
        <f>+(base_des!U115)</f>
        <v>86.560531931381036</v>
      </c>
      <c r="V115" s="77">
        <f>+base_des!V115*100</f>
        <v>-2.6405401567548781</v>
      </c>
      <c r="W115" s="77">
        <f>+base_des!W115*100</f>
        <v>-3.7271602815671434</v>
      </c>
      <c r="X115" s="77">
        <f>+base_des!X115*100</f>
        <v>-0.81339661827140031</v>
      </c>
      <c r="Y115" s="77">
        <f>+base_des!Y115</f>
        <v>31.692208952997408</v>
      </c>
      <c r="Z115" s="77">
        <f>+base_des!Z115</f>
        <v>55.79267197882379</v>
      </c>
      <c r="AA115" s="77">
        <f>+base_des!AA115</f>
        <v>5.3570554219206823</v>
      </c>
      <c r="AB115" s="77">
        <f>+LN(base_des!AB115*100)</f>
        <v>4.5151064320347096</v>
      </c>
      <c r="AC115" s="77">
        <f>+(base_des!AC115)</f>
        <v>0.96691458295705612</v>
      </c>
      <c r="AD115" s="77">
        <f>+LN(base_des!AD115)</f>
        <v>3.9931412764673899</v>
      </c>
      <c r="AE115" s="77">
        <f>+LN(base_des!AE115)</f>
        <v>4.1704250749465723</v>
      </c>
      <c r="AF115" s="77">
        <f>+(base_des!AF115)</f>
        <v>-14.374520949085912</v>
      </c>
      <c r="AG115" s="77">
        <f>+(base_des!AG115)</f>
        <v>-55.583925900237894</v>
      </c>
      <c r="AH115" s="77">
        <f>+-LN(-base_des!AH115)</f>
        <v>-11.954488430481861</v>
      </c>
      <c r="AI115" s="77">
        <f>+(base_des!AI115)</f>
        <v>-4.5349425258289324</v>
      </c>
      <c r="AJ115" s="18">
        <f>+LN(base_des!AJ115)</f>
        <v>4.7320105814524034</v>
      </c>
      <c r="AK115" s="77">
        <f>+(base_des!AK115)</f>
        <v>24.100463025826389</v>
      </c>
      <c r="AL115" s="77">
        <f>+LN(base_des!AL115)</f>
        <v>4.5583630192629458</v>
      </c>
      <c r="AM115" s="18">
        <f>+LN(base_des!AM115*100)</f>
        <v>4.4637035127526348</v>
      </c>
      <c r="AN115" s="77">
        <f>+base_des!AN115</f>
        <v>0.95336794279312154</v>
      </c>
      <c r="AO115" s="45">
        <f>+-LN(-base_des!AO115)</f>
        <v>-9.4484067835574024</v>
      </c>
      <c r="AP115" s="18">
        <f>+base_des!AP115</f>
        <v>15.887014392142152</v>
      </c>
      <c r="AQ115" s="18">
        <f>+base_des!AQ115</f>
        <v>36.004841806007157</v>
      </c>
      <c r="AR115" s="18">
        <f>LN(base_des!AR115)</f>
        <v>4.2758920248203518</v>
      </c>
      <c r="AS115" s="18">
        <f>+base_des!AS115</f>
        <v>84.260880808258619</v>
      </c>
      <c r="AT115" s="77">
        <f>+LN(base_des!AT115)</f>
        <v>5.9759109136356043</v>
      </c>
      <c r="AU115" s="77">
        <f>+base_des!AU115*100</f>
        <v>-0.86632183540642504</v>
      </c>
      <c r="AV115" s="77">
        <f>+base_des!AV115*100</f>
        <v>1.7745309847220225</v>
      </c>
      <c r="AW115" s="77">
        <f>+base_des!AW115</f>
        <v>21.404955687381868</v>
      </c>
      <c r="AX115" s="77">
        <f>+base_des!AX115</f>
        <v>52.289581120985204</v>
      </c>
      <c r="AY115" s="77">
        <f>+base_des!AY115*100</f>
        <v>-4.2675975596019278</v>
      </c>
      <c r="AZ115" s="77">
        <f>+base_des!AZ115*100</f>
        <v>-1.5702726391066908</v>
      </c>
      <c r="BA115" s="77">
        <f>+base_des!BA115*100</f>
        <v>-0.32933076118295546</v>
      </c>
      <c r="BB115" s="77">
        <f>+base_des!BB115*100</f>
        <v>2.3679941593122811</v>
      </c>
      <c r="BC115" s="18">
        <f>+LN(base_des!BC115)</f>
        <v>5.6187398437283056</v>
      </c>
      <c r="BD115" s="18">
        <f>BD114</f>
        <v>5.219188256550269</v>
      </c>
    </row>
    <row r="116" spans="1:56" x14ac:dyDescent="0.25">
      <c r="A116" s="35">
        <v>45170</v>
      </c>
      <c r="B116" s="77">
        <f>+LN(base_des!B116)</f>
        <v>4.884474806416395</v>
      </c>
      <c r="C116" s="77">
        <f>+LN(base_des!C116)</f>
        <v>5.0836590794308645</v>
      </c>
      <c r="D116" s="77">
        <f>+base_des!D116*100</f>
        <v>3.6696029883145354</v>
      </c>
      <c r="E116" s="77">
        <f>+base_des!E116*100</f>
        <v>4.0336638114935042E-2</v>
      </c>
      <c r="G116" s="77">
        <f>+LN(base_des!G116)</f>
        <v>4.2905092934820086</v>
      </c>
      <c r="H116" s="77">
        <f>+LN(base_des!H116)</f>
        <v>4.5782232963252207</v>
      </c>
      <c r="I116" s="77">
        <f>+LN(base_des!I116)</f>
        <v>4.5393680866846928</v>
      </c>
      <c r="J116" s="77">
        <f>+LN(base_des!J116)</f>
        <v>4.6041700186223693</v>
      </c>
      <c r="K116" s="77">
        <f>+base_des!K116</f>
        <v>36.781550499267262</v>
      </c>
      <c r="L116" s="77">
        <f>+LN(base_des!L116)</f>
        <v>5.0546583690056135</v>
      </c>
      <c r="M116" s="77">
        <f>+base_des!M116</f>
        <v>17.318730406186958</v>
      </c>
      <c r="N116" s="77">
        <f>+LN(base_des!N116)</f>
        <v>5.5702741529372943</v>
      </c>
      <c r="O116" s="77">
        <f>+LN(base_des!O116)</f>
        <v>6.4237447955837403</v>
      </c>
      <c r="P116" s="77">
        <f>+LN(base_des!P116)</f>
        <v>6.060094955393315</v>
      </c>
      <c r="Q116" s="77">
        <f>+base_des!Q116</f>
        <v>46.338315052869007</v>
      </c>
      <c r="R116" s="77">
        <f>+base_des!R116</f>
        <v>32.249669265097459</v>
      </c>
      <c r="S116" s="77">
        <f>+base_des!S116</f>
        <v>2.6091112718884113</v>
      </c>
      <c r="T116" s="77">
        <f>+base_des!T116</f>
        <v>61.888510809642142</v>
      </c>
      <c r="U116" s="18">
        <f>+(base_des!U116)</f>
        <v>86.667276519558882</v>
      </c>
      <c r="V116" s="77">
        <f>+base_des!V116*100</f>
        <v>-1.9322254367672542</v>
      </c>
      <c r="W116" s="77">
        <f>+base_des!W116*100</f>
        <v>-2.8621564232766961</v>
      </c>
      <c r="X116" s="77">
        <f>+base_des!X116*100</f>
        <v>9.5208731552642867E-2</v>
      </c>
      <c r="Y116" s="77">
        <f>+base_des!Y116</f>
        <v>31.244275553422245</v>
      </c>
      <c r="Z116" s="77">
        <f>+base_des!Z116</f>
        <v>55.033698254818844</v>
      </c>
      <c r="AA116" s="77">
        <f>+base_des!AA116</f>
        <v>5.335629444937207</v>
      </c>
      <c r="AB116" s="77">
        <f>+LN(base_des!AB116*100)</f>
        <v>4.5242314536517902</v>
      </c>
      <c r="AC116" s="77">
        <f>+(base_des!AC116)</f>
        <v>0.9772586384438382</v>
      </c>
      <c r="AD116" s="77">
        <f>+LN(base_des!AD116)</f>
        <v>4.1397822974390053</v>
      </c>
      <c r="AE116" s="77">
        <f>+LN(base_des!AE116)</f>
        <v>4.261432142612505</v>
      </c>
      <c r="AF116" s="77">
        <f>+(base_des!AF116)</f>
        <v>-13.570074872099664</v>
      </c>
      <c r="AG116" s="77">
        <f>+(base_des!AG116)</f>
        <v>-54.507773882920105</v>
      </c>
      <c r="AH116" s="77">
        <f>+-LN(-base_des!AH116)</f>
        <v>-11.956493653124303</v>
      </c>
      <c r="AI116" s="77">
        <f>+(base_des!AI116)</f>
        <v>-4.5963896627462386</v>
      </c>
      <c r="AJ116" s="18">
        <f>+LN(base_des!AJ116)</f>
        <v>4.7136649233552568</v>
      </c>
      <c r="AK116" s="77">
        <f>+(base_des!AK116)</f>
        <v>23.789422701396592</v>
      </c>
      <c r="AL116" s="77">
        <f>+LN(base_des!AL116)</f>
        <v>4.5755851061679804</v>
      </c>
      <c r="AM116" s="18">
        <f>+LN(base_des!AM116*100)</f>
        <v>4.4798592672177051</v>
      </c>
      <c r="AN116" s="77">
        <f>+base_des!AN116</f>
        <v>0.97136437664339415</v>
      </c>
      <c r="AO116" s="45">
        <f>+-LN(-base_des!AO116)</f>
        <v>-9.4834214609833065</v>
      </c>
      <c r="AP116" s="18">
        <f>+base_des!AP116</f>
        <v>16.038057485296918</v>
      </c>
      <c r="AQ116" s="18">
        <f>+base_des!AQ116</f>
        <v>36.071541464104072</v>
      </c>
      <c r="AR116" s="18">
        <f>LN(base_des!AR116)</f>
        <v>4.2814014203057686</v>
      </c>
      <c r="AS116" s="18">
        <f>+base_des!AS116</f>
        <v>85.347588034982934</v>
      </c>
      <c r="AT116" s="77">
        <f>+LN(base_des!AT116)</f>
        <v>5.8017200632974149</v>
      </c>
      <c r="AU116" s="77">
        <f>+base_des!AU116*100</f>
        <v>-1.0297776718578788</v>
      </c>
      <c r="AV116" s="77">
        <f>+base_des!AV116*100</f>
        <v>1.2223768824483949</v>
      </c>
      <c r="AW116" s="77">
        <f>+base_des!AW116</f>
        <v>22.14598760855225</v>
      </c>
      <c r="AX116" s="77">
        <f>+base_des!AX116</f>
        <v>51.876301158936712</v>
      </c>
      <c r="AY116" s="77">
        <f>+base_des!AY116*100</f>
        <v>-3.3365466412333902</v>
      </c>
      <c r="AZ116" s="77">
        <f>+base_des!AZ116*100</f>
        <v>-1.0288393608323732</v>
      </c>
      <c r="BA116" s="77">
        <f>+base_des!BA116*100</f>
        <v>-2.7864791681975198E-2</v>
      </c>
      <c r="BB116" s="77">
        <f>+base_des!BB116*100</f>
        <v>2.2798424887190416</v>
      </c>
      <c r="BC116" s="18">
        <f>+LN(base_des!BC116)</f>
        <v>5.3881823987570261</v>
      </c>
      <c r="BD116" s="18">
        <f t="shared" ref="BD116:BD117" si="0">BD115</f>
        <v>5.219188256550269</v>
      </c>
    </row>
    <row r="117" spans="1:56" x14ac:dyDescent="0.25">
      <c r="A117" s="35">
        <v>45261</v>
      </c>
      <c r="B117" s="77">
        <f>+LN(base_des!B117)</f>
        <v>4.8789062766402598</v>
      </c>
      <c r="C117" s="77">
        <f>+LN(base_des!C117)</f>
        <v>5.0776312076879879</v>
      </c>
      <c r="D117" s="77">
        <f>+base_des!D117*100</f>
        <v>3.9839558119842522</v>
      </c>
      <c r="E117" s="77">
        <f>+base_des!E117*100</f>
        <v>0.5118231707168297</v>
      </c>
      <c r="G117" s="77">
        <f>+LN(base_des!G117)</f>
        <v>4.298143725840033</v>
      </c>
      <c r="H117" s="77">
        <f>+LN(base_des!H117)</f>
        <v>4.5420439254395459</v>
      </c>
      <c r="I117" s="77">
        <f>+LN(base_des!I117)</f>
        <v>4.5479632269112482</v>
      </c>
      <c r="J117" s="77">
        <f>+LN(base_des!J117)</f>
        <v>4.549029379597779</v>
      </c>
      <c r="K117" s="77">
        <f>+base_des!K117</f>
        <v>36.104281103688457</v>
      </c>
      <c r="L117" s="77">
        <f>+LN(base_des!L117)</f>
        <v>5.0673818328118161</v>
      </c>
      <c r="M117" s="77">
        <f>+base_des!M117</f>
        <v>17.531219746047473</v>
      </c>
      <c r="N117" s="77">
        <f>+LN(base_des!N117)</f>
        <v>5.5952775781661588</v>
      </c>
      <c r="O117" s="77">
        <f>+LN(base_des!O117)</f>
        <v>6.3869193585607329</v>
      </c>
      <c r="P117" s="77">
        <f>+LN(base_des!P117)</f>
        <v>6.0120797012211948</v>
      </c>
      <c r="Q117" s="77">
        <f>+base_des!Q117</f>
        <v>46.102057861686959</v>
      </c>
      <c r="R117" s="77">
        <f>+base_des!R117</f>
        <v>32.371889993843681</v>
      </c>
      <c r="S117" s="77">
        <f>+base_des!S117</f>
        <v>2.6654975680009509</v>
      </c>
      <c r="T117" s="77">
        <f>+base_des!T117</f>
        <v>62.919839068194861</v>
      </c>
      <c r="U117" s="18">
        <f>+(base_des!U117)</f>
        <v>88.173686159926191</v>
      </c>
      <c r="V117" s="77">
        <f>+base_des!V117*100</f>
        <v>-1.5313892589183364</v>
      </c>
      <c r="W117" s="77">
        <f>+base_des!W117*100</f>
        <v>-2.4942297646491918</v>
      </c>
      <c r="X117" s="77">
        <f>+base_des!X117*100</f>
        <v>0.52745696866463021</v>
      </c>
      <c r="Y117" s="77">
        <f>+base_des!Y117</f>
        <v>30.938484322248627</v>
      </c>
      <c r="Z117" s="77">
        <f>+base_des!Z117</f>
        <v>53.733647647504981</v>
      </c>
      <c r="AA117" s="77">
        <f>+base_des!AA117</f>
        <v>5.2838692539588017</v>
      </c>
      <c r="AB117" s="77">
        <f>+LN(base_des!AB117*100)</f>
        <v>4.5120853209759915</v>
      </c>
      <c r="AC117" s="77">
        <f>+(base_des!AC117)</f>
        <v>0.96773654108332396</v>
      </c>
      <c r="AD117" s="77">
        <f>+LN(base_des!AD117)</f>
        <v>4.1027476939235115</v>
      </c>
      <c r="AE117" s="77">
        <f>+LN(base_des!AE117)</f>
        <v>4.2178438614024456</v>
      </c>
      <c r="AF117" s="77">
        <f>+(base_des!AF117)</f>
        <v>-13.699781285729296</v>
      </c>
      <c r="AG117" s="77">
        <f>+(base_des!AG117)</f>
        <v>-52.413278702794145</v>
      </c>
      <c r="AH117" s="77">
        <f>+-LN(-base_des!AH117)</f>
        <v>-11.963863498683169</v>
      </c>
      <c r="AI117" s="77">
        <f>+(base_des!AI117)</f>
        <v>-4.455128689737502</v>
      </c>
      <c r="AJ117" s="18">
        <f>+LN(base_des!AJ117)</f>
        <v>4.7104024397902453</v>
      </c>
      <c r="AK117" s="77">
        <f>+(base_des!AK117)</f>
        <v>22.795163325256347</v>
      </c>
      <c r="AL117" s="77">
        <f>+LN(base_des!AL117)</f>
        <v>4.5752433225238649</v>
      </c>
      <c r="AM117" s="18">
        <f>+LN(base_des!AM117*100)</f>
        <v>4.4783744121827995</v>
      </c>
      <c r="AN117" s="77">
        <f>+base_des!AN117</f>
        <v>0.97245850527166533</v>
      </c>
      <c r="AO117" s="45">
        <f>+-LN(-base_des!AO117)</f>
        <v>-9.4987594761913492</v>
      </c>
      <c r="AP117" s="18">
        <f>+base_des!AP117</f>
        <v>16.229068196021583</v>
      </c>
      <c r="AQ117" s="18">
        <f>+base_des!AQ117</f>
        <v>34.860278140779918</v>
      </c>
      <c r="AR117" s="18">
        <f>LN(base_des!AR117)</f>
        <v>4.2878723284837283</v>
      </c>
      <c r="AS117" s="18">
        <f>+base_des!AS117</f>
        <v>86.246245586792412</v>
      </c>
      <c r="AT117" s="77">
        <f>+LN(base_des!AT117)</f>
        <v>5.7582528955601751</v>
      </c>
      <c r="AU117" s="77">
        <f>+base_des!AU117*100</f>
        <v>-0.36792540788477268</v>
      </c>
      <c r="AV117" s="77">
        <f>+base_des!AV117*100</f>
        <v>1.8795320132056315</v>
      </c>
      <c r="AW117" s="77">
        <f>+base_des!AW117</f>
        <v>23.007782723645015</v>
      </c>
      <c r="AX117" s="77">
        <f>+base_des!AX117</f>
        <v>50.687154385731212</v>
      </c>
      <c r="AY117" s="77">
        <f>+base_des!AY117*100</f>
        <v>-2.229053712601393</v>
      </c>
      <c r="AZ117" s="77">
        <f>+base_des!AZ117*100</f>
        <v>7.536177937935637E-2</v>
      </c>
      <c r="BA117" s="77">
        <f>+base_des!BA117*100</f>
        <v>0.93889001034233033</v>
      </c>
      <c r="BB117" s="77">
        <f>+base_des!BB117*100</f>
        <v>3.2433055023230795</v>
      </c>
      <c r="BC117" s="18">
        <f>+LN(base_des!BC117)</f>
        <v>5.3323765570801118</v>
      </c>
      <c r="BD117" s="18">
        <f t="shared" si="0"/>
        <v>5.219188256550269</v>
      </c>
    </row>
    <row r="118" spans="1:56" x14ac:dyDescent="0.25">
      <c r="A118" s="35">
        <v>45352</v>
      </c>
      <c r="B118" s="77">
        <f>+LN(base_des!B118)</f>
        <v>4.8277853659621668</v>
      </c>
      <c r="C118" s="77">
        <f>+LN(base_des!C118)</f>
        <v>5.0156811227489815</v>
      </c>
      <c r="D118" s="77">
        <f>+base_des!D118*100</f>
        <v>4.2833769881639894</v>
      </c>
      <c r="E118" s="77">
        <f>+base_des!E118*100</f>
        <v>6.2687367545787183</v>
      </c>
      <c r="G118" s="77">
        <f>+LN(base_des!G118)</f>
        <v>4.298143725840033</v>
      </c>
      <c r="H118" s="77">
        <f>+LN(base_des!H118)</f>
        <v>4.5548846590919529</v>
      </c>
      <c r="I118" s="77">
        <f>+LN(base_des!I118)</f>
        <v>4.5149998810724679</v>
      </c>
      <c r="J118" s="77">
        <f>+LN(base_des!J118)</f>
        <v>4.5468420299814776</v>
      </c>
      <c r="K118" s="77">
        <f>+base_des!K118</f>
        <v>35.321599068501897</v>
      </c>
      <c r="L118" s="77">
        <f>+LN(base_des!L118)</f>
        <v>5.0695123907912807</v>
      </c>
      <c r="M118" s="77">
        <f>+base_des!M118</f>
        <v>17.58094000618923</v>
      </c>
      <c r="N118" s="77">
        <f>+LN(base_des!N118)</f>
        <v>5.6261397544974008</v>
      </c>
      <c r="O118" s="77">
        <f>+LN(base_des!O118)</f>
        <v>6.3605472303236752</v>
      </c>
      <c r="P118" s="77">
        <f>+LN(base_des!P118)</f>
        <v>6.0529314959266705</v>
      </c>
      <c r="Q118" s="77">
        <f>+base_des!Q118</f>
        <v>45.485988174665003</v>
      </c>
      <c r="R118" s="77">
        <f>+base_des!R118</f>
        <v>32.604689886213365</v>
      </c>
      <c r="S118" s="77">
        <f>+base_des!S118</f>
        <v>2.7345246659149742</v>
      </c>
      <c r="T118" s="77">
        <f>+base_des!T118</f>
        <v>63.541984211389725</v>
      </c>
      <c r="U118" s="18">
        <f>+(base_des!U118)</f>
        <v>88.32011222806301</v>
      </c>
      <c r="V118" s="77">
        <f>+base_des!V118*100</f>
        <v>-1.7645952807122889</v>
      </c>
      <c r="W118" s="77">
        <f>+base_des!W118*100</f>
        <v>-1.9637731144523052</v>
      </c>
      <c r="X118" s="77">
        <f>+base_des!X118*100</f>
        <v>1.1168101675195885</v>
      </c>
      <c r="Y118" s="77">
        <f>+base_des!Y118</f>
        <v>29.336453724086208</v>
      </c>
      <c r="Z118" s="77">
        <f>+base_des!Z118</f>
        <v>50.805168843947811</v>
      </c>
      <c r="AA118" s="77">
        <f>+base_des!AA118</f>
        <v>5.2764534569337656</v>
      </c>
      <c r="AB118" s="77">
        <f>+LN(base_des!AB118*100)</f>
        <v>4.5086674697282181</v>
      </c>
      <c r="AC118" s="77">
        <f>+(base_des!AC118)</f>
        <v>0.96759781358949937</v>
      </c>
      <c r="AD118" s="77">
        <f>+LN(base_des!AD118)</f>
        <v>4.0653143842253581</v>
      </c>
      <c r="AE118" s="77">
        <f>+LN(base_des!AE118)</f>
        <v>4.1955777691385556</v>
      </c>
      <c r="AF118" s="77">
        <f>+(base_des!AF118)</f>
        <v>-12.710035596261321</v>
      </c>
      <c r="AG118" s="77">
        <f>+(base_des!AG118)</f>
        <v>-49.460549863234014</v>
      </c>
      <c r="AH118" s="77">
        <f>+-LN(-base_des!AH118)</f>
        <v>-11.952959383116134</v>
      </c>
      <c r="AI118" s="77">
        <f>+(base_des!AI118)</f>
        <v>-4.2041467383748916</v>
      </c>
      <c r="AJ118" s="18">
        <f>+LN(base_des!AJ118)</f>
        <v>4.7220426382373661</v>
      </c>
      <c r="AK118" s="77">
        <f>+(base_des!AK118)</f>
        <v>21.46871511986161</v>
      </c>
      <c r="AL118" s="77">
        <f>+LN(base_des!AL118)</f>
        <v>4.5689302465226023</v>
      </c>
      <c r="AM118" s="18">
        <f>+LN(base_des!AM118*100)</f>
        <v>4.4706514473603969</v>
      </c>
      <c r="AN118" s="77">
        <f>+base_des!AN118</f>
        <v>0.96744059601431975</v>
      </c>
      <c r="AO118" s="45">
        <f>+-LN(-base_des!AO118)</f>
        <v>-9.4878553606243141</v>
      </c>
      <c r="AP118" s="18">
        <f>+base_des!AP118</f>
        <v>16.225889243686172</v>
      </c>
      <c r="AQ118" s="18">
        <f>+base_des!AQ118</f>
        <v>36.70940008392207</v>
      </c>
      <c r="AR118" s="18">
        <f>LN(base_des!AR118)</f>
        <v>4.2935742757789459</v>
      </c>
      <c r="AS118" s="18">
        <f>+base_des!AS118</f>
        <v>87.434441034334867</v>
      </c>
      <c r="AT118" s="77">
        <f>+LN(base_des!AT118)</f>
        <v>5.7119596286280201</v>
      </c>
      <c r="AU118" s="77">
        <f>+base_des!AU118*100</f>
        <v>1.15118227063713</v>
      </c>
      <c r="AV118" s="77">
        <f>+base_des!AV118*100</f>
        <v>2.5513747132430931</v>
      </c>
      <c r="AW118" s="77">
        <f>+base_des!AW118</f>
        <v>23.957048690651977</v>
      </c>
      <c r="AX118" s="77">
        <f>+base_des!AX118</f>
        <v>49.900943049894423</v>
      </c>
      <c r="AY118" s="77">
        <f>+base_des!AY118*100</f>
        <v>-0.42161750947773274</v>
      </c>
      <c r="AZ118" s="77">
        <f>+base_des!AZ118*100</f>
        <v>1.0261989535588447</v>
      </c>
      <c r="BA118" s="77">
        <f>+base_des!BA118*100</f>
        <v>2.6030145251543013</v>
      </c>
      <c r="BB118" s="77">
        <f>+base_des!BB118*100</f>
        <v>4.0508309881908788</v>
      </c>
      <c r="BC118" s="18">
        <f>+LN(base_des!BC118)</f>
        <v>5.147424170227513</v>
      </c>
      <c r="BD118" s="18">
        <f>+LN(base_des!BD118)</f>
        <v>5.219188256550269</v>
      </c>
    </row>
    <row r="119" spans="1:56" x14ac:dyDescent="0.25">
      <c r="A119" s="21">
        <v>45444</v>
      </c>
      <c r="B119" s="77">
        <f>+LN(base_des!B119)</f>
        <v>4.8129565623615251</v>
      </c>
      <c r="C119" s="77">
        <f>+LN(base_des!C119)</f>
        <v>5.0018297469148632</v>
      </c>
      <c r="D119" s="77">
        <f>+base_des!D119*100</f>
        <v>5.3028077227749826</v>
      </c>
      <c r="E119" s="77">
        <f>+base_des!E119*100</f>
        <v>6.0932439526161115</v>
      </c>
      <c r="G119" s="77">
        <f>+LN(base_des!G119)</f>
        <v>4.298143725840033</v>
      </c>
      <c r="H119" s="77">
        <f>+LN(base_des!H119)</f>
        <v>4.5281044471092313</v>
      </c>
      <c r="I119" s="77">
        <f>+LN(base_des!I119)</f>
        <v>4.5268926749259197</v>
      </c>
      <c r="J119" s="77">
        <f>+LN(base_des!J119)</f>
        <v>4.549961396076748</v>
      </c>
      <c r="K119" s="77">
        <f>+base_des!K119</f>
        <v>34.920816869009201</v>
      </c>
      <c r="L119" s="77">
        <f>+LN(base_des!L119)</f>
        <v>5.0636237754933333</v>
      </c>
      <c r="M119" s="77">
        <f>+base_des!M119</f>
        <v>17.483732399571316</v>
      </c>
      <c r="N119" s="77">
        <f>+LN(base_des!N119)</f>
        <v>5.619277246031916</v>
      </c>
      <c r="O119" s="77">
        <f>+LN(base_des!O119)</f>
        <v>6.3638179478767407</v>
      </c>
      <c r="P119" s="77">
        <f>+LN(base_des!P119)</f>
        <v>6.0290260632941264</v>
      </c>
      <c r="Q119" s="77">
        <f>+base_des!Q119</f>
        <v>45.113613734079863</v>
      </c>
      <c r="R119" s="77">
        <f>+base_des!R119</f>
        <v>32.540514871112386</v>
      </c>
      <c r="S119" s="77">
        <f>+base_des!S119</f>
        <v>2.8894982190993059</v>
      </c>
      <c r="T119" s="77">
        <f>+base_des!T119</f>
        <v>63.675190630245595</v>
      </c>
      <c r="U119" s="18">
        <f>+(base_des!U119)</f>
        <v>89.161596521130519</v>
      </c>
      <c r="V119" s="77">
        <f>+base_des!V119*100</f>
        <v>-0.8257483071387961</v>
      </c>
      <c r="W119" s="77">
        <f>+base_des!W119*100</f>
        <v>-1.089830028888783</v>
      </c>
      <c r="X119" s="77">
        <f>+base_des!X119*100</f>
        <v>0.933278499949175</v>
      </c>
      <c r="Y119" s="77">
        <f>+base_des!Y119</f>
        <v>28.336196970442373</v>
      </c>
      <c r="Z119" s="77">
        <f>+base_des!Z119</f>
        <v>49.346233262527321</v>
      </c>
      <c r="AA119" s="77">
        <f>+base_des!AA119</f>
        <v>5.1983246990757594</v>
      </c>
      <c r="AB119" s="77">
        <f>+LN(base_des!AB119*100)</f>
        <v>4.5177959275356638</v>
      </c>
      <c r="AC119" s="77">
        <f>+(base_des!AC119)</f>
        <v>0.97840696609883115</v>
      </c>
      <c r="AD119" s="77">
        <f>+LN(base_des!AD119)</f>
        <v>4.0934147967447849</v>
      </c>
      <c r="AE119" s="77">
        <f>+LN(base_des!AE119)</f>
        <v>4.2218401141209254</v>
      </c>
      <c r="AF119" s="77">
        <f>+(base_des!AF119)</f>
        <v>-11.097670391274223</v>
      </c>
      <c r="AG119" s="77">
        <f>+(base_des!AG119)</f>
        <v>-48.053612614126948</v>
      </c>
      <c r="AH119" s="77">
        <f>+-LN(-base_des!AH119)</f>
        <v>-11.957091606524322</v>
      </c>
      <c r="AI119" s="77">
        <f>+(base_des!AI119)</f>
        <v>-3.5635624849119245</v>
      </c>
      <c r="AJ119" s="18">
        <f>+LN(base_des!AJ119)</f>
        <v>4.6996985122749821</v>
      </c>
      <c r="AK119" s="77">
        <f>+(base_des!AK119)</f>
        <v>21.010036292084955</v>
      </c>
      <c r="AL119" s="77">
        <f>+LN(base_des!AL119)</f>
        <v>4.5767227567207165</v>
      </c>
      <c r="AM119" s="18">
        <f>+LN(base_des!AM119*100)</f>
        <v>4.4762393454430249</v>
      </c>
      <c r="AN119" s="77">
        <f>+base_des!AN119</f>
        <v>0.97542554857646702</v>
      </c>
      <c r="AO119" s="45">
        <f>+-LN(-base_des!AO119)</f>
        <v>-9.3555350319655197</v>
      </c>
      <c r="AP119" s="18">
        <f>+base_des!AP119</f>
        <v>16.072907216807661</v>
      </c>
      <c r="AQ119" s="18">
        <f>+base_des!AQ119</f>
        <v>36.117047885635863</v>
      </c>
      <c r="AR119" s="18">
        <f>LN(base_des!AR119)</f>
        <v>4.2935742757789459</v>
      </c>
      <c r="AS119" s="18">
        <f>+base_des!AS119</f>
        <v>88.081181264492059</v>
      </c>
      <c r="AT119" s="77">
        <f>+LN(base_des!AT119)</f>
        <v>5.7008413950251384</v>
      </c>
      <c r="AU119" s="77">
        <f>+base_des!AU119*100</f>
        <v>2.4247000250878337</v>
      </c>
      <c r="AV119" s="77">
        <f>+base_des!AV119*100</f>
        <v>4.3176851299926211</v>
      </c>
      <c r="AW119" s="77">
        <f>+base_des!AW119</f>
        <v>23.947952037703462</v>
      </c>
      <c r="AX119" s="77">
        <f>+base_des!AX119</f>
        <v>50.464174328602219</v>
      </c>
      <c r="AY119" s="77">
        <f>+base_des!AY119*100</f>
        <v>-0.61638737212908468</v>
      </c>
      <c r="AZ119" s="77">
        <f>+base_des!AZ119*100</f>
        <v>1.2912017661917241</v>
      </c>
      <c r="BA119" s="77">
        <f>+base_des!BA119*100</f>
        <v>2.3748023511910743</v>
      </c>
      <c r="BB119" s="77">
        <f>+base_des!BB119*100</f>
        <v>4.2823914895118831</v>
      </c>
      <c r="BC119" s="18">
        <f>+LN(base_des!BC119)</f>
        <v>5.2201372790367158</v>
      </c>
      <c r="BD119" s="18">
        <f>+LN(base_des!BD119)</f>
        <v>5.219188256550269</v>
      </c>
    </row>
    <row r="120" spans="1:56" x14ac:dyDescent="0.25">
      <c r="A120" s="35">
        <v>45536</v>
      </c>
      <c r="B120" s="77"/>
      <c r="C120" s="77"/>
      <c r="D120" s="77"/>
      <c r="E120" s="77"/>
      <c r="G120" s="77"/>
      <c r="H120" s="77"/>
      <c r="I120" s="77"/>
      <c r="J120" s="77"/>
      <c r="K120" s="77"/>
      <c r="L120" s="77"/>
      <c r="M120" s="77"/>
      <c r="N120" s="77"/>
      <c r="O120" s="77"/>
      <c r="P120" s="77"/>
      <c r="Q120" s="77"/>
      <c r="R120" s="77"/>
      <c r="S120" s="77"/>
      <c r="T120" s="77"/>
      <c r="V120" s="77"/>
      <c r="W120" s="77"/>
      <c r="X120" s="77"/>
      <c r="Y120" s="77"/>
      <c r="Z120" s="77"/>
      <c r="AA120" s="77"/>
      <c r="AB120" s="77"/>
      <c r="AC120" s="77"/>
      <c r="AD120" s="77"/>
      <c r="AE120" s="77"/>
      <c r="AF120" s="77"/>
      <c r="AG120" s="77"/>
      <c r="AH120" s="77"/>
      <c r="AI120" s="77"/>
      <c r="AK120" s="77"/>
      <c r="AL120" s="77"/>
      <c r="AN120" s="77"/>
      <c r="AO120" s="45"/>
      <c r="AP120" s="18"/>
      <c r="AQ120" s="18"/>
      <c r="AR120" s="18"/>
      <c r="AS120" s="18"/>
      <c r="AT120" s="77"/>
      <c r="AU120" s="77"/>
      <c r="AV120" s="77"/>
      <c r="AW120" s="77"/>
      <c r="AX120" s="77"/>
      <c r="AY120" s="77"/>
      <c r="AZ120" s="77"/>
      <c r="BA120" s="77"/>
      <c r="BB120" s="77"/>
      <c r="BC120" s="18"/>
      <c r="BD120" s="18"/>
    </row>
  </sheetData>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0"/>
  <sheetViews>
    <sheetView tabSelected="1" zoomScale="85" zoomScaleNormal="85" workbookViewId="0">
      <pane xSplit="1" ySplit="1" topLeftCell="AJ104" activePane="bottomRight" state="frozen"/>
      <selection activeCell="AH14" sqref="AH14"/>
      <selection pane="topRight" activeCell="AH14" sqref="AH14"/>
      <selection pane="bottomLeft" activeCell="AH14" sqref="AH14"/>
      <selection pane="bottomRight" activeCell="AL107" sqref="AL107"/>
    </sheetView>
  </sheetViews>
  <sheetFormatPr baseColWidth="10" defaultRowHeight="15" x14ac:dyDescent="0.25"/>
  <cols>
    <col min="2" max="2" width="11.85546875" bestFit="1" customWidth="1"/>
    <col min="7" max="7" width="36.42578125" bestFit="1" customWidth="1"/>
    <col min="13" max="13" width="19.28515625" bestFit="1" customWidth="1"/>
    <col min="14" max="15" width="12.28515625" bestFit="1" customWidth="1"/>
    <col min="21" max="21" width="19" bestFit="1" customWidth="1"/>
    <col min="28" max="28" width="24.28515625" bestFit="1" customWidth="1"/>
    <col min="29" max="29" width="36.140625" bestFit="1" customWidth="1"/>
    <col min="32" max="32" width="20.5703125" bestFit="1" customWidth="1"/>
    <col min="34" max="34" width="14.140625" bestFit="1" customWidth="1"/>
    <col min="35" max="35" width="18.85546875" bestFit="1" customWidth="1"/>
    <col min="38" max="38" width="13.7109375" bestFit="1" customWidth="1"/>
    <col min="39" max="39" width="13.42578125" bestFit="1" customWidth="1"/>
    <col min="40" max="40" width="24.42578125" bestFit="1" customWidth="1"/>
    <col min="41" max="41" width="16.7109375" bestFit="1" customWidth="1"/>
  </cols>
  <sheetData>
    <row r="1" spans="1:56" s="18" customFormat="1" x14ac:dyDescent="0.25">
      <c r="A1" s="16" t="s">
        <v>0</v>
      </c>
      <c r="B1" s="18" t="s">
        <v>6</v>
      </c>
      <c r="C1" s="18" t="s">
        <v>155</v>
      </c>
      <c r="D1" s="18" t="s">
        <v>1</v>
      </c>
      <c r="E1" s="18" t="s">
        <v>2</v>
      </c>
      <c r="F1" s="59" t="s">
        <v>65</v>
      </c>
      <c r="G1" s="18" t="s">
        <v>156</v>
      </c>
      <c r="H1" s="18" t="s">
        <v>4</v>
      </c>
      <c r="I1" s="18" t="s">
        <v>5</v>
      </c>
      <c r="J1" s="18" t="s">
        <v>10</v>
      </c>
      <c r="K1" s="18" t="s">
        <v>11</v>
      </c>
      <c r="L1" s="18" t="s">
        <v>3</v>
      </c>
      <c r="M1" s="18" t="s">
        <v>66</v>
      </c>
      <c r="N1" s="18" t="s">
        <v>7</v>
      </c>
      <c r="O1" s="18" t="s">
        <v>8</v>
      </c>
      <c r="P1" s="18" t="s">
        <v>9</v>
      </c>
      <c r="Q1" s="18" t="s">
        <v>38</v>
      </c>
      <c r="R1" s="18" t="s">
        <v>16</v>
      </c>
      <c r="S1" s="18" t="s">
        <v>64</v>
      </c>
      <c r="T1" s="18" t="s">
        <v>72</v>
      </c>
      <c r="U1" s="18" t="s">
        <v>73</v>
      </c>
      <c r="V1" s="18" t="s">
        <v>209</v>
      </c>
      <c r="W1" s="18" t="s">
        <v>210</v>
      </c>
      <c r="X1" s="18" t="s">
        <v>211</v>
      </c>
      <c r="Y1" s="18" t="s">
        <v>152</v>
      </c>
      <c r="Z1" s="18" t="s">
        <v>153</v>
      </c>
      <c r="AA1" s="18" t="s">
        <v>157</v>
      </c>
      <c r="AB1" s="18" t="s">
        <v>158</v>
      </c>
      <c r="AC1" s="33" t="s">
        <v>159</v>
      </c>
      <c r="AD1" s="18" t="s">
        <v>208</v>
      </c>
      <c r="AE1" s="50" t="s">
        <v>193</v>
      </c>
      <c r="AF1" s="18" t="s">
        <v>187</v>
      </c>
      <c r="AG1" s="18" t="s">
        <v>188</v>
      </c>
      <c r="AH1" s="18" t="s">
        <v>189</v>
      </c>
      <c r="AI1" s="18" t="s">
        <v>196</v>
      </c>
      <c r="AJ1" s="50" t="s">
        <v>197</v>
      </c>
      <c r="AK1" s="18" t="s">
        <v>202</v>
      </c>
      <c r="AL1" s="18" t="s">
        <v>204</v>
      </c>
      <c r="AM1" s="18" t="s">
        <v>205</v>
      </c>
      <c r="AN1" s="18" t="s">
        <v>206</v>
      </c>
      <c r="AO1" s="18" t="s">
        <v>207</v>
      </c>
      <c r="AP1" s="18" t="s">
        <v>280</v>
      </c>
      <c r="AQ1" s="18" t="s">
        <v>281</v>
      </c>
      <c r="AR1" s="18" t="s">
        <v>287</v>
      </c>
      <c r="AS1" s="18" t="s">
        <v>285</v>
      </c>
      <c r="AT1" s="18" t="s">
        <v>288</v>
      </c>
      <c r="AU1" s="18" t="s">
        <v>294</v>
      </c>
      <c r="AV1" s="18" t="s">
        <v>295</v>
      </c>
      <c r="AW1" s="18" t="s">
        <v>298</v>
      </c>
      <c r="AX1" s="18" t="s">
        <v>299</v>
      </c>
      <c r="AY1" s="18" t="s">
        <v>302</v>
      </c>
      <c r="AZ1" s="18" t="s">
        <v>303</v>
      </c>
      <c r="BA1" s="18" t="s">
        <v>306</v>
      </c>
      <c r="BB1" s="18" t="s">
        <v>307</v>
      </c>
      <c r="BC1" s="18" t="s">
        <v>315</v>
      </c>
      <c r="BD1" s="18" t="s">
        <v>310</v>
      </c>
    </row>
    <row r="2" spans="1:56" s="33" customFormat="1" x14ac:dyDescent="0.25">
      <c r="A2" s="35">
        <v>34759</v>
      </c>
      <c r="B2" s="33">
        <v>4.7659156179959794</v>
      </c>
      <c r="C2" s="33">
        <v>4.7717077908308498</v>
      </c>
      <c r="D2" s="33">
        <v>13.766178190182799</v>
      </c>
      <c r="E2" s="33">
        <v>7.335904500368895</v>
      </c>
      <c r="F2" s="59">
        <v>10.597183050728454</v>
      </c>
      <c r="G2" s="33">
        <v>4.222554404417016</v>
      </c>
      <c r="H2" s="33">
        <v>3.8781631207900453</v>
      </c>
      <c r="I2" s="33">
        <v>4.2367260006566374</v>
      </c>
      <c r="J2" s="33">
        <v>3.2439692698741225</v>
      </c>
      <c r="L2" s="33">
        <v>3.6244498613260752</v>
      </c>
      <c r="M2" s="33">
        <v>11.664057430509098</v>
      </c>
      <c r="N2" s="33">
        <v>3.9355121132969755</v>
      </c>
      <c r="O2" s="33">
        <v>3.8639560219881779</v>
      </c>
      <c r="P2" s="33">
        <v>4.6408683087948495</v>
      </c>
      <c r="Q2" s="33">
        <v>0</v>
      </c>
      <c r="R2" s="33">
        <v>36.733831377061811</v>
      </c>
      <c r="S2" s="33">
        <v>0.67899827279154634</v>
      </c>
      <c r="T2" s="33" t="e">
        <v>#N/A</v>
      </c>
      <c r="U2" s="18" t="e">
        <v>#N/A</v>
      </c>
      <c r="V2" s="33">
        <v>4.4896064638889621</v>
      </c>
      <c r="W2" s="33">
        <v>4.753864886952508</v>
      </c>
      <c r="X2" s="33">
        <v>7.466532780178059</v>
      </c>
      <c r="Y2" s="33" t="e">
        <v>#N/A</v>
      </c>
      <c r="Z2" s="33" t="e">
        <v>#N/A</v>
      </c>
      <c r="AA2" s="33" t="e">
        <v>#N/A</v>
      </c>
      <c r="AB2" s="33" t="e">
        <v>#N/A</v>
      </c>
      <c r="AC2" s="33" t="e">
        <v>#N/A</v>
      </c>
      <c r="AE2" s="33">
        <v>3.3389945387898012</v>
      </c>
      <c r="AF2" s="33" t="e">
        <v>#N/A</v>
      </c>
      <c r="AG2" s="33" t="e">
        <v>#N/A</v>
      </c>
      <c r="AJ2" s="18"/>
      <c r="AM2" s="18"/>
      <c r="AP2" s="18">
        <v>9.420472240659274</v>
      </c>
      <c r="AQ2" s="18">
        <v>0</v>
      </c>
      <c r="AR2" s="18" t="e">
        <v>#NUM!</v>
      </c>
      <c r="AS2" s="18" t="e">
        <v>#N/A</v>
      </c>
      <c r="AT2" s="33" t="e">
        <v>#N/A</v>
      </c>
      <c r="AU2" s="33" t="e">
        <v>#N/A</v>
      </c>
      <c r="AV2" s="33" t="e">
        <v>#N/A</v>
      </c>
      <c r="AW2" s="33">
        <v>0</v>
      </c>
      <c r="AX2" s="33">
        <v>0</v>
      </c>
      <c r="AY2" s="33" t="e">
        <v>#N/A</v>
      </c>
      <c r="AZ2" s="33" t="e">
        <v>#N/A</v>
      </c>
      <c r="BA2" s="33" t="e">
        <v>#N/A</v>
      </c>
      <c r="BB2" s="33" t="e">
        <v>#N/A</v>
      </c>
    </row>
    <row r="3" spans="1:56" s="33" customFormat="1" x14ac:dyDescent="0.25">
      <c r="A3" s="35">
        <v>34851</v>
      </c>
      <c r="B3" s="33">
        <v>4.7667491381152134</v>
      </c>
      <c r="C3" s="33">
        <v>4.7392414047007883</v>
      </c>
      <c r="D3" s="33">
        <v>13.936136115278153</v>
      </c>
      <c r="E3" s="33">
        <v>8.2518975423375949</v>
      </c>
      <c r="F3" s="59">
        <v>11.07860870762407</v>
      </c>
      <c r="G3" s="33">
        <v>4.2432834465872746</v>
      </c>
      <c r="H3" s="33">
        <v>3.9068669649219219</v>
      </c>
      <c r="I3" s="33">
        <v>4.2418914306411732</v>
      </c>
      <c r="J3" s="33">
        <v>3.2703770028693881</v>
      </c>
      <c r="L3" s="33">
        <v>3.6442365783627895</v>
      </c>
      <c r="M3" s="33">
        <v>11.732086758204405</v>
      </c>
      <c r="N3" s="33">
        <v>3.986943641220126</v>
      </c>
      <c r="O3" s="33">
        <v>3.8503411947531165</v>
      </c>
      <c r="P3" s="33">
        <v>4.6682654296655945</v>
      </c>
      <c r="Q3" s="33">
        <v>0</v>
      </c>
      <c r="R3" s="33">
        <v>36.564327972560214</v>
      </c>
      <c r="S3" s="33">
        <v>0.69154498458204061</v>
      </c>
      <c r="T3" s="33" t="e">
        <v>#N/A</v>
      </c>
      <c r="U3" s="18" t="e">
        <v>#N/A</v>
      </c>
      <c r="V3" s="33">
        <v>4.7207415425173815</v>
      </c>
      <c r="W3" s="33">
        <v>5.3516696221096671</v>
      </c>
      <c r="X3" s="33">
        <v>8.3830865465480251</v>
      </c>
      <c r="Y3" s="33" t="e">
        <v>#N/A</v>
      </c>
      <c r="Z3" s="33" t="e">
        <v>#N/A</v>
      </c>
      <c r="AA3" s="33" t="e">
        <v>#N/A</v>
      </c>
      <c r="AB3" s="33" t="e">
        <v>#N/A</v>
      </c>
      <c r="AC3" s="33" t="e">
        <v>#N/A</v>
      </c>
      <c r="AE3" s="33">
        <v>3.3962113259148783</v>
      </c>
      <c r="AF3" s="33" t="e">
        <v>#N/A</v>
      </c>
      <c r="AG3" s="33" t="e">
        <v>#N/A</v>
      </c>
      <c r="AJ3" s="18"/>
      <c r="AM3" s="18"/>
      <c r="AP3" s="18">
        <v>9.4800115774573115</v>
      </c>
      <c r="AQ3" s="18">
        <v>0</v>
      </c>
      <c r="AR3" s="18" t="e">
        <v>#NUM!</v>
      </c>
      <c r="AS3" s="18" t="e">
        <v>#N/A</v>
      </c>
      <c r="AT3" s="33" t="e">
        <v>#N/A</v>
      </c>
      <c r="AU3" s="33" t="e">
        <v>#N/A</v>
      </c>
      <c r="AV3" s="33" t="e">
        <v>#N/A</v>
      </c>
      <c r="AW3" s="33">
        <v>0</v>
      </c>
      <c r="AX3" s="33">
        <v>0</v>
      </c>
      <c r="AY3" s="33" t="e">
        <v>#N/A</v>
      </c>
      <c r="AZ3" s="33" t="e">
        <v>#N/A</v>
      </c>
      <c r="BA3" s="33" t="e">
        <v>#N/A</v>
      </c>
      <c r="BB3" s="33" t="e">
        <v>#N/A</v>
      </c>
    </row>
    <row r="4" spans="1:56" s="33" customFormat="1" x14ac:dyDescent="0.25">
      <c r="A4" s="35">
        <v>34943</v>
      </c>
      <c r="B4" s="33">
        <v>4.8049371708457063</v>
      </c>
      <c r="C4" s="33">
        <v>4.7761955535661631</v>
      </c>
      <c r="D4" s="33">
        <v>9.5790290424419879</v>
      </c>
      <c r="E4" s="33">
        <v>4.1662792745551291</v>
      </c>
      <c r="F4" s="59">
        <v>7.1527300444302666</v>
      </c>
      <c r="G4" s="33">
        <v>4.2163480671679388</v>
      </c>
      <c r="H4" s="33">
        <v>3.8484192315545132</v>
      </c>
      <c r="I4" s="33">
        <v>4.2069564515183604</v>
      </c>
      <c r="J4" s="33">
        <v>3.2050565079943456</v>
      </c>
      <c r="L4" s="33">
        <v>3.6648695437599685</v>
      </c>
      <c r="M4" s="33">
        <v>11.816630648453055</v>
      </c>
      <c r="N4" s="33">
        <v>4.035534671960737</v>
      </c>
      <c r="O4" s="33">
        <v>3.8658342126060319</v>
      </c>
      <c r="P4" s="33">
        <v>4.6869943302152075</v>
      </c>
      <c r="Q4" s="33">
        <v>0</v>
      </c>
      <c r="R4" s="33">
        <v>35.86325799763766</v>
      </c>
      <c r="S4" s="33">
        <v>0.75085225386260102</v>
      </c>
      <c r="T4" s="33" t="e">
        <v>#N/A</v>
      </c>
      <c r="U4" s="18" t="e">
        <v>#N/A</v>
      </c>
      <c r="V4" s="33">
        <v>2.1379818149488417</v>
      </c>
      <c r="W4" s="33">
        <v>1.2390227173312951</v>
      </c>
      <c r="X4" s="33">
        <v>4.2718943844287871</v>
      </c>
      <c r="Y4" s="33" t="e">
        <v>#N/A</v>
      </c>
      <c r="Z4" s="33" t="e">
        <v>#N/A</v>
      </c>
      <c r="AA4" s="33" t="e">
        <v>#N/A</v>
      </c>
      <c r="AB4" s="33" t="e">
        <v>#N/A</v>
      </c>
      <c r="AC4" s="33" t="e">
        <v>#N/A</v>
      </c>
      <c r="AE4" s="33">
        <v>3.2886268374206127</v>
      </c>
      <c r="AF4" s="33" t="e">
        <v>#N/A</v>
      </c>
      <c r="AG4" s="33" t="e">
        <v>#N/A</v>
      </c>
      <c r="AJ4" s="18"/>
      <c r="AM4" s="18"/>
      <c r="AP4" s="18">
        <v>9.5857748950739037</v>
      </c>
      <c r="AQ4" s="18">
        <v>0</v>
      </c>
      <c r="AR4" s="18" t="e">
        <v>#NUM!</v>
      </c>
      <c r="AS4" s="18" t="e">
        <v>#N/A</v>
      </c>
      <c r="AT4" s="33" t="e">
        <v>#N/A</v>
      </c>
      <c r="AU4" s="33" t="e">
        <v>#N/A</v>
      </c>
      <c r="AV4" s="33" t="e">
        <v>#N/A</v>
      </c>
      <c r="AW4" s="33">
        <v>0</v>
      </c>
      <c r="AX4" s="33">
        <v>0</v>
      </c>
      <c r="AY4" s="33" t="e">
        <v>#N/A</v>
      </c>
      <c r="AZ4" s="33" t="e">
        <v>#N/A</v>
      </c>
      <c r="BA4" s="33" t="e">
        <v>#N/A</v>
      </c>
      <c r="BB4" s="33" t="e">
        <v>#N/A</v>
      </c>
    </row>
    <row r="5" spans="1:56" s="33" customFormat="1" x14ac:dyDescent="0.25">
      <c r="A5" s="35">
        <v>35034</v>
      </c>
      <c r="B5" s="33">
        <v>4.836591036999546</v>
      </c>
      <c r="C5" s="33">
        <v>4.8191059909826697</v>
      </c>
      <c r="D5" s="33">
        <v>11.622316785113451</v>
      </c>
      <c r="E5" s="33">
        <v>5.9695704937120064</v>
      </c>
      <c r="F5" s="59">
        <v>8.9734811619828658</v>
      </c>
      <c r="G5" s="33">
        <v>4.2198254611270638</v>
      </c>
      <c r="H5" s="33">
        <v>3.8289642119001019</v>
      </c>
      <c r="I5" s="33">
        <v>4.1667635754970105</v>
      </c>
      <c r="J5" s="33">
        <v>3.2755009541803211</v>
      </c>
      <c r="K5" s="33">
        <v>28.611959677747219</v>
      </c>
      <c r="L5" s="33">
        <v>3.6887554495807522</v>
      </c>
      <c r="M5" s="33">
        <v>11.926277619900405</v>
      </c>
      <c r="N5" s="33">
        <v>4.0808984155134178</v>
      </c>
      <c r="O5" s="33">
        <v>3.9011876125965341</v>
      </c>
      <c r="P5" s="33">
        <v>4.7361905565196656</v>
      </c>
      <c r="Q5" s="33">
        <v>29.505345141095081</v>
      </c>
      <c r="R5" s="33">
        <v>35.489716676107321</v>
      </c>
      <c r="S5" s="33">
        <v>0.86145057570723649</v>
      </c>
      <c r="T5" s="33" t="e">
        <v>#N/A</v>
      </c>
      <c r="U5" s="18" t="e">
        <v>#N/A</v>
      </c>
      <c r="V5" s="33">
        <v>4.4323691785526975</v>
      </c>
      <c r="W5" s="33">
        <v>3.0413666077264256</v>
      </c>
      <c r="X5" s="33">
        <v>6.0593632251717544</v>
      </c>
      <c r="Y5" s="33" t="e">
        <v>#N/A</v>
      </c>
      <c r="Z5" s="33" t="e">
        <v>#N/A</v>
      </c>
      <c r="AA5" s="33" t="e">
        <v>#N/A</v>
      </c>
      <c r="AB5" s="33" t="e">
        <v>#N/A</v>
      </c>
      <c r="AC5" s="33" t="e">
        <v>#N/A</v>
      </c>
      <c r="AE5" s="33">
        <v>3.3196049120067022</v>
      </c>
      <c r="AF5" s="33" t="e">
        <v>#N/A</v>
      </c>
      <c r="AG5" s="33" t="e">
        <v>#N/A</v>
      </c>
      <c r="AJ5" s="18"/>
      <c r="AM5" s="18"/>
      <c r="AP5" s="18">
        <v>9.6933800274970991</v>
      </c>
      <c r="AQ5" s="18">
        <v>23.838422459545829</v>
      </c>
      <c r="AR5" s="18">
        <v>4.225427081080336</v>
      </c>
      <c r="AS5" s="18" t="e">
        <v>#N/A</v>
      </c>
      <c r="AT5" s="33" t="e">
        <v>#N/A</v>
      </c>
      <c r="AU5" s="33" t="e">
        <v>#N/A</v>
      </c>
      <c r="AV5" s="33" t="e">
        <v>#N/A</v>
      </c>
      <c r="AW5" s="33">
        <v>12.371253721291115</v>
      </c>
      <c r="AX5" s="33">
        <v>10.334357811067802</v>
      </c>
      <c r="AY5" s="33" t="e">
        <v>#N/A</v>
      </c>
      <c r="AZ5" s="33" t="e">
        <v>#N/A</v>
      </c>
      <c r="BA5" s="33" t="e">
        <v>#N/A</v>
      </c>
      <c r="BB5" s="33" t="e">
        <v>#N/A</v>
      </c>
    </row>
    <row r="6" spans="1:56" s="33" customFormat="1" x14ac:dyDescent="0.25">
      <c r="A6" s="35">
        <v>35125</v>
      </c>
      <c r="B6" s="33">
        <v>4.7807651753368594</v>
      </c>
      <c r="C6" s="33">
        <v>4.7983054046658697</v>
      </c>
      <c r="D6" s="33">
        <v>14.091505640373047</v>
      </c>
      <c r="E6" s="33">
        <v>8.0900558130571731</v>
      </c>
      <c r="F6" s="59">
        <v>10.516711404585099</v>
      </c>
      <c r="G6" s="33">
        <v>4.2533256879049546</v>
      </c>
      <c r="H6" s="33">
        <v>3.8258000107132655</v>
      </c>
      <c r="I6" s="33">
        <v>4.1654620344243538</v>
      </c>
      <c r="J6" s="33">
        <v>3.3164809497686165</v>
      </c>
      <c r="K6" s="33">
        <v>29.034373720800161</v>
      </c>
      <c r="L6" s="33">
        <v>3.7374642479920381</v>
      </c>
      <c r="M6" s="33">
        <v>12.348436908680261</v>
      </c>
      <c r="N6" s="33">
        <v>4.1367212898126304</v>
      </c>
      <c r="O6" s="33">
        <v>3.9438238888302513</v>
      </c>
      <c r="P6" s="33">
        <v>4.7948896940250005</v>
      </c>
      <c r="Q6" s="33">
        <v>29.890109016640732</v>
      </c>
      <c r="R6" s="33">
        <v>35.33331142793196</v>
      </c>
      <c r="S6" s="33">
        <v>0.61869834383285549</v>
      </c>
      <c r="T6" s="33" t="e">
        <v>#N/A</v>
      </c>
      <c r="U6" s="18" t="e">
        <v>#N/A</v>
      </c>
      <c r="V6" s="33">
        <v>5.1410292919450207</v>
      </c>
      <c r="W6" s="33">
        <v>5.114871662870879</v>
      </c>
      <c r="X6" s="33">
        <v>8.1976067675773923</v>
      </c>
      <c r="Y6" s="33" t="e">
        <v>#N/A</v>
      </c>
      <c r="Z6" s="33" t="e">
        <v>#N/A</v>
      </c>
      <c r="AA6" s="33" t="e">
        <v>#N/A</v>
      </c>
      <c r="AB6" s="33" t="e">
        <v>#N/A</v>
      </c>
      <c r="AC6" s="33" t="e">
        <v>#N/A</v>
      </c>
      <c r="AE6" s="33">
        <v>3.372231467380626</v>
      </c>
      <c r="AF6" s="33" t="e">
        <v>#N/A</v>
      </c>
      <c r="AG6" s="33" t="e">
        <v>#N/A</v>
      </c>
      <c r="AJ6" s="18"/>
      <c r="AM6" s="18"/>
      <c r="AP6" s="18">
        <v>10.103203227862588</v>
      </c>
      <c r="AQ6" s="18">
        <v>25.261462083587311</v>
      </c>
      <c r="AR6" s="18">
        <v>4.2331432276419676</v>
      </c>
      <c r="AS6" s="18" t="e">
        <v>#N/A</v>
      </c>
      <c r="AT6" s="33" t="e">
        <v>#N/A</v>
      </c>
      <c r="AU6" s="33" t="e">
        <v>#N/A</v>
      </c>
      <c r="AV6" s="33" t="e">
        <v>#N/A</v>
      </c>
      <c r="AW6" s="33">
        <v>13.07303301136271</v>
      </c>
      <c r="AX6" s="33">
        <v>10.789707177302759</v>
      </c>
      <c r="AY6" s="33" t="e">
        <v>#N/A</v>
      </c>
      <c r="AZ6" s="33" t="e">
        <v>#N/A</v>
      </c>
      <c r="BA6" s="33" t="e">
        <v>#N/A</v>
      </c>
      <c r="BB6" s="33" t="e">
        <v>#N/A</v>
      </c>
    </row>
    <row r="7" spans="1:56" s="33" customFormat="1" x14ac:dyDescent="0.25">
      <c r="A7" s="35">
        <v>35217</v>
      </c>
      <c r="B7" s="33">
        <v>4.7370928542207587</v>
      </c>
      <c r="C7" s="33">
        <v>4.780453653461203</v>
      </c>
      <c r="D7" s="33">
        <v>14.578518822455377</v>
      </c>
      <c r="E7" s="33">
        <v>8.2005824287948457</v>
      </c>
      <c r="F7" s="59">
        <v>10.709755561148725</v>
      </c>
      <c r="G7" s="33">
        <v>4.2693679866409351</v>
      </c>
      <c r="H7" s="33">
        <v>3.8627004111984617</v>
      </c>
      <c r="I7" s="33">
        <v>4.1922084630919425</v>
      </c>
      <c r="J7" s="33">
        <v>3.3698549343353443</v>
      </c>
      <c r="K7" s="33">
        <v>29.203372108140986</v>
      </c>
      <c r="L7" s="33">
        <v>3.7903469629747235</v>
      </c>
      <c r="M7" s="33">
        <v>12.86260387076082</v>
      </c>
      <c r="N7" s="33">
        <v>4.1575605133592735</v>
      </c>
      <c r="O7" s="33">
        <v>3.9997682895392104</v>
      </c>
      <c r="P7" s="33">
        <v>4.8313562768040699</v>
      </c>
      <c r="Q7" s="33">
        <v>30.232913408794015</v>
      </c>
      <c r="R7" s="33">
        <v>36.844057351812552</v>
      </c>
      <c r="S7" s="33">
        <v>0.6403215686591105</v>
      </c>
      <c r="T7" s="33" t="e">
        <v>#N/A</v>
      </c>
      <c r="U7" s="18" t="e">
        <v>#N/A</v>
      </c>
      <c r="V7" s="33">
        <v>6.0046211846600972</v>
      </c>
      <c r="W7" s="33">
        <v>5.4224558303293868</v>
      </c>
      <c r="X7" s="33">
        <v>8.3111340625888985</v>
      </c>
      <c r="Y7" s="33" t="e">
        <v>#N/A</v>
      </c>
      <c r="Z7" s="33" t="e">
        <v>#N/A</v>
      </c>
      <c r="AA7" s="33" t="e">
        <v>#N/A</v>
      </c>
      <c r="AB7" s="33" t="e">
        <v>#N/A</v>
      </c>
      <c r="AC7" s="33" t="e">
        <v>#N/A</v>
      </c>
      <c r="AE7" s="33">
        <v>3.4269484483427948</v>
      </c>
      <c r="AF7" s="33" t="e">
        <v>#N/A</v>
      </c>
      <c r="AG7" s="33" t="e">
        <v>#N/A</v>
      </c>
      <c r="AJ7" s="18"/>
      <c r="AM7" s="18"/>
      <c r="AP7" s="18">
        <v>10.592579306009396</v>
      </c>
      <c r="AQ7" s="18">
        <v>26.213186004683674</v>
      </c>
      <c r="AR7" s="18">
        <v>4.2397175801969924</v>
      </c>
      <c r="AS7" s="18" t="e">
        <v>#N/A</v>
      </c>
      <c r="AT7" s="33" t="e">
        <v>#N/A</v>
      </c>
      <c r="AU7" s="33" t="e">
        <v>#N/A</v>
      </c>
      <c r="AV7" s="33" t="e">
        <v>#N/A</v>
      </c>
      <c r="AW7" s="33">
        <v>13.350692420837431</v>
      </c>
      <c r="AX7" s="33">
        <v>11.413177402916091</v>
      </c>
      <c r="AY7" s="33" t="e">
        <v>#N/A</v>
      </c>
      <c r="AZ7" s="33" t="e">
        <v>#N/A</v>
      </c>
      <c r="BA7" s="33" t="e">
        <v>#N/A</v>
      </c>
      <c r="BB7" s="33" t="e">
        <v>#N/A</v>
      </c>
    </row>
    <row r="8" spans="1:56" s="33" customFormat="1" x14ac:dyDescent="0.25">
      <c r="A8" s="35">
        <v>35309</v>
      </c>
      <c r="B8" s="33">
        <v>4.6977071208067729</v>
      </c>
      <c r="C8" s="33">
        <v>4.7344756100356777</v>
      </c>
      <c r="D8" s="33">
        <v>11.517166106841991</v>
      </c>
      <c r="E8" s="33">
        <v>5.1803162401832914</v>
      </c>
      <c r="F8" s="59">
        <v>7.6931599907826387</v>
      </c>
      <c r="G8" s="33">
        <v>4.2959275395648655</v>
      </c>
      <c r="H8" s="33">
        <v>3.8686744735435341</v>
      </c>
      <c r="I8" s="33">
        <v>4.1837700190232558</v>
      </c>
      <c r="J8" s="33">
        <v>3.4076311013526634</v>
      </c>
      <c r="K8" s="33">
        <v>29.33620545156651</v>
      </c>
      <c r="L8" s="33">
        <v>3.8435873847344593</v>
      </c>
      <c r="M8" s="33">
        <v>13.395077047562223</v>
      </c>
      <c r="N8" s="33">
        <v>4.1827437201604774</v>
      </c>
      <c r="O8" s="33">
        <v>4.0194548833331956</v>
      </c>
      <c r="P8" s="33">
        <v>4.8716506809984645</v>
      </c>
      <c r="Q8" s="33">
        <v>30.215338186697593</v>
      </c>
      <c r="R8" s="33">
        <v>36.467482924974213</v>
      </c>
      <c r="S8" s="33">
        <v>0.66284007227532837</v>
      </c>
      <c r="T8" s="33" t="e">
        <v>#N/A</v>
      </c>
      <c r="U8" s="18" t="e">
        <v>#N/A</v>
      </c>
      <c r="V8" s="33">
        <v>4.0033214998950184</v>
      </c>
      <c r="W8" s="33">
        <v>2.488385746434596</v>
      </c>
      <c r="X8" s="33">
        <v>5.3003872000479957</v>
      </c>
      <c r="Y8" s="33" t="e">
        <v>#N/A</v>
      </c>
      <c r="Z8" s="33" t="e">
        <v>#N/A</v>
      </c>
      <c r="AA8" s="33" t="e">
        <v>#N/A</v>
      </c>
      <c r="AB8" s="33" t="e">
        <v>#N/A</v>
      </c>
      <c r="AC8" s="33" t="e">
        <v>#N/A</v>
      </c>
      <c r="AE8" s="33">
        <v>3.5060224058943366</v>
      </c>
      <c r="AF8" s="33" t="e">
        <v>#N/A</v>
      </c>
      <c r="AG8" s="33" t="e">
        <v>#N/A</v>
      </c>
      <c r="AJ8" s="18"/>
      <c r="AM8" s="18"/>
      <c r="AP8" s="18">
        <v>11.111342850845199</v>
      </c>
      <c r="AQ8" s="18">
        <v>27.375483597807349</v>
      </c>
      <c r="AR8" s="18">
        <v>4.2595486630984363</v>
      </c>
      <c r="AS8" s="18" t="e">
        <v>#N/A</v>
      </c>
      <c r="AT8" s="33" t="e">
        <v>#N/A</v>
      </c>
      <c r="AU8" s="33" t="e">
        <v>#N/A</v>
      </c>
      <c r="AV8" s="33" t="e">
        <v>#N/A</v>
      </c>
      <c r="AW8" s="33">
        <v>13.748652416710375</v>
      </c>
      <c r="AX8" s="33">
        <v>11.667206935169204</v>
      </c>
      <c r="AY8" s="33" t="e">
        <v>#N/A</v>
      </c>
      <c r="AZ8" s="33" t="e">
        <v>#N/A</v>
      </c>
      <c r="BA8" s="33" t="e">
        <v>#N/A</v>
      </c>
      <c r="BB8" s="33" t="e">
        <v>#N/A</v>
      </c>
    </row>
    <row r="9" spans="1:56" s="33" customFormat="1" x14ac:dyDescent="0.25">
      <c r="A9" s="35">
        <v>35400</v>
      </c>
      <c r="B9" s="33">
        <v>4.6355934047812353</v>
      </c>
      <c r="C9" s="33">
        <v>4.6670272972014359</v>
      </c>
      <c r="D9" s="33">
        <v>9.3483193503436581</v>
      </c>
      <c r="E9" s="33">
        <v>3.3289947126501573</v>
      </c>
      <c r="F9" s="59">
        <v>5.4492914860830632</v>
      </c>
      <c r="G9" s="33">
        <v>4.3534676908798469</v>
      </c>
      <c r="H9" s="33">
        <v>3.8771025251064568</v>
      </c>
      <c r="I9" s="33">
        <v>4.1748174995199125</v>
      </c>
      <c r="J9" s="33">
        <v>3.4888603079345826</v>
      </c>
      <c r="K9" s="33">
        <v>29.601990763640138</v>
      </c>
      <c r="L9" s="33">
        <v>3.8966713534360693</v>
      </c>
      <c r="M9" s="33">
        <v>13.953672674852017</v>
      </c>
      <c r="N9" s="33">
        <v>4.2071581538820322</v>
      </c>
      <c r="O9" s="33">
        <v>4.0234267394767604</v>
      </c>
      <c r="P9" s="33">
        <v>4.8794994637051161</v>
      </c>
      <c r="Q9" s="33">
        <v>37.092121033659367</v>
      </c>
      <c r="R9" s="33">
        <v>36.713160685158769</v>
      </c>
      <c r="S9" s="33">
        <v>0.68879104075706421</v>
      </c>
      <c r="T9" s="33" t="e">
        <v>#N/A</v>
      </c>
      <c r="U9" s="18" t="e">
        <v>#N/A</v>
      </c>
      <c r="V9" s="33">
        <v>2.6721237064282422</v>
      </c>
      <c r="W9" s="33">
        <v>0.57789387231401701</v>
      </c>
      <c r="X9" s="33">
        <v>3.4430877287433548</v>
      </c>
      <c r="Y9" s="33" t="e">
        <v>#N/A</v>
      </c>
      <c r="Z9" s="33" t="e">
        <v>#N/A</v>
      </c>
      <c r="AA9" s="33" t="e">
        <v>#N/A</v>
      </c>
      <c r="AB9" s="33" t="e">
        <v>#N/A</v>
      </c>
      <c r="AC9" s="33" t="e">
        <v>#N/A</v>
      </c>
      <c r="AE9" s="33">
        <v>3.6234050302137444</v>
      </c>
      <c r="AF9" s="33" t="e">
        <v>#N/A</v>
      </c>
      <c r="AG9" s="33" t="e">
        <v>#N/A</v>
      </c>
      <c r="AJ9" s="18"/>
      <c r="AM9" s="18"/>
      <c r="AP9" s="18">
        <v>11.693217961738069</v>
      </c>
      <c r="AQ9" s="18">
        <v>27.788777279438808</v>
      </c>
      <c r="AR9" s="18">
        <v>4.2926710396942838</v>
      </c>
      <c r="AS9" s="18" t="e">
        <v>#N/A</v>
      </c>
      <c r="AT9" s="33" t="e">
        <v>#N/A</v>
      </c>
      <c r="AU9" s="33" t="e">
        <v>#N/A</v>
      </c>
      <c r="AV9" s="33" t="e">
        <v>#N/A</v>
      </c>
      <c r="AW9" s="33">
        <v>14.189857504100999</v>
      </c>
      <c r="AX9" s="33">
        <v>11.798339731791463</v>
      </c>
      <c r="AY9" s="33" t="e">
        <v>#N/A</v>
      </c>
      <c r="AZ9" s="33" t="e">
        <v>#N/A</v>
      </c>
      <c r="BA9" s="33" t="e">
        <v>#N/A</v>
      </c>
      <c r="BB9" s="33" t="e">
        <v>#N/A</v>
      </c>
    </row>
    <row r="10" spans="1:56" s="33" customFormat="1" x14ac:dyDescent="0.25">
      <c r="A10" s="35">
        <v>35490</v>
      </c>
      <c r="B10" s="33">
        <v>4.6317081926753358</v>
      </c>
      <c r="C10" s="33">
        <v>4.6721977238171792</v>
      </c>
      <c r="D10" s="33">
        <v>9.0745638985163737</v>
      </c>
      <c r="E10" s="33">
        <v>2.6873898585370704</v>
      </c>
      <c r="F10" s="59">
        <v>5.0872871695988531</v>
      </c>
      <c r="G10" s="33">
        <v>4.3108956496881463</v>
      </c>
      <c r="H10" s="33">
        <v>3.8624773805977908</v>
      </c>
      <c r="I10" s="33">
        <v>4.1948641909802618</v>
      </c>
      <c r="J10" s="33">
        <v>3.3969988068675887</v>
      </c>
      <c r="K10" s="33">
        <v>29.386596197487325</v>
      </c>
      <c r="L10" s="33">
        <v>3.9399932001490381</v>
      </c>
      <c r="M10" s="33">
        <v>14.386306870108656</v>
      </c>
      <c r="N10" s="33">
        <v>4.2069345869044072</v>
      </c>
      <c r="O10" s="33">
        <v>4.0502355301256854</v>
      </c>
      <c r="P10" s="33">
        <v>4.8864338209210603</v>
      </c>
      <c r="Q10" s="33">
        <v>30.985347397019165</v>
      </c>
      <c r="R10" s="33">
        <v>37.24614330498035</v>
      </c>
      <c r="S10" s="33">
        <v>0.63797446075696795</v>
      </c>
      <c r="T10" s="33" t="e">
        <v>#N/A</v>
      </c>
      <c r="U10" s="18" t="e">
        <v>#N/A</v>
      </c>
      <c r="V10" s="33">
        <v>1.5492925806869451</v>
      </c>
      <c r="W10" s="33">
        <v>-5.4910335327051918E-2</v>
      </c>
      <c r="X10" s="33">
        <v>2.8017214908673038</v>
      </c>
      <c r="Y10" s="33" t="e">
        <v>#N/A</v>
      </c>
      <c r="Z10" s="33" t="e">
        <v>#N/A</v>
      </c>
      <c r="AA10" s="33" t="e">
        <v>#N/A</v>
      </c>
      <c r="AB10" s="33" t="e">
        <v>#N/A</v>
      </c>
      <c r="AC10" s="33" t="e">
        <v>#N/A</v>
      </c>
      <c r="AE10" s="33">
        <v>3.5169883083805091</v>
      </c>
      <c r="AF10" s="33" t="e">
        <v>#N/A</v>
      </c>
      <c r="AG10" s="33" t="e">
        <v>#N/A</v>
      </c>
      <c r="AJ10" s="18"/>
      <c r="AM10" s="18"/>
      <c r="AP10" s="18">
        <v>12.186805069545962</v>
      </c>
      <c r="AQ10" s="18">
        <v>28.235972776180102</v>
      </c>
      <c r="AR10" s="18">
        <v>4.3071637585891622</v>
      </c>
      <c r="AS10" s="18" t="e">
        <v>#N/A</v>
      </c>
      <c r="AT10" s="33" t="e">
        <v>#N/A</v>
      </c>
      <c r="AU10" s="33" t="e">
        <v>#N/A</v>
      </c>
      <c r="AV10" s="33" t="e">
        <v>#N/A</v>
      </c>
      <c r="AW10" s="33">
        <v>14.315381012346334</v>
      </c>
      <c r="AX10" s="33">
        <v>12.248054117025383</v>
      </c>
      <c r="AY10" s="33" t="e">
        <v>#N/A</v>
      </c>
      <c r="AZ10" s="33" t="e">
        <v>#N/A</v>
      </c>
      <c r="BA10" s="33" t="e">
        <v>#N/A</v>
      </c>
      <c r="BB10" s="33" t="e">
        <v>#N/A</v>
      </c>
    </row>
    <row r="11" spans="1:56" s="33" customFormat="1" x14ac:dyDescent="0.25">
      <c r="A11" s="35">
        <v>35582</v>
      </c>
      <c r="B11" s="33">
        <v>4.6062212859755745</v>
      </c>
      <c r="C11" s="33">
        <v>4.6420622481896086</v>
      </c>
      <c r="D11" s="33">
        <v>7.1771985653235726</v>
      </c>
      <c r="E11" s="33">
        <v>1.1155776556776464</v>
      </c>
      <c r="F11" s="59">
        <v>4.4232167785992926</v>
      </c>
      <c r="G11" s="33">
        <v>4.3000950222987102</v>
      </c>
      <c r="H11" s="33">
        <v>3.9419992856658737</v>
      </c>
      <c r="I11" s="33">
        <v>4.2153169621230111</v>
      </c>
      <c r="J11" s="33">
        <v>3.3042521956142279</v>
      </c>
      <c r="K11" s="33">
        <v>29.464483975290833</v>
      </c>
      <c r="L11" s="33">
        <v>3.9807729850544007</v>
      </c>
      <c r="M11" s="33">
        <v>14.747406746608299</v>
      </c>
      <c r="N11" s="33">
        <v>4.2175005927781255</v>
      </c>
      <c r="O11" s="33">
        <v>4.0788410195200289</v>
      </c>
      <c r="P11" s="33">
        <v>4.8969162998237126</v>
      </c>
      <c r="Q11" s="33">
        <v>30.992670954574304</v>
      </c>
      <c r="R11" s="33">
        <v>36.240242466021414</v>
      </c>
      <c r="S11" s="33">
        <v>0.587715544344245</v>
      </c>
      <c r="T11" s="33" t="e">
        <v>#N/A</v>
      </c>
      <c r="U11" s="18" t="e">
        <v>#N/A</v>
      </c>
      <c r="V11" s="33">
        <v>-0.50808470695971053</v>
      </c>
      <c r="W11" s="33">
        <v>-1.6311973443223549</v>
      </c>
      <c r="X11" s="33">
        <v>1.2128623467669186</v>
      </c>
      <c r="Y11" s="33" t="e">
        <v>#N/A</v>
      </c>
      <c r="Z11" s="33" t="e">
        <v>#N/A</v>
      </c>
      <c r="AA11" s="33" t="e">
        <v>#N/A</v>
      </c>
      <c r="AB11" s="33" t="e">
        <v>#N/A</v>
      </c>
      <c r="AC11" s="33" t="e">
        <v>#N/A</v>
      </c>
      <c r="AE11" s="33">
        <v>3.3733837939212856</v>
      </c>
      <c r="AF11" s="33" t="e">
        <v>#N/A</v>
      </c>
      <c r="AG11" s="33" t="e">
        <v>#N/A</v>
      </c>
      <c r="AJ11" s="18"/>
      <c r="AM11" s="18"/>
      <c r="AP11" s="18">
        <v>12.575259769574732</v>
      </c>
      <c r="AQ11" s="18">
        <v>28.383760442538897</v>
      </c>
      <c r="AR11" s="18">
        <v>4.3147662323563951</v>
      </c>
      <c r="AS11" s="18" t="e">
        <v>#N/A</v>
      </c>
      <c r="AT11" s="33">
        <v>5.0489352075231828</v>
      </c>
      <c r="AU11" s="33" t="e">
        <v>#N/A</v>
      </c>
      <c r="AV11" s="33" t="e">
        <v>#N/A</v>
      </c>
      <c r="AW11" s="33">
        <v>14.380269705282684</v>
      </c>
      <c r="AX11" s="33">
        <v>12.562502709364228</v>
      </c>
      <c r="AY11" s="33" t="e">
        <v>#N/A</v>
      </c>
      <c r="AZ11" s="33" t="e">
        <v>#N/A</v>
      </c>
      <c r="BA11" s="33" t="e">
        <v>#N/A</v>
      </c>
      <c r="BB11" s="33" t="e">
        <v>#N/A</v>
      </c>
    </row>
    <row r="12" spans="1:56" s="33" customFormat="1" x14ac:dyDescent="0.25">
      <c r="A12" s="35">
        <v>35674</v>
      </c>
      <c r="B12" s="33">
        <v>4.6517748595237114</v>
      </c>
      <c r="C12" s="33">
        <v>4.684032113337592</v>
      </c>
      <c r="D12" s="33">
        <v>6.7960784713801292</v>
      </c>
      <c r="E12" s="33">
        <v>0.96394912750836781</v>
      </c>
      <c r="F12" s="59">
        <v>4.2839238167803106</v>
      </c>
      <c r="G12" s="33">
        <v>4.3267276391596354</v>
      </c>
      <c r="H12" s="33">
        <v>3.9261246834343471</v>
      </c>
      <c r="I12" s="33">
        <v>4.2235375967297948</v>
      </c>
      <c r="J12" s="33">
        <v>3.3340905909429015</v>
      </c>
      <c r="K12" s="33">
        <v>29.732960385141933</v>
      </c>
      <c r="L12" s="33">
        <v>4.0158018255610877</v>
      </c>
      <c r="M12" s="33">
        <v>15.076039404343881</v>
      </c>
      <c r="N12" s="33">
        <v>4.23446223203623</v>
      </c>
      <c r="O12" s="33">
        <v>4.1291523676803186</v>
      </c>
      <c r="P12" s="33">
        <v>4.9319095412348375</v>
      </c>
      <c r="Q12" s="33">
        <v>31.705747460660678</v>
      </c>
      <c r="R12" s="33">
        <v>35.814505281469131</v>
      </c>
      <c r="S12" s="33">
        <v>0.62183650256255119</v>
      </c>
      <c r="T12" s="33" t="e">
        <v>#N/A</v>
      </c>
      <c r="U12" s="18" t="e">
        <v>#N/A</v>
      </c>
      <c r="V12" s="33">
        <v>-0.65423833180784374</v>
      </c>
      <c r="W12" s="33">
        <v>-1.8729289819443551</v>
      </c>
      <c r="X12" s="33">
        <v>1.0698105279746128</v>
      </c>
      <c r="Y12" s="33" t="e">
        <v>#N/A</v>
      </c>
      <c r="Z12" s="33" t="e">
        <v>#N/A</v>
      </c>
      <c r="AA12" s="33" t="e">
        <v>#N/A</v>
      </c>
      <c r="AB12" s="33" t="e">
        <v>#N/A</v>
      </c>
      <c r="AC12" s="33" t="e">
        <v>#N/A</v>
      </c>
      <c r="AE12" s="33">
        <v>3.3758338571275663</v>
      </c>
      <c r="AF12" s="33" t="e">
        <v>#N/A</v>
      </c>
      <c r="AG12" s="33" t="e">
        <v>#N/A</v>
      </c>
      <c r="AJ12" s="18"/>
      <c r="AM12" s="18"/>
      <c r="AP12" s="18">
        <v>12.888525282466656</v>
      </c>
      <c r="AQ12" s="18">
        <v>29.138497126585872</v>
      </c>
      <c r="AR12" s="18">
        <v>4.3224594904322862</v>
      </c>
      <c r="AS12" s="18" t="e">
        <v>#N/A</v>
      </c>
      <c r="AT12" s="33">
        <v>5.0741143342372048</v>
      </c>
      <c r="AU12" s="33" t="e">
        <v>#N/A</v>
      </c>
      <c r="AV12" s="33" t="e">
        <v>#N/A</v>
      </c>
      <c r="AW12" s="33">
        <v>14.478558651453469</v>
      </c>
      <c r="AX12" s="33">
        <v>13.06650896104987</v>
      </c>
      <c r="AY12" s="33" t="e">
        <v>#N/A</v>
      </c>
      <c r="AZ12" s="33" t="e">
        <v>#N/A</v>
      </c>
      <c r="BA12" s="33" t="e">
        <v>#N/A</v>
      </c>
      <c r="BB12" s="33" t="e">
        <v>#N/A</v>
      </c>
    </row>
    <row r="13" spans="1:56" s="33" customFormat="1" x14ac:dyDescent="0.25">
      <c r="A13" s="35">
        <v>35765</v>
      </c>
      <c r="B13" s="33">
        <v>4.7440208262442676</v>
      </c>
      <c r="C13" s="33">
        <v>4.7675901362319131</v>
      </c>
      <c r="D13" s="33">
        <v>6.143303137124545</v>
      </c>
      <c r="E13" s="33">
        <v>1.4036232974911078</v>
      </c>
      <c r="F13" s="59">
        <v>5.1718981873984937</v>
      </c>
      <c r="G13" s="33">
        <v>4.3010803558230997</v>
      </c>
      <c r="H13" s="33">
        <v>3.9366026997815267</v>
      </c>
      <c r="I13" s="33">
        <v>4.2591566099620719</v>
      </c>
      <c r="J13" s="33">
        <v>3.3562368698800911</v>
      </c>
      <c r="K13" s="33">
        <v>29.985376587456408</v>
      </c>
      <c r="L13" s="33">
        <v>4.0418167708888815</v>
      </c>
      <c r="M13" s="33">
        <v>15.324540159980488</v>
      </c>
      <c r="N13" s="33">
        <v>4.2371288045937936</v>
      </c>
      <c r="O13" s="33">
        <v>4.1865937582230304</v>
      </c>
      <c r="P13" s="33">
        <v>4.9417893696520547</v>
      </c>
      <c r="Q13" s="33">
        <v>32.051070022354168</v>
      </c>
      <c r="R13" s="33">
        <v>35.435120414184922</v>
      </c>
      <c r="S13" s="33">
        <v>0.58044388474386222</v>
      </c>
      <c r="T13" s="33" t="e">
        <v>#N/A</v>
      </c>
      <c r="U13" s="18" t="e">
        <v>#N/A</v>
      </c>
      <c r="V13" s="33">
        <v>-0.68576206000807716</v>
      </c>
      <c r="W13" s="33">
        <v>-1.3149746406532214</v>
      </c>
      <c r="X13" s="33">
        <v>1.5355194405315853</v>
      </c>
      <c r="Y13" s="33">
        <v>0</v>
      </c>
      <c r="Z13" s="33" t="e">
        <v>#N/A</v>
      </c>
      <c r="AA13" s="33" t="e">
        <v>#N/A</v>
      </c>
      <c r="AB13" s="33" t="e">
        <v>#N/A</v>
      </c>
      <c r="AC13" s="33" t="e">
        <v>#N/A</v>
      </c>
      <c r="AE13" s="33">
        <v>3.3923652854121262</v>
      </c>
      <c r="AF13" s="33" t="e">
        <v>#N/A</v>
      </c>
      <c r="AG13" s="33" t="e">
        <v>#N/A</v>
      </c>
      <c r="AJ13" s="18"/>
      <c r="AM13" s="18"/>
      <c r="AP13" s="18">
        <v>13.071401092471508</v>
      </c>
      <c r="AQ13" s="18">
        <v>29.011182458233208</v>
      </c>
      <c r="AR13" s="18">
        <v>4.3096405902787174</v>
      </c>
      <c r="AS13" s="18" t="e">
        <v>#N/A</v>
      </c>
      <c r="AT13" s="33">
        <v>5.5337646260078213</v>
      </c>
      <c r="AU13" s="33" t="e">
        <v>#N/A</v>
      </c>
      <c r="AV13" s="33" t="e">
        <v>#N/A</v>
      </c>
      <c r="AW13" s="33">
        <v>14.338043243260106</v>
      </c>
      <c r="AX13" s="33">
        <v>13.646057219892199</v>
      </c>
      <c r="AY13" s="33" t="e">
        <v>#N/A</v>
      </c>
      <c r="AZ13" s="33" t="e">
        <v>#N/A</v>
      </c>
      <c r="BA13" s="33" t="e">
        <v>#N/A</v>
      </c>
      <c r="BB13" s="33" t="e">
        <v>#N/A</v>
      </c>
    </row>
    <row r="14" spans="1:56" s="33" customFormat="1" x14ac:dyDescent="0.25">
      <c r="A14" s="35">
        <v>35855</v>
      </c>
      <c r="B14" s="33">
        <v>4.728524091733842</v>
      </c>
      <c r="C14" s="33">
        <v>4.75939849134277</v>
      </c>
      <c r="D14" s="33">
        <v>7.3621425903817261</v>
      </c>
      <c r="E14" s="33">
        <v>2.3060003664959527</v>
      </c>
      <c r="F14" s="59">
        <v>6.3308562293511672</v>
      </c>
      <c r="G14" s="33">
        <v>4.2888676500948479</v>
      </c>
      <c r="H14" s="33">
        <v>3.8858169344139153</v>
      </c>
      <c r="I14" s="33">
        <v>4.2076665039733516</v>
      </c>
      <c r="J14" s="33">
        <v>3.1653751954758711</v>
      </c>
      <c r="K14" s="33">
        <v>30.394261614688663</v>
      </c>
      <c r="L14" s="33">
        <v>4.0549744286025593</v>
      </c>
      <c r="M14" s="33">
        <v>15.41133548095539</v>
      </c>
      <c r="N14" s="33">
        <v>4.2554582237371088</v>
      </c>
      <c r="O14" s="33">
        <v>4.2278663750729244</v>
      </c>
      <c r="P14" s="33">
        <v>4.9545786685789377</v>
      </c>
      <c r="Q14" s="33">
        <v>31.633912905299237</v>
      </c>
      <c r="R14" s="33">
        <v>34.059937248862589</v>
      </c>
      <c r="S14" s="33">
        <v>0.62269895017843502</v>
      </c>
      <c r="T14" s="33" t="e">
        <v>#N/A</v>
      </c>
      <c r="U14" s="18" t="e">
        <v>#N/A</v>
      </c>
      <c r="V14" s="33">
        <v>-0.71981560895926222</v>
      </c>
      <c r="W14" s="33">
        <v>-0.59761828919675519</v>
      </c>
      <c r="X14" s="33">
        <v>2.4394978595104533</v>
      </c>
      <c r="Y14" s="33" t="e">
        <v>#N/A</v>
      </c>
      <c r="Z14" s="33" t="e">
        <v>#N/A</v>
      </c>
      <c r="AA14" s="33" t="e">
        <v>#N/A</v>
      </c>
      <c r="AB14" s="33" t="e">
        <v>#N/A</v>
      </c>
      <c r="AC14" s="33" t="e">
        <v>#N/A</v>
      </c>
      <c r="AE14" s="33">
        <v>3.1309199542696273</v>
      </c>
      <c r="AF14" s="33" t="e">
        <v>#N/A</v>
      </c>
      <c r="AG14" s="33" t="e">
        <v>#N/A</v>
      </c>
      <c r="AJ14" s="18"/>
      <c r="AM14" s="18"/>
      <c r="AP14" s="18">
        <v>13.066249868417682</v>
      </c>
      <c r="AQ14" s="18">
        <v>29.006865810619054</v>
      </c>
      <c r="AR14" s="18">
        <v>4.3040263850865985</v>
      </c>
      <c r="AS14" s="18" t="e">
        <v>#N/A</v>
      </c>
      <c r="AT14" s="33">
        <v>5.6792517176533757</v>
      </c>
      <c r="AU14" s="33" t="e">
        <v>#N/A</v>
      </c>
      <c r="AV14" s="33" t="e">
        <v>#N/A</v>
      </c>
      <c r="AW14" s="33">
        <v>14.428908799244288</v>
      </c>
      <c r="AX14" s="33">
        <v>14.053124751756387</v>
      </c>
      <c r="AY14" s="33" t="e">
        <v>#N/A</v>
      </c>
      <c r="AZ14" s="33" t="e">
        <v>#N/A</v>
      </c>
      <c r="BA14" s="33" t="e">
        <v>#N/A</v>
      </c>
      <c r="BB14" s="33" t="e">
        <v>#N/A</v>
      </c>
    </row>
    <row r="15" spans="1:56" s="33" customFormat="1" x14ac:dyDescent="0.25">
      <c r="A15" s="35">
        <v>35947</v>
      </c>
      <c r="B15" s="33">
        <v>4.6928858766689761</v>
      </c>
      <c r="C15" s="33">
        <v>4.7200547839175533</v>
      </c>
      <c r="D15" s="33">
        <v>11.575443864645907</v>
      </c>
      <c r="E15" s="33">
        <v>6.215313108539533</v>
      </c>
      <c r="F15" s="59">
        <v>10.16817007505173</v>
      </c>
      <c r="G15" s="33">
        <v>4.3109394369343725</v>
      </c>
      <c r="H15" s="33">
        <v>3.8641685492129079</v>
      </c>
      <c r="I15" s="33">
        <v>4.1614567822519879</v>
      </c>
      <c r="J15" s="33">
        <v>3.1240157503744861</v>
      </c>
      <c r="K15" s="33">
        <v>30.515702422063821</v>
      </c>
      <c r="L15" s="33">
        <v>4.0624885557892432</v>
      </c>
      <c r="M15" s="33">
        <v>15.50270875415849</v>
      </c>
      <c r="N15" s="33">
        <v>4.2714824136588971</v>
      </c>
      <c r="O15" s="33">
        <v>4.2674995612759599</v>
      </c>
      <c r="P15" s="33">
        <v>4.9483895442299062</v>
      </c>
      <c r="Q15" s="33">
        <v>31.555419501844788</v>
      </c>
      <c r="R15" s="33">
        <v>33.568038763089383</v>
      </c>
      <c r="S15" s="33">
        <v>0.55048976199297894</v>
      </c>
      <c r="T15" s="33" t="e">
        <v>#N/A</v>
      </c>
      <c r="U15" s="18" t="e">
        <v>#N/A</v>
      </c>
      <c r="V15" s="33">
        <v>1.6657634535805155</v>
      </c>
      <c r="W15" s="33">
        <v>3.3506699584164856</v>
      </c>
      <c r="X15" s="33">
        <v>6.3529477491481412</v>
      </c>
      <c r="Y15" s="33" t="e">
        <v>#N/A</v>
      </c>
      <c r="Z15" s="33" t="e">
        <v>#N/A</v>
      </c>
      <c r="AA15" s="33" t="e">
        <v>#N/A</v>
      </c>
      <c r="AB15" s="33" t="e">
        <v>#N/A</v>
      </c>
      <c r="AC15" s="33" t="e">
        <v>#N/A</v>
      </c>
      <c r="AE15" s="33">
        <v>3.0780995709439631</v>
      </c>
      <c r="AF15" s="33" t="e">
        <v>#N/A</v>
      </c>
      <c r="AG15" s="33" t="e">
        <v>#N/A</v>
      </c>
      <c r="AJ15" s="18"/>
      <c r="AM15" s="18"/>
      <c r="AP15" s="18">
        <v>13.092643445292701</v>
      </c>
      <c r="AQ15" s="18">
        <v>28.861750257471009</v>
      </c>
      <c r="AR15" s="18">
        <v>4.3067254053970787</v>
      </c>
      <c r="AS15" s="18" t="e">
        <v>#N/A</v>
      </c>
      <c r="AT15" s="33">
        <v>5.7845930082440802</v>
      </c>
      <c r="AU15" s="33" t="e">
        <v>#N/A</v>
      </c>
      <c r="AV15" s="33" t="e">
        <v>#N/A</v>
      </c>
      <c r="AW15" s="33">
        <v>14.709377918349054</v>
      </c>
      <c r="AX15" s="33">
        <v>14.683495217208971</v>
      </c>
      <c r="AY15" s="33" t="e">
        <v>#N/A</v>
      </c>
      <c r="AZ15" s="33" t="e">
        <v>#N/A</v>
      </c>
      <c r="BA15" s="33" t="e">
        <v>#N/A</v>
      </c>
      <c r="BB15" s="33" t="e">
        <v>#N/A</v>
      </c>
    </row>
    <row r="16" spans="1:56" s="33" customFormat="1" x14ac:dyDescent="0.25">
      <c r="A16" s="35">
        <v>36039</v>
      </c>
      <c r="B16" s="33">
        <v>4.7021777061479169</v>
      </c>
      <c r="C16" s="33">
        <v>4.7401408326046077</v>
      </c>
      <c r="D16" s="33">
        <v>16.403474772587501</v>
      </c>
      <c r="E16" s="33">
        <v>9.9310398297997473</v>
      </c>
      <c r="F16" s="59">
        <v>13.777411599008026</v>
      </c>
      <c r="G16" s="33">
        <v>4.3984625439014007</v>
      </c>
      <c r="H16" s="33">
        <v>3.8212638750193904</v>
      </c>
      <c r="I16" s="33">
        <v>4.114272557855652</v>
      </c>
      <c r="J16" s="33">
        <v>3.0807006468554845</v>
      </c>
      <c r="K16" s="33">
        <v>30.500427577599389</v>
      </c>
      <c r="L16" s="33">
        <v>4.0649175657736345</v>
      </c>
      <c r="M16" s="33">
        <v>15.579636968428275</v>
      </c>
      <c r="N16" s="33">
        <v>4.2564167698549245</v>
      </c>
      <c r="O16" s="33">
        <v>4.3191621615576565</v>
      </c>
      <c r="P16" s="33">
        <v>4.9396175316480182</v>
      </c>
      <c r="Q16" s="33">
        <v>32.127140597293632</v>
      </c>
      <c r="R16" s="33">
        <v>35.185026449005278</v>
      </c>
      <c r="S16" s="33">
        <v>0.67403451779357759</v>
      </c>
      <c r="T16" s="33" t="e">
        <v>#N/A</v>
      </c>
      <c r="U16" s="18" t="e">
        <v>#N/A</v>
      </c>
      <c r="V16" s="33">
        <v>6.2265068207819185</v>
      </c>
      <c r="W16" s="33">
        <v>7.0082656510607189</v>
      </c>
      <c r="X16" s="33">
        <v>10.07208539892428</v>
      </c>
      <c r="Y16" s="33" t="e">
        <v>#N/A</v>
      </c>
      <c r="Z16" s="33" t="e">
        <v>#N/A</v>
      </c>
      <c r="AA16" s="33" t="e">
        <v>#N/A</v>
      </c>
      <c r="AB16" s="33" t="e">
        <v>#N/A</v>
      </c>
      <c r="AC16" s="33" t="e">
        <v>#N/A</v>
      </c>
      <c r="AE16" s="33">
        <v>3.0013289065806559</v>
      </c>
      <c r="AF16" s="33" t="e">
        <v>#N/A</v>
      </c>
      <c r="AG16" s="33" t="e">
        <v>#N/A</v>
      </c>
      <c r="AJ16" s="18"/>
      <c r="AM16" s="18"/>
      <c r="AP16" s="18">
        <v>13.1552405548032</v>
      </c>
      <c r="AQ16" s="18">
        <v>29.165423229348509</v>
      </c>
      <c r="AR16" s="18">
        <v>4.3243321019073866</v>
      </c>
      <c r="AS16" s="18" t="e">
        <v>#N/A</v>
      </c>
      <c r="AT16" s="33">
        <v>6.3896479955830845</v>
      </c>
      <c r="AU16" s="33" t="e">
        <v>#N/A</v>
      </c>
      <c r="AV16" s="33" t="e">
        <v>#N/A</v>
      </c>
      <c r="AW16" s="33">
        <v>14.712727847669695</v>
      </c>
      <c r="AX16" s="33">
        <v>15.718912833831004</v>
      </c>
      <c r="AY16" s="33" t="e">
        <v>#N/A</v>
      </c>
      <c r="AZ16" s="33" t="e">
        <v>#N/A</v>
      </c>
      <c r="BA16" s="33" t="e">
        <v>#N/A</v>
      </c>
      <c r="BB16" s="33" t="e">
        <v>#N/A</v>
      </c>
    </row>
    <row r="17" spans="1:56" s="33" customFormat="1" x14ac:dyDescent="0.25">
      <c r="A17" s="35">
        <v>36130</v>
      </c>
      <c r="B17" s="33">
        <v>4.8040807960052172</v>
      </c>
      <c r="C17" s="33">
        <v>4.8215194233670164</v>
      </c>
      <c r="D17" s="33">
        <v>20.123817231850438</v>
      </c>
      <c r="E17" s="33">
        <v>12.970547909367802</v>
      </c>
      <c r="F17" s="59">
        <v>16.589059068475098</v>
      </c>
      <c r="G17" s="33">
        <v>4.4390986769732423</v>
      </c>
      <c r="H17" s="33">
        <v>3.7944781748830669</v>
      </c>
      <c r="I17" s="33">
        <v>4.1221913577363898</v>
      </c>
      <c r="J17" s="33">
        <v>3.0442600226037402</v>
      </c>
      <c r="K17" s="33">
        <v>30.199491661883833</v>
      </c>
      <c r="L17" s="33">
        <v>4.0629746903262269</v>
      </c>
      <c r="M17" s="33">
        <v>15.672623797057113</v>
      </c>
      <c r="N17" s="33">
        <v>4.2297873751511794</v>
      </c>
      <c r="O17" s="33">
        <v>4.371251216699533</v>
      </c>
      <c r="P17" s="33">
        <v>4.9203591618024474</v>
      </c>
      <c r="Q17" s="33">
        <v>31.165817620044628</v>
      </c>
      <c r="R17" s="33">
        <v>34.512613247662728</v>
      </c>
      <c r="S17" s="33">
        <v>0.90481006100320804</v>
      </c>
      <c r="T17" s="33" t="e">
        <v>#N/A</v>
      </c>
      <c r="U17" s="18" t="e">
        <v>#N/A</v>
      </c>
      <c r="V17" s="33">
        <v>8.9518221517066223</v>
      </c>
      <c r="W17" s="33">
        <v>10.288777471835608</v>
      </c>
      <c r="X17" s="33">
        <v>13.130218806709038</v>
      </c>
      <c r="Y17" s="33" t="e">
        <v>#N/A</v>
      </c>
      <c r="Z17" s="33" t="e">
        <v>#N/A</v>
      </c>
      <c r="AA17" s="33" t="e">
        <v>#N/A</v>
      </c>
      <c r="AB17" s="33" t="e">
        <v>#N/A</v>
      </c>
      <c r="AC17" s="33" t="e">
        <v>#N/A</v>
      </c>
      <c r="AE17" s="33">
        <v>2.8957796563848932</v>
      </c>
      <c r="AF17" s="33" t="e">
        <v>#N/A</v>
      </c>
      <c r="AG17" s="33" t="e">
        <v>#N/A</v>
      </c>
      <c r="AJ17" s="18"/>
      <c r="AM17" s="18"/>
      <c r="AP17" s="18">
        <v>13.275270862097669</v>
      </c>
      <c r="AQ17" s="18">
        <v>29.144435743251695</v>
      </c>
      <c r="AR17" s="18">
        <v>4.3582651409452184</v>
      </c>
      <c r="AS17" s="18" t="e">
        <v>#N/A</v>
      </c>
      <c r="AT17" s="33">
        <v>6.5707087009103553</v>
      </c>
      <c r="AU17" s="33" t="e">
        <v>#N/A</v>
      </c>
      <c r="AV17" s="33" t="e">
        <v>#N/A</v>
      </c>
      <c r="AW17" s="33">
        <v>14.596207777776527</v>
      </c>
      <c r="AX17" s="33">
        <v>16.878332493344008</v>
      </c>
      <c r="AY17" s="33" t="e">
        <v>#N/A</v>
      </c>
      <c r="AZ17" s="33" t="e">
        <v>#N/A</v>
      </c>
      <c r="BA17" s="33" t="e">
        <v>#N/A</v>
      </c>
      <c r="BB17" s="33" t="e">
        <v>#N/A</v>
      </c>
    </row>
    <row r="18" spans="1:56" s="33" customFormat="1" x14ac:dyDescent="0.25">
      <c r="A18" s="35">
        <v>36220</v>
      </c>
      <c r="B18" s="33">
        <v>4.7439697749578267</v>
      </c>
      <c r="C18" s="33">
        <v>4.7852236304385043</v>
      </c>
      <c r="D18" s="33">
        <v>15.098875541827738</v>
      </c>
      <c r="E18" s="33">
        <v>9.2154510993127872</v>
      </c>
      <c r="F18" s="59">
        <v>12.349129666526991</v>
      </c>
      <c r="G18" s="33">
        <v>4.5347663839079182</v>
      </c>
      <c r="H18" s="33">
        <v>3.8196994285978101</v>
      </c>
      <c r="I18" s="33">
        <v>4.1103769045285556</v>
      </c>
      <c r="J18" s="33">
        <v>3.059638876503294</v>
      </c>
      <c r="K18" s="33">
        <v>29.749416929556716</v>
      </c>
      <c r="L18" s="33">
        <v>4.063927727308613</v>
      </c>
      <c r="M18" s="33">
        <v>15.901929691509936</v>
      </c>
      <c r="N18" s="33">
        <v>4.2302661870256859</v>
      </c>
      <c r="O18" s="33">
        <v>4.4180221537692921</v>
      </c>
      <c r="P18" s="33">
        <v>4.9082408774349444</v>
      </c>
      <c r="Q18" s="33">
        <v>30.823050359424698</v>
      </c>
      <c r="R18" s="33">
        <v>33.850736466193524</v>
      </c>
      <c r="S18" s="33">
        <v>1.2236093385763709</v>
      </c>
      <c r="T18" s="33" t="e">
        <v>#N/A</v>
      </c>
      <c r="U18" s="18">
        <v>48.448797313379735</v>
      </c>
      <c r="V18" s="33">
        <v>7.5139443062425926</v>
      </c>
      <c r="W18" s="33">
        <v>6.4127396464596975</v>
      </c>
      <c r="X18" s="33">
        <v>9.351284822555229</v>
      </c>
      <c r="Y18" s="33" t="e">
        <v>#N/A</v>
      </c>
      <c r="Z18" s="33" t="e">
        <v>#N/A</v>
      </c>
      <c r="AA18" s="33">
        <v>0</v>
      </c>
      <c r="AB18" s="33" t="e">
        <v>#N/A</v>
      </c>
      <c r="AC18" s="33">
        <v>0</v>
      </c>
      <c r="AE18" s="33">
        <v>2.8757439836326149</v>
      </c>
      <c r="AF18" s="33" t="e">
        <v>#N/A</v>
      </c>
      <c r="AG18" s="33" t="e">
        <v>#N/A</v>
      </c>
      <c r="AJ18" s="18"/>
      <c r="AM18" s="18"/>
      <c r="AP18" s="18">
        <v>13.490928928732432</v>
      </c>
      <c r="AQ18" s="18">
        <v>29.449780646019651</v>
      </c>
      <c r="AR18" s="18">
        <v>4.4190198899162088</v>
      </c>
      <c r="AS18" s="18">
        <v>0</v>
      </c>
      <c r="AT18" s="33">
        <v>6.408299213680424</v>
      </c>
      <c r="AU18" s="33" t="e">
        <v>#N/A</v>
      </c>
      <c r="AV18" s="33" t="e">
        <v>#N/A</v>
      </c>
      <c r="AW18" s="33">
        <v>14.95601944674983</v>
      </c>
      <c r="AX18" s="33">
        <v>18.06432446021461</v>
      </c>
      <c r="AY18" s="33" t="e">
        <v>#N/A</v>
      </c>
      <c r="AZ18" s="33" t="e">
        <v>#N/A</v>
      </c>
      <c r="BA18" s="33" t="e">
        <v>#N/A</v>
      </c>
      <c r="BB18" s="33" t="e">
        <v>#N/A</v>
      </c>
    </row>
    <row r="19" spans="1:56" s="33" customFormat="1" x14ac:dyDescent="0.25">
      <c r="A19" s="35">
        <v>36312</v>
      </c>
      <c r="B19" s="33">
        <v>4.7651437692873095</v>
      </c>
      <c r="C19" s="33">
        <v>4.8173722259547986</v>
      </c>
      <c r="D19" s="33">
        <v>12.811830415643799</v>
      </c>
      <c r="E19" s="33">
        <v>5.9452019448098747</v>
      </c>
      <c r="F19" s="59">
        <v>8.7331779067084891</v>
      </c>
      <c r="G19" s="33">
        <v>4.5703720587594647</v>
      </c>
      <c r="H19" s="33">
        <v>3.9600230017202431</v>
      </c>
      <c r="I19" s="33">
        <v>4.1827730889729429</v>
      </c>
      <c r="J19" s="33">
        <v>3.3569665607086825</v>
      </c>
      <c r="K19" s="33">
        <v>29.242453475793607</v>
      </c>
      <c r="L19" s="33">
        <v>4.06804498477391</v>
      </c>
      <c r="M19" s="33">
        <v>16.165194637821649</v>
      </c>
      <c r="N19" s="33">
        <v>4.2469665483285342</v>
      </c>
      <c r="O19" s="33">
        <v>4.4806439694671862</v>
      </c>
      <c r="P19" s="33">
        <v>4.9339395922939939</v>
      </c>
      <c r="Q19" s="33">
        <v>30.645549915578705</v>
      </c>
      <c r="R19" s="33">
        <v>33.693867227459656</v>
      </c>
      <c r="S19" s="33">
        <v>1.4095526578622211</v>
      </c>
      <c r="T19" s="33" t="e">
        <v>#N/A</v>
      </c>
      <c r="U19" s="18">
        <v>48.182650487734612</v>
      </c>
      <c r="V19" s="33">
        <v>5.3662223700367884</v>
      </c>
      <c r="W19" s="33">
        <v>3.2292402389787256</v>
      </c>
      <c r="X19" s="33">
        <v>6.0875069268030657</v>
      </c>
      <c r="Y19" s="33" t="e">
        <v>#N/A</v>
      </c>
      <c r="Z19" s="33" t="e">
        <v>#N/A</v>
      </c>
      <c r="AA19" s="33">
        <v>0</v>
      </c>
      <c r="AB19" s="33" t="e">
        <v>#N/A</v>
      </c>
      <c r="AC19" s="33">
        <v>0</v>
      </c>
      <c r="AE19" s="33">
        <v>3.1834842680586739</v>
      </c>
      <c r="AF19" s="33" t="e">
        <v>#N/A</v>
      </c>
      <c r="AG19" s="33" t="e">
        <v>#N/A</v>
      </c>
      <c r="AJ19" s="18"/>
      <c r="AM19" s="18"/>
      <c r="AP19" s="18">
        <v>13.789715845124965</v>
      </c>
      <c r="AQ19" s="18">
        <v>30.74401905613075</v>
      </c>
      <c r="AR19" s="18">
        <v>4.484512974215952</v>
      </c>
      <c r="AS19" s="18">
        <v>0</v>
      </c>
      <c r="AT19" s="33">
        <v>6.3268616853005524</v>
      </c>
      <c r="AU19" s="33" t="e">
        <v>#N/A</v>
      </c>
      <c r="AV19" s="33" t="e">
        <v>#N/A</v>
      </c>
      <c r="AW19" s="33">
        <v>15.493582768430089</v>
      </c>
      <c r="AX19" s="33">
        <v>19.565851480554837</v>
      </c>
      <c r="AY19" s="33" t="e">
        <v>#N/A</v>
      </c>
      <c r="AZ19" s="33" t="e">
        <v>#N/A</v>
      </c>
      <c r="BA19" s="33" t="e">
        <v>#N/A</v>
      </c>
      <c r="BB19" s="33" t="e">
        <v>#N/A</v>
      </c>
    </row>
    <row r="20" spans="1:56" s="33" customFormat="1" x14ac:dyDescent="0.25">
      <c r="A20" s="35">
        <v>36404</v>
      </c>
      <c r="B20" s="33">
        <v>4.8958449969360158</v>
      </c>
      <c r="C20" s="33">
        <v>4.9568116358238008</v>
      </c>
      <c r="D20" s="33">
        <v>11.40572845446497</v>
      </c>
      <c r="E20" s="33">
        <v>5.7934492179161134</v>
      </c>
      <c r="F20" s="59">
        <v>8.7546988293625283</v>
      </c>
      <c r="G20" s="33">
        <v>4.5615076635594525</v>
      </c>
      <c r="H20" s="33">
        <v>4.0195959453951033</v>
      </c>
      <c r="I20" s="33">
        <v>4.2475781640497248</v>
      </c>
      <c r="J20" s="33">
        <v>3.527574391483399</v>
      </c>
      <c r="K20" s="33">
        <v>28.68550195548627</v>
      </c>
      <c r="L20" s="33">
        <v>4.0775830199764904</v>
      </c>
      <c r="M20" s="33">
        <v>16.445069173511463</v>
      </c>
      <c r="N20" s="33">
        <v>4.2852550754677461</v>
      </c>
      <c r="O20" s="33">
        <v>4.5467416664672013</v>
      </c>
      <c r="P20" s="33">
        <v>4.9375298415242979</v>
      </c>
      <c r="Q20" s="33">
        <v>29.697308502325782</v>
      </c>
      <c r="R20" s="33">
        <v>33.046141531236003</v>
      </c>
      <c r="S20" s="33">
        <v>1.1432105733450304</v>
      </c>
      <c r="T20" s="33" t="e">
        <v>#N/A</v>
      </c>
      <c r="U20" s="18">
        <v>48.421917873547393</v>
      </c>
      <c r="V20" s="33">
        <v>4.5037619817003938</v>
      </c>
      <c r="W20" s="33">
        <v>3.1368459544199201</v>
      </c>
      <c r="X20" s="33">
        <v>5.971132760645026</v>
      </c>
      <c r="Y20" s="33" t="e">
        <v>#N/A</v>
      </c>
      <c r="Z20" s="33" t="e">
        <v>#N/A</v>
      </c>
      <c r="AA20" s="33">
        <v>0</v>
      </c>
      <c r="AB20" s="33" t="e">
        <v>#N/A</v>
      </c>
      <c r="AC20" s="33">
        <v>0</v>
      </c>
      <c r="AE20" s="33">
        <v>3.4426988986297742</v>
      </c>
      <c r="AF20" s="33" t="e">
        <v>#N/A</v>
      </c>
      <c r="AG20" s="33" t="e">
        <v>#N/A</v>
      </c>
      <c r="AJ20" s="18"/>
      <c r="AM20" s="18"/>
      <c r="AP20" s="18">
        <v>14.036896552230207</v>
      </c>
      <c r="AQ20" s="18">
        <v>30.825926260628627</v>
      </c>
      <c r="AR20" s="18">
        <v>4.5258341303220222</v>
      </c>
      <c r="AS20" s="18">
        <v>0</v>
      </c>
      <c r="AT20" s="33">
        <v>6.5156101555950965</v>
      </c>
      <c r="AU20" s="33" t="e">
        <v>#N/A</v>
      </c>
      <c r="AV20" s="33" t="e">
        <v>#N/A</v>
      </c>
      <c r="AW20" s="33">
        <v>16.065278883873479</v>
      </c>
      <c r="AX20" s="33">
        <v>20.859277237280768</v>
      </c>
      <c r="AY20" s="33" t="e">
        <v>#N/A</v>
      </c>
      <c r="AZ20" s="33" t="e">
        <v>#N/A</v>
      </c>
      <c r="BA20" s="33" t="e">
        <v>#N/A</v>
      </c>
      <c r="BB20" s="33" t="e">
        <v>#N/A</v>
      </c>
    </row>
    <row r="21" spans="1:56" s="33" customFormat="1" x14ac:dyDescent="0.25">
      <c r="A21" s="35">
        <v>36495</v>
      </c>
      <c r="B21" s="33">
        <v>4.9007662571004449</v>
      </c>
      <c r="C21" s="33">
        <v>4.9752818240356254</v>
      </c>
      <c r="D21" s="33">
        <v>8.1778553935417886</v>
      </c>
      <c r="E21" s="33">
        <v>3.9332411379869425</v>
      </c>
      <c r="F21" s="59">
        <v>7.289716293416304</v>
      </c>
      <c r="G21" s="33">
        <v>4.560393271326725</v>
      </c>
      <c r="H21" s="33">
        <v>4.0707338654125094</v>
      </c>
      <c r="I21" s="33">
        <v>4.2710291728439369</v>
      </c>
      <c r="J21" s="33">
        <v>3.6453946252733709</v>
      </c>
      <c r="K21" s="33">
        <v>28.456589535585113</v>
      </c>
      <c r="L21" s="33">
        <v>4.0997169612925086</v>
      </c>
      <c r="M21" s="33">
        <v>16.797509189035502</v>
      </c>
      <c r="N21" s="33">
        <v>4.3545261387786081</v>
      </c>
      <c r="O21" s="33">
        <v>4.6159934617849947</v>
      </c>
      <c r="P21" s="33">
        <v>4.990622660081744</v>
      </c>
      <c r="Q21" s="33">
        <v>27.852845975833674</v>
      </c>
      <c r="R21" s="33">
        <v>33.655416923439979</v>
      </c>
      <c r="S21" s="33">
        <v>1.3215791873252298</v>
      </c>
      <c r="T21" s="33" t="e">
        <v>#N/A</v>
      </c>
      <c r="U21" s="18">
        <v>48.238795744759138</v>
      </c>
      <c r="V21" s="33">
        <v>3.7185661083968258</v>
      </c>
      <c r="W21" s="33">
        <v>1.6754081988874292</v>
      </c>
      <c r="X21" s="33">
        <v>4.0923932371222493</v>
      </c>
      <c r="Y21" s="33" t="e">
        <v>#N/A</v>
      </c>
      <c r="Z21" s="33" t="e">
        <v>#N/A</v>
      </c>
      <c r="AA21" s="33">
        <v>0</v>
      </c>
      <c r="AB21" s="33" t="e">
        <v>#N/A</v>
      </c>
      <c r="AC21" s="33">
        <v>0</v>
      </c>
      <c r="AE21" s="33">
        <v>3.5781227957313737</v>
      </c>
      <c r="AF21" s="33" t="e">
        <v>#N/A</v>
      </c>
      <c r="AG21" s="33" t="e">
        <v>#N/A</v>
      </c>
      <c r="AJ21" s="18"/>
      <c r="AM21" s="18"/>
      <c r="AP21" s="18">
        <v>14.376496081083046</v>
      </c>
      <c r="AQ21" s="18">
        <v>32.183943177198806</v>
      </c>
      <c r="AR21" s="18">
        <v>4.5567763040267133</v>
      </c>
      <c r="AS21" s="18">
        <v>48.322112341403781</v>
      </c>
      <c r="AT21" s="33">
        <v>6.2640894693135989</v>
      </c>
      <c r="AU21" s="33" t="e">
        <v>#N/A</v>
      </c>
      <c r="AV21" s="33" t="e">
        <v>#N/A</v>
      </c>
      <c r="AW21" s="33">
        <v>17.035123153899214</v>
      </c>
      <c r="AX21" s="33">
        <v>22.142045664085643</v>
      </c>
      <c r="AY21" s="33" t="e">
        <v>#N/A</v>
      </c>
      <c r="AZ21" s="33" t="e">
        <v>#N/A</v>
      </c>
      <c r="BA21" s="33" t="e">
        <v>#N/A</v>
      </c>
      <c r="BB21" s="33" t="e">
        <v>#N/A</v>
      </c>
    </row>
    <row r="22" spans="1:56" s="45" customFormat="1" x14ac:dyDescent="0.25">
      <c r="A22" s="44">
        <v>36586</v>
      </c>
      <c r="B22" s="45">
        <v>4.8657106039828131</v>
      </c>
      <c r="C22" s="45">
        <v>4.9494860367657729</v>
      </c>
      <c r="D22" s="45">
        <v>3.2143056923415125</v>
      </c>
      <c r="E22" s="45">
        <v>-0.59945179573477336</v>
      </c>
      <c r="F22" s="59">
        <v>2.0889066725250816</v>
      </c>
      <c r="G22" s="45">
        <v>4.5448536259892505</v>
      </c>
      <c r="H22" s="45">
        <v>4.1413189721879133</v>
      </c>
      <c r="I22" s="45">
        <v>4.3067402322603838</v>
      </c>
      <c r="J22" s="45">
        <v>3.7525287841705821</v>
      </c>
      <c r="K22" s="45">
        <v>28.642897985651452</v>
      </c>
      <c r="L22" s="45">
        <v>4.1088048413117662</v>
      </c>
      <c r="M22" s="45">
        <v>16.886459008716102</v>
      </c>
      <c r="N22" s="45">
        <v>4.3446397342614231</v>
      </c>
      <c r="O22" s="45">
        <v>4.6934436915777455</v>
      </c>
      <c r="P22" s="45">
        <v>5.0174118237825756</v>
      </c>
      <c r="Q22" s="45">
        <v>25.299903386571003</v>
      </c>
      <c r="R22" s="45">
        <v>32.869935335293299</v>
      </c>
      <c r="S22" s="45">
        <v>1.4698583572198085</v>
      </c>
      <c r="T22" s="45">
        <v>66.372416676422759</v>
      </c>
      <c r="U22" s="45">
        <v>48.346638115736596</v>
      </c>
      <c r="V22" s="45">
        <v>-1.2931524980288822</v>
      </c>
      <c r="W22" s="45">
        <v>-3.1766046687724314</v>
      </c>
      <c r="X22" s="45">
        <v>-0.44680499136391383</v>
      </c>
      <c r="Y22" s="45">
        <v>20.284864948099724</v>
      </c>
      <c r="Z22" s="45">
        <v>36.474405605443444</v>
      </c>
      <c r="AA22" s="45">
        <v>4.0196952227212117</v>
      </c>
      <c r="AB22" s="45">
        <v>4.6680090529939022</v>
      </c>
      <c r="AC22" s="45">
        <v>1.0575681073058769</v>
      </c>
      <c r="AD22" s="45">
        <v>3.7207717657356176</v>
      </c>
      <c r="AE22" s="45">
        <v>3.6749427563092478</v>
      </c>
      <c r="AF22" s="45">
        <v>-13.703240772359489</v>
      </c>
      <c r="AG22" s="45">
        <v>-27.115617858761581</v>
      </c>
      <c r="AH22" s="45">
        <v>-10.605417801210947</v>
      </c>
      <c r="AI22" s="45">
        <v>-2.357552330497882</v>
      </c>
      <c r="AJ22" s="45">
        <v>4.172287390150653</v>
      </c>
      <c r="AK22" s="45">
        <v>16.189540657343681</v>
      </c>
      <c r="AL22" s="45">
        <v>4.7952416760385619</v>
      </c>
      <c r="AM22" s="45">
        <v>4.813046341698521</v>
      </c>
      <c r="AN22" s="45">
        <v>1.2047992608762077</v>
      </c>
      <c r="AO22" s="45">
        <v>-8.1629318673068987</v>
      </c>
      <c r="AP22" s="45">
        <v>14.418278605121545</v>
      </c>
      <c r="AQ22" s="45">
        <v>32.397295859459632</v>
      </c>
      <c r="AR22" s="45">
        <v>4.5591374035320307</v>
      </c>
      <c r="AS22" s="45">
        <v>48.297225615342555</v>
      </c>
      <c r="AT22" s="45">
        <v>6.1676886471458863</v>
      </c>
      <c r="AU22" s="45">
        <v>2.8693872990263491</v>
      </c>
      <c r="AV22" s="45">
        <v>0.36195399711436149</v>
      </c>
      <c r="AW22" s="45">
        <v>16.512357811137811</v>
      </c>
      <c r="AX22" s="45">
        <v>23.469413595280411</v>
      </c>
      <c r="AY22" s="45">
        <v>-4.3386814677186498</v>
      </c>
      <c r="AZ22" s="45">
        <v>-6.7882035281688653</v>
      </c>
      <c r="BA22" s="45">
        <v>0.43213978831999622</v>
      </c>
      <c r="BB22" s="45">
        <v>-2.0173822721302193</v>
      </c>
      <c r="BC22" s="45">
        <v>5.837571491030161</v>
      </c>
      <c r="BD22" s="45">
        <v>4.6234514179650006</v>
      </c>
    </row>
    <row r="23" spans="1:56" s="33" customFormat="1" x14ac:dyDescent="0.25">
      <c r="A23" s="35">
        <v>36678</v>
      </c>
      <c r="B23" s="33">
        <v>4.8972540804092652</v>
      </c>
      <c r="C23" s="33">
        <v>4.9832391809714007</v>
      </c>
      <c r="D23" s="33">
        <v>2.4904540739517866</v>
      </c>
      <c r="E23" s="33">
        <v>-1.4984925202079946</v>
      </c>
      <c r="F23" s="59">
        <v>1.6656682680448176</v>
      </c>
      <c r="G23" s="33">
        <v>4.5410317566569889</v>
      </c>
      <c r="H23" s="33">
        <v>4.1226337298037459</v>
      </c>
      <c r="I23" s="33">
        <v>4.3056015085838171</v>
      </c>
      <c r="J23" s="33">
        <v>3.726587486617285</v>
      </c>
      <c r="K23" s="33">
        <v>28.853773358151795</v>
      </c>
      <c r="L23" s="33">
        <v>4.1144644670621497</v>
      </c>
      <c r="M23" s="33">
        <v>16.926615701828279</v>
      </c>
      <c r="N23" s="33">
        <v>4.317525877217391</v>
      </c>
      <c r="O23" s="33">
        <v>4.7730308160562798</v>
      </c>
      <c r="P23" s="33">
        <v>5.0166903861473839</v>
      </c>
      <c r="Q23" s="33">
        <v>23.993589376981358</v>
      </c>
      <c r="R23" s="33">
        <v>31.584443961906096</v>
      </c>
      <c r="S23" s="33">
        <v>1.4959421083071465</v>
      </c>
      <c r="T23" s="33">
        <v>66.218387594204771</v>
      </c>
      <c r="U23" s="18">
        <v>48.081052487637578</v>
      </c>
      <c r="V23" s="33">
        <v>-3.1040785374345958</v>
      </c>
      <c r="W23" s="33">
        <v>-4.0898056318808163</v>
      </c>
      <c r="X23" s="33">
        <v>-1.3278635975543018</v>
      </c>
      <c r="Y23" s="33">
        <v>20.552538877195506</v>
      </c>
      <c r="Z23" s="33">
        <v>36.620609853001184</v>
      </c>
      <c r="AA23" s="33">
        <v>3.7613352816357666</v>
      </c>
      <c r="AB23" s="33">
        <v>4.679339480683816</v>
      </c>
      <c r="AC23" s="33">
        <v>1.0699741704897923</v>
      </c>
      <c r="AD23" s="33">
        <v>3.6981086183432201</v>
      </c>
      <c r="AE23" s="33">
        <v>3.6846536800538092</v>
      </c>
      <c r="AF23" s="33">
        <v>-13.275602839355169</v>
      </c>
      <c r="AG23" s="33">
        <v>-24.579157021823885</v>
      </c>
      <c r="AH23" s="33">
        <v>-10.487158626508688</v>
      </c>
      <c r="AI23" s="33">
        <v>-2.2735720245187094</v>
      </c>
      <c r="AJ23" s="18">
        <v>4.2121949445288305</v>
      </c>
      <c r="AK23" s="33">
        <v>16.068070975805643</v>
      </c>
      <c r="AL23" s="33">
        <v>4.810498716157718</v>
      </c>
      <c r="AM23" s="18">
        <v>4.8307855277958671</v>
      </c>
      <c r="AN23" s="33">
        <v>1.2263621074040558</v>
      </c>
      <c r="AO23" s="45">
        <v>-8.1066119920449307</v>
      </c>
      <c r="AP23" s="18">
        <v>14.379168638727577</v>
      </c>
      <c r="AQ23" s="18">
        <v>31.678166187290159</v>
      </c>
      <c r="AR23" s="18">
        <v>4.5518090231416419</v>
      </c>
      <c r="AS23" s="18">
        <v>48.27091067987709</v>
      </c>
      <c r="AT23" s="33">
        <v>6.5819859044033331</v>
      </c>
      <c r="AU23" s="33">
        <v>5.0922526960363923</v>
      </c>
      <c r="AV23" s="33">
        <v>4.1996472079965264</v>
      </c>
      <c r="AW23" s="33">
        <v>15.715354708085044</v>
      </c>
      <c r="AX23" s="33">
        <v>24.912000050677825</v>
      </c>
      <c r="AY23" s="33">
        <v>-8.1284876541049176</v>
      </c>
      <c r="AZ23" s="33">
        <v>-9.012534305684424</v>
      </c>
      <c r="BA23" s="33">
        <v>-0.90877092156209649</v>
      </c>
      <c r="BB23" s="33">
        <v>-1.7928175731416029</v>
      </c>
      <c r="BC23" s="33">
        <v>6.251868748287607</v>
      </c>
      <c r="BD23" s="33">
        <v>4.5952858790371547</v>
      </c>
    </row>
    <row r="24" spans="1:56" s="33" customFormat="1" x14ac:dyDescent="0.25">
      <c r="A24" s="35">
        <v>36770</v>
      </c>
      <c r="B24" s="33">
        <v>4.9585080626412301</v>
      </c>
      <c r="C24" s="33">
        <v>5.0492784023211819</v>
      </c>
      <c r="D24" s="33">
        <v>5.2701925931288418</v>
      </c>
      <c r="E24" s="33">
        <v>7.995578734942832E-3</v>
      </c>
      <c r="F24" s="59">
        <v>3.0609917627072436</v>
      </c>
      <c r="G24" s="33">
        <v>4.4962535315976444</v>
      </c>
      <c r="H24" s="33">
        <v>4.1415294502289894</v>
      </c>
      <c r="I24" s="33">
        <v>4.3275368011891056</v>
      </c>
      <c r="J24" s="33">
        <v>3.7899330897743004</v>
      </c>
      <c r="K24" s="33">
        <v>29.03614880630791</v>
      </c>
      <c r="L24" s="33">
        <v>4.1173099346722166</v>
      </c>
      <c r="M24" s="33">
        <v>16.927656129901404</v>
      </c>
      <c r="N24" s="33">
        <v>4.3194011499299796</v>
      </c>
      <c r="O24" s="33">
        <v>4.8389266414195626</v>
      </c>
      <c r="P24" s="33">
        <v>5.0210438070386223</v>
      </c>
      <c r="Q24" s="33">
        <v>22.895485731976514</v>
      </c>
      <c r="R24" s="33">
        <v>31.036275144199266</v>
      </c>
      <c r="S24" s="33">
        <v>1.6245136250804375</v>
      </c>
      <c r="T24" s="33">
        <v>66.270208161313633</v>
      </c>
      <c r="U24" s="18">
        <v>48.319815353926394</v>
      </c>
      <c r="V24" s="33">
        <v>-1.5049490445888214</v>
      </c>
      <c r="W24" s="33">
        <v>-2.7690063480473315</v>
      </c>
      <c r="X24" s="33">
        <v>0.17004586159272694</v>
      </c>
      <c r="Y24" s="33">
        <v>20.820212806291288</v>
      </c>
      <c r="Z24" s="33">
        <v>36.766814100558925</v>
      </c>
      <c r="AA24" s="33">
        <v>4.030254689852284</v>
      </c>
      <c r="AB24" s="33">
        <v>4.6840566439149729</v>
      </c>
      <c r="AC24" s="33">
        <v>1.0776958729559785</v>
      </c>
      <c r="AD24" s="33">
        <v>3.7867871543585783</v>
      </c>
      <c r="AE24" s="33">
        <v>3.793546600407304</v>
      </c>
      <c r="AF24" s="33">
        <v>-13.324617050919334</v>
      </c>
      <c r="AG24" s="33">
        <v>-23.697863402226176</v>
      </c>
      <c r="AH24" s="33">
        <v>-10.445816636556657</v>
      </c>
      <c r="AI24" s="33">
        <v>-2.2512970232114871</v>
      </c>
      <c r="AJ24" s="18">
        <v>4.3189912994613087</v>
      </c>
      <c r="AK24" s="33">
        <v>15.946601294267605</v>
      </c>
      <c r="AL24" s="33">
        <v>4.8031984822081144</v>
      </c>
      <c r="AM24" s="18">
        <v>4.8262018429609048</v>
      </c>
      <c r="AN24" s="33">
        <v>1.2207537133849204</v>
      </c>
      <c r="AO24" s="45">
        <v>-8.0919382491750618</v>
      </c>
      <c r="AP24" s="18">
        <v>14.331293087974997</v>
      </c>
      <c r="AQ24" s="18">
        <v>31.22059744529998</v>
      </c>
      <c r="AR24" s="18">
        <v>4.535239396531991</v>
      </c>
      <c r="AS24" s="18">
        <v>48.246142040641921</v>
      </c>
      <c r="AT24" s="33">
        <v>6.5542646514210041</v>
      </c>
      <c r="AU24" s="33">
        <v>5.7028168918455524</v>
      </c>
      <c r="AV24" s="33">
        <v>4.5346467975612148</v>
      </c>
      <c r="AW24" s="33">
        <v>15.467597356196015</v>
      </c>
      <c r="AX24" s="33">
        <v>26.097566207177557</v>
      </c>
      <c r="AY24" s="33">
        <v>-7.3667898994507794</v>
      </c>
      <c r="AZ24" s="33">
        <v>-8.5208425543886221</v>
      </c>
      <c r="BA24" s="33">
        <v>-0.34446415755982063</v>
      </c>
      <c r="BB24" s="33">
        <v>-1.4985168124976633</v>
      </c>
      <c r="BC24" s="33">
        <v>6.224147495305278</v>
      </c>
      <c r="BD24" s="33">
        <v>4.6149583560077039</v>
      </c>
    </row>
    <row r="25" spans="1:56" s="33" customFormat="1" x14ac:dyDescent="0.25">
      <c r="A25" s="35">
        <v>36861</v>
      </c>
      <c r="B25" s="33">
        <v>4.9354379603321386</v>
      </c>
      <c r="C25" s="33">
        <v>5.0358961165910499</v>
      </c>
      <c r="D25" s="33">
        <v>6.1654039753798129</v>
      </c>
      <c r="E25" s="33">
        <v>0.86596880101894591</v>
      </c>
      <c r="F25" s="59">
        <v>3.9052860216968188</v>
      </c>
      <c r="G25" s="33">
        <v>4.5039098821447698</v>
      </c>
      <c r="H25" s="33">
        <v>4.1523058100634991</v>
      </c>
      <c r="I25" s="33">
        <v>4.2952598467952106</v>
      </c>
      <c r="J25" s="33">
        <v>3.8431361159094513</v>
      </c>
      <c r="K25" s="33">
        <v>29.322418939235373</v>
      </c>
      <c r="L25" s="33">
        <v>4.1184407873642455</v>
      </c>
      <c r="M25" s="33">
        <v>16.923642667991906</v>
      </c>
      <c r="N25" s="33">
        <v>4.3311191651316552</v>
      </c>
      <c r="O25" s="33">
        <v>4.9087312694624936</v>
      </c>
      <c r="P25" s="33">
        <v>5.0381479877117457</v>
      </c>
      <c r="Q25" s="33">
        <v>21.719549342745992</v>
      </c>
      <c r="R25" s="33">
        <v>31.504026853935514</v>
      </c>
      <c r="S25" s="33">
        <v>1.7157048192801165</v>
      </c>
      <c r="T25" s="33">
        <v>66.22729168506963</v>
      </c>
      <c r="U25" s="18">
        <v>49.079814929721159</v>
      </c>
      <c r="V25" s="33">
        <v>-0.56421543213969194</v>
      </c>
      <c r="W25" s="33">
        <v>-1.9471611014107326</v>
      </c>
      <c r="X25" s="33">
        <v>0.99294281387471983</v>
      </c>
      <c r="Y25" s="33">
        <v>20.75147014522382</v>
      </c>
      <c r="Z25" s="33">
        <v>36.313983653836985</v>
      </c>
      <c r="AA25" s="33">
        <v>4.0528631620896549</v>
      </c>
      <c r="AB25" s="33">
        <v>4.6899931869208169</v>
      </c>
      <c r="AC25" s="33">
        <v>1.0835247125162049</v>
      </c>
      <c r="AD25" s="33">
        <v>3.7465012627555452</v>
      </c>
      <c r="AE25" s="33">
        <v>3.7763921381846011</v>
      </c>
      <c r="AF25" s="33">
        <v>-12.398492637825148</v>
      </c>
      <c r="AG25" s="33">
        <v>-22.315492872598409</v>
      </c>
      <c r="AH25" s="33">
        <v>-10.383690068943068</v>
      </c>
      <c r="AI25" s="33">
        <v>-2.1199718228968489</v>
      </c>
      <c r="AJ25" s="18">
        <v>4.2625379542113775</v>
      </c>
      <c r="AK25" s="33">
        <v>15.562513508613158</v>
      </c>
      <c r="AL25" s="33">
        <v>4.8077863966583703</v>
      </c>
      <c r="AM25" s="18">
        <v>4.8334294797942041</v>
      </c>
      <c r="AN25" s="33">
        <v>1.2296088401600389</v>
      </c>
      <c r="AO25" s="45">
        <v>-8.0298116815614726</v>
      </c>
      <c r="AP25" s="18">
        <v>14.260849152070652</v>
      </c>
      <c r="AQ25" s="18">
        <v>31.430109628902592</v>
      </c>
      <c r="AR25" s="18">
        <v>4.5211985461693667</v>
      </c>
      <c r="AS25" s="18">
        <v>48.456269425284894</v>
      </c>
      <c r="AT25" s="33">
        <v>6.6491555647170371</v>
      </c>
      <c r="AU25" s="33">
        <v>6.8474379753466597</v>
      </c>
      <c r="AV25" s="33">
        <v>6.0996249100450539</v>
      </c>
      <c r="AW25" s="33">
        <v>15.510386661524796</v>
      </c>
      <c r="AX25" s="33">
        <v>27.636292181700579</v>
      </c>
      <c r="AY25" s="33">
        <v>-7.7725180030691146</v>
      </c>
      <c r="AZ25" s="33">
        <v>-8.5268047218055667</v>
      </c>
      <c r="BA25" s="33">
        <v>-5.1197656748769305E-2</v>
      </c>
      <c r="BB25" s="33">
        <v>-0.80548437548522145</v>
      </c>
      <c r="BC25" s="33">
        <v>6.3190384086013118</v>
      </c>
      <c r="BD25" s="33">
        <v>4.5865478926883618</v>
      </c>
    </row>
    <row r="26" spans="1:56" s="33" customFormat="1" x14ac:dyDescent="0.25">
      <c r="A26" s="35">
        <v>36951</v>
      </c>
      <c r="B26" s="33">
        <v>4.9571049383237149</v>
      </c>
      <c r="C26" s="33">
        <v>5.0532367038739929</v>
      </c>
      <c r="D26" s="33">
        <v>8.6152944666596287</v>
      </c>
      <c r="E26" s="33">
        <v>2.9965191228818355</v>
      </c>
      <c r="F26" s="59">
        <v>4.7750228185980959</v>
      </c>
      <c r="G26" s="33">
        <v>4.4998963453013419</v>
      </c>
      <c r="H26" s="33">
        <v>4.1034896429390999</v>
      </c>
      <c r="I26" s="33">
        <v>4.2612465860640949</v>
      </c>
      <c r="J26" s="33">
        <v>3.7356222148745184</v>
      </c>
      <c r="K26" s="33">
        <v>29.677002531873519</v>
      </c>
      <c r="L26" s="33">
        <v>4.1273796310396493</v>
      </c>
      <c r="M26" s="33">
        <v>17.006292903718258</v>
      </c>
      <c r="N26" s="33">
        <v>4.3671344460531731</v>
      </c>
      <c r="O26" s="33">
        <v>4.9706362637554857</v>
      </c>
      <c r="P26" s="33">
        <v>5.0521962652895054</v>
      </c>
      <c r="Q26" s="33">
        <v>21.140227343630375</v>
      </c>
      <c r="R26" s="33">
        <v>29.876579755177623</v>
      </c>
      <c r="S26" s="33">
        <v>1.7603061138136373</v>
      </c>
      <c r="T26" s="33">
        <v>66.121691763600211</v>
      </c>
      <c r="U26" s="18">
        <v>48.391976780218556</v>
      </c>
      <c r="V26" s="33">
        <v>1.1428813854650999</v>
      </c>
      <c r="W26" s="33">
        <v>-0.25684991010979097</v>
      </c>
      <c r="X26" s="33">
        <v>3.151551263657093</v>
      </c>
      <c r="Y26" s="33">
        <v>21.297803442075253</v>
      </c>
      <c r="Z26" s="33">
        <v>36.989991978289503</v>
      </c>
      <c r="AA26" s="33">
        <v>4.1775402312262084</v>
      </c>
      <c r="AB26" s="33">
        <v>4.6815882710264365</v>
      </c>
      <c r="AC26" s="33">
        <v>1.0736346882686005</v>
      </c>
      <c r="AD26" s="33">
        <v>3.6215576714892235</v>
      </c>
      <c r="AE26" s="33">
        <v>3.6306038392386828</v>
      </c>
      <c r="AF26" s="33">
        <v>-11.601242416198623</v>
      </c>
      <c r="AG26" s="33">
        <v>-23.037028373820053</v>
      </c>
      <c r="AH26" s="33">
        <v>-10.392111455700684</v>
      </c>
      <c r="AI26" s="33">
        <v>-1.9860147848075513</v>
      </c>
      <c r="AJ26" s="18">
        <v>4.1437640846485682</v>
      </c>
      <c r="AK26" s="33">
        <v>15.69218853621425</v>
      </c>
      <c r="AL26" s="33">
        <v>4.8077623979383546</v>
      </c>
      <c r="AM26" s="18">
        <v>4.8229239429792337</v>
      </c>
      <c r="AN26" s="33">
        <v>1.2197830012193767</v>
      </c>
      <c r="AO26" s="45">
        <v>-7.9411386151326004</v>
      </c>
      <c r="AP26" s="18">
        <v>14.346224340148472</v>
      </c>
      <c r="AQ26" s="18">
        <v>31.761319792609477</v>
      </c>
      <c r="AR26" s="18">
        <v>4.5100891355389097</v>
      </c>
      <c r="AS26" s="18">
        <v>48.468474507549736</v>
      </c>
      <c r="AT26" s="33">
        <v>6.5017715581567721</v>
      </c>
      <c r="AU26" s="33">
        <v>6.2599351470759457</v>
      </c>
      <c r="AV26" s="33">
        <v>5.1388299199183418</v>
      </c>
      <c r="AW26" s="33">
        <v>16.012475085464125</v>
      </c>
      <c r="AX26" s="33">
        <v>29.28940226042101</v>
      </c>
      <c r="AY26" s="33">
        <v>-5.301176467345682</v>
      </c>
      <c r="AZ26" s="33">
        <v>-6.4179651583054955</v>
      </c>
      <c r="BA26" s="33">
        <v>1.3620336775818531</v>
      </c>
      <c r="BB26" s="33">
        <v>0.24524498662203964</v>
      </c>
      <c r="BC26" s="33">
        <v>6.1716544020410469</v>
      </c>
      <c r="BD26" s="33">
        <v>4.5812652012404049</v>
      </c>
    </row>
    <row r="27" spans="1:56" s="33" customFormat="1" x14ac:dyDescent="0.25">
      <c r="A27" s="35">
        <v>37043</v>
      </c>
      <c r="B27" s="33">
        <v>4.9553543496631942</v>
      </c>
      <c r="C27" s="33">
        <v>5.0641484642453571</v>
      </c>
      <c r="D27" s="33">
        <v>10.55208198769817</v>
      </c>
      <c r="E27" s="33">
        <v>3.6905026623738735</v>
      </c>
      <c r="F27" s="59">
        <v>4.4478685136938978</v>
      </c>
      <c r="G27" s="33">
        <v>4.5015254171097947</v>
      </c>
      <c r="H27" s="33">
        <v>4.1375144487969759</v>
      </c>
      <c r="I27" s="33">
        <v>4.2719510177590436</v>
      </c>
      <c r="J27" s="33">
        <v>3.7839922435855895</v>
      </c>
      <c r="K27" s="33">
        <v>30.045024488208337</v>
      </c>
      <c r="L27" s="33">
        <v>4.132616731693016</v>
      </c>
      <c r="M27" s="33">
        <v>17.022910069362911</v>
      </c>
      <c r="N27" s="33">
        <v>4.4091292358357164</v>
      </c>
      <c r="O27" s="33">
        <v>5.0173067559622773</v>
      </c>
      <c r="P27" s="33">
        <v>5.0713860982412369</v>
      </c>
      <c r="Q27" s="33">
        <v>20.999366254247644</v>
      </c>
      <c r="R27" s="33">
        <v>31.954034031625479</v>
      </c>
      <c r="S27" s="33">
        <v>2.1618987402833918</v>
      </c>
      <c r="T27" s="33">
        <v>66.005840898709579</v>
      </c>
      <c r="U27" s="18">
        <v>48.088614970497851</v>
      </c>
      <c r="V27" s="33">
        <v>1.8793181310611917</v>
      </c>
      <c r="W27" s="33">
        <v>0.54790770879213913</v>
      </c>
      <c r="X27" s="33">
        <v>3.8520895852395931</v>
      </c>
      <c r="Y27" s="33">
        <v>22.794306211731772</v>
      </c>
      <c r="Z27" s="33">
        <v>38.475081097387879</v>
      </c>
      <c r="AA27" s="33">
        <v>4.3369406890575641</v>
      </c>
      <c r="AB27" s="33">
        <v>4.6868546829563327</v>
      </c>
      <c r="AC27" s="33">
        <v>1.0806901805339961</v>
      </c>
      <c r="AD27" s="33">
        <v>3.6090257991308823</v>
      </c>
      <c r="AE27" s="33">
        <v>3.6751236664755274</v>
      </c>
      <c r="AF27" s="33">
        <v>-10.606607325230394</v>
      </c>
      <c r="AG27" s="33">
        <v>-24.989626036358104</v>
      </c>
      <c r="AH27" s="33">
        <v>-10.457472254147811</v>
      </c>
      <c r="AI27" s="33">
        <v>-1.8351756620450483</v>
      </c>
      <c r="AJ27" s="18">
        <v>4.1808871224858963</v>
      </c>
      <c r="AK27" s="33">
        <v>15.680774885656113</v>
      </c>
      <c r="AL27" s="33">
        <v>4.8091533713851602</v>
      </c>
      <c r="AM27" s="18">
        <v>4.826661142176234</v>
      </c>
      <c r="AN27" s="33">
        <v>1.2243501020392131</v>
      </c>
      <c r="AO27" s="45">
        <v>-7.8461516795041515</v>
      </c>
      <c r="AP27" s="18">
        <v>14.371035432027579</v>
      </c>
      <c r="AQ27" s="18">
        <v>32.273269951297138</v>
      </c>
      <c r="AR27" s="18">
        <v>4.5003989701070406</v>
      </c>
      <c r="AS27" s="18">
        <v>48.469706607917338</v>
      </c>
      <c r="AT27" s="33">
        <v>6.3966915316288802</v>
      </c>
      <c r="AU27" s="33">
        <v>5.5927758780035752</v>
      </c>
      <c r="AV27" s="33">
        <v>4.7244733759877366</v>
      </c>
      <c r="AW27" s="33">
        <v>16.641848570765426</v>
      </c>
      <c r="AX27" s="33">
        <v>30.620587186789226</v>
      </c>
      <c r="AY27" s="33">
        <v>-3.6098223874108299</v>
      </c>
      <c r="AZ27" s="33">
        <v>-4.4701457203764035</v>
      </c>
      <c r="BA27" s="33">
        <v>2.3887490411605983</v>
      </c>
      <c r="BB27" s="33">
        <v>1.5284257081950248</v>
      </c>
      <c r="BC27" s="33">
        <v>6.066574375513154</v>
      </c>
      <c r="BD27" s="33">
        <v>4.5989243130942272</v>
      </c>
    </row>
    <row r="28" spans="1:56" s="33" customFormat="1" x14ac:dyDescent="0.25">
      <c r="A28" s="35">
        <v>37135</v>
      </c>
      <c r="B28" s="33">
        <v>4.9416798132262398</v>
      </c>
      <c r="C28" s="33">
        <v>5.0519001668826009</v>
      </c>
      <c r="D28" s="33">
        <v>9.4686067094344786</v>
      </c>
      <c r="E28" s="33">
        <v>3.2957140728764101</v>
      </c>
      <c r="F28" s="59">
        <v>3.939875579534946</v>
      </c>
      <c r="G28" s="33">
        <v>4.498796134190008</v>
      </c>
      <c r="H28" s="33">
        <v>4.127545062620154</v>
      </c>
      <c r="I28" s="33">
        <v>4.2243337792169626</v>
      </c>
      <c r="J28" s="33">
        <v>3.7592274705300048</v>
      </c>
      <c r="K28" s="33">
        <v>30.463252518239269</v>
      </c>
      <c r="L28" s="33">
        <v>4.1397654421393799</v>
      </c>
      <c r="M28" s="33">
        <v>17.081346420819557</v>
      </c>
      <c r="N28" s="33">
        <v>4.4052835733843292</v>
      </c>
      <c r="O28" s="33">
        <v>5.0627053444953534</v>
      </c>
      <c r="P28" s="33">
        <v>5.0585661890657123</v>
      </c>
      <c r="Q28" s="33">
        <v>20.648368075143871</v>
      </c>
      <c r="R28" s="33">
        <v>31.712328379682049</v>
      </c>
      <c r="S28" s="33">
        <v>1.9414704970270698</v>
      </c>
      <c r="T28" s="33">
        <v>65.961099573052877</v>
      </c>
      <c r="U28" s="18">
        <v>47.976334267018416</v>
      </c>
      <c r="V28" s="33">
        <v>1.2317189818722873</v>
      </c>
      <c r="W28" s="33">
        <v>0.14532670456823826</v>
      </c>
      <c r="X28" s="33">
        <v>3.40592252188614</v>
      </c>
      <c r="Y28" s="33">
        <v>23.148057011637427</v>
      </c>
      <c r="Z28" s="33">
        <v>39.003490953794959</v>
      </c>
      <c r="AA28" s="33">
        <v>4.5164269325065272</v>
      </c>
      <c r="AB28" s="33">
        <v>4.6789983195231697</v>
      </c>
      <c r="AC28" s="33">
        <v>1.0736668753503502</v>
      </c>
      <c r="AD28" s="33">
        <v>3.5518464089310751</v>
      </c>
      <c r="AE28" s="33">
        <v>3.5985781955624421</v>
      </c>
      <c r="AF28" s="33">
        <v>-8.9570554432858831</v>
      </c>
      <c r="AG28" s="33">
        <v>-24.343698724627398</v>
      </c>
      <c r="AH28" s="33">
        <v>-10.432272647252304</v>
      </c>
      <c r="AI28" s="33">
        <v>-1.5997287733326575</v>
      </c>
      <c r="AJ28" s="18">
        <v>4.1974076978389068</v>
      </c>
      <c r="AK28" s="33">
        <v>15.855433942157529</v>
      </c>
      <c r="AL28" s="33">
        <v>4.7943668705037679</v>
      </c>
      <c r="AM28" s="18">
        <v>4.8144882464217016</v>
      </c>
      <c r="AN28" s="33">
        <v>1.2095365606489317</v>
      </c>
      <c r="AO28" s="45">
        <v>-7.7098337086979942</v>
      </c>
      <c r="AP28" s="18">
        <v>14.414039994181035</v>
      </c>
      <c r="AQ28" s="18">
        <v>31.891606786504195</v>
      </c>
      <c r="AR28" s="18">
        <v>4.50102467017284</v>
      </c>
      <c r="AS28" s="18">
        <v>48.381713092387038</v>
      </c>
      <c r="AT28" s="33">
        <v>6.3255619540061057</v>
      </c>
      <c r="AU28" s="33">
        <v>4.3162756240548328</v>
      </c>
      <c r="AV28" s="33">
        <v>4.4612800963308885</v>
      </c>
      <c r="AW28" s="33">
        <v>16.599254353434567</v>
      </c>
      <c r="AX28" s="33">
        <v>32.096041830172368</v>
      </c>
      <c r="AY28" s="33">
        <v>-3.9977355114478987</v>
      </c>
      <c r="AZ28" s="33">
        <v>-3.8607988014953145</v>
      </c>
      <c r="BA28" s="33">
        <v>1.5889812210949206</v>
      </c>
      <c r="BB28" s="33">
        <v>1.7259179310475048</v>
      </c>
      <c r="BC28" s="33">
        <v>5.9954447978903795</v>
      </c>
      <c r="BD28" s="33">
        <v>4.5641751784528273</v>
      </c>
    </row>
    <row r="29" spans="1:56" s="33" customFormat="1" x14ac:dyDescent="0.25">
      <c r="A29" s="35">
        <v>37226</v>
      </c>
      <c r="B29" s="33">
        <v>4.9405931092278434</v>
      </c>
      <c r="C29" s="33">
        <v>5.0444384992705809</v>
      </c>
      <c r="D29" s="33">
        <v>8.1078732414599628</v>
      </c>
      <c r="E29" s="33">
        <v>3.1918011138206248</v>
      </c>
      <c r="F29" s="59">
        <v>3.3746425238776911</v>
      </c>
      <c r="G29" s="33">
        <v>4.5500069665198746</v>
      </c>
      <c r="H29" s="33">
        <v>4.054965155038869</v>
      </c>
      <c r="I29" s="33">
        <v>4.1631017196331177</v>
      </c>
      <c r="J29" s="33">
        <v>3.5947725550553757</v>
      </c>
      <c r="K29" s="33">
        <v>30.401732899332291</v>
      </c>
      <c r="L29" s="33">
        <v>4.1401194576156355</v>
      </c>
      <c r="M29" s="33">
        <v>17.009629470980819</v>
      </c>
      <c r="N29" s="33">
        <v>4.4260742729608484</v>
      </c>
      <c r="O29" s="33">
        <v>5.1080629734221557</v>
      </c>
      <c r="P29" s="33">
        <v>5.0725431985066569</v>
      </c>
      <c r="Q29" s="33">
        <v>20.402872539072877</v>
      </c>
      <c r="R29" s="33">
        <v>31.094120114688202</v>
      </c>
      <c r="S29" s="33">
        <v>2.3098888804349484</v>
      </c>
      <c r="T29" s="33">
        <v>65.895579062932782</v>
      </c>
      <c r="U29" s="18">
        <v>48.132247445713645</v>
      </c>
      <c r="V29" s="33">
        <v>0.94695573909766573</v>
      </c>
      <c r="W29" s="33">
        <v>0.12562700981590957</v>
      </c>
      <c r="X29" s="33">
        <v>3.3292588708313975</v>
      </c>
      <c r="Y29" s="33">
        <v>23.983062295320707</v>
      </c>
      <c r="Z29" s="33">
        <v>39.909818346279977</v>
      </c>
      <c r="AA29" s="33">
        <v>4.4355202796034767</v>
      </c>
      <c r="AB29" s="33">
        <v>4.6754040666711267</v>
      </c>
      <c r="AC29" s="33">
        <v>1.0700855700237817</v>
      </c>
      <c r="AD29" s="33">
        <v>3.2953170343873492</v>
      </c>
      <c r="AE29" s="33">
        <v>3.3479373222691389</v>
      </c>
      <c r="AF29" s="33">
        <v>-7.4017105730486215</v>
      </c>
      <c r="AG29" s="33">
        <v>-25.473397985549092</v>
      </c>
      <c r="AH29" s="33">
        <v>-10.479788066766442</v>
      </c>
      <c r="AI29" s="33">
        <v>-1.3196055349891005</v>
      </c>
      <c r="AJ29" s="18">
        <v>4.13992211997415</v>
      </c>
      <c r="AK29" s="33">
        <v>15.926756050959275</v>
      </c>
      <c r="AL29" s="33">
        <v>4.788424306720934</v>
      </c>
      <c r="AM29" s="18">
        <v>4.8111088679925329</v>
      </c>
      <c r="AN29" s="33">
        <v>1.2054559776870253</v>
      </c>
      <c r="AO29" s="45">
        <v>-7.5194862301919523</v>
      </c>
      <c r="AP29" s="18">
        <v>14.332889483644953</v>
      </c>
      <c r="AQ29" s="18">
        <v>32.421199072432216</v>
      </c>
      <c r="AR29" s="18">
        <v>4.5126027264300532</v>
      </c>
      <c r="AS29" s="18">
        <v>48.146261988950606</v>
      </c>
      <c r="AT29" s="33">
        <v>6.3164156128584699</v>
      </c>
      <c r="AU29" s="33">
        <v>3.642898411685902</v>
      </c>
      <c r="AV29" s="33">
        <v>4.7959196987600761</v>
      </c>
      <c r="AW29" s="33">
        <v>16.991283473331297</v>
      </c>
      <c r="AX29" s="33">
        <v>33.610660079479985</v>
      </c>
      <c r="AY29" s="33">
        <v>-4.7205194092514047</v>
      </c>
      <c r="AZ29" s="33">
        <v>-3.6181928564330708</v>
      </c>
      <c r="BA29" s="33">
        <v>0.81533227529593244</v>
      </c>
      <c r="BB29" s="33">
        <v>1.9176588281142659</v>
      </c>
      <c r="BC29" s="33">
        <v>5.9862984567427437</v>
      </c>
      <c r="BD29" s="33">
        <v>4.4292327546864811</v>
      </c>
    </row>
    <row r="30" spans="1:56" s="33" customFormat="1" x14ac:dyDescent="0.25">
      <c r="A30" s="35">
        <v>37316</v>
      </c>
      <c r="B30" s="33">
        <v>4.888828470838706</v>
      </c>
      <c r="C30" s="33">
        <v>5.0130857195140512</v>
      </c>
      <c r="D30" s="33">
        <v>7.605812556110525</v>
      </c>
      <c r="E30" s="33">
        <v>3.3542521891319454</v>
      </c>
      <c r="F30" s="59">
        <v>3.9359521480162307</v>
      </c>
      <c r="G30" s="33">
        <v>4.5733048045783251</v>
      </c>
      <c r="H30" s="33">
        <v>4.1003442562025416</v>
      </c>
      <c r="I30" s="33">
        <v>4.1593266385258616</v>
      </c>
      <c r="J30" s="33">
        <v>3.6874817665589483</v>
      </c>
      <c r="K30" s="33">
        <v>30.05006882707255</v>
      </c>
      <c r="L30" s="33">
        <v>4.1359884273302363</v>
      </c>
      <c r="M30" s="33">
        <v>16.898949635876988</v>
      </c>
      <c r="N30" s="33">
        <v>4.406225150721002</v>
      </c>
      <c r="O30" s="33">
        <v>5.1406211993942188</v>
      </c>
      <c r="P30" s="33">
        <v>5.0444437553254238</v>
      </c>
      <c r="Q30" s="33">
        <v>24.946766705080879</v>
      </c>
      <c r="R30" s="33">
        <v>31.71731900404059</v>
      </c>
      <c r="S30" s="33">
        <v>2.0744499448761453</v>
      </c>
      <c r="T30" s="33">
        <v>65.872515313841092</v>
      </c>
      <c r="U30" s="18">
        <v>48.495651269073669</v>
      </c>
      <c r="V30" s="33">
        <v>1.2484556068045549</v>
      </c>
      <c r="W30" s="33">
        <v>0.46319640478151847</v>
      </c>
      <c r="X30" s="33">
        <v>3.5144798529090693</v>
      </c>
      <c r="Y30" s="33">
        <v>23.032967179157872</v>
      </c>
      <c r="Z30" s="33">
        <v>38.535426215630622</v>
      </c>
      <c r="AA30" s="33">
        <v>4.3400089586400439</v>
      </c>
      <c r="AB30" s="33">
        <v>4.6926409938548046</v>
      </c>
      <c r="AC30" s="33">
        <v>1.0907492803128014</v>
      </c>
      <c r="AD30" s="33">
        <v>3.3646492221212116</v>
      </c>
      <c r="AE30" s="33">
        <v>3.4144813630828112</v>
      </c>
      <c r="AF30" s="33">
        <v>-6.80981184366268</v>
      </c>
      <c r="AG30" s="33">
        <v>-25.722712948480677</v>
      </c>
      <c r="AH30" s="33">
        <v>-10.496689248305721</v>
      </c>
      <c r="AI30" s="33">
        <v>-1.2218288650528322</v>
      </c>
      <c r="AJ30" s="18">
        <v>4.0717312149668334</v>
      </c>
      <c r="AK30" s="33">
        <v>15.502459036472743</v>
      </c>
      <c r="AL30" s="33">
        <v>4.816019850883297</v>
      </c>
      <c r="AM30" s="18">
        <v>4.8283191661705471</v>
      </c>
      <c r="AN30" s="33">
        <v>1.2297781576543196</v>
      </c>
      <c r="AO30" s="45">
        <v>-7.4496636803641803</v>
      </c>
      <c r="AP30" s="18">
        <v>14.245806255261334</v>
      </c>
      <c r="AQ30" s="18">
        <v>31.596206154919273</v>
      </c>
      <c r="AR30" s="18">
        <v>4.531109007609639</v>
      </c>
      <c r="AS30" s="18">
        <v>48.172903728607366</v>
      </c>
      <c r="AT30" s="33">
        <v>6.3161061332396322</v>
      </c>
      <c r="AU30" s="33">
        <v>3.8109863617600714</v>
      </c>
      <c r="AV30" s="33">
        <v>5.059075760114351</v>
      </c>
      <c r="AW30" s="33">
        <v>16.689579457794107</v>
      </c>
      <c r="AX30" s="33">
        <v>34.814849231596327</v>
      </c>
      <c r="AY30" s="33">
        <v>-4.751319798258046</v>
      </c>
      <c r="AZ30" s="33">
        <v>-3.5504510206547648</v>
      </c>
      <c r="BA30" s="33">
        <v>0.78281891809806048</v>
      </c>
      <c r="BB30" s="33">
        <v>1.9836876957013416</v>
      </c>
      <c r="BC30" s="33">
        <v>5.985988977123907</v>
      </c>
      <c r="BD30" s="33">
        <v>4.4730623618145229</v>
      </c>
    </row>
    <row r="31" spans="1:56" s="33" customFormat="1" x14ac:dyDescent="0.25">
      <c r="A31" s="35">
        <v>37408</v>
      </c>
      <c r="B31" s="33">
        <v>4.876568805495376</v>
      </c>
      <c r="C31" s="33">
        <v>5.0140567101517899</v>
      </c>
      <c r="D31" s="33">
        <v>7.8710586753500733</v>
      </c>
      <c r="E31" s="33">
        <v>2.5635516236298672</v>
      </c>
      <c r="F31" s="59">
        <v>3.0706075645876352</v>
      </c>
      <c r="G31" s="33">
        <v>4.5870786939525434</v>
      </c>
      <c r="H31" s="33">
        <v>4.1152349815870499</v>
      </c>
      <c r="I31" s="33">
        <v>4.2127970044667888</v>
      </c>
      <c r="J31" s="33">
        <v>3.7560733469884613</v>
      </c>
      <c r="K31" s="33">
        <v>29.731725301823523</v>
      </c>
      <c r="L31" s="33">
        <v>4.1396821261634935</v>
      </c>
      <c r="M31" s="33">
        <v>16.904422590952812</v>
      </c>
      <c r="N31" s="33">
        <v>4.4432558752366988</v>
      </c>
      <c r="O31" s="33">
        <v>5.1758037304046027</v>
      </c>
      <c r="P31" s="33">
        <v>5.0693382504351545</v>
      </c>
      <c r="Q31" s="33">
        <v>24.820863897777738</v>
      </c>
      <c r="R31" s="33">
        <v>30.735744921245288</v>
      </c>
      <c r="S31" s="33">
        <v>2.1886342414693005</v>
      </c>
      <c r="T31" s="33">
        <v>66.085379617600537</v>
      </c>
      <c r="U31" s="18">
        <v>49.082343108327173</v>
      </c>
      <c r="V31" s="33">
        <v>0.86837077354413594</v>
      </c>
      <c r="W31" s="33">
        <v>-0.31519404254152228</v>
      </c>
      <c r="X31" s="33">
        <v>2.7168489730642342</v>
      </c>
      <c r="Y31" s="33">
        <v>22.095273861087421</v>
      </c>
      <c r="Z31" s="33">
        <v>37.12821757172032</v>
      </c>
      <c r="AA31" s="33">
        <v>4.3681973347086496</v>
      </c>
      <c r="AB31" s="33">
        <v>4.6708041863637257</v>
      </c>
      <c r="AC31" s="33">
        <v>1.0670790432130062</v>
      </c>
      <c r="AD31" s="33">
        <v>3.5204992103773578</v>
      </c>
      <c r="AE31" s="33">
        <v>3.5798033962507314</v>
      </c>
      <c r="AF31" s="33">
        <v>-6.6765773831135018</v>
      </c>
      <c r="AG31" s="33">
        <v>-25.868850407611134</v>
      </c>
      <c r="AH31" s="33">
        <v>-10.516047258791897</v>
      </c>
      <c r="AI31" s="33">
        <v>-1.2287703943615289</v>
      </c>
      <c r="AJ31" s="18">
        <v>4.1740778941148013</v>
      </c>
      <c r="AK31" s="33">
        <v>15.032943710632896</v>
      </c>
      <c r="AL31" s="33">
        <v>4.7860437051771241</v>
      </c>
      <c r="AM31" s="18">
        <v>4.8005660350479493</v>
      </c>
      <c r="AN31" s="33">
        <v>1.1961172219199179</v>
      </c>
      <c r="AO31" s="45">
        <v>-7.4690216908503553</v>
      </c>
      <c r="AP31" s="18">
        <v>14.157779017433562</v>
      </c>
      <c r="AQ31" s="18">
        <v>32.234163964347992</v>
      </c>
      <c r="AR31" s="18">
        <v>4.5526396447137554</v>
      </c>
      <c r="AS31" s="18">
        <v>48.422444005753817</v>
      </c>
      <c r="AT31" s="33">
        <v>6.3170578998449649</v>
      </c>
      <c r="AU31" s="33">
        <v>3.9303343355371334</v>
      </c>
      <c r="AV31" s="33">
        <v>4.5725460264274709</v>
      </c>
      <c r="AW31" s="33">
        <v>17.236539783343378</v>
      </c>
      <c r="AX31" s="33">
        <v>35.857650782504379</v>
      </c>
      <c r="AY31" s="33">
        <v>-5.8112199089294876</v>
      </c>
      <c r="AZ31" s="33">
        <v>-5.1732067285933159</v>
      </c>
      <c r="BA31" s="33">
        <v>-0.27181147678192463</v>
      </c>
      <c r="BB31" s="33">
        <v>0.36620170355424753</v>
      </c>
      <c r="BC31" s="33">
        <v>5.9869407437292388</v>
      </c>
      <c r="BD31" s="33">
        <v>4.5637233187577593</v>
      </c>
    </row>
    <row r="32" spans="1:56" s="33" customFormat="1" x14ac:dyDescent="0.25">
      <c r="A32" s="35">
        <v>37500</v>
      </c>
      <c r="B32" s="33">
        <v>4.9824983998629175</v>
      </c>
      <c r="C32" s="33">
        <v>5.1420378594201228</v>
      </c>
      <c r="D32" s="33">
        <v>6.8997894578933572</v>
      </c>
      <c r="E32" s="33">
        <v>1.5756963851916828</v>
      </c>
      <c r="F32" s="59">
        <v>1.7574405842309515</v>
      </c>
      <c r="G32" s="33">
        <v>4.6167320112479606</v>
      </c>
      <c r="H32" s="33">
        <v>4.1116073536842039</v>
      </c>
      <c r="I32" s="33">
        <v>4.2549981187171424</v>
      </c>
      <c r="J32" s="33">
        <v>3.798288376488081</v>
      </c>
      <c r="K32" s="33">
        <v>29.320998147491835</v>
      </c>
      <c r="L32" s="33">
        <v>4.1432584596630067</v>
      </c>
      <c r="M32" s="33">
        <v>16.851194255930249</v>
      </c>
      <c r="N32" s="33">
        <v>4.4776145595083836</v>
      </c>
      <c r="O32" s="33">
        <v>5.2212888260314072</v>
      </c>
      <c r="P32" s="33">
        <v>5.0921803090139823</v>
      </c>
      <c r="Q32" s="33">
        <v>26.556524316192242</v>
      </c>
      <c r="R32" s="33">
        <v>31.430628769858863</v>
      </c>
      <c r="S32" s="33">
        <v>2.9525722112259021</v>
      </c>
      <c r="T32" s="33">
        <v>66.079343834266709</v>
      </c>
      <c r="U32" s="18">
        <v>48.800718381133173</v>
      </c>
      <c r="V32" s="33">
        <v>-0.38677337610879547</v>
      </c>
      <c r="W32" s="33">
        <v>-1.3679042059777213</v>
      </c>
      <c r="X32" s="33">
        <v>1.762312428792534</v>
      </c>
      <c r="Y32" s="33">
        <v>22.745100742679444</v>
      </c>
      <c r="Z32" s="33">
        <v>37.84783141068813</v>
      </c>
      <c r="AA32" s="33">
        <v>4.3601894132162169</v>
      </c>
      <c r="AB32" s="33">
        <v>4.6806280096330592</v>
      </c>
      <c r="AC32" s="33">
        <v>1.0786689604669115</v>
      </c>
      <c r="AD32" s="33">
        <v>3.6085042717258831</v>
      </c>
      <c r="AE32" s="33">
        <v>3.6231090353583237</v>
      </c>
      <c r="AF32" s="33">
        <v>-7.2190176201642071</v>
      </c>
      <c r="AG32" s="33">
        <v>-25.875123249725419</v>
      </c>
      <c r="AH32" s="33">
        <v>-10.501264910654658</v>
      </c>
      <c r="AI32" s="33">
        <v>-1.2290683543619574</v>
      </c>
      <c r="AJ32" s="18">
        <v>4.239011697524802</v>
      </c>
      <c r="AK32" s="33">
        <v>15.102730668008684</v>
      </c>
      <c r="AL32" s="33">
        <v>4.7911916972936144</v>
      </c>
      <c r="AM32" s="18">
        <v>4.8082606871103017</v>
      </c>
      <c r="AN32" s="33">
        <v>1.2053564284221163</v>
      </c>
      <c r="AO32" s="45">
        <v>-7.4542393427131168</v>
      </c>
      <c r="AP32" s="18">
        <v>14.111118778223144</v>
      </c>
      <c r="AQ32" s="18">
        <v>32.656178250337071</v>
      </c>
      <c r="AR32" s="18">
        <v>4.5821626434342626</v>
      </c>
      <c r="AS32" s="18">
        <v>48.628273005757485</v>
      </c>
      <c r="AT32" s="33">
        <v>6.7418373115790526</v>
      </c>
      <c r="AU32" s="33">
        <v>6.093142882259639</v>
      </c>
      <c r="AV32" s="33">
        <v>6.4762104617031468</v>
      </c>
      <c r="AW32" s="33">
        <v>17.670703807997221</v>
      </c>
      <c r="AX32" s="33">
        <v>37.192871640145405</v>
      </c>
      <c r="AY32" s="33">
        <v>-9.3545022304518035</v>
      </c>
      <c r="AZ32" s="33">
        <v>-8.9610125520072685</v>
      </c>
      <c r="BA32" s="33">
        <v>-0.88334500603370891</v>
      </c>
      <c r="BB32" s="33">
        <v>-0.48985532758917261</v>
      </c>
      <c r="BC32" s="33">
        <v>6.4117201554633265</v>
      </c>
      <c r="BD32" s="33">
        <v>4.5462057731380137</v>
      </c>
    </row>
    <row r="33" spans="1:56" s="33" customFormat="1" x14ac:dyDescent="0.25">
      <c r="A33" s="35">
        <v>37591</v>
      </c>
      <c r="B33" s="33">
        <v>5.0315533831190802</v>
      </c>
      <c r="C33" s="33">
        <v>5.1879257094687148</v>
      </c>
      <c r="D33" s="33">
        <v>7.0946022788618057</v>
      </c>
      <c r="E33" s="33">
        <v>1.7218103174228672</v>
      </c>
      <c r="F33" s="59">
        <v>0.9659388314043893</v>
      </c>
      <c r="G33" s="33">
        <v>4.6298295735611408</v>
      </c>
      <c r="H33" s="33">
        <v>4.0979714963050977</v>
      </c>
      <c r="I33" s="33">
        <v>4.2557936254558966</v>
      </c>
      <c r="J33" s="33">
        <v>3.7790738343965784</v>
      </c>
      <c r="K33" s="33">
        <v>29.318376999143066</v>
      </c>
      <c r="L33" s="33">
        <v>4.1356120315246967</v>
      </c>
      <c r="M33" s="33">
        <v>16.681010792251584</v>
      </c>
      <c r="N33" s="33">
        <v>4.4765634768063052</v>
      </c>
      <c r="O33" s="33">
        <v>5.2569998870695143</v>
      </c>
      <c r="P33" s="33">
        <v>5.0735088039608209</v>
      </c>
      <c r="Q33" s="33">
        <v>25.57781377400568</v>
      </c>
      <c r="R33" s="33">
        <v>30.759136978961887</v>
      </c>
      <c r="S33" s="33">
        <v>2.7781706213802528</v>
      </c>
      <c r="T33" s="33">
        <v>66.142804478446877</v>
      </c>
      <c r="U33" s="18">
        <v>49.109882071656799</v>
      </c>
      <c r="V33" s="33">
        <v>-0.96504430143689035</v>
      </c>
      <c r="W33" s="33">
        <v>-1.1824246731757748</v>
      </c>
      <c r="X33" s="33">
        <v>1.8860493932452704</v>
      </c>
      <c r="Y33" s="33">
        <v>23.234241393653505</v>
      </c>
      <c r="Z33" s="33">
        <v>38.029608301667309</v>
      </c>
      <c r="AA33" s="33">
        <v>4.3353772871603331</v>
      </c>
      <c r="AB33" s="33">
        <v>4.6804221344605637</v>
      </c>
      <c r="AC33" s="33">
        <v>1.0806173488618398</v>
      </c>
      <c r="AD33" s="33">
        <v>3.5944085011707512</v>
      </c>
      <c r="AE33" s="33">
        <v>3.6036266517086335</v>
      </c>
      <c r="AF33" s="33">
        <v>-7.3277133382030648</v>
      </c>
      <c r="AG33" s="33">
        <v>-27.476671050225892</v>
      </c>
      <c r="AH33" s="33">
        <v>-10.534901417804138</v>
      </c>
      <c r="AI33" s="33">
        <v>-1.2244564122779236</v>
      </c>
      <c r="AJ33" s="18">
        <v>4.2070640018261773</v>
      </c>
      <c r="AK33" s="33">
        <v>14.795366908013808</v>
      </c>
      <c r="AL33" s="33">
        <v>4.7873368515186314</v>
      </c>
      <c r="AM33" s="18">
        <v>4.8068332132789928</v>
      </c>
      <c r="AN33" s="33">
        <v>1.203637041145279</v>
      </c>
      <c r="AO33" s="45">
        <v>-7.4240610990430653</v>
      </c>
      <c r="AP33" s="18">
        <v>13.919879364865951</v>
      </c>
      <c r="AQ33" s="18">
        <v>31.792218977399372</v>
      </c>
      <c r="AR33" s="18">
        <v>4.6019706147224015</v>
      </c>
      <c r="AS33" s="18">
        <v>48.871657900240862</v>
      </c>
      <c r="AT33" s="33">
        <v>6.6597372185946817</v>
      </c>
      <c r="AU33" s="33">
        <v>6.3635402123265461</v>
      </c>
      <c r="AV33" s="33">
        <v>6.5762476593033137</v>
      </c>
      <c r="AW33" s="33">
        <v>17.509857948860986</v>
      </c>
      <c r="AX33" s="33">
        <v>38.198703298465716</v>
      </c>
      <c r="AY33" s="33">
        <v>-8.5161982347582725</v>
      </c>
      <c r="AZ33" s="33">
        <v>-8.3231109143887601</v>
      </c>
      <c r="BA33" s="33">
        <v>-0.71273973673455782</v>
      </c>
      <c r="BB33" s="33">
        <v>-0.51965241636504622</v>
      </c>
      <c r="BC33" s="33">
        <v>6.3296200624789565</v>
      </c>
      <c r="BD33" s="33">
        <v>4.5778581825265583</v>
      </c>
    </row>
    <row r="34" spans="1:56" s="33" customFormat="1" x14ac:dyDescent="0.25">
      <c r="A34" s="35">
        <v>37681</v>
      </c>
      <c r="B34" s="33">
        <v>5.0753061411282268</v>
      </c>
      <c r="C34" s="33">
        <v>5.2239131848080183</v>
      </c>
      <c r="D34" s="33">
        <v>6.8421931133024527</v>
      </c>
      <c r="E34" s="33">
        <v>1.9669586938002692</v>
      </c>
      <c r="F34" s="59">
        <v>0.30234680268319547</v>
      </c>
      <c r="G34" s="33">
        <v>4.6329885430451592</v>
      </c>
      <c r="H34" s="33">
        <v>4.1449749563423186</v>
      </c>
      <c r="I34" s="33">
        <v>4.2985208720539552</v>
      </c>
      <c r="J34" s="33">
        <v>3.8989392604386346</v>
      </c>
      <c r="K34" s="33">
        <v>29.436705481072149</v>
      </c>
      <c r="L34" s="33">
        <v>4.1387651919934685</v>
      </c>
      <c r="M34" s="33">
        <v>16.662139835611327</v>
      </c>
      <c r="N34" s="33">
        <v>4.5294780010039126</v>
      </c>
      <c r="O34" s="33">
        <v>5.3024894041056303</v>
      </c>
      <c r="P34" s="33">
        <v>5.1141269933076714</v>
      </c>
      <c r="Q34" s="33">
        <v>22.541557989475741</v>
      </c>
      <c r="R34" s="33">
        <v>31.558754380878351</v>
      </c>
      <c r="S34" s="33">
        <v>3.2724607544676854</v>
      </c>
      <c r="T34" s="33">
        <v>66.217157613463613</v>
      </c>
      <c r="U34" s="18">
        <v>49.106605296321781</v>
      </c>
      <c r="V34" s="33">
        <v>6.4035017967101204E-2</v>
      </c>
      <c r="W34" s="33">
        <v>-0.93338185034321786</v>
      </c>
      <c r="X34" s="33">
        <v>2.1331749164587022</v>
      </c>
      <c r="Y34" s="33">
        <v>24.440199654181576</v>
      </c>
      <c r="Z34" s="33">
        <v>39.823450535294448</v>
      </c>
      <c r="AA34" s="33">
        <v>4.585407550998446</v>
      </c>
      <c r="AB34" s="33">
        <v>4.680571814168613</v>
      </c>
      <c r="AC34" s="33">
        <v>1.0815904697922212</v>
      </c>
      <c r="AD34" s="33">
        <v>3.7652742778821522</v>
      </c>
      <c r="AE34" s="33">
        <v>3.743821162372226</v>
      </c>
      <c r="AF34" s="33">
        <v>-7.4880559073258395</v>
      </c>
      <c r="AG34" s="33">
        <v>-29.874690634240142</v>
      </c>
      <c r="AH34" s="33">
        <v>-10.577649336414261</v>
      </c>
      <c r="AI34" s="33">
        <v>-1.2696743519552061</v>
      </c>
      <c r="AJ34" s="18">
        <v>4.1949505571599808</v>
      </c>
      <c r="AK34" s="33">
        <v>15.383250881112875</v>
      </c>
      <c r="AL34" s="33">
        <v>4.7948877526119391</v>
      </c>
      <c r="AM34" s="18">
        <v>4.8039542272397151</v>
      </c>
      <c r="AN34" s="33">
        <v>1.2039372314343675</v>
      </c>
      <c r="AO34" s="45">
        <v>-7.4193981333624945</v>
      </c>
      <c r="AP34" s="18">
        <v>13.822628114284342</v>
      </c>
      <c r="AQ34" s="18">
        <v>32.627087034831042</v>
      </c>
      <c r="AR34" s="18">
        <v>4.6168178756718552</v>
      </c>
      <c r="AS34" s="18">
        <v>49.024542120292089</v>
      </c>
      <c r="AT34" s="33">
        <v>6.4731395772294267</v>
      </c>
      <c r="AU34" s="33">
        <v>6.5398487630232038</v>
      </c>
      <c r="AV34" s="33">
        <v>6.1182788586260806</v>
      </c>
      <c r="AW34" s="33">
        <v>18.183975759441694</v>
      </c>
      <c r="AX34" s="33">
        <v>39.422813596686822</v>
      </c>
      <c r="AY34" s="33">
        <v>-6.180659865217347</v>
      </c>
      <c r="AZ34" s="33">
        <v>-6.6091081069557136</v>
      </c>
      <c r="BA34" s="33">
        <v>0.29447471035201067</v>
      </c>
      <c r="BB34" s="33">
        <v>-0.13397353138635548</v>
      </c>
      <c r="BC34" s="33">
        <v>6.1430224211137014</v>
      </c>
      <c r="BD34" s="33">
        <v>4.6520969808639849</v>
      </c>
    </row>
    <row r="35" spans="1:56" s="33" customFormat="1" x14ac:dyDescent="0.25">
      <c r="A35" s="35">
        <v>37773</v>
      </c>
      <c r="B35" s="33">
        <v>5.0652720919274774</v>
      </c>
      <c r="C35" s="33">
        <v>5.1782870546707525</v>
      </c>
      <c r="D35" s="33">
        <v>6.3251480080682931</v>
      </c>
      <c r="E35" s="33">
        <v>0.9744862748562344</v>
      </c>
      <c r="F35" s="59">
        <v>0.15111303772272766</v>
      </c>
      <c r="G35" s="33">
        <v>4.6462620672034882</v>
      </c>
      <c r="H35" s="33">
        <v>4.0775983057707936</v>
      </c>
      <c r="I35" s="33">
        <v>4.233576078116843</v>
      </c>
      <c r="J35" s="33">
        <v>3.7563613447937501</v>
      </c>
      <c r="K35" s="33">
        <v>29.534515132025952</v>
      </c>
      <c r="L35" s="33">
        <v>4.1405774093305503</v>
      </c>
      <c r="M35" s="33">
        <v>16.585916231382217</v>
      </c>
      <c r="N35" s="33">
        <v>4.5119470658520191</v>
      </c>
      <c r="O35" s="33">
        <v>5.3329501393680427</v>
      </c>
      <c r="P35" s="33">
        <v>5.097964876546925</v>
      </c>
      <c r="Q35" s="33">
        <v>22.669393757599956</v>
      </c>
      <c r="R35" s="33">
        <v>30.780509549146227</v>
      </c>
      <c r="S35" s="33">
        <v>3.1966651701072477</v>
      </c>
      <c r="T35" s="33">
        <v>66.202205415511514</v>
      </c>
      <c r="U35" s="18">
        <v>48.468015448419024</v>
      </c>
      <c r="V35" s="33">
        <v>-1.1131722260405486</v>
      </c>
      <c r="W35" s="33">
        <v>-2.0405545420896232</v>
      </c>
      <c r="X35" s="33">
        <v>1.1438478601567437</v>
      </c>
      <c r="Y35" s="33">
        <v>25.288878928021031</v>
      </c>
      <c r="Z35" s="33">
        <v>41.127673669338641</v>
      </c>
      <c r="AA35" s="33">
        <v>4.5667311380366717</v>
      </c>
      <c r="AB35" s="33">
        <v>4.6666027768433835</v>
      </c>
      <c r="AC35" s="33">
        <v>1.0655990318891855</v>
      </c>
      <c r="AD35" s="33">
        <v>3.6025207531479615</v>
      </c>
      <c r="AE35" s="33">
        <v>3.5749477167975945</v>
      </c>
      <c r="AF35" s="33">
        <v>-7.1889031066366194</v>
      </c>
      <c r="AG35" s="33">
        <v>-30.967762915780135</v>
      </c>
      <c r="AH35" s="33">
        <v>-10.58376321970557</v>
      </c>
      <c r="AI35" s="33">
        <v>-1.3137105674428602</v>
      </c>
      <c r="AJ35" s="18">
        <v>4.1563525592573445</v>
      </c>
      <c r="AK35" s="33">
        <v>15.838794741317608</v>
      </c>
      <c r="AL35" s="33">
        <v>4.7847393040427626</v>
      </c>
      <c r="AM35" s="18">
        <v>4.7960259755788082</v>
      </c>
      <c r="AN35" s="33">
        <v>1.1944298523272485</v>
      </c>
      <c r="AO35" s="45">
        <v>-7.4236720897317978</v>
      </c>
      <c r="AP35" s="18">
        <v>13.764513137543311</v>
      </c>
      <c r="AQ35" s="18">
        <v>31.924745743698775</v>
      </c>
      <c r="AR35" s="18">
        <v>4.6315441663815538</v>
      </c>
      <c r="AS35" s="18">
        <v>48.867510457948576</v>
      </c>
      <c r="AT35" s="33">
        <v>6.185142134583872</v>
      </c>
      <c r="AU35" s="33">
        <v>5.8668570714231372</v>
      </c>
      <c r="AV35" s="33">
        <v>6.5777655075389685</v>
      </c>
      <c r="AW35" s="33">
        <v>17.759069856366704</v>
      </c>
      <c r="AX35" s="33">
        <v>40.395222146367971</v>
      </c>
      <c r="AY35" s="33">
        <v>-4.5965988039713039</v>
      </c>
      <c r="AZ35" s="33">
        <v>-3.9401268912624037</v>
      </c>
      <c r="BA35" s="33">
        <v>0.25822082084832054</v>
      </c>
      <c r="BB35" s="33">
        <v>0.91469273355722081</v>
      </c>
      <c r="BC35" s="33">
        <v>5.8550249784681467</v>
      </c>
      <c r="BD35" s="33">
        <v>4.5381526537942261</v>
      </c>
    </row>
    <row r="36" spans="1:56" s="33" customFormat="1" x14ac:dyDescent="0.25">
      <c r="A36" s="35">
        <v>37865</v>
      </c>
      <c r="B36" s="33">
        <v>5.0649562465658562</v>
      </c>
      <c r="C36" s="33">
        <v>5.1751179448784868</v>
      </c>
      <c r="D36" s="33">
        <v>7.1511612573512906</v>
      </c>
      <c r="E36" s="33">
        <v>1.7513576645383222</v>
      </c>
      <c r="F36" s="59">
        <v>0.63439127127795647</v>
      </c>
      <c r="G36" s="33">
        <v>4.6691040070046803</v>
      </c>
      <c r="H36" s="33">
        <v>4.1367341882837874</v>
      </c>
      <c r="I36" s="33">
        <v>4.2330105126146194</v>
      </c>
      <c r="J36" s="33">
        <v>3.8575935216521891</v>
      </c>
      <c r="K36" s="33">
        <v>30.241080211672262</v>
      </c>
      <c r="L36" s="33">
        <v>4.1418460887224544</v>
      </c>
      <c r="M36" s="33">
        <v>16.508005457153917</v>
      </c>
      <c r="N36" s="33">
        <v>4.5124092677922736</v>
      </c>
      <c r="O36" s="33">
        <v>5.3523340332894529</v>
      </c>
      <c r="P36" s="33">
        <v>5.1257538658740778</v>
      </c>
      <c r="Q36" s="33">
        <v>22.352979651477288</v>
      </c>
      <c r="R36" s="33">
        <v>30.030823209645423</v>
      </c>
      <c r="S36" s="33">
        <v>3.3301733835543037</v>
      </c>
      <c r="T36" s="33">
        <v>66.269638468310134</v>
      </c>
      <c r="U36" s="18">
        <v>49.446558539216845</v>
      </c>
      <c r="V36" s="33">
        <v>-0.62447188734411352</v>
      </c>
      <c r="W36" s="33">
        <v>-1.1150963387148938</v>
      </c>
      <c r="X36" s="33">
        <v>1.9290201128279172</v>
      </c>
      <c r="Y36" s="33">
        <v>25.797252268780866</v>
      </c>
      <c r="Z36" s="33">
        <v>40.761813573412859</v>
      </c>
      <c r="AA36" s="33">
        <v>4.6378606450683213</v>
      </c>
      <c r="AB36" s="33">
        <v>4.6669512905049704</v>
      </c>
      <c r="AC36" s="33">
        <v>1.0656823821033592</v>
      </c>
      <c r="AD36" s="33">
        <v>3.6736806795375112</v>
      </c>
      <c r="AE36" s="33">
        <v>3.653188756866995</v>
      </c>
      <c r="AF36" s="33">
        <v>-6.6375496775883418</v>
      </c>
      <c r="AG36" s="33">
        <v>-31.648012995041423</v>
      </c>
      <c r="AH36" s="33">
        <v>-10.601189144917857</v>
      </c>
      <c r="AI36" s="33">
        <v>-1.265920519801657</v>
      </c>
      <c r="AJ36" s="18">
        <v>4.223198945281041</v>
      </c>
      <c r="AK36" s="33">
        <v>14.964561304631996</v>
      </c>
      <c r="AL36" s="33">
        <v>4.7868546418927673</v>
      </c>
      <c r="AM36" s="18">
        <v>4.8006393371056593</v>
      </c>
      <c r="AN36" s="33">
        <v>1.1999529192109699</v>
      </c>
      <c r="AO36" s="45">
        <v>-7.382313320049656</v>
      </c>
      <c r="AP36" s="18">
        <v>13.646218336887758</v>
      </c>
      <c r="AQ36" s="18">
        <v>32.630969360517447</v>
      </c>
      <c r="AR36" s="18">
        <v>4.644713469572201</v>
      </c>
      <c r="AS36" s="18">
        <v>49.031164922365782</v>
      </c>
      <c r="AT36" s="33">
        <v>6.1039205248542627</v>
      </c>
      <c r="AU36" s="33">
        <v>5.4817502993869116</v>
      </c>
      <c r="AV36" s="33">
        <v>5.6157209476258352</v>
      </c>
      <c r="AW36" s="33">
        <v>17.656274324867194</v>
      </c>
      <c r="AX36" s="33">
        <v>40.927082815656647</v>
      </c>
      <c r="AY36" s="33">
        <v>-3.2212756023473621</v>
      </c>
      <c r="AZ36" s="33">
        <v>-3.1105206060753621</v>
      </c>
      <c r="BA36" s="33">
        <v>1.2548163733098305</v>
      </c>
      <c r="BB36" s="33">
        <v>1.3655713695818306</v>
      </c>
      <c r="BC36" s="33">
        <v>5.7738033687385366</v>
      </c>
      <c r="BD36" s="33">
        <v>4.5618086544419967</v>
      </c>
    </row>
    <row r="37" spans="1:56" s="33" customFormat="1" x14ac:dyDescent="0.25">
      <c r="A37" s="35">
        <v>37956</v>
      </c>
      <c r="B37" s="33">
        <v>5.0755461004417777</v>
      </c>
      <c r="C37" s="33">
        <v>5.1634456044479675</v>
      </c>
      <c r="D37" s="33">
        <v>7.3788846725286295</v>
      </c>
      <c r="E37" s="33">
        <v>2.2883390209468613</v>
      </c>
      <c r="F37" s="59">
        <v>1.4078955007443161</v>
      </c>
      <c r="G37" s="33">
        <v>4.6359537409095619</v>
      </c>
      <c r="H37" s="33">
        <v>4.1648960547449621</v>
      </c>
      <c r="I37" s="33">
        <v>4.2269874093516853</v>
      </c>
      <c r="J37" s="33">
        <v>3.9131339933900127</v>
      </c>
      <c r="K37" s="33">
        <v>30.394737691368416</v>
      </c>
      <c r="L37" s="33">
        <v>4.1531512488601106</v>
      </c>
      <c r="M37" s="33">
        <v>16.524486339602415</v>
      </c>
      <c r="N37" s="33">
        <v>4.4837843771029648</v>
      </c>
      <c r="O37" s="33">
        <v>5.3677118270412878</v>
      </c>
      <c r="P37" s="33">
        <v>5.1228217417432695</v>
      </c>
      <c r="Q37" s="33">
        <v>22.115763540539433</v>
      </c>
      <c r="R37" s="33">
        <v>30.331591542332749</v>
      </c>
      <c r="S37" s="33">
        <v>3.1006827784330455</v>
      </c>
      <c r="T37" s="33">
        <v>66.392147235976779</v>
      </c>
      <c r="U37" s="18">
        <v>49.787265032156803</v>
      </c>
      <c r="V37" s="33">
        <v>-0.19794706390119376</v>
      </c>
      <c r="W37" s="33">
        <v>-0.55147912813489075</v>
      </c>
      <c r="X37" s="33">
        <v>2.4616105932966148</v>
      </c>
      <c r="Y37" s="33">
        <v>25.979409429471296</v>
      </c>
      <c r="Z37" s="33">
        <v>40.224927751607524</v>
      </c>
      <c r="AA37" s="33">
        <v>4.74397408671389</v>
      </c>
      <c r="AB37" s="33">
        <v>4.6674360114027644</v>
      </c>
      <c r="AC37" s="33">
        <v>1.0661177514226319</v>
      </c>
      <c r="AD37" s="33">
        <v>3.6954654212955771</v>
      </c>
      <c r="AE37" s="33">
        <v>3.6829924655125987</v>
      </c>
      <c r="AF37" s="33">
        <v>-6.4071199784982475</v>
      </c>
      <c r="AG37" s="33">
        <v>-30.797840460886288</v>
      </c>
      <c r="AH37" s="33">
        <v>-10.591169201734887</v>
      </c>
      <c r="AI37" s="33">
        <v>-1.2319136184354516</v>
      </c>
      <c r="AJ37" s="18">
        <v>4.2252352184427524</v>
      </c>
      <c r="AK37" s="33">
        <v>14.245518322136231</v>
      </c>
      <c r="AL37" s="33">
        <v>4.7834448595079486</v>
      </c>
      <c r="AM37" s="18">
        <v>4.7996102604410398</v>
      </c>
      <c r="AN37" s="33">
        <v>1.1987187108196136</v>
      </c>
      <c r="AO37" s="45">
        <v>-7.3722933768666863</v>
      </c>
      <c r="AP37" s="18">
        <v>13.632036515639658</v>
      </c>
      <c r="AQ37" s="18">
        <v>32.203116336462905</v>
      </c>
      <c r="AR37" s="18">
        <v>4.64609189029819</v>
      </c>
      <c r="AS37" s="18">
        <v>49.204927570172849</v>
      </c>
      <c r="AT37" s="33">
        <v>6.1114850134362779</v>
      </c>
      <c r="AU37" s="33">
        <v>5.4347302257302887</v>
      </c>
      <c r="AV37" s="33">
        <v>5.9416671698372836</v>
      </c>
      <c r="AW37" s="33">
        <v>16.989937250241663</v>
      </c>
      <c r="AX37" s="33">
        <v>41.145125844686106</v>
      </c>
      <c r="AY37" s="33">
        <v>-2.831751380905863</v>
      </c>
      <c r="AZ37" s="33">
        <v>-2.3499150229332426</v>
      </c>
      <c r="BA37" s="33">
        <v>1.6783283292390649</v>
      </c>
      <c r="BB37" s="33">
        <v>2.1601646872116853</v>
      </c>
      <c r="BC37" s="33">
        <v>5.7813678573205527</v>
      </c>
      <c r="BD37" s="33">
        <v>4.5823789750459261</v>
      </c>
    </row>
    <row r="38" spans="1:56" s="33" customFormat="1" x14ac:dyDescent="0.25">
      <c r="A38" s="35">
        <v>38047</v>
      </c>
      <c r="B38" s="33">
        <v>5.016689674125197</v>
      </c>
      <c r="C38" s="33">
        <v>5.1003487158595426</v>
      </c>
      <c r="D38" s="33">
        <v>7.0617098758693597</v>
      </c>
      <c r="E38" s="33">
        <v>2.3048983410389745</v>
      </c>
      <c r="F38" s="59">
        <v>1.5532913784786828</v>
      </c>
      <c r="G38" s="33">
        <v>4.6310265963914601</v>
      </c>
      <c r="H38" s="33">
        <v>4.1999692498941954</v>
      </c>
      <c r="I38" s="33">
        <v>4.2370479762751216</v>
      </c>
      <c r="J38" s="33">
        <v>3.9854725027554307</v>
      </c>
      <c r="K38" s="33">
        <v>30.724807238169483</v>
      </c>
      <c r="L38" s="33">
        <v>4.1684672953339401</v>
      </c>
      <c r="M38" s="33">
        <v>16.565182638350791</v>
      </c>
      <c r="N38" s="33">
        <v>4.4740566633474801</v>
      </c>
      <c r="O38" s="33">
        <v>5.3713391552496148</v>
      </c>
      <c r="P38" s="33">
        <v>5.1240192065610959</v>
      </c>
      <c r="Q38" s="33">
        <v>21.657786114897416</v>
      </c>
      <c r="R38" s="33">
        <v>31.44506773229514</v>
      </c>
      <c r="S38" s="33">
        <v>2.8210662419141856</v>
      </c>
      <c r="T38" s="33">
        <v>66.5350103973919</v>
      </c>
      <c r="U38" s="18">
        <v>51.22761845278675</v>
      </c>
      <c r="V38" s="33">
        <v>0.42801337075220047</v>
      </c>
      <c r="W38" s="33">
        <v>-0.58915867258955146</v>
      </c>
      <c r="X38" s="33">
        <v>2.4740813134373929</v>
      </c>
      <c r="Y38" s="33">
        <v>24.368631579033487</v>
      </c>
      <c r="Z38" s="33">
        <v>37.955997963863105</v>
      </c>
      <c r="AA38" s="33">
        <v>4.8185684069045314</v>
      </c>
      <c r="AB38" s="33">
        <v>4.6609524911403817</v>
      </c>
      <c r="AC38" s="33">
        <v>1.0623628280976711</v>
      </c>
      <c r="AD38" s="33">
        <v>3.8025373798841051</v>
      </c>
      <c r="AE38" s="33">
        <v>3.7465712328827103</v>
      </c>
      <c r="AF38" s="33">
        <v>-6.1400477138109251</v>
      </c>
      <c r="AG38" s="33">
        <v>-30.914161142353386</v>
      </c>
      <c r="AH38" s="33">
        <v>-10.636387132343618</v>
      </c>
      <c r="AI38" s="33">
        <v>-1.2365664456941354</v>
      </c>
      <c r="AJ38" s="18">
        <v>4.1951708972898398</v>
      </c>
      <c r="AK38" s="33">
        <v>13.587366384829618</v>
      </c>
      <c r="AL38" s="33">
        <v>4.7807134595497232</v>
      </c>
      <c r="AM38" s="18">
        <v>4.7864857372872676</v>
      </c>
      <c r="AN38" s="33">
        <v>1.1869363891472531</v>
      </c>
      <c r="AO38" s="45">
        <v>-7.4175113074754178</v>
      </c>
      <c r="AP38" s="18">
        <v>13.63626459133391</v>
      </c>
      <c r="AQ38" s="18">
        <v>31.79603739597615</v>
      </c>
      <c r="AR38" s="18">
        <v>4.6454873581616098</v>
      </c>
      <c r="AS38" s="18">
        <v>49.73669272281883</v>
      </c>
      <c r="AT38" s="33">
        <v>6.0120873835502042</v>
      </c>
      <c r="AU38" s="33">
        <v>5.1843106664863914</v>
      </c>
      <c r="AV38" s="33">
        <v>5.2139934671894927</v>
      </c>
      <c r="AW38" s="33">
        <v>16.600988591982855</v>
      </c>
      <c r="AX38" s="33">
        <v>40.720524555183395</v>
      </c>
      <c r="AY38" s="33">
        <v>-2.4727879650979765</v>
      </c>
      <c r="AZ38" s="33">
        <v>-2.4499619497382761</v>
      </c>
      <c r="BA38" s="33">
        <v>1.6105598609889804</v>
      </c>
      <c r="BB38" s="33">
        <v>1.6333858763486808</v>
      </c>
      <c r="BC38" s="33">
        <v>5.681970227434479</v>
      </c>
      <c r="BD38" s="33">
        <v>4.6625346397477658</v>
      </c>
    </row>
    <row r="39" spans="1:56" s="33" customFormat="1" x14ac:dyDescent="0.25">
      <c r="A39" s="35">
        <v>38139</v>
      </c>
      <c r="B39" s="33">
        <v>4.9828329866401431</v>
      </c>
      <c r="C39" s="33">
        <v>5.0872249953042648</v>
      </c>
      <c r="D39" s="33">
        <v>8.8575341048973577</v>
      </c>
      <c r="E39" s="33">
        <v>3.5725337768163112</v>
      </c>
      <c r="F39" s="59">
        <v>2.0744818013298083</v>
      </c>
      <c r="G39" s="33">
        <v>4.626173023492723</v>
      </c>
      <c r="H39" s="33">
        <v>4.225251152302425</v>
      </c>
      <c r="I39" s="33">
        <v>4.2708885113976995</v>
      </c>
      <c r="J39" s="33">
        <v>4.0129064474244647</v>
      </c>
      <c r="K39" s="33">
        <v>31.239877054815619</v>
      </c>
      <c r="L39" s="33">
        <v>4.1828941966861173</v>
      </c>
      <c r="M39" s="33">
        <v>16.646322572704424</v>
      </c>
      <c r="N39" s="33">
        <v>4.500344920713709</v>
      </c>
      <c r="O39" s="33">
        <v>5.3757144027413677</v>
      </c>
      <c r="P39" s="33">
        <v>5.1403439757283094</v>
      </c>
      <c r="Q39" s="33">
        <v>21.887884360698717</v>
      </c>
      <c r="R39" s="33">
        <v>32.794968390697953</v>
      </c>
      <c r="S39" s="33">
        <v>2.7225878847962917</v>
      </c>
      <c r="T39" s="33">
        <v>66.575667240068157</v>
      </c>
      <c r="U39" s="18">
        <v>51.350576185278051</v>
      </c>
      <c r="V39" s="33">
        <v>1.380349113274737</v>
      </c>
      <c r="W39" s="33">
        <v>0.89002539919600387</v>
      </c>
      <c r="X39" s="33">
        <v>3.7451953200255406</v>
      </c>
      <c r="Y39" s="33">
        <v>23.388712112633396</v>
      </c>
      <c r="Z39" s="33">
        <v>36.157522310005803</v>
      </c>
      <c r="AA39" s="33">
        <v>4.8853226216874148</v>
      </c>
      <c r="AB39" s="33">
        <v>4.6733342224023495</v>
      </c>
      <c r="AC39" s="33">
        <v>1.0773381684554251</v>
      </c>
      <c r="AD39" s="33">
        <v>3.8494316618199691</v>
      </c>
      <c r="AE39" s="33">
        <v>3.8561182077222393</v>
      </c>
      <c r="AF39" s="33">
        <v>-5.8229406292003816</v>
      </c>
      <c r="AG39" s="33">
        <v>-29.046315968286056</v>
      </c>
      <c r="AH39" s="33">
        <v>-10.611612931764297</v>
      </c>
      <c r="AI39" s="33">
        <v>-1.1629872604489535</v>
      </c>
      <c r="AJ39" s="18">
        <v>4.2458495490989723</v>
      </c>
      <c r="AK39" s="33">
        <v>12.768810197372401</v>
      </c>
      <c r="AL39" s="33">
        <v>4.7864431282121842</v>
      </c>
      <c r="AM39" s="18">
        <v>4.7943926519554161</v>
      </c>
      <c r="AN39" s="33">
        <v>1.1963585950928681</v>
      </c>
      <c r="AO39" s="45">
        <v>-7.3937131928691517</v>
      </c>
      <c r="AP39" s="18">
        <v>13.686918887175064</v>
      </c>
      <c r="AQ39" s="18">
        <v>31.830587150160799</v>
      </c>
      <c r="AR39" s="18">
        <v>4.6404025419812829</v>
      </c>
      <c r="AS39" s="18">
        <v>50.456709421107519</v>
      </c>
      <c r="AT39" s="33">
        <v>6.1414786683190137</v>
      </c>
      <c r="AU39" s="33">
        <v>6.4154602213283951</v>
      </c>
      <c r="AV39" s="33">
        <v>5.3104875355577619</v>
      </c>
      <c r="AW39" s="33">
        <v>16.79766005397364</v>
      </c>
      <c r="AX39" s="33">
        <v>40.271752049601886</v>
      </c>
      <c r="AY39" s="33">
        <v>-1.7952275754139184</v>
      </c>
      <c r="AZ39" s="33">
        <v>-2.8509706070565382</v>
      </c>
      <c r="BA39" s="33">
        <v>2.8521750219886788</v>
      </c>
      <c r="BB39" s="33">
        <v>1.796431990346059</v>
      </c>
      <c r="BC39" s="33">
        <v>5.8113615122032884</v>
      </c>
      <c r="BD39" s="33">
        <v>4.7387948305763228</v>
      </c>
    </row>
    <row r="40" spans="1:56" s="33" customFormat="1" x14ac:dyDescent="0.25">
      <c r="A40" s="35">
        <v>38231</v>
      </c>
      <c r="B40" s="33">
        <v>4.9513128039144672</v>
      </c>
      <c r="C40" s="33">
        <v>5.0505023982463975</v>
      </c>
      <c r="D40" s="33">
        <v>7.6474468742874668</v>
      </c>
      <c r="E40" s="33">
        <v>2.6056020408196212</v>
      </c>
      <c r="F40" s="59">
        <v>1.6591875731994055</v>
      </c>
      <c r="G40" s="33">
        <v>4.6255310125899296</v>
      </c>
      <c r="H40" s="33">
        <v>4.2655413435432665</v>
      </c>
      <c r="I40" s="33">
        <v>4.2702791971252454</v>
      </c>
      <c r="J40" s="33">
        <v>4.097232396334495</v>
      </c>
      <c r="K40" s="33">
        <v>31.229052577303424</v>
      </c>
      <c r="L40" s="33">
        <v>4.193372146174883</v>
      </c>
      <c r="M40" s="33">
        <v>16.685322105316956</v>
      </c>
      <c r="N40" s="33">
        <v>4.5109393467050074</v>
      </c>
      <c r="O40" s="33">
        <v>5.3745083029826564</v>
      </c>
      <c r="P40" s="33">
        <v>5.1298023560704298</v>
      </c>
      <c r="Q40" s="33">
        <v>22.225019168889926</v>
      </c>
      <c r="R40" s="33">
        <v>32.218969695210248</v>
      </c>
      <c r="S40" s="33">
        <v>2.5364081347576315</v>
      </c>
      <c r="T40" s="33">
        <v>66.648559815834147</v>
      </c>
      <c r="U40" s="18">
        <v>50.986648917349456</v>
      </c>
      <c r="V40" s="33">
        <v>0.25905996099351292</v>
      </c>
      <c r="W40" s="33">
        <v>-4.592133938046139E-2</v>
      </c>
      <c r="X40" s="33">
        <v>2.7899937145638543</v>
      </c>
      <c r="Y40" s="33">
        <v>22.624648689059484</v>
      </c>
      <c r="Z40" s="33">
        <v>34.918881215312133</v>
      </c>
      <c r="AA40" s="33">
        <v>4.939331917166025</v>
      </c>
      <c r="AB40" s="33">
        <v>4.6722920494583873</v>
      </c>
      <c r="AC40" s="33">
        <v>1.0766629982437235</v>
      </c>
      <c r="AD40" s="33">
        <v>3.974088269101546</v>
      </c>
      <c r="AE40" s="33">
        <v>3.995854858210536</v>
      </c>
      <c r="AF40" s="33">
        <v>-5.9594279283496023</v>
      </c>
      <c r="AG40" s="33">
        <v>-27.523917704026047</v>
      </c>
      <c r="AH40" s="33">
        <v>-10.605140460182339</v>
      </c>
      <c r="AI40" s="33">
        <v>-1.2181483890102154</v>
      </c>
      <c r="AJ40" s="18">
        <v>4.2638488082598593</v>
      </c>
      <c r="AK40" s="33">
        <v>12.294232526252641</v>
      </c>
      <c r="AL40" s="33">
        <v>4.7816277191420822</v>
      </c>
      <c r="AM40" s="18">
        <v>4.7920671418848713</v>
      </c>
      <c r="AN40" s="33">
        <v>1.1935796835777162</v>
      </c>
      <c r="AO40" s="45">
        <v>-7.4874170907426914</v>
      </c>
      <c r="AP40" s="18">
        <v>13.683847898197882</v>
      </c>
      <c r="AQ40" s="18">
        <v>31.02672630751065</v>
      </c>
      <c r="AR40" s="18">
        <v>4.6296324008572292</v>
      </c>
      <c r="AS40" s="18">
        <v>50.838313237278719</v>
      </c>
      <c r="AT40" s="33">
        <v>6.0538701132954111</v>
      </c>
      <c r="AU40" s="33">
        <v>7.0464092628206521</v>
      </c>
      <c r="AV40" s="33">
        <v>6.7634780568091024</v>
      </c>
      <c r="AW40" s="33">
        <v>16.720017694134061</v>
      </c>
      <c r="AX40" s="33">
        <v>39.604511000351238</v>
      </c>
      <c r="AY40" s="33">
        <v>-2.3071553697106757</v>
      </c>
      <c r="AZ40" s="33">
        <v>-2.5887093389012823</v>
      </c>
      <c r="BA40" s="33">
        <v>1.9504203878650817</v>
      </c>
      <c r="BB40" s="33">
        <v>1.668866418674475</v>
      </c>
      <c r="BC40" s="33">
        <v>5.7237529571796859</v>
      </c>
      <c r="BD40" s="33">
        <v>4.8040452412800851</v>
      </c>
    </row>
    <row r="41" spans="1:56" s="33" customFormat="1" x14ac:dyDescent="0.25">
      <c r="A41" s="35">
        <v>38322</v>
      </c>
      <c r="B41" s="33">
        <v>4.9348208450309841</v>
      </c>
      <c r="C41" s="33">
        <v>5.0148935709695035</v>
      </c>
      <c r="D41" s="33">
        <v>8.1259632602493692</v>
      </c>
      <c r="E41" s="33">
        <v>2.9551592985342601</v>
      </c>
      <c r="F41" s="59">
        <v>1.8579039431682265</v>
      </c>
      <c r="G41" s="33">
        <v>4.6174884135238212</v>
      </c>
      <c r="H41" s="33">
        <v>4.2891818552894669</v>
      </c>
      <c r="I41" s="33">
        <v>4.271919277369939</v>
      </c>
      <c r="J41" s="33">
        <v>4.1379972049168945</v>
      </c>
      <c r="K41" s="33">
        <v>31.748082644180869</v>
      </c>
      <c r="L41" s="33">
        <v>4.2144876553343442</v>
      </c>
      <c r="M41" s="33">
        <v>16.840710000432832</v>
      </c>
      <c r="N41" s="33">
        <v>4.5744251918968502</v>
      </c>
      <c r="O41" s="33">
        <v>5.3683559237531284</v>
      </c>
      <c r="P41" s="33">
        <v>5.1473508468425484</v>
      </c>
      <c r="Q41" s="33">
        <v>23.457325378452879</v>
      </c>
      <c r="R41" s="33">
        <v>32.652580642014748</v>
      </c>
      <c r="S41" s="33">
        <v>2.7063419289229054</v>
      </c>
      <c r="T41" s="33">
        <v>66.751286582441722</v>
      </c>
      <c r="U41" s="18">
        <v>51.613610499321496</v>
      </c>
      <c r="V41" s="33">
        <v>0.86860824359384914</v>
      </c>
      <c r="W41" s="33">
        <v>0.34893421242410128</v>
      </c>
      <c r="X41" s="33">
        <v>3.1428009843728066</v>
      </c>
      <c r="Y41" s="33">
        <v>22.032254597808084</v>
      </c>
      <c r="Z41" s="33">
        <v>33.683658442072797</v>
      </c>
      <c r="AA41" s="33">
        <v>4.8870693867127324</v>
      </c>
      <c r="AB41" s="33">
        <v>4.652932574003195</v>
      </c>
      <c r="AC41" s="33">
        <v>1.0564887783946786</v>
      </c>
      <c r="AD41" s="33">
        <v>4.0011470784678558</v>
      </c>
      <c r="AE41" s="33">
        <v>4.0786931403973661</v>
      </c>
      <c r="AF41" s="33">
        <v>-6.2953902545685194</v>
      </c>
      <c r="AG41" s="33">
        <v>-26.534604499236451</v>
      </c>
      <c r="AH41" s="33">
        <v>-10.623309823475996</v>
      </c>
      <c r="AI41" s="33">
        <v>-1.3119887780178023</v>
      </c>
      <c r="AJ41" s="18">
        <v>4.3256921076622348</v>
      </c>
      <c r="AK41" s="33">
        <v>11.651403844264706</v>
      </c>
      <c r="AL41" s="33">
        <v>4.7579260670297492</v>
      </c>
      <c r="AM41" s="18">
        <v>4.7708421724252847</v>
      </c>
      <c r="AN41" s="33">
        <v>1.1685129525844786</v>
      </c>
      <c r="AO41" s="45">
        <v>-7.6164042493238799</v>
      </c>
      <c r="AP41" s="18">
        <v>13.760501407747505</v>
      </c>
      <c r="AQ41" s="18">
        <v>30.934481026453998</v>
      </c>
      <c r="AR41" s="18">
        <v>4.6249725932409529</v>
      </c>
      <c r="AS41" s="18">
        <v>51.29412982737005</v>
      </c>
      <c r="AT41" s="33">
        <v>5.9100908766657065</v>
      </c>
      <c r="AU41" s="33">
        <v>7.0442844601024346</v>
      </c>
      <c r="AV41" s="33">
        <v>6.3368241479116572</v>
      </c>
      <c r="AW41" s="33">
        <v>17.451697678063312</v>
      </c>
      <c r="AX41" s="33">
        <v>38.579284629329635</v>
      </c>
      <c r="AY41" s="33">
        <v>-1.4340880520610166</v>
      </c>
      <c r="AZ41" s="33">
        <v>-2.1410315492962075</v>
      </c>
      <c r="BA41" s="33">
        <v>2.25330858511823</v>
      </c>
      <c r="BB41" s="33">
        <v>1.5463650878830393</v>
      </c>
      <c r="BC41" s="33">
        <v>5.5799737205499813</v>
      </c>
      <c r="BD41" s="33">
        <v>4.8210919219972812</v>
      </c>
    </row>
    <row r="42" spans="1:56" s="33" customFormat="1" x14ac:dyDescent="0.25">
      <c r="A42" s="35">
        <v>38412</v>
      </c>
      <c r="B42" s="33">
        <v>4.8630490606849799</v>
      </c>
      <c r="C42" s="33">
        <v>4.9367610402629296</v>
      </c>
      <c r="D42" s="33">
        <v>7.8932330528272754</v>
      </c>
      <c r="E42" s="33">
        <v>2.3733242175293157</v>
      </c>
      <c r="F42" s="59">
        <v>2.1266272906746098</v>
      </c>
      <c r="G42" s="33">
        <v>4.62736448135509</v>
      </c>
      <c r="H42" s="33">
        <v>4.3032920599685305</v>
      </c>
      <c r="I42" s="33">
        <v>4.2709905892733806</v>
      </c>
      <c r="J42" s="33">
        <v>4.1807854559305371</v>
      </c>
      <c r="K42" s="33">
        <v>31.922167340007697</v>
      </c>
      <c r="L42" s="33">
        <v>4.2332903843571001</v>
      </c>
      <c r="M42" s="33">
        <v>17.011849070488474</v>
      </c>
      <c r="N42" s="33">
        <v>4.610031634708263</v>
      </c>
      <c r="O42" s="33">
        <v>5.3737156857662098</v>
      </c>
      <c r="P42" s="33">
        <v>5.1510903592475179</v>
      </c>
      <c r="Q42" s="33">
        <v>23.524282094164345</v>
      </c>
      <c r="R42" s="33">
        <v>32.934781149781159</v>
      </c>
      <c r="S42" s="33">
        <v>2.2822468418122117</v>
      </c>
      <c r="T42" s="33">
        <v>66.843974214000198</v>
      </c>
      <c r="U42" s="18">
        <v>51.76236079931936</v>
      </c>
      <c r="V42" s="33">
        <v>0.8537064546432882</v>
      </c>
      <c r="W42" s="33">
        <v>-0.21244067478543016</v>
      </c>
      <c r="X42" s="33">
        <v>2.5516605586184404</v>
      </c>
      <c r="Y42" s="33">
        <v>20.527587159870581</v>
      </c>
      <c r="Z42" s="33">
        <v>31.384970408127572</v>
      </c>
      <c r="AA42" s="33">
        <v>4.9085209480973457</v>
      </c>
      <c r="AB42" s="33">
        <v>4.6634608577209473</v>
      </c>
      <c r="AC42" s="33">
        <v>1.0697792698103115</v>
      </c>
      <c r="AD42" s="33">
        <v>4.0610308287661976</v>
      </c>
      <c r="AE42" s="33">
        <v>4.1432413633024323</v>
      </c>
      <c r="AF42" s="33">
        <v>-6.5211470571419543</v>
      </c>
      <c r="AG42" s="33">
        <v>-25.253119176201817</v>
      </c>
      <c r="AH42" s="33">
        <v>-10.630326602482834</v>
      </c>
      <c r="AI42" s="33">
        <v>-1.3756840325422843</v>
      </c>
      <c r="AJ42" s="18">
        <v>4.2549574010656341</v>
      </c>
      <c r="AK42" s="33">
        <v>10.857383248256987</v>
      </c>
      <c r="AL42" s="33">
        <v>4.7793867573842395</v>
      </c>
      <c r="AM42" s="18">
        <v>4.7822152475822559</v>
      </c>
      <c r="AN42" s="33">
        <v>1.1853697189179768</v>
      </c>
      <c r="AO42" s="45">
        <v>-7.7203280082899584</v>
      </c>
      <c r="AP42" s="18">
        <v>13.872756186934584</v>
      </c>
      <c r="AQ42" s="18">
        <v>30.671848772610044</v>
      </c>
      <c r="AR42" s="18">
        <v>4.6241248566818998</v>
      </c>
      <c r="AS42" s="18">
        <v>51.428855973900852</v>
      </c>
      <c r="AT42" s="33">
        <v>5.895484405178971</v>
      </c>
      <c r="AU42" s="33">
        <v>6.4368450350695383</v>
      </c>
      <c r="AV42" s="33">
        <v>5.5024806874860221</v>
      </c>
      <c r="AW42" s="33">
        <v>17.861671285779877</v>
      </c>
      <c r="AX42" s="33">
        <v>38.32688421194792</v>
      </c>
      <c r="AY42" s="33">
        <v>-1.8746171807493328</v>
      </c>
      <c r="AZ42" s="33">
        <v>-2.7862668810675508</v>
      </c>
      <c r="BA42" s="33">
        <v>1.7593110456136762</v>
      </c>
      <c r="BB42" s="33">
        <v>0.84766134529545845</v>
      </c>
      <c r="BC42" s="33">
        <v>5.5653672490632449</v>
      </c>
      <c r="BD42" s="33">
        <v>4.8729234992280439</v>
      </c>
    </row>
    <row r="43" spans="1:56" s="33" customFormat="1" x14ac:dyDescent="0.25">
      <c r="A43" s="35">
        <v>38504</v>
      </c>
      <c r="B43" s="33">
        <v>4.8427727471464612</v>
      </c>
      <c r="C43" s="33">
        <v>4.9279908671090968</v>
      </c>
      <c r="D43" s="33">
        <v>7.502426561776443</v>
      </c>
      <c r="E43" s="33">
        <v>1.8550613704251928</v>
      </c>
      <c r="F43" s="59">
        <v>2.1530604255642238</v>
      </c>
      <c r="G43" s="33">
        <v>4.6504161520521361</v>
      </c>
      <c r="H43" s="33">
        <v>4.376617831100087</v>
      </c>
      <c r="I43" s="33">
        <v>4.2917502473805262</v>
      </c>
      <c r="J43" s="33">
        <v>4.2703761556863213</v>
      </c>
      <c r="K43" s="33">
        <v>32.135834050996323</v>
      </c>
      <c r="L43" s="33">
        <v>4.2466036023253242</v>
      </c>
      <c r="M43" s="33">
        <v>17.017257741421808</v>
      </c>
      <c r="N43" s="33">
        <v>4.6052566728668145</v>
      </c>
      <c r="O43" s="33">
        <v>5.3775479840785732</v>
      </c>
      <c r="P43" s="33">
        <v>5.1455918716460314</v>
      </c>
      <c r="Q43" s="33">
        <v>23.564839026768421</v>
      </c>
      <c r="R43" s="33">
        <v>31.889841732804779</v>
      </c>
      <c r="S43" s="33">
        <v>2.2728841838054601</v>
      </c>
      <c r="T43" s="33">
        <v>66.059356059626566</v>
      </c>
      <c r="U43" s="18">
        <v>51.429361962874864</v>
      </c>
      <c r="V43" s="33">
        <v>-0.20068366439567331</v>
      </c>
      <c r="W43" s="33">
        <v>-0.75657091765568563</v>
      </c>
      <c r="X43" s="33">
        <v>2.0330004867814777</v>
      </c>
      <c r="Y43" s="33">
        <v>17.680368727069915</v>
      </c>
      <c r="Z43" s="33">
        <v>27.931513524277435</v>
      </c>
      <c r="AA43" s="33">
        <v>4.9555908427010893</v>
      </c>
      <c r="AB43" s="33">
        <v>4.6564629485822886</v>
      </c>
      <c r="AC43" s="33">
        <v>1.062450939747086</v>
      </c>
      <c r="AD43" s="33">
        <v>4.126365446494038</v>
      </c>
      <c r="AE43" s="33">
        <v>4.2343283624750114</v>
      </c>
      <c r="AF43" s="33">
        <v>-6.9021101930028781</v>
      </c>
      <c r="AG43" s="33">
        <v>-24.183802610911577</v>
      </c>
      <c r="AH43" s="33">
        <v>-10.642367283053273</v>
      </c>
      <c r="AI43" s="33">
        <v>-1.4311898810754311</v>
      </c>
      <c r="AJ43" s="18">
        <v>4.1890404837511603</v>
      </c>
      <c r="AK43" s="33">
        <v>10.251144797207518</v>
      </c>
      <c r="AL43" s="33">
        <v>4.7646344300300738</v>
      </c>
      <c r="AM43" s="18">
        <v>4.7696072173897406</v>
      </c>
      <c r="AN43" s="33">
        <v>1.1705183616265911</v>
      </c>
      <c r="AO43" s="45">
        <v>-7.8151903705290895</v>
      </c>
      <c r="AP43" s="18">
        <v>13.848636663827838</v>
      </c>
      <c r="AQ43" s="18">
        <v>30.028735815951872</v>
      </c>
      <c r="AR43" s="18">
        <v>4.630289280332593</v>
      </c>
      <c r="AS43" s="18">
        <v>51.447675901011579</v>
      </c>
      <c r="AT43" s="33">
        <v>5.9257478430078701</v>
      </c>
      <c r="AU43" s="33">
        <v>6.6076819167902201</v>
      </c>
      <c r="AV43" s="33">
        <v>5.8447993130307463</v>
      </c>
      <c r="AW43" s="33">
        <v>17.491779089969594</v>
      </c>
      <c r="AX43" s="33">
        <v>37.877460497772724</v>
      </c>
      <c r="AY43" s="33">
        <v>-2.2720608868699443</v>
      </c>
      <c r="AZ43" s="33">
        <v>-3.0168527995489769</v>
      </c>
      <c r="BA43" s="33">
        <v>1.473523528714471</v>
      </c>
      <c r="BB43" s="33">
        <v>0.72873161603543846</v>
      </c>
      <c r="BC43" s="33">
        <v>5.5956306868921448</v>
      </c>
      <c r="BD43" s="33">
        <v>4.8992405482036929</v>
      </c>
    </row>
    <row r="44" spans="1:56" s="33" customFormat="1" x14ac:dyDescent="0.25">
      <c r="A44" s="35">
        <v>38596</v>
      </c>
      <c r="B44" s="33">
        <v>4.8345004466386001</v>
      </c>
      <c r="C44" s="33">
        <v>4.9201852040754472</v>
      </c>
      <c r="D44" s="33">
        <v>7.6907206277998519</v>
      </c>
      <c r="E44" s="33">
        <v>2.0345155455982589</v>
      </c>
      <c r="F44" s="59">
        <v>1.9457512251885634</v>
      </c>
      <c r="G44" s="33">
        <v>4.6429298132779042</v>
      </c>
      <c r="H44" s="33">
        <v>4.4413997897383295</v>
      </c>
      <c r="I44" s="33">
        <v>4.3147943618260971</v>
      </c>
      <c r="J44" s="33">
        <v>4.4086918815181146</v>
      </c>
      <c r="K44" s="33">
        <v>32.358144535653992</v>
      </c>
      <c r="L44" s="33">
        <v>4.256976012832399</v>
      </c>
      <c r="M44" s="33">
        <v>16.998317468268734</v>
      </c>
      <c r="N44" s="33">
        <v>4.6286669136348575</v>
      </c>
      <c r="O44" s="33">
        <v>5.3807310866807576</v>
      </c>
      <c r="P44" s="33">
        <v>5.1724214095509211</v>
      </c>
      <c r="Q44" s="33">
        <v>23.273727400130305</v>
      </c>
      <c r="R44" s="33">
        <v>33.067092578494126</v>
      </c>
      <c r="S44" s="33">
        <v>2.291104869526317</v>
      </c>
      <c r="T44" s="33">
        <v>65.664016387679368</v>
      </c>
      <c r="U44" s="18">
        <v>51.984560673630433</v>
      </c>
      <c r="V44" s="33">
        <v>0.13170518675194032</v>
      </c>
      <c r="W44" s="33">
        <v>-0.56318583799221944</v>
      </c>
      <c r="X44" s="33">
        <v>2.228785676716194</v>
      </c>
      <c r="Y44" s="33">
        <v>16.831709221095139</v>
      </c>
      <c r="Z44" s="33">
        <v>26.813558600686306</v>
      </c>
      <c r="AA44" s="33">
        <v>5.019864610601096</v>
      </c>
      <c r="AB44" s="33">
        <v>4.6642414183385323</v>
      </c>
      <c r="AC44" s="33">
        <v>1.0703457042948801</v>
      </c>
      <c r="AD44" s="33">
        <v>4.3125505524092036</v>
      </c>
      <c r="AE44" s="33">
        <v>4.3767371729698885</v>
      </c>
      <c r="AF44" s="33">
        <v>-7.491661716178184</v>
      </c>
      <c r="AG44" s="33">
        <v>-23.943037010055548</v>
      </c>
      <c r="AH44" s="33">
        <v>-10.668343439332062</v>
      </c>
      <c r="AI44" s="33">
        <v>-1.5403977326391205</v>
      </c>
      <c r="AJ44" s="18">
        <v>4.2269060373373124</v>
      </c>
      <c r="AK44" s="33">
        <v>9.981849379591166</v>
      </c>
      <c r="AL44" s="33">
        <v>4.7700226765021458</v>
      </c>
      <c r="AM44" s="18">
        <v>4.7775262815763062</v>
      </c>
      <c r="AN44" s="33">
        <v>1.1798245712657247</v>
      </c>
      <c r="AO44" s="45">
        <v>-7.9247065390420497</v>
      </c>
      <c r="AP44" s="18">
        <v>13.826171322072156</v>
      </c>
      <c r="AQ44" s="18">
        <v>30.550305742351302</v>
      </c>
      <c r="AR44" s="18">
        <v>4.6346247525267597</v>
      </c>
      <c r="AS44" s="18">
        <v>51.696844311558607</v>
      </c>
      <c r="AT44" s="33">
        <v>5.6924461093549725</v>
      </c>
      <c r="AU44" s="33">
        <v>4.8230959337354662</v>
      </c>
      <c r="AV44" s="33">
        <v>3.2618549298124355</v>
      </c>
      <c r="AW44" s="33">
        <v>17.722276000892538</v>
      </c>
      <c r="AX44" s="33">
        <v>37.616631682957419</v>
      </c>
      <c r="AY44" s="33">
        <v>-1.1692627551484485</v>
      </c>
      <c r="AZ44" s="33">
        <v>-2.7139038579599317</v>
      </c>
      <c r="BA44" s="33">
        <v>1.7969201923388467</v>
      </c>
      <c r="BB44" s="33">
        <v>0.252279089527363</v>
      </c>
      <c r="BC44" s="33">
        <v>5.3623289532392473</v>
      </c>
      <c r="BD44" s="33">
        <v>4.9198566930894332</v>
      </c>
    </row>
    <row r="45" spans="1:56" s="33" customFormat="1" x14ac:dyDescent="0.25">
      <c r="A45" s="35">
        <v>38687</v>
      </c>
      <c r="B45" s="33">
        <v>4.8255661683579056</v>
      </c>
      <c r="C45" s="33">
        <v>4.9086176897402938</v>
      </c>
      <c r="D45" s="33">
        <v>5.5845991254303229</v>
      </c>
      <c r="E45" s="33">
        <v>0.65678193788376582</v>
      </c>
      <c r="F45" s="59">
        <v>1.2537912144361396</v>
      </c>
      <c r="G45" s="33">
        <v>4.6409025659840832</v>
      </c>
      <c r="H45" s="33">
        <v>4.3652296551882142</v>
      </c>
      <c r="I45" s="33">
        <v>4.3033661790351658</v>
      </c>
      <c r="J45" s="33">
        <v>4.284337873537722</v>
      </c>
      <c r="K45" s="33">
        <v>32.390149612491307</v>
      </c>
      <c r="L45" s="33">
        <v>4.2538380860109166</v>
      </c>
      <c r="M45" s="33">
        <v>16.79285667043688</v>
      </c>
      <c r="N45" s="33">
        <v>4.6245958864427816</v>
      </c>
      <c r="O45" s="33">
        <v>5.3947427061000175</v>
      </c>
      <c r="P45" s="33">
        <v>5.1519726674279225</v>
      </c>
      <c r="Q45" s="33">
        <v>23.769800723771045</v>
      </c>
      <c r="R45" s="33">
        <v>32.181842005064951</v>
      </c>
      <c r="S45" s="33">
        <v>2.2383463689138026</v>
      </c>
      <c r="T45" s="33">
        <v>64.635479145352221</v>
      </c>
      <c r="U45" s="18">
        <v>52.101467233452482</v>
      </c>
      <c r="V45" s="33">
        <v>-1.3344787398762215</v>
      </c>
      <c r="W45" s="33">
        <v>-1.9230619209778865</v>
      </c>
      <c r="X45" s="33">
        <v>0.85167854075882676</v>
      </c>
      <c r="Y45" s="33">
        <v>16.606392306185153</v>
      </c>
      <c r="Z45" s="33">
        <v>26.435372107703813</v>
      </c>
      <c r="AA45" s="33">
        <v>5.156838339538182</v>
      </c>
      <c r="AB45" s="33">
        <v>4.6580656806955885</v>
      </c>
      <c r="AC45" s="33">
        <v>1.0649829059420359</v>
      </c>
      <c r="AD45" s="33">
        <v>4.1424480822442451</v>
      </c>
      <c r="AE45" s="33">
        <v>4.2981060772413704</v>
      </c>
      <c r="AF45" s="33">
        <v>-7.8235269697934982</v>
      </c>
      <c r="AG45" s="33">
        <v>-23.168385448746211</v>
      </c>
      <c r="AH45" s="33">
        <v>-10.668461576083253</v>
      </c>
      <c r="AI45" s="33">
        <v>-1.6151403134556275</v>
      </c>
      <c r="AJ45" s="18">
        <v>4.2376273626053269</v>
      </c>
      <c r="AK45" s="33">
        <v>9.8289798015186616</v>
      </c>
      <c r="AL45" s="33">
        <v>4.755370048164667</v>
      </c>
      <c r="AM45" s="18">
        <v>4.7653895657369123</v>
      </c>
      <c r="AN45" s="33">
        <v>1.1655919192358239</v>
      </c>
      <c r="AO45" s="45">
        <v>-8.0050947571978224</v>
      </c>
      <c r="AP45" s="18">
        <v>13.66310488277453</v>
      </c>
      <c r="AQ45" s="18">
        <v>29.704048043513549</v>
      </c>
      <c r="AR45" s="18">
        <v>4.6404134431370512</v>
      </c>
      <c r="AS45" s="18">
        <v>51.819528746320984</v>
      </c>
      <c r="AT45" s="33">
        <v>5.549525167371149</v>
      </c>
      <c r="AU45" s="33">
        <v>3.4736914184099632</v>
      </c>
      <c r="AV45" s="33">
        <v>2.4367795166166273</v>
      </c>
      <c r="AW45" s="33">
        <v>17.531620985103512</v>
      </c>
      <c r="AX45" s="33">
        <v>37.869644738094756</v>
      </c>
      <c r="AY45" s="33">
        <v>-1.9170071111858911</v>
      </c>
      <c r="AZ45" s="33">
        <v>-2.9567206990539647</v>
      </c>
      <c r="BA45" s="33">
        <v>0.65414728996850968</v>
      </c>
      <c r="BB45" s="33">
        <v>-0.38556629789956443</v>
      </c>
      <c r="BC45" s="33">
        <v>5.2194080112554229</v>
      </c>
      <c r="BD45" s="33">
        <v>4.8777112880140674</v>
      </c>
    </row>
    <row r="46" spans="1:56" s="33" customFormat="1" x14ac:dyDescent="0.25">
      <c r="A46" s="35">
        <v>38777</v>
      </c>
      <c r="B46" s="33">
        <v>4.816591464793377</v>
      </c>
      <c r="C46" s="33">
        <v>4.8923542318083575</v>
      </c>
      <c r="D46" s="33">
        <v>5.9083460687752831</v>
      </c>
      <c r="E46" s="33">
        <v>0.68716565690565279</v>
      </c>
      <c r="F46" s="59">
        <v>1.6812684105666609</v>
      </c>
      <c r="G46" s="33">
        <v>4.6016654915866635</v>
      </c>
      <c r="H46" s="33">
        <v>4.3957583435085699</v>
      </c>
      <c r="I46" s="33">
        <v>4.3068917438221641</v>
      </c>
      <c r="J46" s="33">
        <v>4.3415481573104762</v>
      </c>
      <c r="K46" s="33">
        <v>32.819178912564773</v>
      </c>
      <c r="L46" s="33">
        <v>4.2637930853148038</v>
      </c>
      <c r="M46" s="33">
        <v>16.720012879122958</v>
      </c>
      <c r="N46" s="33">
        <v>4.6530287920627265</v>
      </c>
      <c r="O46" s="33">
        <v>5.4048448856172886</v>
      </c>
      <c r="P46" s="33">
        <v>5.1696824827987724</v>
      </c>
      <c r="Q46" s="33">
        <v>24.290882993402818</v>
      </c>
      <c r="R46" s="33">
        <v>32.088140501146249</v>
      </c>
      <c r="S46" s="33">
        <v>2.3153533034669485</v>
      </c>
      <c r="T46" s="33">
        <v>64.218750989602796</v>
      </c>
      <c r="U46" s="18">
        <v>53.724003390109267</v>
      </c>
      <c r="V46" s="33">
        <v>-1.0266194664305228</v>
      </c>
      <c r="W46" s="33">
        <v>-1.9355495136567091</v>
      </c>
      <c r="X46" s="33">
        <v>0.87486387824440293</v>
      </c>
      <c r="Y46" s="33">
        <v>15.506466023062494</v>
      </c>
      <c r="Z46" s="33">
        <v>24.921507882646942</v>
      </c>
      <c r="AA46" s="33">
        <v>5.3744802488222572</v>
      </c>
      <c r="AB46" s="33">
        <v>4.6516384998444851</v>
      </c>
      <c r="AC46" s="33">
        <v>1.0494756333104109</v>
      </c>
      <c r="AD46" s="33">
        <v>4.2294168651135955</v>
      </c>
      <c r="AE46" s="33">
        <v>4.375137771131655</v>
      </c>
      <c r="AF46" s="33">
        <v>-8.1777227077734622</v>
      </c>
      <c r="AG46" s="33">
        <v>-22.854830448413097</v>
      </c>
      <c r="AH46" s="33">
        <v>-10.684538012384017</v>
      </c>
      <c r="AI46" s="33">
        <v>-1.7002887974726679</v>
      </c>
      <c r="AJ46" s="18">
        <v>4.2696112903813059</v>
      </c>
      <c r="AK46" s="33">
        <v>9.4150418595844521</v>
      </c>
      <c r="AL46" s="33">
        <v>4.7473488432687505</v>
      </c>
      <c r="AM46" s="18">
        <v>4.7566157043010024</v>
      </c>
      <c r="AN46" s="33">
        <v>1.1479104328244667</v>
      </c>
      <c r="AO46" s="45">
        <v>-8.0861736367055705</v>
      </c>
      <c r="AP46" s="18">
        <v>13.603006256022573</v>
      </c>
      <c r="AQ46" s="18">
        <v>29.795394534052644</v>
      </c>
      <c r="AR46" s="18">
        <v>4.6337931097238272</v>
      </c>
      <c r="AS46" s="18">
        <v>52.313159822639058</v>
      </c>
      <c r="AT46" s="33">
        <v>5.2218644966662788</v>
      </c>
      <c r="AU46" s="33">
        <v>2.5051097051346893</v>
      </c>
      <c r="AV46" s="33">
        <v>1.0668232072180484</v>
      </c>
      <c r="AW46" s="33">
        <v>17.782155566947207</v>
      </c>
      <c r="AX46" s="33">
        <v>37.697451553303004</v>
      </c>
      <c r="AY46" s="33">
        <v>-0.99256290900394673</v>
      </c>
      <c r="AZ46" s="33">
        <v>-2.4255831067107825</v>
      </c>
      <c r="BA46" s="33">
        <v>0.86023023987615854</v>
      </c>
      <c r="BB46" s="33">
        <v>-0.57278995783067721</v>
      </c>
      <c r="BC46" s="33">
        <v>4.8917473405505536</v>
      </c>
      <c r="BD46" s="33">
        <v>4.966381764230297</v>
      </c>
    </row>
    <row r="47" spans="1:56" s="33" customFormat="1" x14ac:dyDescent="0.25">
      <c r="A47" s="35">
        <v>38869</v>
      </c>
      <c r="B47" s="33">
        <v>4.889119746496613</v>
      </c>
      <c r="C47" s="33">
        <v>4.9659771243072344</v>
      </c>
      <c r="D47" s="33">
        <v>4.862808232110627</v>
      </c>
      <c r="E47" s="33">
        <v>0.69282002561803502</v>
      </c>
      <c r="F47" s="59">
        <v>1.898780197736194</v>
      </c>
      <c r="G47" s="33">
        <v>4.5582524260390951</v>
      </c>
      <c r="H47" s="33">
        <v>4.4455654000929883</v>
      </c>
      <c r="I47" s="33">
        <v>4.3628797834810715</v>
      </c>
      <c r="J47" s="33">
        <v>4.4241000925204794</v>
      </c>
      <c r="K47" s="33">
        <v>33.380244137400055</v>
      </c>
      <c r="L47" s="33">
        <v>4.2712923788256738</v>
      </c>
      <c r="M47" s="33">
        <v>16.611860398298759</v>
      </c>
      <c r="N47" s="33">
        <v>4.7040166488903727</v>
      </c>
      <c r="O47" s="33">
        <v>5.42779554539604</v>
      </c>
      <c r="P47" s="33">
        <v>5.2012071873080288</v>
      </c>
      <c r="Q47" s="33">
        <v>24.569001096093494</v>
      </c>
      <c r="R47" s="33">
        <v>32.885497353588661</v>
      </c>
      <c r="S47" s="33">
        <v>2.6469847574885548</v>
      </c>
      <c r="T47" s="33">
        <v>63.997246181804591</v>
      </c>
      <c r="U47" s="18">
        <v>53.14577097693779</v>
      </c>
      <c r="V47" s="33">
        <v>-1.4944893250916857</v>
      </c>
      <c r="W47" s="33">
        <v>-1.9299331797755892</v>
      </c>
      <c r="X47" s="33">
        <v>0.87862102136151421</v>
      </c>
      <c r="Y47" s="33">
        <v>14.708612272121414</v>
      </c>
      <c r="Z47" s="33">
        <v>24.07284287426782</v>
      </c>
      <c r="AA47" s="33">
        <v>5.3493593637033232</v>
      </c>
      <c r="AB47" s="33">
        <v>4.6455321264638458</v>
      </c>
      <c r="AC47" s="33">
        <v>1.0464646267747231</v>
      </c>
      <c r="AD47" s="33">
        <v>4.383565442267817</v>
      </c>
      <c r="AE47" s="33">
        <v>4.4812632940499046</v>
      </c>
      <c r="AF47" s="33">
        <v>-8.5808667618294958</v>
      </c>
      <c r="AG47" s="33">
        <v>-21.648643799872424</v>
      </c>
      <c r="AH47" s="33">
        <v>-10.637621835893341</v>
      </c>
      <c r="AI47" s="33">
        <v>-1.7107502502789811</v>
      </c>
      <c r="AJ47" s="18">
        <v>4.2727980865102086</v>
      </c>
      <c r="AK47" s="33">
        <v>9.3642306021464066</v>
      </c>
      <c r="AL47" s="33">
        <v>4.73519069720302</v>
      </c>
      <c r="AM47" s="18">
        <v>4.7438022004347236</v>
      </c>
      <c r="AN47" s="33">
        <v>1.1366003528778348</v>
      </c>
      <c r="AO47" s="45">
        <v>-8.099611042593434</v>
      </c>
      <c r="AP47" s="18">
        <v>13.516723170548717</v>
      </c>
      <c r="AQ47" s="18">
        <v>30.251455392131366</v>
      </c>
      <c r="AR47" s="18">
        <v>4.610385255252301</v>
      </c>
      <c r="AS47" s="18">
        <v>52.739632613972752</v>
      </c>
      <c r="AT47" s="33">
        <v>5.2877229053625596</v>
      </c>
      <c r="AU47" s="33">
        <v>4.6857331459214224</v>
      </c>
      <c r="AV47" s="33">
        <v>2.6307142614690804</v>
      </c>
      <c r="AW47" s="33">
        <v>18.405265726350965</v>
      </c>
      <c r="AX47" s="33">
        <v>37.945668881202813</v>
      </c>
      <c r="AY47" s="33">
        <v>-0.7643730112516095</v>
      </c>
      <c r="AZ47" s="33">
        <v>-2.8014620728788602</v>
      </c>
      <c r="BA47" s="33">
        <v>1.2145499136495763</v>
      </c>
      <c r="BB47" s="33">
        <v>-0.82253914797767447</v>
      </c>
      <c r="BC47" s="33">
        <v>5.0670842597561503</v>
      </c>
      <c r="BD47" s="33">
        <v>5.0149426320821613</v>
      </c>
    </row>
    <row r="48" spans="1:56" s="33" customFormat="1" x14ac:dyDescent="0.25">
      <c r="A48" s="35">
        <v>38961</v>
      </c>
      <c r="B48" s="33">
        <v>4.8923319705879145</v>
      </c>
      <c r="C48" s="33">
        <v>4.9615971128315008</v>
      </c>
      <c r="D48" s="33">
        <v>3.6216950635920675</v>
      </c>
      <c r="E48" s="33">
        <v>-0.18156390948251833</v>
      </c>
      <c r="F48" s="59">
        <v>1.8107418254954544</v>
      </c>
      <c r="G48" s="33">
        <v>4.5233790971008911</v>
      </c>
      <c r="H48" s="33">
        <v>4.4272612263344717</v>
      </c>
      <c r="I48" s="33">
        <v>4.3599783431755981</v>
      </c>
      <c r="J48" s="33">
        <v>4.4125171064903448</v>
      </c>
      <c r="K48" s="33">
        <v>33.900149719315074</v>
      </c>
      <c r="L48" s="33">
        <v>4.2848773857733802</v>
      </c>
      <c r="M48" s="33">
        <v>16.569252194017121</v>
      </c>
      <c r="N48" s="33">
        <v>4.7338839169264366</v>
      </c>
      <c r="O48" s="33">
        <v>5.4442383145893487</v>
      </c>
      <c r="P48" s="33">
        <v>5.2075424954743088</v>
      </c>
      <c r="Q48" s="33">
        <v>26.725892727627347</v>
      </c>
      <c r="R48" s="33">
        <v>34.21163474001375</v>
      </c>
      <c r="S48" s="33">
        <v>2.3998954292533585</v>
      </c>
      <c r="T48" s="33">
        <v>63.507610316300578</v>
      </c>
      <c r="U48" s="18">
        <v>53.755447901316934</v>
      </c>
      <c r="V48" s="33">
        <v>-2.1836958516025851</v>
      </c>
      <c r="W48" s="33">
        <v>-2.945898610056763</v>
      </c>
      <c r="X48" s="33">
        <v>1.2326670126783235E-2</v>
      </c>
      <c r="Y48" s="33">
        <v>16.081929757995443</v>
      </c>
      <c r="Z48" s="33">
        <v>24.926916065646722</v>
      </c>
      <c r="AA48" s="33">
        <v>5.6071466377696177</v>
      </c>
      <c r="AB48" s="33">
        <v>4.6363521239093597</v>
      </c>
      <c r="AC48" s="33">
        <v>1.040280364855692</v>
      </c>
      <c r="AD48" s="33">
        <v>4.3636285243952129</v>
      </c>
      <c r="AE48" s="33">
        <v>4.4766959200942704</v>
      </c>
      <c r="AF48" s="33">
        <v>-8.8146709801367233</v>
      </c>
      <c r="AG48" s="33">
        <v>-22.058673699304439</v>
      </c>
      <c r="AH48" s="33">
        <v>-10.668405910282711</v>
      </c>
      <c r="AI48" s="33">
        <v>-1.8198405801926161</v>
      </c>
      <c r="AJ48" s="18">
        <v>4.2893952913948299</v>
      </c>
      <c r="AK48" s="33">
        <v>8.8449863076512756</v>
      </c>
      <c r="AL48" s="33">
        <v>4.718569736311176</v>
      </c>
      <c r="AM48" s="18">
        <v>4.7265924870785625</v>
      </c>
      <c r="AN48" s="33">
        <v>1.1207448551582742</v>
      </c>
      <c r="AO48" s="45">
        <v>-8.1734489246412103</v>
      </c>
      <c r="AP48" s="18">
        <v>13.450833527231081</v>
      </c>
      <c r="AQ48" s="18">
        <v>29.74182674451432</v>
      </c>
      <c r="AR48" s="18">
        <v>4.5800200302398242</v>
      </c>
      <c r="AS48" s="18">
        <v>53.181573305922711</v>
      </c>
      <c r="AT48" s="33">
        <v>5.3488477751191583</v>
      </c>
      <c r="AU48" s="33">
        <v>3.3845714767112733</v>
      </c>
      <c r="AV48" s="33">
        <v>2.6308742809399099</v>
      </c>
      <c r="AW48" s="33">
        <v>18.512115674143796</v>
      </c>
      <c r="AX48" s="33">
        <v>37.655137976578153</v>
      </c>
      <c r="AY48" s="33">
        <v>-1.9800175020905211</v>
      </c>
      <c r="AZ48" s="33">
        <v>-2.7346091337954919</v>
      </c>
      <c r="BA48" s="33">
        <v>0.12364019287152139</v>
      </c>
      <c r="BB48" s="33">
        <v>-0.63095143883344917</v>
      </c>
      <c r="BC48" s="33">
        <v>4.9845322206067397</v>
      </c>
      <c r="BD48" s="33">
        <v>5.0031131916927514</v>
      </c>
    </row>
    <row r="49" spans="1:56" s="33" customFormat="1" x14ac:dyDescent="0.25">
      <c r="A49" s="35">
        <v>39052</v>
      </c>
      <c r="B49" s="33">
        <v>4.842337951382536</v>
      </c>
      <c r="C49" s="33">
        <v>4.894854721811793</v>
      </c>
      <c r="D49" s="33">
        <v>2.4209124444413588</v>
      </c>
      <c r="E49" s="33">
        <v>-1.0964016808076238</v>
      </c>
      <c r="F49" s="59">
        <v>2.195370615639769</v>
      </c>
      <c r="G49" s="33">
        <v>4.5185879342427206</v>
      </c>
      <c r="H49" s="33">
        <v>4.3896691384210698</v>
      </c>
      <c r="I49" s="33">
        <v>4.3030495130548028</v>
      </c>
      <c r="J49" s="33">
        <v>4.3435664048276292</v>
      </c>
      <c r="K49" s="33">
        <v>34.424090201752641</v>
      </c>
      <c r="L49" s="33">
        <v>4.3046595110974399</v>
      </c>
      <c r="M49" s="33">
        <v>16.641232697221838</v>
      </c>
      <c r="N49" s="33">
        <v>4.7374623535151965</v>
      </c>
      <c r="O49" s="33">
        <v>5.4533015694602724</v>
      </c>
      <c r="P49" s="33">
        <v>5.2590903578003401</v>
      </c>
      <c r="Q49" s="33">
        <v>28.714909584812442</v>
      </c>
      <c r="R49" s="33">
        <v>35.021218069532544</v>
      </c>
      <c r="S49" s="33">
        <v>2.1972303588753057</v>
      </c>
      <c r="T49" s="33">
        <v>63.860326172931259</v>
      </c>
      <c r="U49" s="18">
        <v>54.23556770277218</v>
      </c>
      <c r="V49" s="33">
        <v>-3.564378602974605</v>
      </c>
      <c r="W49" s="33">
        <v>-3.9666564858597875</v>
      </c>
      <c r="X49" s="33">
        <v>-0.9056170553258136</v>
      </c>
      <c r="Y49" s="33">
        <v>16.243533097928356</v>
      </c>
      <c r="Z49" s="33">
        <v>24.769157281579272</v>
      </c>
      <c r="AA49" s="33">
        <v>5.6506117566272929</v>
      </c>
      <c r="AB49" s="33">
        <v>4.6308535813805456</v>
      </c>
      <c r="AC49" s="33">
        <v>1.0357999939838054</v>
      </c>
      <c r="AD49" s="33">
        <v>4.1712859087444123</v>
      </c>
      <c r="AE49" s="33">
        <v>4.3268131382436223</v>
      </c>
      <c r="AF49" s="33">
        <v>-8.8311243282758518</v>
      </c>
      <c r="AG49" s="33">
        <v>-23.064624448144862</v>
      </c>
      <c r="AH49" s="33">
        <v>-10.750230342840077</v>
      </c>
      <c r="AI49" s="33">
        <v>-1.902831516971951</v>
      </c>
      <c r="AJ49" s="18">
        <v>4.2642096918686656</v>
      </c>
      <c r="AK49" s="33">
        <v>8.5256241836509172</v>
      </c>
      <c r="AL49" s="33">
        <v>4.7116137323010703</v>
      </c>
      <c r="AM49" s="18">
        <v>4.7197084703050143</v>
      </c>
      <c r="AN49" s="33">
        <v>1.1158325697470399</v>
      </c>
      <c r="AO49" s="45">
        <v>-8.2552733571985755</v>
      </c>
      <c r="AP49" s="18">
        <v>13.476389381819498</v>
      </c>
      <c r="AQ49" s="18">
        <v>30.550581290498808</v>
      </c>
      <c r="AR49" s="18">
        <v>4.5497408963103636</v>
      </c>
      <c r="AS49" s="18">
        <v>53.713743240318237</v>
      </c>
      <c r="AT49" s="33">
        <v>5.2142022243189912</v>
      </c>
      <c r="AU49" s="33">
        <v>2.0220165071031637</v>
      </c>
      <c r="AV49" s="33">
        <v>2.6675430972587844</v>
      </c>
      <c r="AW49" s="33">
        <v>18.123982023341064</v>
      </c>
      <c r="AX49" s="33">
        <v>37.08987431428892</v>
      </c>
      <c r="AY49" s="33">
        <v>-2.3228779224426526</v>
      </c>
      <c r="AZ49" s="33">
        <v>-1.6726562239654588</v>
      </c>
      <c r="BA49" s="33">
        <v>-0.4842271287918587</v>
      </c>
      <c r="BB49" s="33">
        <v>0.16599456968533488</v>
      </c>
      <c r="BC49" s="33">
        <v>4.8052778838359842</v>
      </c>
      <c r="BD49" s="33">
        <v>4.9301483579585526</v>
      </c>
    </row>
    <row r="50" spans="1:56" s="33" customFormat="1" x14ac:dyDescent="0.25">
      <c r="A50" s="35">
        <v>39142</v>
      </c>
      <c r="B50" s="33">
        <v>4.7962747341750971</v>
      </c>
      <c r="C50" s="33">
        <v>4.8463991754608049</v>
      </c>
      <c r="D50" s="33">
        <v>2.393005595814035</v>
      </c>
      <c r="E50" s="33">
        <v>-1.1068712196299346</v>
      </c>
      <c r="F50" s="59">
        <v>1.7087740442290222</v>
      </c>
      <c r="G50" s="33">
        <v>4.5183183864653556</v>
      </c>
      <c r="H50" s="33">
        <v>4.3908070234308214</v>
      </c>
      <c r="I50" s="33">
        <v>4.3161438612553162</v>
      </c>
      <c r="J50" s="33">
        <v>4.3116688226488629</v>
      </c>
      <c r="K50" s="33">
        <v>34.503204450467457</v>
      </c>
      <c r="L50" s="33">
        <v>4.3083898538752505</v>
      </c>
      <c r="M50" s="33">
        <v>16.464132573495892</v>
      </c>
      <c r="N50" s="33">
        <v>4.7608150447956463</v>
      </c>
      <c r="O50" s="33">
        <v>5.4486874015176143</v>
      </c>
      <c r="P50" s="33">
        <v>5.2730825681216098</v>
      </c>
      <c r="Q50" s="33">
        <v>28.066608626392746</v>
      </c>
      <c r="R50" s="33">
        <v>34.405018623057629</v>
      </c>
      <c r="S50" s="33">
        <v>2.1755123702939239</v>
      </c>
      <c r="T50" s="33">
        <v>63.770138150616404</v>
      </c>
      <c r="U50" s="18">
        <v>54.52071841906443</v>
      </c>
      <c r="V50" s="33">
        <v>-3.1381611288255895</v>
      </c>
      <c r="W50" s="33">
        <v>-3.9770778103688453</v>
      </c>
      <c r="X50" s="33">
        <v>-0.91682439265290405</v>
      </c>
      <c r="Y50" s="33">
        <v>16.163755906699066</v>
      </c>
      <c r="Z50" s="33">
        <v>25.020081706501934</v>
      </c>
      <c r="AA50" s="33">
        <v>5.747492967669535</v>
      </c>
      <c r="AB50" s="33">
        <v>4.6240930496956505</v>
      </c>
      <c r="AC50" s="33">
        <v>1.0204342377401501</v>
      </c>
      <c r="AD50" s="33">
        <v>4.1598813224671369</v>
      </c>
      <c r="AE50" s="33">
        <v>4.2836870852000599</v>
      </c>
      <c r="AF50" s="33">
        <v>-8.6647800896555172</v>
      </c>
      <c r="AG50" s="33">
        <v>-23.430517251374912</v>
      </c>
      <c r="AH50" s="33">
        <v>-10.797504028167438</v>
      </c>
      <c r="AI50" s="33">
        <v>-1.9330176732384303</v>
      </c>
      <c r="AJ50" s="18">
        <v>4.2916941893268588</v>
      </c>
      <c r="AK50" s="33">
        <v>8.8563257998028657</v>
      </c>
      <c r="AL50" s="33">
        <v>4.6989109292055309</v>
      </c>
      <c r="AM50" s="18">
        <v>4.7065051859703075</v>
      </c>
      <c r="AN50" s="33">
        <v>1.0933083205726013</v>
      </c>
      <c r="AO50" s="45">
        <v>-8.3025470425259371</v>
      </c>
      <c r="AP50" s="18">
        <v>13.306234513355204</v>
      </c>
      <c r="AQ50" s="18">
        <v>30.300989588401229</v>
      </c>
      <c r="AR50" s="18">
        <v>4.5293174446394637</v>
      </c>
      <c r="AS50" s="18">
        <v>53.919363351227325</v>
      </c>
      <c r="AT50" s="33">
        <v>5.1142413070871475</v>
      </c>
      <c r="AU50" s="33">
        <v>2.0787220250123584</v>
      </c>
      <c r="AV50" s="33">
        <v>2.369832287828455</v>
      </c>
      <c r="AW50" s="33">
        <v>18.16143714872398</v>
      </c>
      <c r="AX50" s="33">
        <v>36.106782681515114</v>
      </c>
      <c r="AY50" s="33">
        <v>-2.0230467362754605</v>
      </c>
      <c r="AZ50" s="33">
        <v>-1.7364045413404221</v>
      </c>
      <c r="BA50" s="33">
        <v>-0.35930167698692284</v>
      </c>
      <c r="BB50" s="33">
        <v>-7.2659482051884439E-2</v>
      </c>
      <c r="BC50" s="33">
        <v>4.684832560989296</v>
      </c>
      <c r="BD50" s="33">
        <v>4.9379538070232805</v>
      </c>
    </row>
    <row r="51" spans="1:56" s="33" customFormat="1" x14ac:dyDescent="0.25">
      <c r="A51" s="35">
        <v>39234</v>
      </c>
      <c r="B51" s="33">
        <v>4.7051810476136335</v>
      </c>
      <c r="C51" s="33">
        <v>4.7494280437220038</v>
      </c>
      <c r="D51" s="33">
        <v>3.165301036925694</v>
      </c>
      <c r="E51" s="33">
        <v>-1.1482375334137318</v>
      </c>
      <c r="F51" s="59">
        <v>1.4318721535734769</v>
      </c>
      <c r="G51" s="33">
        <v>4.5016086924204304</v>
      </c>
      <c r="H51" s="33">
        <v>4.4590819840866365</v>
      </c>
      <c r="I51" s="33">
        <v>4.3290236754421487</v>
      </c>
      <c r="J51" s="33">
        <v>4.4823593334531475</v>
      </c>
      <c r="K51" s="33">
        <v>34.4321881570702</v>
      </c>
      <c r="L51" s="33">
        <v>4.3156358440828342</v>
      </c>
      <c r="M51" s="33">
        <v>16.363309806910085</v>
      </c>
      <c r="N51" s="33">
        <v>4.7711575807634228</v>
      </c>
      <c r="O51" s="33">
        <v>5.4324177899060206</v>
      </c>
      <c r="P51" s="33">
        <v>5.2917314395747104</v>
      </c>
      <c r="Q51" s="33">
        <v>29.484942558993627</v>
      </c>
      <c r="R51" s="33">
        <v>33.664788115023939</v>
      </c>
      <c r="S51" s="33">
        <v>1.9776704004261065</v>
      </c>
      <c r="T51" s="33">
        <v>64.343551305279121</v>
      </c>
      <c r="U51" s="18">
        <v>54.791828012778375</v>
      </c>
      <c r="V51" s="33">
        <v>-3.8994008339618746</v>
      </c>
      <c r="W51" s="33">
        <v>-4.0054187996430235</v>
      </c>
      <c r="X51" s="33">
        <v>-0.95455802254222899</v>
      </c>
      <c r="Y51" s="33">
        <v>15.301950470167732</v>
      </c>
      <c r="Z51" s="33">
        <v>23.701444417916235</v>
      </c>
      <c r="AA51" s="33">
        <v>5.6925437288134813</v>
      </c>
      <c r="AB51" s="33">
        <v>4.6196601283980865</v>
      </c>
      <c r="AC51" s="33">
        <v>1.0170066243458582</v>
      </c>
      <c r="AD51" s="33">
        <v>4.2936840799494336</v>
      </c>
      <c r="AE51" s="33">
        <v>4.4304400497646999</v>
      </c>
      <c r="AF51" s="33">
        <v>-8.2277735195655737</v>
      </c>
      <c r="AG51" s="33">
        <v>-23.116794102217597</v>
      </c>
      <c r="AH51" s="33">
        <v>-10.848054768163232</v>
      </c>
      <c r="AI51" s="33">
        <v>-1.9071355134329517</v>
      </c>
      <c r="AJ51" s="18">
        <v>4.268870994593164</v>
      </c>
      <c r="AK51" s="33">
        <v>8.3994939477484998</v>
      </c>
      <c r="AL51" s="33">
        <v>4.6903549067051022</v>
      </c>
      <c r="AM51" s="18">
        <v>4.6975880327405575</v>
      </c>
      <c r="AN51" s="33">
        <v>1.0864180512401707</v>
      </c>
      <c r="AO51" s="45">
        <v>-8.353097782521731</v>
      </c>
      <c r="AP51" s="18">
        <v>13.186009233190758</v>
      </c>
      <c r="AQ51" s="18">
        <v>30.48919814071094</v>
      </c>
      <c r="AR51" s="18">
        <v>4.5153291837068128</v>
      </c>
      <c r="AS51" s="18">
        <v>54.32869364966767</v>
      </c>
      <c r="AT51" s="33">
        <v>4.8445619693120916</v>
      </c>
      <c r="AU51" s="33">
        <v>1.4422523611530291</v>
      </c>
      <c r="AV51" s="33">
        <v>2.1421054633616876</v>
      </c>
      <c r="AW51" s="33">
        <v>18.122958722604242</v>
      </c>
      <c r="AX51" s="33">
        <v>35.067836597589718</v>
      </c>
      <c r="AY51" s="33">
        <v>-1.5542382296230526</v>
      </c>
      <c r="AZ51" s="33">
        <v>-0.86696185752776145</v>
      </c>
      <c r="BA51" s="33">
        <v>-0.28376203914686204</v>
      </c>
      <c r="BB51" s="33">
        <v>0.4035143329484292</v>
      </c>
      <c r="BC51" s="33">
        <v>4.4083284583558839</v>
      </c>
      <c r="BD51" s="33">
        <v>4.9952970617596861</v>
      </c>
    </row>
    <row r="52" spans="1:56" s="33" customFormat="1" x14ac:dyDescent="0.25">
      <c r="A52" s="35">
        <v>39326</v>
      </c>
      <c r="B52" s="33">
        <v>4.7287451631241213</v>
      </c>
      <c r="C52" s="33">
        <v>4.7575981153789479</v>
      </c>
      <c r="D52" s="33">
        <v>5.2866771999684259</v>
      </c>
      <c r="E52" s="33">
        <v>7.8001336158006751E-2</v>
      </c>
      <c r="F52" s="59">
        <v>3.0769426523412413</v>
      </c>
      <c r="G52" s="33">
        <v>4.4838634453396695</v>
      </c>
      <c r="H52" s="33">
        <v>4.4755920113747791</v>
      </c>
      <c r="I52" s="33">
        <v>4.3758144358121207</v>
      </c>
      <c r="J52" s="33">
        <v>4.4987442936954691</v>
      </c>
      <c r="K52" s="33">
        <v>34.768955655757935</v>
      </c>
      <c r="L52" s="33">
        <v>4.3318439184244051</v>
      </c>
      <c r="M52" s="33">
        <v>16.360136465846125</v>
      </c>
      <c r="N52" s="33">
        <v>4.7789050205588639</v>
      </c>
      <c r="O52" s="33">
        <v>5.4258405235205602</v>
      </c>
      <c r="P52" s="33">
        <v>5.3320605689508911</v>
      </c>
      <c r="Q52" s="33">
        <v>30.900486883948592</v>
      </c>
      <c r="R52" s="33">
        <v>33.783285748493306</v>
      </c>
      <c r="S52" s="33">
        <v>2.2076931257472889</v>
      </c>
      <c r="T52" s="33">
        <v>64.606647665865907</v>
      </c>
      <c r="U52" s="18">
        <v>55.043335024053562</v>
      </c>
      <c r="V52" s="33">
        <v>-2.3603613445608351</v>
      </c>
      <c r="W52" s="33">
        <v>-2.6140022787604966</v>
      </c>
      <c r="X52" s="33">
        <v>0.29096650740949581</v>
      </c>
      <c r="Y52" s="33">
        <v>14.439077434971715</v>
      </c>
      <c r="Z52" s="33">
        <v>22.264972901212417</v>
      </c>
      <c r="AA52" s="33">
        <v>5.5829732334352569</v>
      </c>
      <c r="AB52" s="33">
        <v>4.6125922993780186</v>
      </c>
      <c r="AC52" s="33">
        <v>1.0129055054179075</v>
      </c>
      <c r="AD52" s="33">
        <v>4.4526050541430759</v>
      </c>
      <c r="AE52" s="33">
        <v>4.5064924535035278</v>
      </c>
      <c r="AF52" s="33">
        <v>-8.1345861498730834</v>
      </c>
      <c r="AG52" s="33">
        <v>-22.33098004181841</v>
      </c>
      <c r="AH52" s="33">
        <v>-10.875925521551084</v>
      </c>
      <c r="AI52" s="33">
        <v>-1.8263551534201488</v>
      </c>
      <c r="AJ52" s="18">
        <v>4.3511248165927858</v>
      </c>
      <c r="AK52" s="33">
        <v>7.8258954662407021</v>
      </c>
      <c r="AL52" s="33">
        <v>4.6766606374934421</v>
      </c>
      <c r="AM52" s="18">
        <v>4.6834425023746702</v>
      </c>
      <c r="AN52" s="33">
        <v>1.0744252738525082</v>
      </c>
      <c r="AO52" s="45">
        <v>-8.3722728289420285</v>
      </c>
      <c r="AP52" s="18">
        <v>13.179998761413469</v>
      </c>
      <c r="AQ52" s="18">
        <v>31.347504958039828</v>
      </c>
      <c r="AR52" s="18">
        <v>4.5053374212552759</v>
      </c>
      <c r="AS52" s="18">
        <v>54.64708021937377</v>
      </c>
      <c r="AT52" s="33">
        <v>5.1209621133545058</v>
      </c>
      <c r="AU52" s="33">
        <v>2.3416697144659215</v>
      </c>
      <c r="AV52" s="33">
        <v>2.645964964991121</v>
      </c>
      <c r="AW52" s="33">
        <v>18.027557413560352</v>
      </c>
      <c r="AX52" s="33">
        <v>34.3899955504533</v>
      </c>
      <c r="AY52" s="33">
        <v>-0.67583502863180211</v>
      </c>
      <c r="AZ52" s="33">
        <v>-0.37617749611842666</v>
      </c>
      <c r="BA52" s="33">
        <v>0.99912939824566838</v>
      </c>
      <c r="BB52" s="33">
        <v>1.2987869307590438</v>
      </c>
      <c r="BC52" s="33">
        <v>4.8379002548394849</v>
      </c>
      <c r="BD52" s="33">
        <v>5.0585409320660455</v>
      </c>
    </row>
    <row r="53" spans="1:56" s="33" customFormat="1" x14ac:dyDescent="0.25">
      <c r="A53" s="35">
        <v>39417</v>
      </c>
      <c r="B53" s="33">
        <v>4.7536420475256271</v>
      </c>
      <c r="C53" s="33">
        <v>4.7497146190687447</v>
      </c>
      <c r="D53" s="33">
        <v>7.829822156940125</v>
      </c>
      <c r="E53" s="33">
        <v>2.1962818766328773</v>
      </c>
      <c r="F53" s="59">
        <v>3.1513165135922394</v>
      </c>
      <c r="G53" s="33">
        <v>4.4874166017651742</v>
      </c>
      <c r="H53" s="33">
        <v>4.5210782160674148</v>
      </c>
      <c r="I53" s="33">
        <v>4.4093026609380397</v>
      </c>
      <c r="J53" s="33">
        <v>4.5589587982744444</v>
      </c>
      <c r="K53" s="33">
        <v>35.463299099507722</v>
      </c>
      <c r="L53" s="33">
        <v>4.3493355569754302</v>
      </c>
      <c r="M53" s="33">
        <v>16.383511323745022</v>
      </c>
      <c r="N53" s="33">
        <v>4.775516528263136</v>
      </c>
      <c r="O53" s="33">
        <v>5.4086765259825009</v>
      </c>
      <c r="P53" s="33">
        <v>5.3593343976477685</v>
      </c>
      <c r="Q53" s="33">
        <v>32.116633106932312</v>
      </c>
      <c r="R53" s="33">
        <v>33.500908912772111</v>
      </c>
      <c r="S53" s="33">
        <v>2.1782692310657628</v>
      </c>
      <c r="T53" s="33">
        <v>64.250648254594708</v>
      </c>
      <c r="U53" s="18">
        <v>55.956722528422567</v>
      </c>
      <c r="V53" s="33">
        <v>0.13932025433287532</v>
      </c>
      <c r="W53" s="33">
        <v>-0.21154769407099039</v>
      </c>
      <c r="X53" s="33">
        <v>2.4169715577768924</v>
      </c>
      <c r="Y53" s="33">
        <v>13.941764463244382</v>
      </c>
      <c r="Z53" s="33">
        <v>21.553561211210457</v>
      </c>
      <c r="AA53" s="33">
        <v>5.4947741959515151</v>
      </c>
      <c r="AB53" s="33">
        <v>4.611910467694627</v>
      </c>
      <c r="AC53" s="33">
        <v>1.0143691606676088</v>
      </c>
      <c r="AD53" s="33">
        <v>4.5966343458080505</v>
      </c>
      <c r="AE53" s="33">
        <v>4.6661219157084801</v>
      </c>
      <c r="AF53" s="33">
        <v>-7.3179954906320166</v>
      </c>
      <c r="AG53" s="33">
        <v>-21.701510691757935</v>
      </c>
      <c r="AH53" s="33">
        <v>-10.894086963523193</v>
      </c>
      <c r="AI53" s="33">
        <v>-1.633738728286777</v>
      </c>
      <c r="AJ53" s="18">
        <v>4.3829520989713613</v>
      </c>
      <c r="AK53" s="33">
        <v>7.6117967479660695</v>
      </c>
      <c r="AL53" s="33">
        <v>4.6707602550473668</v>
      </c>
      <c r="AM53" s="18">
        <v>4.6776150637683624</v>
      </c>
      <c r="AN53" s="33">
        <v>1.0708122551281227</v>
      </c>
      <c r="AO53" s="45">
        <v>-8.3075761749118442</v>
      </c>
      <c r="AP53" s="18">
        <v>13.202502485263198</v>
      </c>
      <c r="AQ53" s="18">
        <v>31.752045721879878</v>
      </c>
      <c r="AR53" s="18">
        <v>4.4975881177097996</v>
      </c>
      <c r="AS53" s="18">
        <v>55.077338289478163</v>
      </c>
      <c r="AT53" s="33">
        <v>5.2026032059135874</v>
      </c>
      <c r="AU53" s="33">
        <v>4.2821629422894247</v>
      </c>
      <c r="AV53" s="33">
        <v>3.116646708204085</v>
      </c>
      <c r="AW53" s="33">
        <v>17.689022673611969</v>
      </c>
      <c r="AX53" s="33">
        <v>33.33491165326209</v>
      </c>
      <c r="AY53" s="33">
        <v>1.4004866703002574</v>
      </c>
      <c r="AZ53" s="33">
        <v>0.22886273163757742</v>
      </c>
      <c r="BA53" s="33">
        <v>3.2179341262259742</v>
      </c>
      <c r="BB53" s="33">
        <v>2.0463101875632939</v>
      </c>
      <c r="BC53" s="33">
        <v>4.87330865668459</v>
      </c>
      <c r="BD53" s="33">
        <v>5.1419548626860001</v>
      </c>
    </row>
    <row r="54" spans="1:56" s="33" customFormat="1" x14ac:dyDescent="0.25">
      <c r="A54" s="35">
        <v>39508</v>
      </c>
      <c r="B54" s="33">
        <v>4.6980489005995212</v>
      </c>
      <c r="C54" s="33">
        <v>4.6763985289965042</v>
      </c>
      <c r="D54" s="33">
        <v>8.5305237124022604</v>
      </c>
      <c r="E54" s="33">
        <v>3.9292554769682964</v>
      </c>
      <c r="F54" s="59">
        <v>3.0576906597344911</v>
      </c>
      <c r="G54" s="33">
        <v>4.510161462701622</v>
      </c>
      <c r="H54" s="33">
        <v>4.5494664897235095</v>
      </c>
      <c r="I54" s="33">
        <v>4.440443616650481</v>
      </c>
      <c r="J54" s="33">
        <v>4.6095115408906917</v>
      </c>
      <c r="K54" s="33">
        <v>36.251870107088209</v>
      </c>
      <c r="L54" s="33">
        <v>4.3658285034410884</v>
      </c>
      <c r="M54" s="33">
        <v>16.449978684518943</v>
      </c>
      <c r="N54" s="33">
        <v>4.7673614597090319</v>
      </c>
      <c r="O54" s="33">
        <v>5.3987916054117893</v>
      </c>
      <c r="P54" s="33">
        <v>5.3511979081110015</v>
      </c>
      <c r="Q54" s="33">
        <v>32.97419270528367</v>
      </c>
      <c r="R54" s="33">
        <v>32.636181034403123</v>
      </c>
      <c r="S54" s="33">
        <v>1.9964041844090703</v>
      </c>
      <c r="T54" s="33">
        <v>63.458514863516314</v>
      </c>
      <c r="U54" s="18">
        <v>55.551283797873943</v>
      </c>
      <c r="V54" s="33">
        <v>1.5227594240949438</v>
      </c>
      <c r="W54" s="33">
        <v>1.0873115739268968</v>
      </c>
      <c r="X54" s="33">
        <v>4.143944963773416</v>
      </c>
      <c r="Y54" s="33">
        <v>13.317286156136809</v>
      </c>
      <c r="Z54" s="33">
        <v>20.497134422070996</v>
      </c>
      <c r="AA54" s="33">
        <v>5.5202504434009043</v>
      </c>
      <c r="AB54" s="33">
        <v>4.6161065702405066</v>
      </c>
      <c r="AC54" s="33">
        <v>1.0106799955068042</v>
      </c>
      <c r="AD54" s="33">
        <v>4.6631911407799826</v>
      </c>
      <c r="AE54" s="33">
        <v>4.7395887178484717</v>
      </c>
      <c r="AF54" s="33">
        <v>-5.7365087585258401</v>
      </c>
      <c r="AG54" s="33">
        <v>-21.334404553009932</v>
      </c>
      <c r="AH54" s="33">
        <v>-10.930441901491063</v>
      </c>
      <c r="AI54" s="33">
        <v>-1.3204964108415425</v>
      </c>
      <c r="AJ54" s="18">
        <v>4.5140801099536914</v>
      </c>
      <c r="AK54" s="33">
        <v>7.1798482659341882</v>
      </c>
      <c r="AL54" s="33">
        <v>4.6600064508484671</v>
      </c>
      <c r="AM54" s="18">
        <v>4.6666695947832046</v>
      </c>
      <c r="AN54" s="33">
        <v>1.0518736473927224</v>
      </c>
      <c r="AO54" s="45">
        <v>-8.1481286293592863</v>
      </c>
      <c r="AP54" s="18">
        <v>13.243919553192661</v>
      </c>
      <c r="AQ54" s="18">
        <v>31.072906657887735</v>
      </c>
      <c r="AR54" s="18">
        <v>4.4957241684288514</v>
      </c>
      <c r="AS54" s="18">
        <v>55.336071493577577</v>
      </c>
      <c r="AT54" s="33">
        <v>5.5253814488901716</v>
      </c>
      <c r="AU54" s="33">
        <v>5.5052350479017687</v>
      </c>
      <c r="AV54" s="33">
        <v>4.5990320073637792</v>
      </c>
      <c r="AW54" s="33">
        <v>17.348781071413715</v>
      </c>
      <c r="AX54" s="33">
        <v>32.608402582130459</v>
      </c>
      <c r="AY54" s="33">
        <v>1.6782238591627807</v>
      </c>
      <c r="AZ54" s="33">
        <v>0.76678536182510082</v>
      </c>
      <c r="BA54" s="33">
        <v>4.1880444250703031</v>
      </c>
      <c r="BB54" s="33">
        <v>3.2766059277326232</v>
      </c>
      <c r="BC54" s="33">
        <v>5.2667427870689298</v>
      </c>
      <c r="BD54" s="33">
        <v>5.2262344693471894</v>
      </c>
    </row>
    <row r="55" spans="1:56" s="33" customFormat="1" x14ac:dyDescent="0.25">
      <c r="A55" s="35">
        <v>39600</v>
      </c>
      <c r="B55" s="33">
        <v>4.6189427912795606</v>
      </c>
      <c r="C55" s="33">
        <v>4.5907292102198873</v>
      </c>
      <c r="D55" s="33">
        <v>9.7392643863275286</v>
      </c>
      <c r="E55" s="33">
        <v>4.5647724213189633</v>
      </c>
      <c r="F55" s="59">
        <v>3.0765215150256431</v>
      </c>
      <c r="G55" s="33">
        <v>4.5201317113293298</v>
      </c>
      <c r="H55" s="33">
        <v>4.6022465105445072</v>
      </c>
      <c r="I55" s="33">
        <v>4.448575296844389</v>
      </c>
      <c r="J55" s="33">
        <v>4.7315903403895714</v>
      </c>
      <c r="K55" s="33">
        <v>36.744706861908526</v>
      </c>
      <c r="L55" s="33">
        <v>4.3839166092280326</v>
      </c>
      <c r="M55" s="33">
        <v>16.555402405653993</v>
      </c>
      <c r="N55" s="33">
        <v>4.7685435394979523</v>
      </c>
      <c r="O55" s="33">
        <v>5.3927248462210118</v>
      </c>
      <c r="P55" s="33">
        <v>5.3266737686774457</v>
      </c>
      <c r="Q55" s="33">
        <v>32.883843926183381</v>
      </c>
      <c r="R55" s="33">
        <v>32.875820725850708</v>
      </c>
      <c r="S55" s="33">
        <v>1.8277445915567754</v>
      </c>
      <c r="T55" s="33">
        <v>62.492015719770734</v>
      </c>
      <c r="U55" s="18">
        <v>57.886257625491545</v>
      </c>
      <c r="V55" s="33">
        <v>2.3126487810550378</v>
      </c>
      <c r="W55" s="33">
        <v>2.3354989182247765</v>
      </c>
      <c r="X55" s="33">
        <v>4.8008728420659619</v>
      </c>
      <c r="Y55" s="33">
        <v>12.443357453749327</v>
      </c>
      <c r="Z55" s="33">
        <v>19.29297088673783</v>
      </c>
      <c r="AA55" s="33">
        <v>5.5307082082334285</v>
      </c>
      <c r="AB55" s="33">
        <v>4.6248321196335276</v>
      </c>
      <c r="AC55" s="33">
        <v>1.0228823512196805</v>
      </c>
      <c r="AD55" s="33">
        <v>4.9096852583687909</v>
      </c>
      <c r="AE55" s="33">
        <v>4.9695501055444966</v>
      </c>
      <c r="AF55" s="33">
        <v>-4.2881332846923028</v>
      </c>
      <c r="AG55" s="33">
        <v>-20.309252670467792</v>
      </c>
      <c r="AH55" s="33">
        <v>-10.933290273776649</v>
      </c>
      <c r="AI55" s="33">
        <v>-1.0321225673546328</v>
      </c>
      <c r="AJ55" s="18">
        <v>4.4739074603061439</v>
      </c>
      <c r="AK55" s="33">
        <v>6.8496134329885052</v>
      </c>
      <c r="AL55" s="33">
        <v>4.6640237068033086</v>
      </c>
      <c r="AM55" s="18">
        <v>4.670478817082965</v>
      </c>
      <c r="AN55" s="33">
        <v>1.0584292163229296</v>
      </c>
      <c r="AO55" s="45">
        <v>-7.9538311218215014</v>
      </c>
      <c r="AP55" s="18">
        <v>13.3498795209532</v>
      </c>
      <c r="AQ55" s="18">
        <v>29.913528622312135</v>
      </c>
      <c r="AR55" s="18">
        <v>4.5002815377778429</v>
      </c>
      <c r="AS55" s="18">
        <v>56.104717909856205</v>
      </c>
      <c r="AT55" s="33">
        <v>5.2565178621936459</v>
      </c>
      <c r="AU55" s="33">
        <v>5.478250011818508</v>
      </c>
      <c r="AV55" s="33">
        <v>4.1500181249102486</v>
      </c>
      <c r="AW55" s="33">
        <v>17.167346061472529</v>
      </c>
      <c r="AX55" s="33">
        <v>32.011334306982612</v>
      </c>
      <c r="AY55" s="33">
        <v>3.3912046843474584</v>
      </c>
      <c r="AZ55" s="33">
        <v>2.0854443915235819</v>
      </c>
      <c r="BA55" s="33">
        <v>5.3093287824715567</v>
      </c>
      <c r="BB55" s="33">
        <v>4.0035684896476802</v>
      </c>
      <c r="BC55" s="33">
        <v>4.9858089366650056</v>
      </c>
      <c r="BD55" s="33">
        <v>5.3141782740498087</v>
      </c>
    </row>
    <row r="56" spans="1:56" s="33" customFormat="1" x14ac:dyDescent="0.25">
      <c r="A56" s="35">
        <v>39692</v>
      </c>
      <c r="B56" s="33">
        <v>4.6866312453211885</v>
      </c>
      <c r="C56" s="33">
        <v>4.6621261289037292</v>
      </c>
      <c r="D56" s="33">
        <v>9.4130881702292442</v>
      </c>
      <c r="E56" s="33">
        <v>4.1072044858176282</v>
      </c>
      <c r="F56" s="59">
        <v>2.0190977571266089</v>
      </c>
      <c r="G56" s="33">
        <v>4.5355581882681957</v>
      </c>
      <c r="H56" s="33">
        <v>4.5492860572069889</v>
      </c>
      <c r="I56" s="33">
        <v>4.535678332748418</v>
      </c>
      <c r="J56" s="33">
        <v>4.6545773957861849</v>
      </c>
      <c r="K56" s="33">
        <v>36.924284882317544</v>
      </c>
      <c r="L56" s="33">
        <v>4.3897778052237131</v>
      </c>
      <c r="M56" s="33">
        <v>16.508717785232221</v>
      </c>
      <c r="N56" s="33">
        <v>4.7827823743827134</v>
      </c>
      <c r="O56" s="33">
        <v>5.3899298657022863</v>
      </c>
      <c r="P56" s="33">
        <v>5.2694474318151068</v>
      </c>
      <c r="Q56" s="33">
        <v>32.460417219155332</v>
      </c>
      <c r="R56" s="33">
        <v>32.278947922688381</v>
      </c>
      <c r="S56" s="33">
        <v>2.0181253735355735</v>
      </c>
      <c r="T56" s="33">
        <v>61.686561677819554</v>
      </c>
      <c r="U56" s="18">
        <v>57.968967159286009</v>
      </c>
      <c r="V56" s="33">
        <v>2.6147244634796452</v>
      </c>
      <c r="W56" s="33">
        <v>2.2608509098036245</v>
      </c>
      <c r="X56" s="33">
        <v>4.477658693828257</v>
      </c>
      <c r="Y56" s="33">
        <v>11.609246215257327</v>
      </c>
      <c r="Z56" s="33">
        <v>18.454510120001473</v>
      </c>
      <c r="AA56" s="33">
        <v>5.5600605512622607</v>
      </c>
      <c r="AB56" s="33">
        <v>4.617366750330973</v>
      </c>
      <c r="AC56" s="33">
        <v>1.019809894301988</v>
      </c>
      <c r="AD56" s="33">
        <v>4.8086004416117101</v>
      </c>
      <c r="AE56" s="33">
        <v>4.907306269291861</v>
      </c>
      <c r="AF56" s="33">
        <v>-4.4067911492380958</v>
      </c>
      <c r="AG56" s="33">
        <v>-19.984912942569686</v>
      </c>
      <c r="AH56" s="33">
        <v>-10.94919909577311</v>
      </c>
      <c r="AI56" s="33">
        <v>-0.99924564712848429</v>
      </c>
      <c r="AJ56" s="18">
        <v>4.5695090458219854</v>
      </c>
      <c r="AK56" s="33">
        <v>6.8452639047441464</v>
      </c>
      <c r="AL56" s="33">
        <v>4.6487492550938976</v>
      </c>
      <c r="AM56" s="18">
        <v>4.6538934445761342</v>
      </c>
      <c r="AN56" s="33">
        <v>1.0449196289020144</v>
      </c>
      <c r="AO56" s="45">
        <v>-7.9534668222191192</v>
      </c>
      <c r="AP56" s="18">
        <v>13.320764587251727</v>
      </c>
      <c r="AQ56" s="18">
        <v>27.919268426542558</v>
      </c>
      <c r="AR56" s="18">
        <v>4.5130190126524923</v>
      </c>
      <c r="AS56" s="18">
        <v>56.835019446875258</v>
      </c>
      <c r="AT56" s="33">
        <v>5.4665522052455557</v>
      </c>
      <c r="AU56" s="33">
        <v>5.4131428149420842</v>
      </c>
      <c r="AV56" s="33">
        <v>4.2533634743761262</v>
      </c>
      <c r="AW56" s="33">
        <v>17.222791434210993</v>
      </c>
      <c r="AX56" s="33">
        <v>31.560719439608587</v>
      </c>
      <c r="AY56" s="33">
        <v>2.9377514128498881</v>
      </c>
      <c r="AZ56" s="33">
        <v>1.7990861595106999</v>
      </c>
      <c r="BA56" s="33">
        <v>5.3041802979744261</v>
      </c>
      <c r="BB56" s="33">
        <v>4.1655150446352369</v>
      </c>
      <c r="BC56" s="33">
        <v>5.1480359087891658</v>
      </c>
      <c r="BD56" s="33">
        <v>5.3294278593845812</v>
      </c>
    </row>
    <row r="57" spans="1:56" s="33" customFormat="1" x14ac:dyDescent="0.25">
      <c r="A57" s="35">
        <v>39783</v>
      </c>
      <c r="B57" s="33">
        <v>4.7914546581718724</v>
      </c>
      <c r="C57" s="33">
        <v>4.8155301861374085</v>
      </c>
      <c r="D57" s="33">
        <v>6.7788687806533909</v>
      </c>
      <c r="E57" s="33">
        <v>0.93991919647722355</v>
      </c>
      <c r="F57" s="59">
        <v>2.1410070321431274</v>
      </c>
      <c r="G57" s="33">
        <v>4.535367190125621</v>
      </c>
      <c r="H57" s="33">
        <v>4.3684374305930769</v>
      </c>
      <c r="I57" s="33">
        <v>4.5085560738288857</v>
      </c>
      <c r="J57" s="33">
        <v>4.2657146838735462</v>
      </c>
      <c r="K57" s="33">
        <v>36.85904050268033</v>
      </c>
      <c r="L57" s="33">
        <v>4.3952389661460165</v>
      </c>
      <c r="M57" s="33">
        <v>16.45946148988752</v>
      </c>
      <c r="N57" s="33">
        <v>4.8208124425219854</v>
      </c>
      <c r="O57" s="33">
        <v>5.4002748756552812</v>
      </c>
      <c r="P57" s="33">
        <v>5.2305425675076096</v>
      </c>
      <c r="Q57" s="33">
        <v>32.437986443229491</v>
      </c>
      <c r="R57" s="33">
        <v>33.879907988859394</v>
      </c>
      <c r="S57" s="33">
        <v>2.0236315826151094</v>
      </c>
      <c r="T57" s="33">
        <v>61.075564614178965</v>
      </c>
      <c r="U57" s="18">
        <v>58.261725219996961</v>
      </c>
      <c r="V57" s="33">
        <v>5.5488461467079198E-2</v>
      </c>
      <c r="W57" s="33">
        <v>-0.27096580014291938</v>
      </c>
      <c r="X57" s="33">
        <v>1.2768786929109988</v>
      </c>
      <c r="Y57" s="33">
        <v>12.073999358417188</v>
      </c>
      <c r="Z57" s="33">
        <v>18.997977886387254</v>
      </c>
      <c r="AA57" s="33">
        <v>5.6642779039950062</v>
      </c>
      <c r="AB57" s="33">
        <v>4.6254547510763926</v>
      </c>
      <c r="AC57" s="33">
        <v>1.029492114201972</v>
      </c>
      <c r="AD57" s="33">
        <v>4.0718873404231628</v>
      </c>
      <c r="AE57" s="33">
        <v>4.2185782589456187</v>
      </c>
      <c r="AF57" s="33">
        <v>-4.6723868075324457</v>
      </c>
      <c r="AG57" s="33">
        <v>-21.277602044073809</v>
      </c>
      <c r="AH57" s="33">
        <v>-11.026213793627702</v>
      </c>
      <c r="AI57" s="33">
        <v>-0.86107795772111195</v>
      </c>
      <c r="AJ57" s="18">
        <v>4.4618268123654357</v>
      </c>
      <c r="AK57" s="33">
        <v>6.9239785279700632</v>
      </c>
      <c r="AL57" s="33">
        <v>4.643949904699963</v>
      </c>
      <c r="AM57" s="18">
        <v>4.6487213763537518</v>
      </c>
      <c r="AN57" s="33">
        <v>1.0423641473239116</v>
      </c>
      <c r="AO57" s="45">
        <v>-7.8189885859794765</v>
      </c>
      <c r="AP57" s="18">
        <v>13.383235954981981</v>
      </c>
      <c r="AQ57" s="18">
        <v>26.841013206351409</v>
      </c>
      <c r="AR57" s="18">
        <v>4.5250917542296332</v>
      </c>
      <c r="AS57" s="18">
        <v>57.405921830771248</v>
      </c>
      <c r="AT57" s="33">
        <v>6.2916979557378099</v>
      </c>
      <c r="AU57" s="33">
        <v>2.6760812800840972</v>
      </c>
      <c r="AV57" s="33">
        <v>4.5225148112234992</v>
      </c>
      <c r="AW57" s="33">
        <v>17.820952721015288</v>
      </c>
      <c r="AX57" s="33">
        <v>31.817018496813581</v>
      </c>
      <c r="AY57" s="33">
        <v>-2.3152568290807793</v>
      </c>
      <c r="AZ57" s="33">
        <v>-0.50928618186137786</v>
      </c>
      <c r="BA57" s="33">
        <v>3.085438823093134</v>
      </c>
      <c r="BB57" s="33">
        <v>4.891409470312535</v>
      </c>
      <c r="BC57" s="33">
        <v>5.8762734619438302</v>
      </c>
      <c r="BD57" s="33">
        <v>4.9929696994661521</v>
      </c>
    </row>
    <row r="58" spans="1:56" s="33" customFormat="1" x14ac:dyDescent="0.25">
      <c r="A58" s="35">
        <v>39873</v>
      </c>
      <c r="B58" s="33">
        <v>4.8030520770651632</v>
      </c>
      <c r="C58" s="33">
        <v>4.8461924068631346</v>
      </c>
      <c r="D58" s="33">
        <v>6.016773207038284</v>
      </c>
      <c r="E58" s="33">
        <v>0.94461700981682828</v>
      </c>
      <c r="F58" s="59">
        <v>2.2051170455710034</v>
      </c>
      <c r="G58" s="33">
        <v>4.5344728597500517</v>
      </c>
      <c r="H58" s="33">
        <v>4.3159264444573786</v>
      </c>
      <c r="I58" s="33">
        <v>4.4412693544937749</v>
      </c>
      <c r="J58" s="33">
        <v>4.1972804542226321</v>
      </c>
      <c r="K58" s="33">
        <v>36.496302392052442</v>
      </c>
      <c r="L58" s="33">
        <v>4.4037598511341161</v>
      </c>
      <c r="M58" s="33">
        <v>16.475609285826462</v>
      </c>
      <c r="N58" s="33">
        <v>4.8342539613256541</v>
      </c>
      <c r="O58" s="33">
        <v>5.4377737789838854</v>
      </c>
      <c r="P58" s="33">
        <v>5.2501696085514213</v>
      </c>
      <c r="Q58" s="33">
        <v>32.270674485898738</v>
      </c>
      <c r="R58" s="33">
        <v>31.832199349747476</v>
      </c>
      <c r="S58" s="33">
        <v>2.2911762539978082</v>
      </c>
      <c r="T58" s="33">
        <v>61.433315753817794</v>
      </c>
      <c r="U58" s="18">
        <v>55.811800597152015</v>
      </c>
      <c r="V58" s="33">
        <v>-0.53864633574551846</v>
      </c>
      <c r="W58" s="33">
        <v>-1.226048821859349</v>
      </c>
      <c r="X58" s="33">
        <v>1.0265587430024814</v>
      </c>
      <c r="Y58" s="33">
        <v>13.039289091175835</v>
      </c>
      <c r="Z58" s="33">
        <v>19.947154852418862</v>
      </c>
      <c r="AA58" s="33">
        <v>5.5527680061607709</v>
      </c>
      <c r="AB58" s="33">
        <v>4.6088762366671263</v>
      </c>
      <c r="AC58" s="33">
        <v>1.0030749297440913</v>
      </c>
      <c r="AD58" s="33">
        <v>3.7918138631066722</v>
      </c>
      <c r="AE58" s="33">
        <v>3.9964683213994716</v>
      </c>
      <c r="AF58" s="33">
        <v>-4.071831638045639</v>
      </c>
      <c r="AG58" s="33">
        <v>-22.541743464726924</v>
      </c>
      <c r="AH58" s="33">
        <v>-11.048687334304006</v>
      </c>
      <c r="AI58" s="33">
        <v>-0.73260666260362506</v>
      </c>
      <c r="AJ58" s="18">
        <v>4.4628134444611316</v>
      </c>
      <c r="AK58" s="33">
        <v>6.9078657612430261</v>
      </c>
      <c r="AL58" s="33">
        <v>4.6314286868324537</v>
      </c>
      <c r="AM58" s="18">
        <v>4.6355250174484182</v>
      </c>
      <c r="AN58" s="33">
        <v>1.0225674755551137</v>
      </c>
      <c r="AO58" s="45">
        <v>-7.6221721446575605</v>
      </c>
      <c r="AP58" s="18">
        <v>13.503585378403296</v>
      </c>
      <c r="AQ58" s="18">
        <v>27.475644841087433</v>
      </c>
      <c r="AR58" s="18">
        <v>4.5312917811499656</v>
      </c>
      <c r="AS58" s="18">
        <v>57.490545479576753</v>
      </c>
      <c r="AT58" s="33">
        <v>6.1903930233077995</v>
      </c>
      <c r="AU58" s="33">
        <v>0.43025619457950359</v>
      </c>
      <c r="AV58" s="33">
        <v>3.0374414283733442</v>
      </c>
      <c r="AW58" s="33">
        <v>18.122461938131366</v>
      </c>
      <c r="AX58" s="33">
        <v>33.153265988979058</v>
      </c>
      <c r="AY58" s="33">
        <v>-3.0688096476494806</v>
      </c>
      <c r="AZ58" s="33">
        <v>-0.51213598697543372</v>
      </c>
      <c r="BA58" s="33">
        <v>1.8115691402293077</v>
      </c>
      <c r="BB58" s="33">
        <v>4.3682428009033547</v>
      </c>
      <c r="BC58" s="33">
        <v>5.998359356003319</v>
      </c>
      <c r="BD58" s="33">
        <v>4.8824924913775494</v>
      </c>
    </row>
    <row r="59" spans="1:56" s="33" customFormat="1" x14ac:dyDescent="0.25">
      <c r="A59" s="35">
        <v>39965</v>
      </c>
      <c r="B59" s="33">
        <v>4.7514958867795825</v>
      </c>
      <c r="C59" s="33">
        <v>4.7692212021168876</v>
      </c>
      <c r="D59" s="33">
        <v>4.1359399706456079</v>
      </c>
      <c r="E59" s="33">
        <v>-0.12815149380493995</v>
      </c>
      <c r="F59" s="59">
        <v>1.4427704520202589</v>
      </c>
      <c r="G59" s="33">
        <v>4.5575037236996883</v>
      </c>
      <c r="H59" s="33">
        <v>4.4600421159512864</v>
      </c>
      <c r="I59" s="33">
        <v>4.5218034076461437</v>
      </c>
      <c r="J59" s="33">
        <v>4.415930537519877</v>
      </c>
      <c r="K59" s="33">
        <v>35.65281707753325</v>
      </c>
      <c r="L59" s="33">
        <v>4.4135614238489556</v>
      </c>
      <c r="M59" s="33">
        <v>16.543406866087878</v>
      </c>
      <c r="N59" s="33">
        <v>4.8632909704144778</v>
      </c>
      <c r="O59" s="33">
        <v>5.4638719699166183</v>
      </c>
      <c r="P59" s="33">
        <v>5.2845014099315542</v>
      </c>
      <c r="Q59" s="33">
        <v>32.09187944086154</v>
      </c>
      <c r="R59" s="33">
        <v>30.631135034949626</v>
      </c>
      <c r="S59" s="33">
        <v>1.8478460509715668</v>
      </c>
      <c r="T59" s="33">
        <v>62.358075998024333</v>
      </c>
      <c r="U59" s="18">
        <v>56.066356469192669</v>
      </c>
      <c r="V59" s="33">
        <v>-1.8809753506004556</v>
      </c>
      <c r="W59" s="33">
        <v>-2.7865304800780866</v>
      </c>
      <c r="X59" s="33">
        <v>-0.11852253592679052</v>
      </c>
      <c r="Y59" s="33">
        <v>13.926563144131245</v>
      </c>
      <c r="Z59" s="33">
        <v>20.73107279714317</v>
      </c>
      <c r="AA59" s="33">
        <v>5.420324210756835</v>
      </c>
      <c r="AB59" s="33">
        <v>4.5965201013402295</v>
      </c>
      <c r="AC59" s="33">
        <v>0.99224559327139517</v>
      </c>
      <c r="AD59" s="33">
        <v>4.1778830826279778</v>
      </c>
      <c r="AE59" s="33">
        <v>4.2612221267688257</v>
      </c>
      <c r="AF59" s="33">
        <v>-3.7555837987941576</v>
      </c>
      <c r="AG59" s="33">
        <v>-24.261374122883758</v>
      </c>
      <c r="AH59" s="33">
        <v>-11.069574786190406</v>
      </c>
      <c r="AI59" s="33">
        <v>-0.78849465899372206</v>
      </c>
      <c r="AJ59" s="18">
        <v>4.4574239044047363</v>
      </c>
      <c r="AK59" s="33">
        <v>6.8045096530119222</v>
      </c>
      <c r="AL59" s="33">
        <v>4.6178932566586681</v>
      </c>
      <c r="AM59" s="18">
        <v>4.6213584027471635</v>
      </c>
      <c r="AN59" s="33">
        <v>1.0108923934251277</v>
      </c>
      <c r="AO59" s="45">
        <v>-7.6430595965439601</v>
      </c>
      <c r="AP59" s="18">
        <v>13.607502556759748</v>
      </c>
      <c r="AQ59" s="18">
        <v>28.360043161966587</v>
      </c>
      <c r="AR59" s="18">
        <v>4.5407432500107401</v>
      </c>
      <c r="AS59" s="18">
        <v>57.045027424081511</v>
      </c>
      <c r="AT59" s="33">
        <v>5.8460216356269941</v>
      </c>
      <c r="AU59" s="33">
        <v>2.3478777026508801E-2</v>
      </c>
      <c r="AV59" s="33">
        <v>2.9848750859507556</v>
      </c>
      <c r="AW59" s="33">
        <v>18.604840395218076</v>
      </c>
      <c r="AX59" s="33">
        <v>33.922522936092392</v>
      </c>
      <c r="AY59" s="33">
        <v>-3.6367576936406292</v>
      </c>
      <c r="AZ59" s="33">
        <v>-0.76479515666895637</v>
      </c>
      <c r="BA59" s="33">
        <v>-0.17820069508363012</v>
      </c>
      <c r="BB59" s="33">
        <v>2.6937618418880427</v>
      </c>
      <c r="BC59" s="33">
        <v>5.5781008656979898</v>
      </c>
      <c r="BD59" s="33">
        <v>4.9657635620269316</v>
      </c>
    </row>
    <row r="60" spans="1:56" s="33" customFormat="1" x14ac:dyDescent="0.25">
      <c r="A60" s="35">
        <v>40057</v>
      </c>
      <c r="B60" s="33">
        <v>4.6826522160691084</v>
      </c>
      <c r="C60" s="33">
        <v>4.6754556867443844</v>
      </c>
      <c r="D60" s="33">
        <v>3.4902314867126139</v>
      </c>
      <c r="E60" s="33">
        <v>-0.15804715117588852</v>
      </c>
      <c r="F60" s="59">
        <v>1.7795462352380609</v>
      </c>
      <c r="G60" s="33">
        <v>4.6019101103777897</v>
      </c>
      <c r="H60" s="33">
        <v>4.4991530735355427</v>
      </c>
      <c r="I60" s="33">
        <v>4.5460678870325602</v>
      </c>
      <c r="J60" s="33">
        <v>4.4834645729184457</v>
      </c>
      <c r="K60" s="33">
        <v>34.667889727565878</v>
      </c>
      <c r="L60" s="33">
        <v>4.4289012176605089</v>
      </c>
      <c r="M60" s="33">
        <v>16.723449685117949</v>
      </c>
      <c r="N60" s="33">
        <v>4.8924618897813454</v>
      </c>
      <c r="O60" s="33">
        <v>5.4757179670477063</v>
      </c>
      <c r="P60" s="33">
        <v>5.332201626958061</v>
      </c>
      <c r="Q60" s="33">
        <v>31.677102356249019</v>
      </c>
      <c r="R60" s="33">
        <v>30.856028244346263</v>
      </c>
      <c r="S60" s="33">
        <v>1.4694533968634822</v>
      </c>
      <c r="T60" s="33">
        <v>63.354674096579785</v>
      </c>
      <c r="U60" s="18">
        <v>55.716373439407185</v>
      </c>
      <c r="V60" s="33">
        <v>-2.3675102570332562</v>
      </c>
      <c r="W60" s="33">
        <v>-3.1562265757245411</v>
      </c>
      <c r="X60" s="33">
        <v>-2.6045533447294211E-2</v>
      </c>
      <c r="Y60" s="33">
        <v>15.868815874109274</v>
      </c>
      <c r="Z60" s="33">
        <v>23.132417310419026</v>
      </c>
      <c r="AA60" s="33">
        <v>5.3535294101234889</v>
      </c>
      <c r="AB60" s="33">
        <v>4.5968626778828066</v>
      </c>
      <c r="AC60" s="33">
        <v>0.99441929319884081</v>
      </c>
      <c r="AD60" s="33">
        <v>4.3138474226001087</v>
      </c>
      <c r="AE60" s="33">
        <v>4.3922920619602559</v>
      </c>
      <c r="AF60" s="33">
        <v>-3.3615826480910749</v>
      </c>
      <c r="AG60" s="33">
        <v>-25.059258218458591</v>
      </c>
      <c r="AH60" s="33">
        <v>-11.086985612870555</v>
      </c>
      <c r="AI60" s="33">
        <v>-0.81442589209990424</v>
      </c>
      <c r="AJ60" s="18">
        <v>4.5044841157608051</v>
      </c>
      <c r="AK60" s="33">
        <v>7.2636014363097523</v>
      </c>
      <c r="AL60" s="33">
        <v>4.6120920622443036</v>
      </c>
      <c r="AM60" s="18">
        <v>4.6152143166098858</v>
      </c>
      <c r="AN60" s="33">
        <v>1.0073585860932055</v>
      </c>
      <c r="AO60" s="45">
        <v>-7.6604704232241092</v>
      </c>
      <c r="AP60" s="18">
        <v>13.793938420247887</v>
      </c>
      <c r="AQ60" s="18">
        <v>29.677804580308621</v>
      </c>
      <c r="AR60" s="18">
        <v>4.5575829762551692</v>
      </c>
      <c r="AS60" s="18">
        <v>56.474146457311335</v>
      </c>
      <c r="AT60" s="33">
        <v>5.5972728232085212</v>
      </c>
      <c r="AU60" s="33">
        <v>1.1000116549136463</v>
      </c>
      <c r="AV60" s="33">
        <v>3.4715599730887448</v>
      </c>
      <c r="AW60" s="33">
        <v>19.118780933671577</v>
      </c>
      <c r="AX60" s="33">
        <v>34.247120400764842</v>
      </c>
      <c r="AY60" s="33">
        <v>-3.265285199851979</v>
      </c>
      <c r="AZ60" s="33">
        <v>-0.95237425760073446</v>
      </c>
      <c r="BA60" s="33">
        <v>-0.56838608447460359</v>
      </c>
      <c r="BB60" s="33">
        <v>1.7445248577766415</v>
      </c>
      <c r="BC60" s="33">
        <v>5.1503510342622558</v>
      </c>
      <c r="BD60" s="33">
        <v>5.0472485188281313</v>
      </c>
    </row>
    <row r="61" spans="1:56" s="33" customFormat="1" x14ac:dyDescent="0.25">
      <c r="A61" s="35">
        <v>40148</v>
      </c>
      <c r="B61" s="33">
        <v>4.6791376385249519</v>
      </c>
      <c r="C61" s="33">
        <v>4.6532321722294085</v>
      </c>
      <c r="D61" s="33">
        <v>6.3197105924704511</v>
      </c>
      <c r="E61" s="33">
        <v>3.1425862074335287</v>
      </c>
      <c r="F61" s="59">
        <v>1.9011376673771174</v>
      </c>
      <c r="G61" s="33">
        <v>4.6019795208814624</v>
      </c>
      <c r="H61" s="33">
        <v>4.5709103074124675</v>
      </c>
      <c r="I61" s="33">
        <v>4.5718167490679607</v>
      </c>
      <c r="J61" s="33">
        <v>4.5668495076446805</v>
      </c>
      <c r="K61" s="33">
        <v>33.879787664703485</v>
      </c>
      <c r="L61" s="33">
        <v>4.4417685140466485</v>
      </c>
      <c r="M61" s="33">
        <v>16.869745896038349</v>
      </c>
      <c r="N61" s="33">
        <v>4.9084366805445097</v>
      </c>
      <c r="O61" s="33">
        <v>5.4948935262774246</v>
      </c>
      <c r="P61" s="33">
        <v>5.3483966900461839</v>
      </c>
      <c r="Q61" s="33">
        <v>30.988020042426427</v>
      </c>
      <c r="R61" s="33">
        <v>29.927833804054458</v>
      </c>
      <c r="S61" s="33">
        <v>1.5217958373347404</v>
      </c>
      <c r="T61" s="33">
        <v>64.243011067451661</v>
      </c>
      <c r="U61" s="18">
        <v>55.829742498581538</v>
      </c>
      <c r="V61" s="33">
        <v>0.94497957197068327</v>
      </c>
      <c r="W61" s="33">
        <v>0.16028592124677221</v>
      </c>
      <c r="X61" s="33">
        <v>3.3353504068127426</v>
      </c>
      <c r="Y61" s="33">
        <v>15.858938285663825</v>
      </c>
      <c r="Z61" s="33">
        <v>22.933382528194628</v>
      </c>
      <c r="AA61" s="33">
        <v>5.1658316938790865</v>
      </c>
      <c r="AB61" s="33">
        <v>4.6009894168975061</v>
      </c>
      <c r="AC61" s="33">
        <v>1.0009851175884155</v>
      </c>
      <c r="AD61" s="33">
        <v>4.4066264496636363</v>
      </c>
      <c r="AE61" s="33">
        <v>4.4769302914647771</v>
      </c>
      <c r="AF61" s="33">
        <v>-3.3021134129190206</v>
      </c>
      <c r="AG61" s="33">
        <v>-24.422147372937577</v>
      </c>
      <c r="AH61" s="33">
        <v>-11.107750717708223</v>
      </c>
      <c r="AI61" s="33">
        <v>-0.79371978962047129</v>
      </c>
      <c r="AJ61" s="18">
        <v>4.5169078547238453</v>
      </c>
      <c r="AK61" s="33">
        <v>7.074444242530797</v>
      </c>
      <c r="AL61" s="33">
        <v>4.6155431327584404</v>
      </c>
      <c r="AM61" s="18">
        <v>4.6182508467134875</v>
      </c>
      <c r="AN61" s="33">
        <v>1.0131780482134243</v>
      </c>
      <c r="AO61" s="45">
        <v>-7.6812355280617775</v>
      </c>
      <c r="AP61" s="18">
        <v>13.862680700471437</v>
      </c>
      <c r="AQ61" s="18">
        <v>29.899617013720171</v>
      </c>
      <c r="AR61" s="18">
        <v>4.5743921850823224</v>
      </c>
      <c r="AS61" s="18">
        <v>55.857947054279535</v>
      </c>
      <c r="AT61" s="33">
        <v>5.3625861708146241</v>
      </c>
      <c r="AU61" s="33">
        <v>4.2173056766678263</v>
      </c>
      <c r="AV61" s="33">
        <v>3.2153108116792506</v>
      </c>
      <c r="AW61" s="33">
        <v>19.25761687657883</v>
      </c>
      <c r="AX61" s="33">
        <v>34.611511599788585</v>
      </c>
      <c r="AY61" s="33">
        <v>0.56455530586600566</v>
      </c>
      <c r="AZ61" s="33">
        <v>-0.38967064481290509</v>
      </c>
      <c r="BA61" s="33">
        <v>2.6973133207979338</v>
      </c>
      <c r="BB61" s="33">
        <v>1.743087370119023</v>
      </c>
      <c r="BC61" s="33">
        <v>5.0149248685812768</v>
      </c>
      <c r="BD61" s="33">
        <v>5.0970288271943014</v>
      </c>
    </row>
    <row r="62" spans="1:56" s="33" customFormat="1" x14ac:dyDescent="0.25">
      <c r="A62" s="35">
        <v>40238</v>
      </c>
      <c r="B62" s="33">
        <v>4.6287849337458562</v>
      </c>
      <c r="C62" s="33">
        <v>4.6343553895981175</v>
      </c>
      <c r="D62" s="33">
        <v>7.0327478849004921</v>
      </c>
      <c r="E62" s="33">
        <v>4.0349359031002674</v>
      </c>
      <c r="F62" s="59">
        <v>1.9421465968303409</v>
      </c>
      <c r="G62" s="33">
        <v>4.6031373390367163</v>
      </c>
      <c r="H62" s="33">
        <v>4.5944468504297706</v>
      </c>
      <c r="I62" s="33">
        <v>4.6104933424767189</v>
      </c>
      <c r="J62" s="33">
        <v>4.5855718269376027</v>
      </c>
      <c r="K62" s="33">
        <v>33.468279841957923</v>
      </c>
      <c r="L62" s="33">
        <v>4.4551787118736241</v>
      </c>
      <c r="M62" s="33">
        <v>16.931028252263562</v>
      </c>
      <c r="N62" s="33">
        <v>4.903121452442285</v>
      </c>
      <c r="O62" s="33">
        <v>5.4880503377563246</v>
      </c>
      <c r="P62" s="33">
        <v>5.3721415502845487</v>
      </c>
      <c r="Q62" s="33">
        <v>30.969557523685431</v>
      </c>
      <c r="R62" s="33">
        <v>30.226040215454582</v>
      </c>
      <c r="S62" s="33">
        <v>1.4165571454096082</v>
      </c>
      <c r="T62" s="33">
        <v>64.234825577772412</v>
      </c>
      <c r="U62" s="18">
        <v>56.082565374341605</v>
      </c>
      <c r="V62" s="33">
        <v>1.9917622970401672</v>
      </c>
      <c r="W62" s="33">
        <v>1.0615534736366561</v>
      </c>
      <c r="X62" s="33">
        <v>4.2211584501764321</v>
      </c>
      <c r="Y62" s="33">
        <v>14.509667145026528</v>
      </c>
      <c r="Z62" s="33">
        <v>21.419473384941732</v>
      </c>
      <c r="AA62" s="33">
        <v>5.1887211764038312</v>
      </c>
      <c r="AB62" s="33">
        <v>4.6055676753862382</v>
      </c>
      <c r="AC62" s="33">
        <v>0.99702355509058793</v>
      </c>
      <c r="AD62" s="33">
        <v>4.4480423431323928</v>
      </c>
      <c r="AE62" s="33">
        <v>4.4992611556896911</v>
      </c>
      <c r="AF62" s="33">
        <v>-3.2559115187063474</v>
      </c>
      <c r="AG62" s="33">
        <v>-23.120106199558887</v>
      </c>
      <c r="AH62" s="33">
        <v>-11.123014358540679</v>
      </c>
      <c r="AI62" s="33">
        <v>-0.75140345148566379</v>
      </c>
      <c r="AJ62" s="18">
        <v>4.5973087208348025</v>
      </c>
      <c r="AK62" s="33">
        <v>6.9098062399152047</v>
      </c>
      <c r="AL62" s="33">
        <v>4.6135498617715349</v>
      </c>
      <c r="AM62" s="18">
        <v>4.6146049588899167</v>
      </c>
      <c r="AN62" s="33">
        <v>1.0054525611804566</v>
      </c>
      <c r="AO62" s="45">
        <v>-7.6964991688942348</v>
      </c>
      <c r="AP62" s="18">
        <v>13.916445643681117</v>
      </c>
      <c r="AQ62" s="18">
        <v>30.145638981443092</v>
      </c>
      <c r="AR62" s="18">
        <v>4.5913692815782037</v>
      </c>
      <c r="AS62" s="18">
        <v>55.923532091401007</v>
      </c>
      <c r="AT62" s="33">
        <v>5.3538947251821734</v>
      </c>
      <c r="AU62" s="33">
        <v>5.9670559954093427</v>
      </c>
      <c r="AV62" s="33">
        <v>4.2043435632871828</v>
      </c>
      <c r="AW62" s="33">
        <v>18.854083820871931</v>
      </c>
      <c r="AX62" s="33">
        <v>33.846672953863397</v>
      </c>
      <c r="AY62" s="33">
        <v>1.5195522467720097</v>
      </c>
      <c r="AZ62" s="33">
        <v>-0.15882561638369019</v>
      </c>
      <c r="BA62" s="33">
        <v>3.6338538340735971</v>
      </c>
      <c r="BB62" s="33">
        <v>1.955475970917897</v>
      </c>
      <c r="BC62" s="33">
        <v>5.0207910493929324</v>
      </c>
      <c r="BD62" s="33">
        <v>5.1426784273853139</v>
      </c>
    </row>
    <row r="63" spans="1:56" s="33" customFormat="1" x14ac:dyDescent="0.25">
      <c r="A63" s="35">
        <v>40330</v>
      </c>
      <c r="B63" s="33">
        <v>4.6159507176375705</v>
      </c>
      <c r="C63" s="33">
        <v>4.630767235148137</v>
      </c>
      <c r="D63" s="33">
        <v>5.9546756962439495</v>
      </c>
      <c r="E63" s="33">
        <v>2.8952136754195057</v>
      </c>
      <c r="F63" s="59">
        <v>1.5646473575690267</v>
      </c>
      <c r="G63" s="33">
        <v>4.5958145143420079</v>
      </c>
      <c r="H63" s="33">
        <v>4.6103569661024499</v>
      </c>
      <c r="I63" s="33">
        <v>4.6096052930976779</v>
      </c>
      <c r="J63" s="33">
        <v>4.5976673199590445</v>
      </c>
      <c r="K63" s="33">
        <v>33.823417598416036</v>
      </c>
      <c r="L63" s="33">
        <v>4.4680577193672484</v>
      </c>
      <c r="M63" s="33">
        <v>16.959409468451412</v>
      </c>
      <c r="N63" s="33">
        <v>4.9023090322545553</v>
      </c>
      <c r="O63" s="33">
        <v>5.5016258976882151</v>
      </c>
      <c r="P63" s="33">
        <v>5.3612054745314275</v>
      </c>
      <c r="Q63" s="33">
        <v>31.075976393475386</v>
      </c>
      <c r="R63" s="33">
        <v>30.155261556774537</v>
      </c>
      <c r="S63" s="33">
        <v>1.4359486079733419</v>
      </c>
      <c r="T63" s="33">
        <v>63.891041942725678</v>
      </c>
      <c r="U63" s="18">
        <v>55.653506092406666</v>
      </c>
      <c r="V63" s="33">
        <v>0.9375584282080407</v>
      </c>
      <c r="W63" s="33">
        <v>0.11785276287570312</v>
      </c>
      <c r="X63" s="33">
        <v>3.1195615111069719</v>
      </c>
      <c r="Y63" s="33">
        <v>14.241779413902854</v>
      </c>
      <c r="Z63" s="33">
        <v>21.037428249108686</v>
      </c>
      <c r="AA63" s="33">
        <v>5.2211041333171897</v>
      </c>
      <c r="AB63" s="33">
        <v>4.6031158631211593</v>
      </c>
      <c r="AC63" s="33">
        <v>0.99698553087081987</v>
      </c>
      <c r="AD63" s="33">
        <v>4.4007500843070151</v>
      </c>
      <c r="AE63" s="33">
        <v>4.525610135756474</v>
      </c>
      <c r="AF63" s="33">
        <v>-3.3158953420403856</v>
      </c>
      <c r="AG63" s="33">
        <v>-22.808665019771681</v>
      </c>
      <c r="AH63" s="33">
        <v>-11.161793494728609</v>
      </c>
      <c r="AI63" s="33">
        <v>-0.74128161314257957</v>
      </c>
      <c r="AJ63" s="18">
        <v>4.5863899061215738</v>
      </c>
      <c r="AK63" s="33">
        <v>6.7956488352058297</v>
      </c>
      <c r="AL63" s="33">
        <v>4.6066604833926217</v>
      </c>
      <c r="AM63" s="18">
        <v>4.6069514558079083</v>
      </c>
      <c r="AN63" s="33">
        <v>1.0004400099896835</v>
      </c>
      <c r="AO63" s="45">
        <v>-7.7352783050821632</v>
      </c>
      <c r="AP63" s="18">
        <v>13.945217262451177</v>
      </c>
      <c r="AQ63" s="18">
        <v>29.364747055061375</v>
      </c>
      <c r="AR63" s="18">
        <v>4.6006779692475952</v>
      </c>
      <c r="AS63" s="18">
        <v>55.819456598943397</v>
      </c>
      <c r="AT63" s="33">
        <v>5.3419751632176942</v>
      </c>
      <c r="AU63" s="33">
        <v>4.7134688701347516</v>
      </c>
      <c r="AV63" s="33">
        <v>3.8288594729539493</v>
      </c>
      <c r="AW63" s="33">
        <v>18.558092280539029</v>
      </c>
      <c r="AX63" s="33">
        <v>33.801247940057252</v>
      </c>
      <c r="AY63" s="33">
        <v>0.51454384825665023</v>
      </c>
      <c r="AZ63" s="33">
        <v>-0.32373528364564724</v>
      </c>
      <c r="BA63" s="33">
        <v>2.6037934875062896</v>
      </c>
      <c r="BB63" s="33">
        <v>1.7655143556039921</v>
      </c>
      <c r="BC63" s="33">
        <v>5.0296144552376294</v>
      </c>
      <c r="BD63" s="33">
        <v>5.1668239265830609</v>
      </c>
    </row>
    <row r="64" spans="1:56" s="33" customFormat="1" x14ac:dyDescent="0.25">
      <c r="A64" s="35">
        <v>40422</v>
      </c>
      <c r="B64" s="33">
        <v>4.5656831665973963</v>
      </c>
      <c r="C64" s="33">
        <v>4.5687566271291224</v>
      </c>
      <c r="D64" s="33">
        <v>4.9741146034094408</v>
      </c>
      <c r="E64" s="33">
        <v>2.0491914776113229</v>
      </c>
      <c r="F64" s="59">
        <v>1.1899603924560687</v>
      </c>
      <c r="G64" s="33">
        <v>4.6164179666648648</v>
      </c>
      <c r="H64" s="33">
        <v>4.5960522371938977</v>
      </c>
      <c r="I64" s="33">
        <v>4.5824566233025923</v>
      </c>
      <c r="J64" s="33">
        <v>4.5841682777283159</v>
      </c>
      <c r="K64" s="33">
        <v>34.274082787615392</v>
      </c>
      <c r="L64" s="33">
        <v>4.4791716115457652</v>
      </c>
      <c r="M64" s="33">
        <v>16.914417027000283</v>
      </c>
      <c r="N64" s="33">
        <v>4.8721429272569177</v>
      </c>
      <c r="O64" s="33">
        <v>5.5217873503340478</v>
      </c>
      <c r="P64" s="33">
        <v>5.2573593863777219</v>
      </c>
      <c r="Q64" s="33">
        <v>32.352677726210707</v>
      </c>
      <c r="R64" s="33">
        <v>29.68810275245502</v>
      </c>
      <c r="S64" s="33">
        <v>1.3505750264612588</v>
      </c>
      <c r="T64" s="33">
        <v>63.387128789498739</v>
      </c>
      <c r="U64" s="18">
        <v>57.429871048684824</v>
      </c>
      <c r="V64" s="33">
        <v>-2.4706189255163657E-2</v>
      </c>
      <c r="W64" s="33">
        <v>-0.82951443227283761</v>
      </c>
      <c r="X64" s="33">
        <v>2.2370033343182993</v>
      </c>
      <c r="Y64" s="33">
        <v>13.957606955225843</v>
      </c>
      <c r="Z64" s="33">
        <v>22.37696676668433</v>
      </c>
      <c r="AA64" s="33">
        <v>5.3385890589438763</v>
      </c>
      <c r="AB64" s="33">
        <v>4.608654150560036</v>
      </c>
      <c r="AC64" s="33">
        <v>1.0048290886125617</v>
      </c>
      <c r="AD64" s="33">
        <v>4.4002639697027366</v>
      </c>
      <c r="AE64" s="33">
        <v>4.4913759610986697</v>
      </c>
      <c r="AF64" s="33">
        <v>-3.2280831764068894</v>
      </c>
      <c r="AG64" s="33">
        <v>-23.088078237434605</v>
      </c>
      <c r="AH64" s="33">
        <v>-11.21335629871022</v>
      </c>
      <c r="AI64" s="33">
        <v>-0.75036254271662473</v>
      </c>
      <c r="AJ64" s="18">
        <v>4.605518050045144</v>
      </c>
      <c r="AK64" s="33">
        <v>8.4193598114584844</v>
      </c>
      <c r="AL64" s="33">
        <v>4.6076763624708805</v>
      </c>
      <c r="AM64" s="18">
        <v>4.6074994539439666</v>
      </c>
      <c r="AN64" s="33">
        <v>1.003595161950475</v>
      </c>
      <c r="AO64" s="45">
        <v>-7.7868411090637757</v>
      </c>
      <c r="AP64" s="18">
        <v>13.958508148387889</v>
      </c>
      <c r="AQ64" s="18">
        <v>26.127323198938544</v>
      </c>
      <c r="AR64" s="18">
        <v>4.6043457101029235</v>
      </c>
      <c r="AS64" s="18">
        <v>56.249194796353976</v>
      </c>
      <c r="AT64" s="33">
        <v>5.1940505287008198</v>
      </c>
      <c r="AU64" s="33">
        <v>3.8404830450143201</v>
      </c>
      <c r="AV64" s="33">
        <v>3.6036201013264657</v>
      </c>
      <c r="AW64" s="33">
        <v>17.790164626918884</v>
      </c>
      <c r="AX64" s="33">
        <v>34.071362955738579</v>
      </c>
      <c r="AY64" s="33">
        <v>-0.11685920709569933</v>
      </c>
      <c r="AZ64" s="33">
        <v>-0.33251218497885104</v>
      </c>
      <c r="BA64" s="33">
        <v>1.6851104898739977</v>
      </c>
      <c r="BB64" s="33">
        <v>1.469457511990846</v>
      </c>
      <c r="BC64" s="33">
        <v>4.8501342915630392</v>
      </c>
      <c r="BD64" s="33">
        <v>5.1446080331771409</v>
      </c>
    </row>
    <row r="65" spans="1:56" s="33" customFormat="1" x14ac:dyDescent="0.25">
      <c r="A65" s="35">
        <v>40513</v>
      </c>
      <c r="B65" s="33">
        <v>4.6109591370268257</v>
      </c>
      <c r="C65" s="33">
        <v>4.5874256403682807</v>
      </c>
      <c r="D65" s="33">
        <v>4.2070942241625442</v>
      </c>
      <c r="E65" s="33">
        <v>1.6931393229509983</v>
      </c>
      <c r="F65" s="59">
        <v>0.74722205984796286</v>
      </c>
      <c r="G65" s="33">
        <v>4.6060457491628215</v>
      </c>
      <c r="H65" s="33">
        <v>4.6480496291302398</v>
      </c>
      <c r="I65" s="33">
        <v>4.6450328810929911</v>
      </c>
      <c r="J65" s="33">
        <v>4.6517343062832257</v>
      </c>
      <c r="K65" s="33">
        <v>34.575748534330089</v>
      </c>
      <c r="L65" s="33">
        <v>4.492706726265455</v>
      </c>
      <c r="M65" s="33">
        <v>16.892752768420536</v>
      </c>
      <c r="N65" s="33">
        <v>4.8661035570620355</v>
      </c>
      <c r="O65" s="33">
        <v>5.5337485568749276</v>
      </c>
      <c r="P65" s="33">
        <v>5.371953281700276</v>
      </c>
      <c r="Q65" s="33">
        <v>33.634330372413743</v>
      </c>
      <c r="R65" s="33">
        <v>29.533425750047449</v>
      </c>
      <c r="S65" s="33">
        <v>1.3712258429453366</v>
      </c>
      <c r="T65" s="33">
        <v>62.86414577509759</v>
      </c>
      <c r="U65" s="18">
        <v>57.509065666627244</v>
      </c>
      <c r="V65" s="33">
        <v>-0.41460774792549948</v>
      </c>
      <c r="W65" s="33">
        <v>-1.240779811865278</v>
      </c>
      <c r="X65" s="33">
        <v>1.9174820631791434</v>
      </c>
      <c r="Y65" s="33">
        <v>13.802693447014317</v>
      </c>
      <c r="Z65" s="33">
        <v>22.583531179562648</v>
      </c>
      <c r="AA65" s="33">
        <v>5.3455585396927807</v>
      </c>
      <c r="AB65" s="33">
        <v>4.6033659290496445</v>
      </c>
      <c r="AC65" s="33">
        <v>1.0010721446614059</v>
      </c>
      <c r="AD65" s="33">
        <v>4.5067384469063567</v>
      </c>
      <c r="AE65" s="33">
        <v>4.6110431888538024</v>
      </c>
      <c r="AF65" s="33">
        <v>-3.2717925961322787</v>
      </c>
      <c r="AG65" s="33">
        <v>-23.093527946212795</v>
      </c>
      <c r="AH65" s="33">
        <v>-11.241255647243268</v>
      </c>
      <c r="AI65" s="33">
        <v>-0.75053965825191593</v>
      </c>
      <c r="AJ65" s="18">
        <v>4.6313380944296973</v>
      </c>
      <c r="AK65" s="33">
        <v>8.7808377325483331</v>
      </c>
      <c r="AL65" s="33">
        <v>4.5926768567792893</v>
      </c>
      <c r="AM65" s="18">
        <v>4.5920049445180249</v>
      </c>
      <c r="AN65" s="33">
        <v>0.99078586557191617</v>
      </c>
      <c r="AO65" s="45">
        <v>-7.8147404575968222</v>
      </c>
      <c r="AP65" s="18">
        <v>13.959675139146816</v>
      </c>
      <c r="AQ65" s="18">
        <v>28.862979346769656</v>
      </c>
      <c r="AR65" s="18">
        <v>4.6053530242701202</v>
      </c>
      <c r="AS65" s="18">
        <v>56.670077886343186</v>
      </c>
      <c r="AT65" s="33">
        <v>5.0552226732396424</v>
      </c>
      <c r="AU65" s="33">
        <v>3.6014234504215592</v>
      </c>
      <c r="AV65" s="33">
        <v>3.0244479119805101</v>
      </c>
      <c r="AW65" s="33">
        <v>17.403190653578651</v>
      </c>
      <c r="AX65" s="33">
        <v>33.931699047056348</v>
      </c>
      <c r="AY65" s="33">
        <v>-0.19471508487898281</v>
      </c>
      <c r="AZ65" s="33">
        <v>-0.7381371654567207</v>
      </c>
      <c r="BA65" s="33">
        <v>1.3736794191676949</v>
      </c>
      <c r="BB65" s="33">
        <v>0.83025733858995698</v>
      </c>
      <c r="BC65" s="33">
        <v>4.6782567275682636</v>
      </c>
      <c r="BD65" s="33">
        <v>5.1978602862924559</v>
      </c>
    </row>
    <row r="66" spans="1:56" s="33" customFormat="1" x14ac:dyDescent="0.25">
      <c r="A66" s="35">
        <v>40603</v>
      </c>
      <c r="B66" s="33">
        <v>4.6189029650372104</v>
      </c>
      <c r="C66" s="33">
        <v>4.5874940641256874</v>
      </c>
      <c r="D66" s="33">
        <v>5.8869229554549873</v>
      </c>
      <c r="E66" s="33">
        <v>2.0792643737737371</v>
      </c>
      <c r="F66" s="59">
        <v>0.24961008024453335</v>
      </c>
      <c r="G66" s="33">
        <v>4.5837475155521421</v>
      </c>
      <c r="H66" s="33">
        <v>4.7027918852887014</v>
      </c>
      <c r="I66" s="33">
        <v>4.7162084776610298</v>
      </c>
      <c r="J66" s="33">
        <v>4.7245630283213664</v>
      </c>
      <c r="K66" s="33">
        <v>35.332470180257495</v>
      </c>
      <c r="L66" s="33">
        <v>4.5058578400409139</v>
      </c>
      <c r="M66" s="33">
        <v>16.920640470838759</v>
      </c>
      <c r="N66" s="33">
        <v>4.8478856930457344</v>
      </c>
      <c r="O66" s="33">
        <v>5.5497482585496609</v>
      </c>
      <c r="P66" s="33">
        <v>5.3594231619910886</v>
      </c>
      <c r="Q66" s="33">
        <v>34.060589883113401</v>
      </c>
      <c r="R66" s="33">
        <v>30.000120146875936</v>
      </c>
      <c r="S66" s="33">
        <v>1.3115876510244902</v>
      </c>
      <c r="T66" s="33">
        <v>62.377953226996539</v>
      </c>
      <c r="U66" s="18">
        <v>56.102084472047409</v>
      </c>
      <c r="V66" s="33">
        <v>4.8555442205611143E-2</v>
      </c>
      <c r="W66" s="33">
        <v>-0.82501211238290573</v>
      </c>
      <c r="X66" s="33">
        <v>2.2902322511072604</v>
      </c>
      <c r="Y66" s="33">
        <v>13.36342040533631</v>
      </c>
      <c r="Z66" s="33">
        <v>22.775280646089602</v>
      </c>
      <c r="AA66" s="33">
        <v>5.4562695158907255</v>
      </c>
      <c r="AB66" s="33">
        <v>4.5955182115329007</v>
      </c>
      <c r="AC66" s="33">
        <v>0.98445290210783742</v>
      </c>
      <c r="AD66" s="33">
        <v>4.6346006007402236</v>
      </c>
      <c r="AE66" s="33">
        <v>4.7882522616243621</v>
      </c>
      <c r="AF66" s="33">
        <v>-3.1932661255144232</v>
      </c>
      <c r="AG66" s="33">
        <v>-22.811542209038066</v>
      </c>
      <c r="AH66" s="33">
        <v>-11.256554379395798</v>
      </c>
      <c r="AI66" s="33">
        <v>-0.74137512179373721</v>
      </c>
      <c r="AJ66" s="18">
        <v>4.6876544353339362</v>
      </c>
      <c r="AK66" s="33">
        <v>9.4118602407532954</v>
      </c>
      <c r="AL66" s="33">
        <v>4.5710120646954602</v>
      </c>
      <c r="AM66" s="18">
        <v>4.5695612786007089</v>
      </c>
      <c r="AN66" s="33">
        <v>0.96443654760095965</v>
      </c>
      <c r="AO66" s="45">
        <v>-7.8300391897493533</v>
      </c>
      <c r="AP66" s="18">
        <v>13.91510201477104</v>
      </c>
      <c r="AQ66" s="18">
        <v>27.898517957525758</v>
      </c>
      <c r="AR66" s="18">
        <v>4.6003992869530341</v>
      </c>
      <c r="AS66" s="18">
        <v>56.666215169685529</v>
      </c>
      <c r="AT66" s="33">
        <v>5.0147210239996003</v>
      </c>
      <c r="AU66" s="33">
        <v>4.0417289828258429</v>
      </c>
      <c r="AV66" s="33">
        <v>3.4521856778934934</v>
      </c>
      <c r="AW66" s="33">
        <v>16.716281071060372</v>
      </c>
      <c r="AX66" s="33">
        <v>33.74240119465253</v>
      </c>
      <c r="AY66" s="33">
        <v>0.3093602148781821</v>
      </c>
      <c r="AZ66" s="33">
        <v>-0.25799554333573449</v>
      </c>
      <c r="BA66" s="33">
        <v>1.8155013466932268</v>
      </c>
      <c r="BB66" s="33">
        <v>1.2481455884793102</v>
      </c>
      <c r="BC66" s="33">
        <v>4.7459636613674894</v>
      </c>
      <c r="BD66" s="33">
        <v>5.288236780397658</v>
      </c>
    </row>
    <row r="67" spans="1:56" s="33" customFormat="1" x14ac:dyDescent="0.25">
      <c r="A67" s="35">
        <v>40695</v>
      </c>
      <c r="B67" s="33">
        <v>4.5981583243252135</v>
      </c>
      <c r="C67" s="33">
        <v>4.5539312528121867</v>
      </c>
      <c r="D67" s="33">
        <v>7.9194350784450478</v>
      </c>
      <c r="E67" s="33">
        <v>3.8730363376478838</v>
      </c>
      <c r="F67" s="59">
        <v>0.84910061038128148</v>
      </c>
      <c r="G67" s="33">
        <v>4.5771410172864009</v>
      </c>
      <c r="H67" s="33">
        <v>4.7767695339505662</v>
      </c>
      <c r="I67" s="33">
        <v>4.7749037195381758</v>
      </c>
      <c r="J67" s="33">
        <v>4.8251198324696816</v>
      </c>
      <c r="K67" s="33">
        <v>36.178001224803864</v>
      </c>
      <c r="L67" s="33">
        <v>4.5225050062355665</v>
      </c>
      <c r="M67" s="33">
        <v>16.947525265403272</v>
      </c>
      <c r="N67" s="33">
        <v>4.8525823634170209</v>
      </c>
      <c r="O67" s="33">
        <v>5.5504404733866206</v>
      </c>
      <c r="P67" s="33">
        <v>5.3898890017854484</v>
      </c>
      <c r="Q67" s="33">
        <v>34.8263201312799</v>
      </c>
      <c r="R67" s="33">
        <v>29.845255541881883</v>
      </c>
      <c r="S67" s="33">
        <v>1.1772604471185972</v>
      </c>
      <c r="T67" s="33">
        <v>61.496735688021296</v>
      </c>
      <c r="U67" s="18">
        <v>56.168911618638674</v>
      </c>
      <c r="V67" s="33">
        <v>1.960920847314418</v>
      </c>
      <c r="W67" s="33">
        <v>0.94114068599026046</v>
      </c>
      <c r="X67" s="33">
        <v>4.0635192141762255</v>
      </c>
      <c r="Y67" s="33">
        <v>12.63761539150341</v>
      </c>
      <c r="Z67" s="33">
        <v>21.953626177323844</v>
      </c>
      <c r="AA67" s="33">
        <v>5.562683080227365</v>
      </c>
      <c r="AB67" s="33">
        <v>4.591774925556793</v>
      </c>
      <c r="AC67" s="33">
        <v>0.98259322474402022</v>
      </c>
      <c r="AD67" s="33">
        <v>4.7787237168611885</v>
      </c>
      <c r="AE67" s="33">
        <v>4.8801242445022739</v>
      </c>
      <c r="AF67" s="33">
        <v>-3.0169177187253662</v>
      </c>
      <c r="AG67" s="33">
        <v>-22.305214111683792</v>
      </c>
      <c r="AH67" s="33">
        <v>-11.274799269608147</v>
      </c>
      <c r="AI67" s="33">
        <v>-0.72491945862972329</v>
      </c>
      <c r="AJ67" s="18">
        <v>4.7229552261420924</v>
      </c>
      <c r="AK67" s="33">
        <v>9.3160107858204366</v>
      </c>
      <c r="AL67" s="33">
        <v>4.5623656222495006</v>
      </c>
      <c r="AM67" s="18">
        <v>4.5601778312534869</v>
      </c>
      <c r="AN67" s="33">
        <v>0.95786095608476074</v>
      </c>
      <c r="AO67" s="45">
        <v>-7.8482840799617026</v>
      </c>
      <c r="AP67" s="18">
        <v>13.923174582447654</v>
      </c>
      <c r="AQ67" s="18">
        <v>28.071320077324664</v>
      </c>
      <c r="AR67" s="18">
        <v>4.595697663207698</v>
      </c>
      <c r="AS67" s="18">
        <v>56.786494235329812</v>
      </c>
      <c r="AT67" s="33">
        <v>4.9966514909942203</v>
      </c>
      <c r="AU67" s="33">
        <v>5.3335088183341544</v>
      </c>
      <c r="AV67" s="33">
        <v>3.6904149437818612</v>
      </c>
      <c r="AW67" s="33">
        <v>16.399494166459526</v>
      </c>
      <c r="AX67" s="33">
        <v>32.948115884415358</v>
      </c>
      <c r="AY67" s="33">
        <v>2.4726351255163181</v>
      </c>
      <c r="AZ67" s="33">
        <v>0.88312137152561676</v>
      </c>
      <c r="BA67" s="33">
        <v>3.9518053996865921</v>
      </c>
      <c r="BB67" s="33">
        <v>2.3622916456958909</v>
      </c>
      <c r="BC67" s="33">
        <v>4.6414764491543119</v>
      </c>
      <c r="BD67" s="33">
        <v>5.3130125510270707</v>
      </c>
    </row>
    <row r="68" spans="1:56" s="33" customFormat="1" x14ac:dyDescent="0.25">
      <c r="A68" s="35">
        <v>40787</v>
      </c>
      <c r="B68" s="33">
        <v>4.5927554812865932</v>
      </c>
      <c r="C68" s="33">
        <v>4.5501318073252115</v>
      </c>
      <c r="D68" s="33">
        <v>8.3933515266634053</v>
      </c>
      <c r="E68" s="33">
        <v>4.2331138768687326</v>
      </c>
      <c r="F68" s="59">
        <v>0.92891709813254231</v>
      </c>
      <c r="G68" s="33">
        <v>4.568148174175497</v>
      </c>
      <c r="H68" s="33">
        <v>4.7516661304199692</v>
      </c>
      <c r="I68" s="33">
        <v>4.7563431467949693</v>
      </c>
      <c r="J68" s="33">
        <v>4.7904989498395185</v>
      </c>
      <c r="K68" s="33">
        <v>36.848016739140022</v>
      </c>
      <c r="L68" s="33">
        <v>4.5399257968659494</v>
      </c>
      <c r="M68" s="33">
        <v>17.009509831453691</v>
      </c>
      <c r="N68" s="33">
        <v>4.9000307237064229</v>
      </c>
      <c r="O68" s="33">
        <v>5.563624549763202</v>
      </c>
      <c r="P68" s="33">
        <v>5.5001992082105868</v>
      </c>
      <c r="Q68" s="33">
        <v>35.464087774799317</v>
      </c>
      <c r="R68" s="33">
        <v>29.725382790457399</v>
      </c>
      <c r="S68" s="33">
        <v>1.1788443072874482</v>
      </c>
      <c r="T68" s="33">
        <v>60.763990327401054</v>
      </c>
      <c r="U68" s="18">
        <v>55.754994261237378</v>
      </c>
      <c r="V68" s="33">
        <v>2.5841671721197557</v>
      </c>
      <c r="W68" s="33">
        <v>1.375951308429757</v>
      </c>
      <c r="X68" s="33">
        <v>4.4534442809462167</v>
      </c>
      <c r="Y68" s="33">
        <v>12.692112700464325</v>
      </c>
      <c r="Z68" s="33">
        <v>22.049391720646813</v>
      </c>
      <c r="AA68" s="33">
        <v>5.6273615073547534</v>
      </c>
      <c r="AB68" s="33">
        <v>4.5813666444077503</v>
      </c>
      <c r="AC68" s="33">
        <v>0.97439544534121858</v>
      </c>
      <c r="AD68" s="33">
        <v>4.6904811455889286</v>
      </c>
      <c r="AE68" s="33">
        <v>4.8308853523573951</v>
      </c>
      <c r="AF68" s="33">
        <v>-3.0299117629956243</v>
      </c>
      <c r="AG68" s="33">
        <v>-22.290526418407012</v>
      </c>
      <c r="AH68" s="33">
        <v>-11.307334827252586</v>
      </c>
      <c r="AI68" s="33">
        <v>-0.72444210859822789</v>
      </c>
      <c r="AJ68" s="18">
        <v>4.7272602330803348</v>
      </c>
      <c r="AK68" s="33">
        <v>9.3572790201824887</v>
      </c>
      <c r="AL68" s="33">
        <v>4.5424631008536922</v>
      </c>
      <c r="AM68" s="18">
        <v>4.5399072433908092</v>
      </c>
      <c r="AN68" s="33">
        <v>0.94098161180782658</v>
      </c>
      <c r="AO68" s="45">
        <v>-7.8808196376061401</v>
      </c>
      <c r="AP68" s="18">
        <v>13.898015319624168</v>
      </c>
      <c r="AQ68" s="18">
        <v>30.512424320737136</v>
      </c>
      <c r="AR68" s="18">
        <v>4.5836811635299659</v>
      </c>
      <c r="AS68" s="18">
        <v>56.370502040442105</v>
      </c>
      <c r="AT68" s="33">
        <v>5.1673703543698233</v>
      </c>
      <c r="AU68" s="33">
        <v>5.3150902067728989</v>
      </c>
      <c r="AV68" s="33">
        <v>3.4252413942303273</v>
      </c>
      <c r="AW68" s="33">
        <v>16.774857622989806</v>
      </c>
      <c r="AX68" s="33">
        <v>32.554345160164971</v>
      </c>
      <c r="AY68" s="33">
        <v>2.6918393817674207</v>
      </c>
      <c r="AZ68" s="33">
        <v>0.84622550130159691</v>
      </c>
      <c r="BA68" s="33">
        <v>4.4463678967307185</v>
      </c>
      <c r="BB68" s="33">
        <v>2.6007540162648946</v>
      </c>
      <c r="BC68" s="33">
        <v>4.9653613800610579</v>
      </c>
      <c r="BD68" s="33">
        <v>5.2891447378368195</v>
      </c>
    </row>
    <row r="69" spans="1:56" s="33" customFormat="1" x14ac:dyDescent="0.25">
      <c r="A69" s="35">
        <v>40878</v>
      </c>
      <c r="B69" s="33">
        <v>4.6345892055127536</v>
      </c>
      <c r="C69" s="33">
        <v>4.6105900543980924</v>
      </c>
      <c r="D69" s="33">
        <v>7.9237783788673299</v>
      </c>
      <c r="E69" s="33">
        <v>3.856132642813459</v>
      </c>
      <c r="F69" s="59">
        <v>1.0311341073051095</v>
      </c>
      <c r="G69" s="33">
        <v>4.5645118354706433</v>
      </c>
      <c r="H69" s="33">
        <v>4.7655571182636427</v>
      </c>
      <c r="I69" s="33">
        <v>4.8047368012546361</v>
      </c>
      <c r="J69" s="33">
        <v>4.8196029601798269</v>
      </c>
      <c r="K69" s="33">
        <v>37.691125691616421</v>
      </c>
      <c r="L69" s="33">
        <v>4.5554651034084248</v>
      </c>
      <c r="M69" s="33">
        <v>17.021858949933169</v>
      </c>
      <c r="N69" s="33">
        <v>4.9672521436761148</v>
      </c>
      <c r="O69" s="33">
        <v>5.5764441908215607</v>
      </c>
      <c r="P69" s="33">
        <v>5.4457139915445572</v>
      </c>
      <c r="Q69" s="33">
        <v>35.903246233298859</v>
      </c>
      <c r="R69" s="33">
        <v>29.029941063983401</v>
      </c>
      <c r="S69" s="33">
        <v>1.2003408784863774</v>
      </c>
      <c r="T69" s="33">
        <v>60.432256422163256</v>
      </c>
      <c r="U69" s="18">
        <v>56.019134301179953</v>
      </c>
      <c r="V69" s="33">
        <v>2.1476488328037835</v>
      </c>
      <c r="W69" s="33">
        <v>1.1209503753861094</v>
      </c>
      <c r="X69" s="33">
        <v>4.0327505911500694</v>
      </c>
      <c r="Y69" s="33">
        <v>12.676498293809995</v>
      </c>
      <c r="Z69" s="33">
        <v>22.562587902602029</v>
      </c>
      <c r="AA69" s="33">
        <v>5.6489232994642222</v>
      </c>
      <c r="AB69" s="33">
        <v>4.5845171537837333</v>
      </c>
      <c r="AC69" s="33">
        <v>0.98021982562265098</v>
      </c>
      <c r="AD69" s="33">
        <v>4.7553593406262404</v>
      </c>
      <c r="AE69" s="33">
        <v>4.7986523459202175</v>
      </c>
      <c r="AF69" s="33">
        <v>-3.2513374232999945</v>
      </c>
      <c r="AG69" s="33">
        <v>-22.573214143743805</v>
      </c>
      <c r="AH69" s="33">
        <v>-11.341058736359161</v>
      </c>
      <c r="AI69" s="33">
        <v>-0.7336294596716737</v>
      </c>
      <c r="AJ69" s="18">
        <v>4.740619500392528</v>
      </c>
      <c r="AK69" s="33">
        <v>9.886089608792032</v>
      </c>
      <c r="AL69" s="33">
        <v>4.5478883592796553</v>
      </c>
      <c r="AM69" s="18">
        <v>4.5449192863682573</v>
      </c>
      <c r="AN69" s="33">
        <v>0.9480771030331403</v>
      </c>
      <c r="AO69" s="45">
        <v>-7.9145435467127152</v>
      </c>
      <c r="AP69" s="18">
        <v>13.898204572410119</v>
      </c>
      <c r="AQ69" s="18">
        <v>28.250486684659361</v>
      </c>
      <c r="AR69" s="18">
        <v>4.5733770298156138</v>
      </c>
      <c r="AS69" s="18">
        <v>56.010887174087678</v>
      </c>
      <c r="AT69" s="33">
        <v>5.2836724112361511</v>
      </c>
      <c r="AU69" s="33">
        <v>4.887587728795717</v>
      </c>
      <c r="AV69" s="33">
        <v>3.8984948980034906</v>
      </c>
      <c r="AW69" s="33">
        <v>17.51679963257315</v>
      </c>
      <c r="AX69" s="33">
        <v>32.187914982171179</v>
      </c>
      <c r="AY69" s="33">
        <v>1.8094871053650672</v>
      </c>
      <c r="AZ69" s="33">
        <v>0.83649334468642522</v>
      </c>
      <c r="BA69" s="33">
        <v>3.7804106262885884</v>
      </c>
      <c r="BB69" s="33">
        <v>2.8074168656099463</v>
      </c>
      <c r="BC69" s="33">
        <v>5.0862617318449637</v>
      </c>
      <c r="BD69" s="33">
        <v>5.2756765674540649</v>
      </c>
    </row>
    <row r="70" spans="1:56" s="33" customFormat="1" x14ac:dyDescent="0.25">
      <c r="A70" s="35">
        <v>40969</v>
      </c>
      <c r="B70" s="33">
        <v>4.5724673741021107</v>
      </c>
      <c r="C70" s="33">
        <v>4.5388695479980052</v>
      </c>
      <c r="D70" s="33">
        <v>8.7438177309062226</v>
      </c>
      <c r="E70" s="33">
        <v>4.1250806371491144</v>
      </c>
      <c r="F70" s="59">
        <v>1.6962180968279839</v>
      </c>
      <c r="G70" s="33">
        <v>4.5634855323229431</v>
      </c>
      <c r="H70" s="33">
        <v>4.7873595144539305</v>
      </c>
      <c r="I70" s="33">
        <v>4.7854772622203861</v>
      </c>
      <c r="J70" s="33">
        <v>4.862616432036944</v>
      </c>
      <c r="K70" s="33">
        <v>38.162469037028593</v>
      </c>
      <c r="L70" s="33">
        <v>4.5670583210936204</v>
      </c>
      <c r="M70" s="33">
        <v>16.955858770939646</v>
      </c>
      <c r="N70" s="33">
        <v>4.9914673677017642</v>
      </c>
      <c r="O70" s="33">
        <v>5.5847329393937875</v>
      </c>
      <c r="P70" s="33">
        <v>5.45136336073557</v>
      </c>
      <c r="Q70" s="33">
        <v>36.027952513693734</v>
      </c>
      <c r="R70" s="33">
        <v>29.591555359539541</v>
      </c>
      <c r="S70" s="33">
        <v>1.0834756578962843</v>
      </c>
      <c r="T70" s="33">
        <v>60.091230173038255</v>
      </c>
      <c r="U70" s="18">
        <v>56.69068265167256</v>
      </c>
      <c r="V70" s="33">
        <v>2.182420335703239</v>
      </c>
      <c r="W70" s="33">
        <v>1.2854237138610669</v>
      </c>
      <c r="X70" s="33">
        <v>4.1794644940632342</v>
      </c>
      <c r="Y70" s="33">
        <v>12.634419454469063</v>
      </c>
      <c r="Z70" s="33">
        <v>22.076895959846883</v>
      </c>
      <c r="AA70" s="33">
        <v>5.6289128629316547</v>
      </c>
      <c r="AB70" s="33">
        <v>4.580458921954909</v>
      </c>
      <c r="AC70" s="33">
        <v>0.96898352180102365</v>
      </c>
      <c r="AD70" s="33">
        <v>4.819549037621524</v>
      </c>
      <c r="AE70" s="33">
        <v>4.8759551268755548</v>
      </c>
      <c r="AF70" s="33">
        <v>-3.0006548682324619</v>
      </c>
      <c r="AG70" s="33">
        <v>-21.910399792164661</v>
      </c>
      <c r="AH70" s="33">
        <v>-11.342473665694662</v>
      </c>
      <c r="AI70" s="33">
        <v>-0.71208799324535155</v>
      </c>
      <c r="AJ70" s="18">
        <v>4.7584680150503518</v>
      </c>
      <c r="AK70" s="33">
        <v>9.4424765053778206</v>
      </c>
      <c r="AL70" s="33">
        <v>4.5407953409014343</v>
      </c>
      <c r="AM70" s="18">
        <v>4.5371407567195181</v>
      </c>
      <c r="AN70" s="33">
        <v>0.93637382742041186</v>
      </c>
      <c r="AO70" s="45">
        <v>-7.9159584760482167</v>
      </c>
      <c r="AP70" s="18">
        <v>13.856623097156884</v>
      </c>
      <c r="AQ70" s="18">
        <v>27.891943512972638</v>
      </c>
      <c r="AR70" s="18">
        <v>4.5683049044529156</v>
      </c>
      <c r="AS70" s="18">
        <v>56.161048308119909</v>
      </c>
      <c r="AT70" s="33">
        <v>5.1586695951443025</v>
      </c>
      <c r="AU70" s="33">
        <v>4.5791212771876477</v>
      </c>
      <c r="AV70" s="33">
        <v>3.8691294096777074</v>
      </c>
      <c r="AW70" s="33">
        <v>17.608486790432874</v>
      </c>
      <c r="AX70" s="33">
        <v>31.883592658304966</v>
      </c>
      <c r="AY70" s="33">
        <v>2.3586515309751865</v>
      </c>
      <c r="AZ70" s="33">
        <v>1.6619538472707807</v>
      </c>
      <c r="BA70" s="33">
        <v>4.0979805353041909</v>
      </c>
      <c r="BB70" s="33">
        <v>3.4012828515997851</v>
      </c>
      <c r="BC70" s="33">
        <v>4.8692448212567028</v>
      </c>
      <c r="BD70" s="33">
        <v>5.2983997370096931</v>
      </c>
    </row>
    <row r="71" spans="1:56" s="33" customFormat="1" x14ac:dyDescent="0.25">
      <c r="A71" s="35">
        <v>41061</v>
      </c>
      <c r="B71" s="33">
        <v>4.5508447103169729</v>
      </c>
      <c r="C71" s="33">
        <v>4.532950726628016</v>
      </c>
      <c r="D71" s="33">
        <v>7.8963785827480759</v>
      </c>
      <c r="E71" s="33">
        <v>3.5905381419749527</v>
      </c>
      <c r="F71" s="59">
        <v>2.0346350704617988</v>
      </c>
      <c r="G71" s="33">
        <v>4.5417113876638444</v>
      </c>
      <c r="H71" s="33">
        <v>4.6945915162703669</v>
      </c>
      <c r="I71" s="33">
        <v>4.780277156794023</v>
      </c>
      <c r="J71" s="33">
        <v>4.7522809323437105</v>
      </c>
      <c r="K71" s="33">
        <v>38.284710385714533</v>
      </c>
      <c r="L71" s="33">
        <v>4.5770033579239726</v>
      </c>
      <c r="M71" s="33">
        <v>16.908475915363084</v>
      </c>
      <c r="N71" s="33">
        <v>5.0071527581420519</v>
      </c>
      <c r="O71" s="33">
        <v>5.6019242535155334</v>
      </c>
      <c r="P71" s="33">
        <v>5.4532962016937505</v>
      </c>
      <c r="Q71" s="33">
        <v>36.78191785610337</v>
      </c>
      <c r="R71" s="33">
        <v>28.864083213690922</v>
      </c>
      <c r="S71" s="33">
        <v>1.0910678912823903</v>
      </c>
      <c r="T71" s="33">
        <v>60.121060929982015</v>
      </c>
      <c r="U71" s="18">
        <v>57.047335500473785</v>
      </c>
      <c r="V71" s="33">
        <v>1.6579838623066667</v>
      </c>
      <c r="W71" s="33">
        <v>0.69519976511167592</v>
      </c>
      <c r="X71" s="33">
        <v>3.6629353311973145</v>
      </c>
      <c r="Y71" s="33">
        <v>12.311385773878863</v>
      </c>
      <c r="Z71" s="33">
        <v>21.403192853717794</v>
      </c>
      <c r="AA71" s="33">
        <v>5.5384727583361784</v>
      </c>
      <c r="AB71" s="33">
        <v>4.5853513830676365</v>
      </c>
      <c r="AC71" s="33">
        <v>0.97634418275240487</v>
      </c>
      <c r="AD71" s="33">
        <v>4.7325841348869115</v>
      </c>
      <c r="AE71" s="33">
        <v>4.7885356717362857</v>
      </c>
      <c r="AF71" s="33">
        <v>-3.0963497225903929</v>
      </c>
      <c r="AG71" s="33">
        <v>-22.550313552366099</v>
      </c>
      <c r="AH71" s="33">
        <v>-11.39227224661968</v>
      </c>
      <c r="AI71" s="33">
        <v>-0.73288519045189815</v>
      </c>
      <c r="AJ71" s="18">
        <v>4.76629510381958</v>
      </c>
      <c r="AK71" s="33">
        <v>9.0918070798389348</v>
      </c>
      <c r="AL71" s="33">
        <v>4.5419279494954035</v>
      </c>
      <c r="AM71" s="18">
        <v>4.5376437593440473</v>
      </c>
      <c r="AN71" s="33">
        <v>0.93910763458977919</v>
      </c>
      <c r="AO71" s="45">
        <v>-7.965757056973235</v>
      </c>
      <c r="AP71" s="18">
        <v>13.834879314038096</v>
      </c>
      <c r="AQ71" s="18">
        <v>27.58828012275427</v>
      </c>
      <c r="AR71" s="18">
        <v>4.5594596283117204</v>
      </c>
      <c r="AS71" s="18">
        <v>56.380720683325016</v>
      </c>
      <c r="AT71" s="33">
        <v>5.1050206889726892</v>
      </c>
      <c r="AU71" s="33">
        <v>3.7960216275286451</v>
      </c>
      <c r="AV71" s="33">
        <v>3.9990526188783848</v>
      </c>
      <c r="AW71" s="33">
        <v>17.655707388396582</v>
      </c>
      <c r="AX71" s="33">
        <v>32.02100956541026</v>
      </c>
      <c r="AY71" s="33">
        <v>1.8878387924042055</v>
      </c>
      <c r="AZ71" s="33">
        <v>2.0877333757461138</v>
      </c>
      <c r="BA71" s="33">
        <v>3.5363136026181463</v>
      </c>
      <c r="BB71" s="33">
        <v>3.7362081859600549</v>
      </c>
      <c r="BC71" s="33">
        <v>4.8856611179022922</v>
      </c>
      <c r="BD71" s="33">
        <v>5.2194391061131231</v>
      </c>
    </row>
    <row r="72" spans="1:56" s="33" customFormat="1" x14ac:dyDescent="0.25">
      <c r="A72" s="35">
        <v>41153</v>
      </c>
      <c r="B72" s="33">
        <v>4.559052691998847</v>
      </c>
      <c r="C72" s="33">
        <v>4.538732355881189</v>
      </c>
      <c r="D72" s="33">
        <v>7.7884125834479789</v>
      </c>
      <c r="E72" s="33">
        <v>3.6418245253893367</v>
      </c>
      <c r="F72" s="59">
        <v>2.2483263195448577</v>
      </c>
      <c r="G72" s="33">
        <v>4.538522835152742</v>
      </c>
      <c r="H72" s="33">
        <v>4.6246067049900628</v>
      </c>
      <c r="I72" s="33">
        <v>4.730061774886158</v>
      </c>
      <c r="J72" s="33">
        <v>4.65415241540612</v>
      </c>
      <c r="K72" s="33">
        <v>38.899177686037703</v>
      </c>
      <c r="L72" s="33">
        <v>4.5867737218448985</v>
      </c>
      <c r="M72" s="33">
        <v>16.84746872199235</v>
      </c>
      <c r="N72" s="33">
        <v>5.023360059214685</v>
      </c>
      <c r="O72" s="33">
        <v>5.6059131773875706</v>
      </c>
      <c r="P72" s="33">
        <v>5.4577051114538175</v>
      </c>
      <c r="Q72" s="33">
        <v>37.596717492587203</v>
      </c>
      <c r="R72" s="33">
        <v>28.822426711119874</v>
      </c>
      <c r="S72" s="33">
        <v>1.0742127619356567</v>
      </c>
      <c r="T72" s="33">
        <v>60.439074708790699</v>
      </c>
      <c r="U72" s="18">
        <v>55.353507552784421</v>
      </c>
      <c r="V72" s="33">
        <v>1.6548815045264842</v>
      </c>
      <c r="W72" s="33">
        <v>0.70792331155504762</v>
      </c>
      <c r="X72" s="33">
        <v>3.7235665454583788</v>
      </c>
      <c r="Y72" s="33">
        <v>12.476204567788763</v>
      </c>
      <c r="Z72" s="33">
        <v>22.12130519066335</v>
      </c>
      <c r="AA72" s="33">
        <v>5.5010247633378979</v>
      </c>
      <c r="AB72" s="33">
        <v>4.6005800861727382</v>
      </c>
      <c r="AC72" s="33">
        <v>0.99219221546998293</v>
      </c>
      <c r="AD72" s="33">
        <v>4.7175573734602487</v>
      </c>
      <c r="AE72" s="33">
        <v>4.7900384061972554</v>
      </c>
      <c r="AF72" s="33">
        <v>-3.1984586512844708</v>
      </c>
      <c r="AG72" s="33">
        <v>-22.876026120198404</v>
      </c>
      <c r="AH72" s="33">
        <v>-11.41568769469168</v>
      </c>
      <c r="AI72" s="33">
        <v>-0.7434708489064481</v>
      </c>
      <c r="AJ72" s="18">
        <v>4.7242435293018978</v>
      </c>
      <c r="AK72" s="33">
        <v>9.6451006228745886</v>
      </c>
      <c r="AL72" s="33">
        <v>4.5482614508269821</v>
      </c>
      <c r="AM72" s="18">
        <v>4.5436973255946826</v>
      </c>
      <c r="AN72" s="33">
        <v>0.94704993421956563</v>
      </c>
      <c r="AO72" s="45">
        <v>-7.9891725050452358</v>
      </c>
      <c r="AP72" s="18">
        <v>13.89581918435713</v>
      </c>
      <c r="AQ72" s="18">
        <v>27.540669631468894</v>
      </c>
      <c r="AR72" s="18">
        <v>4.5520450983946477</v>
      </c>
      <c r="AS72" s="18">
        <v>56.275451387313289</v>
      </c>
      <c r="AT72" s="33">
        <v>4.9083248239225377</v>
      </c>
      <c r="AU72" s="33">
        <v>3.5268425324116448</v>
      </c>
      <c r="AV72" s="33">
        <v>3.573765290395825</v>
      </c>
      <c r="AW72" s="33">
        <v>17.835702864168184</v>
      </c>
      <c r="AX72" s="33">
        <v>31.945713783958002</v>
      </c>
      <c r="AY72" s="33">
        <v>2.027318864258461</v>
      </c>
      <c r="AZ72" s="33">
        <v>2.073882725084593</v>
      </c>
      <c r="BA72" s="33">
        <v>3.3814427114257861</v>
      </c>
      <c r="BB72" s="33">
        <v>3.4280065722519182</v>
      </c>
      <c r="BC72" s="33">
        <v>4.7494255628986659</v>
      </c>
      <c r="BD72" s="33">
        <v>5.1931251973158936</v>
      </c>
    </row>
    <row r="73" spans="1:56" s="33" customFormat="1" x14ac:dyDescent="0.25">
      <c r="A73" s="35">
        <v>41244</v>
      </c>
      <c r="B73" s="33">
        <v>4.5741030944415364</v>
      </c>
      <c r="C73" s="33">
        <v>4.5406986571814363</v>
      </c>
      <c r="D73" s="33">
        <v>7.7849084022793225</v>
      </c>
      <c r="E73" s="33">
        <v>4.1305817880984419</v>
      </c>
      <c r="F73" s="59">
        <v>2.495890896876074</v>
      </c>
      <c r="G73" s="33">
        <v>4.5652295965825873</v>
      </c>
      <c r="H73" s="33">
        <v>4.6586370400894621</v>
      </c>
      <c r="I73" s="33">
        <v>4.7621632235612426</v>
      </c>
      <c r="J73" s="33">
        <v>4.7090964380604667</v>
      </c>
      <c r="K73" s="33">
        <v>38.889677614332001</v>
      </c>
      <c r="L73" s="33">
        <v>4.6024163977914698</v>
      </c>
      <c r="M73" s="33">
        <v>16.911313325216099</v>
      </c>
      <c r="N73" s="33">
        <v>5.0383884214192003</v>
      </c>
      <c r="O73" s="33">
        <v>5.6067996846369992</v>
      </c>
      <c r="P73" s="33">
        <v>5.4707016191951965</v>
      </c>
      <c r="Q73" s="33">
        <v>38.666649916065168</v>
      </c>
      <c r="R73" s="33">
        <v>29.262463468998362</v>
      </c>
      <c r="S73" s="33">
        <v>1.0448506178916577</v>
      </c>
      <c r="T73" s="33">
        <v>60.290572397755625</v>
      </c>
      <c r="U73" s="18">
        <v>56.097275875576912</v>
      </c>
      <c r="V73" s="33">
        <v>1.935081089214008</v>
      </c>
      <c r="W73" s="33">
        <v>1.1702667266574762</v>
      </c>
      <c r="X73" s="33">
        <v>4.2840490580270618</v>
      </c>
      <c r="Y73" s="33">
        <v>12.440527943900106</v>
      </c>
      <c r="Z73" s="33">
        <v>21.253452430197211</v>
      </c>
      <c r="AA73" s="33">
        <v>5.4449622974043423</v>
      </c>
      <c r="AB73" s="33">
        <v>4.5933997673610243</v>
      </c>
      <c r="AC73" s="33">
        <v>0.98559685395407604</v>
      </c>
      <c r="AD73" s="33">
        <v>4.6991789137273186</v>
      </c>
      <c r="AE73" s="33">
        <v>4.7898983379593822</v>
      </c>
      <c r="AF73" s="33">
        <v>-3.2385448596294024</v>
      </c>
      <c r="AG73" s="33">
        <v>-23.165421933955386</v>
      </c>
      <c r="AH73" s="33">
        <v>-11.44883930699525</v>
      </c>
      <c r="AI73" s="33">
        <v>-0.75287621285355011</v>
      </c>
      <c r="AJ73" s="18">
        <v>4.7503324448315931</v>
      </c>
      <c r="AK73" s="33">
        <v>8.8129244862971046</v>
      </c>
      <c r="AL73" s="33">
        <v>4.5375165178428238</v>
      </c>
      <c r="AM73" s="18">
        <v>4.5326484111029082</v>
      </c>
      <c r="AN73" s="33">
        <v>0.93887535622174234</v>
      </c>
      <c r="AO73" s="45">
        <v>-8.0223241173488038</v>
      </c>
      <c r="AP73" s="18">
        <v>14.017837689674803</v>
      </c>
      <c r="AQ73" s="18">
        <v>27.751176850761262</v>
      </c>
      <c r="AR73" s="18">
        <v>4.5521962532016884</v>
      </c>
      <c r="AS73" s="18">
        <v>56.294596489672543</v>
      </c>
      <c r="AT73" s="33">
        <v>4.7582151486613355</v>
      </c>
      <c r="AU73" s="33">
        <v>3.3413251949982459</v>
      </c>
      <c r="AV73" s="33">
        <v>3.3341489401121027</v>
      </c>
      <c r="AW73" s="33">
        <v>18.014188576782999</v>
      </c>
      <c r="AX73" s="33">
        <v>31.789131035513961</v>
      </c>
      <c r="AY73" s="33">
        <v>2.3556435726290887</v>
      </c>
      <c r="AZ73" s="33">
        <v>2.3478978896088893</v>
      </c>
      <c r="BA73" s="33">
        <v>3.5210209488760302</v>
      </c>
      <c r="BB73" s="33">
        <v>3.5132752658558308</v>
      </c>
      <c r="BC73" s="33">
        <v>4.6042256491444871</v>
      </c>
      <c r="BD73" s="33">
        <v>5.1852123181067382</v>
      </c>
    </row>
    <row r="74" spans="1:56" s="33" customFormat="1" x14ac:dyDescent="0.25">
      <c r="A74" s="35">
        <v>41334</v>
      </c>
      <c r="B74" s="33">
        <v>4.5615360355829413</v>
      </c>
      <c r="C74" s="33">
        <v>4.5309711008725779</v>
      </c>
      <c r="D74" s="33">
        <v>8.2358075676558293</v>
      </c>
      <c r="E74" s="33">
        <v>4.3649009562730772</v>
      </c>
      <c r="F74" s="59">
        <v>2.8689038338751915</v>
      </c>
      <c r="G74" s="33">
        <v>4.5759297481197523</v>
      </c>
      <c r="H74" s="33">
        <v>4.6561988405841053</v>
      </c>
      <c r="I74" s="33">
        <v>4.764986098967821</v>
      </c>
      <c r="J74" s="33">
        <v>4.7191000752395098</v>
      </c>
      <c r="K74" s="33">
        <v>38.992650516303051</v>
      </c>
      <c r="L74" s="33">
        <v>4.62176660705485</v>
      </c>
      <c r="M74" s="33">
        <v>17.017632086366127</v>
      </c>
      <c r="N74" s="33">
        <v>5.0936000803901722</v>
      </c>
      <c r="O74" s="33">
        <v>5.615899576680544</v>
      </c>
      <c r="P74" s="33">
        <v>5.4937131906774086</v>
      </c>
      <c r="Q74" s="33">
        <v>40.223580245294542</v>
      </c>
      <c r="R74" s="33">
        <v>29.449260337430534</v>
      </c>
      <c r="S74" s="33">
        <v>1.0725864142512758</v>
      </c>
      <c r="T74" s="33">
        <v>60.681198425780693</v>
      </c>
      <c r="U74" s="18">
        <v>57.974293837183133</v>
      </c>
      <c r="V74" s="33">
        <v>1.8753264019471416</v>
      </c>
      <c r="W74" s="33">
        <v>1.386727191963244</v>
      </c>
      <c r="X74" s="33">
        <v>4.5304767788466593</v>
      </c>
      <c r="Y74" s="33">
        <v>12.410738217627678</v>
      </c>
      <c r="Z74" s="33">
        <v>21.77790202395466</v>
      </c>
      <c r="AA74" s="33">
        <v>5.2946479154085822</v>
      </c>
      <c r="AB74" s="33">
        <v>4.5898107636135341</v>
      </c>
      <c r="AC74" s="33">
        <v>0.9754367163019082</v>
      </c>
      <c r="AD74" s="33">
        <v>4.7294955529868563</v>
      </c>
      <c r="AE74" s="33">
        <v>4.8083765715349269</v>
      </c>
      <c r="AF74" s="33">
        <v>-3.2859958642429006</v>
      </c>
      <c r="AG74" s="33">
        <v>-23.723483859789564</v>
      </c>
      <c r="AH74" s="33">
        <v>-11.480456444492868</v>
      </c>
      <c r="AI74" s="33">
        <v>-0.77101322544316098</v>
      </c>
      <c r="AJ74" s="18">
        <v>4.7756869036251617</v>
      </c>
      <c r="AK74" s="33">
        <v>9.3671638063269818</v>
      </c>
      <c r="AL74" s="33">
        <v>4.5326890627622758</v>
      </c>
      <c r="AM74" s="18">
        <v>4.5271018224423623</v>
      </c>
      <c r="AN74" s="33">
        <v>0.92946400434295506</v>
      </c>
      <c r="AO74" s="45">
        <v>-8.0539412548464213</v>
      </c>
      <c r="AP74" s="18">
        <v>14.195310573694131</v>
      </c>
      <c r="AQ74" s="18">
        <v>28.230355269255515</v>
      </c>
      <c r="AR74" s="18">
        <v>4.5552839607606055</v>
      </c>
      <c r="AS74" s="18">
        <v>56.616774238055953</v>
      </c>
      <c r="AT74" s="33">
        <v>4.8560438300740403</v>
      </c>
      <c r="AU74" s="33">
        <v>2.9537444826932546</v>
      </c>
      <c r="AV74" s="33">
        <v>2.4222610269581946</v>
      </c>
      <c r="AW74" s="33">
        <v>18.92348783516352</v>
      </c>
      <c r="AX74" s="33">
        <v>31.898955112557509</v>
      </c>
      <c r="AY74" s="33">
        <v>2.2258370812706398</v>
      </c>
      <c r="AZ74" s="33">
        <v>1.6980920323612283</v>
      </c>
      <c r="BA74" s="33">
        <v>3.5109847693313712</v>
      </c>
      <c r="BB74" s="33">
        <v>2.9832397204219596</v>
      </c>
      <c r="BC74" s="33">
        <v>4.5583602473772133</v>
      </c>
      <c r="BD74" s="33">
        <v>5.2182685844594419</v>
      </c>
    </row>
    <row r="75" spans="1:56" s="33" customFormat="1" x14ac:dyDescent="0.25">
      <c r="A75" s="35">
        <v>41426</v>
      </c>
      <c r="B75" s="33">
        <v>4.5895770573106542</v>
      </c>
      <c r="C75" s="33">
        <v>4.5681596151101225</v>
      </c>
      <c r="D75" s="33">
        <v>6.5490031034774576</v>
      </c>
      <c r="E75" s="33">
        <v>3.1468033079326663</v>
      </c>
      <c r="F75" s="59">
        <v>1.9429724701008899</v>
      </c>
      <c r="G75" s="33">
        <v>4.5692606093444885</v>
      </c>
      <c r="H75" s="33">
        <v>4.5923598669762802</v>
      </c>
      <c r="I75" s="33">
        <v>4.7549260058872589</v>
      </c>
      <c r="J75" s="33">
        <v>4.6353426964787756</v>
      </c>
      <c r="K75" s="33">
        <v>39.272224693080304</v>
      </c>
      <c r="L75" s="33">
        <v>4.6408880339177481</v>
      </c>
      <c r="M75" s="33">
        <v>17.10791285576904</v>
      </c>
      <c r="N75" s="33">
        <v>5.1199941680090335</v>
      </c>
      <c r="O75" s="33">
        <v>5.6296475233369971</v>
      </c>
      <c r="P75" s="33">
        <v>5.5200909635954272</v>
      </c>
      <c r="Q75" s="33">
        <v>39.732831703285392</v>
      </c>
      <c r="R75" s="33">
        <v>29.591819959577904</v>
      </c>
      <c r="S75" s="33">
        <v>1.2173101053093933</v>
      </c>
      <c r="T75" s="33">
        <v>60.889435844682453</v>
      </c>
      <c r="U75" s="18">
        <v>58.066281277982455</v>
      </c>
      <c r="V75" s="33">
        <v>0.70061932209906086</v>
      </c>
      <c r="W75" s="33">
        <v>0.13606360945463969</v>
      </c>
      <c r="X75" s="33">
        <v>3.3061870149037831</v>
      </c>
      <c r="Y75" s="33">
        <v>12.239686727134584</v>
      </c>
      <c r="Z75" s="33">
        <v>22.154748011988367</v>
      </c>
      <c r="AA75" s="33">
        <v>5.1163863125239555</v>
      </c>
      <c r="AB75" s="33">
        <v>4.5747962895805241</v>
      </c>
      <c r="AC75" s="33">
        <v>0.96195925727232301</v>
      </c>
      <c r="AD75" s="33">
        <v>4.6538771660474509</v>
      </c>
      <c r="AE75" s="33">
        <v>4.7234037614805935</v>
      </c>
      <c r="AF75" s="33">
        <v>-3.3481819943799356</v>
      </c>
      <c r="AG75" s="33">
        <v>-24.000578733486002</v>
      </c>
      <c r="AH75" s="33">
        <v>-11.500765404516338</v>
      </c>
      <c r="AI75" s="33">
        <v>-0.78001880883829511</v>
      </c>
      <c r="AJ75" s="18">
        <v>4.7609345755913024</v>
      </c>
      <c r="AK75" s="33">
        <v>9.9150612848537847</v>
      </c>
      <c r="AL75" s="33">
        <v>4.5090542632307784</v>
      </c>
      <c r="AM75" s="18">
        <v>4.502836118204133</v>
      </c>
      <c r="AN75" s="33">
        <v>0.90928805097913101</v>
      </c>
      <c r="AO75" s="45">
        <v>-8.0742502148698918</v>
      </c>
      <c r="AP75" s="18">
        <v>14.287812663772154</v>
      </c>
      <c r="AQ75" s="18">
        <v>28.60612523846715</v>
      </c>
      <c r="AR75" s="18">
        <v>4.562210884541507</v>
      </c>
      <c r="AS75" s="18">
        <v>56.87404181314961</v>
      </c>
      <c r="AT75" s="33">
        <v>5.0047197199881088</v>
      </c>
      <c r="AU75" s="33">
        <v>3.4055628019664663</v>
      </c>
      <c r="AV75" s="33">
        <v>3.2837916923644794</v>
      </c>
      <c r="AW75" s="33">
        <v>19.171699133143711</v>
      </c>
      <c r="AX75" s="33">
        <v>31.920879341838116</v>
      </c>
      <c r="AY75" s="33">
        <v>0.93589849886723553</v>
      </c>
      <c r="AZ75" s="33">
        <v>0.82304897726544779</v>
      </c>
      <c r="BA75" s="33">
        <v>2.4270513315418074</v>
      </c>
      <c r="BB75" s="33">
        <v>2.3142018099400197</v>
      </c>
      <c r="BC75" s="33">
        <v>4.6354618040458613</v>
      </c>
      <c r="BD75" s="33">
        <v>5.1808370204862637</v>
      </c>
    </row>
    <row r="76" spans="1:56" s="33" customFormat="1" x14ac:dyDescent="0.25">
      <c r="A76" s="35">
        <v>41518</v>
      </c>
      <c r="B76" s="33">
        <v>4.6034930628538753</v>
      </c>
      <c r="C76" s="33">
        <v>4.5911670202917199</v>
      </c>
      <c r="D76" s="33">
        <v>6.8886148641025491</v>
      </c>
      <c r="E76" s="33">
        <v>3.1037636400308322</v>
      </c>
      <c r="F76" s="59">
        <v>1.7486811393802704</v>
      </c>
      <c r="G76" s="33">
        <v>4.5778893460752208</v>
      </c>
      <c r="H76" s="33">
        <v>4.6178380734762641</v>
      </c>
      <c r="I76" s="33">
        <v>4.7644749266881208</v>
      </c>
      <c r="J76" s="33">
        <v>4.6714409113870046</v>
      </c>
      <c r="K76" s="33">
        <v>39.183877917337824</v>
      </c>
      <c r="L76" s="33">
        <v>4.6637973409112687</v>
      </c>
      <c r="M76" s="33">
        <v>17.293383738204966</v>
      </c>
      <c r="N76" s="33">
        <v>5.1281085058421727</v>
      </c>
      <c r="O76" s="33">
        <v>5.6562822730260738</v>
      </c>
      <c r="P76" s="33">
        <v>5.5471804665812865</v>
      </c>
      <c r="Q76" s="33">
        <v>40.121069523143511</v>
      </c>
      <c r="R76" s="33">
        <v>29.520880973856737</v>
      </c>
      <c r="S76" s="33">
        <v>1.1756692775029527</v>
      </c>
      <c r="T76" s="33">
        <v>60.559597555169063</v>
      </c>
      <c r="U76" s="18">
        <v>58.664374425790363</v>
      </c>
      <c r="V76" s="33">
        <v>0.83692214098691764</v>
      </c>
      <c r="W76" s="33">
        <v>2.3454195824523794E-2</v>
      </c>
      <c r="X76" s="33">
        <v>3.204414879398354</v>
      </c>
      <c r="Y76" s="33">
        <v>13.463054529986538</v>
      </c>
      <c r="Z76" s="33">
        <v>23.695814056568757</v>
      </c>
      <c r="AA76" s="33">
        <v>5.029361689213828</v>
      </c>
      <c r="AB76" s="33">
        <v>4.5808578364665173</v>
      </c>
      <c r="AC76" s="33">
        <v>0.96996863228134367</v>
      </c>
      <c r="AD76" s="33">
        <v>4.7133431491561311</v>
      </c>
      <c r="AE76" s="33">
        <v>4.7772355660526955</v>
      </c>
      <c r="AF76" s="33">
        <v>-3.4973313743414023</v>
      </c>
      <c r="AG76" s="33">
        <v>-24.802175906790207</v>
      </c>
      <c r="AH76" s="33">
        <v>-11.535828377992868</v>
      </c>
      <c r="AI76" s="33">
        <v>-0.80607071697068178</v>
      </c>
      <c r="AJ76" s="18">
        <v>4.7698967727345636</v>
      </c>
      <c r="AK76" s="33">
        <v>10.232759526582218</v>
      </c>
      <c r="AL76" s="33">
        <v>4.5117220926838071</v>
      </c>
      <c r="AM76" s="18">
        <v>4.5053071190176199</v>
      </c>
      <c r="AN76" s="33">
        <v>0.91362972824991939</v>
      </c>
      <c r="AO76" s="45">
        <v>-8.1093131883464231</v>
      </c>
      <c r="AP76" s="18">
        <v>14.399621000257984</v>
      </c>
      <c r="AQ76" s="18">
        <v>28.899753998484456</v>
      </c>
      <c r="AR76" s="18">
        <v>4.5720796472113276</v>
      </c>
      <c r="AS76" s="18">
        <v>57.702469862934521</v>
      </c>
      <c r="AT76" s="33">
        <v>5.1815161680428936</v>
      </c>
      <c r="AU76" s="33">
        <v>4.0328696519911444</v>
      </c>
      <c r="AV76" s="33">
        <v>3.6838197041430432</v>
      </c>
      <c r="AW76" s="33">
        <v>19.000600012182083</v>
      </c>
      <c r="AX76" s="33">
        <v>32.235611220067312</v>
      </c>
      <c r="AY76" s="33">
        <v>0.63808825573899097</v>
      </c>
      <c r="AZ76" s="33">
        <v>0.30734396697045463</v>
      </c>
      <c r="BA76" s="33">
        <v>2.4176123789587667</v>
      </c>
      <c r="BB76" s="33">
        <v>2.0868680901902303</v>
      </c>
      <c r="BC76" s="33">
        <v>4.8693704097380852</v>
      </c>
      <c r="BD76" s="33">
        <v>5.2038058175019399</v>
      </c>
    </row>
    <row r="77" spans="1:56" s="33" customFormat="1" x14ac:dyDescent="0.25">
      <c r="A77" s="35">
        <v>41609</v>
      </c>
      <c r="B77" s="33">
        <v>4.6123607463686183</v>
      </c>
      <c r="C77" s="33">
        <v>4.5925297331863826</v>
      </c>
      <c r="D77" s="33">
        <v>6.676437992348716</v>
      </c>
      <c r="E77" s="33">
        <v>3.2194229669786467</v>
      </c>
      <c r="F77" s="59">
        <v>2.1491248301016119</v>
      </c>
      <c r="G77" s="33">
        <v>4.5924526515776201</v>
      </c>
      <c r="H77" s="33">
        <v>4.6068261248740683</v>
      </c>
      <c r="I77" s="33">
        <v>4.7537782267749762</v>
      </c>
      <c r="J77" s="33">
        <v>4.660054229381358</v>
      </c>
      <c r="K77" s="33">
        <v>39.533170485828393</v>
      </c>
      <c r="L77" s="33">
        <v>4.6876345744089809</v>
      </c>
      <c r="M77" s="33">
        <v>17.479791264933198</v>
      </c>
      <c r="N77" s="33">
        <v>5.1446825218037811</v>
      </c>
      <c r="O77" s="33">
        <v>5.6856863064091154</v>
      </c>
      <c r="P77" s="33">
        <v>5.5804163123264221</v>
      </c>
      <c r="Q77" s="33">
        <v>40.261081135058255</v>
      </c>
      <c r="R77" s="33">
        <v>30.168645551977235</v>
      </c>
      <c r="S77" s="33">
        <v>1.1481321063094667</v>
      </c>
      <c r="T77" s="33">
        <v>61.013905661113853</v>
      </c>
      <c r="U77" s="18">
        <v>59.336615171195191</v>
      </c>
      <c r="V77" s="33">
        <v>1.04301499880326</v>
      </c>
      <c r="W77" s="33">
        <v>0.1333479687817718</v>
      </c>
      <c r="X77" s="33">
        <v>3.3433874895755555</v>
      </c>
      <c r="Y77" s="33">
        <v>13.665006841774197</v>
      </c>
      <c r="Z77" s="33">
        <v>24.0954509679393</v>
      </c>
      <c r="AA77" s="33">
        <v>4.8513040198486319</v>
      </c>
      <c r="AB77" s="33">
        <v>4.5724224691784547</v>
      </c>
      <c r="AC77" s="33">
        <v>0.96461213439654381</v>
      </c>
      <c r="AD77" s="33">
        <v>4.6590469921183884</v>
      </c>
      <c r="AE77" s="33">
        <v>4.7707983289543945</v>
      </c>
      <c r="AF77" s="33">
        <v>-3.5606012372862019</v>
      </c>
      <c r="AG77" s="33">
        <v>-25.343667797353991</v>
      </c>
      <c r="AH77" s="33">
        <v>-11.557069846748949</v>
      </c>
      <c r="AI77" s="33">
        <v>-0.82366920341400474</v>
      </c>
      <c r="AJ77" s="18">
        <v>4.7074513025424265</v>
      </c>
      <c r="AK77" s="33">
        <v>10.430444126165101</v>
      </c>
      <c r="AL77" s="33">
        <v>4.5065036830348175</v>
      </c>
      <c r="AM77" s="18">
        <v>4.4998793635231022</v>
      </c>
      <c r="AN77" s="33">
        <v>0.91080873523801009</v>
      </c>
      <c r="AO77" s="45">
        <v>-8.1305546571025022</v>
      </c>
      <c r="AP77" s="18">
        <v>14.519365884116203</v>
      </c>
      <c r="AQ77" s="18">
        <v>29.489569065873351</v>
      </c>
      <c r="AR77" s="18">
        <v>4.5788601510412876</v>
      </c>
      <c r="AS77" s="18">
        <v>58.51286200333147</v>
      </c>
      <c r="AT77" s="33">
        <v>5.1771626169094374</v>
      </c>
      <c r="AU77" s="33">
        <v>3.7495268556420935</v>
      </c>
      <c r="AV77" s="33">
        <v>3.6307427247259882</v>
      </c>
      <c r="AW77" s="33">
        <v>19.069880519033852</v>
      </c>
      <c r="AX77" s="33">
        <v>32.759009480911637</v>
      </c>
      <c r="AY77" s="33">
        <v>0.74029985514385455</v>
      </c>
      <c r="AZ77" s="33">
        <v>0.63395944308993657</v>
      </c>
      <c r="BA77" s="33">
        <v>2.5120935686766988</v>
      </c>
      <c r="BB77" s="33">
        <v>2.4057531566227808</v>
      </c>
      <c r="BC77" s="33">
        <v>4.8231344083103096</v>
      </c>
      <c r="BD77" s="33">
        <v>5.2041084103956656</v>
      </c>
    </row>
    <row r="78" spans="1:56" s="33" customFormat="1" x14ac:dyDescent="0.25">
      <c r="A78" s="35">
        <v>41699</v>
      </c>
      <c r="B78" s="33">
        <v>4.647947128128318</v>
      </c>
      <c r="C78" s="33">
        <v>4.6364847746863251</v>
      </c>
      <c r="D78" s="33">
        <v>6.508127345532766</v>
      </c>
      <c r="E78" s="33">
        <v>2.8934861525381605</v>
      </c>
      <c r="F78" s="59">
        <v>1.6057124619676566</v>
      </c>
      <c r="G78" s="33">
        <v>4.5673564960714952</v>
      </c>
      <c r="H78" s="33">
        <v>4.5802371056207773</v>
      </c>
      <c r="I78" s="33">
        <v>4.7584169720055636</v>
      </c>
      <c r="J78" s="33">
        <v>4.6250697743665166</v>
      </c>
      <c r="K78" s="33">
        <v>39.538597039305181</v>
      </c>
      <c r="L78" s="33">
        <v>4.7069973088989085</v>
      </c>
      <c r="M78" s="33">
        <v>17.615147568569668</v>
      </c>
      <c r="N78" s="33">
        <v>5.1702590803329418</v>
      </c>
      <c r="O78" s="33">
        <v>5.7199500223767714</v>
      </c>
      <c r="P78" s="33">
        <v>5.6534620891321588</v>
      </c>
      <c r="Q78" s="33">
        <v>40.392549899723953</v>
      </c>
      <c r="R78" s="33">
        <v>29.874399428483994</v>
      </c>
      <c r="S78" s="33">
        <v>1.1310149422649347</v>
      </c>
      <c r="T78" s="33">
        <v>60.930428523008338</v>
      </c>
      <c r="U78" s="18">
        <v>58.961412811070765</v>
      </c>
      <c r="V78" s="33">
        <v>0.58981786658836022</v>
      </c>
      <c r="W78" s="33">
        <v>-0.18910233584878977</v>
      </c>
      <c r="X78" s="33">
        <v>3.0192798123315101</v>
      </c>
      <c r="Y78" s="33">
        <v>14.247540482779423</v>
      </c>
      <c r="Z78" s="33">
        <v>24.983235811001141</v>
      </c>
      <c r="AA78" s="33">
        <v>5.019195132401185</v>
      </c>
      <c r="AB78" s="33">
        <v>4.5618835126664816</v>
      </c>
      <c r="AC78" s="33">
        <v>0.95304420681965785</v>
      </c>
      <c r="AD78" s="33">
        <v>4.6435544131832609</v>
      </c>
      <c r="AE78" s="33">
        <v>4.7509620031472846</v>
      </c>
      <c r="AF78" s="33">
        <v>-3.7773953767359569</v>
      </c>
      <c r="AG78" s="33">
        <v>-26.679766383068849</v>
      </c>
      <c r="AH78" s="33">
        <v>-11.596427307784332</v>
      </c>
      <c r="AI78" s="33">
        <v>-0.86709240744973748</v>
      </c>
      <c r="AJ78" s="18">
        <v>4.7164752077392791</v>
      </c>
      <c r="AK78" s="33">
        <v>10.735695328221716</v>
      </c>
      <c r="AL78" s="33">
        <v>4.497052079466294</v>
      </c>
      <c r="AM78" s="18">
        <v>4.4823394885946364</v>
      </c>
      <c r="AN78" s="33">
        <v>0.89737447725848907</v>
      </c>
      <c r="AO78" s="45">
        <v>-8.1699121181378853</v>
      </c>
      <c r="AP78" s="18">
        <v>14.57954884843854</v>
      </c>
      <c r="AQ78" s="18">
        <v>31.195979701247357</v>
      </c>
      <c r="AR78" s="18">
        <v>4.5767057991773141</v>
      </c>
      <c r="AS78" s="18">
        <v>58.760650104639353</v>
      </c>
      <c r="AT78" s="33">
        <v>5.2060172310316446</v>
      </c>
      <c r="AU78" s="33">
        <v>3.5858007144104365</v>
      </c>
      <c r="AV78" s="33">
        <v>3.6173337146623075</v>
      </c>
      <c r="AW78" s="33">
        <v>19.236917985969999</v>
      </c>
      <c r="AX78" s="33">
        <v>33.332811138060151</v>
      </c>
      <c r="AY78" s="33">
        <v>0.39817408973410012</v>
      </c>
      <c r="AZ78" s="33">
        <v>0.43431338472987407</v>
      </c>
      <c r="BA78" s="33">
        <v>2.2218369606795796</v>
      </c>
      <c r="BB78" s="33">
        <v>2.2579762556753535</v>
      </c>
      <c r="BC78" s="33">
        <v>4.7751138897546541</v>
      </c>
      <c r="BD78" s="33">
        <v>5.202769450140365</v>
      </c>
    </row>
    <row r="79" spans="1:56" s="33" customFormat="1" x14ac:dyDescent="0.25">
      <c r="A79" s="35">
        <v>41791</v>
      </c>
      <c r="B79" s="33">
        <v>4.5998829481311949</v>
      </c>
      <c r="C79" s="33">
        <v>4.5877795413101685</v>
      </c>
      <c r="D79" s="33">
        <v>6.4071531317539288</v>
      </c>
      <c r="E79" s="33">
        <v>2.9295826158068028</v>
      </c>
      <c r="F79" s="59">
        <v>1.005935842673189</v>
      </c>
      <c r="G79" s="33">
        <v>4.5768727125378357</v>
      </c>
      <c r="H79" s="33">
        <v>4.5810009273212273</v>
      </c>
      <c r="I79" s="33">
        <v>4.7469957677829022</v>
      </c>
      <c r="J79" s="33">
        <v>4.6200895206610051</v>
      </c>
      <c r="K79" s="33">
        <v>39.529875226256664</v>
      </c>
      <c r="L79" s="33">
        <v>4.7198115234655553</v>
      </c>
      <c r="M79" s="33">
        <v>17.668407818625038</v>
      </c>
      <c r="N79" s="33">
        <v>5.1875104878092442</v>
      </c>
      <c r="O79" s="33">
        <v>5.7450890603396596</v>
      </c>
      <c r="P79" s="33">
        <v>5.6838802147507881</v>
      </c>
      <c r="Q79" s="33">
        <v>41.576524914704791</v>
      </c>
      <c r="R79" s="33">
        <v>29.529362955217707</v>
      </c>
      <c r="S79" s="33">
        <v>0.97204795633119989</v>
      </c>
      <c r="T79" s="33">
        <v>60.780429043668406</v>
      </c>
      <c r="U79" s="18">
        <v>59.823407798696827</v>
      </c>
      <c r="V79" s="33">
        <v>0.59213769915678061</v>
      </c>
      <c r="W79" s="33">
        <v>-0.1431604370613293</v>
      </c>
      <c r="X79" s="33">
        <v>3.0521610154541245</v>
      </c>
      <c r="Y79" s="33">
        <v>14.832845677973639</v>
      </c>
      <c r="Z79" s="33">
        <v>25.345472349977943</v>
      </c>
      <c r="AA79" s="33">
        <v>5.0635438475067396</v>
      </c>
      <c r="AB79" s="33">
        <v>4.5656216895287631</v>
      </c>
      <c r="AC79" s="33">
        <v>0.96033796014815809</v>
      </c>
      <c r="AD79" s="33">
        <v>4.6714333818908118</v>
      </c>
      <c r="AE79" s="33">
        <v>4.7629957648067949</v>
      </c>
      <c r="AF79" s="33">
        <v>-3.7466948571234266</v>
      </c>
      <c r="AG79" s="33">
        <v>-27.857345501379527</v>
      </c>
      <c r="AH79" s="33">
        <v>-11.641547810092556</v>
      </c>
      <c r="AI79" s="33">
        <v>-0.90536372879483473</v>
      </c>
      <c r="AJ79" s="18">
        <v>4.7196153020844855</v>
      </c>
      <c r="AK79" s="33">
        <v>10.512626672004306</v>
      </c>
      <c r="AL79" s="33">
        <v>4.5071058578294254</v>
      </c>
      <c r="AM79" s="18">
        <v>4.4919186086783842</v>
      </c>
      <c r="AN79" s="33">
        <v>0.90811091088208662</v>
      </c>
      <c r="AO79" s="45">
        <v>-8.2150326204461095</v>
      </c>
      <c r="AP79" s="18">
        <v>14.6300917635107</v>
      </c>
      <c r="AQ79" s="18">
        <v>31.932480330571583</v>
      </c>
      <c r="AR79" s="18">
        <v>4.5786184172022546</v>
      </c>
      <c r="AS79" s="18">
        <v>59.199738333519555</v>
      </c>
      <c r="AT79" s="33">
        <v>5.032143546125682</v>
      </c>
      <c r="AU79" s="33">
        <v>3.306337724359687</v>
      </c>
      <c r="AV79" s="33">
        <v>3.0897389591522995</v>
      </c>
      <c r="AW79" s="33">
        <v>19.435079716894009</v>
      </c>
      <c r="AX79" s="33">
        <v>33.94803615313208</v>
      </c>
      <c r="AY79" s="33">
        <v>1.072424024112248</v>
      </c>
      <c r="AZ79" s="33">
        <v>0.86189119803339065</v>
      </c>
      <c r="BA79" s="33">
        <v>2.6050358567240806</v>
      </c>
      <c r="BB79" s="33">
        <v>2.3945030306452231</v>
      </c>
      <c r="BC79" s="33">
        <v>4.4967106853987238</v>
      </c>
      <c r="BD79" s="33">
        <v>5.2067647435496038</v>
      </c>
    </row>
    <row r="80" spans="1:56" s="33" customFormat="1" x14ac:dyDescent="0.25">
      <c r="A80" s="35">
        <v>41883</v>
      </c>
      <c r="B80" s="33">
        <v>4.5935869876013546</v>
      </c>
      <c r="C80" s="33">
        <v>4.5808993963965268</v>
      </c>
      <c r="D80" s="33">
        <v>6.7522997807293761</v>
      </c>
      <c r="E80" s="33">
        <v>2.7963918509307573</v>
      </c>
      <c r="F80" s="59">
        <v>1.1652607503531476</v>
      </c>
      <c r="G80" s="33">
        <v>4.577446566232557</v>
      </c>
      <c r="H80" s="33">
        <v>4.5371393737163936</v>
      </c>
      <c r="I80" s="33">
        <v>4.7447028062226</v>
      </c>
      <c r="J80" s="33">
        <v>4.5461827971601121</v>
      </c>
      <c r="K80" s="33">
        <v>39.520424302779958</v>
      </c>
      <c r="L80" s="33">
        <v>4.726578835384851</v>
      </c>
      <c r="M80" s="33">
        <v>17.61441018778098</v>
      </c>
      <c r="N80" s="33">
        <v>5.2068699110371783</v>
      </c>
      <c r="O80" s="33">
        <v>5.7608894478674282</v>
      </c>
      <c r="P80" s="33">
        <v>5.7160856268431726</v>
      </c>
      <c r="Q80" s="33">
        <v>41.79747535874094</v>
      </c>
      <c r="R80" s="33">
        <v>29.425310860587999</v>
      </c>
      <c r="S80" s="33">
        <v>0.9964817271999582</v>
      </c>
      <c r="T80" s="33">
        <v>61.123220580425262</v>
      </c>
      <c r="U80" s="18">
        <v>61.215112088738721</v>
      </c>
      <c r="V80" s="33">
        <v>0.49416999406317608</v>
      </c>
      <c r="W80" s="33">
        <v>-0.27198772053891318</v>
      </c>
      <c r="X80" s="33">
        <v>2.926375378570123</v>
      </c>
      <c r="Y80" s="33">
        <v>15.038946940314974</v>
      </c>
      <c r="Z80" s="33">
        <v>25.446575634649538</v>
      </c>
      <c r="AA80" s="33">
        <v>5.0946239545955994</v>
      </c>
      <c r="AB80" s="33">
        <v>4.5647478528783063</v>
      </c>
      <c r="AC80" s="33">
        <v>0.96261328844662664</v>
      </c>
      <c r="AD80" s="33">
        <v>4.5789973716343653</v>
      </c>
      <c r="AE80" s="33">
        <v>4.7013186039739674</v>
      </c>
      <c r="AF80" s="33">
        <v>-3.743826953333969</v>
      </c>
      <c r="AG80" s="33">
        <v>-28.056276926017652</v>
      </c>
      <c r="AH80" s="33">
        <v>-11.660452213768536</v>
      </c>
      <c r="AI80" s="33">
        <v>-0.91182900009557388</v>
      </c>
      <c r="AJ80" s="18">
        <v>4.7199643749522435</v>
      </c>
      <c r="AK80" s="33">
        <v>10.407628694334566</v>
      </c>
      <c r="AL80" s="33">
        <v>4.5097633961914472</v>
      </c>
      <c r="AM80" s="18">
        <v>4.4944626938677423</v>
      </c>
      <c r="AN80" s="33">
        <v>0.91249588349561661</v>
      </c>
      <c r="AO80" s="45">
        <v>-8.2339370241220919</v>
      </c>
      <c r="AP80" s="18">
        <v>14.579745536179157</v>
      </c>
      <c r="AQ80" s="18">
        <v>32.737503102783506</v>
      </c>
      <c r="AR80" s="18">
        <v>4.5785084964419722</v>
      </c>
      <c r="AS80" s="18">
        <v>59.836121542361873</v>
      </c>
      <c r="AT80" s="33">
        <v>5.012763650538143</v>
      </c>
      <c r="AU80" s="33">
        <v>3.2348639993600825</v>
      </c>
      <c r="AV80" s="33">
        <v>3.3595529471237562</v>
      </c>
      <c r="AW80" s="33">
        <v>19.669486916426003</v>
      </c>
      <c r="AX80" s="33">
        <v>34.243005597705476</v>
      </c>
      <c r="AY80" s="33">
        <v>1.4453322612696793</v>
      </c>
      <c r="AZ80" s="33">
        <v>1.5674820168755397</v>
      </c>
      <c r="BA80" s="33">
        <v>2.9485281957699616</v>
      </c>
      <c r="BB80" s="33">
        <v>3.070677951375822</v>
      </c>
      <c r="BC80" s="33">
        <v>4.4529253908284803</v>
      </c>
      <c r="BD80" s="33">
        <v>5.180172048585729</v>
      </c>
    </row>
    <row r="81" spans="1:56" s="33" customFormat="1" x14ac:dyDescent="0.25">
      <c r="A81" s="35">
        <v>41974</v>
      </c>
      <c r="B81" s="33">
        <v>4.6983331765394318</v>
      </c>
      <c r="C81" s="33">
        <v>4.6966732288829851</v>
      </c>
      <c r="D81" s="33">
        <v>5.0812392363281944</v>
      </c>
      <c r="E81" s="33">
        <v>1.7989354726558049</v>
      </c>
      <c r="F81" s="59">
        <v>0.78200430433066348</v>
      </c>
      <c r="G81" s="33">
        <v>4.5591867154886287</v>
      </c>
      <c r="H81" s="33">
        <v>4.3806466136119644</v>
      </c>
      <c r="I81" s="33">
        <v>4.7114311491316441</v>
      </c>
      <c r="J81" s="33">
        <v>4.3081415913787939</v>
      </c>
      <c r="K81" s="33">
        <v>39.487377637095761</v>
      </c>
      <c r="L81" s="33">
        <v>4.7333347026633632</v>
      </c>
      <c r="M81" s="33">
        <v>17.538657129544173</v>
      </c>
      <c r="N81" s="33">
        <v>5.1869163058337051</v>
      </c>
      <c r="O81" s="33">
        <v>5.7911402407688843</v>
      </c>
      <c r="P81" s="33">
        <v>5.6967043942248683</v>
      </c>
      <c r="Q81" s="33">
        <v>43.172682065977305</v>
      </c>
      <c r="R81" s="33">
        <v>29.616329971900473</v>
      </c>
      <c r="S81" s="33">
        <v>1.2051391453113973</v>
      </c>
      <c r="T81" s="33">
        <v>60.745222952638912</v>
      </c>
      <c r="U81" s="18">
        <v>61.801300937438199</v>
      </c>
      <c r="V81" s="33">
        <v>-0.63082986655680351</v>
      </c>
      <c r="W81" s="33">
        <v>-1.2818704391779345</v>
      </c>
      <c r="X81" s="33">
        <v>1.9341583469117296</v>
      </c>
      <c r="Y81" s="33">
        <v>15.639781243253189</v>
      </c>
      <c r="Z81" s="33">
        <v>26.667652439985538</v>
      </c>
      <c r="AA81" s="33">
        <v>5.0792655362481298</v>
      </c>
      <c r="AB81" s="33">
        <v>4.5610401392470399</v>
      </c>
      <c r="AC81" s="33">
        <v>0.96137702926541146</v>
      </c>
      <c r="AD81" s="33">
        <v>4.2530933998753833</v>
      </c>
      <c r="AE81" s="33">
        <v>4.4093777689268876</v>
      </c>
      <c r="AF81" s="33">
        <v>-4.1794156841716248</v>
      </c>
      <c r="AG81" s="33">
        <v>-28.186680874698055</v>
      </c>
      <c r="AH81" s="33">
        <v>-11.651892354634089</v>
      </c>
      <c r="AI81" s="33">
        <v>-0.91606712842768678</v>
      </c>
      <c r="AJ81" s="18">
        <v>4.6460095919316062</v>
      </c>
      <c r="AK81" s="33">
        <v>11.027871196732351</v>
      </c>
      <c r="AL81" s="33">
        <v>4.5049976834324772</v>
      </c>
      <c r="AM81" s="18">
        <v>4.4895031671387597</v>
      </c>
      <c r="AN81" s="33">
        <v>0.91012454370087681</v>
      </c>
      <c r="AO81" s="45">
        <v>-8.2253771649876448</v>
      </c>
      <c r="AP81" s="18">
        <v>14.54396108440627</v>
      </c>
      <c r="AQ81" s="18">
        <v>31.882934991796297</v>
      </c>
      <c r="AR81" s="18">
        <v>4.5702183854312288</v>
      </c>
      <c r="AS81" s="18">
        <v>60.451571091122915</v>
      </c>
      <c r="AT81" s="33">
        <v>5.2053117755146507</v>
      </c>
      <c r="AU81" s="33">
        <v>2.4557437496610657</v>
      </c>
      <c r="AV81" s="33">
        <v>3.0935976394175002</v>
      </c>
      <c r="AW81" s="33">
        <v>19.154759576543164</v>
      </c>
      <c r="AX81" s="33">
        <v>35.062898985038927</v>
      </c>
      <c r="AY81" s="33">
        <v>0.24293859297609757</v>
      </c>
      <c r="AZ81" s="33">
        <v>0.86736186736523846</v>
      </c>
      <c r="BA81" s="33">
        <v>2.0653154045703004</v>
      </c>
      <c r="BB81" s="33">
        <v>2.6897386789594413</v>
      </c>
      <c r="BC81" s="33">
        <v>4.7111468299816854</v>
      </c>
      <c r="BD81" s="33">
        <v>5.0354215377946154</v>
      </c>
    </row>
    <row r="82" spans="1:56" s="33" customFormat="1" x14ac:dyDescent="0.25">
      <c r="A82" s="35">
        <v>42064</v>
      </c>
      <c r="B82" s="33">
        <v>4.7639477969354518</v>
      </c>
      <c r="C82" s="33">
        <v>4.8007558034892659</v>
      </c>
      <c r="D82" s="33">
        <v>3.525458238051038</v>
      </c>
      <c r="E82" s="33">
        <v>-7.3863291269238296E-2</v>
      </c>
      <c r="F82" s="59">
        <v>0.19272850261891072</v>
      </c>
      <c r="G82" s="33">
        <v>4.5598345595680918</v>
      </c>
      <c r="H82" s="33">
        <v>4.23484243385513</v>
      </c>
      <c r="I82" s="33">
        <v>4.5897884256062049</v>
      </c>
      <c r="J82" s="33">
        <v>4.0830606103151599</v>
      </c>
      <c r="K82" s="33">
        <v>39.310372431248211</v>
      </c>
      <c r="L82" s="33">
        <v>4.7470286937144346</v>
      </c>
      <c r="M82" s="33">
        <v>17.60620056636256</v>
      </c>
      <c r="N82" s="33">
        <v>5.1811479000969429</v>
      </c>
      <c r="O82" s="33">
        <v>5.8193823265517377</v>
      </c>
      <c r="P82" s="33">
        <v>5.6890891739870364</v>
      </c>
      <c r="Q82" s="33">
        <v>45.775791891591524</v>
      </c>
      <c r="R82" s="33">
        <v>29.750172556685527</v>
      </c>
      <c r="S82" s="33">
        <v>1.4872600048983708</v>
      </c>
      <c r="T82" s="33">
        <v>61.118981953212511</v>
      </c>
      <c r="U82" s="18">
        <v>63.082319686558094</v>
      </c>
      <c r="V82" s="33">
        <v>-2.5868653350404891</v>
      </c>
      <c r="W82" s="33">
        <v>-3.1773669347014977</v>
      </c>
      <c r="X82" s="33">
        <v>5.595637389532726E-2</v>
      </c>
      <c r="Y82" s="33">
        <v>17.251536364560117</v>
      </c>
      <c r="Z82" s="33">
        <v>29.046703488116787</v>
      </c>
      <c r="AA82" s="33">
        <v>5.1359021446520376</v>
      </c>
      <c r="AB82" s="33">
        <v>4.5620835021553461</v>
      </c>
      <c r="AC82" s="33">
        <v>0.95459317840301305</v>
      </c>
      <c r="AD82" s="33">
        <v>3.8993199003076762</v>
      </c>
      <c r="AE82" s="33">
        <v>4.0809261776307277</v>
      </c>
      <c r="AF82" s="33">
        <v>-4.8086155777471866</v>
      </c>
      <c r="AG82" s="33">
        <v>-29.679733623732869</v>
      </c>
      <c r="AH82" s="33">
        <v>-11.671858841152302</v>
      </c>
      <c r="AI82" s="33">
        <v>-0.96459134277131819</v>
      </c>
      <c r="AJ82" s="18">
        <v>4.5509494242625612</v>
      </c>
      <c r="AK82" s="33">
        <v>11.795167123556674</v>
      </c>
      <c r="AL82" s="33">
        <v>4.50871005091921</v>
      </c>
      <c r="AM82" s="18">
        <v>4.4925584167360224</v>
      </c>
      <c r="AN82" s="33">
        <v>0.90851355909703035</v>
      </c>
      <c r="AO82" s="45">
        <v>-8.2453436515058574</v>
      </c>
      <c r="AP82" s="18">
        <v>14.638949266512991</v>
      </c>
      <c r="AQ82" s="18">
        <v>31.670101555226093</v>
      </c>
      <c r="AR82" s="18">
        <v>4.5683669893717243</v>
      </c>
      <c r="AS82" s="18">
        <v>61.481065338186845</v>
      </c>
      <c r="AT82" s="33">
        <v>5.3922836685463444</v>
      </c>
      <c r="AU82" s="33">
        <v>0.71571577874103287</v>
      </c>
      <c r="AV82" s="33">
        <v>3.0367374635188904</v>
      </c>
      <c r="AW82" s="33">
        <v>19.053362621662625</v>
      </c>
      <c r="AX82" s="33">
        <v>36.086393990598346</v>
      </c>
      <c r="AY82" s="33">
        <v>-2.1261641074010855</v>
      </c>
      <c r="AZ82" s="33">
        <v>0.15044331715081649</v>
      </c>
      <c r="BA82" s="33">
        <v>7.0881347144369222E-2</v>
      </c>
      <c r="BB82" s="33">
        <v>2.3474887716962711</v>
      </c>
      <c r="BC82" s="33">
        <v>5.0580872616926182</v>
      </c>
      <c r="BD82" s="33">
        <v>4.8805731696750723</v>
      </c>
    </row>
    <row r="83" spans="1:56" s="33" customFormat="1" x14ac:dyDescent="0.25">
      <c r="A83" s="35">
        <v>42156</v>
      </c>
      <c r="B83" s="33">
        <v>4.7558021719903998</v>
      </c>
      <c r="C83" s="33">
        <v>4.809041866613498</v>
      </c>
      <c r="D83" s="33">
        <v>3.1878374711123092</v>
      </c>
      <c r="E83" s="33">
        <v>-0.15382490493819345</v>
      </c>
      <c r="F83" s="59">
        <v>-4.4827690838467049E-2</v>
      </c>
      <c r="G83" s="33">
        <v>4.5507255359749994</v>
      </c>
      <c r="H83" s="33">
        <v>4.3346258554872872</v>
      </c>
      <c r="I83" s="33">
        <v>4.6182950511010814</v>
      </c>
      <c r="J83" s="33">
        <v>4.2324015817259832</v>
      </c>
      <c r="K83" s="33">
        <v>39.033915311489729</v>
      </c>
      <c r="L83" s="33">
        <v>4.7654227235142974</v>
      </c>
      <c r="M83" s="33">
        <v>17.7558367514373</v>
      </c>
      <c r="N83" s="33">
        <v>5.184899043084175</v>
      </c>
      <c r="O83" s="33">
        <v>5.8545173223612563</v>
      </c>
      <c r="P83" s="33">
        <v>5.6861671186672336</v>
      </c>
      <c r="Q83" s="33">
        <v>46.595326965165803</v>
      </c>
      <c r="R83" s="33">
        <v>30.029889330926547</v>
      </c>
      <c r="S83" s="33">
        <v>1.4279020099247905</v>
      </c>
      <c r="T83" s="33">
        <v>61.73675814323493</v>
      </c>
      <c r="U83" s="18">
        <v>62.92941129418417</v>
      </c>
      <c r="V83" s="33">
        <v>-2.6005726198285783</v>
      </c>
      <c r="W83" s="33">
        <v>-3.249345916454438</v>
      </c>
      <c r="X83" s="33">
        <v>-3.9999943236945779E-2</v>
      </c>
      <c r="Y83" s="33">
        <v>18.571384177559526</v>
      </c>
      <c r="Z83" s="33">
        <v>31.161474368645443</v>
      </c>
      <c r="AA83" s="33">
        <v>5.1351464016753665</v>
      </c>
      <c r="AB83" s="33">
        <v>4.551304090367581</v>
      </c>
      <c r="AC83" s="33">
        <v>0.94565309190914093</v>
      </c>
      <c r="AD83" s="33">
        <v>4.0520082929195969</v>
      </c>
      <c r="AE83" s="33">
        <v>4.2154418495788981</v>
      </c>
      <c r="AF83" s="33">
        <v>-4.9384472334661318</v>
      </c>
      <c r="AG83" s="33">
        <v>-32.354330547852534</v>
      </c>
      <c r="AH83" s="33">
        <v>-11.696697378544609</v>
      </c>
      <c r="AI83" s="33">
        <v>-1.0515157428052073</v>
      </c>
      <c r="AJ83" s="18">
        <v>4.5313248912261663</v>
      </c>
      <c r="AK83" s="33">
        <v>12.59009019108591</v>
      </c>
      <c r="AL83" s="33">
        <v>4.5069083478545764</v>
      </c>
      <c r="AM83" s="18">
        <v>4.4901103360637231</v>
      </c>
      <c r="AN83" s="33">
        <v>0.9085094175472842</v>
      </c>
      <c r="AO83" s="45">
        <v>-8.270182188898163</v>
      </c>
      <c r="AP83" s="18">
        <v>14.78434385483269</v>
      </c>
      <c r="AQ83" s="18">
        <v>31.569532280118551</v>
      </c>
      <c r="AR83" s="18">
        <v>4.5618225311027301</v>
      </c>
      <c r="AS83" s="18">
        <v>62.258418926880033</v>
      </c>
      <c r="AT83" s="33">
        <v>5.377510562639614</v>
      </c>
      <c r="AU83" s="33">
        <v>0.6380887425938564</v>
      </c>
      <c r="AV83" s="33">
        <v>3.2503884209558187</v>
      </c>
      <c r="AW83" s="33">
        <v>19.125126161713496</v>
      </c>
      <c r="AX83" s="33">
        <v>37.381301105003189</v>
      </c>
      <c r="AY83" s="33">
        <v>-2.3098032302399272</v>
      </c>
      <c r="AZ83" s="33">
        <v>0.24599079426708068</v>
      </c>
      <c r="BA83" s="33">
        <v>-0.14497639041308741</v>
      </c>
      <c r="BB83" s="33">
        <v>2.4108176340939202</v>
      </c>
      <c r="BC83" s="33">
        <v>5.0134678938794695</v>
      </c>
      <c r="BD83" s="33">
        <v>4.9391326287539474</v>
      </c>
    </row>
    <row r="84" spans="1:56" s="33" customFormat="1" x14ac:dyDescent="0.25">
      <c r="A84" s="35">
        <v>42248</v>
      </c>
      <c r="B84" s="33">
        <v>4.9037977603480227</v>
      </c>
      <c r="C84" s="33">
        <v>4.9668718379470773</v>
      </c>
      <c r="D84" s="33">
        <v>3.0267355381888628</v>
      </c>
      <c r="E84" s="33">
        <v>-0.44162359018198316</v>
      </c>
      <c r="F84" s="59">
        <v>-0.36394403006798637</v>
      </c>
      <c r="G84" s="33">
        <v>4.533346808718659</v>
      </c>
      <c r="H84" s="33">
        <v>4.2267424817159496</v>
      </c>
      <c r="I84" s="33">
        <v>4.6491027973958401</v>
      </c>
      <c r="J84" s="33">
        <v>4.069728957437885</v>
      </c>
      <c r="K84" s="33">
        <v>38.836157305766484</v>
      </c>
      <c r="L84" s="33">
        <v>4.7913253357683141</v>
      </c>
      <c r="M84" s="33">
        <v>17.99948293869474</v>
      </c>
      <c r="N84" s="33">
        <v>5.1852029005334748</v>
      </c>
      <c r="O84" s="33">
        <v>5.9027807299793684</v>
      </c>
      <c r="P84" s="33">
        <v>5.666852721838942</v>
      </c>
      <c r="Q84" s="33">
        <v>47.508048281679173</v>
      </c>
      <c r="R84" s="33">
        <v>30.396349906834558</v>
      </c>
      <c r="S84" s="33">
        <v>2.0220066244659307</v>
      </c>
      <c r="T84" s="33">
        <v>62.261223460178314</v>
      </c>
      <c r="U84" s="18">
        <v>64.053066619967552</v>
      </c>
      <c r="V84" s="33">
        <v>-2.5430169728949403</v>
      </c>
      <c r="W84" s="33">
        <v>-3.4468569606527888</v>
      </c>
      <c r="X84" s="33">
        <v>-0.2760394473635297</v>
      </c>
      <c r="Y84" s="33">
        <v>20.518698938073243</v>
      </c>
      <c r="Z84" s="33">
        <v>34.913050473726699</v>
      </c>
      <c r="AA84" s="33">
        <v>5.1746433180192151</v>
      </c>
      <c r="AB84" s="33">
        <v>4.5493211216381981</v>
      </c>
      <c r="AC84" s="33">
        <v>0.94675222968719697</v>
      </c>
      <c r="AD84" s="33">
        <v>3.8094526639444863</v>
      </c>
      <c r="AE84" s="33">
        <v>3.998267190616728</v>
      </c>
      <c r="AF84" s="33">
        <v>-5.6048607430193425</v>
      </c>
      <c r="AG84" s="33">
        <v>-35.64502568387234</v>
      </c>
      <c r="AH84" s="33">
        <v>-11.696830669541495</v>
      </c>
      <c r="AI84" s="33">
        <v>-1.1584633347258511</v>
      </c>
      <c r="AJ84" s="18">
        <v>4.5526218391246349</v>
      </c>
      <c r="AK84" s="33">
        <v>14.394351535653454</v>
      </c>
      <c r="AL84" s="33">
        <v>4.5023140452915618</v>
      </c>
      <c r="AM84" s="18">
        <v>4.4851271449126937</v>
      </c>
      <c r="AN84" s="33">
        <v>0.90625692768400512</v>
      </c>
      <c r="AO84" s="45">
        <v>-8.27031547989505</v>
      </c>
      <c r="AP84" s="18">
        <v>15.045714659237364</v>
      </c>
      <c r="AQ84" s="18">
        <v>30.82696739589441</v>
      </c>
      <c r="AR84" s="18">
        <v>4.5507410711884733</v>
      </c>
      <c r="AS84" s="18">
        <v>62.967637655171217</v>
      </c>
      <c r="AT84" s="33">
        <v>5.5964961038051602</v>
      </c>
      <c r="AU84" s="33">
        <v>1.1382416703733966</v>
      </c>
      <c r="AV84" s="33">
        <v>3.5414595848762831</v>
      </c>
      <c r="AW84" s="33">
        <v>19.044854136955959</v>
      </c>
      <c r="AX84" s="33">
        <v>39.048524053672409</v>
      </c>
      <c r="AY84" s="33">
        <v>-3.0427335654753538</v>
      </c>
      <c r="AZ84" s="33">
        <v>-0.69504014485055676</v>
      </c>
      <c r="BA84" s="33">
        <v>-0.34792837067015858</v>
      </c>
      <c r="BB84" s="33">
        <v>1.9997650499546382</v>
      </c>
      <c r="BC84" s="33">
        <v>5.3052263234332306</v>
      </c>
      <c r="BD84" s="33">
        <v>4.8540986969155426</v>
      </c>
    </row>
    <row r="85" spans="1:56" s="33" customFormat="1" x14ac:dyDescent="0.25">
      <c r="A85" s="35">
        <v>42339</v>
      </c>
      <c r="B85" s="33">
        <v>4.9196342013402932</v>
      </c>
      <c r="C85" s="33">
        <v>4.98208267886318</v>
      </c>
      <c r="D85" s="33">
        <v>2.4800895943712931</v>
      </c>
      <c r="E85" s="33">
        <v>-1.2716669218967969</v>
      </c>
      <c r="F85" s="59">
        <v>-1.3076407499566178</v>
      </c>
      <c r="G85" s="33">
        <v>4.5053383973775496</v>
      </c>
      <c r="H85" s="33">
        <v>4.1519223636834344</v>
      </c>
      <c r="I85" s="33">
        <v>4.57754472985751</v>
      </c>
      <c r="J85" s="33">
        <v>3.9476240319515568</v>
      </c>
      <c r="K85" s="33">
        <v>38.360764118445339</v>
      </c>
      <c r="L85" s="33">
        <v>4.7807020784226282</v>
      </c>
      <c r="M85" s="33">
        <v>17.78391855577652</v>
      </c>
      <c r="N85" s="33">
        <v>5.196214719827255</v>
      </c>
      <c r="O85" s="33">
        <v>5.9235272970935071</v>
      </c>
      <c r="P85" s="33">
        <v>5.639160738519335</v>
      </c>
      <c r="Q85" s="33">
        <v>48.319929991956009</v>
      </c>
      <c r="R85" s="33">
        <v>30.193504773534325</v>
      </c>
      <c r="S85" s="33">
        <v>1.8314454001901983</v>
      </c>
      <c r="T85" s="33">
        <v>62.386448846554785</v>
      </c>
      <c r="U85" s="18">
        <v>63.816697096262267</v>
      </c>
      <c r="V85" s="33">
        <v>-2.6853557032871622</v>
      </c>
      <c r="W85" s="33">
        <v>-4.1869812105915223</v>
      </c>
      <c r="X85" s="33">
        <v>-1.0786195229756435</v>
      </c>
      <c r="Y85" s="33">
        <v>22.385802639934393</v>
      </c>
      <c r="Z85" s="33">
        <v>37.869635889241721</v>
      </c>
      <c r="AA85" s="33">
        <v>5.1770983198784641</v>
      </c>
      <c r="AB85" s="33">
        <v>4.5550177144244977</v>
      </c>
      <c r="AC85" s="33">
        <v>0.95412726547524551</v>
      </c>
      <c r="AD85" s="33">
        <v>3.6090084350648639</v>
      </c>
      <c r="AE85" s="33">
        <v>3.8604313960788059</v>
      </c>
      <c r="AF85" s="33">
        <v>-5.9373780054679655</v>
      </c>
      <c r="AG85" s="33">
        <v>-38.803950473410787</v>
      </c>
      <c r="AH85" s="33">
        <v>-11.710557458430486</v>
      </c>
      <c r="AI85" s="33">
        <v>-1.2767751446090001</v>
      </c>
      <c r="AJ85" s="18">
        <v>4.4768809548559547</v>
      </c>
      <c r="AK85" s="33">
        <v>15.483833249307327</v>
      </c>
      <c r="AL85" s="33">
        <v>4.5079347038249473</v>
      </c>
      <c r="AM85" s="18">
        <v>4.4901823648779802</v>
      </c>
      <c r="AN85" s="33">
        <v>0.91329615886345938</v>
      </c>
      <c r="AO85" s="45">
        <v>-8.2963728812415187</v>
      </c>
      <c r="AP85" s="18">
        <v>14.811629791274154</v>
      </c>
      <c r="AQ85" s="18">
        <v>29.930447673775205</v>
      </c>
      <c r="AR85" s="18">
        <v>4.5371473614508959</v>
      </c>
      <c r="AS85" s="18">
        <v>63.471358111620759</v>
      </c>
      <c r="AT85" s="33">
        <v>5.677409555560156</v>
      </c>
      <c r="AU85" s="33">
        <v>0.42038555639587472</v>
      </c>
      <c r="AV85" s="33">
        <v>2.9636096207276363</v>
      </c>
      <c r="AW85" s="33">
        <v>19.247650785584767</v>
      </c>
      <c r="AX85" s="33">
        <v>39.845227833158283</v>
      </c>
      <c r="AY85" s="33">
        <v>-3.7118148780760376</v>
      </c>
      <c r="AZ85" s="33">
        <v>-1.2303817172297904</v>
      </c>
      <c r="BA85" s="33">
        <v>-0.78989945050843557</v>
      </c>
      <c r="BB85" s="33">
        <v>1.6915337103378114</v>
      </c>
      <c r="BC85" s="33">
        <v>5.4178744505453107</v>
      </c>
      <c r="BD85" s="33">
        <v>4.788438287442438</v>
      </c>
    </row>
    <row r="86" spans="1:56" s="33" customFormat="1" x14ac:dyDescent="0.25">
      <c r="A86" s="35">
        <v>42430</v>
      </c>
      <c r="B86" s="33">
        <v>4.9467802005254491</v>
      </c>
      <c r="C86" s="33">
        <v>5.0166657084224324</v>
      </c>
      <c r="D86" s="33">
        <v>2.8431696796130224</v>
      </c>
      <c r="E86" s="33">
        <v>-1.0140754603530255</v>
      </c>
      <c r="F86" s="59">
        <v>-1.4488550211251505</v>
      </c>
      <c r="G86" s="33">
        <v>4.5073815508173158</v>
      </c>
      <c r="H86" s="33">
        <v>4.0851953325430017</v>
      </c>
      <c r="I86" s="33">
        <v>4.4921498137325946</v>
      </c>
      <c r="J86" s="33">
        <v>3.8050802039999696</v>
      </c>
      <c r="K86" s="33">
        <v>37.970923034895392</v>
      </c>
      <c r="L86" s="33">
        <v>4.7801621120684894</v>
      </c>
      <c r="M86" s="33">
        <v>17.705281511864161</v>
      </c>
      <c r="N86" s="33">
        <v>5.2093721057589217</v>
      </c>
      <c r="O86" s="33">
        <v>5.9378950461307083</v>
      </c>
      <c r="P86" s="33">
        <v>5.5968601193313177</v>
      </c>
      <c r="Q86" s="33">
        <v>47.428639518580006</v>
      </c>
      <c r="R86" s="33">
        <v>30.370772488733117</v>
      </c>
      <c r="S86" s="33">
        <v>2.0299278141872974</v>
      </c>
      <c r="T86" s="33">
        <v>62.278086097201857</v>
      </c>
      <c r="U86" s="18">
        <v>65.819761326261016</v>
      </c>
      <c r="V86" s="33">
        <v>-2.3035950536659078</v>
      </c>
      <c r="W86" s="33">
        <v>-3.9318030824030847</v>
      </c>
      <c r="X86" s="33">
        <v>-0.84703675264566902</v>
      </c>
      <c r="Y86" s="33">
        <v>24.310393506328776</v>
      </c>
      <c r="Z86" s="33">
        <v>41.163799274245392</v>
      </c>
      <c r="AA86" s="33">
        <v>5.1589859169927728</v>
      </c>
      <c r="AB86" s="33">
        <v>4.5432731330869691</v>
      </c>
      <c r="AC86" s="33">
        <v>0.93514684867993469</v>
      </c>
      <c r="AD86" s="33">
        <v>3.3105437928196348</v>
      </c>
      <c r="AE86" s="33">
        <v>3.6224904515475309</v>
      </c>
      <c r="AF86" s="33">
        <v>-7.0732838623397267</v>
      </c>
      <c r="AG86" s="33">
        <v>-43.676915345456024</v>
      </c>
      <c r="AH86" s="33">
        <v>-11.778461061739055</v>
      </c>
      <c r="AI86" s="33">
        <v>-1.5286920370909609</v>
      </c>
      <c r="AJ86" s="18">
        <v>4.4699651336179294</v>
      </c>
      <c r="AK86" s="33">
        <v>16.853405767916609</v>
      </c>
      <c r="AL86" s="33">
        <v>4.5008270634591856</v>
      </c>
      <c r="AM86" s="18">
        <v>4.4820923593628539</v>
      </c>
      <c r="AN86" s="33">
        <v>0.90199798703694589</v>
      </c>
      <c r="AO86" s="45">
        <v>-8.4260538442463329</v>
      </c>
      <c r="AP86" s="18">
        <v>14.699379216263713</v>
      </c>
      <c r="AQ86" s="18">
        <v>28.709930294741337</v>
      </c>
      <c r="AR86" s="18">
        <v>4.5240497875465042</v>
      </c>
      <c r="AS86" s="18">
        <v>64.153001011324335</v>
      </c>
      <c r="AT86" s="33">
        <v>5.8767300431830076</v>
      </c>
      <c r="AU86" s="33">
        <v>0.33366692181948654</v>
      </c>
      <c r="AV86" s="33">
        <v>2.9309982224110964</v>
      </c>
      <c r="AW86" s="33">
        <v>19.513443115080669</v>
      </c>
      <c r="AX86" s="33">
        <v>40.417241894960569</v>
      </c>
      <c r="AY86" s="33">
        <v>-4.3614430783603568</v>
      </c>
      <c r="AZ86" s="33">
        <v>-1.8225549249952191</v>
      </c>
      <c r="BA86" s="33">
        <v>-0.79503176020990773</v>
      </c>
      <c r="BB86" s="33">
        <v>1.7438563931552298</v>
      </c>
      <c r="BC86" s="33">
        <v>5.5823163184770701</v>
      </c>
      <c r="BD86" s="33">
        <v>4.6974695544512812</v>
      </c>
    </row>
    <row r="87" spans="1:56" s="33" customFormat="1" x14ac:dyDescent="0.25">
      <c r="A87" s="35">
        <v>42522</v>
      </c>
      <c r="B87" s="33">
        <v>4.8568274556092099</v>
      </c>
      <c r="C87" s="33">
        <v>4.921604220468911</v>
      </c>
      <c r="D87" s="33">
        <v>3.6975216566151214</v>
      </c>
      <c r="E87" s="33">
        <v>-0.78939704016903756</v>
      </c>
      <c r="F87" s="59">
        <v>-1.3356006206852067</v>
      </c>
      <c r="G87" s="33">
        <v>4.5064549584155005</v>
      </c>
      <c r="H87" s="33">
        <v>4.2458041407868494</v>
      </c>
      <c r="I87" s="33">
        <v>4.5304060102036612</v>
      </c>
      <c r="J87" s="33">
        <v>4.0776250512093855</v>
      </c>
      <c r="K87" s="33">
        <v>37.466446286813529</v>
      </c>
      <c r="L87" s="33">
        <v>4.7830660107987448</v>
      </c>
      <c r="M87" s="33">
        <v>17.691148759663403</v>
      </c>
      <c r="N87" s="33">
        <v>5.2141013020217919</v>
      </c>
      <c r="O87" s="33">
        <v>5.9445155550435427</v>
      </c>
      <c r="P87" s="33">
        <v>5.6215615627232687</v>
      </c>
      <c r="Q87" s="33">
        <v>48.42546052699597</v>
      </c>
      <c r="R87" s="33">
        <v>31.277606883884761</v>
      </c>
      <c r="S87" s="33">
        <v>1.7590938599570973</v>
      </c>
      <c r="T87" s="33">
        <v>62.394303879871948</v>
      </c>
      <c r="U87" s="18">
        <v>65.820152918935577</v>
      </c>
      <c r="V87" s="33">
        <v>-2.2561298236569272</v>
      </c>
      <c r="W87" s="33">
        <v>-3.7004171008002906</v>
      </c>
      <c r="X87" s="33">
        <v>-0.6372691814965914</v>
      </c>
      <c r="Y87" s="33">
        <v>25.599421245776643</v>
      </c>
      <c r="Z87" s="33">
        <v>42.790566399919847</v>
      </c>
      <c r="AA87" s="33">
        <v>5.0691056499172999</v>
      </c>
      <c r="AB87" s="33">
        <v>4.54965695038352</v>
      </c>
      <c r="AC87" s="33">
        <v>0.94336177979041835</v>
      </c>
      <c r="AD87" s="33">
        <v>3.6848235244082339</v>
      </c>
      <c r="AE87" s="33">
        <v>3.9040395634878857</v>
      </c>
      <c r="AF87" s="33">
        <v>-6.5379236548345823</v>
      </c>
      <c r="AG87" s="33">
        <v>-46.407775482022288</v>
      </c>
      <c r="AH87" s="33">
        <v>-11.804268811698654</v>
      </c>
      <c r="AI87" s="33">
        <v>-1.6242721418707802</v>
      </c>
      <c r="AJ87" s="18">
        <v>4.4661785408738837</v>
      </c>
      <c r="AK87" s="33">
        <v>17.191145154143207</v>
      </c>
      <c r="AL87" s="33">
        <v>4.5068646975959989</v>
      </c>
      <c r="AM87" s="18">
        <v>4.4871152157093359</v>
      </c>
      <c r="AN87" s="33">
        <v>0.90908913145884862</v>
      </c>
      <c r="AO87" s="45">
        <v>-8.4518615942059299</v>
      </c>
      <c r="AP87" s="18">
        <v>14.676732311345638</v>
      </c>
      <c r="AQ87" s="18">
        <v>29.478076768148533</v>
      </c>
      <c r="AR87" s="18">
        <v>4.5130818631498011</v>
      </c>
      <c r="AS87" s="18">
        <v>64.874938494120642</v>
      </c>
      <c r="AT87" s="33">
        <v>5.6569348669461066</v>
      </c>
      <c r="AU87" s="33">
        <v>-0.93399581564452827</v>
      </c>
      <c r="AV87" s="33">
        <v>2.0878158957187365</v>
      </c>
      <c r="AW87" s="33">
        <v>19.592412457839416</v>
      </c>
      <c r="AX87" s="33">
        <v>40.647426417598439</v>
      </c>
      <c r="AY87" s="33">
        <v>-3.4031644517622488</v>
      </c>
      <c r="AZ87" s="33">
        <v>-0.4143786107146788</v>
      </c>
      <c r="BA87" s="33">
        <v>-0.54046603906383606</v>
      </c>
      <c r="BB87" s="33">
        <v>2.4483198019837338</v>
      </c>
      <c r="BC87" s="33">
        <v>5.4157264519518593</v>
      </c>
      <c r="BD87" s="33">
        <v>4.8234996498367133</v>
      </c>
    </row>
    <row r="88" spans="1:56" s="33" customFormat="1" x14ac:dyDescent="0.25">
      <c r="A88" s="35">
        <v>42614</v>
      </c>
      <c r="B88" s="33">
        <v>4.8321320005575075</v>
      </c>
      <c r="C88" s="33">
        <v>4.9025921612974148</v>
      </c>
      <c r="D88" s="33">
        <v>4.3392861420882278</v>
      </c>
      <c r="E88" s="33">
        <v>-0.38181595077031449</v>
      </c>
      <c r="F88" s="59">
        <v>-0.83203348246669862</v>
      </c>
      <c r="G88" s="33">
        <v>4.5033840432807128</v>
      </c>
      <c r="H88" s="33">
        <v>4.2593265174273744</v>
      </c>
      <c r="I88" s="33">
        <v>4.5542921238335232</v>
      </c>
      <c r="J88" s="33">
        <v>4.0929198096226438</v>
      </c>
      <c r="K88" s="33">
        <v>36.899628994751964</v>
      </c>
      <c r="L88" s="33">
        <v>4.7766226711964919</v>
      </c>
      <c r="M88" s="33">
        <v>17.570601450336572</v>
      </c>
      <c r="N88" s="33">
        <v>5.2076974466811787</v>
      </c>
      <c r="O88" s="33">
        <v>5.935941171390489</v>
      </c>
      <c r="P88" s="33">
        <v>5.5896068731871376</v>
      </c>
      <c r="Q88" s="33">
        <v>47.688597469668423</v>
      </c>
      <c r="R88" s="33">
        <v>31.217077411581613</v>
      </c>
      <c r="S88" s="33">
        <v>1.7101733146817302</v>
      </c>
      <c r="T88" s="33">
        <v>62.266776747712072</v>
      </c>
      <c r="U88" s="18">
        <v>65.84767895318835</v>
      </c>
      <c r="V88" s="33">
        <v>-1.8769382550674285</v>
      </c>
      <c r="W88" s="33">
        <v>-3.1497864476518145</v>
      </c>
      <c r="X88" s="33">
        <v>-0.22925438537705345</v>
      </c>
      <c r="Y88" s="33">
        <v>25.164809497450936</v>
      </c>
      <c r="Z88" s="33">
        <v>42.105893870159996</v>
      </c>
      <c r="AA88" s="33">
        <v>4.9613034236259921</v>
      </c>
      <c r="AB88" s="33">
        <v>4.5508228381477966</v>
      </c>
      <c r="AC88" s="33">
        <v>0.94729742862811783</v>
      </c>
      <c r="AD88" s="33">
        <v>3.6915541535247685</v>
      </c>
      <c r="AE88" s="33">
        <v>3.8989634820719323</v>
      </c>
      <c r="AF88" s="33">
        <v>-6.4730956068984851</v>
      </c>
      <c r="AG88" s="33">
        <v>-46.735547173326573</v>
      </c>
      <c r="AH88" s="33">
        <v>-11.82125094617477</v>
      </c>
      <c r="AI88" s="33">
        <v>-1.6357441510664303</v>
      </c>
      <c r="AJ88" s="18">
        <v>4.4863210522333796</v>
      </c>
      <c r="AK88" s="33">
        <v>16.941084372709057</v>
      </c>
      <c r="AL88" s="33">
        <v>4.5099993901766888</v>
      </c>
      <c r="AM88" s="18">
        <v>4.4894824079360589</v>
      </c>
      <c r="AN88" s="33">
        <v>0.91379593201860043</v>
      </c>
      <c r="AO88" s="45">
        <v>-8.4688437286820459</v>
      </c>
      <c r="AP88" s="18">
        <v>14.533137398288151</v>
      </c>
      <c r="AQ88" s="18">
        <v>28.695842597467642</v>
      </c>
      <c r="AR88" s="18">
        <v>4.5056413013004315</v>
      </c>
      <c r="AS88" s="18">
        <v>65.323866391545167</v>
      </c>
      <c r="AT88" s="33">
        <v>5.4742218557771141</v>
      </c>
      <c r="AU88" s="33">
        <v>-1.1070878434985887</v>
      </c>
      <c r="AV88" s="33">
        <v>2.3456503490549063</v>
      </c>
      <c r="AW88" s="33">
        <v>19.559009899749817</v>
      </c>
      <c r="AX88" s="33">
        <v>40.522293993475394</v>
      </c>
      <c r="AY88" s="33">
        <v>-2.0838360443445998</v>
      </c>
      <c r="AZ88" s="33">
        <v>1.3626008085454449</v>
      </c>
      <c r="BA88" s="33">
        <v>0.30081230247765989</v>
      </c>
      <c r="BB88" s="33">
        <v>3.7472491553677045</v>
      </c>
      <c r="BC88" s="33">
        <v>5.185732416722435</v>
      </c>
      <c r="BD88" s="33">
        <v>4.8704456446423183</v>
      </c>
    </row>
    <row r="89" spans="1:56" s="33" customFormat="1" x14ac:dyDescent="0.25">
      <c r="A89" s="35">
        <v>42705</v>
      </c>
      <c r="B89" s="33">
        <v>4.8437294656956285</v>
      </c>
      <c r="C89" s="33">
        <v>4.9270001385478635</v>
      </c>
      <c r="D89" s="33">
        <v>6.8530567636988282</v>
      </c>
      <c r="E89" s="33">
        <v>1.9107743439730984</v>
      </c>
      <c r="F89" s="59">
        <v>0.89101425777355914</v>
      </c>
      <c r="G89" s="33">
        <v>4.4991295131452667</v>
      </c>
      <c r="H89" s="33">
        <v>4.3152935011668712</v>
      </c>
      <c r="I89" s="33">
        <v>4.5736462229008774</v>
      </c>
      <c r="J89" s="33">
        <v>4.1648641325186739</v>
      </c>
      <c r="K89" s="33">
        <v>36.75666990063165</v>
      </c>
      <c r="L89" s="33">
        <v>4.7987778147990143</v>
      </c>
      <c r="M89" s="33">
        <v>17.818502689028513</v>
      </c>
      <c r="N89" s="33">
        <v>5.1875005468004343</v>
      </c>
      <c r="O89" s="33">
        <v>5.946796027817987</v>
      </c>
      <c r="P89" s="33">
        <v>5.6219259809552806</v>
      </c>
      <c r="Q89" s="33">
        <v>49.169329765724875</v>
      </c>
      <c r="R89" s="33">
        <v>31.054282192875078</v>
      </c>
      <c r="S89" s="33">
        <v>1.788155862902268</v>
      </c>
      <c r="T89" s="33">
        <v>62.925942701196547</v>
      </c>
      <c r="U89" s="18">
        <v>65.252050247582844</v>
      </c>
      <c r="V89" s="33">
        <v>0.19962619000921666</v>
      </c>
      <c r="W89" s="33">
        <v>-0.81832665148973138</v>
      </c>
      <c r="X89" s="33">
        <v>1.994511998617321</v>
      </c>
      <c r="Y89" s="33">
        <v>25.089836443967755</v>
      </c>
      <c r="Z89" s="33">
        <v>42.49907553401183</v>
      </c>
      <c r="AA89" s="33">
        <v>4.8483165686221561</v>
      </c>
      <c r="AB89" s="33">
        <v>4.554648832389816</v>
      </c>
      <c r="AC89" s="33">
        <v>0.95464297014166144</v>
      </c>
      <c r="AD89" s="33">
        <v>3.7686546347408396</v>
      </c>
      <c r="AE89" s="33">
        <v>3.9758365298968017</v>
      </c>
      <c r="AF89" s="33">
        <v>-6.5409987548743915</v>
      </c>
      <c r="AG89" s="33">
        <v>-45.882966405565767</v>
      </c>
      <c r="AH89" s="33">
        <v>-11.817915131266966</v>
      </c>
      <c r="AI89" s="33">
        <v>-1.6265887680661635</v>
      </c>
      <c r="AJ89" s="18">
        <v>4.5225419147569905</v>
      </c>
      <c r="AK89" s="33">
        <v>17.409239090044064</v>
      </c>
      <c r="AL89" s="33">
        <v>4.5102021661841976</v>
      </c>
      <c r="AM89" s="18">
        <v>4.4886888779796488</v>
      </c>
      <c r="AN89" s="33">
        <v>0.91576158166406441</v>
      </c>
      <c r="AO89" s="45">
        <v>-8.4783062269175531</v>
      </c>
      <c r="AP89" s="18">
        <v>14.773417538153295</v>
      </c>
      <c r="AQ89" s="18">
        <v>29.508105722211525</v>
      </c>
      <c r="AR89" s="18">
        <v>4.5040823990544654</v>
      </c>
      <c r="AS89" s="18">
        <v>65.68274045131966</v>
      </c>
      <c r="AT89" s="33">
        <v>5.4646782928395181</v>
      </c>
      <c r="AU89" s="33">
        <v>0.87338964507481798</v>
      </c>
      <c r="AV89" s="33">
        <v>2.2061218856293197</v>
      </c>
      <c r="AW89" s="33">
        <v>19.101285361257577</v>
      </c>
      <c r="AX89" s="33">
        <v>40.837334797368563</v>
      </c>
      <c r="AY89" s="33">
        <v>0.5211879176377443</v>
      </c>
      <c r="AZ89" s="33">
        <v>1.8506678007657373</v>
      </c>
      <c r="BA89" s="33">
        <v>2.8831864746363012</v>
      </c>
      <c r="BB89" s="33">
        <v>4.2126663577642942</v>
      </c>
      <c r="BC89" s="33">
        <v>5.1908719439386486</v>
      </c>
      <c r="BD89" s="33">
        <v>4.9492834984679952</v>
      </c>
    </row>
    <row r="90" spans="1:56" s="33" customFormat="1" x14ac:dyDescent="0.25">
      <c r="A90" s="35">
        <v>42795</v>
      </c>
      <c r="B90" s="33">
        <v>4.7995208563895666</v>
      </c>
      <c r="C90" s="33">
        <v>4.882069512881265</v>
      </c>
      <c r="D90" s="33">
        <v>8.2774612867825947</v>
      </c>
      <c r="E90" s="33">
        <v>3.2240806858579774</v>
      </c>
      <c r="F90" s="59">
        <v>1.5955908671131835</v>
      </c>
      <c r="G90" s="33">
        <v>4.5062424741350018</v>
      </c>
      <c r="H90" s="33">
        <v>4.3820735170726897</v>
      </c>
      <c r="I90" s="33">
        <v>4.5431422183626147</v>
      </c>
      <c r="J90" s="33">
        <v>4.2670294282599279</v>
      </c>
      <c r="K90" s="33">
        <v>36.884146815074118</v>
      </c>
      <c r="L90" s="33">
        <v>4.8062802550422514</v>
      </c>
      <c r="M90" s="33">
        <v>17.860892041598657</v>
      </c>
      <c r="N90" s="33">
        <v>5.1896155229512795</v>
      </c>
      <c r="O90" s="33">
        <v>5.9571564155308527</v>
      </c>
      <c r="P90" s="33">
        <v>5.6174983625103359</v>
      </c>
      <c r="Q90" s="33">
        <v>49.525062635557489</v>
      </c>
      <c r="R90" s="33">
        <v>31.36894897848881</v>
      </c>
      <c r="S90" s="33">
        <v>1.7508396224964928</v>
      </c>
      <c r="T90" s="33">
        <v>63.153194700106795</v>
      </c>
      <c r="U90" s="18">
        <v>66.489483919859353</v>
      </c>
      <c r="V90" s="33">
        <v>1.1968507623032254</v>
      </c>
      <c r="W90" s="33">
        <v>0.41503396144468852</v>
      </c>
      <c r="X90" s="33">
        <v>3.3106622855651802</v>
      </c>
      <c r="Y90" s="33">
        <v>24.398939451943214</v>
      </c>
      <c r="Z90" s="33">
        <v>40.916731427864214</v>
      </c>
      <c r="AA90" s="33">
        <v>4.8880694121530617</v>
      </c>
      <c r="AB90" s="33">
        <v>4.5661203232251584</v>
      </c>
      <c r="AC90" s="33">
        <v>0.96024520367650279</v>
      </c>
      <c r="AD90" s="33">
        <v>3.8696218745273265</v>
      </c>
      <c r="AE90" s="33">
        <v>4.035292736820745</v>
      </c>
      <c r="AF90" s="33">
        <v>-6.8372499394208575</v>
      </c>
      <c r="AG90" s="33">
        <v>-45.23372333878492</v>
      </c>
      <c r="AH90" s="33">
        <v>-11.839850097459367</v>
      </c>
      <c r="AI90" s="33">
        <v>-1.7181519106909435</v>
      </c>
      <c r="AJ90" s="18">
        <v>4.5684361736272345</v>
      </c>
      <c r="AK90" s="33">
        <v>16.517791975920996</v>
      </c>
      <c r="AL90" s="33">
        <v>4.5173517088844886</v>
      </c>
      <c r="AM90" s="18">
        <v>4.494302728033162</v>
      </c>
      <c r="AN90" s="33">
        <v>0.91789107465450126</v>
      </c>
      <c r="AO90" s="45">
        <v>-8.5692564398826576</v>
      </c>
      <c r="AP90" s="18">
        <v>14.853244115667358</v>
      </c>
      <c r="AQ90" s="18">
        <v>29.230518398094901</v>
      </c>
      <c r="AR90" s="18">
        <v>4.503792231400543</v>
      </c>
      <c r="AS90" s="18">
        <v>65.85131327273713</v>
      </c>
      <c r="AT90" s="33">
        <v>5.3076083924595636</v>
      </c>
      <c r="AU90" s="33">
        <v>1.81749203681284</v>
      </c>
      <c r="AV90" s="33">
        <v>2.3462821537113321</v>
      </c>
      <c r="AW90" s="33">
        <v>19.072058270509114</v>
      </c>
      <c r="AX90" s="33">
        <v>41.084626950987222</v>
      </c>
      <c r="AY90" s="33">
        <v>1.9458906635756086</v>
      </c>
      <c r="AZ90" s="33">
        <v>2.4807701812294498</v>
      </c>
      <c r="BA90" s="33">
        <v>3.9645593065268603</v>
      </c>
      <c r="BB90" s="33">
        <v>4.499438824180702</v>
      </c>
      <c r="BC90" s="33">
        <v>4.9731113805639353</v>
      </c>
      <c r="BD90" s="33">
        <v>4.955741318836429</v>
      </c>
    </row>
    <row r="91" spans="1:56" s="33" customFormat="1" x14ac:dyDescent="0.25">
      <c r="A91" s="35">
        <v>42887</v>
      </c>
      <c r="B91" s="33">
        <v>4.8010264299043017</v>
      </c>
      <c r="C91" s="33">
        <v>4.8728346694992588</v>
      </c>
      <c r="D91" s="33">
        <v>7.1543985569525015</v>
      </c>
      <c r="E91" s="33">
        <v>2.597391183418063</v>
      </c>
      <c r="F91" s="59">
        <v>1.8004393501938276</v>
      </c>
      <c r="G91" s="33">
        <v>4.4932829150117577</v>
      </c>
      <c r="H91" s="33">
        <v>4.352391038447772</v>
      </c>
      <c r="I91" s="33">
        <v>4.5116586145043174</v>
      </c>
      <c r="J91" s="33">
        <v>4.2270351197864402</v>
      </c>
      <c r="K91" s="33">
        <v>37.054819669154888</v>
      </c>
      <c r="L91" s="33">
        <v>4.8138584629966665</v>
      </c>
      <c r="M91" s="33">
        <v>17.895486327442363</v>
      </c>
      <c r="N91" s="33">
        <v>5.1894688856513662</v>
      </c>
      <c r="O91" s="33">
        <v>5.9709153559159907</v>
      </c>
      <c r="P91" s="33">
        <v>5.5443575393538413</v>
      </c>
      <c r="Q91" s="33">
        <v>50.276872479969889</v>
      </c>
      <c r="R91" s="33">
        <v>31.369791116383826</v>
      </c>
      <c r="S91" s="33">
        <v>1.8271974722749915</v>
      </c>
      <c r="T91" s="33">
        <v>63.426366948889566</v>
      </c>
      <c r="U91" s="18">
        <v>68.530975496107018</v>
      </c>
      <c r="V91" s="33">
        <v>0.2535989483427592</v>
      </c>
      <c r="W91" s="33">
        <v>-0.31372543430252531</v>
      </c>
      <c r="X91" s="33">
        <v>2.7128463174689199</v>
      </c>
      <c r="Y91" s="33">
        <v>23.350974999253499</v>
      </c>
      <c r="Z91" s="33">
        <v>40.006963783194436</v>
      </c>
      <c r="AA91" s="33">
        <v>5.0626848809034364</v>
      </c>
      <c r="AB91" s="33">
        <v>4.5680454081649842</v>
      </c>
      <c r="AC91" s="33">
        <v>0.96468683552191226</v>
      </c>
      <c r="AD91" s="33">
        <v>3.8267500931058822</v>
      </c>
      <c r="AE91" s="33">
        <v>3.9623353415374103</v>
      </c>
      <c r="AF91" s="33">
        <v>-7.2479476949077126</v>
      </c>
      <c r="AG91" s="33">
        <v>-44.713687830686098</v>
      </c>
      <c r="AH91" s="33">
        <v>-11.848751007106987</v>
      </c>
      <c r="AI91" s="33">
        <v>-1.8091845999185296</v>
      </c>
      <c r="AJ91" s="18">
        <v>4.5539279558909014</v>
      </c>
      <c r="AK91" s="33">
        <v>16.655988783940938</v>
      </c>
      <c r="AL91" s="33">
        <v>4.5191685452752219</v>
      </c>
      <c r="AM91" s="18">
        <v>4.4944036960649623</v>
      </c>
      <c r="AN91" s="33">
        <v>0.92096247283806432</v>
      </c>
      <c r="AO91" s="45">
        <v>-8.6413475834010232</v>
      </c>
      <c r="AP91" s="18">
        <v>14.907460162596747</v>
      </c>
      <c r="AQ91" s="18">
        <v>27.045541623493285</v>
      </c>
      <c r="AR91" s="18">
        <v>4.5004941041051634</v>
      </c>
      <c r="AS91" s="18">
        <v>66.524575779159917</v>
      </c>
      <c r="AT91" s="33">
        <v>5.2774832588421985</v>
      </c>
      <c r="AU91" s="33">
        <v>1.7332236074338647</v>
      </c>
      <c r="AV91" s="33">
        <v>2.482142857144376</v>
      </c>
      <c r="AW91" s="33">
        <v>18.986216100267605</v>
      </c>
      <c r="AX91" s="33">
        <v>41.463151106528528</v>
      </c>
      <c r="AY91" s="33">
        <v>1.1246462121398477</v>
      </c>
      <c r="AZ91" s="33">
        <v>1.8691521668960061</v>
      </c>
      <c r="BA91" s="33">
        <v>3.08340905798965</v>
      </c>
      <c r="BB91" s="33">
        <v>3.8279150127458084</v>
      </c>
      <c r="BC91" s="33">
        <v>4.8660102124717755</v>
      </c>
      <c r="BD91" s="33">
        <v>4.9219845462339729</v>
      </c>
    </row>
    <row r="92" spans="1:56" s="33" customFormat="1" x14ac:dyDescent="0.25">
      <c r="A92" s="35">
        <v>42979</v>
      </c>
      <c r="B92" s="33">
        <v>4.8346820997738789</v>
      </c>
      <c r="C92" s="33">
        <v>4.8943605402177015</v>
      </c>
      <c r="D92" s="33">
        <v>6.8474702826373024</v>
      </c>
      <c r="E92" s="33">
        <v>2.4624779435537314</v>
      </c>
      <c r="F92" s="59">
        <v>1.7715732812822349</v>
      </c>
      <c r="G92" s="33">
        <v>4.4683458070726454</v>
      </c>
      <c r="H92" s="33">
        <v>4.3682133539178256</v>
      </c>
      <c r="I92" s="33">
        <v>4.5380833549695456</v>
      </c>
      <c r="J92" s="33">
        <v>4.258827496936072</v>
      </c>
      <c r="K92" s="33">
        <v>37.113904848802257</v>
      </c>
      <c r="L92" s="33">
        <v>4.8224446917117003</v>
      </c>
      <c r="M92" s="33">
        <v>17.935500600040143</v>
      </c>
      <c r="N92" s="33">
        <v>5.2046019192091197</v>
      </c>
      <c r="O92" s="33">
        <v>5.9889966438763782</v>
      </c>
      <c r="P92" s="33">
        <v>5.5398815173480616</v>
      </c>
      <c r="Q92" s="33">
        <v>49.845104645771755</v>
      </c>
      <c r="R92" s="33">
        <v>31.95631072538459</v>
      </c>
      <c r="S92" s="33">
        <v>1.8703546949837473</v>
      </c>
      <c r="T92" s="33">
        <v>63.760929764360533</v>
      </c>
      <c r="U92" s="18">
        <v>69.328169497163074</v>
      </c>
      <c r="V92" s="33">
        <v>0.17084851077935337</v>
      </c>
      <c r="W92" s="33">
        <v>-0.49009627902363295</v>
      </c>
      <c r="X92" s="33">
        <v>2.6243500691926047</v>
      </c>
      <c r="Y92" s="33">
        <v>23.58959438425617</v>
      </c>
      <c r="Z92" s="33">
        <v>40.608634741270073</v>
      </c>
      <c r="AA92" s="33">
        <v>5.3408861025317469</v>
      </c>
      <c r="AB92" s="33">
        <v>4.566796110260654</v>
      </c>
      <c r="AC92" s="33">
        <v>0.96553654537735778</v>
      </c>
      <c r="AD92" s="33">
        <v>3.8542522923627796</v>
      </c>
      <c r="AE92" s="33">
        <v>3.9842927679728675</v>
      </c>
      <c r="AF92" s="33">
        <v>-7.7384129522000471</v>
      </c>
      <c r="AG92" s="33">
        <v>-44.933831440643615</v>
      </c>
      <c r="AH92" s="33">
        <v>-11.863223089621979</v>
      </c>
      <c r="AI92" s="33">
        <v>-1.9096878362273535</v>
      </c>
      <c r="AJ92" s="18">
        <v>4.5568254661384158</v>
      </c>
      <c r="AK92" s="33">
        <v>17.019040357013903</v>
      </c>
      <c r="AL92" s="33">
        <v>4.5241506086423184</v>
      </c>
      <c r="AM92" s="18">
        <v>4.4977146789868971</v>
      </c>
      <c r="AN92" s="33">
        <v>0.9272259871702665</v>
      </c>
      <c r="AO92" s="45">
        <v>-8.7049718865702133</v>
      </c>
      <c r="AP92" s="18">
        <v>14.977514891319684</v>
      </c>
      <c r="AQ92" s="18">
        <v>26.718449144405671</v>
      </c>
      <c r="AR92" s="18">
        <v>4.4917404384181934</v>
      </c>
      <c r="AS92" s="18">
        <v>67.390493558054544</v>
      </c>
      <c r="AT92" s="33">
        <v>5.2814786654611066</v>
      </c>
      <c r="AU92" s="33">
        <v>2.7744648966193219</v>
      </c>
      <c r="AV92" s="33">
        <v>2.8357934232467352</v>
      </c>
      <c r="AW92" s="33">
        <v>19.133249905248523</v>
      </c>
      <c r="AX92" s="33">
        <v>41.903917961653093</v>
      </c>
      <c r="AY92" s="33">
        <v>0.52981429233709509</v>
      </c>
      <c r="AZ92" s="33">
        <v>0.59090863090983758</v>
      </c>
      <c r="BA92" s="33">
        <v>2.4964188472025195</v>
      </c>
      <c r="BB92" s="33">
        <v>2.557513185775262</v>
      </c>
      <c r="BC92" s="33">
        <v>4.8457902827843622</v>
      </c>
      <c r="BD92" s="33">
        <v>4.9448432340234136</v>
      </c>
    </row>
    <row r="93" spans="1:56" s="33" customFormat="1" x14ac:dyDescent="0.25">
      <c r="A93" s="35">
        <v>43070</v>
      </c>
      <c r="B93" s="33">
        <v>4.8424836242360687</v>
      </c>
      <c r="C93" s="33">
        <v>4.898041189625796</v>
      </c>
      <c r="D93" s="33">
        <v>5.9846395706304012</v>
      </c>
      <c r="E93" s="33">
        <v>1.9457343284793094</v>
      </c>
      <c r="F93" s="59">
        <v>1.2281351548333319</v>
      </c>
      <c r="G93" s="33">
        <v>4.4634592572446827</v>
      </c>
      <c r="H93" s="33">
        <v>4.4391755107414061</v>
      </c>
      <c r="I93" s="33">
        <v>4.5946278531806692</v>
      </c>
      <c r="J93" s="33">
        <v>4.3681088929834058</v>
      </c>
      <c r="K93" s="33">
        <v>36.867205664764334</v>
      </c>
      <c r="L93" s="33">
        <v>4.8345581999996297</v>
      </c>
      <c r="M93" s="33">
        <v>18.047040559677345</v>
      </c>
      <c r="N93" s="33">
        <v>5.2242801323259851</v>
      </c>
      <c r="O93" s="33">
        <v>6.00078963108687</v>
      </c>
      <c r="P93" s="33">
        <v>5.6138135645847802</v>
      </c>
      <c r="Q93" s="33">
        <v>51.721504090276802</v>
      </c>
      <c r="R93" s="33">
        <v>32.657992185439817</v>
      </c>
      <c r="S93" s="33">
        <v>1.9509410277061361</v>
      </c>
      <c r="T93" s="33">
        <v>64.003320111849618</v>
      </c>
      <c r="U93" s="18">
        <v>70.562207682730246</v>
      </c>
      <c r="V93" s="33">
        <v>-0.18533185110987116</v>
      </c>
      <c r="W93" s="33">
        <v>-0.91498940717575916</v>
      </c>
      <c r="X93" s="33">
        <v>2.0891295711528368</v>
      </c>
      <c r="Y93" s="33">
        <v>23.044557123140578</v>
      </c>
      <c r="Z93" s="33">
        <v>40.014871582897335</v>
      </c>
      <c r="AA93" s="33">
        <v>5.4993420809473372</v>
      </c>
      <c r="AB93" s="33">
        <v>4.5695939453921399</v>
      </c>
      <c r="AC93" s="33">
        <v>0.97225405735498349</v>
      </c>
      <c r="AD93" s="33">
        <v>4.0167556765813233</v>
      </c>
      <c r="AE93" s="33">
        <v>4.1402116717840469</v>
      </c>
      <c r="AF93" s="33">
        <v>-7.7447498734267901</v>
      </c>
      <c r="AG93" s="33">
        <v>-44.565196758788787</v>
      </c>
      <c r="AH93" s="33">
        <v>-11.864027617336218</v>
      </c>
      <c r="AI93" s="33">
        <v>-1.9137876833915342</v>
      </c>
      <c r="AJ93" s="18">
        <v>4.5784757851761668</v>
      </c>
      <c r="AK93" s="33">
        <v>16.970314459756754</v>
      </c>
      <c r="AL93" s="33">
        <v>4.5326636259036039</v>
      </c>
      <c r="AM93" s="18">
        <v>4.5039962434899099</v>
      </c>
      <c r="AN93" s="33">
        <v>0.93673057089265188</v>
      </c>
      <c r="AO93" s="45">
        <v>-8.7161587633266695</v>
      </c>
      <c r="AP93" s="18">
        <v>15.106238350531312</v>
      </c>
      <c r="AQ93" s="18">
        <v>28.666427014431061</v>
      </c>
      <c r="AR93" s="18">
        <v>4.4827769872793768</v>
      </c>
      <c r="AS93" s="18">
        <v>68.723957087830286</v>
      </c>
      <c r="AT93" s="33">
        <v>5.2017802438808705</v>
      </c>
      <c r="AU93" s="33">
        <v>2.313861668473316</v>
      </c>
      <c r="AV93" s="33">
        <v>2.5411152687635497</v>
      </c>
      <c r="AW93" s="33">
        <v>19.405574404604089</v>
      </c>
      <c r="AX93" s="33">
        <v>42.194719143629392</v>
      </c>
      <c r="AY93" s="33">
        <v>-5.8969633613482897E-2</v>
      </c>
      <c r="AZ93" s="33">
        <v>0.16438106542089187</v>
      </c>
      <c r="BA93" s="33">
        <v>1.7569827473388977</v>
      </c>
      <c r="BB93" s="33">
        <v>1.9803334463732725</v>
      </c>
      <c r="BC93" s="33">
        <v>4.7308223496234838</v>
      </c>
      <c r="BD93" s="33">
        <v>5.0040669165324472</v>
      </c>
    </row>
    <row r="94" spans="1:56" s="33" customFormat="1" x14ac:dyDescent="0.25">
      <c r="A94" s="35">
        <v>43160</v>
      </c>
      <c r="B94" s="33">
        <v>4.7932587168370668</v>
      </c>
      <c r="C94" s="33">
        <v>4.8486814764470809</v>
      </c>
      <c r="D94" s="33">
        <v>6.2125972654361039</v>
      </c>
      <c r="E94" s="33">
        <v>2.0552498094667637</v>
      </c>
      <c r="F94" s="59">
        <v>1.6436465272735346</v>
      </c>
      <c r="G94" s="33">
        <v>4.4546649450003741</v>
      </c>
      <c r="H94" s="33">
        <v>4.4566166075930589</v>
      </c>
      <c r="I94" s="33">
        <v>4.604634390239644</v>
      </c>
      <c r="J94" s="33">
        <v>4.4207325066021843</v>
      </c>
      <c r="K94" s="33">
        <v>36.593457417923055</v>
      </c>
      <c r="L94" s="33">
        <v>4.8528930960165413</v>
      </c>
      <c r="M94" s="33">
        <v>18.20450743643978</v>
      </c>
      <c r="N94" s="33">
        <v>5.2027953678650105</v>
      </c>
      <c r="O94" s="33">
        <v>6.0121565492642457</v>
      </c>
      <c r="P94" s="33">
        <v>5.6362957445527737</v>
      </c>
      <c r="Q94" s="33">
        <v>49.798032415932916</v>
      </c>
      <c r="R94" s="33">
        <v>32.773585287413063</v>
      </c>
      <c r="S94" s="33">
        <v>1.8586523067549172</v>
      </c>
      <c r="T94" s="33">
        <v>64.018099788217313</v>
      </c>
      <c r="U94" s="18">
        <v>70.588820046831614</v>
      </c>
      <c r="V94" s="33">
        <v>5.6696253545096553E-2</v>
      </c>
      <c r="W94" s="33">
        <v>-0.58363750348537913</v>
      </c>
      <c r="X94" s="33">
        <v>2.1948451249593992</v>
      </c>
      <c r="Y94" s="33">
        <v>23.002530293928874</v>
      </c>
      <c r="Z94" s="33">
        <v>39.891849031716113</v>
      </c>
      <c r="AA94" s="33">
        <v>5.6249727086961299</v>
      </c>
      <c r="AB94" s="33">
        <v>4.5731585002833635</v>
      </c>
      <c r="AC94" s="33">
        <v>0.97096056690370414</v>
      </c>
      <c r="AD94" s="33">
        <v>4.0978530862833393</v>
      </c>
      <c r="AE94" s="33">
        <v>4.221612778985004</v>
      </c>
      <c r="AF94" s="33">
        <v>-7.8960097232963715</v>
      </c>
      <c r="AG94" s="33">
        <v>-45.379001853322166</v>
      </c>
      <c r="AH94" s="33">
        <v>-11.896248292369776</v>
      </c>
      <c r="AI94" s="33">
        <v>-2.05486367263229</v>
      </c>
      <c r="AJ94" s="18">
        <v>4.6500604158341341</v>
      </c>
      <c r="AK94" s="33">
        <v>16.889318737787239</v>
      </c>
      <c r="AL94" s="33">
        <v>4.5376285045628704</v>
      </c>
      <c r="AM94" s="18">
        <v>4.5058673928031556</v>
      </c>
      <c r="AN94" s="33">
        <v>0.93751796372987328</v>
      </c>
      <c r="AO94" s="45">
        <v>-8.8014083149551467</v>
      </c>
      <c r="AP94" s="18">
        <v>15.304480036819253</v>
      </c>
      <c r="AQ94" s="18">
        <v>29.071924503331854</v>
      </c>
      <c r="AR94" s="18">
        <v>4.4698830354626553</v>
      </c>
      <c r="AS94" s="18">
        <v>69.755568413957363</v>
      </c>
      <c r="AT94" s="33">
        <v>5.1391694827783416</v>
      </c>
      <c r="AU94" s="33">
        <v>2.7553806468763931</v>
      </c>
      <c r="AV94" s="33">
        <v>2.5684172602095989</v>
      </c>
      <c r="AW94" s="33">
        <v>18.835251411528862</v>
      </c>
      <c r="AX94" s="33">
        <v>42.323871233065013</v>
      </c>
      <c r="AY94" s="33">
        <v>0.19183419790087358</v>
      </c>
      <c r="AZ94" s="33">
        <v>8.712467696801382E-3</v>
      </c>
      <c r="BA94" s="33">
        <v>1.8975746458587128</v>
      </c>
      <c r="BB94" s="33">
        <v>1.7144529156546406</v>
      </c>
      <c r="BC94" s="33">
        <v>4.5966665942568596</v>
      </c>
      <c r="BD94" s="33">
        <v>5.0395288670594205</v>
      </c>
    </row>
    <row r="95" spans="1:56" s="33" customFormat="1" x14ac:dyDescent="0.25">
      <c r="A95" s="35">
        <v>43252</v>
      </c>
      <c r="B95" s="33">
        <v>4.7580274510581662</v>
      </c>
      <c r="C95" s="33">
        <v>4.841432672693208</v>
      </c>
      <c r="D95" s="33">
        <v>6.8323844970778147</v>
      </c>
      <c r="E95" s="33">
        <v>2.0116760667074796</v>
      </c>
      <c r="F95" s="59">
        <v>1.5235232782466968</v>
      </c>
      <c r="G95" s="33">
        <v>4.4504372851247433</v>
      </c>
      <c r="H95" s="33">
        <v>4.4754164586858662</v>
      </c>
      <c r="I95" s="33">
        <v>4.6310718192070119</v>
      </c>
      <c r="J95" s="33">
        <v>4.4608144245668733</v>
      </c>
      <c r="K95" s="33">
        <v>36.549022482927526</v>
      </c>
      <c r="L95" s="33">
        <v>4.867431959280256</v>
      </c>
      <c r="M95" s="33">
        <v>18.294651192076113</v>
      </c>
      <c r="N95" s="33">
        <v>5.2062948855728575</v>
      </c>
      <c r="O95" s="33">
        <v>6.0307273350806003</v>
      </c>
      <c r="P95" s="33">
        <v>5.6991327263991698</v>
      </c>
      <c r="Q95" s="33">
        <v>49.532400665705282</v>
      </c>
      <c r="R95" s="33">
        <v>32.186240795637694</v>
      </c>
      <c r="S95" s="33">
        <v>1.8793980324744299</v>
      </c>
      <c r="T95" s="33">
        <v>63.905453725427499</v>
      </c>
      <c r="U95" s="18">
        <v>71.683832324189851</v>
      </c>
      <c r="V95" s="33">
        <v>4.761692128736339E-2</v>
      </c>
      <c r="W95" s="33">
        <v>-0.53348244942934553</v>
      </c>
      <c r="X95" s="33">
        <v>2.0952613330212921</v>
      </c>
      <c r="Y95" s="33">
        <v>22.139613012084759</v>
      </c>
      <c r="Z95" s="33">
        <v>38.780920958952727</v>
      </c>
      <c r="AA95" s="33">
        <v>5.5700623065522494</v>
      </c>
      <c r="AB95" s="33">
        <v>4.5712442176942858</v>
      </c>
      <c r="AC95" s="33">
        <v>0.97455401242852291</v>
      </c>
      <c r="AD95" s="33">
        <v>4.1967518204235681</v>
      </c>
      <c r="AE95" s="33">
        <v>4.3251367151021265</v>
      </c>
      <c r="AF95" s="33">
        <v>-8.1991475814888855</v>
      </c>
      <c r="AG95" s="33">
        <v>-44.7274203397359</v>
      </c>
      <c r="AH95" s="33">
        <v>-11.90175282750776</v>
      </c>
      <c r="AI95" s="33">
        <v>-2.1455184444217066</v>
      </c>
      <c r="AJ95" s="18">
        <v>4.6361476162140498</v>
      </c>
      <c r="AK95" s="33">
        <v>16.641307946867965</v>
      </c>
      <c r="AL95" s="33">
        <v>4.5385922443725404</v>
      </c>
      <c r="AM95" s="18">
        <v>4.5033811533046704</v>
      </c>
      <c r="AN95" s="33">
        <v>0.93966574176567308</v>
      </c>
      <c r="AO95" s="45">
        <v>-8.8645473057471929</v>
      </c>
      <c r="AP95" s="18">
        <v>15.437605488488481</v>
      </c>
      <c r="AQ95" s="18">
        <v>30.632944601865535</v>
      </c>
      <c r="AR95" s="18">
        <v>4.4591642391465705</v>
      </c>
      <c r="AS95" s="18">
        <v>70.544477900385075</v>
      </c>
      <c r="AT95" s="33">
        <v>5.2345128754613874</v>
      </c>
      <c r="AU95" s="33">
        <v>3.3470681122218071</v>
      </c>
      <c r="AV95" s="33">
        <v>2.6175048584232474</v>
      </c>
      <c r="AW95" s="33">
        <v>18.708356069292595</v>
      </c>
      <c r="AX95" s="33">
        <v>42.676222781000533</v>
      </c>
      <c r="AY95" s="33">
        <v>0.2032004354269</v>
      </c>
      <c r="AZ95" s="33">
        <v>-0.51456747749082166</v>
      </c>
      <c r="BA95" s="33">
        <v>2.0795772470211027</v>
      </c>
      <c r="BB95" s="33">
        <v>1.361809334103381</v>
      </c>
      <c r="BC95" s="33">
        <v>4.7268659671187923</v>
      </c>
      <c r="BD95" s="33">
        <v>5.0683235851395256</v>
      </c>
    </row>
    <row r="96" spans="1:56" s="33" customFormat="1" x14ac:dyDescent="0.25">
      <c r="A96" s="35">
        <v>43344</v>
      </c>
      <c r="B96" s="33">
        <v>4.7688683164529753</v>
      </c>
      <c r="C96" s="33">
        <v>4.8841963620853779</v>
      </c>
      <c r="D96" s="33">
        <v>6.6019420426622899</v>
      </c>
      <c r="E96" s="33">
        <v>1.7523952921013497</v>
      </c>
      <c r="F96" s="59">
        <v>1.3525399622891676</v>
      </c>
      <c r="G96" s="33">
        <v>4.4294440009384326</v>
      </c>
      <c r="H96" s="33">
        <v>4.4997497225785157</v>
      </c>
      <c r="I96" s="33">
        <v>4.6410300688772628</v>
      </c>
      <c r="J96" s="33">
        <v>4.4936176138617965</v>
      </c>
      <c r="K96" s="33">
        <v>36.625556647373372</v>
      </c>
      <c r="L96" s="33">
        <v>4.8860975108346265</v>
      </c>
      <c r="M96" s="33">
        <v>18.466289851887126</v>
      </c>
      <c r="N96" s="33">
        <v>5.2101576520822999</v>
      </c>
      <c r="O96" s="33">
        <v>6.051613391139111</v>
      </c>
      <c r="P96" s="33">
        <v>5.9024754132285633</v>
      </c>
      <c r="Q96" s="33">
        <v>49.014787913401094</v>
      </c>
      <c r="R96" s="33">
        <v>32.494096013466439</v>
      </c>
      <c r="S96" s="33">
        <v>2.0027430929710031</v>
      </c>
      <c r="T96" s="33">
        <v>63.839493563834004</v>
      </c>
      <c r="U96" s="18">
        <v>72.348159402514085</v>
      </c>
      <c r="V96" s="33">
        <v>-0.3520933788401015</v>
      </c>
      <c r="W96" s="33">
        <v>-0.9841471061306617</v>
      </c>
      <c r="X96" s="33">
        <v>1.8525679342861312</v>
      </c>
      <c r="Y96" s="33">
        <v>21.734074526845241</v>
      </c>
      <c r="Z96" s="33">
        <v>38.330495377510623</v>
      </c>
      <c r="AA96" s="33">
        <v>5.6403762938762325</v>
      </c>
      <c r="AB96" s="33">
        <v>4.5642665746997979</v>
      </c>
      <c r="AC96" s="33">
        <v>0.97348356077237874</v>
      </c>
      <c r="AD96" s="33">
        <v>4.2100594616082754</v>
      </c>
      <c r="AE96" s="33">
        <v>4.3326664836151068</v>
      </c>
      <c r="AF96" s="33">
        <v>-8.7416357517820167</v>
      </c>
      <c r="AG96" s="33">
        <v>-44.018905719354024</v>
      </c>
      <c r="AH96" s="33">
        <v>-11.901564082797735</v>
      </c>
      <c r="AI96" s="33">
        <v>-2.2044388499136818</v>
      </c>
      <c r="AJ96" s="18">
        <v>4.6576378044954039</v>
      </c>
      <c r="AK96" s="33">
        <v>16.596420850665382</v>
      </c>
      <c r="AL96" s="33">
        <v>4.5400879996366976</v>
      </c>
      <c r="AM96" s="18">
        <v>4.5011432005981824</v>
      </c>
      <c r="AN96" s="33">
        <v>0.94254680151480408</v>
      </c>
      <c r="AO96" s="45">
        <v>-8.9074178523993783</v>
      </c>
      <c r="AP96" s="18">
        <v>15.620960392494737</v>
      </c>
      <c r="AQ96" s="18">
        <v>37.154729644132068</v>
      </c>
      <c r="AR96" s="18">
        <v>4.4493917013659994</v>
      </c>
      <c r="AS96" s="18">
        <v>71.298105397687664</v>
      </c>
      <c r="AT96" s="33">
        <v>5.1933531272152518</v>
      </c>
      <c r="AU96" s="33">
        <v>3.5803492313008611</v>
      </c>
      <c r="AV96" s="33">
        <v>2.7614690155900012</v>
      </c>
      <c r="AW96" s="33">
        <v>18.577663259889025</v>
      </c>
      <c r="AX96" s="33">
        <v>43.097897711998364</v>
      </c>
      <c r="AY96" s="33">
        <v>-3.2079523301529675E-2</v>
      </c>
      <c r="AZ96" s="33">
        <v>-0.83543230686138159</v>
      </c>
      <c r="BA96" s="33">
        <v>1.7686339154336483</v>
      </c>
      <c r="BB96" s="33">
        <v>0.96528113187379638</v>
      </c>
      <c r="BC96" s="33">
        <v>4.7023549712575008</v>
      </c>
      <c r="BD96" s="33">
        <v>5.0871359175459521</v>
      </c>
    </row>
    <row r="97" spans="1:56" s="33" customFormat="1" x14ac:dyDescent="0.25">
      <c r="A97" s="35">
        <v>43435</v>
      </c>
      <c r="B97" s="33">
        <v>4.8252698185124743</v>
      </c>
      <c r="C97" s="33">
        <v>4.9453164531798359</v>
      </c>
      <c r="D97" s="33">
        <v>5.1801949612377385</v>
      </c>
      <c r="E97" s="33">
        <v>0.84552101115471512</v>
      </c>
      <c r="F97" s="59">
        <v>1.1639994490086236</v>
      </c>
      <c r="G97" s="33">
        <v>4.4289620355380226</v>
      </c>
      <c r="H97" s="33">
        <v>4.4718369983799606</v>
      </c>
      <c r="I97" s="33">
        <v>4.6294629104284066</v>
      </c>
      <c r="J97" s="33">
        <v>4.4509968156134647</v>
      </c>
      <c r="K97" s="33">
        <v>37.25292971494418</v>
      </c>
      <c r="L97" s="33">
        <v>4.9054969759729508</v>
      </c>
      <c r="M97" s="33">
        <v>18.633874653624904</v>
      </c>
      <c r="N97" s="33">
        <v>5.2008481328514131</v>
      </c>
      <c r="O97" s="33">
        <v>6.0788591597757549</v>
      </c>
      <c r="P97" s="33">
        <v>5.7921241048353389</v>
      </c>
      <c r="Q97" s="33">
        <v>50.315090511817026</v>
      </c>
      <c r="R97" s="33">
        <v>33.590272440013976</v>
      </c>
      <c r="S97" s="33">
        <v>2.1916904369327956</v>
      </c>
      <c r="T97" s="33">
        <v>63.607729157282499</v>
      </c>
      <c r="U97" s="18">
        <v>73.087324383761768</v>
      </c>
      <c r="V97" s="33">
        <v>-1.0977801940719845</v>
      </c>
      <c r="W97" s="33">
        <v>-1.833406240438662</v>
      </c>
      <c r="X97" s="33">
        <v>0.98945688305311918</v>
      </c>
      <c r="Y97" s="33">
        <v>21.821594527988907</v>
      </c>
      <c r="Z97" s="33">
        <v>39.525154973347057</v>
      </c>
      <c r="AA97" s="33">
        <v>5.656977032510663</v>
      </c>
      <c r="AB97" s="33">
        <v>4.5586496767138032</v>
      </c>
      <c r="AC97" s="33">
        <v>0.97431610549066883</v>
      </c>
      <c r="AD97" s="33">
        <v>4.0812024256216306</v>
      </c>
      <c r="AE97" s="33">
        <v>4.2282588943364496</v>
      </c>
      <c r="AF97" s="33">
        <v>-9.8286759642495927</v>
      </c>
      <c r="AG97" s="33">
        <v>-44.298623362242658</v>
      </c>
      <c r="AH97" s="33">
        <v>-11.906260244710744</v>
      </c>
      <c r="AI97" s="33">
        <v>-2.3381813702086949</v>
      </c>
      <c r="AJ97" s="18">
        <v>4.6144081661901284</v>
      </c>
      <c r="AK97" s="33">
        <v>17.703560445358153</v>
      </c>
      <c r="AL97" s="33">
        <v>4.5392132789746436</v>
      </c>
      <c r="AM97" s="18">
        <v>4.4958859301270744</v>
      </c>
      <c r="AN97" s="33">
        <v>0.94310250651502392</v>
      </c>
      <c r="AO97" s="45">
        <v>-8.9646800784675698</v>
      </c>
      <c r="AP97" s="18">
        <v>15.811327294357918</v>
      </c>
      <c r="AQ97" s="18">
        <v>32.944853239889021</v>
      </c>
      <c r="AR97" s="18">
        <v>4.4408206778587518</v>
      </c>
      <c r="AS97" s="18">
        <v>71.927743986871519</v>
      </c>
      <c r="AT97" s="33">
        <v>5.2860241260242615</v>
      </c>
      <c r="AU97" s="33">
        <v>3.0445431471639361</v>
      </c>
      <c r="AV97" s="33">
        <v>2.904297013826862</v>
      </c>
      <c r="AW97" s="33">
        <v>18.239888350228973</v>
      </c>
      <c r="AX97" s="33">
        <v>43.895086668659559</v>
      </c>
      <c r="AY97" s="33">
        <v>-1.0337342538337637</v>
      </c>
      <c r="AZ97" s="33">
        <v>-1.1668532261750477</v>
      </c>
      <c r="BA97" s="33">
        <v>0.94182977151286984</v>
      </c>
      <c r="BB97" s="33">
        <v>0.80871079917158584</v>
      </c>
      <c r="BC97" s="33">
        <v>4.8833102873783112</v>
      </c>
      <c r="BD97" s="33">
        <v>5.0222942725935145</v>
      </c>
    </row>
    <row r="98" spans="1:56" s="33" customFormat="1" x14ac:dyDescent="0.25">
      <c r="A98" s="35">
        <v>43525</v>
      </c>
      <c r="B98" s="33">
        <v>4.8128397566056496</v>
      </c>
      <c r="C98" s="33">
        <v>4.9257326723883015</v>
      </c>
      <c r="D98" s="33">
        <v>5.0241152934457078</v>
      </c>
      <c r="E98" s="33">
        <v>0.51372345411535569</v>
      </c>
      <c r="F98" s="59">
        <v>1.3912597168993512</v>
      </c>
      <c r="G98" s="33">
        <v>4.4300261258348961</v>
      </c>
      <c r="H98" s="33">
        <v>4.4618864912507465</v>
      </c>
      <c r="I98" s="33">
        <v>4.6079742427280319</v>
      </c>
      <c r="J98" s="33">
        <v>4.429178235271432</v>
      </c>
      <c r="K98" s="33">
        <v>37.745822162608043</v>
      </c>
      <c r="L98" s="33">
        <v>4.9193219989130075</v>
      </c>
      <c r="M98" s="33">
        <v>18.719824780773415</v>
      </c>
      <c r="N98" s="33">
        <v>5.2307139396243745</v>
      </c>
      <c r="O98" s="33">
        <v>6.1095432926870279</v>
      </c>
      <c r="P98" s="33">
        <v>5.8030052316815679</v>
      </c>
      <c r="Q98" s="33">
        <v>49.719182304303253</v>
      </c>
      <c r="R98" s="33">
        <v>33.023966233724408</v>
      </c>
      <c r="S98" s="33">
        <v>2.1052198781807441</v>
      </c>
      <c r="T98" s="33">
        <v>63.605311185000616</v>
      </c>
      <c r="U98" s="18">
        <v>73.939094828946537</v>
      </c>
      <c r="V98" s="33">
        <v>-1.42763901997216</v>
      </c>
      <c r="W98" s="33">
        <v>-2.4184809457652001</v>
      </c>
      <c r="X98" s="33">
        <v>0.58708526696162888</v>
      </c>
      <c r="Y98" s="33">
        <v>22.175808126840387</v>
      </c>
      <c r="Z98" s="33">
        <v>40.234942607831137</v>
      </c>
      <c r="AA98" s="33">
        <v>5.7351551546640174</v>
      </c>
      <c r="AB98" s="33">
        <v>4.5541183316116776</v>
      </c>
      <c r="AC98" s="33">
        <v>0.96610409252230822</v>
      </c>
      <c r="AD98" s="33">
        <v>4.0210150509272662</v>
      </c>
      <c r="AE98" s="33">
        <v>4.1536118476827726</v>
      </c>
      <c r="AF98" s="33">
        <v>-10.235263942766212</v>
      </c>
      <c r="AG98" s="33">
        <v>-46.006833128621423</v>
      </c>
      <c r="AH98" s="33">
        <v>-11.93483738968059</v>
      </c>
      <c r="AI98" s="33">
        <v>-2.5303758220741783</v>
      </c>
      <c r="AJ98" s="18">
        <v>4.6101162076465121</v>
      </c>
      <c r="AK98" s="33">
        <v>18.059134480990753</v>
      </c>
      <c r="AL98" s="33">
        <v>4.5412384311551914</v>
      </c>
      <c r="AM98" s="18">
        <v>4.4929614705811787</v>
      </c>
      <c r="AN98" s="33">
        <v>0.94161388654158029</v>
      </c>
      <c r="AO98" s="45">
        <v>-9.0344152959309234</v>
      </c>
      <c r="AP98" s="18">
        <v>15.906683105563884</v>
      </c>
      <c r="AQ98" s="18">
        <v>32.993852892046192</v>
      </c>
      <c r="AR98" s="18">
        <v>4.4347080419186664</v>
      </c>
      <c r="AS98" s="18">
        <v>72.765337234365333</v>
      </c>
      <c r="AT98" s="33">
        <v>5.2654112498686292</v>
      </c>
      <c r="AU98" s="33">
        <v>2.6640076132249835</v>
      </c>
      <c r="AV98" s="33">
        <v>2.912986899198855</v>
      </c>
      <c r="AW98" s="33">
        <v>18.635374511994648</v>
      </c>
      <c r="AX98" s="33">
        <v>44.877918365511697</v>
      </c>
      <c r="AY98" s="33">
        <v>-1.5925561972395661</v>
      </c>
      <c r="AZ98" s="33">
        <v>-1.336059890871196</v>
      </c>
      <c r="BA98" s="33">
        <v>0.34270260193227653</v>
      </c>
      <c r="BB98" s="33">
        <v>0.59919890830064659</v>
      </c>
      <c r="BC98" s="33">
        <v>4.7979140641278644</v>
      </c>
      <c r="BD98" s="33">
        <v>4.9883308742305399</v>
      </c>
    </row>
    <row r="99" spans="1:56" s="33" customFormat="1" x14ac:dyDescent="0.25">
      <c r="A99" s="35">
        <v>43617</v>
      </c>
      <c r="B99" s="33">
        <v>4.8407170089695057</v>
      </c>
      <c r="C99" s="33">
        <v>4.958321539283836</v>
      </c>
      <c r="D99" s="33">
        <v>4.6733193487288549</v>
      </c>
      <c r="E99" s="33">
        <v>0.58529665390016916</v>
      </c>
      <c r="F99" s="59">
        <v>1.1517968868746786</v>
      </c>
      <c r="G99" s="33">
        <v>4.39685703133188</v>
      </c>
      <c r="H99" s="33">
        <v>4.4787406645559216</v>
      </c>
      <c r="I99" s="33">
        <v>4.6402250706363093</v>
      </c>
      <c r="J99" s="33">
        <v>4.4637856679267465</v>
      </c>
      <c r="K99" s="33">
        <v>38.243426837311169</v>
      </c>
      <c r="L99" s="33">
        <v>4.9344517235193788</v>
      </c>
      <c r="M99" s="33">
        <v>18.825785123207684</v>
      </c>
      <c r="N99" s="33">
        <v>5.2261782200435052</v>
      </c>
      <c r="O99" s="33">
        <v>6.1309126695306828</v>
      </c>
      <c r="P99" s="33">
        <v>5.8064998241656012</v>
      </c>
      <c r="Q99" s="33">
        <v>49.651168869347792</v>
      </c>
      <c r="R99" s="33">
        <v>33.06757450345242</v>
      </c>
      <c r="S99" s="33">
        <v>2.197962130919922</v>
      </c>
      <c r="T99" s="33">
        <v>63.471250926843666</v>
      </c>
      <c r="U99" s="18">
        <v>74.618466159437475</v>
      </c>
      <c r="V99" s="33">
        <v>-1.5673486840453776</v>
      </c>
      <c r="W99" s="33">
        <v>-2.4559468850463784</v>
      </c>
      <c r="X99" s="33">
        <v>0.61312912206579195</v>
      </c>
      <c r="Y99" s="33">
        <v>22.363985546578494</v>
      </c>
      <c r="Z99" s="33">
        <v>41.346021644526651</v>
      </c>
      <c r="AA99" s="33">
        <v>5.7917430925854578</v>
      </c>
      <c r="AB99" s="33">
        <v>4.5534989437461135</v>
      </c>
      <c r="AC99" s="33">
        <v>0.9712516358042661</v>
      </c>
      <c r="AD99" s="33">
        <v>4.1349301316630029</v>
      </c>
      <c r="AE99" s="33">
        <v>4.2163749958350412</v>
      </c>
      <c r="AF99" s="33">
        <v>-10.339901660288843</v>
      </c>
      <c r="AG99" s="33">
        <v>-47.181440300462071</v>
      </c>
      <c r="AH99" s="33">
        <v>-11.937665937136661</v>
      </c>
      <c r="AI99" s="33">
        <v>-2.594979216525414</v>
      </c>
      <c r="AJ99" s="18">
        <v>4.65026160312431</v>
      </c>
      <c r="AK99" s="33">
        <v>18.982036097948157</v>
      </c>
      <c r="AL99" s="33">
        <v>4.5447090223204265</v>
      </c>
      <c r="AM99" s="18">
        <v>4.4917386982835437</v>
      </c>
      <c r="AN99" s="33">
        <v>0.94597099865182865</v>
      </c>
      <c r="AO99" s="45">
        <v>-9.0372438433869942</v>
      </c>
      <c r="AP99" s="18">
        <v>16.016598266022118</v>
      </c>
      <c r="AQ99" s="18">
        <v>32.767364971722571</v>
      </c>
      <c r="AR99" s="18">
        <v>4.4213395411363807</v>
      </c>
      <c r="AS99" s="18">
        <v>73.499803961517898</v>
      </c>
      <c r="AT99" s="33">
        <v>5.2242459803268453</v>
      </c>
      <c r="AU99" s="33">
        <v>2.6864293543970907</v>
      </c>
      <c r="AV99" s="33">
        <v>2.8024662774389419</v>
      </c>
      <c r="AW99" s="33">
        <v>18.365454441278395</v>
      </c>
      <c r="AX99" s="33">
        <v>45.393319579792561</v>
      </c>
      <c r="AY99" s="33">
        <v>-1.5375496702132743</v>
      </c>
      <c r="AZ99" s="33">
        <v>-1.4179155196959072</v>
      </c>
      <c r="BA99" s="33">
        <v>0.31966113347579039</v>
      </c>
      <c r="BB99" s="33">
        <v>0.43929528399315743</v>
      </c>
      <c r="BC99" s="33">
        <v>4.6438527366064095</v>
      </c>
      <c r="BD99" s="33">
        <v>4.987042401078865</v>
      </c>
    </row>
    <row r="100" spans="1:56" s="33" customFormat="1" x14ac:dyDescent="0.25">
      <c r="A100" s="35">
        <v>43709</v>
      </c>
      <c r="B100" s="33">
        <v>4.8561100355111009</v>
      </c>
      <c r="C100" s="33">
        <v>4.9849573285431852</v>
      </c>
      <c r="D100" s="33">
        <v>4.248279213323336</v>
      </c>
      <c r="E100" s="33">
        <v>0.30169081861828317</v>
      </c>
      <c r="F100" s="59">
        <v>0.65147782653618425</v>
      </c>
      <c r="G100" s="33">
        <v>4.3851695985130341</v>
      </c>
      <c r="H100" s="33">
        <v>4.4483122261367445</v>
      </c>
      <c r="I100" s="33">
        <v>4.5953161178109321</v>
      </c>
      <c r="J100" s="33">
        <v>4.4051127329466295</v>
      </c>
      <c r="K100" s="33">
        <v>38.609018780511697</v>
      </c>
      <c r="L100" s="33">
        <v>4.946094463725963</v>
      </c>
      <c r="M100" s="33">
        <v>18.847739000841596</v>
      </c>
      <c r="N100" s="33">
        <v>5.2244469980783395</v>
      </c>
      <c r="O100" s="33">
        <v>6.1476540150060659</v>
      </c>
      <c r="P100" s="33">
        <v>5.6612551741131831</v>
      </c>
      <c r="Q100" s="33">
        <v>50.239684383008701</v>
      </c>
      <c r="R100" s="33">
        <v>33.475767896416556</v>
      </c>
      <c r="S100" s="33">
        <v>2.3057227834899505</v>
      </c>
      <c r="T100" s="33">
        <v>63.244058044326067</v>
      </c>
      <c r="U100" s="18">
        <v>75.764863961861067</v>
      </c>
      <c r="V100" s="33">
        <v>-2.0434314201924764</v>
      </c>
      <c r="W100" s="33">
        <v>-2.8475749100343561</v>
      </c>
      <c r="X100" s="33">
        <v>0.39914122973647714</v>
      </c>
      <c r="Y100" s="33">
        <v>22.547993913905628</v>
      </c>
      <c r="Z100" s="33">
        <v>42.277182317028362</v>
      </c>
      <c r="AA100" s="33">
        <v>5.8441507998276991</v>
      </c>
      <c r="AB100" s="33">
        <v>4.5512194923791105</v>
      </c>
      <c r="AC100" s="33">
        <v>0.97476648184920123</v>
      </c>
      <c r="AD100" s="33">
        <v>4.0305464378921894</v>
      </c>
      <c r="AE100" s="33">
        <v>4.1143456681737298</v>
      </c>
      <c r="AF100" s="33">
        <v>-10.026198444821089</v>
      </c>
      <c r="AG100" s="33">
        <v>-47.578387656630127</v>
      </c>
      <c r="AH100" s="33">
        <v>-11.929932175313134</v>
      </c>
      <c r="AI100" s="33">
        <v>-2.5253144217749837</v>
      </c>
      <c r="AJ100" s="18">
        <v>4.6264652371856467</v>
      </c>
      <c r="AK100" s="33">
        <v>19.72918840312273</v>
      </c>
      <c r="AL100" s="33">
        <v>4.5545161380937014</v>
      </c>
      <c r="AM100" s="18">
        <v>4.4975042986644951</v>
      </c>
      <c r="AN100" s="33">
        <v>0.95668552945103813</v>
      </c>
      <c r="AO100" s="45">
        <v>-8.9939191364607645</v>
      </c>
      <c r="AP100" s="18">
        <v>16.083160475714617</v>
      </c>
      <c r="AQ100" s="18">
        <v>28.200857444653948</v>
      </c>
      <c r="AR100" s="18">
        <v>4.4102358562490673</v>
      </c>
      <c r="AS100" s="18">
        <v>74.35564479311418</v>
      </c>
      <c r="AT100" s="33">
        <v>5.185049109806056</v>
      </c>
      <c r="AU100" s="33">
        <v>2.185172235010735</v>
      </c>
      <c r="AV100" s="33">
        <v>2.6128475517195882</v>
      </c>
      <c r="AW100" s="33">
        <v>18.185945241080898</v>
      </c>
      <c r="AX100" s="33">
        <v>45.775243480831286</v>
      </c>
      <c r="AY100" s="33">
        <v>-1.7636641232147741</v>
      </c>
      <c r="AZ100" s="33">
        <v>-1.3375836051353549</v>
      </c>
      <c r="BA100" s="33">
        <v>2.2158073911771048E-2</v>
      </c>
      <c r="BB100" s="33">
        <v>0.44823859199119021</v>
      </c>
      <c r="BC100" s="33">
        <v>4.4991414336418396</v>
      </c>
      <c r="BD100" s="33">
        <v>4.9437572216754138</v>
      </c>
    </row>
    <row r="101" spans="1:56" s="18" customFormat="1" x14ac:dyDescent="0.25">
      <c r="A101" s="21">
        <v>43800</v>
      </c>
      <c r="B101" s="18">
        <v>4.8737529557139707</v>
      </c>
      <c r="C101" s="18">
        <v>5.0030781909070043</v>
      </c>
      <c r="D101" s="18">
        <v>4.3382224345892118</v>
      </c>
      <c r="E101" s="18">
        <v>0.83510317533007639</v>
      </c>
      <c r="F101" s="59">
        <v>0.59671473061859714</v>
      </c>
      <c r="G101" s="18">
        <v>4.3887904293865914</v>
      </c>
      <c r="H101" s="18">
        <v>4.4577362415720474</v>
      </c>
      <c r="I101" s="18">
        <v>4.6009560644080656</v>
      </c>
      <c r="J101" s="18">
        <v>4.4095039282334509</v>
      </c>
      <c r="K101" s="18">
        <v>38.126628416838429</v>
      </c>
      <c r="L101" s="18">
        <v>4.9568969076427756</v>
      </c>
      <c r="M101" s="18">
        <v>18.809245311979026</v>
      </c>
      <c r="N101" s="18">
        <v>5.2633161824377046</v>
      </c>
      <c r="O101" s="18">
        <v>6.1508259672918051</v>
      </c>
      <c r="P101" s="33">
        <v>5.7665361801279529</v>
      </c>
      <c r="Q101" s="18">
        <v>50.559713372958349</v>
      </c>
      <c r="R101" s="18">
        <v>33.447590414497519</v>
      </c>
      <c r="S101" s="18">
        <v>2.161638912340845</v>
      </c>
      <c r="T101" s="18">
        <v>63.080489076896342</v>
      </c>
      <c r="U101" s="18">
        <v>74.709409084022468</v>
      </c>
      <c r="V101" s="18">
        <v>-1.2347920484349073</v>
      </c>
      <c r="W101" s="18">
        <v>-2.1353878724215791</v>
      </c>
      <c r="X101" s="18">
        <v>1.0068535400795775</v>
      </c>
      <c r="Y101" s="18">
        <v>22.847201066285859</v>
      </c>
      <c r="Z101" s="18">
        <v>42.91339273091134</v>
      </c>
      <c r="AA101" s="18">
        <v>5.8380064539796539</v>
      </c>
      <c r="AB101" s="18">
        <v>4.541428392739018</v>
      </c>
      <c r="AC101" s="18">
        <v>0.97103028352915444</v>
      </c>
      <c r="AD101" s="18">
        <v>4.027042165858882</v>
      </c>
      <c r="AE101" s="18">
        <v>4.1135551381264408</v>
      </c>
      <c r="AF101" s="18">
        <v>-9.4074874618791995</v>
      </c>
      <c r="AG101" s="18">
        <v>-48.884914336855999</v>
      </c>
      <c r="AH101" s="18">
        <v>-11.949953412261381</v>
      </c>
      <c r="AI101" s="18">
        <v>-2.3634279149149333</v>
      </c>
      <c r="AJ101" s="18">
        <v>4.6235305096037411</v>
      </c>
      <c r="AK101" s="18">
        <v>20.066191664625492</v>
      </c>
      <c r="AL101" s="18">
        <v>4.5566310146026243</v>
      </c>
      <c r="AM101" s="18">
        <v>4.4959157783384445</v>
      </c>
      <c r="AN101" s="18">
        <v>0.96010039537573655</v>
      </c>
      <c r="AO101" s="18">
        <v>-8.920597635135822</v>
      </c>
      <c r="AP101" s="18">
        <v>16.131199331838484</v>
      </c>
      <c r="AQ101" s="18">
        <v>30.987498503588558</v>
      </c>
      <c r="AR101" s="18">
        <v>4.4001742573532336</v>
      </c>
      <c r="AS101" s="18">
        <v>74.759546873273138</v>
      </c>
      <c r="AT101" s="33">
        <v>5.1771121564042</v>
      </c>
      <c r="AU101" s="18">
        <v>2.6761528098051657</v>
      </c>
      <c r="AV101" s="18">
        <v>3.0221992195898939</v>
      </c>
      <c r="AW101" s="18">
        <v>18.728792508925292</v>
      </c>
      <c r="AX101" s="18">
        <v>45.491271242205777</v>
      </c>
      <c r="AY101" s="18">
        <v>-0.99093323925688104</v>
      </c>
      <c r="AZ101" s="18">
        <v>-0.64987537105384918</v>
      </c>
      <c r="BA101" s="18">
        <v>0.78077107092568987</v>
      </c>
      <c r="BB101" s="18">
        <v>1.1218289391287217</v>
      </c>
      <c r="BC101" s="18">
        <v>4.4137128428731165</v>
      </c>
      <c r="BD101" s="18">
        <v>4.9546403144684836</v>
      </c>
    </row>
    <row r="102" spans="1:56" s="33" customFormat="1" x14ac:dyDescent="0.25">
      <c r="A102" s="35">
        <v>43891</v>
      </c>
      <c r="B102" s="33">
        <v>4.8947055089132467</v>
      </c>
      <c r="C102" s="33">
        <v>5.0292135884781484</v>
      </c>
      <c r="D102" s="33">
        <v>4.8458848669056698</v>
      </c>
      <c r="E102" s="33">
        <v>1.3260466861849673</v>
      </c>
      <c r="F102" s="59">
        <v>0.7422773558350082</v>
      </c>
      <c r="G102" s="33">
        <v>4.3816908942284085</v>
      </c>
      <c r="H102" s="33">
        <v>4.3165421562983113</v>
      </c>
      <c r="I102" s="33">
        <v>4.5134225230931699</v>
      </c>
      <c r="J102" s="33">
        <v>4.1954410882240367</v>
      </c>
      <c r="K102" s="33">
        <v>37.536825996296322</v>
      </c>
      <c r="L102" s="33">
        <v>4.9570079512141261</v>
      </c>
      <c r="M102" s="33">
        <v>18.631432752855297</v>
      </c>
      <c r="N102" s="33">
        <v>5.2741785017172722</v>
      </c>
      <c r="O102" s="33">
        <v>6.1750946798119921</v>
      </c>
      <c r="P102" s="33">
        <v>5.8405316074450271</v>
      </c>
      <c r="Q102" s="33">
        <v>52.397912933337935</v>
      </c>
      <c r="R102" s="33">
        <v>35.22812436393766</v>
      </c>
      <c r="S102" s="33">
        <v>2.4914383826094939</v>
      </c>
      <c r="T102" s="33">
        <v>62.836514158286697</v>
      </c>
      <c r="U102" s="18">
        <v>75.331927668375528</v>
      </c>
      <c r="V102" s="33">
        <v>-0.61423715034900628</v>
      </c>
      <c r="W102" s="33">
        <v>-1.479526932030284</v>
      </c>
      <c r="X102" s="33">
        <v>1.7146780162123454</v>
      </c>
      <c r="Y102" s="33">
        <v>23.319236648685411</v>
      </c>
      <c r="Z102" s="33">
        <v>44.334096682259833</v>
      </c>
      <c r="AA102" s="33">
        <v>5.7149906712063032</v>
      </c>
      <c r="AB102" s="33">
        <v>4.5420772173876172</v>
      </c>
      <c r="AC102" s="33">
        <v>0.96728230162043627</v>
      </c>
      <c r="AD102" s="33">
        <v>3.7025107283181762</v>
      </c>
      <c r="AE102" s="33">
        <v>3.9049545539339579</v>
      </c>
      <c r="AF102" s="33">
        <v>-8.5321976651127116</v>
      </c>
      <c r="AG102" s="33">
        <v>-47.516298610519627</v>
      </c>
      <c r="AH102" s="33">
        <v>-11.898899271445689</v>
      </c>
      <c r="AI102" s="33">
        <v>-2.0884179631236446</v>
      </c>
      <c r="AJ102" s="18">
        <v>4.5663322266924142</v>
      </c>
      <c r="AK102" s="33">
        <v>21.014860033574418</v>
      </c>
      <c r="AL102" s="33">
        <v>4.5651818975367622</v>
      </c>
      <c r="AM102" s="18">
        <v>4.5006143780299794</v>
      </c>
      <c r="AN102" s="33">
        <v>0.96134203287510434</v>
      </c>
      <c r="AO102" s="45">
        <v>-8.7742333145158042</v>
      </c>
      <c r="AP102" s="18">
        <v>16.114883292212749</v>
      </c>
      <c r="AQ102" s="18">
        <v>33.34666943088375</v>
      </c>
      <c r="AR102" s="18">
        <v>4.3881092885033919</v>
      </c>
      <c r="AS102" s="18">
        <v>75.104747901081438</v>
      </c>
      <c r="AT102" s="33">
        <v>5.4351311626299816</v>
      </c>
      <c r="AU102" s="33">
        <v>3.391893313065919</v>
      </c>
      <c r="AV102" s="33">
        <v>3.2009553637992294</v>
      </c>
      <c r="AW102" s="33">
        <v>18.92033766526756</v>
      </c>
      <c r="AX102" s="33">
        <v>46.575666049646379</v>
      </c>
      <c r="AY102" s="33">
        <v>-0.95950647694608671</v>
      </c>
      <c r="AZ102" s="33">
        <v>-1.1456216524292901</v>
      </c>
      <c r="BA102" s="33">
        <v>1.3337227720657707</v>
      </c>
      <c r="BB102" s="33">
        <v>1.1476075965825672</v>
      </c>
      <c r="BC102" s="33">
        <v>4.8270542367720957</v>
      </c>
      <c r="BD102" s="33">
        <v>4.8784800401763659</v>
      </c>
    </row>
    <row r="103" spans="1:56" s="33" customFormat="1" x14ac:dyDescent="0.25">
      <c r="A103" s="35">
        <v>43983</v>
      </c>
      <c r="B103" s="33">
        <v>4.9422573798733689</v>
      </c>
      <c r="C103" s="33">
        <v>5.1054256005620591</v>
      </c>
      <c r="D103" s="33">
        <v>3.9359515212902929</v>
      </c>
      <c r="E103" s="33">
        <v>1.5482887226882847</v>
      </c>
      <c r="F103" s="59">
        <v>1.3116460406910058</v>
      </c>
      <c r="G103" s="33">
        <v>4.3631601428506359</v>
      </c>
      <c r="H103" s="33">
        <v>4.1552879254129564</v>
      </c>
      <c r="I103" s="33">
        <v>4.3155695076848222</v>
      </c>
      <c r="J103" s="33">
        <v>3.9341258891756623</v>
      </c>
      <c r="K103" s="33">
        <v>35.910470489578913</v>
      </c>
      <c r="L103" s="33">
        <v>4.9513968239193638</v>
      </c>
      <c r="M103" s="33">
        <v>19.207626099174135</v>
      </c>
      <c r="N103" s="33">
        <v>5.331480708339531</v>
      </c>
      <c r="O103" s="33">
        <v>6.2064452461984754</v>
      </c>
      <c r="P103" s="33">
        <v>5.8639479043404323</v>
      </c>
      <c r="Q103" s="33">
        <v>55.939990748226109</v>
      </c>
      <c r="R103" s="33">
        <v>40.452756103194702</v>
      </c>
      <c r="S103" s="33">
        <v>2.3307620124560549</v>
      </c>
      <c r="T103" s="33">
        <v>62.252728464970986</v>
      </c>
      <c r="U103" s="18">
        <v>76.473307858192229</v>
      </c>
      <c r="V103" s="33">
        <v>-0.68951721926053811</v>
      </c>
      <c r="W103" s="33">
        <v>-1.5038131970025237</v>
      </c>
      <c r="X103" s="33">
        <v>1.6672785739817342</v>
      </c>
      <c r="Y103" s="33">
        <v>27.527382823360487</v>
      </c>
      <c r="Z103" s="33">
        <v>50.178149009574277</v>
      </c>
      <c r="AA103" s="33">
        <v>5.5176930180410215</v>
      </c>
      <c r="AB103" s="33">
        <v>4.5636792967046249</v>
      </c>
      <c r="AC103" s="33">
        <v>0.99342863646492552</v>
      </c>
      <c r="AD103" s="33">
        <v>3.1640698464253125</v>
      </c>
      <c r="AE103" s="33">
        <v>3.4951789473463992</v>
      </c>
      <c r="AF103" s="33">
        <v>-8.6220908152795381</v>
      </c>
      <c r="AG103" s="33">
        <v>-52.375272772260807</v>
      </c>
      <c r="AH103" s="33">
        <v>-11.92569668909581</v>
      </c>
      <c r="AI103" s="33">
        <v>-1.7021963650984764</v>
      </c>
      <c r="AJ103" s="18">
        <v>4.4424024574428644</v>
      </c>
      <c r="AK103" s="33">
        <v>22.650766186213787</v>
      </c>
      <c r="AL103" s="33">
        <v>4.6664998153220694</v>
      </c>
      <c r="AM103" s="18">
        <v>4.5978575517773166</v>
      </c>
      <c r="AN103" s="33">
        <v>1.0644285020841531</v>
      </c>
      <c r="AO103" s="45">
        <v>-8.4991814994493637</v>
      </c>
      <c r="AP103" s="18">
        <v>16.726359416236221</v>
      </c>
      <c r="AQ103" s="18">
        <v>35.853995429396548</v>
      </c>
      <c r="AR103" s="18">
        <v>4.3797239054804056</v>
      </c>
      <c r="AS103" s="18">
        <v>75.518070532396251</v>
      </c>
      <c r="AT103" s="33">
        <v>5.8208747688929234</v>
      </c>
      <c r="AU103" s="33">
        <v>3.4286497031354557</v>
      </c>
      <c r="AV103" s="33">
        <v>4.7203806728276065</v>
      </c>
      <c r="AW103" s="33">
        <v>21.054593172719795</v>
      </c>
      <c r="AX103" s="33">
        <v>50.501286004773682</v>
      </c>
      <c r="AY103" s="33">
        <v>-2.6654269411074432</v>
      </c>
      <c r="AZ103" s="33">
        <v>-1.3769738023622717</v>
      </c>
      <c r="BA103" s="33">
        <v>0.70724261156210888</v>
      </c>
      <c r="BB103" s="33">
        <v>1.9956957503072803</v>
      </c>
      <c r="BC103" s="33">
        <v>5.326094448038754</v>
      </c>
      <c r="BD103" s="33">
        <v>4.6990503100565233</v>
      </c>
    </row>
    <row r="104" spans="1:56" s="33" customFormat="1" x14ac:dyDescent="0.25">
      <c r="A104" s="35">
        <v>44075</v>
      </c>
      <c r="B104" s="33">
        <v>4.9453383716680408</v>
      </c>
      <c r="C104" s="33">
        <v>5.0891052143109734</v>
      </c>
      <c r="D104" s="33">
        <v>5.4793732796405203</v>
      </c>
      <c r="E104" s="33">
        <v>1.9502861626515711</v>
      </c>
      <c r="F104" s="59">
        <v>0.88145423275769463</v>
      </c>
      <c r="G104" s="33">
        <v>4.3903508810451868</v>
      </c>
      <c r="H104" s="33">
        <v>4.3284864792675188</v>
      </c>
      <c r="I104" s="33">
        <v>4.477827536073784</v>
      </c>
      <c r="J104" s="33">
        <v>4.1908606545708764</v>
      </c>
      <c r="K104" s="33">
        <v>34.043369990735947</v>
      </c>
      <c r="L104" s="33">
        <v>4.9463434449032597</v>
      </c>
      <c r="M104" s="33">
        <v>19.486923983419121</v>
      </c>
      <c r="N104" s="33">
        <v>5.379342571513507</v>
      </c>
      <c r="O104" s="33">
        <v>6.2464939442072556</v>
      </c>
      <c r="P104" s="33">
        <v>5.8857216923195734</v>
      </c>
      <c r="Q104" s="33">
        <v>55.13542202439308</v>
      </c>
      <c r="R104" s="33">
        <v>37.00508510026863</v>
      </c>
      <c r="S104" s="33">
        <v>2.824136754216823</v>
      </c>
      <c r="T104" s="33">
        <v>61.457459044635641</v>
      </c>
      <c r="U104" s="18">
        <v>76.419696529938577</v>
      </c>
      <c r="V104" s="33">
        <v>-0.31935105721181412</v>
      </c>
      <c r="W104" s="33">
        <v>-1.1087255788594597</v>
      </c>
      <c r="X104" s="33">
        <v>2.0259614085477273</v>
      </c>
      <c r="Y104" s="33">
        <v>29.977912367508136</v>
      </c>
      <c r="Z104" s="33">
        <v>53.126773162556148</v>
      </c>
      <c r="AA104" s="33">
        <v>4.9499195287008098</v>
      </c>
      <c r="AB104" s="33">
        <v>4.5764231092006193</v>
      </c>
      <c r="AC104" s="33">
        <v>1.0163790664558152</v>
      </c>
      <c r="AD104" s="33">
        <v>3.6060380565112178</v>
      </c>
      <c r="AE104" s="33">
        <v>3.7444843461349402</v>
      </c>
      <c r="AF104" s="33">
        <v>-7.3656929652935341</v>
      </c>
      <c r="AG104" s="33">
        <v>-54.983361313028055</v>
      </c>
      <c r="AH104" s="33">
        <v>-11.911901164150752</v>
      </c>
      <c r="AI104" s="33">
        <v>-1.786959242673412</v>
      </c>
      <c r="AJ104" s="18">
        <v>4.58119884664392</v>
      </c>
      <c r="AK104" s="33">
        <v>23.148860795048019</v>
      </c>
      <c r="AL104" s="33">
        <v>4.6499498916830735</v>
      </c>
      <c r="AM104" s="18">
        <v>4.5778689122658136</v>
      </c>
      <c r="AN104" s="33">
        <v>1.0475074019643464</v>
      </c>
      <c r="AO104" s="45">
        <v>-8.4853859745043057</v>
      </c>
      <c r="AP104" s="18">
        <v>17.046633181488136</v>
      </c>
      <c r="AQ104" s="18">
        <v>37.651059377980985</v>
      </c>
      <c r="AR104" s="18">
        <v>4.3810705265141339</v>
      </c>
      <c r="AS104" s="18">
        <v>75.679030832823841</v>
      </c>
      <c r="AT104" s="33">
        <v>5.5436299471787578</v>
      </c>
      <c r="AU104" s="33">
        <v>4.7185542029767653</v>
      </c>
      <c r="AV104" s="33">
        <v>4.3288292332243072</v>
      </c>
      <c r="AW104" s="33">
        <v>22.691746755750859</v>
      </c>
      <c r="AX104" s="33">
        <v>54.014009000392363</v>
      </c>
      <c r="AY104" s="33">
        <v>-1.133639902550124</v>
      </c>
      <c r="AZ104" s="33">
        <v>-1.4921994289001681</v>
      </c>
      <c r="BA104" s="33">
        <v>1.4224015680565638</v>
      </c>
      <c r="BB104" s="33">
        <v>1.0638420417065197</v>
      </c>
      <c r="BC104" s="33">
        <v>4.8803405625902663</v>
      </c>
      <c r="BD104" s="33">
        <v>4.8090478064826883</v>
      </c>
    </row>
    <row r="105" spans="1:56" x14ac:dyDescent="0.25">
      <c r="A105" s="35">
        <v>44166</v>
      </c>
      <c r="B105" s="33">
        <v>4.9477425900363077</v>
      </c>
      <c r="C105" s="33">
        <v>5.0701315204504027</v>
      </c>
      <c r="D105" s="33">
        <v>5.2801148629877614</v>
      </c>
      <c r="E105" s="33">
        <v>1.4152527176061525</v>
      </c>
      <c r="F105" s="59">
        <v>0.35017765891465213</v>
      </c>
      <c r="G105" s="33">
        <v>4.3594347800969642</v>
      </c>
      <c r="H105" s="33">
        <v>4.3592255767546622</v>
      </c>
      <c r="I105" s="33">
        <v>4.4772982876284741</v>
      </c>
      <c r="J105" s="33">
        <v>4.2366694993688636</v>
      </c>
      <c r="K105" s="33">
        <v>32.437828585401604</v>
      </c>
      <c r="L105" s="33">
        <v>4.9492633097406662</v>
      </c>
      <c r="M105" s="33">
        <v>19.487421053504054</v>
      </c>
      <c r="N105" s="33">
        <v>5.3868090658585457</v>
      </c>
      <c r="O105" s="33">
        <v>6.2912945162058556</v>
      </c>
      <c r="P105" s="33">
        <v>5.8861722183578706</v>
      </c>
      <c r="Q105" s="33">
        <v>54.856726116712359</v>
      </c>
      <c r="R105" s="33">
        <v>35.314657595660663</v>
      </c>
      <c r="S105" s="33">
        <v>2.5324294839682406</v>
      </c>
      <c r="T105" s="33">
        <v>60.961529695975258</v>
      </c>
      <c r="U105" s="18">
        <v>78.297745827877065</v>
      </c>
      <c r="V105" s="33">
        <v>-0.648591817045574</v>
      </c>
      <c r="W105" s="33">
        <v>-1.6472020643063523</v>
      </c>
      <c r="X105" s="33">
        <v>1.4895210878567045</v>
      </c>
      <c r="Y105" s="33">
        <v>33.168784474966067</v>
      </c>
      <c r="Z105" s="33">
        <v>56.96847869942124</v>
      </c>
      <c r="AA105" s="33">
        <v>4.7308956457896727</v>
      </c>
      <c r="AB105" s="33">
        <v>4.5437228646778109</v>
      </c>
      <c r="AC105" s="33">
        <v>0.98813078487839612</v>
      </c>
      <c r="AD105" s="33">
        <v>3.6536432696990921</v>
      </c>
      <c r="AE105" s="33">
        <v>3.7803231449688832</v>
      </c>
      <c r="AF105" s="33">
        <v>-6.8962218958491874</v>
      </c>
      <c r="AG105" s="33">
        <v>-58.775857073645852</v>
      </c>
      <c r="AH105" s="33">
        <v>-11.946765806134948</v>
      </c>
      <c r="AI105" s="33">
        <v>-1.9102153548934904</v>
      </c>
      <c r="AJ105" s="18">
        <v>4.6095301721335877</v>
      </c>
      <c r="AK105" s="33">
        <v>23.79969422445517</v>
      </c>
      <c r="AL105" s="33">
        <v>4.5931604719465753</v>
      </c>
      <c r="AM105" s="18">
        <v>4.5180954058075624</v>
      </c>
      <c r="AN105" s="33">
        <v>0.99018192588502729</v>
      </c>
      <c r="AO105" s="45">
        <v>-8.5202506164885019</v>
      </c>
      <c r="AP105" s="18">
        <v>17.247952072380478</v>
      </c>
      <c r="AQ105" s="18">
        <v>37.999108331034662</v>
      </c>
      <c r="AR105" s="18">
        <v>4.3736587030500873</v>
      </c>
      <c r="AS105" s="18">
        <v>76.617315254852684</v>
      </c>
      <c r="AT105" s="33">
        <v>5.4057954860431368</v>
      </c>
      <c r="AU105">
        <v>4.6613216383066032</v>
      </c>
      <c r="AV105">
        <v>4.3977823517305392</v>
      </c>
      <c r="AW105">
        <v>23.065543988899808</v>
      </c>
      <c r="AX105">
        <v>56.986367503021953</v>
      </c>
      <c r="AY105">
        <v>-0.95900107799798273</v>
      </c>
      <c r="AZ105">
        <v>-1.1860448220072748</v>
      </c>
      <c r="BA105">
        <v>1.2679319165437075</v>
      </c>
      <c r="BB105">
        <v>1.0408881725344155</v>
      </c>
      <c r="BC105">
        <v>4.6458503522693793</v>
      </c>
      <c r="BD105">
        <v>4.8421739236187662</v>
      </c>
    </row>
    <row r="106" spans="1:56" x14ac:dyDescent="0.25">
      <c r="A106" s="35">
        <v>44256</v>
      </c>
      <c r="B106" s="33">
        <v>4.9251331053682117</v>
      </c>
      <c r="C106" s="33">
        <v>5.0393255785149274</v>
      </c>
      <c r="D106" s="33">
        <v>6.1127948227002848</v>
      </c>
      <c r="E106" s="33">
        <v>2.0138472362951632</v>
      </c>
      <c r="F106" s="59">
        <v>0.32</v>
      </c>
      <c r="G106" s="33">
        <v>4.3477884537859195</v>
      </c>
      <c r="H106" s="33">
        <v>4.4384019309114766</v>
      </c>
      <c r="I106" s="33">
        <v>4.5340832649690421</v>
      </c>
      <c r="J106" s="33">
        <v>4.3709747564821084</v>
      </c>
      <c r="K106" s="33">
        <v>31.65707765811992</v>
      </c>
      <c r="L106" s="33">
        <v>4.9673532680339694</v>
      </c>
      <c r="M106" s="33">
        <v>19.662903353790405</v>
      </c>
      <c r="N106" s="33">
        <v>5.4300543445888882</v>
      </c>
      <c r="O106" s="33">
        <v>6.3224586578892961</v>
      </c>
      <c r="P106" s="33">
        <v>5.8607747160168362</v>
      </c>
      <c r="Q106" s="33">
        <v>55.235926988996844</v>
      </c>
      <c r="R106" s="33">
        <v>35.507910244341836</v>
      </c>
      <c r="S106" s="33">
        <v>2.6025102177071111</v>
      </c>
      <c r="T106" s="33">
        <v>61.149214155139852</v>
      </c>
      <c r="U106" s="18">
        <v>79.572079580591634</v>
      </c>
      <c r="V106" s="33">
        <v>-0.2932093075362241</v>
      </c>
      <c r="W106" s="33">
        <v>-1.0612211677261785</v>
      </c>
      <c r="X106" s="33">
        <v>2.0855378387057533</v>
      </c>
      <c r="Y106" s="33">
        <v>32.705026282668456</v>
      </c>
      <c r="Z106" s="33">
        <v>56.011581742895025</v>
      </c>
      <c r="AA106" s="33">
        <v>4.6479776097706598</v>
      </c>
      <c r="AB106" s="33">
        <v>4.5275088304326987</v>
      </c>
      <c r="AC106" s="33">
        <v>0.96591206225660364</v>
      </c>
      <c r="AD106" s="33">
        <v>3.9883925803028326</v>
      </c>
      <c r="AE106" s="33">
        <v>4.0720972919247442</v>
      </c>
      <c r="AF106" s="33">
        <v>-6.1179414382878337</v>
      </c>
      <c r="AG106" s="33">
        <v>-56.410621846590971</v>
      </c>
      <c r="AH106" s="33">
        <v>-11.906603257517496</v>
      </c>
      <c r="AI106" s="33">
        <v>-1.8333452100142065</v>
      </c>
      <c r="AJ106" s="18">
        <v>4.6155098699318664</v>
      </c>
      <c r="AK106" s="33">
        <v>23.306555460226569</v>
      </c>
      <c r="AL106" s="33">
        <v>4.5805047361104121</v>
      </c>
      <c r="AM106" s="18">
        <v>4.5018947033247914</v>
      </c>
      <c r="AN106" s="33">
        <v>0.97444098679347657</v>
      </c>
      <c r="AO106" s="45">
        <v>-8.4800880678710513</v>
      </c>
      <c r="AP106" s="18">
        <v>17.49531997862309</v>
      </c>
      <c r="AQ106" s="18">
        <v>36.743784215000844</v>
      </c>
      <c r="AR106" s="18">
        <v>4.3650983075139997</v>
      </c>
      <c r="AS106" s="18">
        <v>77.729416727018389</v>
      </c>
      <c r="AT106" s="33">
        <v>5.3840466936293749</v>
      </c>
      <c r="AU106">
        <v>5.5381772103444078</v>
      </c>
      <c r="AV106">
        <v>4.7102639536198421</v>
      </c>
      <c r="AW106">
        <v>23.888451919984423</v>
      </c>
      <c r="AX106">
        <v>58.306916318331545</v>
      </c>
      <c r="AY106">
        <v>-0.20433870801278597</v>
      </c>
      <c r="AZ106">
        <v>-0.9863042663278313</v>
      </c>
      <c r="BA106">
        <v>1.9746840663143361</v>
      </c>
      <c r="BB106">
        <v>1.1927185079992908</v>
      </c>
      <c r="BC106">
        <v>4.6962675269626573</v>
      </c>
      <c r="BD106">
        <v>4.9793102122621598</v>
      </c>
    </row>
    <row r="107" spans="1:56" x14ac:dyDescent="0.25">
      <c r="A107" s="35">
        <v>44348</v>
      </c>
      <c r="B107" s="33">
        <v>4.9623623909192283</v>
      </c>
      <c r="C107" s="33">
        <v>5.0834483434548074</v>
      </c>
      <c r="D107" s="33">
        <v>6.9545479798626459</v>
      </c>
      <c r="E107" s="33">
        <v>3.3861010177132056</v>
      </c>
      <c r="F107" s="59"/>
      <c r="G107" s="33">
        <v>4.3813061713717101</v>
      </c>
      <c r="H107" s="33">
        <v>4.4266171696896377</v>
      </c>
      <c r="I107" s="33">
        <v>4.5695595573471408</v>
      </c>
      <c r="J107" s="33">
        <v>4.360935070759508</v>
      </c>
      <c r="K107" s="33">
        <v>32.607065354894665</v>
      </c>
      <c r="L107" s="33">
        <v>4.9928793563557869</v>
      </c>
      <c r="M107" s="33">
        <v>19.224279441565447</v>
      </c>
      <c r="N107" s="33">
        <v>5.4291174026060602</v>
      </c>
      <c r="O107" s="33">
        <v>6.35317654180181</v>
      </c>
      <c r="P107" s="33">
        <v>5.8577478383232116</v>
      </c>
      <c r="Q107" s="33">
        <v>53.121005200112293</v>
      </c>
      <c r="R107" s="33">
        <v>35.896492743742236</v>
      </c>
      <c r="S107" s="33">
        <v>2.8429085714649691</v>
      </c>
      <c r="T107" s="33">
        <v>61.229199006041632</v>
      </c>
      <c r="U107" s="18">
        <v>81.667874157384858</v>
      </c>
      <c r="V107" s="33">
        <v>1.5183123502418572</v>
      </c>
      <c r="W107" s="33">
        <v>0.38029770997546342</v>
      </c>
      <c r="X107" s="33">
        <v>3.451637519346773</v>
      </c>
      <c r="Y107" s="33">
        <v>31.441867861232311</v>
      </c>
      <c r="Z107" s="33">
        <v>53.86223318539065</v>
      </c>
      <c r="AA107" s="33">
        <v>4.7709821942067672</v>
      </c>
      <c r="AB107" s="33">
        <v>4.566929412383657</v>
      </c>
      <c r="AC107" s="33">
        <v>1.0117505036167176</v>
      </c>
      <c r="AD107" s="33">
        <v>4.1113121711269507</v>
      </c>
      <c r="AE107" s="33">
        <v>4.1738285778616584</v>
      </c>
      <c r="AF107" s="33">
        <v>-6.1940336766051729</v>
      </c>
      <c r="AG107" s="33">
        <v>-52.558151692360944</v>
      </c>
      <c r="AH107" s="33">
        <v>-11.884756565575556</v>
      </c>
      <c r="AI107" s="33">
        <v>-1.7081399300017306</v>
      </c>
      <c r="AJ107" s="18">
        <v>4.6848046943372559</v>
      </c>
      <c r="AK107" s="33">
        <v>22.42036532415835</v>
      </c>
      <c r="AL107" s="33">
        <v>4.6204188910957464</v>
      </c>
      <c r="AM107" s="18">
        <v>4.539107028025728</v>
      </c>
      <c r="AN107" s="33">
        <v>1.0146250100818908</v>
      </c>
      <c r="AO107" s="45">
        <v>-8.4582413759291111</v>
      </c>
      <c r="AP107" s="18">
        <v>17.229509439345666</v>
      </c>
      <c r="AQ107" s="18">
        <v>34.76300883807361</v>
      </c>
      <c r="AR107" s="18">
        <v>4.3696120988120786</v>
      </c>
      <c r="AS107" s="18">
        <v>79.006902173370946</v>
      </c>
      <c r="AT107" s="33">
        <v>5.4531079158266698</v>
      </c>
      <c r="AU107">
        <v>7.625620692631685</v>
      </c>
      <c r="AV107">
        <v>5.1053710601745568</v>
      </c>
      <c r="AW107">
        <v>22.650905240126104</v>
      </c>
      <c r="AX107">
        <v>57.078382268182267</v>
      </c>
      <c r="AY107">
        <v>1.0492558606215698</v>
      </c>
      <c r="AZ107">
        <v>-1.4266692544844559</v>
      </c>
      <c r="BA107">
        <v>3.3840827004484098</v>
      </c>
      <c r="BB107">
        <v>0.908157585342384</v>
      </c>
      <c r="BC107">
        <v>4.872083496123981</v>
      </c>
      <c r="BD107">
        <v>5.0331250698006365</v>
      </c>
    </row>
    <row r="108" spans="1:56" x14ac:dyDescent="0.25">
      <c r="A108" s="35">
        <v>44440</v>
      </c>
      <c r="B108" s="33">
        <v>4.9888442017647368</v>
      </c>
      <c r="C108" s="33">
        <v>5.1289546916352302</v>
      </c>
      <c r="D108" s="33">
        <v>6.8626876510754053</v>
      </c>
      <c r="E108" s="33">
        <v>2.6744584335604449</v>
      </c>
      <c r="F108" s="59"/>
      <c r="G108" s="33">
        <v>4.3019524195357741</v>
      </c>
      <c r="H108" s="33">
        <v>4.4759128878657464</v>
      </c>
      <c r="I108" s="33">
        <v>4.6146177423352697</v>
      </c>
      <c r="J108" s="33">
        <v>4.4502642791385787</v>
      </c>
      <c r="K108" s="33">
        <v>34.04704250414575</v>
      </c>
      <c r="L108" s="33">
        <v>5.0231751345619395</v>
      </c>
      <c r="M108" s="33">
        <v>19.018634646522155</v>
      </c>
      <c r="N108" s="33">
        <v>5.4199842244028131</v>
      </c>
      <c r="O108" s="33">
        <v>6.3770821235176243</v>
      </c>
      <c r="P108" s="33">
        <v>5.8473775712498819</v>
      </c>
      <c r="Q108" s="33">
        <v>52.242948469436165</v>
      </c>
      <c r="R108" s="33">
        <v>36.633676778147475</v>
      </c>
      <c r="S108" s="33">
        <v>2.7179185966627859</v>
      </c>
      <c r="T108" s="33">
        <v>61.315190839699795</v>
      </c>
      <c r="U108" s="18">
        <v>80.635095078116322</v>
      </c>
      <c r="V108" s="33">
        <v>0.78035392948242466</v>
      </c>
      <c r="W108" s="33">
        <v>-0.31799731784123431</v>
      </c>
      <c r="X108" s="33">
        <v>2.7209056217589844</v>
      </c>
      <c r="Y108" s="33">
        <v>32.120036851375197</v>
      </c>
      <c r="Z108" s="33">
        <v>54.051214079859797</v>
      </c>
      <c r="AA108" s="33">
        <v>5.10537275597299</v>
      </c>
      <c r="AB108" s="33">
        <v>4.5348798805419639</v>
      </c>
      <c r="AC108" s="33">
        <v>0.98004489965995245</v>
      </c>
      <c r="AD108" s="33">
        <v>4.1029869158658867</v>
      </c>
      <c r="AE108" s="33">
        <v>4.2162386233027611</v>
      </c>
      <c r="AF108" s="33">
        <v>-6.0526188976853579</v>
      </c>
      <c r="AG108" s="33">
        <v>-51.957852003504968</v>
      </c>
      <c r="AH108" s="33">
        <v>-11.902577831429944</v>
      </c>
      <c r="AI108" s="33">
        <v>-1.6886301901139114</v>
      </c>
      <c r="AJ108" s="18">
        <v>4.712782735944228</v>
      </c>
      <c r="AK108" s="33">
        <v>21.931177228484611</v>
      </c>
      <c r="AL108" s="33">
        <v>4.5811997252896752</v>
      </c>
      <c r="AM108" s="18">
        <v>4.4979281184432089</v>
      </c>
      <c r="AN108" s="33">
        <v>0.97657556454696637</v>
      </c>
      <c r="AO108" s="45">
        <v>-8.4760626417834999</v>
      </c>
      <c r="AP108" s="18">
        <v>17.215443398109102</v>
      </c>
      <c r="AQ108" s="18">
        <v>32.953317112849547</v>
      </c>
      <c r="AR108" s="18">
        <v>4.3471963667876041</v>
      </c>
      <c r="AS108" s="18">
        <v>80.039527614872824</v>
      </c>
      <c r="AT108" s="33">
        <v>5.6185876285929695</v>
      </c>
      <c r="AU108">
        <v>7.1160932866204725</v>
      </c>
      <c r="AV108">
        <v>4.949832082295802</v>
      </c>
      <c r="AW108">
        <v>21.489246746997772</v>
      </c>
      <c r="AX108">
        <v>55.982940472802397</v>
      </c>
      <c r="AY108">
        <v>-0.22747182037269714</v>
      </c>
      <c r="AZ108">
        <v>-2.3938850128862361</v>
      </c>
      <c r="BA108">
        <v>2.527528179627303</v>
      </c>
      <c r="BB108">
        <v>0.36111498711376422</v>
      </c>
      <c r="BC108">
        <v>4.9648480258094576</v>
      </c>
      <c r="BD108">
        <v>5.1142955324520152</v>
      </c>
    </row>
    <row r="109" spans="1:56" x14ac:dyDescent="0.25">
      <c r="A109" s="21">
        <v>44531</v>
      </c>
      <c r="B109" s="18">
        <v>4.9916678046977818</v>
      </c>
      <c r="C109" s="18">
        <v>5.1427157124277425</v>
      </c>
      <c r="D109" s="18">
        <v>8.1033984985585228</v>
      </c>
      <c r="E109" s="18">
        <v>3.8128418939476161</v>
      </c>
      <c r="F109" s="59"/>
      <c r="G109" s="18">
        <v>4.3099452190286121</v>
      </c>
      <c r="H109" s="18">
        <v>4.546834058808443</v>
      </c>
      <c r="I109" s="18">
        <v>4.6675615938612474</v>
      </c>
      <c r="J109" s="18">
        <v>4.5414534971324771</v>
      </c>
      <c r="K109" s="18">
        <v>35.71680001942093</v>
      </c>
      <c r="L109" s="18">
        <v>5.0429217644521946</v>
      </c>
      <c r="M109" s="18">
        <v>18.811189915039915</v>
      </c>
      <c r="N109" s="18">
        <v>5.5292685982765777</v>
      </c>
      <c r="O109" s="18">
        <v>6.406529120290501</v>
      </c>
      <c r="P109" s="33">
        <v>5.9458572894358541</v>
      </c>
      <c r="Q109" s="18">
        <v>50.946099859882665</v>
      </c>
      <c r="R109" s="18">
        <v>37.008664210591931</v>
      </c>
      <c r="S109" s="18">
        <v>2.6495977528645511</v>
      </c>
      <c r="T109" s="18">
        <v>61.395836432422435</v>
      </c>
      <c r="U109" s="18">
        <v>82.10091730182279</v>
      </c>
      <c r="V109" s="18">
        <v>2.6463037803292844</v>
      </c>
      <c r="W109" s="18">
        <v>0.89959554598143532</v>
      </c>
      <c r="X109" s="18">
        <v>3.8906179566879695</v>
      </c>
      <c r="Y109" s="18">
        <v>32.171228982218672</v>
      </c>
      <c r="Z109" s="18">
        <v>53.821559440875198</v>
      </c>
      <c r="AA109" s="18">
        <v>5.1702701750914448</v>
      </c>
      <c r="AB109" s="18">
        <v>4.4998304548708461</v>
      </c>
      <c r="AC109" s="18">
        <v>0.95084171121279804</v>
      </c>
      <c r="AD109" s="18">
        <v>4.1961764277474876</v>
      </c>
      <c r="AE109" s="18">
        <v>4.2796634030355696</v>
      </c>
      <c r="AF109" s="18">
        <v>-5.627349659276117</v>
      </c>
      <c r="AG109" s="18">
        <v>-50.482305894030631</v>
      </c>
      <c r="AH109" s="18">
        <v>-11.889320658961632</v>
      </c>
      <c r="AI109" s="18">
        <v>-1.6406749415559956</v>
      </c>
      <c r="AJ109" s="18">
        <v>4.7083270100711987</v>
      </c>
      <c r="AK109" s="18">
        <v>21.650330458656533</v>
      </c>
      <c r="AL109" s="18">
        <v>4.5507803961042521</v>
      </c>
      <c r="AM109" s="18">
        <v>4.4655621615290322</v>
      </c>
      <c r="AN109" s="18">
        <v>0.94817180946433399</v>
      </c>
      <c r="AO109" s="18">
        <v>-8.4628054693151871</v>
      </c>
      <c r="AP109" s="18">
        <v>17.094973423243033</v>
      </c>
      <c r="AQ109" s="18">
        <v>34.996947995679989</v>
      </c>
      <c r="AR109" s="18">
        <v>4.33478055282922</v>
      </c>
      <c r="AS109" s="18">
        <v>80.980692367573326</v>
      </c>
      <c r="AT109" s="33">
        <v>5.7634368009797345</v>
      </c>
      <c r="AU109">
        <v>8.0707675249543591</v>
      </c>
      <c r="AV109">
        <v>4.7906185400229067</v>
      </c>
      <c r="AW109">
        <v>23.069658364536526</v>
      </c>
      <c r="AX109">
        <v>55.428493365822064</v>
      </c>
      <c r="AY109">
        <v>0.38181239600023553</v>
      </c>
      <c r="AZ109">
        <v>-2.8727229571264732</v>
      </c>
      <c r="BA109">
        <v>3.5662210791045701</v>
      </c>
      <c r="BB109">
        <v>0.31168572597786159</v>
      </c>
      <c r="BC109">
        <v>5.2208084662735841</v>
      </c>
      <c r="BD109">
        <v>5.1602695047662221</v>
      </c>
    </row>
    <row r="110" spans="1:56" x14ac:dyDescent="0.25">
      <c r="A110" s="35">
        <v>44621</v>
      </c>
      <c r="B110" s="33">
        <v>4.9896308848709712</v>
      </c>
      <c r="C110" s="33">
        <v>5.1371614524533955</v>
      </c>
      <c r="D110" s="33">
        <v>8.1491103919535846</v>
      </c>
      <c r="E110" s="33">
        <v>3.6986629963018713</v>
      </c>
      <c r="F110" s="59"/>
      <c r="G110" s="33">
        <v>4.2835579515146032</v>
      </c>
      <c r="H110" s="33">
        <v>4.6293323360593694</v>
      </c>
      <c r="I110" s="33">
        <v>4.7379522070503102</v>
      </c>
      <c r="J110" s="33">
        <v>4.6538559664320776</v>
      </c>
      <c r="K110" s="33">
        <v>37.449741547287438</v>
      </c>
      <c r="L110" s="33">
        <v>5.056949829281554</v>
      </c>
      <c r="M110" s="33">
        <v>18.573905787796022</v>
      </c>
      <c r="N110" s="33">
        <v>5.5391903778851752</v>
      </c>
      <c r="O110" s="33">
        <v>6.4183186357643871</v>
      </c>
      <c r="P110" s="33">
        <v>5.9644952370304036</v>
      </c>
      <c r="Q110" s="33">
        <v>49.805459007148706</v>
      </c>
      <c r="R110" s="33">
        <v>34.031796789745258</v>
      </c>
      <c r="S110" s="33">
        <v>2.4275529820772688</v>
      </c>
      <c r="T110" s="33">
        <v>60.584212357465574</v>
      </c>
      <c r="U110" s="18">
        <v>82.036714963299943</v>
      </c>
      <c r="V110" s="33">
        <v>3.0071206577913401</v>
      </c>
      <c r="W110" s="33">
        <v>1.0594032704935308</v>
      </c>
      <c r="X110" s="33">
        <v>3.7951770151075759</v>
      </c>
      <c r="Y110" s="33">
        <v>30.987925294464798</v>
      </c>
      <c r="Z110" s="33">
        <v>53.430684634119274</v>
      </c>
      <c r="AA110" s="33">
        <v>5.31058285154809</v>
      </c>
      <c r="AB110" s="33">
        <v>4.500297186904751</v>
      </c>
      <c r="AC110" s="33">
        <v>0.94700243667291739</v>
      </c>
      <c r="AD110" s="33">
        <v>4.3844487414742641</v>
      </c>
      <c r="AE110" s="33">
        <v>4.4630258004115184</v>
      </c>
      <c r="AF110" s="33">
        <v>-5.6938611888800112</v>
      </c>
      <c r="AG110" s="33">
        <v>-52.425971421839833</v>
      </c>
      <c r="AH110" s="33">
        <v>-11.934547480127002</v>
      </c>
      <c r="AI110" s="33">
        <v>-1.7270975262759332</v>
      </c>
      <c r="AJ110" s="18">
        <v>4.8148573393880865</v>
      </c>
      <c r="AK110" s="33">
        <v>22.442759339654479</v>
      </c>
      <c r="AL110" s="33">
        <v>4.5470003746627343</v>
      </c>
      <c r="AM110" s="18">
        <v>4.4596519125598544</v>
      </c>
      <c r="AN110" s="33">
        <v>0.94179786833807566</v>
      </c>
      <c r="AO110" s="45">
        <v>-8.5215876428339321</v>
      </c>
      <c r="AP110" s="18">
        <v>17.002103559080449</v>
      </c>
      <c r="AQ110" s="18">
        <v>34.435843840556515</v>
      </c>
      <c r="AR110" s="18">
        <v>4.3186038629409875</v>
      </c>
      <c r="AS110" s="18">
        <v>81.585618665538362</v>
      </c>
      <c r="AT110" s="33">
        <v>5.8963050633328429</v>
      </c>
      <c r="AU110">
        <v>7.323971596810896</v>
      </c>
      <c r="AV110">
        <v>4.1479292119795623</v>
      </c>
      <c r="AW110">
        <v>22.506329051663052</v>
      </c>
      <c r="AX110">
        <v>54.173346672311084</v>
      </c>
      <c r="AY110">
        <v>-0.22869371681275286</v>
      </c>
      <c r="AZ110">
        <v>-3.4008198359050863</v>
      </c>
      <c r="BA110">
        <v>3.408217946403258</v>
      </c>
      <c r="BB110">
        <v>0.23609182731092471</v>
      </c>
      <c r="BC110">
        <v>5.3433101512182786</v>
      </c>
      <c r="BD110">
        <v>5.2523749573785894</v>
      </c>
    </row>
    <row r="111" spans="1:56" x14ac:dyDescent="0.25">
      <c r="A111" s="35">
        <v>44713</v>
      </c>
      <c r="B111">
        <v>4.9681019864045348</v>
      </c>
      <c r="C111">
        <v>5.1349409704719866</v>
      </c>
      <c r="D111">
        <v>8.4350265209800046</v>
      </c>
      <c r="E111">
        <v>4.4431897141669507</v>
      </c>
      <c r="F111" s="59"/>
      <c r="G111">
        <v>4.2666921950871295</v>
      </c>
      <c r="H111">
        <v>4.7125955864639657</v>
      </c>
      <c r="I111">
        <v>4.797273091023726</v>
      </c>
      <c r="J111">
        <v>4.7887206382326024</v>
      </c>
      <c r="K111">
        <v>38.486864805653745</v>
      </c>
      <c r="L111">
        <v>5.0713611483047192</v>
      </c>
      <c r="M111">
        <v>18.237620906621348</v>
      </c>
      <c r="N111">
        <v>5.5820164499571252</v>
      </c>
      <c r="O111">
        <v>6.4276766197328445</v>
      </c>
      <c r="P111">
        <v>6.0243797223708002</v>
      </c>
      <c r="Q111">
        <v>49.413793293420966</v>
      </c>
      <c r="R111">
        <v>33.906979036614956</v>
      </c>
      <c r="S111">
        <v>2.5870405314486846</v>
      </c>
      <c r="T111">
        <v>60.111653677711416</v>
      </c>
      <c r="U111">
        <v>82.303250501579697</v>
      </c>
      <c r="V111">
        <v>4.6799894376512219</v>
      </c>
      <c r="W111">
        <v>2.0870863270847306</v>
      </c>
      <c r="X111">
        <v>4.4936089517158102</v>
      </c>
      <c r="Y111">
        <v>29.274070976328147</v>
      </c>
      <c r="Z111">
        <v>51.04493054325637</v>
      </c>
      <c r="AA111">
        <v>5.280803115723665</v>
      </c>
      <c r="AB111">
        <v>4.4904631849451979</v>
      </c>
      <c r="AC111">
        <v>0.9399715551990474</v>
      </c>
      <c r="AD111">
        <v>4.5050082836800662</v>
      </c>
      <c r="AE111">
        <v>4.5715181396278348</v>
      </c>
      <c r="AF111">
        <v>-6.3444847621009979</v>
      </c>
      <c r="AG111">
        <v>-50.359915152717015</v>
      </c>
      <c r="AH111">
        <v>-11.921148916456278</v>
      </c>
      <c r="AI111">
        <v>-1.9784252381424543</v>
      </c>
      <c r="AJ111">
        <v>4.8766041844578298</v>
      </c>
      <c r="AK111">
        <v>21.77085956692822</v>
      </c>
      <c r="AL111">
        <v>4.5316400266736494</v>
      </c>
      <c r="AM111">
        <v>4.4426711664825032</v>
      </c>
      <c r="AN111">
        <v>0.92836444653210604</v>
      </c>
      <c r="AO111">
        <v>-8.6842545860853999</v>
      </c>
      <c r="AP111">
        <v>16.769126926586093</v>
      </c>
      <c r="AQ111">
        <v>35.072666635946412</v>
      </c>
      <c r="AR111">
        <v>4.2904497647410116</v>
      </c>
      <c r="AS111">
        <v>81.773586055039246</v>
      </c>
      <c r="AT111">
        <v>5.9193301506474638</v>
      </c>
      <c r="AU111">
        <v>6.7660708159672511</v>
      </c>
      <c r="AV111">
        <v>4.2416485861470949</v>
      </c>
      <c r="AW111">
        <v>22.524181091208504</v>
      </c>
      <c r="AX111">
        <v>52.446751290444169</v>
      </c>
      <c r="AY111">
        <v>0.16620454758763045</v>
      </c>
      <c r="AZ111">
        <v>-2.3614288439312383</v>
      </c>
      <c r="BA111">
        <v>3.887827924211007</v>
      </c>
      <c r="BB111">
        <v>1.3601945326921383</v>
      </c>
      <c r="BC111">
        <v>5.4744216876052869</v>
      </c>
      <c r="BD111">
        <v>5.3267968022588716</v>
      </c>
    </row>
    <row r="112" spans="1:56" x14ac:dyDescent="0.25">
      <c r="A112" s="35">
        <v>44805</v>
      </c>
      <c r="B112">
        <v>5.0410516091141631</v>
      </c>
      <c r="C112">
        <v>5.237375681770148</v>
      </c>
      <c r="D112">
        <v>8.5300750642516512</v>
      </c>
      <c r="E112">
        <v>4.5592508026397134</v>
      </c>
      <c r="F112" s="59"/>
      <c r="G112">
        <v>4.2685046432016547</v>
      </c>
      <c r="H112">
        <v>4.6945219736704065</v>
      </c>
      <c r="I112">
        <v>4.7743195014454853</v>
      </c>
      <c r="J112">
        <v>4.7634412282217014</v>
      </c>
      <c r="K112">
        <v>39.542304407975919</v>
      </c>
      <c r="L112">
        <v>5.0643878645735922</v>
      </c>
      <c r="M112">
        <v>17.756535787398224</v>
      </c>
      <c r="N112">
        <v>5.6199350760015925</v>
      </c>
      <c r="O112">
        <v>6.4417577604123846</v>
      </c>
      <c r="P112">
        <v>6.0711162210411738</v>
      </c>
      <c r="Q112">
        <v>48.296698688522426</v>
      </c>
      <c r="R112">
        <v>33.778680150586915</v>
      </c>
      <c r="S112">
        <v>2.7703598579082294</v>
      </c>
      <c r="T112">
        <v>59.72009876138322</v>
      </c>
      <c r="U112">
        <v>82.349286104141939</v>
      </c>
      <c r="V112">
        <v>5.4144131162266351</v>
      </c>
      <c r="W112">
        <v>2.2046709820416122</v>
      </c>
      <c r="X112">
        <v>4.5404453603632877</v>
      </c>
      <c r="Y112">
        <v>28.606850539591168</v>
      </c>
      <c r="Z112">
        <v>50.306326433384939</v>
      </c>
      <c r="AA112">
        <v>5.3946241915402542</v>
      </c>
      <c r="AB112">
        <v>4.4959888188959525</v>
      </c>
      <c r="AC112">
        <v>0.94947531507758143</v>
      </c>
      <c r="AD112">
        <v>4.3446336330704511</v>
      </c>
      <c r="AE112">
        <v>4.4239418245120286</v>
      </c>
      <c r="AF112">
        <v>-9.3554661240168695</v>
      </c>
      <c r="AG112">
        <v>-50.081599041840818</v>
      </c>
      <c r="AH112">
        <v>-11.923680828583642</v>
      </c>
      <c r="AI112">
        <v>-2.6909228408250629</v>
      </c>
      <c r="AJ112">
        <v>4.8610307554603143</v>
      </c>
      <c r="AK112">
        <v>21.699475893793768</v>
      </c>
      <c r="AL112">
        <v>4.5343900937181436</v>
      </c>
      <c r="AM112">
        <v>4.4441802783519391</v>
      </c>
      <c r="AN112">
        <v>0.93215722767634812</v>
      </c>
      <c r="AO112">
        <v>-8.9999113708369851</v>
      </c>
      <c r="AP112">
        <v>16.364928311614825</v>
      </c>
      <c r="AQ112">
        <v>35.658274212151049</v>
      </c>
      <c r="AR112">
        <v>4.2820896151932599</v>
      </c>
      <c r="AS112">
        <v>82.19760703684284</v>
      </c>
      <c r="AT112">
        <v>6.0417901939160146</v>
      </c>
      <c r="AU112">
        <v>6.4119485830906537</v>
      </c>
      <c r="AV112">
        <v>3.9056133509009938</v>
      </c>
      <c r="AW112">
        <v>22.67978046668264</v>
      </c>
      <c r="AX112">
        <v>51.71015548322594</v>
      </c>
      <c r="AY112">
        <v>-0.63403024348043369</v>
      </c>
      <c r="AZ112">
        <v>-3.1693952815548223</v>
      </c>
      <c r="BA112">
        <v>3.572423737321373</v>
      </c>
      <c r="BB112">
        <v>1.0370586992469844</v>
      </c>
      <c r="BC112">
        <v>5.6188537758707646</v>
      </c>
      <c r="BD112">
        <v>5.2911449532145163</v>
      </c>
    </row>
    <row r="113" spans="1:56" x14ac:dyDescent="0.25">
      <c r="A113" s="21">
        <v>44896</v>
      </c>
      <c r="B113">
        <v>5.1026622410206786</v>
      </c>
      <c r="C113">
        <v>5.3070133394768604</v>
      </c>
      <c r="D113">
        <v>7.1015580943771699</v>
      </c>
      <c r="E113">
        <v>2.5626750430444933</v>
      </c>
      <c r="F113" s="59"/>
      <c r="G113">
        <v>4.2722955641766855</v>
      </c>
      <c r="H113">
        <v>4.6480526621420921</v>
      </c>
      <c r="I113">
        <v>4.7400975337905873</v>
      </c>
      <c r="J113">
        <v>4.6891838787461539</v>
      </c>
      <c r="K113">
        <v>39.768671744670847</v>
      </c>
      <c r="L113">
        <v>5.0513740851551985</v>
      </c>
      <c r="M113">
        <v>17.419473525771817</v>
      </c>
      <c r="N113">
        <v>5.5690840819345695</v>
      </c>
      <c r="O113">
        <v>6.452946161842406</v>
      </c>
      <c r="P113">
        <v>6.0682278822823497</v>
      </c>
      <c r="Q113">
        <v>48.138065055126333</v>
      </c>
      <c r="R113">
        <v>33.637966002384566</v>
      </c>
      <c r="S113">
        <v>3.1486266683052739</v>
      </c>
      <c r="T113">
        <v>59.369009067209888</v>
      </c>
      <c r="U113">
        <v>84.574956460946055</v>
      </c>
      <c r="V113">
        <v>3.5014941615802653</v>
      </c>
      <c r="W113">
        <v>0.18493691405262469</v>
      </c>
      <c r="X113">
        <v>2.5935073638964967</v>
      </c>
      <c r="Y113">
        <v>30.208924485028849</v>
      </c>
      <c r="Z113">
        <v>53.065842089704688</v>
      </c>
      <c r="AA113">
        <v>5.4008992904504272</v>
      </c>
      <c r="AB113">
        <v>4.4991200878274853</v>
      </c>
      <c r="AC113">
        <v>0.95442758921413973</v>
      </c>
      <c r="AD113">
        <v>4.1483327348203511</v>
      </c>
      <c r="AE113">
        <v>4.3182821773247761</v>
      </c>
      <c r="AF113">
        <v>-13.126250652600691</v>
      </c>
      <c r="AG113">
        <v>-51.480542777017071</v>
      </c>
      <c r="AH113">
        <v>-11.925047817637395</v>
      </c>
      <c r="AI113">
        <v>-3.5108042287277206</v>
      </c>
      <c r="AJ113">
        <v>4.8334111417247847</v>
      </c>
      <c r="AK113">
        <v>22.856917604675843</v>
      </c>
      <c r="AL113">
        <v>4.542616443836403</v>
      </c>
      <c r="AM113">
        <v>4.4510392107364627</v>
      </c>
      <c r="AN113">
        <v>0.94108557726452502</v>
      </c>
      <c r="AO113">
        <v>-9.2396890277372563</v>
      </c>
      <c r="AP113">
        <v>16.068838977350548</v>
      </c>
      <c r="AQ113">
        <v>35.378990449383572</v>
      </c>
      <c r="AR113">
        <v>4.2727602092289398</v>
      </c>
      <c r="AS113">
        <v>82.815225784463735</v>
      </c>
      <c r="AT113">
        <v>6.0476535759021184</v>
      </c>
      <c r="AU113">
        <v>3.8082804369221068</v>
      </c>
      <c r="AV113">
        <v>3.5492826784920828</v>
      </c>
      <c r="AW113">
        <v>21.441377034347845</v>
      </c>
      <c r="AX113">
        <v>51.932567772172241</v>
      </c>
      <c r="AY113">
        <v>-2.6200351329007492</v>
      </c>
      <c r="AZ113">
        <v>-2.9463550763408501</v>
      </c>
      <c r="BA113">
        <v>1.6111553432897274</v>
      </c>
      <c r="BB113">
        <v>1.2848353998496265</v>
      </c>
      <c r="BC113">
        <v>5.7482337154877685</v>
      </c>
      <c r="BD113">
        <v>5.219188256550269</v>
      </c>
    </row>
    <row r="114" spans="1:56" x14ac:dyDescent="0.25">
      <c r="A114" s="35">
        <v>44986</v>
      </c>
      <c r="B114">
        <v>5.0760753534875978</v>
      </c>
      <c r="C114">
        <v>5.2639711102744124</v>
      </c>
      <c r="D114">
        <v>6.5132911930282811</v>
      </c>
      <c r="E114">
        <v>1.4520393402211451</v>
      </c>
      <c r="F114" s="59"/>
      <c r="G114">
        <v>4.2809628254663465</v>
      </c>
      <c r="H114">
        <v>4.601709801628834</v>
      </c>
      <c r="I114">
        <v>4.6539248038191552</v>
      </c>
      <c r="J114">
        <v>4.6389564990306882</v>
      </c>
      <c r="K114">
        <v>39.121857245700042</v>
      </c>
      <c r="L114">
        <v>5.0471741125879843</v>
      </c>
      <c r="M114">
        <v>17.245950296474195</v>
      </c>
      <c r="N114">
        <v>5.5649683390674483</v>
      </c>
      <c r="O114">
        <v>6.4636096129168434</v>
      </c>
      <c r="P114">
        <v>6.0742537213855696</v>
      </c>
      <c r="Q114">
        <v>46.829048648945964</v>
      </c>
      <c r="R114">
        <v>33.460009143842349</v>
      </c>
      <c r="S114">
        <v>3.1280709531644053</v>
      </c>
      <c r="T114">
        <v>59.802068890687153</v>
      </c>
      <c r="U114">
        <v>83.614219716159212</v>
      </c>
      <c r="V114">
        <v>1.0745917926884951</v>
      </c>
      <c r="W114">
        <v>-1.3283104335301887</v>
      </c>
      <c r="X114">
        <v>1.4211893950154209</v>
      </c>
      <c r="Y114">
        <v>31.23627425630502</v>
      </c>
      <c r="Z114">
        <v>54.88120928998427</v>
      </c>
      <c r="AA114">
        <v>5.3931735544216046</v>
      </c>
      <c r="AB114">
        <v>4.5008032613417859</v>
      </c>
      <c r="AC114">
        <v>0.9503345602225759</v>
      </c>
      <c r="AD114">
        <v>3.991152088842898</v>
      </c>
      <c r="AE114">
        <v>4.233263581681129</v>
      </c>
      <c r="AF114">
        <v>-14.085606732637427</v>
      </c>
      <c r="AG114">
        <v>-52.913517866534811</v>
      </c>
      <c r="AH114">
        <v>-11.927135428732221</v>
      </c>
      <c r="AI114">
        <v>-4.0709271003769523</v>
      </c>
      <c r="AJ114">
        <v>4.7731243666459608</v>
      </c>
      <c r="AK114">
        <v>23.64493503367925</v>
      </c>
      <c r="AL114">
        <v>4.5446403145767373</v>
      </c>
      <c r="AM114">
        <v>4.4514555449438422</v>
      </c>
      <c r="AN114">
        <v>0.93928696174662873</v>
      </c>
      <c r="AO114">
        <v>-9.3623473485873809</v>
      </c>
      <c r="AP114">
        <v>15.901341971040944</v>
      </c>
      <c r="AQ114">
        <v>35.466258035455098</v>
      </c>
      <c r="AR114">
        <v>4.2720786591872963</v>
      </c>
      <c r="AS114">
        <v>83.209733741616986</v>
      </c>
      <c r="AT114">
        <v>5.9628425802732554</v>
      </c>
      <c r="AU114">
        <v>1.3807917910244827</v>
      </c>
      <c r="AV114">
        <v>2.4892284617146876</v>
      </c>
      <c r="AW114">
        <v>21.311209226015052</v>
      </c>
      <c r="AX114">
        <v>52.415115230151564</v>
      </c>
      <c r="AY114">
        <v>-3.3594250196136017</v>
      </c>
      <c r="AZ114">
        <v>-2.274922653928499</v>
      </c>
      <c r="BA114">
        <v>0.52771002649970589</v>
      </c>
      <c r="BB114">
        <v>1.6122123921848086</v>
      </c>
      <c r="BC114">
        <v>5.6457299236381582</v>
      </c>
      <c r="BD114">
        <v>5.219188256550269</v>
      </c>
    </row>
    <row r="115" spans="1:56" x14ac:dyDescent="0.25">
      <c r="A115" s="21">
        <v>45078</v>
      </c>
      <c r="B115">
        <v>4.9904701581581516</v>
      </c>
      <c r="C115">
        <v>5.1793433427114897</v>
      </c>
      <c r="D115">
        <v>3.5068795067952019</v>
      </c>
      <c r="E115">
        <v>-0.81900755260793101</v>
      </c>
      <c r="F115" s="59"/>
      <c r="G115">
        <v>4.2818987191406235</v>
      </c>
      <c r="H115">
        <v>4.5604165162866535</v>
      </c>
      <c r="I115">
        <v>4.567930788144194</v>
      </c>
      <c r="J115">
        <v>4.5620306858097086</v>
      </c>
      <c r="K115">
        <v>38.268549059166233</v>
      </c>
      <c r="L115">
        <v>5.0468984867034523</v>
      </c>
      <c r="M115">
        <v>17.203754893218985</v>
      </c>
      <c r="N115">
        <v>5.5560780060984056</v>
      </c>
      <c r="O115">
        <v>6.4503341149061972</v>
      </c>
      <c r="P115">
        <v>6.0764566723551674</v>
      </c>
      <c r="Q115">
        <v>46.543503953509195</v>
      </c>
      <c r="R115">
        <v>33.02823651164875</v>
      </c>
      <c r="S115">
        <v>2.7022621373507372</v>
      </c>
      <c r="T115">
        <v>60.678386168111246</v>
      </c>
      <c r="U115">
        <v>86.560531931381036</v>
      </c>
      <c r="V115">
        <v>-2.6405401567548781</v>
      </c>
      <c r="W115">
        <v>-3.7271602815671434</v>
      </c>
      <c r="X115">
        <v>-0.81339661827140031</v>
      </c>
      <c r="Y115">
        <v>31.692208952997408</v>
      </c>
      <c r="Z115">
        <v>55.79267197882379</v>
      </c>
      <c r="AA115">
        <v>5.3570554219206823</v>
      </c>
      <c r="AB115">
        <v>4.5151064320347096</v>
      </c>
      <c r="AC115">
        <v>0.96691458295705612</v>
      </c>
      <c r="AD115">
        <v>3.9931412764673899</v>
      </c>
      <c r="AE115">
        <v>4.1704250749465723</v>
      </c>
      <c r="AF115">
        <v>-14.374520949085912</v>
      </c>
      <c r="AG115">
        <v>-55.583925900237894</v>
      </c>
      <c r="AH115">
        <v>-11.954488430481861</v>
      </c>
      <c r="AI115">
        <v>-4.5349425258289324</v>
      </c>
      <c r="AJ115">
        <v>4.7320105814524034</v>
      </c>
      <c r="AK115">
        <v>24.100463025826389</v>
      </c>
      <c r="AL115">
        <v>4.5583630192629458</v>
      </c>
      <c r="AM115">
        <v>4.4637035127526348</v>
      </c>
      <c r="AN115">
        <v>0.95336794279312154</v>
      </c>
      <c r="AO115">
        <v>-9.4484067835574024</v>
      </c>
      <c r="AP115">
        <v>15.887014392142152</v>
      </c>
      <c r="AQ115">
        <v>36.004841806007157</v>
      </c>
      <c r="AR115">
        <v>4.2758920248203518</v>
      </c>
      <c r="AS115">
        <v>84.260880808258619</v>
      </c>
      <c r="AT115">
        <v>5.9759109136356043</v>
      </c>
      <c r="AU115">
        <v>-0.86632183540642504</v>
      </c>
      <c r="AV115">
        <v>1.7745309847220225</v>
      </c>
      <c r="AW115">
        <v>21.404955687381868</v>
      </c>
      <c r="AX115">
        <v>52.289581120985204</v>
      </c>
      <c r="AY115">
        <v>-4.2675975596019278</v>
      </c>
      <c r="AZ115">
        <v>-1.5702726391066908</v>
      </c>
      <c r="BA115">
        <v>-0.32933076118295546</v>
      </c>
      <c r="BB115">
        <v>2.3679941593122811</v>
      </c>
      <c r="BC115">
        <v>5.6187398437283056</v>
      </c>
      <c r="BD115" s="77">
        <v>5.219188256550269</v>
      </c>
    </row>
    <row r="116" spans="1:56" x14ac:dyDescent="0.25">
      <c r="A116" s="35">
        <v>45170</v>
      </c>
      <c r="B116">
        <v>4.884474806416395</v>
      </c>
      <c r="C116">
        <v>5.0836590794308645</v>
      </c>
      <c r="D116">
        <v>3.6696029883145354</v>
      </c>
      <c r="E116">
        <v>4.0336638114935042E-2</v>
      </c>
      <c r="F116" s="59"/>
      <c r="G116">
        <v>4.2905092934820086</v>
      </c>
      <c r="H116">
        <v>4.5782232963252207</v>
      </c>
      <c r="I116">
        <v>4.5393680866846928</v>
      </c>
      <c r="J116">
        <v>4.6041700186223693</v>
      </c>
      <c r="K116">
        <v>36.781550499267262</v>
      </c>
      <c r="L116">
        <v>5.0546583690056135</v>
      </c>
      <c r="M116">
        <v>17.318730406186958</v>
      </c>
      <c r="N116">
        <v>5.5702741529372943</v>
      </c>
      <c r="O116">
        <v>6.4237447955837403</v>
      </c>
      <c r="P116">
        <v>6.060094955393315</v>
      </c>
      <c r="Q116">
        <v>46.338315052869007</v>
      </c>
      <c r="R116">
        <v>32.249669265097459</v>
      </c>
      <c r="S116">
        <v>2.6091112718884113</v>
      </c>
      <c r="T116">
        <v>61.888510809642142</v>
      </c>
      <c r="U116">
        <v>86.667276519558882</v>
      </c>
      <c r="V116">
        <v>-1.9322254367672542</v>
      </c>
      <c r="W116">
        <v>-2.8621564232766961</v>
      </c>
      <c r="X116">
        <v>9.5208731552642867E-2</v>
      </c>
      <c r="Y116">
        <v>31.244275553422245</v>
      </c>
      <c r="Z116">
        <v>55.033698254818844</v>
      </c>
      <c r="AA116">
        <v>5.335629444937207</v>
      </c>
      <c r="AB116">
        <v>4.5242314536517902</v>
      </c>
      <c r="AC116">
        <v>0.9772586384438382</v>
      </c>
      <c r="AD116">
        <v>4.1397822974390053</v>
      </c>
      <c r="AE116">
        <v>4.261432142612505</v>
      </c>
      <c r="AF116">
        <v>-13.570074872099664</v>
      </c>
      <c r="AG116">
        <v>-54.507773882920105</v>
      </c>
      <c r="AH116">
        <v>-11.956493653124303</v>
      </c>
      <c r="AI116">
        <v>-4.5963896627462386</v>
      </c>
      <c r="AJ116">
        <v>4.7136649233552568</v>
      </c>
      <c r="AK116">
        <v>23.789422701396592</v>
      </c>
      <c r="AL116">
        <v>4.5755851061679804</v>
      </c>
      <c r="AM116">
        <v>4.4798592672177051</v>
      </c>
      <c r="AN116">
        <v>0.97136437664339415</v>
      </c>
      <c r="AO116">
        <v>-9.4834214609833065</v>
      </c>
      <c r="AP116">
        <v>16.038057485296918</v>
      </c>
      <c r="AQ116">
        <v>36.071541464104072</v>
      </c>
      <c r="AR116">
        <v>4.2814014203057686</v>
      </c>
      <c r="AS116">
        <v>85.347588034982934</v>
      </c>
      <c r="AT116">
        <v>5.8017200632974149</v>
      </c>
      <c r="AU116">
        <v>-1.0297776718578788</v>
      </c>
      <c r="AV116">
        <v>1.2223768824483949</v>
      </c>
      <c r="AW116">
        <v>22.14598760855225</v>
      </c>
      <c r="AX116">
        <v>51.876301158936712</v>
      </c>
      <c r="AY116">
        <v>-3.3365466412333902</v>
      </c>
      <c r="AZ116">
        <v>-1.0288393608323732</v>
      </c>
      <c r="BA116">
        <v>-2.7864791681975198E-2</v>
      </c>
      <c r="BB116">
        <v>2.2798424887190416</v>
      </c>
      <c r="BC116">
        <v>5.3881823987570261</v>
      </c>
      <c r="BD116" s="77">
        <v>5.219188256550269</v>
      </c>
    </row>
    <row r="117" spans="1:56" s="77" customFormat="1" x14ac:dyDescent="0.25">
      <c r="A117" s="21">
        <v>45261</v>
      </c>
      <c r="B117" s="77">
        <v>4.8789062766402598</v>
      </c>
      <c r="C117" s="77">
        <v>5.0776312076879879</v>
      </c>
      <c r="D117" s="77">
        <v>3.9839558119842522</v>
      </c>
      <c r="E117" s="77">
        <v>0.5118231707168297</v>
      </c>
      <c r="F117" s="59"/>
      <c r="G117" s="77">
        <v>4.298143725840033</v>
      </c>
      <c r="H117" s="77">
        <v>4.5420439254395459</v>
      </c>
      <c r="I117" s="77">
        <v>4.5479632269112482</v>
      </c>
      <c r="J117" s="77">
        <v>4.549029379597779</v>
      </c>
      <c r="K117" s="77">
        <v>36.104281103688457</v>
      </c>
      <c r="L117" s="77">
        <v>5.0673818328118161</v>
      </c>
      <c r="M117" s="77">
        <v>17.531219746047473</v>
      </c>
      <c r="N117" s="77">
        <v>5.5952775781661588</v>
      </c>
      <c r="O117" s="77">
        <v>6.3869193585607329</v>
      </c>
      <c r="P117" s="77">
        <v>6.0120797012211948</v>
      </c>
      <c r="Q117" s="77">
        <v>46.102057861686959</v>
      </c>
      <c r="R117" s="77">
        <v>32.371889993843681</v>
      </c>
      <c r="S117" s="77">
        <v>2.6654975680009509</v>
      </c>
      <c r="T117" s="77">
        <v>62.919839068194861</v>
      </c>
      <c r="U117" s="77">
        <v>88.173686159926191</v>
      </c>
      <c r="V117" s="77">
        <v>-1.5313892589183364</v>
      </c>
      <c r="W117" s="77">
        <v>-2.4942297646491918</v>
      </c>
      <c r="X117" s="77">
        <v>0.52745696866463021</v>
      </c>
      <c r="Y117" s="77">
        <v>30.938484322248627</v>
      </c>
      <c r="Z117" s="77">
        <v>53.733647647504981</v>
      </c>
      <c r="AA117" s="77">
        <v>5.2838692539588017</v>
      </c>
      <c r="AB117" s="77">
        <v>4.5120853209759915</v>
      </c>
      <c r="AC117" s="77">
        <v>0.96773654108332396</v>
      </c>
      <c r="AD117" s="77">
        <v>4.1027476939235115</v>
      </c>
      <c r="AE117" s="77">
        <v>4.2178438614024456</v>
      </c>
      <c r="AF117" s="77">
        <v>-13.699781285729296</v>
      </c>
      <c r="AG117" s="77">
        <v>-52.413278702794145</v>
      </c>
      <c r="AH117" s="77">
        <v>-11.963863498683169</v>
      </c>
      <c r="AI117" s="77">
        <v>-4.455128689737502</v>
      </c>
      <c r="AJ117" s="77">
        <v>4.7104024397902453</v>
      </c>
      <c r="AK117" s="77">
        <v>22.795163325256347</v>
      </c>
      <c r="AL117" s="77">
        <v>4.5752433225238649</v>
      </c>
      <c r="AM117" s="77">
        <v>4.4783744121827995</v>
      </c>
      <c r="AN117" s="77">
        <v>0.97245850527166533</v>
      </c>
      <c r="AO117" s="77">
        <v>-9.4987594761913492</v>
      </c>
      <c r="AP117" s="77">
        <v>16.229068196021583</v>
      </c>
      <c r="AQ117" s="77">
        <v>34.860278140779918</v>
      </c>
      <c r="AR117" s="77">
        <v>4.2878723284837283</v>
      </c>
      <c r="AS117" s="77">
        <v>86.246245586792412</v>
      </c>
      <c r="AT117" s="77">
        <v>5.7582528955601751</v>
      </c>
      <c r="AU117" s="77">
        <v>-0.36792540788477268</v>
      </c>
      <c r="AV117" s="77">
        <v>1.8795320132056315</v>
      </c>
      <c r="AW117" s="77">
        <v>23.007782723645015</v>
      </c>
      <c r="AX117" s="77">
        <v>50.687154385731212</v>
      </c>
      <c r="AY117" s="77">
        <v>-2.229053712601393</v>
      </c>
      <c r="AZ117" s="77">
        <v>7.536177937935637E-2</v>
      </c>
      <c r="BA117" s="77">
        <v>0.93889001034233033</v>
      </c>
      <c r="BB117" s="77">
        <v>3.2433055023230795</v>
      </c>
      <c r="BC117" s="77">
        <v>5.3323765570801118</v>
      </c>
      <c r="BD117" s="77">
        <v>5.219188256550269</v>
      </c>
    </row>
    <row r="118" spans="1:56" s="77" customFormat="1" x14ac:dyDescent="0.25">
      <c r="A118" s="35">
        <v>45352</v>
      </c>
      <c r="B118" s="77">
        <v>4.8277853659621668</v>
      </c>
      <c r="C118" s="77">
        <v>5.0156811227489815</v>
      </c>
      <c r="D118" s="77">
        <v>4.2833769881639894</v>
      </c>
      <c r="E118" s="77">
        <v>6.2687367545787183</v>
      </c>
      <c r="F118" s="59"/>
      <c r="G118" s="77">
        <v>4.298143725840033</v>
      </c>
      <c r="H118" s="77">
        <v>4.5548846590919529</v>
      </c>
      <c r="I118" s="77">
        <v>4.5149998810724679</v>
      </c>
      <c r="J118" s="77">
        <v>4.5468420299814776</v>
      </c>
      <c r="K118" s="77">
        <v>35.321599068501897</v>
      </c>
      <c r="L118" s="77">
        <v>5.0695123907912807</v>
      </c>
      <c r="M118" s="77">
        <v>17.58094000618923</v>
      </c>
      <c r="N118" s="77">
        <v>5.6261397544974008</v>
      </c>
      <c r="O118" s="77">
        <v>6.3605472303236752</v>
      </c>
      <c r="P118" s="77">
        <v>6.0529314959266705</v>
      </c>
      <c r="Q118" s="77">
        <v>45.485988174665003</v>
      </c>
      <c r="R118" s="77">
        <v>32.604689886213365</v>
      </c>
      <c r="S118" s="77">
        <v>2.7345246659149742</v>
      </c>
      <c r="T118" s="77">
        <v>63.541984211389725</v>
      </c>
      <c r="U118" s="77">
        <v>88.32011222806301</v>
      </c>
      <c r="V118" s="77">
        <v>-1.7645952807122889</v>
      </c>
      <c r="W118" s="77">
        <v>-1.9637731144523052</v>
      </c>
      <c r="X118" s="77">
        <v>1.1168101675195885</v>
      </c>
      <c r="Y118" s="77">
        <v>29.336453724086208</v>
      </c>
      <c r="Z118" s="77">
        <v>50.805168843947811</v>
      </c>
      <c r="AA118" s="77">
        <v>5.2764534569337656</v>
      </c>
      <c r="AB118" s="77">
        <v>4.5086674697282181</v>
      </c>
      <c r="AC118" s="77">
        <v>0.96759781358949937</v>
      </c>
      <c r="AD118" s="77">
        <v>4.0653143842253581</v>
      </c>
      <c r="AE118" s="77">
        <v>4.1955777691385556</v>
      </c>
      <c r="AF118" s="77">
        <v>-12.710035596261321</v>
      </c>
      <c r="AG118" s="77">
        <v>-49.460549863234014</v>
      </c>
      <c r="AH118" s="77">
        <v>-11.952959383116134</v>
      </c>
      <c r="AI118" s="77">
        <v>-4.2041467383748916</v>
      </c>
      <c r="AJ118" s="77">
        <v>4.7220426382373661</v>
      </c>
      <c r="AK118" s="77">
        <v>21.46871511986161</v>
      </c>
      <c r="AL118" s="77">
        <v>4.5689302465226023</v>
      </c>
      <c r="AM118" s="77">
        <v>4.4706514473603969</v>
      </c>
      <c r="AN118" s="77">
        <v>0.96744059601431975</v>
      </c>
      <c r="AO118" s="77">
        <v>-9.4878553606243141</v>
      </c>
      <c r="AP118" s="77">
        <v>16.225889243686172</v>
      </c>
      <c r="AQ118" s="77">
        <v>36.70940008392207</v>
      </c>
      <c r="AR118" s="77">
        <v>4.2935742757789459</v>
      </c>
      <c r="AS118" s="77">
        <v>87.434441034334867</v>
      </c>
      <c r="AT118" s="77">
        <v>5.7119596286280201</v>
      </c>
      <c r="AU118" s="77">
        <v>1.15118227063713</v>
      </c>
      <c r="AV118" s="77">
        <v>2.5513747132430931</v>
      </c>
      <c r="AW118" s="77">
        <v>23.957048690651977</v>
      </c>
      <c r="AX118" s="77">
        <v>49.900943049894423</v>
      </c>
      <c r="AY118" s="77">
        <v>-0.42161750947773274</v>
      </c>
      <c r="AZ118" s="77">
        <v>1.0261989535588447</v>
      </c>
      <c r="BA118" s="77">
        <v>2.6030145251543013</v>
      </c>
      <c r="BB118" s="77">
        <v>4.0508309881908788</v>
      </c>
      <c r="BC118" s="77">
        <v>5.147424170227513</v>
      </c>
      <c r="BD118" s="77">
        <v>5.219188256550269</v>
      </c>
    </row>
    <row r="119" spans="1:56" x14ac:dyDescent="0.25">
      <c r="A119" s="21">
        <v>45444</v>
      </c>
      <c r="B119">
        <v>4.8129565623615251</v>
      </c>
      <c r="C119">
        <v>5.0018297469148632</v>
      </c>
      <c r="D119">
        <v>5.3028077227749826</v>
      </c>
      <c r="E119">
        <v>6.0932439526161115</v>
      </c>
      <c r="F119" s="59"/>
      <c r="G119">
        <v>4.298143725840033</v>
      </c>
      <c r="H119">
        <v>4.5281044471092313</v>
      </c>
      <c r="I119">
        <v>4.5268926749259197</v>
      </c>
      <c r="J119">
        <v>4.549961396076748</v>
      </c>
      <c r="K119">
        <v>34.920816869009201</v>
      </c>
      <c r="L119">
        <v>5.0636237754933333</v>
      </c>
      <c r="M119">
        <v>17.483732399571316</v>
      </c>
      <c r="N119">
        <v>5.619277246031916</v>
      </c>
      <c r="O119">
        <v>6.3638179478767407</v>
      </c>
      <c r="P119">
        <v>6.0290260632941264</v>
      </c>
      <c r="Q119">
        <v>45.113613734079863</v>
      </c>
      <c r="R119">
        <v>32.540514871112386</v>
      </c>
      <c r="S119">
        <v>2.8894982190993059</v>
      </c>
      <c r="T119">
        <v>63.675190630245595</v>
      </c>
      <c r="U119">
        <v>89.161596521130519</v>
      </c>
      <c r="V119">
        <v>-0.8257483071387961</v>
      </c>
      <c r="W119">
        <v>-1.089830028888783</v>
      </c>
      <c r="X119">
        <v>0.933278499949175</v>
      </c>
      <c r="Y119">
        <v>28.336196970442373</v>
      </c>
      <c r="Z119">
        <v>49.346233262527321</v>
      </c>
      <c r="AA119">
        <v>5.1983246990757594</v>
      </c>
      <c r="AB119">
        <v>4.5177959275356638</v>
      </c>
      <c r="AC119">
        <v>0.97840696609883115</v>
      </c>
      <c r="AD119">
        <v>4.0934147967447849</v>
      </c>
      <c r="AE119">
        <v>4.2218401141209254</v>
      </c>
      <c r="AF119">
        <v>-11.097670391274223</v>
      </c>
      <c r="AG119">
        <v>-48.053612614126948</v>
      </c>
      <c r="AH119">
        <v>-11.957091606524322</v>
      </c>
      <c r="AI119">
        <v>-3.5635624849119245</v>
      </c>
      <c r="AJ119">
        <v>4.6996985122749821</v>
      </c>
      <c r="AK119">
        <v>21.010036292084955</v>
      </c>
      <c r="AL119">
        <v>4.5767227567207165</v>
      </c>
      <c r="AM119">
        <v>4.4762393454430249</v>
      </c>
      <c r="AN119">
        <v>0.97542554857646702</v>
      </c>
      <c r="AO119">
        <v>-9.3555350319655197</v>
      </c>
      <c r="AP119">
        <v>16.072907216807661</v>
      </c>
      <c r="AQ119">
        <v>36.117047885635863</v>
      </c>
      <c r="AR119">
        <v>4.2935742757789459</v>
      </c>
      <c r="AS119">
        <v>88.081181264492059</v>
      </c>
      <c r="AT119">
        <v>5.7008413950251384</v>
      </c>
      <c r="AU119">
        <v>2.4247000250878337</v>
      </c>
      <c r="AV119">
        <v>4.3176851299926211</v>
      </c>
      <c r="AW119">
        <v>23.947952037703462</v>
      </c>
      <c r="AX119">
        <v>50.464174328602219</v>
      </c>
      <c r="AY119">
        <v>-0.61638737212908468</v>
      </c>
      <c r="AZ119">
        <v>1.2912017661917241</v>
      </c>
      <c r="BA119">
        <v>2.3748023511910743</v>
      </c>
      <c r="BB119">
        <v>4.2823914895118831</v>
      </c>
      <c r="BC119">
        <v>5.2201372790367158</v>
      </c>
      <c r="BD119">
        <v>5.219188256550269</v>
      </c>
    </row>
    <row r="120" spans="1:56" x14ac:dyDescent="0.25">
      <c r="A120" s="77"/>
    </row>
  </sheetData>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3:XFD5"/>
  <sheetViews>
    <sheetView workbookViewId="0">
      <selection activeCell="B4" sqref="B4"/>
    </sheetView>
  </sheetViews>
  <sheetFormatPr baseColWidth="10" defaultRowHeight="15" x14ac:dyDescent="0.25"/>
  <cols>
    <col min="2" max="2" width="11.85546875" bestFit="1" customWidth="1"/>
    <col min="3" max="3" width="13.28515625" bestFit="1" customWidth="1"/>
    <col min="4" max="6" width="11.85546875" bestFit="1" customWidth="1"/>
    <col min="7" max="7" width="35.5703125" bestFit="1" customWidth="1"/>
    <col min="8" max="10" width="11.85546875" bestFit="1" customWidth="1"/>
    <col min="11" max="11" width="14" bestFit="1" customWidth="1"/>
    <col min="12" max="12" width="11.85546875" bestFit="1" customWidth="1"/>
    <col min="13" max="13" width="19.28515625" bestFit="1" customWidth="1"/>
    <col min="14" max="15" width="11.85546875" bestFit="1" customWidth="1"/>
    <col min="16" max="16" width="12.42578125" bestFit="1" customWidth="1"/>
    <col min="17" max="17" width="20" bestFit="1" customWidth="1"/>
    <col min="18" max="18" width="11.85546875" bestFit="1" customWidth="1"/>
    <col min="19" max="19" width="12.7109375" bestFit="1" customWidth="1"/>
    <col min="20" max="20" width="20.140625" bestFit="1" customWidth="1"/>
    <col min="21" max="21" width="19" bestFit="1" customWidth="1"/>
    <col min="22" max="22" width="18.42578125" bestFit="1" customWidth="1"/>
    <col min="23" max="23" width="15.140625" bestFit="1" customWidth="1"/>
    <col min="24" max="24" width="16.5703125" bestFit="1" customWidth="1"/>
    <col min="25" max="27" width="11.85546875" bestFit="1" customWidth="1"/>
    <col min="28" max="28" width="24" bestFit="1" customWidth="1"/>
    <col min="29" max="29" width="35.5703125" bestFit="1" customWidth="1"/>
    <col min="30" max="30" width="20" bestFit="1" customWidth="1"/>
    <col min="31" max="31" width="11.85546875" bestFit="1" customWidth="1"/>
    <col min="32" max="32" width="20.5703125" bestFit="1" customWidth="1"/>
    <col min="33" max="33" width="12.140625" bestFit="1" customWidth="1"/>
    <col min="34" max="34" width="13.5703125" bestFit="1" customWidth="1"/>
    <col min="35" max="35" width="18.85546875" bestFit="1" customWidth="1"/>
    <col min="36" max="37" width="11.85546875" bestFit="1" customWidth="1"/>
    <col min="38" max="38" width="13.7109375" bestFit="1" customWidth="1"/>
    <col min="39" max="39" width="13.42578125" bestFit="1" customWidth="1"/>
    <col min="40" max="40" width="24.42578125" bestFit="1" customWidth="1"/>
    <col min="41" max="41" width="16.7109375" bestFit="1" customWidth="1"/>
  </cols>
  <sheetData>
    <row r="3" spans="2:16384" x14ac:dyDescent="0.25">
      <c r="B3" s="18" t="s">
        <v>6</v>
      </c>
      <c r="C3" s="18" t="s">
        <v>155</v>
      </c>
      <c r="D3" s="18" t="s">
        <v>1</v>
      </c>
      <c r="E3" s="18" t="s">
        <v>2</v>
      </c>
      <c r="F3" s="18" t="s">
        <v>65</v>
      </c>
      <c r="G3" s="18" t="s">
        <v>156</v>
      </c>
      <c r="H3" s="18" t="s">
        <v>4</v>
      </c>
      <c r="I3" s="18" t="s">
        <v>5</v>
      </c>
      <c r="J3" s="18" t="s">
        <v>10</v>
      </c>
      <c r="K3" s="18" t="s">
        <v>11</v>
      </c>
      <c r="L3" s="18" t="s">
        <v>3</v>
      </c>
      <c r="M3" s="18" t="s">
        <v>66</v>
      </c>
      <c r="N3" s="18" t="s">
        <v>7</v>
      </c>
      <c r="O3" s="18" t="s">
        <v>8</v>
      </c>
      <c r="P3" s="18" t="s">
        <v>9</v>
      </c>
      <c r="Q3" s="18" t="s">
        <v>38</v>
      </c>
      <c r="R3" s="18" t="s">
        <v>16</v>
      </c>
      <c r="S3" s="18" t="s">
        <v>64</v>
      </c>
      <c r="T3" s="18" t="s">
        <v>72</v>
      </c>
      <c r="U3" s="18" t="s">
        <v>73</v>
      </c>
      <c r="V3" s="18" t="s">
        <v>209</v>
      </c>
      <c r="W3" s="18" t="s">
        <v>210</v>
      </c>
      <c r="X3" s="18" t="s">
        <v>211</v>
      </c>
      <c r="Y3" s="18" t="s">
        <v>152</v>
      </c>
      <c r="Z3" s="18" t="s">
        <v>153</v>
      </c>
      <c r="AA3" s="18" t="s">
        <v>157</v>
      </c>
      <c r="AB3" s="18" t="s">
        <v>158</v>
      </c>
      <c r="AC3" s="18" t="s">
        <v>159</v>
      </c>
      <c r="AD3" s="18" t="s">
        <v>208</v>
      </c>
      <c r="AE3" s="50" t="s">
        <v>193</v>
      </c>
      <c r="AF3" s="18" t="s">
        <v>187</v>
      </c>
      <c r="AG3" s="18" t="s">
        <v>188</v>
      </c>
      <c r="AH3" s="18" t="s">
        <v>189</v>
      </c>
      <c r="AI3" s="18" t="s">
        <v>196</v>
      </c>
      <c r="AJ3" s="50" t="s">
        <v>197</v>
      </c>
      <c r="AK3" s="18" t="s">
        <v>202</v>
      </c>
      <c r="AL3" s="18" t="s">
        <v>204</v>
      </c>
      <c r="AM3" s="18" t="s">
        <v>205</v>
      </c>
      <c r="AN3" s="18" t="s">
        <v>206</v>
      </c>
      <c r="AO3" s="18" t="s">
        <v>207</v>
      </c>
    </row>
    <row r="4" spans="2:16384" x14ac:dyDescent="0.25">
      <c r="B4" s="33" t="b">
        <f>+SUM(base_log!B104:B1048558)=SUM('base_log (2)'!B104:B1048548)</f>
        <v>1</v>
      </c>
      <c r="C4" s="33" t="b">
        <f>+SUM(base_log!C104:C1048558)=SUM('base_log (2)'!C104:C1048548)</f>
        <v>1</v>
      </c>
      <c r="D4" s="33" t="b">
        <f>+SUM(base_log!D104:D1048558)=SUM('base_log (2)'!D104:D1048548)</f>
        <v>1</v>
      </c>
      <c r="E4" s="33" t="b">
        <f>+SUM(base_log!E104:E1048558)=SUM('base_log (2)'!E104:E1048548)</f>
        <v>1</v>
      </c>
      <c r="F4" s="33" t="b">
        <f>+SUM(base_log!F104:F1048558)=SUM('base_log (2)'!F104:F1048548)</f>
        <v>1</v>
      </c>
      <c r="G4" s="33" t="b">
        <f>+SUM(base_log!G104:G1048558)=SUM('base_log (2)'!G104:G1048548)</f>
        <v>1</v>
      </c>
      <c r="H4" s="33" t="b">
        <f>+SUM(base_log!H104:H1048558)=SUM('base_log (2)'!H104:H1048548)</f>
        <v>1</v>
      </c>
      <c r="I4" s="33" t="b">
        <f>+SUM(base_log!I104:I1048558)=SUM('base_log (2)'!I104:I1048548)</f>
        <v>1</v>
      </c>
      <c r="J4" s="33" t="b">
        <f>+SUM(base_log!J104:J1048558)=SUM('base_log (2)'!J104:J1048548)</f>
        <v>1</v>
      </c>
      <c r="K4" s="33" t="b">
        <f>+SUM(base_log!K104:K1048558)=SUM('base_log (2)'!K104:K1048548)</f>
        <v>1</v>
      </c>
      <c r="L4" s="33" t="b">
        <f>+SUM(base_log!L104:L1048558)=SUM('base_log (2)'!L104:L1048548)</f>
        <v>1</v>
      </c>
      <c r="M4" s="33" t="b">
        <f>+SUM(base_log!M104:M1048558)=SUM('base_log (2)'!M104:M1048548)</f>
        <v>1</v>
      </c>
      <c r="N4" s="33" t="b">
        <f>+SUM(base_log!N104:N1048558)=SUM('base_log (2)'!N104:N1048548)</f>
        <v>1</v>
      </c>
      <c r="O4" s="33" t="b">
        <f>+SUM(base_log!O104:O1048558)=SUM('base_log (2)'!O104:O1048548)</f>
        <v>1</v>
      </c>
      <c r="P4" s="33" t="b">
        <f>+SUM(base_log!P104:P1048558)=SUM('base_log (2)'!P104:P1048548)</f>
        <v>1</v>
      </c>
      <c r="Q4" s="33" t="b">
        <f>+SUM(base_log!Q104:Q1048558)=SUM('base_log (2)'!Q104:Q1048548)</f>
        <v>1</v>
      </c>
      <c r="R4" s="33" t="b">
        <f>+SUM(base_log!R104:R1048558)=SUM('base_log (2)'!R104:R1048548)</f>
        <v>1</v>
      </c>
      <c r="S4" s="33" t="b">
        <f>+SUM(base_log!S104:S1048558)=SUM('base_log (2)'!S104:S1048548)</f>
        <v>1</v>
      </c>
      <c r="T4" s="33" t="b">
        <f>+SUM(base_log!T104:T1048558)=SUM('base_log (2)'!T104:T1048548)</f>
        <v>1</v>
      </c>
      <c r="U4" s="33" t="b">
        <f>+SUM(base_log!U104:U1048558)=SUM('base_log (2)'!U104:U1048548)</f>
        <v>1</v>
      </c>
      <c r="V4" s="33" t="b">
        <f>+SUM(base_log!V104:V1048558)=SUM('base_log (2)'!V104:V1048548)</f>
        <v>1</v>
      </c>
      <c r="W4" s="33" t="b">
        <f>+SUM(base_log!W104:W1048558)=SUM('base_log (2)'!W104:W1048548)</f>
        <v>1</v>
      </c>
      <c r="X4" s="33" t="b">
        <f>+SUM(base_log!X104:X1048558)=SUM('base_log (2)'!X104:X1048548)</f>
        <v>1</v>
      </c>
      <c r="Y4" s="33" t="b">
        <f>+SUM(base_log!Y104:Y1048558)=SUM('base_log (2)'!Y104:Y1048548)</f>
        <v>1</v>
      </c>
      <c r="Z4" s="33" t="b">
        <f>+SUM(base_log!Z104:Z1048558)=SUM('base_log (2)'!Z104:Z1048548)</f>
        <v>1</v>
      </c>
      <c r="AA4" s="33" t="b">
        <f>+SUM(base_log!AA104:AA1048558)=SUM('base_log (2)'!AA104:AA1048548)</f>
        <v>1</v>
      </c>
      <c r="AB4" s="33" t="b">
        <f>+SUM(base_log!AB104:AB1048558)=SUM('base_log (2)'!AB104:AB1048548)</f>
        <v>1</v>
      </c>
      <c r="AC4" s="33" t="b">
        <f>+SUM(base_log!AC104:AC1048558)=SUM('base_log (2)'!AC104:AC1048548)</f>
        <v>1</v>
      </c>
      <c r="AD4" s="33" t="b">
        <f>+SUM(base_log!AD104:AD1048558)=SUM('base_log (2)'!AD104:AD1048548)</f>
        <v>1</v>
      </c>
      <c r="AE4" s="33" t="b">
        <f>+SUM(base_log!AE104:AE1048558)=SUM('base_log (2)'!AE104:AE1048548)</f>
        <v>1</v>
      </c>
      <c r="AF4" s="33" t="b">
        <f>+SUM(base_log!AF104:AF1048558)=SUM('base_log (2)'!AF104:AF1048548)</f>
        <v>1</v>
      </c>
      <c r="AG4" s="33" t="b">
        <f>+SUM(base_log!AG104:AG1048558)=SUM('base_log (2)'!AG104:AG1048548)</f>
        <v>1</v>
      </c>
      <c r="AH4" s="33" t="b">
        <f>+SUM(base_log!AH104:AH1048558)=SUM('base_log (2)'!AH104:AH1048548)</f>
        <v>1</v>
      </c>
      <c r="AI4" s="33" t="b">
        <f>+SUM(base_log!AI104:AI1048558)=SUM('base_log (2)'!AI104:AI1048548)</f>
        <v>1</v>
      </c>
      <c r="AJ4" s="33" t="b">
        <f>+SUM(base_log!AJ104:AJ1048558)=SUM('base_log (2)'!AJ104:AJ1048548)</f>
        <v>1</v>
      </c>
      <c r="AK4" s="33" t="b">
        <f>+SUM(base_log!AK104:AK1048558)=SUM('base_log (2)'!AK104:AK1048548)</f>
        <v>1</v>
      </c>
      <c r="AL4" s="33" t="b">
        <f>+SUM(base_log!AL104:AL1048558)=SUM('base_log (2)'!AL104:AL1048548)</f>
        <v>1</v>
      </c>
      <c r="AM4" s="33" t="b">
        <f>+SUM(base_log!AM104:AM1048558)=SUM('base_log (2)'!AM104:AM1048548)</f>
        <v>1</v>
      </c>
      <c r="AN4" s="33" t="b">
        <f>+SUM(base_log!AN104:AN1048558)=SUM('base_log (2)'!AN104:AN1048548)</f>
        <v>1</v>
      </c>
      <c r="AO4" s="33" t="b">
        <f>+SUM(base_log!AO104:AO1048558)=SUM('base_log (2)'!AO104:AO1048548)</f>
        <v>1</v>
      </c>
      <c r="AP4" s="33"/>
      <c r="AQ4" s="33"/>
      <c r="AR4" s="33"/>
      <c r="AS4" s="33"/>
      <c r="AT4" s="33"/>
      <c r="AU4" s="33"/>
      <c r="AV4" s="33"/>
      <c r="AW4" s="33"/>
      <c r="AX4" s="33"/>
      <c r="AY4" s="33"/>
      <c r="AZ4" s="33"/>
      <c r="BA4" s="33"/>
      <c r="BB4" s="33"/>
      <c r="BC4" s="33"/>
      <c r="BD4" s="33"/>
      <c r="BE4" s="33"/>
      <c r="BF4" s="33"/>
      <c r="BG4" s="33"/>
      <c r="BH4" s="33"/>
      <c r="BI4" s="33"/>
      <c r="BJ4" s="33"/>
      <c r="BK4" s="33"/>
      <c r="BL4" s="33"/>
      <c r="BM4" s="33"/>
      <c r="BN4" s="33"/>
      <c r="BO4" s="33"/>
      <c r="BP4" s="33"/>
      <c r="BQ4" s="33"/>
      <c r="BR4" s="33"/>
      <c r="BS4" s="33"/>
      <c r="BT4" s="33"/>
      <c r="BU4" s="33"/>
      <c r="BV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3"/>
      <c r="DG4" s="33"/>
      <c r="DH4" s="33"/>
      <c r="DI4" s="33"/>
      <c r="DJ4" s="33"/>
      <c r="DK4" s="33"/>
      <c r="DL4" s="33"/>
      <c r="DM4" s="33"/>
      <c r="DN4" s="33"/>
      <c r="DO4" s="33"/>
      <c r="DP4" s="33"/>
      <c r="DQ4" s="33"/>
      <c r="DR4" s="33"/>
      <c r="DS4" s="33"/>
      <c r="DT4" s="33"/>
      <c r="DU4" s="33"/>
      <c r="DV4" s="33"/>
      <c r="DW4" s="33"/>
      <c r="DX4" s="33"/>
      <c r="DY4" s="33"/>
      <c r="DZ4" s="33"/>
      <c r="EA4" s="33"/>
      <c r="EB4" s="33"/>
      <c r="EC4" s="33"/>
      <c r="ED4" s="33"/>
      <c r="EE4" s="33"/>
      <c r="EF4" s="33"/>
      <c r="EG4" s="33"/>
      <c r="EH4" s="33"/>
      <c r="EI4" s="33"/>
      <c r="EJ4" s="33"/>
      <c r="EK4" s="33"/>
      <c r="EL4" s="33"/>
      <c r="EM4" s="33"/>
      <c r="EN4" s="33"/>
      <c r="EO4" s="33"/>
      <c r="EP4" s="33"/>
      <c r="EQ4" s="33"/>
      <c r="ER4" s="33"/>
      <c r="ES4" s="33"/>
      <c r="ET4" s="33"/>
      <c r="EU4" s="33"/>
      <c r="EV4" s="33"/>
      <c r="EW4" s="33"/>
      <c r="EX4" s="33"/>
      <c r="EY4" s="33"/>
      <c r="EZ4" s="33"/>
      <c r="FA4" s="33"/>
      <c r="FB4" s="33"/>
      <c r="FC4" s="33"/>
      <c r="FD4" s="33"/>
      <c r="FE4" s="33"/>
      <c r="FF4" s="33"/>
      <c r="FG4" s="33"/>
      <c r="FH4" s="33"/>
      <c r="FI4" s="33"/>
      <c r="FJ4" s="33"/>
      <c r="FK4" s="33"/>
      <c r="FL4" s="33"/>
      <c r="FM4" s="33"/>
      <c r="FN4" s="33"/>
      <c r="FO4" s="33"/>
      <c r="FP4" s="33"/>
      <c r="FQ4" s="33"/>
      <c r="FR4" s="33"/>
      <c r="FS4" s="33"/>
      <c r="FT4" s="33"/>
      <c r="FU4" s="33"/>
      <c r="FV4" s="33"/>
      <c r="FW4" s="33"/>
      <c r="FX4" s="33"/>
      <c r="FY4" s="33"/>
      <c r="FZ4" s="33"/>
      <c r="GA4" s="33"/>
      <c r="GB4" s="33"/>
      <c r="GC4" s="33"/>
      <c r="GD4" s="33"/>
      <c r="GE4" s="33"/>
      <c r="GF4" s="33"/>
      <c r="GG4" s="33"/>
      <c r="GH4" s="33"/>
      <c r="GI4" s="33"/>
      <c r="GJ4" s="33"/>
      <c r="GK4" s="33"/>
      <c r="GL4" s="33"/>
      <c r="GM4" s="33"/>
      <c r="GN4" s="33"/>
      <c r="GO4" s="33"/>
      <c r="GP4" s="33"/>
      <c r="GQ4" s="33"/>
      <c r="GR4" s="33"/>
      <c r="GS4" s="33"/>
      <c r="GT4" s="33"/>
      <c r="GU4" s="33"/>
      <c r="GV4" s="33"/>
      <c r="GW4" s="33"/>
      <c r="GX4" s="33"/>
      <c r="GY4" s="33"/>
      <c r="GZ4" s="33"/>
      <c r="HA4" s="33"/>
      <c r="HB4" s="33"/>
      <c r="HC4" s="33"/>
      <c r="HD4" s="33"/>
      <c r="HE4" s="33"/>
      <c r="HF4" s="33"/>
      <c r="HG4" s="33"/>
      <c r="HH4" s="33"/>
      <c r="HI4" s="33"/>
      <c r="HJ4" s="33"/>
      <c r="HK4" s="33"/>
      <c r="HL4" s="33"/>
      <c r="HM4" s="33"/>
      <c r="HN4" s="33"/>
      <c r="HO4" s="33"/>
      <c r="HP4" s="33"/>
      <c r="HQ4" s="33"/>
      <c r="HR4" s="33"/>
      <c r="HS4" s="33"/>
      <c r="HT4" s="33"/>
      <c r="HU4" s="33"/>
      <c r="HV4" s="33"/>
      <c r="HW4" s="33"/>
      <c r="HX4" s="33"/>
      <c r="HY4" s="33"/>
      <c r="HZ4" s="33"/>
      <c r="IA4" s="33"/>
      <c r="IB4" s="33"/>
      <c r="IC4" s="33"/>
      <c r="ID4" s="33"/>
      <c r="IE4" s="33"/>
      <c r="IF4" s="33"/>
      <c r="IG4" s="33"/>
      <c r="IH4" s="33"/>
      <c r="II4" s="33"/>
      <c r="IJ4" s="33"/>
      <c r="IK4" s="33"/>
      <c r="IL4" s="33"/>
      <c r="IM4" s="33"/>
      <c r="IN4" s="33"/>
      <c r="IO4" s="33"/>
      <c r="IP4" s="33"/>
      <c r="IQ4" s="33"/>
      <c r="IR4" s="33"/>
      <c r="IS4" s="33"/>
      <c r="IT4" s="33"/>
      <c r="IU4" s="33"/>
      <c r="IV4" s="33"/>
      <c r="IW4" s="33"/>
      <c r="IX4" s="33"/>
      <c r="IY4" s="33"/>
      <c r="IZ4" s="33"/>
      <c r="JA4" s="33"/>
      <c r="JB4" s="33"/>
      <c r="JC4" s="33"/>
      <c r="JD4" s="33"/>
      <c r="JE4" s="33"/>
      <c r="JF4" s="33"/>
      <c r="JG4" s="33"/>
      <c r="JH4" s="33"/>
      <c r="JI4" s="33"/>
      <c r="JJ4" s="33"/>
      <c r="JK4" s="33"/>
      <c r="JL4" s="33"/>
      <c r="JM4" s="33"/>
      <c r="JN4" s="33"/>
      <c r="JO4" s="33"/>
      <c r="JP4" s="33"/>
      <c r="JQ4" s="33"/>
      <c r="JR4" s="33"/>
      <c r="JS4" s="33"/>
      <c r="JT4" s="33"/>
      <c r="JU4" s="33"/>
      <c r="JV4" s="33"/>
      <c r="JW4" s="33"/>
      <c r="JX4" s="33"/>
      <c r="JY4" s="33"/>
      <c r="JZ4" s="33"/>
      <c r="KA4" s="33"/>
      <c r="KB4" s="33"/>
      <c r="KC4" s="33"/>
      <c r="KD4" s="33"/>
      <c r="KE4" s="33"/>
      <c r="KF4" s="33"/>
      <c r="KG4" s="33"/>
      <c r="KH4" s="33"/>
      <c r="KI4" s="33"/>
      <c r="KJ4" s="33"/>
      <c r="KK4" s="33"/>
      <c r="KL4" s="33"/>
      <c r="KM4" s="33"/>
      <c r="KN4" s="33"/>
      <c r="KO4" s="33"/>
      <c r="KP4" s="33"/>
      <c r="KQ4" s="33"/>
      <c r="KR4" s="33"/>
      <c r="KS4" s="33"/>
      <c r="KT4" s="33"/>
      <c r="KU4" s="33"/>
      <c r="KV4" s="33"/>
      <c r="KW4" s="33"/>
      <c r="KX4" s="33"/>
      <c r="KY4" s="33"/>
      <c r="KZ4" s="33"/>
      <c r="LA4" s="33"/>
      <c r="LB4" s="33"/>
      <c r="LC4" s="33"/>
      <c r="LD4" s="33"/>
      <c r="LE4" s="33"/>
      <c r="LF4" s="33"/>
      <c r="LG4" s="33"/>
      <c r="LH4" s="33"/>
      <c r="LI4" s="33"/>
      <c r="LJ4" s="33"/>
      <c r="LK4" s="33"/>
      <c r="LL4" s="33"/>
      <c r="LM4" s="33"/>
      <c r="LN4" s="33"/>
      <c r="LO4" s="33"/>
      <c r="LP4" s="33"/>
      <c r="LQ4" s="33"/>
      <c r="LR4" s="33"/>
      <c r="LS4" s="33"/>
      <c r="LT4" s="33"/>
      <c r="LU4" s="33"/>
      <c r="LV4" s="33"/>
      <c r="LW4" s="33"/>
      <c r="LX4" s="33"/>
      <c r="LY4" s="33"/>
      <c r="LZ4" s="33"/>
      <c r="MA4" s="33"/>
      <c r="MB4" s="33"/>
      <c r="MC4" s="33"/>
      <c r="MD4" s="33"/>
      <c r="ME4" s="33"/>
      <c r="MF4" s="33"/>
      <c r="MG4" s="33"/>
      <c r="MH4" s="33"/>
      <c r="MI4" s="33"/>
      <c r="MJ4" s="33"/>
      <c r="MK4" s="33"/>
      <c r="ML4" s="33"/>
      <c r="MM4" s="33"/>
      <c r="MN4" s="33"/>
      <c r="MO4" s="33"/>
      <c r="MP4" s="33"/>
      <c r="MQ4" s="33"/>
      <c r="MR4" s="33"/>
      <c r="MS4" s="33"/>
      <c r="MT4" s="33"/>
      <c r="MU4" s="33"/>
      <c r="MV4" s="33"/>
      <c r="MW4" s="33"/>
      <c r="MX4" s="33"/>
      <c r="MY4" s="33"/>
      <c r="MZ4" s="33"/>
      <c r="NA4" s="33"/>
      <c r="NB4" s="33"/>
      <c r="NC4" s="33"/>
      <c r="ND4" s="33"/>
      <c r="NE4" s="33"/>
      <c r="NF4" s="33"/>
      <c r="NG4" s="33"/>
      <c r="NH4" s="33"/>
      <c r="NI4" s="33"/>
      <c r="NJ4" s="33"/>
      <c r="NK4" s="33"/>
      <c r="NL4" s="33"/>
      <c r="NM4" s="33"/>
      <c r="NN4" s="33"/>
      <c r="NO4" s="33"/>
      <c r="NP4" s="33"/>
      <c r="NQ4" s="33"/>
      <c r="NR4" s="33"/>
      <c r="NS4" s="33"/>
      <c r="NT4" s="33"/>
      <c r="NU4" s="33"/>
      <c r="NV4" s="33"/>
      <c r="NW4" s="33"/>
      <c r="NX4" s="33"/>
      <c r="NY4" s="33"/>
      <c r="NZ4" s="33"/>
      <c r="OA4" s="33"/>
      <c r="OB4" s="33"/>
      <c r="OC4" s="33"/>
      <c r="OD4" s="33"/>
      <c r="OE4" s="33"/>
      <c r="OF4" s="33"/>
      <c r="OG4" s="33"/>
      <c r="OH4" s="33"/>
      <c r="OI4" s="33"/>
      <c r="OJ4" s="33"/>
      <c r="OK4" s="33"/>
      <c r="OL4" s="33"/>
      <c r="OM4" s="33"/>
      <c r="ON4" s="33"/>
      <c r="OO4" s="33"/>
      <c r="OP4" s="33"/>
      <c r="OQ4" s="33"/>
      <c r="OR4" s="33"/>
      <c r="OS4" s="33"/>
      <c r="OT4" s="33"/>
      <c r="OU4" s="33"/>
      <c r="OV4" s="33"/>
      <c r="OW4" s="33"/>
      <c r="OX4" s="33"/>
      <c r="OY4" s="33"/>
      <c r="OZ4" s="33"/>
      <c r="PA4" s="33"/>
      <c r="PB4" s="33"/>
      <c r="PC4" s="33"/>
      <c r="PD4" s="33"/>
      <c r="PE4" s="33"/>
      <c r="PF4" s="33"/>
      <c r="PG4" s="33"/>
      <c r="PH4" s="33"/>
      <c r="PI4" s="33"/>
      <c r="PJ4" s="33"/>
      <c r="PK4" s="33"/>
      <c r="PL4" s="33"/>
      <c r="PM4" s="33"/>
      <c r="PN4" s="33"/>
      <c r="PO4" s="33"/>
      <c r="PP4" s="33"/>
      <c r="PQ4" s="33"/>
      <c r="PR4" s="33"/>
      <c r="PS4" s="33"/>
      <c r="PT4" s="33"/>
      <c r="PU4" s="33"/>
      <c r="PV4" s="33"/>
      <c r="PW4" s="33"/>
      <c r="PX4" s="33"/>
      <c r="PY4" s="33"/>
      <c r="PZ4" s="33"/>
      <c r="QA4" s="33"/>
      <c r="QB4" s="33"/>
      <c r="QC4" s="33"/>
      <c r="QD4" s="33"/>
      <c r="QE4" s="33"/>
      <c r="QF4" s="33"/>
      <c r="QG4" s="33"/>
      <c r="QH4" s="33"/>
      <c r="QI4" s="33"/>
      <c r="QJ4" s="33"/>
      <c r="QK4" s="33"/>
      <c r="QL4" s="33"/>
      <c r="QM4" s="33"/>
      <c r="QN4" s="33"/>
      <c r="QO4" s="33"/>
      <c r="QP4" s="33"/>
      <c r="QQ4" s="33"/>
      <c r="QR4" s="33"/>
      <c r="QS4" s="33"/>
      <c r="QT4" s="33"/>
      <c r="QU4" s="33"/>
      <c r="QV4" s="33"/>
      <c r="QW4" s="33"/>
      <c r="QX4" s="33"/>
      <c r="QY4" s="33"/>
      <c r="QZ4" s="33"/>
      <c r="RA4" s="33"/>
      <c r="RB4" s="33"/>
      <c r="RC4" s="33"/>
      <c r="RD4" s="33"/>
      <c r="RE4" s="33"/>
      <c r="RF4" s="33"/>
      <c r="RG4" s="33"/>
      <c r="RH4" s="33"/>
      <c r="RI4" s="33"/>
      <c r="RJ4" s="33"/>
      <c r="RK4" s="33"/>
      <c r="RL4" s="33"/>
      <c r="RM4" s="33"/>
      <c r="RN4" s="33"/>
      <c r="RO4" s="33"/>
      <c r="RP4" s="33"/>
      <c r="RQ4" s="33"/>
      <c r="RR4" s="33"/>
      <c r="RS4" s="33"/>
      <c r="RT4" s="33"/>
      <c r="RU4" s="33"/>
      <c r="RV4" s="33"/>
      <c r="RW4" s="33"/>
      <c r="RX4" s="33"/>
      <c r="RY4" s="33"/>
      <c r="RZ4" s="33"/>
      <c r="SA4" s="33"/>
      <c r="SB4" s="33"/>
      <c r="SC4" s="33"/>
      <c r="SD4" s="33"/>
      <c r="SE4" s="33"/>
      <c r="SF4" s="33"/>
      <c r="SG4" s="33"/>
      <c r="SH4" s="33"/>
      <c r="SI4" s="33"/>
      <c r="SJ4" s="33"/>
      <c r="SK4" s="33"/>
      <c r="SL4" s="33"/>
      <c r="SM4" s="33"/>
      <c r="SN4" s="33"/>
      <c r="SO4" s="33"/>
      <c r="SP4" s="33"/>
      <c r="SQ4" s="33"/>
      <c r="SR4" s="33"/>
      <c r="SS4" s="33"/>
      <c r="ST4" s="33"/>
      <c r="SU4" s="33"/>
      <c r="SV4" s="33"/>
      <c r="SW4" s="33"/>
      <c r="SX4" s="33"/>
      <c r="SY4" s="33"/>
      <c r="SZ4" s="33"/>
      <c r="TA4" s="33"/>
      <c r="TB4" s="33"/>
      <c r="TC4" s="33"/>
      <c r="TD4" s="33"/>
      <c r="TE4" s="33"/>
      <c r="TF4" s="33"/>
      <c r="TG4" s="33"/>
      <c r="TH4" s="33"/>
      <c r="TI4" s="33"/>
      <c r="TJ4" s="33"/>
      <c r="TK4" s="33"/>
      <c r="TL4" s="33"/>
      <c r="TM4" s="33"/>
      <c r="TN4" s="33"/>
      <c r="TO4" s="33"/>
      <c r="TP4" s="33"/>
      <c r="TQ4" s="33"/>
      <c r="TR4" s="33"/>
      <c r="TS4" s="33"/>
      <c r="TT4" s="33"/>
      <c r="TU4" s="33"/>
      <c r="TV4" s="33"/>
      <c r="TW4" s="33"/>
      <c r="TX4" s="33"/>
      <c r="TY4" s="33"/>
      <c r="TZ4" s="33"/>
      <c r="UA4" s="33"/>
      <c r="UB4" s="33"/>
      <c r="UC4" s="33"/>
      <c r="UD4" s="33"/>
      <c r="UE4" s="33"/>
      <c r="UF4" s="33"/>
      <c r="UG4" s="33"/>
      <c r="UH4" s="33"/>
      <c r="UI4" s="33"/>
      <c r="UJ4" s="33"/>
      <c r="UK4" s="33"/>
      <c r="UL4" s="33"/>
      <c r="UM4" s="33"/>
      <c r="UN4" s="33"/>
      <c r="UO4" s="33"/>
      <c r="UP4" s="33"/>
      <c r="UQ4" s="33"/>
      <c r="UR4" s="33"/>
      <c r="US4" s="33"/>
      <c r="UT4" s="33"/>
      <c r="UU4" s="33"/>
      <c r="UV4" s="33"/>
      <c r="UW4" s="33"/>
      <c r="UX4" s="33"/>
      <c r="UY4" s="33"/>
      <c r="UZ4" s="33"/>
      <c r="VA4" s="33"/>
      <c r="VB4" s="33"/>
      <c r="VC4" s="33"/>
      <c r="VD4" s="33"/>
      <c r="VE4" s="33"/>
      <c r="VF4" s="33"/>
      <c r="VG4" s="33"/>
      <c r="VH4" s="33"/>
      <c r="VI4" s="33"/>
      <c r="VJ4" s="33"/>
      <c r="VK4" s="33"/>
      <c r="VL4" s="33"/>
      <c r="VM4" s="33"/>
      <c r="VN4" s="33"/>
      <c r="VO4" s="33"/>
      <c r="VP4" s="33"/>
      <c r="VQ4" s="33"/>
      <c r="VR4" s="33"/>
      <c r="VS4" s="33"/>
      <c r="VT4" s="33"/>
      <c r="VU4" s="33"/>
      <c r="VV4" s="33"/>
      <c r="VW4" s="33"/>
      <c r="VX4" s="33"/>
      <c r="VY4" s="33"/>
      <c r="VZ4" s="33"/>
      <c r="WA4" s="33"/>
      <c r="WB4" s="33"/>
      <c r="WC4" s="33"/>
      <c r="WD4" s="33"/>
      <c r="WE4" s="33"/>
      <c r="WF4" s="33"/>
      <c r="WG4" s="33"/>
      <c r="WH4" s="33"/>
      <c r="WI4" s="33"/>
      <c r="WJ4" s="33"/>
      <c r="WK4" s="33"/>
      <c r="WL4" s="33"/>
      <c r="WM4" s="33"/>
      <c r="WN4" s="33"/>
      <c r="WO4" s="33"/>
      <c r="WP4" s="33"/>
      <c r="WQ4" s="33"/>
      <c r="WR4" s="33"/>
      <c r="WS4" s="33"/>
      <c r="WT4" s="33"/>
      <c r="WU4" s="33"/>
      <c r="WV4" s="33"/>
      <c r="WW4" s="33"/>
      <c r="WX4" s="33"/>
      <c r="WY4" s="33"/>
      <c r="WZ4" s="33"/>
      <c r="XA4" s="33"/>
      <c r="XB4" s="33"/>
      <c r="XC4" s="33"/>
      <c r="XD4" s="33"/>
      <c r="XE4" s="33"/>
      <c r="XF4" s="33"/>
      <c r="XG4" s="33"/>
      <c r="XH4" s="33"/>
      <c r="XI4" s="33"/>
      <c r="XJ4" s="33"/>
      <c r="XK4" s="33"/>
      <c r="XL4" s="33"/>
      <c r="XM4" s="33"/>
      <c r="XN4" s="33"/>
      <c r="XO4" s="33"/>
      <c r="XP4" s="33"/>
      <c r="XQ4" s="33"/>
      <c r="XR4" s="33"/>
      <c r="XS4" s="33"/>
      <c r="XT4" s="33"/>
      <c r="XU4" s="33"/>
      <c r="XV4" s="33"/>
      <c r="XW4" s="33"/>
      <c r="XX4" s="33"/>
      <c r="XY4" s="33"/>
      <c r="XZ4" s="33"/>
      <c r="YA4" s="33"/>
      <c r="YB4" s="33"/>
      <c r="YC4" s="33"/>
      <c r="YD4" s="33"/>
      <c r="YE4" s="33"/>
      <c r="YF4" s="33"/>
      <c r="YG4" s="33"/>
      <c r="YH4" s="33"/>
      <c r="YI4" s="33"/>
      <c r="YJ4" s="33"/>
      <c r="YK4" s="33"/>
      <c r="YL4" s="33"/>
      <c r="YM4" s="33"/>
      <c r="YN4" s="33"/>
      <c r="YO4" s="33"/>
      <c r="YP4" s="33"/>
      <c r="YQ4" s="33"/>
      <c r="YR4" s="33"/>
      <c r="YS4" s="33"/>
      <c r="YT4" s="33"/>
      <c r="YU4" s="33"/>
      <c r="YV4" s="33"/>
      <c r="YW4" s="33"/>
      <c r="YX4" s="33"/>
      <c r="YY4" s="33"/>
      <c r="YZ4" s="33"/>
      <c r="ZA4" s="33"/>
      <c r="ZB4" s="33"/>
      <c r="ZC4" s="33"/>
      <c r="ZD4" s="33"/>
      <c r="ZE4" s="33"/>
      <c r="ZF4" s="33"/>
      <c r="ZG4" s="33"/>
      <c r="ZH4" s="33"/>
      <c r="ZI4" s="33"/>
      <c r="ZJ4" s="33"/>
      <c r="ZK4" s="33"/>
      <c r="ZL4" s="33"/>
      <c r="ZM4" s="33"/>
      <c r="ZN4" s="33"/>
      <c r="ZO4" s="33"/>
      <c r="ZP4" s="33"/>
      <c r="ZQ4" s="33"/>
      <c r="ZR4" s="33"/>
      <c r="ZS4" s="33"/>
      <c r="ZT4" s="33"/>
      <c r="ZU4" s="33"/>
      <c r="ZV4" s="33"/>
      <c r="ZW4" s="33"/>
      <c r="ZX4" s="33"/>
      <c r="ZY4" s="33"/>
      <c r="ZZ4" s="33"/>
      <c r="AAA4" s="33"/>
      <c r="AAB4" s="33"/>
      <c r="AAC4" s="33"/>
      <c r="AAD4" s="33"/>
      <c r="AAE4" s="33"/>
      <c r="AAF4" s="33"/>
      <c r="AAG4" s="33"/>
      <c r="AAH4" s="33"/>
      <c r="AAI4" s="33"/>
      <c r="AAJ4" s="33"/>
      <c r="AAK4" s="33"/>
      <c r="AAL4" s="33"/>
      <c r="AAM4" s="33"/>
      <c r="AAN4" s="33"/>
      <c r="AAO4" s="33"/>
      <c r="AAP4" s="33"/>
      <c r="AAQ4" s="33"/>
      <c r="AAR4" s="33"/>
      <c r="AAS4" s="33"/>
      <c r="AAT4" s="33"/>
      <c r="AAU4" s="33"/>
      <c r="AAV4" s="33"/>
      <c r="AAW4" s="33"/>
      <c r="AAX4" s="33"/>
      <c r="AAY4" s="33"/>
      <c r="AAZ4" s="33"/>
      <c r="ABA4" s="33"/>
      <c r="ABB4" s="33"/>
      <c r="ABC4" s="33"/>
      <c r="ABD4" s="33"/>
      <c r="ABE4" s="33"/>
      <c r="ABF4" s="33"/>
      <c r="ABG4" s="33"/>
      <c r="ABH4" s="33"/>
      <c r="ABI4" s="33"/>
      <c r="ABJ4" s="33"/>
      <c r="ABK4" s="33"/>
      <c r="ABL4" s="33"/>
      <c r="ABM4" s="33"/>
      <c r="ABN4" s="33"/>
      <c r="ABO4" s="33"/>
      <c r="ABP4" s="33"/>
      <c r="ABQ4" s="33"/>
      <c r="ABR4" s="33"/>
      <c r="ABS4" s="33"/>
      <c r="ABT4" s="33"/>
      <c r="ABU4" s="33"/>
      <c r="ABV4" s="33"/>
      <c r="ABW4" s="33"/>
      <c r="ABX4" s="33"/>
      <c r="ABY4" s="33"/>
      <c r="ABZ4" s="33"/>
      <c r="ACA4" s="33"/>
      <c r="ACB4" s="33"/>
      <c r="ACC4" s="33"/>
      <c r="ACD4" s="33"/>
      <c r="ACE4" s="33"/>
      <c r="ACF4" s="33"/>
      <c r="ACG4" s="33"/>
      <c r="ACH4" s="33"/>
      <c r="ACI4" s="33"/>
      <c r="ACJ4" s="33"/>
      <c r="ACK4" s="33"/>
      <c r="ACL4" s="33"/>
      <c r="ACM4" s="33"/>
      <c r="ACN4" s="33"/>
      <c r="ACO4" s="33"/>
      <c r="ACP4" s="33"/>
      <c r="ACQ4" s="33"/>
      <c r="ACR4" s="33"/>
      <c r="ACS4" s="33"/>
      <c r="ACT4" s="33"/>
      <c r="ACU4" s="33"/>
      <c r="ACV4" s="33"/>
      <c r="ACW4" s="33"/>
      <c r="ACX4" s="33"/>
      <c r="ACY4" s="33"/>
      <c r="ACZ4" s="33"/>
      <c r="ADA4" s="33"/>
      <c r="ADB4" s="33"/>
      <c r="ADC4" s="33"/>
      <c r="ADD4" s="33"/>
      <c r="ADE4" s="33"/>
      <c r="ADF4" s="33"/>
      <c r="ADG4" s="33"/>
      <c r="ADH4" s="33"/>
      <c r="ADI4" s="33"/>
      <c r="ADJ4" s="33"/>
      <c r="ADK4" s="33"/>
      <c r="ADL4" s="33"/>
      <c r="ADM4" s="33"/>
      <c r="ADN4" s="33"/>
      <c r="ADO4" s="33"/>
      <c r="ADP4" s="33"/>
      <c r="ADQ4" s="33"/>
      <c r="ADR4" s="33"/>
      <c r="ADS4" s="33"/>
      <c r="ADT4" s="33"/>
      <c r="ADU4" s="33"/>
      <c r="ADV4" s="33"/>
      <c r="ADW4" s="33"/>
      <c r="ADX4" s="33"/>
      <c r="ADY4" s="33"/>
      <c r="ADZ4" s="33"/>
      <c r="AEA4" s="33"/>
      <c r="AEB4" s="33"/>
      <c r="AEC4" s="33"/>
      <c r="AED4" s="33"/>
      <c r="AEE4" s="33"/>
      <c r="AEF4" s="33"/>
      <c r="AEG4" s="33"/>
      <c r="AEH4" s="33"/>
      <c r="AEI4" s="33"/>
      <c r="AEJ4" s="33"/>
      <c r="AEK4" s="33"/>
      <c r="AEL4" s="33"/>
      <c r="AEM4" s="33"/>
      <c r="AEN4" s="33"/>
      <c r="AEO4" s="33"/>
      <c r="AEP4" s="33"/>
      <c r="AEQ4" s="33"/>
      <c r="AER4" s="33"/>
      <c r="AES4" s="33"/>
      <c r="AET4" s="33"/>
      <c r="AEU4" s="33"/>
      <c r="AEV4" s="33"/>
      <c r="AEW4" s="33"/>
      <c r="AEX4" s="33"/>
      <c r="AEY4" s="33"/>
      <c r="AEZ4" s="33"/>
      <c r="AFA4" s="33"/>
      <c r="AFB4" s="33"/>
      <c r="AFC4" s="33"/>
      <c r="AFD4" s="33"/>
      <c r="AFE4" s="33"/>
      <c r="AFF4" s="33"/>
      <c r="AFG4" s="33"/>
      <c r="AFH4" s="33"/>
      <c r="AFI4" s="33"/>
      <c r="AFJ4" s="33"/>
      <c r="AFK4" s="33"/>
      <c r="AFL4" s="33"/>
      <c r="AFM4" s="33"/>
      <c r="AFN4" s="33"/>
      <c r="AFO4" s="33"/>
      <c r="AFP4" s="33"/>
      <c r="AFQ4" s="33"/>
      <c r="AFR4" s="33"/>
      <c r="AFS4" s="33"/>
      <c r="AFT4" s="33"/>
      <c r="AFU4" s="33"/>
      <c r="AFV4" s="33"/>
      <c r="AFW4" s="33"/>
      <c r="AFX4" s="33"/>
      <c r="AFY4" s="33"/>
      <c r="AFZ4" s="33"/>
      <c r="AGA4" s="33"/>
      <c r="AGB4" s="33"/>
      <c r="AGC4" s="33"/>
      <c r="AGD4" s="33"/>
      <c r="AGE4" s="33"/>
      <c r="AGF4" s="33"/>
      <c r="AGG4" s="33"/>
      <c r="AGH4" s="33"/>
      <c r="AGI4" s="33"/>
      <c r="AGJ4" s="33"/>
      <c r="AGK4" s="33"/>
      <c r="AGL4" s="33"/>
      <c r="AGM4" s="33"/>
      <c r="AGN4" s="33"/>
      <c r="AGO4" s="33"/>
      <c r="AGP4" s="33"/>
      <c r="AGQ4" s="33"/>
      <c r="AGR4" s="33"/>
      <c r="AGS4" s="33"/>
      <c r="AGT4" s="33"/>
      <c r="AGU4" s="33"/>
      <c r="AGV4" s="33"/>
      <c r="AGW4" s="33"/>
      <c r="AGX4" s="33"/>
      <c r="AGY4" s="33"/>
      <c r="AGZ4" s="33"/>
      <c r="AHA4" s="33"/>
      <c r="AHB4" s="33"/>
      <c r="AHC4" s="33"/>
      <c r="AHD4" s="33"/>
      <c r="AHE4" s="33"/>
      <c r="AHF4" s="33"/>
      <c r="AHG4" s="33"/>
      <c r="AHH4" s="33"/>
      <c r="AHI4" s="33"/>
      <c r="AHJ4" s="33"/>
      <c r="AHK4" s="33"/>
      <c r="AHL4" s="33"/>
      <c r="AHM4" s="33"/>
      <c r="AHN4" s="33"/>
      <c r="AHO4" s="33"/>
      <c r="AHP4" s="33"/>
      <c r="AHQ4" s="33"/>
      <c r="AHR4" s="33"/>
      <c r="AHS4" s="33"/>
      <c r="AHT4" s="33"/>
      <c r="AHU4" s="33"/>
      <c r="AHV4" s="33"/>
      <c r="AHW4" s="33"/>
      <c r="AHX4" s="33"/>
      <c r="AHY4" s="33"/>
      <c r="AHZ4" s="33"/>
      <c r="AIA4" s="33"/>
      <c r="AIB4" s="33"/>
      <c r="AIC4" s="33"/>
      <c r="AID4" s="33"/>
      <c r="AIE4" s="33"/>
      <c r="AIF4" s="33"/>
      <c r="AIG4" s="33"/>
      <c r="AIH4" s="33"/>
      <c r="AII4" s="33"/>
      <c r="AIJ4" s="33"/>
      <c r="AIK4" s="33"/>
      <c r="AIL4" s="33"/>
      <c r="AIM4" s="33"/>
      <c r="AIN4" s="33"/>
      <c r="AIO4" s="33"/>
      <c r="AIP4" s="33"/>
      <c r="AIQ4" s="33"/>
      <c r="AIR4" s="33"/>
      <c r="AIS4" s="33"/>
      <c r="AIT4" s="33"/>
      <c r="AIU4" s="33"/>
      <c r="AIV4" s="33"/>
      <c r="AIW4" s="33"/>
      <c r="AIX4" s="33"/>
      <c r="AIY4" s="33"/>
      <c r="AIZ4" s="33"/>
      <c r="AJA4" s="33"/>
      <c r="AJB4" s="33"/>
      <c r="AJC4" s="33"/>
      <c r="AJD4" s="33"/>
      <c r="AJE4" s="33"/>
      <c r="AJF4" s="33"/>
      <c r="AJG4" s="33"/>
      <c r="AJH4" s="33"/>
      <c r="AJI4" s="33"/>
      <c r="AJJ4" s="33"/>
      <c r="AJK4" s="33"/>
      <c r="AJL4" s="33"/>
      <c r="AJM4" s="33"/>
      <c r="AJN4" s="33"/>
      <c r="AJO4" s="33"/>
      <c r="AJP4" s="33"/>
      <c r="AJQ4" s="33"/>
      <c r="AJR4" s="33"/>
      <c r="AJS4" s="33"/>
      <c r="AJT4" s="33"/>
      <c r="AJU4" s="33"/>
      <c r="AJV4" s="33"/>
      <c r="AJW4" s="33"/>
      <c r="AJX4" s="33"/>
      <c r="AJY4" s="33"/>
      <c r="AJZ4" s="33"/>
      <c r="AKA4" s="33"/>
      <c r="AKB4" s="33"/>
      <c r="AKC4" s="33"/>
      <c r="AKD4" s="33"/>
      <c r="AKE4" s="33"/>
      <c r="AKF4" s="33"/>
      <c r="AKG4" s="33"/>
      <c r="AKH4" s="33"/>
      <c r="AKI4" s="33"/>
      <c r="AKJ4" s="33"/>
      <c r="AKK4" s="33"/>
      <c r="AKL4" s="33"/>
      <c r="AKM4" s="33"/>
      <c r="AKN4" s="33"/>
      <c r="AKO4" s="33"/>
      <c r="AKP4" s="33"/>
      <c r="AKQ4" s="33"/>
      <c r="AKR4" s="33"/>
      <c r="AKS4" s="33"/>
      <c r="AKT4" s="33"/>
      <c r="AKU4" s="33"/>
      <c r="AKV4" s="33"/>
      <c r="AKW4" s="33"/>
      <c r="AKX4" s="33"/>
      <c r="AKY4" s="33"/>
      <c r="AKZ4" s="33"/>
      <c r="ALA4" s="33"/>
      <c r="ALB4" s="33"/>
      <c r="ALC4" s="33"/>
      <c r="ALD4" s="33"/>
      <c r="ALE4" s="33"/>
      <c r="ALF4" s="33"/>
      <c r="ALG4" s="33"/>
      <c r="ALH4" s="33"/>
      <c r="ALI4" s="33"/>
      <c r="ALJ4" s="33"/>
      <c r="ALK4" s="33"/>
      <c r="ALL4" s="33"/>
      <c r="ALM4" s="33"/>
      <c r="ALN4" s="33"/>
      <c r="ALO4" s="33"/>
      <c r="ALP4" s="33"/>
      <c r="ALQ4" s="33"/>
      <c r="ALR4" s="33"/>
      <c r="ALS4" s="33"/>
      <c r="ALT4" s="33"/>
      <c r="ALU4" s="33"/>
      <c r="ALV4" s="33"/>
      <c r="ALW4" s="33"/>
      <c r="ALX4" s="33"/>
      <c r="ALY4" s="33"/>
      <c r="ALZ4" s="33"/>
      <c r="AMA4" s="33"/>
      <c r="AMB4" s="33"/>
      <c r="AMC4" s="33"/>
      <c r="AMD4" s="33"/>
      <c r="AME4" s="33"/>
      <c r="AMF4" s="33"/>
      <c r="AMG4" s="33"/>
      <c r="AMH4" s="33"/>
      <c r="AMI4" s="33"/>
      <c r="AMJ4" s="33"/>
      <c r="AMK4" s="33"/>
      <c r="AML4" s="33"/>
      <c r="AMM4" s="33"/>
      <c r="AMN4" s="33"/>
      <c r="AMO4" s="33"/>
      <c r="AMP4" s="33"/>
      <c r="AMQ4" s="33"/>
      <c r="AMR4" s="33"/>
      <c r="AMS4" s="33"/>
      <c r="AMT4" s="33"/>
      <c r="AMU4" s="33"/>
      <c r="AMV4" s="33"/>
      <c r="AMW4" s="33"/>
      <c r="AMX4" s="33"/>
      <c r="AMY4" s="33"/>
      <c r="AMZ4" s="33"/>
      <c r="ANA4" s="33"/>
      <c r="ANB4" s="33"/>
      <c r="ANC4" s="33"/>
      <c r="AND4" s="33"/>
      <c r="ANE4" s="33"/>
      <c r="ANF4" s="33"/>
      <c r="ANG4" s="33"/>
      <c r="ANH4" s="33"/>
      <c r="ANI4" s="33"/>
      <c r="ANJ4" s="33"/>
      <c r="ANK4" s="33"/>
      <c r="ANL4" s="33"/>
      <c r="ANM4" s="33"/>
      <c r="ANN4" s="33"/>
      <c r="ANO4" s="33"/>
      <c r="ANP4" s="33"/>
      <c r="ANQ4" s="33"/>
      <c r="ANR4" s="33"/>
      <c r="ANS4" s="33"/>
      <c r="ANT4" s="33"/>
      <c r="ANU4" s="33"/>
      <c r="ANV4" s="33"/>
      <c r="ANW4" s="33"/>
      <c r="ANX4" s="33"/>
      <c r="ANY4" s="33"/>
      <c r="ANZ4" s="33"/>
      <c r="AOA4" s="33"/>
      <c r="AOB4" s="33"/>
      <c r="AOC4" s="33"/>
      <c r="AOD4" s="33"/>
      <c r="AOE4" s="33"/>
      <c r="AOF4" s="33"/>
      <c r="AOG4" s="33"/>
      <c r="AOH4" s="33"/>
      <c r="AOI4" s="33"/>
      <c r="AOJ4" s="33"/>
      <c r="AOK4" s="33"/>
      <c r="AOL4" s="33"/>
      <c r="AOM4" s="33"/>
      <c r="AON4" s="33"/>
      <c r="AOO4" s="33"/>
      <c r="AOP4" s="33"/>
      <c r="AOQ4" s="33"/>
      <c r="AOR4" s="33"/>
      <c r="AOS4" s="33"/>
      <c r="AOT4" s="33"/>
      <c r="AOU4" s="33"/>
      <c r="AOV4" s="33"/>
      <c r="AOW4" s="33"/>
      <c r="AOX4" s="33"/>
      <c r="AOY4" s="33"/>
      <c r="AOZ4" s="33"/>
      <c r="APA4" s="33"/>
      <c r="APB4" s="33"/>
      <c r="APC4" s="33"/>
      <c r="APD4" s="33"/>
      <c r="APE4" s="33"/>
      <c r="APF4" s="33"/>
      <c r="APG4" s="33"/>
      <c r="APH4" s="33"/>
      <c r="API4" s="33"/>
      <c r="APJ4" s="33"/>
      <c r="APK4" s="33"/>
      <c r="APL4" s="33"/>
      <c r="APM4" s="33"/>
      <c r="APN4" s="33"/>
      <c r="APO4" s="33"/>
      <c r="APP4" s="33"/>
      <c r="APQ4" s="33"/>
      <c r="APR4" s="33"/>
      <c r="APS4" s="33"/>
      <c r="APT4" s="33"/>
      <c r="APU4" s="33"/>
      <c r="APV4" s="33"/>
      <c r="APW4" s="33"/>
      <c r="APX4" s="33"/>
      <c r="APY4" s="33"/>
      <c r="APZ4" s="33"/>
      <c r="AQA4" s="33"/>
      <c r="AQB4" s="33"/>
      <c r="AQC4" s="33"/>
      <c r="AQD4" s="33"/>
      <c r="AQE4" s="33"/>
      <c r="AQF4" s="33"/>
      <c r="AQG4" s="33"/>
      <c r="AQH4" s="33"/>
      <c r="AQI4" s="33"/>
      <c r="AQJ4" s="33"/>
      <c r="AQK4" s="33"/>
      <c r="AQL4" s="33"/>
      <c r="AQM4" s="33"/>
      <c r="AQN4" s="33"/>
      <c r="AQO4" s="33"/>
      <c r="AQP4" s="33"/>
      <c r="AQQ4" s="33"/>
      <c r="AQR4" s="33"/>
      <c r="AQS4" s="33"/>
      <c r="AQT4" s="33"/>
      <c r="AQU4" s="33"/>
      <c r="AQV4" s="33"/>
      <c r="AQW4" s="33"/>
      <c r="AQX4" s="33"/>
      <c r="AQY4" s="33"/>
      <c r="AQZ4" s="33"/>
      <c r="ARA4" s="33"/>
      <c r="ARB4" s="33"/>
      <c r="ARC4" s="33"/>
      <c r="ARD4" s="33"/>
      <c r="ARE4" s="33"/>
      <c r="ARF4" s="33"/>
      <c r="ARG4" s="33"/>
      <c r="ARH4" s="33"/>
      <c r="ARI4" s="33"/>
      <c r="ARJ4" s="33"/>
      <c r="ARK4" s="33"/>
      <c r="ARL4" s="33"/>
      <c r="ARM4" s="33"/>
      <c r="ARN4" s="33"/>
      <c r="ARO4" s="33"/>
      <c r="ARP4" s="33"/>
      <c r="ARQ4" s="33"/>
      <c r="ARR4" s="33"/>
      <c r="ARS4" s="33"/>
      <c r="ART4" s="33"/>
      <c r="ARU4" s="33"/>
      <c r="ARV4" s="33"/>
      <c r="ARW4" s="33"/>
      <c r="ARX4" s="33"/>
      <c r="ARY4" s="33"/>
      <c r="ARZ4" s="33"/>
      <c r="ASA4" s="33"/>
      <c r="ASB4" s="33"/>
      <c r="ASC4" s="33"/>
      <c r="ASD4" s="33"/>
      <c r="ASE4" s="33"/>
      <c r="ASF4" s="33"/>
      <c r="ASG4" s="33"/>
      <c r="ASH4" s="33"/>
      <c r="ASI4" s="33"/>
      <c r="ASJ4" s="33"/>
      <c r="ASK4" s="33"/>
      <c r="ASL4" s="33"/>
      <c r="ASM4" s="33"/>
      <c r="ASN4" s="33"/>
      <c r="ASO4" s="33"/>
      <c r="ASP4" s="33"/>
      <c r="ASQ4" s="33"/>
      <c r="ASR4" s="33"/>
      <c r="ASS4" s="33"/>
      <c r="AST4" s="33"/>
      <c r="ASU4" s="33"/>
      <c r="ASV4" s="33"/>
      <c r="ASW4" s="33"/>
      <c r="ASX4" s="33"/>
      <c r="ASY4" s="33"/>
      <c r="ASZ4" s="33"/>
      <c r="ATA4" s="33"/>
      <c r="ATB4" s="33"/>
      <c r="ATC4" s="33"/>
      <c r="ATD4" s="33"/>
      <c r="ATE4" s="33"/>
      <c r="ATF4" s="33"/>
      <c r="ATG4" s="33"/>
      <c r="ATH4" s="33"/>
      <c r="ATI4" s="33"/>
      <c r="ATJ4" s="33"/>
      <c r="ATK4" s="33"/>
      <c r="ATL4" s="33"/>
      <c r="ATM4" s="33"/>
      <c r="ATN4" s="33"/>
      <c r="ATO4" s="33"/>
      <c r="ATP4" s="33"/>
      <c r="ATQ4" s="33"/>
      <c r="ATR4" s="33"/>
      <c r="ATS4" s="33"/>
      <c r="ATT4" s="33"/>
      <c r="ATU4" s="33"/>
      <c r="ATV4" s="33"/>
      <c r="ATW4" s="33"/>
      <c r="ATX4" s="33"/>
      <c r="ATY4" s="33"/>
      <c r="ATZ4" s="33"/>
      <c r="AUA4" s="33"/>
      <c r="AUB4" s="33"/>
      <c r="AUC4" s="33"/>
      <c r="AUD4" s="33"/>
      <c r="AUE4" s="33"/>
      <c r="AUF4" s="33"/>
      <c r="AUG4" s="33"/>
      <c r="AUH4" s="33"/>
      <c r="AUI4" s="33"/>
      <c r="AUJ4" s="33"/>
      <c r="AUK4" s="33"/>
      <c r="AUL4" s="33"/>
      <c r="AUM4" s="33"/>
      <c r="AUN4" s="33"/>
      <c r="AUO4" s="33"/>
      <c r="AUP4" s="33"/>
      <c r="AUQ4" s="33"/>
      <c r="AUR4" s="33"/>
      <c r="AUS4" s="33"/>
      <c r="AUT4" s="33"/>
      <c r="AUU4" s="33"/>
      <c r="AUV4" s="33"/>
      <c r="AUW4" s="33"/>
      <c r="AUX4" s="33"/>
      <c r="AUY4" s="33"/>
      <c r="AUZ4" s="33"/>
      <c r="AVA4" s="33"/>
      <c r="AVB4" s="33"/>
      <c r="AVC4" s="33"/>
      <c r="AVD4" s="33"/>
      <c r="AVE4" s="33"/>
      <c r="AVF4" s="33"/>
      <c r="AVG4" s="33"/>
      <c r="AVH4" s="33"/>
      <c r="AVI4" s="33"/>
      <c r="AVJ4" s="33"/>
      <c r="AVK4" s="33"/>
      <c r="AVL4" s="33"/>
      <c r="AVM4" s="33"/>
      <c r="AVN4" s="33"/>
      <c r="AVO4" s="33"/>
      <c r="AVP4" s="33"/>
      <c r="AVQ4" s="33"/>
      <c r="AVR4" s="33"/>
      <c r="AVS4" s="33"/>
      <c r="AVT4" s="33"/>
      <c r="AVU4" s="33"/>
      <c r="AVV4" s="33"/>
      <c r="AVW4" s="33"/>
      <c r="AVX4" s="33"/>
      <c r="AVY4" s="33"/>
      <c r="AVZ4" s="33"/>
      <c r="AWA4" s="33"/>
      <c r="AWB4" s="33"/>
      <c r="AWC4" s="33"/>
      <c r="AWD4" s="33"/>
      <c r="AWE4" s="33"/>
      <c r="AWF4" s="33"/>
      <c r="AWG4" s="33"/>
      <c r="AWH4" s="33"/>
      <c r="AWI4" s="33"/>
      <c r="AWJ4" s="33"/>
      <c r="AWK4" s="33"/>
      <c r="AWL4" s="33"/>
      <c r="AWM4" s="33"/>
      <c r="AWN4" s="33"/>
      <c r="AWO4" s="33"/>
      <c r="AWP4" s="33"/>
      <c r="AWQ4" s="33"/>
      <c r="AWR4" s="33"/>
      <c r="AWS4" s="33"/>
      <c r="AWT4" s="33"/>
      <c r="AWU4" s="33"/>
      <c r="AWV4" s="33"/>
      <c r="AWW4" s="33"/>
      <c r="AWX4" s="33"/>
      <c r="AWY4" s="33"/>
      <c r="AWZ4" s="33"/>
      <c r="AXA4" s="33"/>
      <c r="AXB4" s="33"/>
      <c r="AXC4" s="33"/>
      <c r="AXD4" s="33"/>
      <c r="AXE4" s="33"/>
      <c r="AXF4" s="33"/>
      <c r="AXG4" s="33"/>
      <c r="AXH4" s="33"/>
      <c r="AXI4" s="33"/>
      <c r="AXJ4" s="33"/>
      <c r="AXK4" s="33"/>
      <c r="AXL4" s="33"/>
      <c r="AXM4" s="33"/>
      <c r="AXN4" s="33"/>
      <c r="AXO4" s="33"/>
      <c r="AXP4" s="33"/>
      <c r="AXQ4" s="33"/>
      <c r="AXR4" s="33"/>
      <c r="AXS4" s="33"/>
      <c r="AXT4" s="33"/>
      <c r="AXU4" s="33"/>
      <c r="AXV4" s="33"/>
      <c r="AXW4" s="33"/>
      <c r="AXX4" s="33"/>
      <c r="AXY4" s="33"/>
      <c r="AXZ4" s="33"/>
      <c r="AYA4" s="33"/>
      <c r="AYB4" s="33"/>
      <c r="AYC4" s="33"/>
      <c r="AYD4" s="33"/>
      <c r="AYE4" s="33"/>
      <c r="AYF4" s="33"/>
      <c r="AYG4" s="33"/>
      <c r="AYH4" s="33"/>
      <c r="AYI4" s="33"/>
      <c r="AYJ4" s="33"/>
      <c r="AYK4" s="33"/>
      <c r="AYL4" s="33"/>
      <c r="AYM4" s="33"/>
      <c r="AYN4" s="33"/>
      <c r="AYO4" s="33"/>
      <c r="AYP4" s="33"/>
      <c r="AYQ4" s="33"/>
      <c r="AYR4" s="33"/>
      <c r="AYS4" s="33"/>
      <c r="AYT4" s="33"/>
      <c r="AYU4" s="33"/>
      <c r="AYV4" s="33"/>
      <c r="AYW4" s="33"/>
      <c r="AYX4" s="33"/>
      <c r="AYY4" s="33"/>
      <c r="AYZ4" s="33"/>
      <c r="AZA4" s="33"/>
      <c r="AZB4" s="33"/>
      <c r="AZC4" s="33"/>
      <c r="AZD4" s="33"/>
      <c r="AZE4" s="33"/>
      <c r="AZF4" s="33"/>
      <c r="AZG4" s="33"/>
      <c r="AZH4" s="33"/>
      <c r="AZI4" s="33"/>
      <c r="AZJ4" s="33"/>
      <c r="AZK4" s="33"/>
      <c r="AZL4" s="33"/>
      <c r="AZM4" s="33"/>
      <c r="AZN4" s="33"/>
      <c r="AZO4" s="33"/>
      <c r="AZP4" s="33"/>
      <c r="AZQ4" s="33"/>
      <c r="AZR4" s="33"/>
      <c r="AZS4" s="33"/>
      <c r="AZT4" s="33"/>
      <c r="AZU4" s="33"/>
      <c r="AZV4" s="33"/>
      <c r="AZW4" s="33"/>
      <c r="AZX4" s="33"/>
      <c r="AZY4" s="33"/>
      <c r="AZZ4" s="33"/>
      <c r="BAA4" s="33"/>
      <c r="BAB4" s="33"/>
      <c r="BAC4" s="33"/>
      <c r="BAD4" s="33"/>
      <c r="BAE4" s="33"/>
      <c r="BAF4" s="33"/>
      <c r="BAG4" s="33"/>
      <c r="BAH4" s="33"/>
      <c r="BAI4" s="33"/>
      <c r="BAJ4" s="33"/>
      <c r="BAK4" s="33"/>
      <c r="BAL4" s="33"/>
      <c r="BAM4" s="33"/>
      <c r="BAN4" s="33"/>
      <c r="BAO4" s="33"/>
      <c r="BAP4" s="33"/>
      <c r="BAQ4" s="33"/>
      <c r="BAR4" s="33"/>
      <c r="BAS4" s="33"/>
      <c r="BAT4" s="33"/>
      <c r="BAU4" s="33"/>
      <c r="BAV4" s="33"/>
      <c r="BAW4" s="33"/>
      <c r="BAX4" s="33"/>
      <c r="BAY4" s="33"/>
      <c r="BAZ4" s="33"/>
      <c r="BBA4" s="33"/>
      <c r="BBB4" s="33"/>
      <c r="BBC4" s="33"/>
      <c r="BBD4" s="33"/>
      <c r="BBE4" s="33"/>
      <c r="BBF4" s="33"/>
      <c r="BBG4" s="33"/>
      <c r="BBH4" s="33"/>
      <c r="BBI4" s="33"/>
      <c r="BBJ4" s="33"/>
      <c r="BBK4" s="33"/>
      <c r="BBL4" s="33"/>
      <c r="BBM4" s="33"/>
      <c r="BBN4" s="33"/>
      <c r="BBO4" s="33"/>
      <c r="BBP4" s="33"/>
      <c r="BBQ4" s="33"/>
      <c r="BBR4" s="33"/>
      <c r="BBS4" s="33"/>
      <c r="BBT4" s="33"/>
      <c r="BBU4" s="33"/>
      <c r="BBV4" s="33"/>
      <c r="BBW4" s="33"/>
      <c r="BBX4" s="33"/>
      <c r="BBY4" s="33"/>
      <c r="BBZ4" s="33"/>
      <c r="BCA4" s="33"/>
      <c r="BCB4" s="33"/>
      <c r="BCC4" s="33"/>
      <c r="BCD4" s="33"/>
      <c r="BCE4" s="33"/>
      <c r="BCF4" s="33"/>
      <c r="BCG4" s="33"/>
      <c r="BCH4" s="33"/>
      <c r="BCI4" s="33"/>
      <c r="BCJ4" s="33"/>
      <c r="BCK4" s="33"/>
      <c r="BCL4" s="33"/>
      <c r="BCM4" s="33"/>
      <c r="BCN4" s="33"/>
      <c r="BCO4" s="33"/>
      <c r="BCP4" s="33"/>
      <c r="BCQ4" s="33"/>
      <c r="BCR4" s="33"/>
      <c r="BCS4" s="33"/>
      <c r="BCT4" s="33"/>
      <c r="BCU4" s="33"/>
      <c r="BCV4" s="33"/>
      <c r="BCW4" s="33"/>
      <c r="BCX4" s="33"/>
      <c r="BCY4" s="33"/>
      <c r="BCZ4" s="33"/>
      <c r="BDA4" s="33"/>
      <c r="BDB4" s="33"/>
      <c r="BDC4" s="33"/>
      <c r="BDD4" s="33"/>
      <c r="BDE4" s="33"/>
      <c r="BDF4" s="33"/>
      <c r="BDG4" s="33"/>
      <c r="BDH4" s="33"/>
      <c r="BDI4" s="33"/>
      <c r="BDJ4" s="33"/>
      <c r="BDK4" s="33"/>
      <c r="BDL4" s="33"/>
      <c r="BDM4" s="33"/>
      <c r="BDN4" s="33"/>
      <c r="BDO4" s="33"/>
      <c r="BDP4" s="33"/>
      <c r="BDQ4" s="33"/>
      <c r="BDR4" s="33"/>
      <c r="BDS4" s="33"/>
      <c r="BDT4" s="33"/>
      <c r="BDU4" s="33"/>
      <c r="BDV4" s="33"/>
      <c r="BDW4" s="33"/>
      <c r="BDX4" s="33"/>
      <c r="BDY4" s="33"/>
      <c r="BDZ4" s="33"/>
      <c r="BEA4" s="33"/>
      <c r="BEB4" s="33"/>
      <c r="BEC4" s="33"/>
      <c r="BED4" s="33"/>
      <c r="BEE4" s="33"/>
      <c r="BEF4" s="33"/>
      <c r="BEG4" s="33"/>
      <c r="BEH4" s="33"/>
      <c r="BEI4" s="33"/>
      <c r="BEJ4" s="33"/>
      <c r="BEK4" s="33"/>
      <c r="BEL4" s="33"/>
      <c r="BEM4" s="33"/>
      <c r="BEN4" s="33"/>
      <c r="BEO4" s="33"/>
      <c r="BEP4" s="33"/>
      <c r="BEQ4" s="33"/>
      <c r="BER4" s="33"/>
      <c r="BES4" s="33"/>
      <c r="BET4" s="33"/>
      <c r="BEU4" s="33"/>
      <c r="BEV4" s="33"/>
      <c r="BEW4" s="33"/>
      <c r="BEX4" s="33"/>
      <c r="BEY4" s="33"/>
      <c r="BEZ4" s="33"/>
      <c r="BFA4" s="33"/>
      <c r="BFB4" s="33"/>
      <c r="BFC4" s="33"/>
      <c r="BFD4" s="33"/>
      <c r="BFE4" s="33"/>
      <c r="BFF4" s="33"/>
      <c r="BFG4" s="33"/>
      <c r="BFH4" s="33"/>
      <c r="BFI4" s="33"/>
      <c r="BFJ4" s="33"/>
      <c r="BFK4" s="33"/>
      <c r="BFL4" s="33"/>
      <c r="BFM4" s="33"/>
      <c r="BFN4" s="33"/>
      <c r="BFO4" s="33"/>
      <c r="BFP4" s="33"/>
      <c r="BFQ4" s="33"/>
      <c r="BFR4" s="33"/>
      <c r="BFS4" s="33"/>
      <c r="BFT4" s="33"/>
      <c r="BFU4" s="33"/>
      <c r="BFV4" s="33"/>
      <c r="BFW4" s="33"/>
      <c r="BFX4" s="33"/>
      <c r="BFY4" s="33"/>
      <c r="BFZ4" s="33"/>
      <c r="BGA4" s="33"/>
      <c r="BGB4" s="33"/>
      <c r="BGC4" s="33"/>
      <c r="BGD4" s="33"/>
      <c r="BGE4" s="33"/>
      <c r="BGF4" s="33"/>
      <c r="BGG4" s="33"/>
      <c r="BGH4" s="33"/>
      <c r="BGI4" s="33"/>
      <c r="BGJ4" s="33"/>
      <c r="BGK4" s="33"/>
      <c r="BGL4" s="33"/>
      <c r="BGM4" s="33"/>
      <c r="BGN4" s="33"/>
      <c r="BGO4" s="33"/>
      <c r="BGP4" s="33"/>
      <c r="BGQ4" s="33"/>
      <c r="BGR4" s="33"/>
      <c r="BGS4" s="33"/>
      <c r="BGT4" s="33"/>
      <c r="BGU4" s="33"/>
      <c r="BGV4" s="33"/>
      <c r="BGW4" s="33"/>
      <c r="BGX4" s="33"/>
      <c r="BGY4" s="33"/>
      <c r="BGZ4" s="33"/>
      <c r="BHA4" s="33"/>
      <c r="BHB4" s="33"/>
      <c r="BHC4" s="33"/>
      <c r="BHD4" s="33"/>
      <c r="BHE4" s="33"/>
      <c r="BHF4" s="33"/>
      <c r="BHG4" s="33"/>
      <c r="BHH4" s="33"/>
      <c r="BHI4" s="33"/>
      <c r="BHJ4" s="33"/>
      <c r="BHK4" s="33"/>
      <c r="BHL4" s="33"/>
      <c r="BHM4" s="33"/>
      <c r="BHN4" s="33"/>
      <c r="BHO4" s="33"/>
      <c r="BHP4" s="33"/>
      <c r="BHQ4" s="33"/>
      <c r="BHR4" s="33"/>
      <c r="BHS4" s="33"/>
      <c r="BHT4" s="33"/>
      <c r="BHU4" s="33"/>
      <c r="BHV4" s="33"/>
      <c r="BHW4" s="33"/>
      <c r="BHX4" s="33"/>
      <c r="BHY4" s="33"/>
      <c r="BHZ4" s="33"/>
      <c r="BIA4" s="33"/>
      <c r="BIB4" s="33"/>
      <c r="BIC4" s="33"/>
      <c r="BID4" s="33"/>
      <c r="BIE4" s="33"/>
      <c r="BIF4" s="33"/>
      <c r="BIG4" s="33"/>
      <c r="BIH4" s="33"/>
      <c r="BII4" s="33"/>
      <c r="BIJ4" s="33"/>
      <c r="BIK4" s="33"/>
      <c r="BIL4" s="33"/>
      <c r="BIM4" s="33"/>
      <c r="BIN4" s="33"/>
      <c r="BIO4" s="33"/>
      <c r="BIP4" s="33"/>
      <c r="BIQ4" s="33"/>
      <c r="BIR4" s="33"/>
      <c r="BIS4" s="33"/>
      <c r="BIT4" s="33"/>
      <c r="BIU4" s="33"/>
      <c r="BIV4" s="33"/>
      <c r="BIW4" s="33"/>
      <c r="BIX4" s="33"/>
      <c r="BIY4" s="33"/>
      <c r="BIZ4" s="33"/>
      <c r="BJA4" s="33"/>
      <c r="BJB4" s="33"/>
      <c r="BJC4" s="33"/>
      <c r="BJD4" s="33"/>
      <c r="BJE4" s="33"/>
      <c r="BJF4" s="33"/>
      <c r="BJG4" s="33"/>
      <c r="BJH4" s="33"/>
      <c r="BJI4" s="33"/>
      <c r="BJJ4" s="33"/>
      <c r="BJK4" s="33"/>
      <c r="BJL4" s="33"/>
      <c r="BJM4" s="33"/>
      <c r="BJN4" s="33"/>
      <c r="BJO4" s="33"/>
      <c r="BJP4" s="33"/>
      <c r="BJQ4" s="33"/>
      <c r="BJR4" s="33"/>
      <c r="BJS4" s="33"/>
      <c r="BJT4" s="33"/>
      <c r="BJU4" s="33"/>
      <c r="BJV4" s="33"/>
      <c r="BJW4" s="33"/>
      <c r="BJX4" s="33"/>
      <c r="BJY4" s="33"/>
      <c r="BJZ4" s="33"/>
      <c r="BKA4" s="33"/>
      <c r="BKB4" s="33"/>
      <c r="BKC4" s="33"/>
      <c r="BKD4" s="33"/>
      <c r="BKE4" s="33"/>
      <c r="BKF4" s="33"/>
      <c r="BKG4" s="33"/>
      <c r="BKH4" s="33"/>
      <c r="BKI4" s="33"/>
      <c r="BKJ4" s="33"/>
      <c r="BKK4" s="33"/>
      <c r="BKL4" s="33"/>
      <c r="BKM4" s="33"/>
      <c r="BKN4" s="33"/>
      <c r="BKO4" s="33"/>
      <c r="BKP4" s="33"/>
      <c r="BKQ4" s="33"/>
      <c r="BKR4" s="33"/>
      <c r="BKS4" s="33"/>
      <c r="BKT4" s="33"/>
      <c r="BKU4" s="33"/>
      <c r="BKV4" s="33"/>
      <c r="BKW4" s="33"/>
      <c r="BKX4" s="33"/>
      <c r="BKY4" s="33"/>
      <c r="BKZ4" s="33"/>
      <c r="BLA4" s="33"/>
      <c r="BLB4" s="33"/>
      <c r="BLC4" s="33"/>
      <c r="BLD4" s="33"/>
      <c r="BLE4" s="33"/>
      <c r="BLF4" s="33"/>
      <c r="BLG4" s="33"/>
      <c r="BLH4" s="33"/>
      <c r="BLI4" s="33"/>
      <c r="BLJ4" s="33"/>
      <c r="BLK4" s="33"/>
      <c r="BLL4" s="33"/>
      <c r="BLM4" s="33"/>
      <c r="BLN4" s="33"/>
      <c r="BLO4" s="33"/>
      <c r="BLP4" s="33"/>
      <c r="BLQ4" s="33"/>
      <c r="BLR4" s="33"/>
      <c r="BLS4" s="33"/>
      <c r="BLT4" s="33"/>
      <c r="BLU4" s="33"/>
      <c r="BLV4" s="33"/>
      <c r="BLW4" s="33"/>
      <c r="BLX4" s="33"/>
      <c r="BLY4" s="33"/>
      <c r="BLZ4" s="33"/>
      <c r="BMA4" s="33"/>
      <c r="BMB4" s="33"/>
      <c r="BMC4" s="33"/>
      <c r="BMD4" s="33"/>
      <c r="BME4" s="33"/>
      <c r="BMF4" s="33"/>
      <c r="BMG4" s="33"/>
      <c r="BMH4" s="33"/>
      <c r="BMI4" s="33"/>
      <c r="BMJ4" s="33"/>
      <c r="BMK4" s="33"/>
      <c r="BML4" s="33"/>
      <c r="BMM4" s="33"/>
      <c r="BMN4" s="33"/>
      <c r="BMO4" s="33"/>
      <c r="BMP4" s="33"/>
      <c r="BMQ4" s="33"/>
      <c r="BMR4" s="33"/>
      <c r="BMS4" s="33"/>
      <c r="BMT4" s="33"/>
      <c r="BMU4" s="33"/>
      <c r="BMV4" s="33"/>
      <c r="BMW4" s="33"/>
      <c r="BMX4" s="33"/>
      <c r="BMY4" s="33"/>
      <c r="BMZ4" s="33"/>
      <c r="BNA4" s="33"/>
      <c r="BNB4" s="33"/>
      <c r="BNC4" s="33"/>
      <c r="BND4" s="33"/>
      <c r="BNE4" s="33"/>
      <c r="BNF4" s="33"/>
      <c r="BNG4" s="33"/>
      <c r="BNH4" s="33"/>
      <c r="BNI4" s="33"/>
      <c r="BNJ4" s="33"/>
      <c r="BNK4" s="33"/>
      <c r="BNL4" s="33"/>
      <c r="BNM4" s="33"/>
      <c r="BNN4" s="33"/>
      <c r="BNO4" s="33"/>
      <c r="BNP4" s="33"/>
      <c r="BNQ4" s="33"/>
      <c r="BNR4" s="33"/>
      <c r="BNS4" s="33"/>
      <c r="BNT4" s="33"/>
      <c r="BNU4" s="33"/>
      <c r="BNV4" s="33"/>
      <c r="BNW4" s="33"/>
      <c r="BNX4" s="33"/>
      <c r="BNY4" s="33"/>
      <c r="BNZ4" s="33"/>
      <c r="BOA4" s="33"/>
      <c r="BOB4" s="33"/>
      <c r="BOC4" s="33"/>
      <c r="BOD4" s="33"/>
      <c r="BOE4" s="33"/>
      <c r="BOF4" s="33"/>
      <c r="BOG4" s="33"/>
      <c r="BOH4" s="33"/>
      <c r="BOI4" s="33"/>
      <c r="BOJ4" s="33"/>
      <c r="BOK4" s="33"/>
      <c r="BOL4" s="33"/>
      <c r="BOM4" s="33"/>
      <c r="BON4" s="33"/>
      <c r="BOO4" s="33"/>
      <c r="BOP4" s="33"/>
      <c r="BOQ4" s="33"/>
      <c r="BOR4" s="33"/>
      <c r="BOS4" s="33"/>
      <c r="BOT4" s="33"/>
      <c r="BOU4" s="33"/>
      <c r="BOV4" s="33"/>
      <c r="BOW4" s="33"/>
      <c r="BOX4" s="33"/>
      <c r="BOY4" s="33"/>
      <c r="BOZ4" s="33"/>
      <c r="BPA4" s="33"/>
      <c r="BPB4" s="33"/>
      <c r="BPC4" s="33"/>
      <c r="BPD4" s="33"/>
      <c r="BPE4" s="33"/>
      <c r="BPF4" s="33"/>
      <c r="BPG4" s="33"/>
      <c r="BPH4" s="33"/>
      <c r="BPI4" s="33"/>
      <c r="BPJ4" s="33"/>
      <c r="BPK4" s="33"/>
      <c r="BPL4" s="33"/>
      <c r="BPM4" s="33"/>
      <c r="BPN4" s="33"/>
      <c r="BPO4" s="33"/>
      <c r="BPP4" s="33"/>
      <c r="BPQ4" s="33"/>
      <c r="BPR4" s="33"/>
      <c r="BPS4" s="33"/>
      <c r="BPT4" s="33"/>
      <c r="BPU4" s="33"/>
      <c r="BPV4" s="33"/>
      <c r="BPW4" s="33"/>
      <c r="BPX4" s="33"/>
      <c r="BPY4" s="33"/>
      <c r="BPZ4" s="33"/>
      <c r="BQA4" s="33"/>
      <c r="BQB4" s="33"/>
      <c r="BQC4" s="33"/>
      <c r="BQD4" s="33"/>
      <c r="BQE4" s="33"/>
      <c r="BQF4" s="33"/>
      <c r="BQG4" s="33"/>
      <c r="BQH4" s="33"/>
      <c r="BQI4" s="33"/>
      <c r="BQJ4" s="33"/>
      <c r="BQK4" s="33"/>
      <c r="BQL4" s="33"/>
      <c r="BQM4" s="33"/>
      <c r="BQN4" s="33"/>
      <c r="BQO4" s="33"/>
      <c r="BQP4" s="33"/>
      <c r="BQQ4" s="33"/>
      <c r="BQR4" s="33"/>
      <c r="BQS4" s="33"/>
      <c r="BQT4" s="33"/>
      <c r="BQU4" s="33"/>
      <c r="BQV4" s="33"/>
      <c r="BQW4" s="33"/>
      <c r="BQX4" s="33"/>
      <c r="BQY4" s="33"/>
      <c r="BQZ4" s="33"/>
      <c r="BRA4" s="33"/>
      <c r="BRB4" s="33"/>
      <c r="BRC4" s="33"/>
      <c r="BRD4" s="33"/>
      <c r="BRE4" s="33"/>
      <c r="BRF4" s="33"/>
      <c r="BRG4" s="33"/>
      <c r="BRH4" s="33"/>
      <c r="BRI4" s="33"/>
      <c r="BRJ4" s="33"/>
      <c r="BRK4" s="33"/>
      <c r="BRL4" s="33"/>
      <c r="BRM4" s="33"/>
      <c r="BRN4" s="33"/>
      <c r="BRO4" s="33"/>
      <c r="BRP4" s="33"/>
      <c r="BRQ4" s="33"/>
      <c r="BRR4" s="33"/>
      <c r="BRS4" s="33"/>
      <c r="BRT4" s="33"/>
      <c r="BRU4" s="33"/>
      <c r="BRV4" s="33"/>
      <c r="BRW4" s="33"/>
      <c r="BRX4" s="33"/>
      <c r="BRY4" s="33"/>
      <c r="BRZ4" s="33"/>
      <c r="BSA4" s="33"/>
      <c r="BSB4" s="33"/>
      <c r="BSC4" s="33"/>
      <c r="BSD4" s="33"/>
      <c r="BSE4" s="33"/>
      <c r="BSF4" s="33"/>
      <c r="BSG4" s="33"/>
      <c r="BSH4" s="33"/>
      <c r="BSI4" s="33"/>
      <c r="BSJ4" s="33"/>
      <c r="BSK4" s="33"/>
      <c r="BSL4" s="33"/>
      <c r="BSM4" s="33"/>
      <c r="BSN4" s="33"/>
      <c r="BSO4" s="33"/>
      <c r="BSP4" s="33"/>
      <c r="BSQ4" s="33"/>
      <c r="BSR4" s="33"/>
      <c r="BSS4" s="33"/>
      <c r="BST4" s="33"/>
      <c r="BSU4" s="33"/>
      <c r="BSV4" s="33"/>
      <c r="BSW4" s="33"/>
      <c r="BSX4" s="33"/>
      <c r="BSY4" s="33"/>
      <c r="BSZ4" s="33"/>
      <c r="BTA4" s="33"/>
      <c r="BTB4" s="33"/>
      <c r="BTC4" s="33"/>
      <c r="BTD4" s="33"/>
      <c r="BTE4" s="33"/>
      <c r="BTF4" s="33"/>
      <c r="BTG4" s="33"/>
      <c r="BTH4" s="33"/>
      <c r="BTI4" s="33"/>
      <c r="BTJ4" s="33"/>
      <c r="BTK4" s="33"/>
      <c r="BTL4" s="33"/>
      <c r="BTM4" s="33"/>
      <c r="BTN4" s="33"/>
      <c r="BTO4" s="33"/>
      <c r="BTP4" s="33"/>
      <c r="BTQ4" s="33"/>
      <c r="BTR4" s="33"/>
      <c r="BTS4" s="33"/>
      <c r="BTT4" s="33"/>
      <c r="BTU4" s="33"/>
      <c r="BTV4" s="33"/>
      <c r="BTW4" s="33"/>
      <c r="BTX4" s="33"/>
      <c r="BTY4" s="33"/>
      <c r="BTZ4" s="33"/>
      <c r="BUA4" s="33"/>
      <c r="BUB4" s="33"/>
      <c r="BUC4" s="33"/>
      <c r="BUD4" s="33"/>
      <c r="BUE4" s="33"/>
      <c r="BUF4" s="33"/>
      <c r="BUG4" s="33"/>
      <c r="BUH4" s="33"/>
      <c r="BUI4" s="33"/>
      <c r="BUJ4" s="33"/>
      <c r="BUK4" s="33"/>
      <c r="BUL4" s="33"/>
      <c r="BUM4" s="33"/>
      <c r="BUN4" s="33"/>
      <c r="BUO4" s="33"/>
      <c r="BUP4" s="33"/>
      <c r="BUQ4" s="33"/>
      <c r="BUR4" s="33"/>
      <c r="BUS4" s="33"/>
      <c r="BUT4" s="33"/>
      <c r="BUU4" s="33"/>
      <c r="BUV4" s="33"/>
      <c r="BUW4" s="33"/>
      <c r="BUX4" s="33"/>
      <c r="BUY4" s="33"/>
      <c r="BUZ4" s="33"/>
      <c r="BVA4" s="33"/>
      <c r="BVB4" s="33"/>
      <c r="BVC4" s="33"/>
      <c r="BVD4" s="33"/>
      <c r="BVE4" s="33"/>
      <c r="BVF4" s="33"/>
      <c r="BVG4" s="33"/>
      <c r="BVH4" s="33"/>
      <c r="BVI4" s="33"/>
      <c r="BVJ4" s="33"/>
      <c r="BVK4" s="33"/>
      <c r="BVL4" s="33"/>
      <c r="BVM4" s="33"/>
      <c r="BVN4" s="33"/>
      <c r="BVO4" s="33"/>
      <c r="BVP4" s="33"/>
      <c r="BVQ4" s="33"/>
      <c r="BVR4" s="33"/>
      <c r="BVS4" s="33"/>
      <c r="BVT4" s="33"/>
      <c r="BVU4" s="33"/>
      <c r="BVV4" s="33"/>
      <c r="BVW4" s="33"/>
      <c r="BVX4" s="33"/>
      <c r="BVY4" s="33"/>
      <c r="BVZ4" s="33"/>
      <c r="BWA4" s="33"/>
      <c r="BWB4" s="33"/>
      <c r="BWC4" s="33"/>
      <c r="BWD4" s="33"/>
      <c r="BWE4" s="33"/>
      <c r="BWF4" s="33"/>
      <c r="BWG4" s="33"/>
      <c r="BWH4" s="33"/>
      <c r="BWI4" s="33"/>
      <c r="BWJ4" s="33"/>
      <c r="BWK4" s="33"/>
      <c r="BWL4" s="33"/>
      <c r="BWM4" s="33"/>
      <c r="BWN4" s="33"/>
      <c r="BWO4" s="33"/>
      <c r="BWP4" s="33"/>
      <c r="BWQ4" s="33"/>
      <c r="BWR4" s="33"/>
      <c r="BWS4" s="33"/>
      <c r="BWT4" s="33"/>
      <c r="BWU4" s="33"/>
      <c r="BWV4" s="33"/>
      <c r="BWW4" s="33"/>
      <c r="BWX4" s="33"/>
      <c r="BWY4" s="33"/>
      <c r="BWZ4" s="33"/>
      <c r="BXA4" s="33"/>
      <c r="BXB4" s="33"/>
      <c r="BXC4" s="33"/>
      <c r="BXD4" s="33"/>
      <c r="BXE4" s="33"/>
      <c r="BXF4" s="33"/>
      <c r="BXG4" s="33"/>
      <c r="BXH4" s="33"/>
      <c r="BXI4" s="33"/>
      <c r="BXJ4" s="33"/>
      <c r="BXK4" s="33"/>
      <c r="BXL4" s="33"/>
      <c r="BXM4" s="33"/>
      <c r="BXN4" s="33"/>
      <c r="BXO4" s="33"/>
      <c r="BXP4" s="33"/>
      <c r="BXQ4" s="33"/>
      <c r="BXR4" s="33"/>
      <c r="BXS4" s="33"/>
      <c r="BXT4" s="33"/>
      <c r="BXU4" s="33"/>
      <c r="BXV4" s="33"/>
      <c r="BXW4" s="33"/>
      <c r="BXX4" s="33"/>
      <c r="BXY4" s="33"/>
      <c r="BXZ4" s="33"/>
      <c r="BYA4" s="33"/>
      <c r="BYB4" s="33"/>
      <c r="BYC4" s="33"/>
      <c r="BYD4" s="33"/>
      <c r="BYE4" s="33"/>
      <c r="BYF4" s="33"/>
      <c r="BYG4" s="33"/>
      <c r="BYH4" s="33"/>
      <c r="BYI4" s="33"/>
      <c r="BYJ4" s="33"/>
      <c r="BYK4" s="33"/>
      <c r="BYL4" s="33"/>
      <c r="BYM4" s="33"/>
      <c r="BYN4" s="33"/>
      <c r="BYO4" s="33"/>
      <c r="BYP4" s="33"/>
      <c r="BYQ4" s="33"/>
      <c r="BYR4" s="33"/>
      <c r="BYS4" s="33"/>
      <c r="BYT4" s="33"/>
      <c r="BYU4" s="33"/>
      <c r="BYV4" s="33"/>
      <c r="BYW4" s="33"/>
      <c r="BYX4" s="33"/>
      <c r="BYY4" s="33"/>
      <c r="BYZ4" s="33"/>
      <c r="BZA4" s="33"/>
      <c r="BZB4" s="33"/>
      <c r="BZC4" s="33"/>
      <c r="BZD4" s="33"/>
      <c r="BZE4" s="33"/>
      <c r="BZF4" s="33"/>
      <c r="BZG4" s="33"/>
      <c r="BZH4" s="33"/>
      <c r="BZI4" s="33"/>
      <c r="BZJ4" s="33"/>
      <c r="BZK4" s="33"/>
      <c r="BZL4" s="33"/>
      <c r="BZM4" s="33"/>
      <c r="BZN4" s="33"/>
      <c r="BZO4" s="33"/>
      <c r="BZP4" s="33"/>
      <c r="BZQ4" s="33"/>
      <c r="BZR4" s="33"/>
      <c r="BZS4" s="33"/>
      <c r="BZT4" s="33"/>
      <c r="BZU4" s="33"/>
      <c r="BZV4" s="33"/>
      <c r="BZW4" s="33"/>
      <c r="BZX4" s="33"/>
      <c r="BZY4" s="33"/>
      <c r="BZZ4" s="33"/>
      <c r="CAA4" s="33"/>
      <c r="CAB4" s="33"/>
      <c r="CAC4" s="33"/>
      <c r="CAD4" s="33"/>
      <c r="CAE4" s="33"/>
      <c r="CAF4" s="33"/>
      <c r="CAG4" s="33"/>
      <c r="CAH4" s="33"/>
      <c r="CAI4" s="33"/>
      <c r="CAJ4" s="33"/>
      <c r="CAK4" s="33"/>
      <c r="CAL4" s="33"/>
      <c r="CAM4" s="33"/>
      <c r="CAN4" s="33"/>
      <c r="CAO4" s="33"/>
      <c r="CAP4" s="33"/>
      <c r="CAQ4" s="33"/>
      <c r="CAR4" s="33"/>
      <c r="CAS4" s="33"/>
      <c r="CAT4" s="33"/>
      <c r="CAU4" s="33"/>
      <c r="CAV4" s="33"/>
      <c r="CAW4" s="33"/>
      <c r="CAX4" s="33"/>
      <c r="CAY4" s="33"/>
      <c r="CAZ4" s="33"/>
      <c r="CBA4" s="33"/>
      <c r="CBB4" s="33"/>
      <c r="CBC4" s="33"/>
      <c r="CBD4" s="33"/>
      <c r="CBE4" s="33"/>
      <c r="CBF4" s="33"/>
      <c r="CBG4" s="33"/>
      <c r="CBH4" s="33"/>
      <c r="CBI4" s="33"/>
      <c r="CBJ4" s="33"/>
      <c r="CBK4" s="33"/>
      <c r="CBL4" s="33"/>
      <c r="CBM4" s="33"/>
      <c r="CBN4" s="33"/>
      <c r="CBO4" s="33"/>
      <c r="CBP4" s="33"/>
      <c r="CBQ4" s="33"/>
      <c r="CBR4" s="33"/>
      <c r="CBS4" s="33"/>
      <c r="CBT4" s="33"/>
      <c r="CBU4" s="33"/>
      <c r="CBV4" s="33"/>
      <c r="CBW4" s="33"/>
      <c r="CBX4" s="33"/>
      <c r="CBY4" s="33"/>
      <c r="CBZ4" s="33"/>
      <c r="CCA4" s="33"/>
      <c r="CCB4" s="33"/>
      <c r="CCC4" s="33"/>
      <c r="CCD4" s="33"/>
      <c r="CCE4" s="33"/>
      <c r="CCF4" s="33"/>
      <c r="CCG4" s="33"/>
      <c r="CCH4" s="33"/>
      <c r="CCI4" s="33"/>
      <c r="CCJ4" s="33"/>
      <c r="CCK4" s="33"/>
      <c r="CCL4" s="33"/>
      <c r="CCM4" s="33"/>
      <c r="CCN4" s="33"/>
      <c r="CCO4" s="33"/>
      <c r="CCP4" s="33"/>
      <c r="CCQ4" s="33"/>
      <c r="CCR4" s="33"/>
      <c r="CCS4" s="33"/>
      <c r="CCT4" s="33"/>
      <c r="CCU4" s="33"/>
      <c r="CCV4" s="33"/>
      <c r="CCW4" s="33"/>
      <c r="CCX4" s="33"/>
      <c r="CCY4" s="33"/>
      <c r="CCZ4" s="33"/>
      <c r="CDA4" s="33"/>
      <c r="CDB4" s="33"/>
      <c r="CDC4" s="33"/>
      <c r="CDD4" s="33"/>
      <c r="CDE4" s="33"/>
      <c r="CDF4" s="33"/>
      <c r="CDG4" s="33"/>
      <c r="CDH4" s="33"/>
      <c r="CDI4" s="33"/>
      <c r="CDJ4" s="33"/>
      <c r="CDK4" s="33"/>
      <c r="CDL4" s="33"/>
      <c r="CDM4" s="33"/>
      <c r="CDN4" s="33"/>
      <c r="CDO4" s="33"/>
      <c r="CDP4" s="33"/>
      <c r="CDQ4" s="33"/>
      <c r="CDR4" s="33"/>
      <c r="CDS4" s="33"/>
      <c r="CDT4" s="33"/>
      <c r="CDU4" s="33"/>
      <c r="CDV4" s="33"/>
      <c r="CDW4" s="33"/>
      <c r="CDX4" s="33"/>
      <c r="CDY4" s="33"/>
      <c r="CDZ4" s="33"/>
      <c r="CEA4" s="33"/>
      <c r="CEB4" s="33"/>
      <c r="CEC4" s="33"/>
      <c r="CED4" s="33"/>
      <c r="CEE4" s="33"/>
      <c r="CEF4" s="33"/>
      <c r="CEG4" s="33"/>
      <c r="CEH4" s="33"/>
      <c r="CEI4" s="33"/>
      <c r="CEJ4" s="33"/>
      <c r="CEK4" s="33"/>
      <c r="CEL4" s="33"/>
      <c r="CEM4" s="33"/>
      <c r="CEN4" s="33"/>
      <c r="CEO4" s="33"/>
      <c r="CEP4" s="33"/>
      <c r="CEQ4" s="33"/>
      <c r="CER4" s="33"/>
      <c r="CES4" s="33"/>
      <c r="CET4" s="33"/>
      <c r="CEU4" s="33"/>
      <c r="CEV4" s="33"/>
      <c r="CEW4" s="33"/>
      <c r="CEX4" s="33"/>
      <c r="CEY4" s="33"/>
      <c r="CEZ4" s="33"/>
      <c r="CFA4" s="33"/>
      <c r="CFB4" s="33"/>
      <c r="CFC4" s="33"/>
      <c r="CFD4" s="33"/>
      <c r="CFE4" s="33"/>
      <c r="CFF4" s="33"/>
      <c r="CFG4" s="33"/>
      <c r="CFH4" s="33"/>
      <c r="CFI4" s="33"/>
      <c r="CFJ4" s="33"/>
      <c r="CFK4" s="33"/>
      <c r="CFL4" s="33"/>
      <c r="CFM4" s="33"/>
      <c r="CFN4" s="33"/>
      <c r="CFO4" s="33"/>
      <c r="CFP4" s="33"/>
      <c r="CFQ4" s="33"/>
      <c r="CFR4" s="33"/>
      <c r="CFS4" s="33"/>
      <c r="CFT4" s="33"/>
      <c r="CFU4" s="33"/>
      <c r="CFV4" s="33"/>
      <c r="CFW4" s="33"/>
      <c r="CFX4" s="33"/>
      <c r="CFY4" s="33"/>
      <c r="CFZ4" s="33"/>
      <c r="CGA4" s="33"/>
      <c r="CGB4" s="33"/>
      <c r="CGC4" s="33"/>
      <c r="CGD4" s="33"/>
      <c r="CGE4" s="33"/>
      <c r="CGF4" s="33"/>
      <c r="CGG4" s="33"/>
      <c r="CGH4" s="33"/>
      <c r="CGI4" s="33"/>
      <c r="CGJ4" s="33"/>
      <c r="CGK4" s="33"/>
      <c r="CGL4" s="33"/>
      <c r="CGM4" s="33"/>
      <c r="CGN4" s="33"/>
      <c r="CGO4" s="33"/>
      <c r="CGP4" s="33"/>
      <c r="CGQ4" s="33"/>
      <c r="CGR4" s="33"/>
      <c r="CGS4" s="33"/>
      <c r="CGT4" s="33"/>
      <c r="CGU4" s="33"/>
      <c r="CGV4" s="33"/>
      <c r="CGW4" s="33"/>
      <c r="CGX4" s="33"/>
      <c r="CGY4" s="33"/>
      <c r="CGZ4" s="33"/>
      <c r="CHA4" s="33"/>
      <c r="CHB4" s="33"/>
      <c r="CHC4" s="33"/>
      <c r="CHD4" s="33"/>
      <c r="CHE4" s="33"/>
      <c r="CHF4" s="33"/>
      <c r="CHG4" s="33"/>
      <c r="CHH4" s="33"/>
      <c r="CHI4" s="33"/>
      <c r="CHJ4" s="33"/>
      <c r="CHK4" s="33"/>
      <c r="CHL4" s="33"/>
      <c r="CHM4" s="33"/>
      <c r="CHN4" s="33"/>
      <c r="CHO4" s="33"/>
      <c r="CHP4" s="33"/>
      <c r="CHQ4" s="33"/>
      <c r="CHR4" s="33"/>
      <c r="CHS4" s="33"/>
      <c r="CHT4" s="33"/>
      <c r="CHU4" s="33"/>
      <c r="CHV4" s="33"/>
      <c r="CHW4" s="33"/>
      <c r="CHX4" s="33"/>
      <c r="CHY4" s="33"/>
      <c r="CHZ4" s="33"/>
      <c r="CIA4" s="33"/>
      <c r="CIB4" s="33"/>
      <c r="CIC4" s="33"/>
      <c r="CID4" s="33"/>
      <c r="CIE4" s="33"/>
      <c r="CIF4" s="33"/>
      <c r="CIG4" s="33"/>
      <c r="CIH4" s="33"/>
      <c r="CII4" s="33"/>
      <c r="CIJ4" s="33"/>
      <c r="CIK4" s="33"/>
      <c r="CIL4" s="33"/>
      <c r="CIM4" s="33"/>
      <c r="CIN4" s="33"/>
      <c r="CIO4" s="33"/>
      <c r="CIP4" s="33"/>
      <c r="CIQ4" s="33"/>
      <c r="CIR4" s="33"/>
      <c r="CIS4" s="33"/>
      <c r="CIT4" s="33"/>
      <c r="CIU4" s="33"/>
      <c r="CIV4" s="33"/>
      <c r="CIW4" s="33"/>
      <c r="CIX4" s="33"/>
      <c r="CIY4" s="33"/>
      <c r="CIZ4" s="33"/>
      <c r="CJA4" s="33"/>
      <c r="CJB4" s="33"/>
      <c r="CJC4" s="33"/>
      <c r="CJD4" s="33"/>
      <c r="CJE4" s="33"/>
      <c r="CJF4" s="33"/>
      <c r="CJG4" s="33"/>
      <c r="CJH4" s="33"/>
      <c r="CJI4" s="33"/>
      <c r="CJJ4" s="33"/>
      <c r="CJK4" s="33"/>
      <c r="CJL4" s="33"/>
      <c r="CJM4" s="33"/>
      <c r="CJN4" s="33"/>
      <c r="CJO4" s="33"/>
      <c r="CJP4" s="33"/>
      <c r="CJQ4" s="33"/>
      <c r="CJR4" s="33"/>
      <c r="CJS4" s="33"/>
      <c r="CJT4" s="33"/>
      <c r="CJU4" s="33"/>
      <c r="CJV4" s="33"/>
      <c r="CJW4" s="33"/>
      <c r="CJX4" s="33"/>
      <c r="CJY4" s="33"/>
      <c r="CJZ4" s="33"/>
      <c r="CKA4" s="33"/>
      <c r="CKB4" s="33"/>
      <c r="CKC4" s="33"/>
      <c r="CKD4" s="33"/>
      <c r="CKE4" s="33"/>
      <c r="CKF4" s="33"/>
      <c r="CKG4" s="33"/>
      <c r="CKH4" s="33"/>
      <c r="CKI4" s="33"/>
      <c r="CKJ4" s="33"/>
      <c r="CKK4" s="33"/>
      <c r="CKL4" s="33"/>
      <c r="CKM4" s="33"/>
      <c r="CKN4" s="33"/>
      <c r="CKO4" s="33"/>
      <c r="CKP4" s="33"/>
      <c r="CKQ4" s="33"/>
      <c r="CKR4" s="33"/>
      <c r="CKS4" s="33"/>
      <c r="CKT4" s="33"/>
      <c r="CKU4" s="33"/>
      <c r="CKV4" s="33"/>
      <c r="CKW4" s="33"/>
      <c r="CKX4" s="33"/>
      <c r="CKY4" s="33"/>
      <c r="CKZ4" s="33"/>
      <c r="CLA4" s="33"/>
      <c r="CLB4" s="33"/>
      <c r="CLC4" s="33"/>
      <c r="CLD4" s="33"/>
      <c r="CLE4" s="33"/>
      <c r="CLF4" s="33"/>
      <c r="CLG4" s="33"/>
      <c r="CLH4" s="33"/>
      <c r="CLI4" s="33"/>
      <c r="CLJ4" s="33"/>
      <c r="CLK4" s="33"/>
      <c r="CLL4" s="33"/>
      <c r="CLM4" s="33"/>
      <c r="CLN4" s="33"/>
      <c r="CLO4" s="33"/>
      <c r="CLP4" s="33"/>
      <c r="CLQ4" s="33"/>
      <c r="CLR4" s="33"/>
      <c r="CLS4" s="33"/>
      <c r="CLT4" s="33"/>
      <c r="CLU4" s="33"/>
      <c r="CLV4" s="33"/>
      <c r="CLW4" s="33"/>
      <c r="CLX4" s="33"/>
      <c r="CLY4" s="33"/>
      <c r="CLZ4" s="33"/>
      <c r="CMA4" s="33"/>
      <c r="CMB4" s="33"/>
      <c r="CMC4" s="33"/>
      <c r="CMD4" s="33"/>
      <c r="CME4" s="33"/>
      <c r="CMF4" s="33"/>
      <c r="CMG4" s="33"/>
      <c r="CMH4" s="33"/>
      <c r="CMI4" s="33"/>
      <c r="CMJ4" s="33"/>
      <c r="CMK4" s="33"/>
      <c r="CML4" s="33"/>
      <c r="CMM4" s="33"/>
      <c r="CMN4" s="33"/>
      <c r="CMO4" s="33"/>
      <c r="CMP4" s="33"/>
      <c r="CMQ4" s="33"/>
      <c r="CMR4" s="33"/>
      <c r="CMS4" s="33"/>
      <c r="CMT4" s="33"/>
      <c r="CMU4" s="33"/>
      <c r="CMV4" s="33"/>
      <c r="CMW4" s="33"/>
      <c r="CMX4" s="33"/>
      <c r="CMY4" s="33"/>
      <c r="CMZ4" s="33"/>
      <c r="CNA4" s="33"/>
      <c r="CNB4" s="33"/>
      <c r="CNC4" s="33"/>
      <c r="CND4" s="33"/>
      <c r="CNE4" s="33"/>
      <c r="CNF4" s="33"/>
      <c r="CNG4" s="33"/>
      <c r="CNH4" s="33"/>
      <c r="CNI4" s="33"/>
      <c r="CNJ4" s="33"/>
      <c r="CNK4" s="33"/>
      <c r="CNL4" s="33"/>
      <c r="CNM4" s="33"/>
      <c r="CNN4" s="33"/>
      <c r="CNO4" s="33"/>
      <c r="CNP4" s="33"/>
      <c r="CNQ4" s="33"/>
      <c r="CNR4" s="33"/>
      <c r="CNS4" s="33"/>
      <c r="CNT4" s="33"/>
      <c r="CNU4" s="33"/>
      <c r="CNV4" s="33"/>
      <c r="CNW4" s="33"/>
      <c r="CNX4" s="33"/>
      <c r="CNY4" s="33"/>
      <c r="CNZ4" s="33"/>
      <c r="COA4" s="33"/>
      <c r="COB4" s="33"/>
      <c r="COC4" s="33"/>
      <c r="COD4" s="33"/>
      <c r="COE4" s="33"/>
      <c r="COF4" s="33"/>
      <c r="COG4" s="33"/>
      <c r="COH4" s="33"/>
      <c r="COI4" s="33"/>
      <c r="COJ4" s="33"/>
      <c r="COK4" s="33"/>
      <c r="COL4" s="33"/>
      <c r="COM4" s="33"/>
      <c r="CON4" s="33"/>
      <c r="COO4" s="33"/>
      <c r="COP4" s="33"/>
      <c r="COQ4" s="33"/>
      <c r="COR4" s="33"/>
      <c r="COS4" s="33"/>
      <c r="COT4" s="33"/>
      <c r="COU4" s="33"/>
      <c r="COV4" s="33"/>
      <c r="COW4" s="33"/>
      <c r="COX4" s="33"/>
      <c r="COY4" s="33"/>
      <c r="COZ4" s="33"/>
      <c r="CPA4" s="33"/>
      <c r="CPB4" s="33"/>
      <c r="CPC4" s="33"/>
      <c r="CPD4" s="33"/>
      <c r="CPE4" s="33"/>
      <c r="CPF4" s="33"/>
      <c r="CPG4" s="33"/>
      <c r="CPH4" s="33"/>
      <c r="CPI4" s="33"/>
      <c r="CPJ4" s="33"/>
      <c r="CPK4" s="33"/>
      <c r="CPL4" s="33"/>
      <c r="CPM4" s="33"/>
      <c r="CPN4" s="33"/>
      <c r="CPO4" s="33"/>
      <c r="CPP4" s="33"/>
      <c r="CPQ4" s="33"/>
      <c r="CPR4" s="33"/>
      <c r="CPS4" s="33"/>
      <c r="CPT4" s="33"/>
      <c r="CPU4" s="33"/>
      <c r="CPV4" s="33"/>
      <c r="CPW4" s="33"/>
      <c r="CPX4" s="33"/>
      <c r="CPY4" s="33"/>
      <c r="CPZ4" s="33"/>
      <c r="CQA4" s="33"/>
      <c r="CQB4" s="33"/>
      <c r="CQC4" s="33"/>
      <c r="CQD4" s="33"/>
      <c r="CQE4" s="33"/>
      <c r="CQF4" s="33"/>
      <c r="CQG4" s="33"/>
      <c r="CQH4" s="33"/>
      <c r="CQI4" s="33"/>
      <c r="CQJ4" s="33"/>
      <c r="CQK4" s="33"/>
      <c r="CQL4" s="33"/>
      <c r="CQM4" s="33"/>
      <c r="CQN4" s="33"/>
      <c r="CQO4" s="33"/>
      <c r="CQP4" s="33"/>
      <c r="CQQ4" s="33"/>
      <c r="CQR4" s="33"/>
      <c r="CQS4" s="33"/>
      <c r="CQT4" s="33"/>
      <c r="CQU4" s="33"/>
      <c r="CQV4" s="33"/>
      <c r="CQW4" s="33"/>
      <c r="CQX4" s="33"/>
      <c r="CQY4" s="33"/>
      <c r="CQZ4" s="33"/>
      <c r="CRA4" s="33"/>
      <c r="CRB4" s="33"/>
      <c r="CRC4" s="33"/>
      <c r="CRD4" s="33"/>
      <c r="CRE4" s="33"/>
      <c r="CRF4" s="33"/>
      <c r="CRG4" s="33"/>
      <c r="CRH4" s="33"/>
      <c r="CRI4" s="33"/>
      <c r="CRJ4" s="33"/>
      <c r="CRK4" s="33"/>
      <c r="CRL4" s="33"/>
      <c r="CRM4" s="33"/>
      <c r="CRN4" s="33"/>
      <c r="CRO4" s="33"/>
      <c r="CRP4" s="33"/>
      <c r="CRQ4" s="33"/>
      <c r="CRR4" s="33"/>
      <c r="CRS4" s="33"/>
      <c r="CRT4" s="33"/>
      <c r="CRU4" s="33"/>
      <c r="CRV4" s="33"/>
      <c r="CRW4" s="33"/>
      <c r="CRX4" s="33"/>
      <c r="CRY4" s="33"/>
      <c r="CRZ4" s="33"/>
      <c r="CSA4" s="33"/>
      <c r="CSB4" s="33"/>
      <c r="CSC4" s="33"/>
      <c r="CSD4" s="33"/>
      <c r="CSE4" s="33"/>
      <c r="CSF4" s="33"/>
      <c r="CSG4" s="33"/>
      <c r="CSH4" s="33"/>
      <c r="CSI4" s="33"/>
      <c r="CSJ4" s="33"/>
      <c r="CSK4" s="33"/>
      <c r="CSL4" s="33"/>
      <c r="CSM4" s="33"/>
      <c r="CSN4" s="33"/>
      <c r="CSO4" s="33"/>
      <c r="CSP4" s="33"/>
      <c r="CSQ4" s="33"/>
      <c r="CSR4" s="33"/>
      <c r="CSS4" s="33"/>
      <c r="CST4" s="33"/>
      <c r="CSU4" s="33"/>
      <c r="CSV4" s="33"/>
      <c r="CSW4" s="33"/>
      <c r="CSX4" s="33"/>
      <c r="CSY4" s="33"/>
      <c r="CSZ4" s="33"/>
      <c r="CTA4" s="33"/>
      <c r="CTB4" s="33"/>
      <c r="CTC4" s="33"/>
      <c r="CTD4" s="33"/>
      <c r="CTE4" s="33"/>
      <c r="CTF4" s="33"/>
      <c r="CTG4" s="33"/>
      <c r="CTH4" s="33"/>
      <c r="CTI4" s="33"/>
      <c r="CTJ4" s="33"/>
      <c r="CTK4" s="33"/>
      <c r="CTL4" s="33"/>
      <c r="CTM4" s="33"/>
      <c r="CTN4" s="33"/>
      <c r="CTO4" s="33"/>
      <c r="CTP4" s="33"/>
      <c r="CTQ4" s="33"/>
      <c r="CTR4" s="33"/>
      <c r="CTS4" s="33"/>
      <c r="CTT4" s="33"/>
      <c r="CTU4" s="33"/>
      <c r="CTV4" s="33"/>
      <c r="CTW4" s="33"/>
      <c r="CTX4" s="33"/>
      <c r="CTY4" s="33"/>
      <c r="CTZ4" s="33"/>
      <c r="CUA4" s="33"/>
      <c r="CUB4" s="33"/>
      <c r="CUC4" s="33"/>
      <c r="CUD4" s="33"/>
      <c r="CUE4" s="33"/>
      <c r="CUF4" s="33"/>
      <c r="CUG4" s="33"/>
      <c r="CUH4" s="33"/>
      <c r="CUI4" s="33"/>
      <c r="CUJ4" s="33"/>
      <c r="CUK4" s="33"/>
      <c r="CUL4" s="33"/>
      <c r="CUM4" s="33"/>
      <c r="CUN4" s="33"/>
      <c r="CUO4" s="33"/>
      <c r="CUP4" s="33"/>
      <c r="CUQ4" s="33"/>
      <c r="CUR4" s="33"/>
      <c r="CUS4" s="33"/>
      <c r="CUT4" s="33"/>
      <c r="CUU4" s="33"/>
      <c r="CUV4" s="33"/>
      <c r="CUW4" s="33"/>
      <c r="CUX4" s="33"/>
      <c r="CUY4" s="33"/>
      <c r="CUZ4" s="33"/>
      <c r="CVA4" s="33"/>
      <c r="CVB4" s="33"/>
      <c r="CVC4" s="33"/>
      <c r="CVD4" s="33"/>
      <c r="CVE4" s="33"/>
      <c r="CVF4" s="33"/>
      <c r="CVG4" s="33"/>
      <c r="CVH4" s="33"/>
      <c r="CVI4" s="33"/>
      <c r="CVJ4" s="33"/>
      <c r="CVK4" s="33"/>
      <c r="CVL4" s="33"/>
      <c r="CVM4" s="33"/>
      <c r="CVN4" s="33"/>
      <c r="CVO4" s="33"/>
      <c r="CVP4" s="33"/>
      <c r="CVQ4" s="33"/>
      <c r="CVR4" s="33"/>
      <c r="CVS4" s="33"/>
      <c r="CVT4" s="33"/>
      <c r="CVU4" s="33"/>
      <c r="CVV4" s="33"/>
      <c r="CVW4" s="33"/>
      <c r="CVX4" s="33"/>
      <c r="CVY4" s="33"/>
      <c r="CVZ4" s="33"/>
      <c r="CWA4" s="33"/>
      <c r="CWB4" s="33"/>
      <c r="CWC4" s="33"/>
      <c r="CWD4" s="33"/>
      <c r="CWE4" s="33"/>
      <c r="CWF4" s="33"/>
      <c r="CWG4" s="33"/>
      <c r="CWH4" s="33"/>
      <c r="CWI4" s="33"/>
      <c r="CWJ4" s="33"/>
      <c r="CWK4" s="33"/>
      <c r="CWL4" s="33"/>
      <c r="CWM4" s="33"/>
      <c r="CWN4" s="33"/>
      <c r="CWO4" s="33"/>
      <c r="CWP4" s="33"/>
      <c r="CWQ4" s="33"/>
      <c r="CWR4" s="33"/>
      <c r="CWS4" s="33"/>
      <c r="CWT4" s="33"/>
      <c r="CWU4" s="33"/>
      <c r="CWV4" s="33"/>
      <c r="CWW4" s="33"/>
      <c r="CWX4" s="33"/>
      <c r="CWY4" s="33"/>
      <c r="CWZ4" s="33"/>
      <c r="CXA4" s="33"/>
      <c r="CXB4" s="33"/>
      <c r="CXC4" s="33"/>
      <c r="CXD4" s="33"/>
      <c r="CXE4" s="33"/>
      <c r="CXF4" s="33"/>
      <c r="CXG4" s="33"/>
      <c r="CXH4" s="33"/>
      <c r="CXI4" s="33"/>
      <c r="CXJ4" s="33"/>
      <c r="CXK4" s="33"/>
      <c r="CXL4" s="33"/>
      <c r="CXM4" s="33"/>
      <c r="CXN4" s="33"/>
      <c r="CXO4" s="33"/>
      <c r="CXP4" s="33"/>
      <c r="CXQ4" s="33"/>
      <c r="CXR4" s="33"/>
      <c r="CXS4" s="33"/>
      <c r="CXT4" s="33"/>
      <c r="CXU4" s="33"/>
      <c r="CXV4" s="33"/>
      <c r="CXW4" s="33"/>
      <c r="CXX4" s="33"/>
      <c r="CXY4" s="33"/>
      <c r="CXZ4" s="33"/>
      <c r="CYA4" s="33"/>
      <c r="CYB4" s="33"/>
      <c r="CYC4" s="33"/>
      <c r="CYD4" s="33"/>
      <c r="CYE4" s="33"/>
      <c r="CYF4" s="33"/>
      <c r="CYG4" s="33"/>
      <c r="CYH4" s="33"/>
      <c r="CYI4" s="33"/>
      <c r="CYJ4" s="33"/>
      <c r="CYK4" s="33"/>
      <c r="CYL4" s="33"/>
      <c r="CYM4" s="33"/>
      <c r="CYN4" s="33"/>
      <c r="CYO4" s="33"/>
      <c r="CYP4" s="33"/>
      <c r="CYQ4" s="33"/>
      <c r="CYR4" s="33"/>
      <c r="CYS4" s="33"/>
      <c r="CYT4" s="33"/>
      <c r="CYU4" s="33"/>
      <c r="CYV4" s="33"/>
      <c r="CYW4" s="33"/>
      <c r="CYX4" s="33"/>
      <c r="CYY4" s="33"/>
      <c r="CYZ4" s="33"/>
      <c r="CZA4" s="33"/>
      <c r="CZB4" s="33"/>
      <c r="CZC4" s="33"/>
      <c r="CZD4" s="33"/>
      <c r="CZE4" s="33"/>
      <c r="CZF4" s="33"/>
      <c r="CZG4" s="33"/>
      <c r="CZH4" s="33"/>
      <c r="CZI4" s="33"/>
      <c r="CZJ4" s="33"/>
      <c r="CZK4" s="33"/>
      <c r="CZL4" s="33"/>
      <c r="CZM4" s="33"/>
      <c r="CZN4" s="33"/>
      <c r="CZO4" s="33"/>
      <c r="CZP4" s="33"/>
      <c r="CZQ4" s="33"/>
      <c r="CZR4" s="33"/>
      <c r="CZS4" s="33"/>
      <c r="CZT4" s="33"/>
      <c r="CZU4" s="33"/>
      <c r="CZV4" s="33"/>
      <c r="CZW4" s="33"/>
      <c r="CZX4" s="33"/>
      <c r="CZY4" s="33"/>
      <c r="CZZ4" s="33"/>
      <c r="DAA4" s="33"/>
      <c r="DAB4" s="33"/>
      <c r="DAC4" s="33"/>
      <c r="DAD4" s="33"/>
      <c r="DAE4" s="33"/>
      <c r="DAF4" s="33"/>
      <c r="DAG4" s="33"/>
      <c r="DAH4" s="33"/>
      <c r="DAI4" s="33"/>
      <c r="DAJ4" s="33"/>
      <c r="DAK4" s="33"/>
      <c r="DAL4" s="33"/>
      <c r="DAM4" s="33"/>
      <c r="DAN4" s="33"/>
      <c r="DAO4" s="33"/>
      <c r="DAP4" s="33"/>
      <c r="DAQ4" s="33"/>
      <c r="DAR4" s="33"/>
      <c r="DAS4" s="33"/>
      <c r="DAT4" s="33"/>
      <c r="DAU4" s="33"/>
      <c r="DAV4" s="33"/>
      <c r="DAW4" s="33"/>
      <c r="DAX4" s="33"/>
      <c r="DAY4" s="33"/>
      <c r="DAZ4" s="33"/>
      <c r="DBA4" s="33"/>
      <c r="DBB4" s="33"/>
      <c r="DBC4" s="33"/>
      <c r="DBD4" s="33"/>
      <c r="DBE4" s="33"/>
      <c r="DBF4" s="33"/>
      <c r="DBG4" s="33"/>
      <c r="DBH4" s="33"/>
      <c r="DBI4" s="33"/>
      <c r="DBJ4" s="33"/>
      <c r="DBK4" s="33"/>
      <c r="DBL4" s="33"/>
      <c r="DBM4" s="33"/>
      <c r="DBN4" s="33"/>
      <c r="DBO4" s="33"/>
      <c r="DBP4" s="33"/>
      <c r="DBQ4" s="33"/>
      <c r="DBR4" s="33"/>
      <c r="DBS4" s="33"/>
      <c r="DBT4" s="33"/>
      <c r="DBU4" s="33"/>
      <c r="DBV4" s="33"/>
      <c r="DBW4" s="33"/>
      <c r="DBX4" s="33"/>
      <c r="DBY4" s="33"/>
      <c r="DBZ4" s="33"/>
      <c r="DCA4" s="33"/>
      <c r="DCB4" s="33"/>
      <c r="DCC4" s="33"/>
      <c r="DCD4" s="33"/>
      <c r="DCE4" s="33"/>
      <c r="DCF4" s="33"/>
      <c r="DCG4" s="33"/>
      <c r="DCH4" s="33"/>
      <c r="DCI4" s="33"/>
      <c r="DCJ4" s="33"/>
      <c r="DCK4" s="33"/>
      <c r="DCL4" s="33"/>
      <c r="DCM4" s="33"/>
      <c r="DCN4" s="33"/>
      <c r="DCO4" s="33"/>
      <c r="DCP4" s="33"/>
      <c r="DCQ4" s="33"/>
      <c r="DCR4" s="33"/>
      <c r="DCS4" s="33"/>
      <c r="DCT4" s="33"/>
      <c r="DCU4" s="33"/>
      <c r="DCV4" s="33"/>
      <c r="DCW4" s="33"/>
      <c r="DCX4" s="33"/>
      <c r="DCY4" s="33"/>
      <c r="DCZ4" s="33"/>
      <c r="DDA4" s="33"/>
      <c r="DDB4" s="33"/>
      <c r="DDC4" s="33"/>
      <c r="DDD4" s="33"/>
      <c r="DDE4" s="33"/>
      <c r="DDF4" s="33"/>
      <c r="DDG4" s="33"/>
      <c r="DDH4" s="33"/>
      <c r="DDI4" s="33"/>
      <c r="DDJ4" s="33"/>
      <c r="DDK4" s="33"/>
      <c r="DDL4" s="33"/>
      <c r="DDM4" s="33"/>
      <c r="DDN4" s="33"/>
      <c r="DDO4" s="33"/>
      <c r="DDP4" s="33"/>
      <c r="DDQ4" s="33"/>
      <c r="DDR4" s="33"/>
      <c r="DDS4" s="33"/>
      <c r="DDT4" s="33"/>
      <c r="DDU4" s="33"/>
      <c r="DDV4" s="33"/>
      <c r="DDW4" s="33"/>
      <c r="DDX4" s="33"/>
      <c r="DDY4" s="33"/>
      <c r="DDZ4" s="33"/>
      <c r="DEA4" s="33"/>
      <c r="DEB4" s="33"/>
      <c r="DEC4" s="33"/>
      <c r="DED4" s="33"/>
      <c r="DEE4" s="33"/>
      <c r="DEF4" s="33"/>
      <c r="DEG4" s="33"/>
      <c r="DEH4" s="33"/>
      <c r="DEI4" s="33"/>
      <c r="DEJ4" s="33"/>
      <c r="DEK4" s="33"/>
      <c r="DEL4" s="33"/>
      <c r="DEM4" s="33"/>
      <c r="DEN4" s="33"/>
      <c r="DEO4" s="33"/>
      <c r="DEP4" s="33"/>
      <c r="DEQ4" s="33"/>
      <c r="DER4" s="33"/>
      <c r="DES4" s="33"/>
      <c r="DET4" s="33"/>
      <c r="DEU4" s="33"/>
      <c r="DEV4" s="33"/>
      <c r="DEW4" s="33"/>
      <c r="DEX4" s="33"/>
      <c r="DEY4" s="33"/>
      <c r="DEZ4" s="33"/>
      <c r="DFA4" s="33"/>
      <c r="DFB4" s="33"/>
      <c r="DFC4" s="33"/>
      <c r="DFD4" s="33"/>
      <c r="DFE4" s="33"/>
      <c r="DFF4" s="33"/>
      <c r="DFG4" s="33"/>
      <c r="DFH4" s="33"/>
      <c r="DFI4" s="33"/>
      <c r="DFJ4" s="33"/>
      <c r="DFK4" s="33"/>
      <c r="DFL4" s="33"/>
      <c r="DFM4" s="33"/>
      <c r="DFN4" s="33"/>
      <c r="DFO4" s="33"/>
      <c r="DFP4" s="33"/>
      <c r="DFQ4" s="33"/>
      <c r="DFR4" s="33"/>
      <c r="DFS4" s="33"/>
      <c r="DFT4" s="33"/>
      <c r="DFU4" s="33"/>
      <c r="DFV4" s="33"/>
      <c r="DFW4" s="33"/>
      <c r="DFX4" s="33"/>
      <c r="DFY4" s="33"/>
      <c r="DFZ4" s="33"/>
      <c r="DGA4" s="33"/>
      <c r="DGB4" s="33"/>
      <c r="DGC4" s="33"/>
      <c r="DGD4" s="33"/>
      <c r="DGE4" s="33"/>
      <c r="DGF4" s="33"/>
      <c r="DGG4" s="33"/>
      <c r="DGH4" s="33"/>
      <c r="DGI4" s="33"/>
      <c r="DGJ4" s="33"/>
      <c r="DGK4" s="33"/>
      <c r="DGL4" s="33"/>
      <c r="DGM4" s="33"/>
      <c r="DGN4" s="33"/>
      <c r="DGO4" s="33"/>
      <c r="DGP4" s="33"/>
      <c r="DGQ4" s="33"/>
      <c r="DGR4" s="33"/>
      <c r="DGS4" s="33"/>
      <c r="DGT4" s="33"/>
      <c r="DGU4" s="33"/>
      <c r="DGV4" s="33"/>
      <c r="DGW4" s="33"/>
      <c r="DGX4" s="33"/>
      <c r="DGY4" s="33"/>
      <c r="DGZ4" s="33"/>
      <c r="DHA4" s="33"/>
      <c r="DHB4" s="33"/>
      <c r="DHC4" s="33"/>
      <c r="DHD4" s="33"/>
      <c r="DHE4" s="33"/>
      <c r="DHF4" s="33"/>
      <c r="DHG4" s="33"/>
      <c r="DHH4" s="33"/>
      <c r="DHI4" s="33"/>
      <c r="DHJ4" s="33"/>
      <c r="DHK4" s="33"/>
      <c r="DHL4" s="33"/>
      <c r="DHM4" s="33"/>
      <c r="DHN4" s="33"/>
      <c r="DHO4" s="33"/>
      <c r="DHP4" s="33"/>
      <c r="DHQ4" s="33"/>
      <c r="DHR4" s="33"/>
      <c r="DHS4" s="33"/>
      <c r="DHT4" s="33"/>
      <c r="DHU4" s="33"/>
      <c r="DHV4" s="33"/>
      <c r="DHW4" s="33"/>
      <c r="DHX4" s="33"/>
      <c r="DHY4" s="33"/>
      <c r="DHZ4" s="33"/>
      <c r="DIA4" s="33"/>
      <c r="DIB4" s="33"/>
      <c r="DIC4" s="33"/>
      <c r="DID4" s="33"/>
      <c r="DIE4" s="33"/>
      <c r="DIF4" s="33"/>
      <c r="DIG4" s="33"/>
      <c r="DIH4" s="33"/>
      <c r="DII4" s="33"/>
      <c r="DIJ4" s="33"/>
      <c r="DIK4" s="33"/>
      <c r="DIL4" s="33"/>
      <c r="DIM4" s="33"/>
      <c r="DIN4" s="33"/>
      <c r="DIO4" s="33"/>
      <c r="DIP4" s="33"/>
      <c r="DIQ4" s="33"/>
      <c r="DIR4" s="33"/>
      <c r="DIS4" s="33"/>
      <c r="DIT4" s="33"/>
      <c r="DIU4" s="33"/>
      <c r="DIV4" s="33"/>
      <c r="DIW4" s="33"/>
      <c r="DIX4" s="33"/>
      <c r="DIY4" s="33"/>
      <c r="DIZ4" s="33"/>
      <c r="DJA4" s="33"/>
      <c r="DJB4" s="33"/>
      <c r="DJC4" s="33"/>
      <c r="DJD4" s="33"/>
      <c r="DJE4" s="33"/>
      <c r="DJF4" s="33"/>
      <c r="DJG4" s="33"/>
      <c r="DJH4" s="33"/>
      <c r="DJI4" s="33"/>
      <c r="DJJ4" s="33"/>
      <c r="DJK4" s="33"/>
      <c r="DJL4" s="33"/>
      <c r="DJM4" s="33"/>
      <c r="DJN4" s="33"/>
      <c r="DJO4" s="33"/>
      <c r="DJP4" s="33"/>
      <c r="DJQ4" s="33"/>
      <c r="DJR4" s="33"/>
      <c r="DJS4" s="33"/>
      <c r="DJT4" s="33"/>
      <c r="DJU4" s="33"/>
      <c r="DJV4" s="33"/>
      <c r="DJW4" s="33"/>
      <c r="DJX4" s="33"/>
      <c r="DJY4" s="33"/>
      <c r="DJZ4" s="33"/>
      <c r="DKA4" s="33"/>
      <c r="DKB4" s="33"/>
      <c r="DKC4" s="33"/>
      <c r="DKD4" s="33"/>
      <c r="DKE4" s="33"/>
      <c r="DKF4" s="33"/>
      <c r="DKG4" s="33"/>
      <c r="DKH4" s="33"/>
      <c r="DKI4" s="33"/>
      <c r="DKJ4" s="33"/>
      <c r="DKK4" s="33"/>
      <c r="DKL4" s="33"/>
      <c r="DKM4" s="33"/>
      <c r="DKN4" s="33"/>
      <c r="DKO4" s="33"/>
      <c r="DKP4" s="33"/>
      <c r="DKQ4" s="33"/>
      <c r="DKR4" s="33"/>
      <c r="DKS4" s="33"/>
      <c r="DKT4" s="33"/>
      <c r="DKU4" s="33"/>
      <c r="DKV4" s="33"/>
      <c r="DKW4" s="33"/>
      <c r="DKX4" s="33"/>
      <c r="DKY4" s="33"/>
      <c r="DKZ4" s="33"/>
      <c r="DLA4" s="33"/>
      <c r="DLB4" s="33"/>
      <c r="DLC4" s="33"/>
      <c r="DLD4" s="33"/>
      <c r="DLE4" s="33"/>
      <c r="DLF4" s="33"/>
      <c r="DLG4" s="33"/>
      <c r="DLH4" s="33"/>
      <c r="DLI4" s="33"/>
      <c r="DLJ4" s="33"/>
      <c r="DLK4" s="33"/>
      <c r="DLL4" s="33"/>
      <c r="DLM4" s="33"/>
      <c r="DLN4" s="33"/>
      <c r="DLO4" s="33"/>
      <c r="DLP4" s="33"/>
      <c r="DLQ4" s="33"/>
      <c r="DLR4" s="33"/>
      <c r="DLS4" s="33"/>
      <c r="DLT4" s="33"/>
      <c r="DLU4" s="33"/>
      <c r="DLV4" s="33"/>
      <c r="DLW4" s="33"/>
      <c r="DLX4" s="33"/>
      <c r="DLY4" s="33"/>
      <c r="DLZ4" s="33"/>
      <c r="DMA4" s="33"/>
      <c r="DMB4" s="33"/>
      <c r="DMC4" s="33"/>
      <c r="DMD4" s="33"/>
      <c r="DME4" s="33"/>
      <c r="DMF4" s="33"/>
      <c r="DMG4" s="33"/>
      <c r="DMH4" s="33"/>
      <c r="DMI4" s="33"/>
      <c r="DMJ4" s="33"/>
      <c r="DMK4" s="33"/>
      <c r="DML4" s="33"/>
      <c r="DMM4" s="33"/>
      <c r="DMN4" s="33"/>
      <c r="DMO4" s="33"/>
      <c r="DMP4" s="33"/>
      <c r="DMQ4" s="33"/>
      <c r="DMR4" s="33"/>
      <c r="DMS4" s="33"/>
      <c r="DMT4" s="33"/>
      <c r="DMU4" s="33"/>
      <c r="DMV4" s="33"/>
      <c r="DMW4" s="33"/>
      <c r="DMX4" s="33"/>
      <c r="DMY4" s="33"/>
      <c r="DMZ4" s="33"/>
      <c r="DNA4" s="33"/>
      <c r="DNB4" s="33"/>
      <c r="DNC4" s="33"/>
      <c r="DND4" s="33"/>
      <c r="DNE4" s="33"/>
      <c r="DNF4" s="33"/>
      <c r="DNG4" s="33"/>
      <c r="DNH4" s="33"/>
      <c r="DNI4" s="33"/>
      <c r="DNJ4" s="33"/>
      <c r="DNK4" s="33"/>
      <c r="DNL4" s="33"/>
      <c r="DNM4" s="33"/>
      <c r="DNN4" s="33"/>
      <c r="DNO4" s="33"/>
      <c r="DNP4" s="33"/>
      <c r="DNQ4" s="33"/>
      <c r="DNR4" s="33"/>
      <c r="DNS4" s="33"/>
      <c r="DNT4" s="33"/>
      <c r="DNU4" s="33"/>
      <c r="DNV4" s="33"/>
      <c r="DNW4" s="33"/>
      <c r="DNX4" s="33"/>
      <c r="DNY4" s="33"/>
      <c r="DNZ4" s="33"/>
      <c r="DOA4" s="33"/>
      <c r="DOB4" s="33"/>
      <c r="DOC4" s="33"/>
      <c r="DOD4" s="33"/>
      <c r="DOE4" s="33"/>
      <c r="DOF4" s="33"/>
      <c r="DOG4" s="33"/>
      <c r="DOH4" s="33"/>
      <c r="DOI4" s="33"/>
      <c r="DOJ4" s="33"/>
      <c r="DOK4" s="33"/>
      <c r="DOL4" s="33"/>
      <c r="DOM4" s="33"/>
      <c r="DON4" s="33"/>
      <c r="DOO4" s="33"/>
      <c r="DOP4" s="33"/>
      <c r="DOQ4" s="33"/>
      <c r="DOR4" s="33"/>
      <c r="DOS4" s="33"/>
      <c r="DOT4" s="33"/>
      <c r="DOU4" s="33"/>
      <c r="DOV4" s="33"/>
      <c r="DOW4" s="33"/>
      <c r="DOX4" s="33"/>
      <c r="DOY4" s="33"/>
      <c r="DOZ4" s="33"/>
      <c r="DPA4" s="33"/>
      <c r="DPB4" s="33"/>
      <c r="DPC4" s="33"/>
      <c r="DPD4" s="33"/>
      <c r="DPE4" s="33"/>
      <c r="DPF4" s="33"/>
      <c r="DPG4" s="33"/>
      <c r="DPH4" s="33"/>
      <c r="DPI4" s="33"/>
      <c r="DPJ4" s="33"/>
      <c r="DPK4" s="33"/>
      <c r="DPL4" s="33"/>
      <c r="DPM4" s="33"/>
      <c r="DPN4" s="33"/>
      <c r="DPO4" s="33"/>
      <c r="DPP4" s="33"/>
      <c r="DPQ4" s="33"/>
      <c r="DPR4" s="33"/>
      <c r="DPS4" s="33"/>
      <c r="DPT4" s="33"/>
      <c r="DPU4" s="33"/>
      <c r="DPV4" s="33"/>
      <c r="DPW4" s="33"/>
      <c r="DPX4" s="33"/>
      <c r="DPY4" s="33"/>
      <c r="DPZ4" s="33"/>
      <c r="DQA4" s="33"/>
      <c r="DQB4" s="33"/>
      <c r="DQC4" s="33"/>
      <c r="DQD4" s="33"/>
      <c r="DQE4" s="33"/>
      <c r="DQF4" s="33"/>
      <c r="DQG4" s="33"/>
      <c r="DQH4" s="33"/>
      <c r="DQI4" s="33"/>
      <c r="DQJ4" s="33"/>
      <c r="DQK4" s="33"/>
      <c r="DQL4" s="33"/>
      <c r="DQM4" s="33"/>
      <c r="DQN4" s="33"/>
      <c r="DQO4" s="33"/>
      <c r="DQP4" s="33"/>
      <c r="DQQ4" s="33"/>
      <c r="DQR4" s="33"/>
      <c r="DQS4" s="33"/>
      <c r="DQT4" s="33"/>
      <c r="DQU4" s="33"/>
      <c r="DQV4" s="33"/>
      <c r="DQW4" s="33"/>
      <c r="DQX4" s="33"/>
      <c r="DQY4" s="33"/>
      <c r="DQZ4" s="33"/>
      <c r="DRA4" s="33"/>
      <c r="DRB4" s="33"/>
      <c r="DRC4" s="33"/>
      <c r="DRD4" s="33"/>
      <c r="DRE4" s="33"/>
      <c r="DRF4" s="33"/>
      <c r="DRG4" s="33"/>
      <c r="DRH4" s="33"/>
      <c r="DRI4" s="33"/>
      <c r="DRJ4" s="33"/>
      <c r="DRK4" s="33"/>
      <c r="DRL4" s="33"/>
      <c r="DRM4" s="33"/>
      <c r="DRN4" s="33"/>
      <c r="DRO4" s="33"/>
      <c r="DRP4" s="33"/>
      <c r="DRQ4" s="33"/>
      <c r="DRR4" s="33"/>
      <c r="DRS4" s="33"/>
      <c r="DRT4" s="33"/>
      <c r="DRU4" s="33"/>
      <c r="DRV4" s="33"/>
      <c r="DRW4" s="33"/>
      <c r="DRX4" s="33"/>
      <c r="DRY4" s="33"/>
      <c r="DRZ4" s="33"/>
      <c r="DSA4" s="33"/>
      <c r="DSB4" s="33"/>
      <c r="DSC4" s="33"/>
      <c r="DSD4" s="33"/>
      <c r="DSE4" s="33"/>
      <c r="DSF4" s="33"/>
      <c r="DSG4" s="33"/>
      <c r="DSH4" s="33"/>
      <c r="DSI4" s="33"/>
      <c r="DSJ4" s="33"/>
      <c r="DSK4" s="33"/>
      <c r="DSL4" s="33"/>
      <c r="DSM4" s="33"/>
      <c r="DSN4" s="33"/>
      <c r="DSO4" s="33"/>
      <c r="DSP4" s="33"/>
      <c r="DSQ4" s="33"/>
      <c r="DSR4" s="33"/>
      <c r="DSS4" s="33"/>
      <c r="DST4" s="33"/>
      <c r="DSU4" s="33"/>
      <c r="DSV4" s="33"/>
      <c r="DSW4" s="33"/>
      <c r="DSX4" s="33"/>
      <c r="DSY4" s="33"/>
      <c r="DSZ4" s="33"/>
      <c r="DTA4" s="33"/>
      <c r="DTB4" s="33"/>
      <c r="DTC4" s="33"/>
      <c r="DTD4" s="33"/>
      <c r="DTE4" s="33"/>
      <c r="DTF4" s="33"/>
      <c r="DTG4" s="33"/>
      <c r="DTH4" s="33"/>
      <c r="DTI4" s="33"/>
      <c r="DTJ4" s="33"/>
      <c r="DTK4" s="33"/>
      <c r="DTL4" s="33"/>
      <c r="DTM4" s="33"/>
      <c r="DTN4" s="33"/>
      <c r="DTO4" s="33"/>
      <c r="DTP4" s="33"/>
      <c r="DTQ4" s="33"/>
      <c r="DTR4" s="33"/>
      <c r="DTS4" s="33"/>
      <c r="DTT4" s="33"/>
      <c r="DTU4" s="33"/>
      <c r="DTV4" s="33"/>
      <c r="DTW4" s="33"/>
      <c r="DTX4" s="33"/>
      <c r="DTY4" s="33"/>
      <c r="DTZ4" s="33"/>
      <c r="DUA4" s="33"/>
      <c r="DUB4" s="33"/>
      <c r="DUC4" s="33"/>
      <c r="DUD4" s="33"/>
      <c r="DUE4" s="33"/>
      <c r="DUF4" s="33"/>
      <c r="DUG4" s="33"/>
      <c r="DUH4" s="33"/>
      <c r="DUI4" s="33"/>
      <c r="DUJ4" s="33"/>
      <c r="DUK4" s="33"/>
      <c r="DUL4" s="33"/>
      <c r="DUM4" s="33"/>
      <c r="DUN4" s="33"/>
      <c r="DUO4" s="33"/>
      <c r="DUP4" s="33"/>
      <c r="DUQ4" s="33"/>
      <c r="DUR4" s="33"/>
      <c r="DUS4" s="33"/>
      <c r="DUT4" s="33"/>
      <c r="DUU4" s="33"/>
      <c r="DUV4" s="33"/>
      <c r="DUW4" s="33"/>
      <c r="DUX4" s="33"/>
      <c r="DUY4" s="33"/>
      <c r="DUZ4" s="33"/>
      <c r="DVA4" s="33"/>
      <c r="DVB4" s="33"/>
      <c r="DVC4" s="33"/>
      <c r="DVD4" s="33"/>
      <c r="DVE4" s="33"/>
      <c r="DVF4" s="33"/>
      <c r="DVG4" s="33"/>
      <c r="DVH4" s="33"/>
      <c r="DVI4" s="33"/>
      <c r="DVJ4" s="33"/>
      <c r="DVK4" s="33"/>
      <c r="DVL4" s="33"/>
      <c r="DVM4" s="33"/>
      <c r="DVN4" s="33"/>
      <c r="DVO4" s="33"/>
      <c r="DVP4" s="33"/>
      <c r="DVQ4" s="33"/>
      <c r="DVR4" s="33"/>
      <c r="DVS4" s="33"/>
      <c r="DVT4" s="33"/>
      <c r="DVU4" s="33"/>
      <c r="DVV4" s="33"/>
      <c r="DVW4" s="33"/>
      <c r="DVX4" s="33"/>
      <c r="DVY4" s="33"/>
      <c r="DVZ4" s="33"/>
      <c r="DWA4" s="33"/>
      <c r="DWB4" s="33"/>
      <c r="DWC4" s="33"/>
      <c r="DWD4" s="33"/>
      <c r="DWE4" s="33"/>
      <c r="DWF4" s="33"/>
      <c r="DWG4" s="33"/>
      <c r="DWH4" s="33"/>
      <c r="DWI4" s="33"/>
      <c r="DWJ4" s="33"/>
      <c r="DWK4" s="33"/>
      <c r="DWL4" s="33"/>
      <c r="DWM4" s="33"/>
      <c r="DWN4" s="33"/>
      <c r="DWO4" s="33"/>
      <c r="DWP4" s="33"/>
      <c r="DWQ4" s="33"/>
      <c r="DWR4" s="33"/>
      <c r="DWS4" s="33"/>
      <c r="DWT4" s="33"/>
      <c r="DWU4" s="33"/>
      <c r="DWV4" s="33"/>
      <c r="DWW4" s="33"/>
      <c r="DWX4" s="33"/>
      <c r="DWY4" s="33"/>
      <c r="DWZ4" s="33"/>
      <c r="DXA4" s="33"/>
      <c r="DXB4" s="33"/>
      <c r="DXC4" s="33"/>
      <c r="DXD4" s="33"/>
      <c r="DXE4" s="33"/>
      <c r="DXF4" s="33"/>
      <c r="DXG4" s="33"/>
      <c r="DXH4" s="33"/>
      <c r="DXI4" s="33"/>
      <c r="DXJ4" s="33"/>
      <c r="DXK4" s="33"/>
      <c r="DXL4" s="33"/>
      <c r="DXM4" s="33"/>
      <c r="DXN4" s="33"/>
      <c r="DXO4" s="33"/>
      <c r="DXP4" s="33"/>
      <c r="DXQ4" s="33"/>
      <c r="DXR4" s="33"/>
      <c r="DXS4" s="33"/>
      <c r="DXT4" s="33"/>
      <c r="DXU4" s="33"/>
      <c r="DXV4" s="33"/>
      <c r="DXW4" s="33"/>
      <c r="DXX4" s="33"/>
      <c r="DXY4" s="33"/>
      <c r="DXZ4" s="33"/>
      <c r="DYA4" s="33"/>
      <c r="DYB4" s="33"/>
      <c r="DYC4" s="33"/>
      <c r="DYD4" s="33"/>
      <c r="DYE4" s="33"/>
      <c r="DYF4" s="33"/>
      <c r="DYG4" s="33"/>
      <c r="DYH4" s="33"/>
      <c r="DYI4" s="33"/>
      <c r="DYJ4" s="33"/>
      <c r="DYK4" s="33"/>
      <c r="DYL4" s="33"/>
      <c r="DYM4" s="33"/>
      <c r="DYN4" s="33"/>
      <c r="DYO4" s="33"/>
      <c r="DYP4" s="33"/>
      <c r="DYQ4" s="33"/>
      <c r="DYR4" s="33"/>
      <c r="DYS4" s="33"/>
      <c r="DYT4" s="33"/>
      <c r="DYU4" s="33"/>
      <c r="DYV4" s="33"/>
      <c r="DYW4" s="33"/>
      <c r="DYX4" s="33"/>
      <c r="DYY4" s="33"/>
      <c r="DYZ4" s="33"/>
      <c r="DZA4" s="33"/>
      <c r="DZB4" s="33"/>
      <c r="DZC4" s="33"/>
      <c r="DZD4" s="33"/>
      <c r="DZE4" s="33"/>
      <c r="DZF4" s="33"/>
      <c r="DZG4" s="33"/>
      <c r="DZH4" s="33"/>
      <c r="DZI4" s="33"/>
      <c r="DZJ4" s="33"/>
      <c r="DZK4" s="33"/>
      <c r="DZL4" s="33"/>
      <c r="DZM4" s="33"/>
      <c r="DZN4" s="33"/>
      <c r="DZO4" s="33"/>
      <c r="DZP4" s="33"/>
      <c r="DZQ4" s="33"/>
      <c r="DZR4" s="33"/>
      <c r="DZS4" s="33"/>
      <c r="DZT4" s="33"/>
      <c r="DZU4" s="33"/>
      <c r="DZV4" s="33"/>
      <c r="DZW4" s="33"/>
      <c r="DZX4" s="33"/>
      <c r="DZY4" s="33"/>
      <c r="DZZ4" s="33"/>
      <c r="EAA4" s="33"/>
      <c r="EAB4" s="33"/>
      <c r="EAC4" s="33"/>
      <c r="EAD4" s="33"/>
      <c r="EAE4" s="33"/>
      <c r="EAF4" s="33"/>
      <c r="EAG4" s="33"/>
      <c r="EAH4" s="33"/>
      <c r="EAI4" s="33"/>
      <c r="EAJ4" s="33"/>
      <c r="EAK4" s="33"/>
      <c r="EAL4" s="33"/>
      <c r="EAM4" s="33"/>
      <c r="EAN4" s="33"/>
      <c r="EAO4" s="33"/>
      <c r="EAP4" s="33"/>
      <c r="EAQ4" s="33"/>
      <c r="EAR4" s="33"/>
      <c r="EAS4" s="33"/>
      <c r="EAT4" s="33"/>
      <c r="EAU4" s="33"/>
      <c r="EAV4" s="33"/>
      <c r="EAW4" s="33"/>
      <c r="EAX4" s="33"/>
      <c r="EAY4" s="33"/>
      <c r="EAZ4" s="33"/>
      <c r="EBA4" s="33"/>
      <c r="EBB4" s="33"/>
      <c r="EBC4" s="33"/>
      <c r="EBD4" s="33"/>
      <c r="EBE4" s="33"/>
      <c r="EBF4" s="33"/>
      <c r="EBG4" s="33"/>
      <c r="EBH4" s="33"/>
      <c r="EBI4" s="33"/>
      <c r="EBJ4" s="33"/>
      <c r="EBK4" s="33"/>
      <c r="EBL4" s="33"/>
      <c r="EBM4" s="33"/>
      <c r="EBN4" s="33"/>
      <c r="EBO4" s="33"/>
      <c r="EBP4" s="33"/>
      <c r="EBQ4" s="33"/>
      <c r="EBR4" s="33"/>
      <c r="EBS4" s="33"/>
      <c r="EBT4" s="33"/>
      <c r="EBU4" s="33"/>
      <c r="EBV4" s="33"/>
      <c r="EBW4" s="33"/>
      <c r="EBX4" s="33"/>
      <c r="EBY4" s="33"/>
      <c r="EBZ4" s="33"/>
      <c r="ECA4" s="33"/>
      <c r="ECB4" s="33"/>
      <c r="ECC4" s="33"/>
      <c r="ECD4" s="33"/>
      <c r="ECE4" s="33"/>
      <c r="ECF4" s="33"/>
      <c r="ECG4" s="33"/>
      <c r="ECH4" s="33"/>
      <c r="ECI4" s="33"/>
      <c r="ECJ4" s="33"/>
      <c r="ECK4" s="33"/>
      <c r="ECL4" s="33"/>
      <c r="ECM4" s="33"/>
      <c r="ECN4" s="33"/>
      <c r="ECO4" s="33"/>
      <c r="ECP4" s="33"/>
      <c r="ECQ4" s="33"/>
      <c r="ECR4" s="33"/>
      <c r="ECS4" s="33"/>
      <c r="ECT4" s="33"/>
      <c r="ECU4" s="33"/>
      <c r="ECV4" s="33"/>
      <c r="ECW4" s="33"/>
      <c r="ECX4" s="33"/>
      <c r="ECY4" s="33"/>
      <c r="ECZ4" s="33"/>
      <c r="EDA4" s="33"/>
      <c r="EDB4" s="33"/>
      <c r="EDC4" s="33"/>
      <c r="EDD4" s="33"/>
      <c r="EDE4" s="33"/>
      <c r="EDF4" s="33"/>
      <c r="EDG4" s="33"/>
      <c r="EDH4" s="33"/>
      <c r="EDI4" s="33"/>
      <c r="EDJ4" s="33"/>
      <c r="EDK4" s="33"/>
      <c r="EDL4" s="33"/>
      <c r="EDM4" s="33"/>
      <c r="EDN4" s="33"/>
      <c r="EDO4" s="33"/>
      <c r="EDP4" s="33"/>
      <c r="EDQ4" s="33"/>
      <c r="EDR4" s="33"/>
      <c r="EDS4" s="33"/>
      <c r="EDT4" s="33"/>
      <c r="EDU4" s="33"/>
      <c r="EDV4" s="33"/>
      <c r="EDW4" s="33"/>
      <c r="EDX4" s="33"/>
      <c r="EDY4" s="33"/>
      <c r="EDZ4" s="33"/>
      <c r="EEA4" s="33"/>
      <c r="EEB4" s="33"/>
      <c r="EEC4" s="33"/>
      <c r="EED4" s="33"/>
      <c r="EEE4" s="33"/>
      <c r="EEF4" s="33"/>
      <c r="EEG4" s="33"/>
      <c r="EEH4" s="33"/>
      <c r="EEI4" s="33"/>
      <c r="EEJ4" s="33"/>
      <c r="EEK4" s="33"/>
      <c r="EEL4" s="33"/>
      <c r="EEM4" s="33"/>
      <c r="EEN4" s="33"/>
      <c r="EEO4" s="33"/>
      <c r="EEP4" s="33"/>
      <c r="EEQ4" s="33"/>
      <c r="EER4" s="33"/>
      <c r="EES4" s="33"/>
      <c r="EET4" s="33"/>
      <c r="EEU4" s="33"/>
      <c r="EEV4" s="33"/>
      <c r="EEW4" s="33"/>
      <c r="EEX4" s="33"/>
      <c r="EEY4" s="33"/>
      <c r="EEZ4" s="33"/>
      <c r="EFA4" s="33"/>
      <c r="EFB4" s="33"/>
      <c r="EFC4" s="33"/>
      <c r="EFD4" s="33"/>
      <c r="EFE4" s="33"/>
      <c r="EFF4" s="33"/>
      <c r="EFG4" s="33"/>
      <c r="EFH4" s="33"/>
      <c r="EFI4" s="33"/>
      <c r="EFJ4" s="33"/>
      <c r="EFK4" s="33"/>
      <c r="EFL4" s="33"/>
      <c r="EFM4" s="33"/>
      <c r="EFN4" s="33"/>
      <c r="EFO4" s="33"/>
      <c r="EFP4" s="33"/>
      <c r="EFQ4" s="33"/>
      <c r="EFR4" s="33"/>
      <c r="EFS4" s="33"/>
      <c r="EFT4" s="33"/>
      <c r="EFU4" s="33"/>
      <c r="EFV4" s="33"/>
      <c r="EFW4" s="33"/>
      <c r="EFX4" s="33"/>
      <c r="EFY4" s="33"/>
      <c r="EFZ4" s="33"/>
      <c r="EGA4" s="33"/>
      <c r="EGB4" s="33"/>
      <c r="EGC4" s="33"/>
      <c r="EGD4" s="33"/>
      <c r="EGE4" s="33"/>
      <c r="EGF4" s="33"/>
      <c r="EGG4" s="33"/>
      <c r="EGH4" s="33"/>
      <c r="EGI4" s="33"/>
      <c r="EGJ4" s="33"/>
      <c r="EGK4" s="33"/>
      <c r="EGL4" s="33"/>
      <c r="EGM4" s="33"/>
      <c r="EGN4" s="33"/>
      <c r="EGO4" s="33"/>
      <c r="EGP4" s="33"/>
      <c r="EGQ4" s="33"/>
      <c r="EGR4" s="33"/>
      <c r="EGS4" s="33"/>
      <c r="EGT4" s="33"/>
      <c r="EGU4" s="33"/>
      <c r="EGV4" s="33"/>
      <c r="EGW4" s="33"/>
      <c r="EGX4" s="33"/>
      <c r="EGY4" s="33"/>
      <c r="EGZ4" s="33"/>
      <c r="EHA4" s="33"/>
      <c r="EHB4" s="33"/>
      <c r="EHC4" s="33"/>
      <c r="EHD4" s="33"/>
      <c r="EHE4" s="33"/>
      <c r="EHF4" s="33"/>
      <c r="EHG4" s="33"/>
      <c r="EHH4" s="33"/>
      <c r="EHI4" s="33"/>
      <c r="EHJ4" s="33"/>
      <c r="EHK4" s="33"/>
      <c r="EHL4" s="33"/>
      <c r="EHM4" s="33"/>
      <c r="EHN4" s="33"/>
      <c r="EHO4" s="33"/>
      <c r="EHP4" s="33"/>
      <c r="EHQ4" s="33"/>
      <c r="EHR4" s="33"/>
      <c r="EHS4" s="33"/>
      <c r="EHT4" s="33"/>
      <c r="EHU4" s="33"/>
      <c r="EHV4" s="33"/>
      <c r="EHW4" s="33"/>
      <c r="EHX4" s="33"/>
      <c r="EHY4" s="33"/>
      <c r="EHZ4" s="33"/>
      <c r="EIA4" s="33"/>
      <c r="EIB4" s="33"/>
      <c r="EIC4" s="33"/>
      <c r="EID4" s="33"/>
      <c r="EIE4" s="33"/>
      <c r="EIF4" s="33"/>
      <c r="EIG4" s="33"/>
      <c r="EIH4" s="33"/>
      <c r="EII4" s="33"/>
      <c r="EIJ4" s="33"/>
      <c r="EIK4" s="33"/>
      <c r="EIL4" s="33"/>
      <c r="EIM4" s="33"/>
      <c r="EIN4" s="33"/>
      <c r="EIO4" s="33"/>
      <c r="EIP4" s="33"/>
      <c r="EIQ4" s="33"/>
      <c r="EIR4" s="33"/>
      <c r="EIS4" s="33"/>
      <c r="EIT4" s="33"/>
      <c r="EIU4" s="33"/>
      <c r="EIV4" s="33"/>
      <c r="EIW4" s="33"/>
      <c r="EIX4" s="33"/>
      <c r="EIY4" s="33"/>
      <c r="EIZ4" s="33"/>
      <c r="EJA4" s="33"/>
      <c r="EJB4" s="33"/>
      <c r="EJC4" s="33"/>
      <c r="EJD4" s="33"/>
      <c r="EJE4" s="33"/>
      <c r="EJF4" s="33"/>
      <c r="EJG4" s="33"/>
      <c r="EJH4" s="33"/>
      <c r="EJI4" s="33"/>
      <c r="EJJ4" s="33"/>
      <c r="EJK4" s="33"/>
      <c r="EJL4" s="33"/>
      <c r="EJM4" s="33"/>
      <c r="EJN4" s="33"/>
      <c r="EJO4" s="33"/>
      <c r="EJP4" s="33"/>
      <c r="EJQ4" s="33"/>
      <c r="EJR4" s="33"/>
      <c r="EJS4" s="33"/>
      <c r="EJT4" s="33"/>
      <c r="EJU4" s="33"/>
      <c r="EJV4" s="33"/>
      <c r="EJW4" s="33"/>
      <c r="EJX4" s="33"/>
      <c r="EJY4" s="33"/>
      <c r="EJZ4" s="33"/>
      <c r="EKA4" s="33"/>
      <c r="EKB4" s="33"/>
      <c r="EKC4" s="33"/>
      <c r="EKD4" s="33"/>
      <c r="EKE4" s="33"/>
      <c r="EKF4" s="33"/>
      <c r="EKG4" s="33"/>
      <c r="EKH4" s="33"/>
      <c r="EKI4" s="33"/>
      <c r="EKJ4" s="33"/>
      <c r="EKK4" s="33"/>
      <c r="EKL4" s="33"/>
      <c r="EKM4" s="33"/>
      <c r="EKN4" s="33"/>
      <c r="EKO4" s="33"/>
      <c r="EKP4" s="33"/>
      <c r="EKQ4" s="33"/>
      <c r="EKR4" s="33"/>
      <c r="EKS4" s="33"/>
      <c r="EKT4" s="33"/>
      <c r="EKU4" s="33"/>
      <c r="EKV4" s="33"/>
      <c r="EKW4" s="33"/>
      <c r="EKX4" s="33"/>
      <c r="EKY4" s="33"/>
      <c r="EKZ4" s="33"/>
      <c r="ELA4" s="33"/>
      <c r="ELB4" s="33"/>
      <c r="ELC4" s="33"/>
      <c r="ELD4" s="33"/>
      <c r="ELE4" s="33"/>
      <c r="ELF4" s="33"/>
      <c r="ELG4" s="33"/>
      <c r="ELH4" s="33"/>
      <c r="ELI4" s="33"/>
      <c r="ELJ4" s="33"/>
      <c r="ELK4" s="33"/>
      <c r="ELL4" s="33"/>
      <c r="ELM4" s="33"/>
      <c r="ELN4" s="33"/>
      <c r="ELO4" s="33"/>
      <c r="ELP4" s="33"/>
      <c r="ELQ4" s="33"/>
      <c r="ELR4" s="33"/>
      <c r="ELS4" s="33"/>
      <c r="ELT4" s="33"/>
      <c r="ELU4" s="33"/>
      <c r="ELV4" s="33"/>
      <c r="ELW4" s="33"/>
      <c r="ELX4" s="33"/>
      <c r="ELY4" s="33"/>
      <c r="ELZ4" s="33"/>
      <c r="EMA4" s="33"/>
      <c r="EMB4" s="33"/>
      <c r="EMC4" s="33"/>
      <c r="EMD4" s="33"/>
      <c r="EME4" s="33"/>
      <c r="EMF4" s="33"/>
      <c r="EMG4" s="33"/>
      <c r="EMH4" s="33"/>
      <c r="EMI4" s="33"/>
      <c r="EMJ4" s="33"/>
      <c r="EMK4" s="33"/>
      <c r="EML4" s="33"/>
      <c r="EMM4" s="33"/>
      <c r="EMN4" s="33"/>
      <c r="EMO4" s="33"/>
      <c r="EMP4" s="33"/>
      <c r="EMQ4" s="33"/>
      <c r="EMR4" s="33"/>
      <c r="EMS4" s="33"/>
      <c r="EMT4" s="33"/>
      <c r="EMU4" s="33"/>
      <c r="EMV4" s="33"/>
      <c r="EMW4" s="33"/>
      <c r="EMX4" s="33"/>
      <c r="EMY4" s="33"/>
      <c r="EMZ4" s="33"/>
      <c r="ENA4" s="33"/>
      <c r="ENB4" s="33"/>
      <c r="ENC4" s="33"/>
      <c r="END4" s="33"/>
      <c r="ENE4" s="33"/>
      <c r="ENF4" s="33"/>
      <c r="ENG4" s="33"/>
      <c r="ENH4" s="33"/>
      <c r="ENI4" s="33"/>
      <c r="ENJ4" s="33"/>
      <c r="ENK4" s="33"/>
      <c r="ENL4" s="33"/>
      <c r="ENM4" s="33"/>
      <c r="ENN4" s="33"/>
      <c r="ENO4" s="33"/>
      <c r="ENP4" s="33"/>
      <c r="ENQ4" s="33"/>
      <c r="ENR4" s="33"/>
      <c r="ENS4" s="33"/>
      <c r="ENT4" s="33"/>
      <c r="ENU4" s="33"/>
      <c r="ENV4" s="33"/>
      <c r="ENW4" s="33"/>
      <c r="ENX4" s="33"/>
      <c r="ENY4" s="33"/>
      <c r="ENZ4" s="33"/>
      <c r="EOA4" s="33"/>
      <c r="EOB4" s="33"/>
      <c r="EOC4" s="33"/>
      <c r="EOD4" s="33"/>
      <c r="EOE4" s="33"/>
      <c r="EOF4" s="33"/>
      <c r="EOG4" s="33"/>
      <c r="EOH4" s="33"/>
      <c r="EOI4" s="33"/>
      <c r="EOJ4" s="33"/>
      <c r="EOK4" s="33"/>
      <c r="EOL4" s="33"/>
      <c r="EOM4" s="33"/>
      <c r="EON4" s="33"/>
      <c r="EOO4" s="33"/>
      <c r="EOP4" s="33"/>
      <c r="EOQ4" s="33"/>
      <c r="EOR4" s="33"/>
      <c r="EOS4" s="33"/>
      <c r="EOT4" s="33"/>
      <c r="EOU4" s="33"/>
      <c r="EOV4" s="33"/>
      <c r="EOW4" s="33"/>
      <c r="EOX4" s="33"/>
      <c r="EOY4" s="33"/>
      <c r="EOZ4" s="33"/>
      <c r="EPA4" s="33"/>
      <c r="EPB4" s="33"/>
      <c r="EPC4" s="33"/>
      <c r="EPD4" s="33"/>
      <c r="EPE4" s="33"/>
      <c r="EPF4" s="33"/>
      <c r="EPG4" s="33"/>
      <c r="EPH4" s="33"/>
      <c r="EPI4" s="33"/>
      <c r="EPJ4" s="33"/>
      <c r="EPK4" s="33"/>
      <c r="EPL4" s="33"/>
      <c r="EPM4" s="33"/>
      <c r="EPN4" s="33"/>
      <c r="EPO4" s="33"/>
      <c r="EPP4" s="33"/>
      <c r="EPQ4" s="33"/>
      <c r="EPR4" s="33"/>
      <c r="EPS4" s="33"/>
      <c r="EPT4" s="33"/>
      <c r="EPU4" s="33"/>
      <c r="EPV4" s="33"/>
      <c r="EPW4" s="33"/>
      <c r="EPX4" s="33"/>
      <c r="EPY4" s="33"/>
      <c r="EPZ4" s="33"/>
      <c r="EQA4" s="33"/>
      <c r="EQB4" s="33"/>
      <c r="EQC4" s="33"/>
      <c r="EQD4" s="33"/>
      <c r="EQE4" s="33"/>
      <c r="EQF4" s="33"/>
      <c r="EQG4" s="33"/>
      <c r="EQH4" s="33"/>
      <c r="EQI4" s="33"/>
      <c r="EQJ4" s="33"/>
      <c r="EQK4" s="33"/>
      <c r="EQL4" s="33"/>
      <c r="EQM4" s="33"/>
      <c r="EQN4" s="33"/>
      <c r="EQO4" s="33"/>
      <c r="EQP4" s="33"/>
      <c r="EQQ4" s="33"/>
      <c r="EQR4" s="33"/>
      <c r="EQS4" s="33"/>
      <c r="EQT4" s="33"/>
      <c r="EQU4" s="33"/>
      <c r="EQV4" s="33"/>
      <c r="EQW4" s="33"/>
      <c r="EQX4" s="33"/>
      <c r="EQY4" s="33"/>
      <c r="EQZ4" s="33"/>
      <c r="ERA4" s="33"/>
      <c r="ERB4" s="33"/>
      <c r="ERC4" s="33"/>
      <c r="ERD4" s="33"/>
      <c r="ERE4" s="33"/>
      <c r="ERF4" s="33"/>
      <c r="ERG4" s="33"/>
      <c r="ERH4" s="33"/>
      <c r="ERI4" s="33"/>
      <c r="ERJ4" s="33"/>
      <c r="ERK4" s="33"/>
      <c r="ERL4" s="33"/>
      <c r="ERM4" s="33"/>
      <c r="ERN4" s="33"/>
      <c r="ERO4" s="33"/>
      <c r="ERP4" s="33"/>
      <c r="ERQ4" s="33"/>
      <c r="ERR4" s="33"/>
      <c r="ERS4" s="33"/>
      <c r="ERT4" s="33"/>
      <c r="ERU4" s="33"/>
      <c r="ERV4" s="33"/>
      <c r="ERW4" s="33"/>
      <c r="ERX4" s="33"/>
      <c r="ERY4" s="33"/>
      <c r="ERZ4" s="33"/>
      <c r="ESA4" s="33"/>
      <c r="ESB4" s="33"/>
      <c r="ESC4" s="33"/>
      <c r="ESD4" s="33"/>
      <c r="ESE4" s="33"/>
      <c r="ESF4" s="33"/>
      <c r="ESG4" s="33"/>
      <c r="ESH4" s="33"/>
      <c r="ESI4" s="33"/>
      <c r="ESJ4" s="33"/>
      <c r="ESK4" s="33"/>
      <c r="ESL4" s="33"/>
      <c r="ESM4" s="33"/>
      <c r="ESN4" s="33"/>
      <c r="ESO4" s="33"/>
      <c r="ESP4" s="33"/>
      <c r="ESQ4" s="33"/>
      <c r="ESR4" s="33"/>
      <c r="ESS4" s="33"/>
      <c r="EST4" s="33"/>
      <c r="ESU4" s="33"/>
      <c r="ESV4" s="33"/>
      <c r="ESW4" s="33"/>
      <c r="ESX4" s="33"/>
      <c r="ESY4" s="33"/>
      <c r="ESZ4" s="33"/>
      <c r="ETA4" s="33"/>
      <c r="ETB4" s="33"/>
      <c r="ETC4" s="33"/>
      <c r="ETD4" s="33"/>
      <c r="ETE4" s="33"/>
      <c r="ETF4" s="33"/>
      <c r="ETG4" s="33"/>
      <c r="ETH4" s="33"/>
      <c r="ETI4" s="33"/>
      <c r="ETJ4" s="33"/>
      <c r="ETK4" s="33"/>
      <c r="ETL4" s="33"/>
      <c r="ETM4" s="33"/>
      <c r="ETN4" s="33"/>
      <c r="ETO4" s="33"/>
      <c r="ETP4" s="33"/>
      <c r="ETQ4" s="33"/>
      <c r="ETR4" s="33"/>
      <c r="ETS4" s="33"/>
      <c r="ETT4" s="33"/>
      <c r="ETU4" s="33"/>
      <c r="ETV4" s="33"/>
      <c r="ETW4" s="33"/>
      <c r="ETX4" s="33"/>
      <c r="ETY4" s="33"/>
      <c r="ETZ4" s="33"/>
      <c r="EUA4" s="33"/>
      <c r="EUB4" s="33"/>
      <c r="EUC4" s="33"/>
      <c r="EUD4" s="33"/>
      <c r="EUE4" s="33"/>
      <c r="EUF4" s="33"/>
      <c r="EUG4" s="33"/>
      <c r="EUH4" s="33"/>
      <c r="EUI4" s="33"/>
      <c r="EUJ4" s="33"/>
      <c r="EUK4" s="33"/>
      <c r="EUL4" s="33"/>
      <c r="EUM4" s="33"/>
      <c r="EUN4" s="33"/>
      <c r="EUO4" s="33"/>
      <c r="EUP4" s="33"/>
      <c r="EUQ4" s="33"/>
      <c r="EUR4" s="33"/>
      <c r="EUS4" s="33"/>
      <c r="EUT4" s="33"/>
      <c r="EUU4" s="33"/>
      <c r="EUV4" s="33"/>
      <c r="EUW4" s="33"/>
      <c r="EUX4" s="33"/>
      <c r="EUY4" s="33"/>
      <c r="EUZ4" s="33"/>
      <c r="EVA4" s="33"/>
      <c r="EVB4" s="33"/>
      <c r="EVC4" s="33"/>
      <c r="EVD4" s="33"/>
      <c r="EVE4" s="33"/>
      <c r="EVF4" s="33"/>
      <c r="EVG4" s="33"/>
      <c r="EVH4" s="33"/>
      <c r="EVI4" s="33"/>
      <c r="EVJ4" s="33"/>
      <c r="EVK4" s="33"/>
      <c r="EVL4" s="33"/>
      <c r="EVM4" s="33"/>
      <c r="EVN4" s="33"/>
      <c r="EVO4" s="33"/>
      <c r="EVP4" s="33"/>
      <c r="EVQ4" s="33"/>
      <c r="EVR4" s="33"/>
      <c r="EVS4" s="33"/>
      <c r="EVT4" s="33"/>
      <c r="EVU4" s="33"/>
      <c r="EVV4" s="33"/>
      <c r="EVW4" s="33"/>
      <c r="EVX4" s="33"/>
      <c r="EVY4" s="33"/>
      <c r="EVZ4" s="33"/>
      <c r="EWA4" s="33"/>
      <c r="EWB4" s="33"/>
      <c r="EWC4" s="33"/>
      <c r="EWD4" s="33"/>
      <c r="EWE4" s="33"/>
      <c r="EWF4" s="33"/>
      <c r="EWG4" s="33"/>
      <c r="EWH4" s="33"/>
      <c r="EWI4" s="33"/>
      <c r="EWJ4" s="33"/>
      <c r="EWK4" s="33"/>
      <c r="EWL4" s="33"/>
      <c r="EWM4" s="33"/>
      <c r="EWN4" s="33"/>
      <c r="EWO4" s="33"/>
      <c r="EWP4" s="33"/>
      <c r="EWQ4" s="33"/>
      <c r="EWR4" s="33"/>
      <c r="EWS4" s="33"/>
      <c r="EWT4" s="33"/>
      <c r="EWU4" s="33"/>
      <c r="EWV4" s="33"/>
      <c r="EWW4" s="33"/>
      <c r="EWX4" s="33"/>
      <c r="EWY4" s="33"/>
      <c r="EWZ4" s="33"/>
      <c r="EXA4" s="33"/>
      <c r="EXB4" s="33"/>
      <c r="EXC4" s="33"/>
      <c r="EXD4" s="33"/>
      <c r="EXE4" s="33"/>
      <c r="EXF4" s="33"/>
      <c r="EXG4" s="33"/>
      <c r="EXH4" s="33"/>
      <c r="EXI4" s="33"/>
      <c r="EXJ4" s="33"/>
      <c r="EXK4" s="33"/>
      <c r="EXL4" s="33"/>
      <c r="EXM4" s="33"/>
      <c r="EXN4" s="33"/>
      <c r="EXO4" s="33"/>
      <c r="EXP4" s="33"/>
      <c r="EXQ4" s="33"/>
      <c r="EXR4" s="33"/>
      <c r="EXS4" s="33"/>
      <c r="EXT4" s="33"/>
      <c r="EXU4" s="33"/>
      <c r="EXV4" s="33"/>
      <c r="EXW4" s="33"/>
      <c r="EXX4" s="33"/>
      <c r="EXY4" s="33"/>
      <c r="EXZ4" s="33"/>
      <c r="EYA4" s="33"/>
      <c r="EYB4" s="33"/>
      <c r="EYC4" s="33"/>
      <c r="EYD4" s="33"/>
      <c r="EYE4" s="33"/>
      <c r="EYF4" s="33"/>
      <c r="EYG4" s="33"/>
      <c r="EYH4" s="33"/>
      <c r="EYI4" s="33"/>
      <c r="EYJ4" s="33"/>
      <c r="EYK4" s="33"/>
      <c r="EYL4" s="33"/>
      <c r="EYM4" s="33"/>
      <c r="EYN4" s="33"/>
      <c r="EYO4" s="33"/>
      <c r="EYP4" s="33"/>
      <c r="EYQ4" s="33"/>
      <c r="EYR4" s="33"/>
      <c r="EYS4" s="33"/>
      <c r="EYT4" s="33"/>
      <c r="EYU4" s="33"/>
      <c r="EYV4" s="33"/>
      <c r="EYW4" s="33"/>
      <c r="EYX4" s="33"/>
      <c r="EYY4" s="33"/>
      <c r="EYZ4" s="33"/>
      <c r="EZA4" s="33"/>
      <c r="EZB4" s="33"/>
      <c r="EZC4" s="33"/>
      <c r="EZD4" s="33"/>
      <c r="EZE4" s="33"/>
      <c r="EZF4" s="33"/>
      <c r="EZG4" s="33"/>
      <c r="EZH4" s="33"/>
      <c r="EZI4" s="33"/>
      <c r="EZJ4" s="33"/>
      <c r="EZK4" s="33"/>
      <c r="EZL4" s="33"/>
      <c r="EZM4" s="33"/>
      <c r="EZN4" s="33"/>
      <c r="EZO4" s="33"/>
      <c r="EZP4" s="33"/>
      <c r="EZQ4" s="33"/>
      <c r="EZR4" s="33"/>
      <c r="EZS4" s="33"/>
      <c r="EZT4" s="33"/>
      <c r="EZU4" s="33"/>
      <c r="EZV4" s="33"/>
      <c r="EZW4" s="33"/>
      <c r="EZX4" s="33"/>
      <c r="EZY4" s="33"/>
      <c r="EZZ4" s="33"/>
      <c r="FAA4" s="33"/>
      <c r="FAB4" s="33"/>
      <c r="FAC4" s="33"/>
      <c r="FAD4" s="33"/>
      <c r="FAE4" s="33"/>
      <c r="FAF4" s="33"/>
      <c r="FAG4" s="33"/>
      <c r="FAH4" s="33"/>
      <c r="FAI4" s="33"/>
      <c r="FAJ4" s="33"/>
      <c r="FAK4" s="33"/>
      <c r="FAL4" s="33"/>
      <c r="FAM4" s="33"/>
      <c r="FAN4" s="33"/>
      <c r="FAO4" s="33"/>
      <c r="FAP4" s="33"/>
      <c r="FAQ4" s="33"/>
      <c r="FAR4" s="33"/>
      <c r="FAS4" s="33"/>
      <c r="FAT4" s="33"/>
      <c r="FAU4" s="33"/>
      <c r="FAV4" s="33"/>
      <c r="FAW4" s="33"/>
      <c r="FAX4" s="33"/>
      <c r="FAY4" s="33"/>
      <c r="FAZ4" s="33"/>
      <c r="FBA4" s="33"/>
      <c r="FBB4" s="33"/>
      <c r="FBC4" s="33"/>
      <c r="FBD4" s="33"/>
      <c r="FBE4" s="33"/>
      <c r="FBF4" s="33"/>
      <c r="FBG4" s="33"/>
      <c r="FBH4" s="33"/>
      <c r="FBI4" s="33"/>
      <c r="FBJ4" s="33"/>
      <c r="FBK4" s="33"/>
      <c r="FBL4" s="33"/>
      <c r="FBM4" s="33"/>
      <c r="FBN4" s="33"/>
      <c r="FBO4" s="33"/>
      <c r="FBP4" s="33"/>
      <c r="FBQ4" s="33"/>
      <c r="FBR4" s="33"/>
      <c r="FBS4" s="33"/>
      <c r="FBT4" s="33"/>
      <c r="FBU4" s="33"/>
      <c r="FBV4" s="33"/>
      <c r="FBW4" s="33"/>
      <c r="FBX4" s="33"/>
      <c r="FBY4" s="33"/>
      <c r="FBZ4" s="33"/>
      <c r="FCA4" s="33"/>
      <c r="FCB4" s="33"/>
      <c r="FCC4" s="33"/>
      <c r="FCD4" s="33"/>
      <c r="FCE4" s="33"/>
      <c r="FCF4" s="33"/>
      <c r="FCG4" s="33"/>
      <c r="FCH4" s="33"/>
      <c r="FCI4" s="33"/>
      <c r="FCJ4" s="33"/>
      <c r="FCK4" s="33"/>
      <c r="FCL4" s="33"/>
      <c r="FCM4" s="33"/>
      <c r="FCN4" s="33"/>
      <c r="FCO4" s="33"/>
      <c r="FCP4" s="33"/>
      <c r="FCQ4" s="33"/>
      <c r="FCR4" s="33"/>
      <c r="FCS4" s="33"/>
      <c r="FCT4" s="33"/>
      <c r="FCU4" s="33"/>
      <c r="FCV4" s="33"/>
      <c r="FCW4" s="33"/>
      <c r="FCX4" s="33"/>
      <c r="FCY4" s="33"/>
      <c r="FCZ4" s="33"/>
      <c r="FDA4" s="33"/>
      <c r="FDB4" s="33"/>
      <c r="FDC4" s="33"/>
      <c r="FDD4" s="33"/>
      <c r="FDE4" s="33"/>
      <c r="FDF4" s="33"/>
      <c r="FDG4" s="33"/>
      <c r="FDH4" s="33"/>
      <c r="FDI4" s="33"/>
      <c r="FDJ4" s="33"/>
      <c r="FDK4" s="33"/>
      <c r="FDL4" s="33"/>
      <c r="FDM4" s="33"/>
      <c r="FDN4" s="33"/>
      <c r="FDO4" s="33"/>
      <c r="FDP4" s="33"/>
      <c r="FDQ4" s="33"/>
      <c r="FDR4" s="33"/>
      <c r="FDS4" s="33"/>
      <c r="FDT4" s="33"/>
      <c r="FDU4" s="33"/>
      <c r="FDV4" s="33"/>
      <c r="FDW4" s="33"/>
      <c r="FDX4" s="33"/>
      <c r="FDY4" s="33"/>
      <c r="FDZ4" s="33"/>
      <c r="FEA4" s="33"/>
      <c r="FEB4" s="33"/>
      <c r="FEC4" s="33"/>
      <c r="FED4" s="33"/>
      <c r="FEE4" s="33"/>
      <c r="FEF4" s="33"/>
      <c r="FEG4" s="33"/>
      <c r="FEH4" s="33"/>
      <c r="FEI4" s="33"/>
      <c r="FEJ4" s="33"/>
      <c r="FEK4" s="33"/>
      <c r="FEL4" s="33"/>
      <c r="FEM4" s="33"/>
      <c r="FEN4" s="33"/>
      <c r="FEO4" s="33"/>
      <c r="FEP4" s="33"/>
      <c r="FEQ4" s="33"/>
      <c r="FER4" s="33"/>
      <c r="FES4" s="33"/>
      <c r="FET4" s="33"/>
      <c r="FEU4" s="33"/>
      <c r="FEV4" s="33"/>
      <c r="FEW4" s="33"/>
      <c r="FEX4" s="33"/>
      <c r="FEY4" s="33"/>
      <c r="FEZ4" s="33"/>
      <c r="FFA4" s="33"/>
      <c r="FFB4" s="33"/>
      <c r="FFC4" s="33"/>
      <c r="FFD4" s="33"/>
      <c r="FFE4" s="33"/>
      <c r="FFF4" s="33"/>
      <c r="FFG4" s="33"/>
      <c r="FFH4" s="33"/>
      <c r="FFI4" s="33"/>
      <c r="FFJ4" s="33"/>
      <c r="FFK4" s="33"/>
      <c r="FFL4" s="33"/>
      <c r="FFM4" s="33"/>
      <c r="FFN4" s="33"/>
      <c r="FFO4" s="33"/>
      <c r="FFP4" s="33"/>
      <c r="FFQ4" s="33"/>
      <c r="FFR4" s="33"/>
      <c r="FFS4" s="33"/>
      <c r="FFT4" s="33"/>
      <c r="FFU4" s="33"/>
      <c r="FFV4" s="33"/>
      <c r="FFW4" s="33"/>
      <c r="FFX4" s="33"/>
      <c r="FFY4" s="33"/>
      <c r="FFZ4" s="33"/>
      <c r="FGA4" s="33"/>
      <c r="FGB4" s="33"/>
      <c r="FGC4" s="33"/>
      <c r="FGD4" s="33"/>
      <c r="FGE4" s="33"/>
      <c r="FGF4" s="33"/>
      <c r="FGG4" s="33"/>
      <c r="FGH4" s="33"/>
      <c r="FGI4" s="33"/>
      <c r="FGJ4" s="33"/>
      <c r="FGK4" s="33"/>
      <c r="FGL4" s="33"/>
      <c r="FGM4" s="33"/>
      <c r="FGN4" s="33"/>
      <c r="FGO4" s="33"/>
      <c r="FGP4" s="33"/>
      <c r="FGQ4" s="33"/>
      <c r="FGR4" s="33"/>
      <c r="FGS4" s="33"/>
      <c r="FGT4" s="33"/>
      <c r="FGU4" s="33"/>
      <c r="FGV4" s="33"/>
      <c r="FGW4" s="33"/>
      <c r="FGX4" s="33"/>
      <c r="FGY4" s="33"/>
      <c r="FGZ4" s="33"/>
      <c r="FHA4" s="33"/>
      <c r="FHB4" s="33"/>
      <c r="FHC4" s="33"/>
      <c r="FHD4" s="33"/>
      <c r="FHE4" s="33"/>
      <c r="FHF4" s="33"/>
      <c r="FHG4" s="33"/>
      <c r="FHH4" s="33"/>
      <c r="FHI4" s="33"/>
      <c r="FHJ4" s="33"/>
      <c r="FHK4" s="33"/>
      <c r="FHL4" s="33"/>
      <c r="FHM4" s="33"/>
      <c r="FHN4" s="33"/>
      <c r="FHO4" s="33"/>
      <c r="FHP4" s="33"/>
      <c r="FHQ4" s="33"/>
      <c r="FHR4" s="33"/>
      <c r="FHS4" s="33"/>
      <c r="FHT4" s="33"/>
      <c r="FHU4" s="33"/>
      <c r="FHV4" s="33"/>
      <c r="FHW4" s="33"/>
      <c r="FHX4" s="33"/>
      <c r="FHY4" s="33"/>
      <c r="FHZ4" s="33"/>
      <c r="FIA4" s="33"/>
      <c r="FIB4" s="33"/>
      <c r="FIC4" s="33"/>
      <c r="FID4" s="33"/>
      <c r="FIE4" s="33"/>
      <c r="FIF4" s="33"/>
      <c r="FIG4" s="33"/>
      <c r="FIH4" s="33"/>
      <c r="FII4" s="33"/>
      <c r="FIJ4" s="33"/>
      <c r="FIK4" s="33"/>
      <c r="FIL4" s="33"/>
      <c r="FIM4" s="33"/>
      <c r="FIN4" s="33"/>
      <c r="FIO4" s="33"/>
      <c r="FIP4" s="33"/>
      <c r="FIQ4" s="33"/>
      <c r="FIR4" s="33"/>
      <c r="FIS4" s="33"/>
      <c r="FIT4" s="33"/>
      <c r="FIU4" s="33"/>
      <c r="FIV4" s="33"/>
      <c r="FIW4" s="33"/>
      <c r="FIX4" s="33"/>
      <c r="FIY4" s="33"/>
      <c r="FIZ4" s="33"/>
      <c r="FJA4" s="33"/>
      <c r="FJB4" s="33"/>
      <c r="FJC4" s="33"/>
      <c r="FJD4" s="33"/>
      <c r="FJE4" s="33"/>
      <c r="FJF4" s="33"/>
      <c r="FJG4" s="33"/>
      <c r="FJH4" s="33"/>
      <c r="FJI4" s="33"/>
      <c r="FJJ4" s="33"/>
      <c r="FJK4" s="33"/>
      <c r="FJL4" s="33"/>
      <c r="FJM4" s="33"/>
      <c r="FJN4" s="33"/>
      <c r="FJO4" s="33"/>
      <c r="FJP4" s="33"/>
      <c r="FJQ4" s="33"/>
      <c r="FJR4" s="33"/>
      <c r="FJS4" s="33"/>
      <c r="FJT4" s="33"/>
      <c r="FJU4" s="33"/>
      <c r="FJV4" s="33"/>
      <c r="FJW4" s="33"/>
      <c r="FJX4" s="33"/>
      <c r="FJY4" s="33"/>
      <c r="FJZ4" s="33"/>
      <c r="FKA4" s="33"/>
      <c r="FKB4" s="33"/>
      <c r="FKC4" s="33"/>
      <c r="FKD4" s="33"/>
      <c r="FKE4" s="33"/>
      <c r="FKF4" s="33"/>
      <c r="FKG4" s="33"/>
      <c r="FKH4" s="33"/>
      <c r="FKI4" s="33"/>
      <c r="FKJ4" s="33"/>
      <c r="FKK4" s="33"/>
      <c r="FKL4" s="33"/>
      <c r="FKM4" s="33"/>
      <c r="FKN4" s="33"/>
      <c r="FKO4" s="33"/>
      <c r="FKP4" s="33"/>
      <c r="FKQ4" s="33"/>
      <c r="FKR4" s="33"/>
      <c r="FKS4" s="33"/>
      <c r="FKT4" s="33"/>
      <c r="FKU4" s="33"/>
      <c r="FKV4" s="33"/>
      <c r="FKW4" s="33"/>
      <c r="FKX4" s="33"/>
      <c r="FKY4" s="33"/>
      <c r="FKZ4" s="33"/>
      <c r="FLA4" s="33"/>
      <c r="FLB4" s="33"/>
      <c r="FLC4" s="33"/>
      <c r="FLD4" s="33"/>
      <c r="FLE4" s="33"/>
      <c r="FLF4" s="33"/>
      <c r="FLG4" s="33"/>
      <c r="FLH4" s="33"/>
      <c r="FLI4" s="33"/>
      <c r="FLJ4" s="33"/>
      <c r="FLK4" s="33"/>
      <c r="FLL4" s="33"/>
      <c r="FLM4" s="33"/>
      <c r="FLN4" s="33"/>
      <c r="FLO4" s="33"/>
      <c r="FLP4" s="33"/>
      <c r="FLQ4" s="33"/>
      <c r="FLR4" s="33"/>
      <c r="FLS4" s="33"/>
      <c r="FLT4" s="33"/>
      <c r="FLU4" s="33"/>
      <c r="FLV4" s="33"/>
      <c r="FLW4" s="33"/>
      <c r="FLX4" s="33"/>
      <c r="FLY4" s="33"/>
      <c r="FLZ4" s="33"/>
      <c r="FMA4" s="33"/>
      <c r="FMB4" s="33"/>
      <c r="FMC4" s="33"/>
      <c r="FMD4" s="33"/>
      <c r="FME4" s="33"/>
      <c r="FMF4" s="33"/>
      <c r="FMG4" s="33"/>
      <c r="FMH4" s="33"/>
      <c r="FMI4" s="33"/>
      <c r="FMJ4" s="33"/>
      <c r="FMK4" s="33"/>
      <c r="FML4" s="33"/>
      <c r="FMM4" s="33"/>
      <c r="FMN4" s="33"/>
      <c r="FMO4" s="33"/>
      <c r="FMP4" s="33"/>
      <c r="FMQ4" s="33"/>
      <c r="FMR4" s="33"/>
      <c r="FMS4" s="33"/>
      <c r="FMT4" s="33"/>
      <c r="FMU4" s="33"/>
      <c r="FMV4" s="33"/>
      <c r="FMW4" s="33"/>
      <c r="FMX4" s="33"/>
      <c r="FMY4" s="33"/>
      <c r="FMZ4" s="33"/>
      <c r="FNA4" s="33"/>
      <c r="FNB4" s="33"/>
      <c r="FNC4" s="33"/>
      <c r="FND4" s="33"/>
      <c r="FNE4" s="33"/>
      <c r="FNF4" s="33"/>
      <c r="FNG4" s="33"/>
      <c r="FNH4" s="33"/>
      <c r="FNI4" s="33"/>
      <c r="FNJ4" s="33"/>
      <c r="FNK4" s="33"/>
      <c r="FNL4" s="33"/>
      <c r="FNM4" s="33"/>
      <c r="FNN4" s="33"/>
      <c r="FNO4" s="33"/>
      <c r="FNP4" s="33"/>
      <c r="FNQ4" s="33"/>
      <c r="FNR4" s="33"/>
      <c r="FNS4" s="33"/>
      <c r="FNT4" s="33"/>
      <c r="FNU4" s="33"/>
      <c r="FNV4" s="33"/>
      <c r="FNW4" s="33"/>
      <c r="FNX4" s="33"/>
      <c r="FNY4" s="33"/>
      <c r="FNZ4" s="33"/>
      <c r="FOA4" s="33"/>
      <c r="FOB4" s="33"/>
      <c r="FOC4" s="33"/>
      <c r="FOD4" s="33"/>
      <c r="FOE4" s="33"/>
      <c r="FOF4" s="33"/>
      <c r="FOG4" s="33"/>
      <c r="FOH4" s="33"/>
      <c r="FOI4" s="33"/>
      <c r="FOJ4" s="33"/>
      <c r="FOK4" s="33"/>
      <c r="FOL4" s="33"/>
      <c r="FOM4" s="33"/>
      <c r="FON4" s="33"/>
      <c r="FOO4" s="33"/>
      <c r="FOP4" s="33"/>
      <c r="FOQ4" s="33"/>
      <c r="FOR4" s="33"/>
      <c r="FOS4" s="33"/>
      <c r="FOT4" s="33"/>
      <c r="FOU4" s="33"/>
      <c r="FOV4" s="33"/>
      <c r="FOW4" s="33"/>
      <c r="FOX4" s="33"/>
      <c r="FOY4" s="33"/>
      <c r="FOZ4" s="33"/>
      <c r="FPA4" s="33"/>
      <c r="FPB4" s="33"/>
      <c r="FPC4" s="33"/>
      <c r="FPD4" s="33"/>
      <c r="FPE4" s="33"/>
      <c r="FPF4" s="33"/>
      <c r="FPG4" s="33"/>
      <c r="FPH4" s="33"/>
      <c r="FPI4" s="33"/>
      <c r="FPJ4" s="33"/>
      <c r="FPK4" s="33"/>
      <c r="FPL4" s="33"/>
      <c r="FPM4" s="33"/>
      <c r="FPN4" s="33"/>
      <c r="FPO4" s="33"/>
      <c r="FPP4" s="33"/>
      <c r="FPQ4" s="33"/>
      <c r="FPR4" s="33"/>
      <c r="FPS4" s="33"/>
      <c r="FPT4" s="33"/>
      <c r="FPU4" s="33"/>
      <c r="FPV4" s="33"/>
      <c r="FPW4" s="33"/>
      <c r="FPX4" s="33"/>
      <c r="FPY4" s="33"/>
      <c r="FPZ4" s="33"/>
      <c r="FQA4" s="33"/>
      <c r="FQB4" s="33"/>
      <c r="FQC4" s="33"/>
      <c r="FQD4" s="33"/>
      <c r="FQE4" s="33"/>
      <c r="FQF4" s="33"/>
      <c r="FQG4" s="33"/>
      <c r="FQH4" s="33"/>
      <c r="FQI4" s="33"/>
      <c r="FQJ4" s="33"/>
      <c r="FQK4" s="33"/>
      <c r="FQL4" s="33"/>
      <c r="FQM4" s="33"/>
      <c r="FQN4" s="33"/>
      <c r="FQO4" s="33"/>
      <c r="FQP4" s="33"/>
      <c r="FQQ4" s="33"/>
      <c r="FQR4" s="33"/>
      <c r="FQS4" s="33"/>
      <c r="FQT4" s="33"/>
      <c r="FQU4" s="33"/>
      <c r="FQV4" s="33"/>
      <c r="FQW4" s="33"/>
      <c r="FQX4" s="33"/>
      <c r="FQY4" s="33"/>
      <c r="FQZ4" s="33"/>
      <c r="FRA4" s="33"/>
      <c r="FRB4" s="33"/>
      <c r="FRC4" s="33"/>
      <c r="FRD4" s="33"/>
      <c r="FRE4" s="33"/>
      <c r="FRF4" s="33"/>
      <c r="FRG4" s="33"/>
      <c r="FRH4" s="33"/>
      <c r="FRI4" s="33"/>
      <c r="FRJ4" s="33"/>
      <c r="FRK4" s="33"/>
      <c r="FRL4" s="33"/>
      <c r="FRM4" s="33"/>
      <c r="FRN4" s="33"/>
      <c r="FRO4" s="33"/>
      <c r="FRP4" s="33"/>
      <c r="FRQ4" s="33"/>
      <c r="FRR4" s="33"/>
      <c r="FRS4" s="33"/>
      <c r="FRT4" s="33"/>
      <c r="FRU4" s="33"/>
      <c r="FRV4" s="33"/>
      <c r="FRW4" s="33"/>
      <c r="FRX4" s="33"/>
      <c r="FRY4" s="33"/>
      <c r="FRZ4" s="33"/>
      <c r="FSA4" s="33"/>
      <c r="FSB4" s="33"/>
      <c r="FSC4" s="33"/>
      <c r="FSD4" s="33"/>
      <c r="FSE4" s="33"/>
      <c r="FSF4" s="33"/>
      <c r="FSG4" s="33"/>
      <c r="FSH4" s="33"/>
      <c r="FSI4" s="33"/>
      <c r="FSJ4" s="33"/>
      <c r="FSK4" s="33"/>
      <c r="FSL4" s="33"/>
      <c r="FSM4" s="33"/>
      <c r="FSN4" s="33"/>
      <c r="FSO4" s="33"/>
      <c r="FSP4" s="33"/>
      <c r="FSQ4" s="33"/>
      <c r="FSR4" s="33"/>
      <c r="FSS4" s="33"/>
      <c r="FST4" s="33"/>
      <c r="FSU4" s="33"/>
      <c r="FSV4" s="33"/>
      <c r="FSW4" s="33"/>
      <c r="FSX4" s="33"/>
      <c r="FSY4" s="33"/>
      <c r="FSZ4" s="33"/>
      <c r="FTA4" s="33"/>
      <c r="FTB4" s="33"/>
      <c r="FTC4" s="33"/>
      <c r="FTD4" s="33"/>
      <c r="FTE4" s="33"/>
      <c r="FTF4" s="33"/>
      <c r="FTG4" s="33"/>
      <c r="FTH4" s="33"/>
      <c r="FTI4" s="33"/>
      <c r="FTJ4" s="33"/>
      <c r="FTK4" s="33"/>
      <c r="FTL4" s="33"/>
      <c r="FTM4" s="33"/>
      <c r="FTN4" s="33"/>
      <c r="FTO4" s="33"/>
      <c r="FTP4" s="33"/>
      <c r="FTQ4" s="33"/>
      <c r="FTR4" s="33"/>
      <c r="FTS4" s="33"/>
      <c r="FTT4" s="33"/>
      <c r="FTU4" s="33"/>
      <c r="FTV4" s="33"/>
      <c r="FTW4" s="33"/>
      <c r="FTX4" s="33"/>
      <c r="FTY4" s="33"/>
      <c r="FTZ4" s="33"/>
      <c r="FUA4" s="33"/>
      <c r="FUB4" s="33"/>
      <c r="FUC4" s="33"/>
      <c r="FUD4" s="33"/>
      <c r="FUE4" s="33"/>
      <c r="FUF4" s="33"/>
      <c r="FUG4" s="33"/>
      <c r="FUH4" s="33"/>
      <c r="FUI4" s="33"/>
      <c r="FUJ4" s="33"/>
      <c r="FUK4" s="33"/>
      <c r="FUL4" s="33"/>
      <c r="FUM4" s="33"/>
      <c r="FUN4" s="33"/>
      <c r="FUO4" s="33"/>
      <c r="FUP4" s="33"/>
      <c r="FUQ4" s="33"/>
      <c r="FUR4" s="33"/>
      <c r="FUS4" s="33"/>
      <c r="FUT4" s="33"/>
      <c r="FUU4" s="33"/>
      <c r="FUV4" s="33"/>
      <c r="FUW4" s="33"/>
      <c r="FUX4" s="33"/>
      <c r="FUY4" s="33"/>
      <c r="FUZ4" s="33"/>
      <c r="FVA4" s="33"/>
      <c r="FVB4" s="33"/>
      <c r="FVC4" s="33"/>
      <c r="FVD4" s="33"/>
      <c r="FVE4" s="33"/>
      <c r="FVF4" s="33"/>
      <c r="FVG4" s="33"/>
      <c r="FVH4" s="33"/>
      <c r="FVI4" s="33"/>
      <c r="FVJ4" s="33"/>
      <c r="FVK4" s="33"/>
      <c r="FVL4" s="33"/>
      <c r="FVM4" s="33"/>
      <c r="FVN4" s="33"/>
      <c r="FVO4" s="33"/>
      <c r="FVP4" s="33"/>
      <c r="FVQ4" s="33"/>
      <c r="FVR4" s="33"/>
      <c r="FVS4" s="33"/>
      <c r="FVT4" s="33"/>
      <c r="FVU4" s="33"/>
      <c r="FVV4" s="33"/>
      <c r="FVW4" s="33"/>
      <c r="FVX4" s="33"/>
      <c r="FVY4" s="33"/>
      <c r="FVZ4" s="33"/>
      <c r="FWA4" s="33"/>
      <c r="FWB4" s="33"/>
      <c r="FWC4" s="33"/>
      <c r="FWD4" s="33"/>
      <c r="FWE4" s="33"/>
      <c r="FWF4" s="33"/>
      <c r="FWG4" s="33"/>
      <c r="FWH4" s="33"/>
      <c r="FWI4" s="33"/>
      <c r="FWJ4" s="33"/>
      <c r="FWK4" s="33"/>
      <c r="FWL4" s="33"/>
      <c r="FWM4" s="33"/>
      <c r="FWN4" s="33"/>
      <c r="FWO4" s="33"/>
      <c r="FWP4" s="33"/>
      <c r="FWQ4" s="33"/>
      <c r="FWR4" s="33"/>
      <c r="FWS4" s="33"/>
      <c r="FWT4" s="33"/>
      <c r="FWU4" s="33"/>
      <c r="FWV4" s="33"/>
      <c r="FWW4" s="33"/>
      <c r="FWX4" s="33"/>
      <c r="FWY4" s="33"/>
      <c r="FWZ4" s="33"/>
      <c r="FXA4" s="33"/>
      <c r="FXB4" s="33"/>
      <c r="FXC4" s="33"/>
      <c r="FXD4" s="33"/>
      <c r="FXE4" s="33"/>
      <c r="FXF4" s="33"/>
      <c r="FXG4" s="33"/>
      <c r="FXH4" s="33"/>
      <c r="FXI4" s="33"/>
      <c r="FXJ4" s="33"/>
      <c r="FXK4" s="33"/>
      <c r="FXL4" s="33"/>
      <c r="FXM4" s="33"/>
      <c r="FXN4" s="33"/>
      <c r="FXO4" s="33"/>
      <c r="FXP4" s="33"/>
      <c r="FXQ4" s="33"/>
      <c r="FXR4" s="33"/>
      <c r="FXS4" s="33"/>
      <c r="FXT4" s="33"/>
      <c r="FXU4" s="33"/>
      <c r="FXV4" s="33"/>
      <c r="FXW4" s="33"/>
      <c r="FXX4" s="33"/>
      <c r="FXY4" s="33"/>
      <c r="FXZ4" s="33"/>
      <c r="FYA4" s="33"/>
      <c r="FYB4" s="33"/>
      <c r="FYC4" s="33"/>
      <c r="FYD4" s="33"/>
      <c r="FYE4" s="33"/>
      <c r="FYF4" s="33"/>
      <c r="FYG4" s="33"/>
      <c r="FYH4" s="33"/>
      <c r="FYI4" s="33"/>
      <c r="FYJ4" s="33"/>
      <c r="FYK4" s="33"/>
      <c r="FYL4" s="33"/>
      <c r="FYM4" s="33"/>
      <c r="FYN4" s="33"/>
      <c r="FYO4" s="33"/>
      <c r="FYP4" s="33"/>
      <c r="FYQ4" s="33"/>
      <c r="FYR4" s="33"/>
      <c r="FYS4" s="33"/>
      <c r="FYT4" s="33"/>
      <c r="FYU4" s="33"/>
      <c r="FYV4" s="33"/>
      <c r="FYW4" s="33"/>
      <c r="FYX4" s="33"/>
      <c r="FYY4" s="33"/>
      <c r="FYZ4" s="33"/>
      <c r="FZA4" s="33"/>
      <c r="FZB4" s="33"/>
      <c r="FZC4" s="33"/>
      <c r="FZD4" s="33"/>
      <c r="FZE4" s="33"/>
      <c r="FZF4" s="33"/>
      <c r="FZG4" s="33"/>
      <c r="FZH4" s="33"/>
      <c r="FZI4" s="33"/>
      <c r="FZJ4" s="33"/>
      <c r="FZK4" s="33"/>
      <c r="FZL4" s="33"/>
      <c r="FZM4" s="33"/>
      <c r="FZN4" s="33"/>
      <c r="FZO4" s="33"/>
      <c r="FZP4" s="33"/>
      <c r="FZQ4" s="33"/>
      <c r="FZR4" s="33"/>
      <c r="FZS4" s="33"/>
      <c r="FZT4" s="33"/>
      <c r="FZU4" s="33"/>
      <c r="FZV4" s="33"/>
      <c r="FZW4" s="33"/>
      <c r="FZX4" s="33"/>
      <c r="FZY4" s="33"/>
      <c r="FZZ4" s="33"/>
      <c r="GAA4" s="33"/>
      <c r="GAB4" s="33"/>
      <c r="GAC4" s="33"/>
      <c r="GAD4" s="33"/>
      <c r="GAE4" s="33"/>
      <c r="GAF4" s="33"/>
      <c r="GAG4" s="33"/>
      <c r="GAH4" s="33"/>
      <c r="GAI4" s="33"/>
      <c r="GAJ4" s="33"/>
      <c r="GAK4" s="33"/>
      <c r="GAL4" s="33"/>
      <c r="GAM4" s="33"/>
      <c r="GAN4" s="33"/>
      <c r="GAO4" s="33"/>
      <c r="GAP4" s="33"/>
      <c r="GAQ4" s="33"/>
      <c r="GAR4" s="33"/>
      <c r="GAS4" s="33"/>
      <c r="GAT4" s="33"/>
      <c r="GAU4" s="33"/>
      <c r="GAV4" s="33"/>
      <c r="GAW4" s="33"/>
      <c r="GAX4" s="33"/>
      <c r="GAY4" s="33"/>
      <c r="GAZ4" s="33"/>
      <c r="GBA4" s="33"/>
      <c r="GBB4" s="33"/>
      <c r="GBC4" s="33"/>
      <c r="GBD4" s="33"/>
      <c r="GBE4" s="33"/>
      <c r="GBF4" s="33"/>
      <c r="GBG4" s="33"/>
      <c r="GBH4" s="33"/>
      <c r="GBI4" s="33"/>
      <c r="GBJ4" s="33"/>
      <c r="GBK4" s="33"/>
      <c r="GBL4" s="33"/>
      <c r="GBM4" s="33"/>
      <c r="GBN4" s="33"/>
      <c r="GBO4" s="33"/>
      <c r="GBP4" s="33"/>
      <c r="GBQ4" s="33"/>
      <c r="GBR4" s="33"/>
      <c r="GBS4" s="33"/>
      <c r="GBT4" s="33"/>
      <c r="GBU4" s="33"/>
      <c r="GBV4" s="33"/>
      <c r="GBW4" s="33"/>
      <c r="GBX4" s="33"/>
      <c r="GBY4" s="33"/>
      <c r="GBZ4" s="33"/>
      <c r="GCA4" s="33"/>
      <c r="GCB4" s="33"/>
      <c r="GCC4" s="33"/>
      <c r="GCD4" s="33"/>
      <c r="GCE4" s="33"/>
      <c r="GCF4" s="33"/>
      <c r="GCG4" s="33"/>
      <c r="GCH4" s="33"/>
      <c r="GCI4" s="33"/>
      <c r="GCJ4" s="33"/>
      <c r="GCK4" s="33"/>
      <c r="GCL4" s="33"/>
      <c r="GCM4" s="33"/>
      <c r="GCN4" s="33"/>
      <c r="GCO4" s="33"/>
      <c r="GCP4" s="33"/>
      <c r="GCQ4" s="33"/>
      <c r="GCR4" s="33"/>
      <c r="GCS4" s="33"/>
      <c r="GCT4" s="33"/>
      <c r="GCU4" s="33"/>
      <c r="GCV4" s="33"/>
      <c r="GCW4" s="33"/>
      <c r="GCX4" s="33"/>
      <c r="GCY4" s="33"/>
      <c r="GCZ4" s="33"/>
      <c r="GDA4" s="33"/>
      <c r="GDB4" s="33"/>
      <c r="GDC4" s="33"/>
      <c r="GDD4" s="33"/>
      <c r="GDE4" s="33"/>
      <c r="GDF4" s="33"/>
      <c r="GDG4" s="33"/>
      <c r="GDH4" s="33"/>
      <c r="GDI4" s="33"/>
      <c r="GDJ4" s="33"/>
      <c r="GDK4" s="33"/>
      <c r="GDL4" s="33"/>
      <c r="GDM4" s="33"/>
      <c r="GDN4" s="33"/>
      <c r="GDO4" s="33"/>
      <c r="GDP4" s="33"/>
      <c r="GDQ4" s="33"/>
      <c r="GDR4" s="33"/>
      <c r="GDS4" s="33"/>
      <c r="GDT4" s="33"/>
      <c r="GDU4" s="33"/>
      <c r="GDV4" s="33"/>
      <c r="GDW4" s="33"/>
      <c r="GDX4" s="33"/>
      <c r="GDY4" s="33"/>
      <c r="GDZ4" s="33"/>
      <c r="GEA4" s="33"/>
      <c r="GEB4" s="33"/>
      <c r="GEC4" s="33"/>
      <c r="GED4" s="33"/>
      <c r="GEE4" s="33"/>
      <c r="GEF4" s="33"/>
      <c r="GEG4" s="33"/>
      <c r="GEH4" s="33"/>
      <c r="GEI4" s="33"/>
      <c r="GEJ4" s="33"/>
      <c r="GEK4" s="33"/>
      <c r="GEL4" s="33"/>
      <c r="GEM4" s="33"/>
      <c r="GEN4" s="33"/>
      <c r="GEO4" s="33"/>
      <c r="GEP4" s="33"/>
      <c r="GEQ4" s="33"/>
      <c r="GER4" s="33"/>
      <c r="GES4" s="33"/>
      <c r="GET4" s="33"/>
      <c r="GEU4" s="33"/>
      <c r="GEV4" s="33"/>
      <c r="GEW4" s="33"/>
      <c r="GEX4" s="33"/>
      <c r="GEY4" s="33"/>
      <c r="GEZ4" s="33"/>
      <c r="GFA4" s="33"/>
      <c r="GFB4" s="33"/>
      <c r="GFC4" s="33"/>
      <c r="GFD4" s="33"/>
      <c r="GFE4" s="33"/>
      <c r="GFF4" s="33"/>
      <c r="GFG4" s="33"/>
      <c r="GFH4" s="33"/>
      <c r="GFI4" s="33"/>
      <c r="GFJ4" s="33"/>
      <c r="GFK4" s="33"/>
      <c r="GFL4" s="33"/>
      <c r="GFM4" s="33"/>
      <c r="GFN4" s="33"/>
      <c r="GFO4" s="33"/>
      <c r="GFP4" s="33"/>
      <c r="GFQ4" s="33"/>
      <c r="GFR4" s="33"/>
      <c r="GFS4" s="33"/>
      <c r="GFT4" s="33"/>
      <c r="GFU4" s="33"/>
      <c r="GFV4" s="33"/>
      <c r="GFW4" s="33"/>
      <c r="GFX4" s="33"/>
      <c r="GFY4" s="33"/>
      <c r="GFZ4" s="33"/>
      <c r="GGA4" s="33"/>
      <c r="GGB4" s="33"/>
      <c r="GGC4" s="33"/>
      <c r="GGD4" s="33"/>
      <c r="GGE4" s="33"/>
      <c r="GGF4" s="33"/>
      <c r="GGG4" s="33"/>
      <c r="GGH4" s="33"/>
      <c r="GGI4" s="33"/>
      <c r="GGJ4" s="33"/>
      <c r="GGK4" s="33"/>
      <c r="GGL4" s="33"/>
      <c r="GGM4" s="33"/>
      <c r="GGN4" s="33"/>
      <c r="GGO4" s="33"/>
      <c r="GGP4" s="33"/>
      <c r="GGQ4" s="33"/>
      <c r="GGR4" s="33"/>
      <c r="GGS4" s="33"/>
      <c r="GGT4" s="33"/>
      <c r="GGU4" s="33"/>
      <c r="GGV4" s="33"/>
      <c r="GGW4" s="33"/>
      <c r="GGX4" s="33"/>
      <c r="GGY4" s="33"/>
      <c r="GGZ4" s="33"/>
      <c r="GHA4" s="33"/>
      <c r="GHB4" s="33"/>
      <c r="GHC4" s="33"/>
      <c r="GHD4" s="33"/>
      <c r="GHE4" s="33"/>
      <c r="GHF4" s="33"/>
      <c r="GHG4" s="33"/>
      <c r="GHH4" s="33"/>
      <c r="GHI4" s="33"/>
      <c r="GHJ4" s="33"/>
      <c r="GHK4" s="33"/>
      <c r="GHL4" s="33"/>
      <c r="GHM4" s="33"/>
      <c r="GHN4" s="33"/>
      <c r="GHO4" s="33"/>
      <c r="GHP4" s="33"/>
      <c r="GHQ4" s="33"/>
      <c r="GHR4" s="33"/>
      <c r="GHS4" s="33"/>
      <c r="GHT4" s="33"/>
      <c r="GHU4" s="33"/>
      <c r="GHV4" s="33"/>
      <c r="GHW4" s="33"/>
      <c r="GHX4" s="33"/>
      <c r="GHY4" s="33"/>
      <c r="GHZ4" s="33"/>
      <c r="GIA4" s="33"/>
      <c r="GIB4" s="33"/>
      <c r="GIC4" s="33"/>
      <c r="GID4" s="33"/>
      <c r="GIE4" s="33"/>
      <c r="GIF4" s="33"/>
      <c r="GIG4" s="33"/>
      <c r="GIH4" s="33"/>
      <c r="GII4" s="33"/>
      <c r="GIJ4" s="33"/>
      <c r="GIK4" s="33"/>
      <c r="GIL4" s="33"/>
      <c r="GIM4" s="33"/>
      <c r="GIN4" s="33"/>
      <c r="GIO4" s="33"/>
      <c r="GIP4" s="33"/>
      <c r="GIQ4" s="33"/>
      <c r="GIR4" s="33"/>
      <c r="GIS4" s="33"/>
      <c r="GIT4" s="33"/>
      <c r="GIU4" s="33"/>
      <c r="GIV4" s="33"/>
      <c r="GIW4" s="33"/>
      <c r="GIX4" s="33"/>
      <c r="GIY4" s="33"/>
      <c r="GIZ4" s="33"/>
      <c r="GJA4" s="33"/>
      <c r="GJB4" s="33"/>
      <c r="GJC4" s="33"/>
      <c r="GJD4" s="33"/>
      <c r="GJE4" s="33"/>
      <c r="GJF4" s="33"/>
      <c r="GJG4" s="33"/>
      <c r="GJH4" s="33"/>
      <c r="GJI4" s="33"/>
      <c r="GJJ4" s="33"/>
      <c r="GJK4" s="33"/>
      <c r="GJL4" s="33"/>
      <c r="GJM4" s="33"/>
      <c r="GJN4" s="33"/>
      <c r="GJO4" s="33"/>
      <c r="GJP4" s="33"/>
      <c r="GJQ4" s="33"/>
      <c r="GJR4" s="33"/>
      <c r="GJS4" s="33"/>
      <c r="GJT4" s="33"/>
      <c r="GJU4" s="33"/>
      <c r="GJV4" s="33"/>
      <c r="GJW4" s="33"/>
      <c r="GJX4" s="33"/>
      <c r="GJY4" s="33"/>
      <c r="GJZ4" s="33"/>
      <c r="GKA4" s="33"/>
      <c r="GKB4" s="33"/>
      <c r="GKC4" s="33"/>
      <c r="GKD4" s="33"/>
      <c r="GKE4" s="33"/>
      <c r="GKF4" s="33"/>
      <c r="GKG4" s="33"/>
      <c r="GKH4" s="33"/>
      <c r="GKI4" s="33"/>
      <c r="GKJ4" s="33"/>
      <c r="GKK4" s="33"/>
      <c r="GKL4" s="33"/>
      <c r="GKM4" s="33"/>
      <c r="GKN4" s="33"/>
      <c r="GKO4" s="33"/>
      <c r="GKP4" s="33"/>
      <c r="GKQ4" s="33"/>
      <c r="GKR4" s="33"/>
      <c r="GKS4" s="33"/>
      <c r="GKT4" s="33"/>
      <c r="GKU4" s="33"/>
      <c r="GKV4" s="33"/>
      <c r="GKW4" s="33"/>
      <c r="GKX4" s="33"/>
      <c r="GKY4" s="33"/>
      <c r="GKZ4" s="33"/>
      <c r="GLA4" s="33"/>
      <c r="GLB4" s="33"/>
      <c r="GLC4" s="33"/>
      <c r="GLD4" s="33"/>
      <c r="GLE4" s="33"/>
      <c r="GLF4" s="33"/>
      <c r="GLG4" s="33"/>
      <c r="GLH4" s="33"/>
      <c r="GLI4" s="33"/>
      <c r="GLJ4" s="33"/>
      <c r="GLK4" s="33"/>
      <c r="GLL4" s="33"/>
      <c r="GLM4" s="33"/>
      <c r="GLN4" s="33"/>
      <c r="GLO4" s="33"/>
      <c r="GLP4" s="33"/>
      <c r="GLQ4" s="33"/>
      <c r="GLR4" s="33"/>
      <c r="GLS4" s="33"/>
      <c r="GLT4" s="33"/>
      <c r="GLU4" s="33"/>
      <c r="GLV4" s="33"/>
      <c r="GLW4" s="33"/>
      <c r="GLX4" s="33"/>
      <c r="GLY4" s="33"/>
      <c r="GLZ4" s="33"/>
      <c r="GMA4" s="33"/>
      <c r="GMB4" s="33"/>
      <c r="GMC4" s="33"/>
      <c r="GMD4" s="33"/>
      <c r="GME4" s="33"/>
      <c r="GMF4" s="33"/>
      <c r="GMG4" s="33"/>
      <c r="GMH4" s="33"/>
      <c r="GMI4" s="33"/>
      <c r="GMJ4" s="33"/>
      <c r="GMK4" s="33"/>
      <c r="GML4" s="33"/>
      <c r="GMM4" s="33"/>
      <c r="GMN4" s="33"/>
      <c r="GMO4" s="33"/>
      <c r="GMP4" s="33"/>
      <c r="GMQ4" s="33"/>
      <c r="GMR4" s="33"/>
      <c r="GMS4" s="33"/>
      <c r="GMT4" s="33"/>
      <c r="GMU4" s="33"/>
      <c r="GMV4" s="33"/>
      <c r="GMW4" s="33"/>
      <c r="GMX4" s="33"/>
      <c r="GMY4" s="33"/>
      <c r="GMZ4" s="33"/>
      <c r="GNA4" s="33"/>
      <c r="GNB4" s="33"/>
      <c r="GNC4" s="33"/>
      <c r="GND4" s="33"/>
      <c r="GNE4" s="33"/>
      <c r="GNF4" s="33"/>
      <c r="GNG4" s="33"/>
      <c r="GNH4" s="33"/>
      <c r="GNI4" s="33"/>
      <c r="GNJ4" s="33"/>
      <c r="GNK4" s="33"/>
      <c r="GNL4" s="33"/>
      <c r="GNM4" s="33"/>
      <c r="GNN4" s="33"/>
      <c r="GNO4" s="33"/>
      <c r="GNP4" s="33"/>
      <c r="GNQ4" s="33"/>
      <c r="GNR4" s="33"/>
      <c r="GNS4" s="33"/>
      <c r="GNT4" s="33"/>
      <c r="GNU4" s="33"/>
      <c r="GNV4" s="33"/>
      <c r="GNW4" s="33"/>
      <c r="GNX4" s="33"/>
      <c r="GNY4" s="33"/>
      <c r="GNZ4" s="33"/>
      <c r="GOA4" s="33"/>
      <c r="GOB4" s="33"/>
      <c r="GOC4" s="33"/>
      <c r="GOD4" s="33"/>
      <c r="GOE4" s="33"/>
      <c r="GOF4" s="33"/>
      <c r="GOG4" s="33"/>
      <c r="GOH4" s="33"/>
      <c r="GOI4" s="33"/>
      <c r="GOJ4" s="33"/>
      <c r="GOK4" s="33"/>
      <c r="GOL4" s="33"/>
      <c r="GOM4" s="33"/>
      <c r="GON4" s="33"/>
      <c r="GOO4" s="33"/>
      <c r="GOP4" s="33"/>
      <c r="GOQ4" s="33"/>
      <c r="GOR4" s="33"/>
      <c r="GOS4" s="33"/>
      <c r="GOT4" s="33"/>
      <c r="GOU4" s="33"/>
      <c r="GOV4" s="33"/>
      <c r="GOW4" s="33"/>
      <c r="GOX4" s="33"/>
      <c r="GOY4" s="33"/>
      <c r="GOZ4" s="33"/>
      <c r="GPA4" s="33"/>
      <c r="GPB4" s="33"/>
      <c r="GPC4" s="33"/>
      <c r="GPD4" s="33"/>
      <c r="GPE4" s="33"/>
      <c r="GPF4" s="33"/>
      <c r="GPG4" s="33"/>
      <c r="GPH4" s="33"/>
      <c r="GPI4" s="33"/>
      <c r="GPJ4" s="33"/>
      <c r="GPK4" s="33"/>
      <c r="GPL4" s="33"/>
      <c r="GPM4" s="33"/>
      <c r="GPN4" s="33"/>
      <c r="GPO4" s="33"/>
      <c r="GPP4" s="33"/>
      <c r="GPQ4" s="33"/>
      <c r="GPR4" s="33"/>
      <c r="GPS4" s="33"/>
      <c r="GPT4" s="33"/>
      <c r="GPU4" s="33"/>
      <c r="GPV4" s="33"/>
      <c r="GPW4" s="33"/>
      <c r="GPX4" s="33"/>
      <c r="GPY4" s="33"/>
      <c r="GPZ4" s="33"/>
      <c r="GQA4" s="33"/>
      <c r="GQB4" s="33"/>
      <c r="GQC4" s="33"/>
      <c r="GQD4" s="33"/>
      <c r="GQE4" s="33"/>
      <c r="GQF4" s="33"/>
      <c r="GQG4" s="33"/>
      <c r="GQH4" s="33"/>
      <c r="GQI4" s="33"/>
      <c r="GQJ4" s="33"/>
      <c r="GQK4" s="33"/>
      <c r="GQL4" s="33"/>
      <c r="GQM4" s="33"/>
      <c r="GQN4" s="33"/>
      <c r="GQO4" s="33"/>
      <c r="GQP4" s="33"/>
      <c r="GQQ4" s="33"/>
      <c r="GQR4" s="33"/>
      <c r="GQS4" s="33"/>
      <c r="GQT4" s="33"/>
      <c r="GQU4" s="33"/>
      <c r="GQV4" s="33"/>
      <c r="GQW4" s="33"/>
      <c r="GQX4" s="33"/>
      <c r="GQY4" s="33"/>
      <c r="GQZ4" s="33"/>
      <c r="GRA4" s="33"/>
      <c r="GRB4" s="33"/>
      <c r="GRC4" s="33"/>
      <c r="GRD4" s="33"/>
      <c r="GRE4" s="33"/>
      <c r="GRF4" s="33"/>
      <c r="GRG4" s="33"/>
      <c r="GRH4" s="33"/>
      <c r="GRI4" s="33"/>
      <c r="GRJ4" s="33"/>
      <c r="GRK4" s="33"/>
      <c r="GRL4" s="33"/>
      <c r="GRM4" s="33"/>
      <c r="GRN4" s="33"/>
      <c r="GRO4" s="33"/>
      <c r="GRP4" s="33"/>
      <c r="GRQ4" s="33"/>
      <c r="GRR4" s="33"/>
      <c r="GRS4" s="33"/>
      <c r="GRT4" s="33"/>
      <c r="GRU4" s="33"/>
      <c r="GRV4" s="33"/>
      <c r="GRW4" s="33"/>
      <c r="GRX4" s="33"/>
      <c r="GRY4" s="33"/>
      <c r="GRZ4" s="33"/>
      <c r="GSA4" s="33"/>
      <c r="GSB4" s="33"/>
      <c r="GSC4" s="33"/>
      <c r="GSD4" s="33"/>
      <c r="GSE4" s="33"/>
      <c r="GSF4" s="33"/>
      <c r="GSG4" s="33"/>
      <c r="GSH4" s="33"/>
      <c r="GSI4" s="33"/>
      <c r="GSJ4" s="33"/>
      <c r="GSK4" s="33"/>
      <c r="GSL4" s="33"/>
      <c r="GSM4" s="33"/>
      <c r="GSN4" s="33"/>
      <c r="GSO4" s="33"/>
      <c r="GSP4" s="33"/>
      <c r="GSQ4" s="33"/>
      <c r="GSR4" s="33"/>
      <c r="GSS4" s="33"/>
      <c r="GST4" s="33"/>
      <c r="GSU4" s="33"/>
      <c r="GSV4" s="33"/>
      <c r="GSW4" s="33"/>
      <c r="GSX4" s="33"/>
      <c r="GSY4" s="33"/>
      <c r="GSZ4" s="33"/>
      <c r="GTA4" s="33"/>
      <c r="GTB4" s="33"/>
      <c r="GTC4" s="33"/>
      <c r="GTD4" s="33"/>
      <c r="GTE4" s="33"/>
      <c r="GTF4" s="33"/>
      <c r="GTG4" s="33"/>
      <c r="GTH4" s="33"/>
      <c r="GTI4" s="33"/>
      <c r="GTJ4" s="33"/>
      <c r="GTK4" s="33"/>
      <c r="GTL4" s="33"/>
      <c r="GTM4" s="33"/>
      <c r="GTN4" s="33"/>
      <c r="GTO4" s="33"/>
      <c r="GTP4" s="33"/>
      <c r="GTQ4" s="33"/>
      <c r="GTR4" s="33"/>
      <c r="GTS4" s="33"/>
      <c r="GTT4" s="33"/>
      <c r="GTU4" s="33"/>
      <c r="GTV4" s="33"/>
      <c r="GTW4" s="33"/>
      <c r="GTX4" s="33"/>
      <c r="GTY4" s="33"/>
      <c r="GTZ4" s="33"/>
      <c r="GUA4" s="33"/>
      <c r="GUB4" s="33"/>
      <c r="GUC4" s="33"/>
      <c r="GUD4" s="33"/>
      <c r="GUE4" s="33"/>
      <c r="GUF4" s="33"/>
      <c r="GUG4" s="33"/>
      <c r="GUH4" s="33"/>
      <c r="GUI4" s="33"/>
      <c r="GUJ4" s="33"/>
      <c r="GUK4" s="33"/>
      <c r="GUL4" s="33"/>
      <c r="GUM4" s="33"/>
      <c r="GUN4" s="33"/>
      <c r="GUO4" s="33"/>
      <c r="GUP4" s="33"/>
      <c r="GUQ4" s="33"/>
      <c r="GUR4" s="33"/>
      <c r="GUS4" s="33"/>
      <c r="GUT4" s="33"/>
      <c r="GUU4" s="33"/>
      <c r="GUV4" s="33"/>
      <c r="GUW4" s="33"/>
      <c r="GUX4" s="33"/>
      <c r="GUY4" s="33"/>
      <c r="GUZ4" s="33"/>
      <c r="GVA4" s="33"/>
      <c r="GVB4" s="33"/>
      <c r="GVC4" s="33"/>
      <c r="GVD4" s="33"/>
      <c r="GVE4" s="33"/>
      <c r="GVF4" s="33"/>
      <c r="GVG4" s="33"/>
      <c r="GVH4" s="33"/>
      <c r="GVI4" s="33"/>
      <c r="GVJ4" s="33"/>
      <c r="GVK4" s="33"/>
      <c r="GVL4" s="33"/>
      <c r="GVM4" s="33"/>
      <c r="GVN4" s="33"/>
      <c r="GVO4" s="33"/>
      <c r="GVP4" s="33"/>
      <c r="GVQ4" s="33"/>
      <c r="GVR4" s="33"/>
      <c r="GVS4" s="33"/>
      <c r="GVT4" s="33"/>
      <c r="GVU4" s="33"/>
      <c r="GVV4" s="33"/>
      <c r="GVW4" s="33"/>
      <c r="GVX4" s="33"/>
      <c r="GVY4" s="33"/>
      <c r="GVZ4" s="33"/>
      <c r="GWA4" s="33"/>
      <c r="GWB4" s="33"/>
      <c r="GWC4" s="33"/>
      <c r="GWD4" s="33"/>
      <c r="GWE4" s="33"/>
      <c r="GWF4" s="33"/>
      <c r="GWG4" s="33"/>
      <c r="GWH4" s="33"/>
      <c r="GWI4" s="33"/>
      <c r="GWJ4" s="33"/>
      <c r="GWK4" s="33"/>
      <c r="GWL4" s="33"/>
      <c r="GWM4" s="33"/>
      <c r="GWN4" s="33"/>
      <c r="GWO4" s="33"/>
      <c r="GWP4" s="33"/>
      <c r="GWQ4" s="33"/>
      <c r="GWR4" s="33"/>
      <c r="GWS4" s="33"/>
      <c r="GWT4" s="33"/>
      <c r="GWU4" s="33"/>
      <c r="GWV4" s="33"/>
      <c r="GWW4" s="33"/>
      <c r="GWX4" s="33"/>
      <c r="GWY4" s="33"/>
      <c r="GWZ4" s="33"/>
      <c r="GXA4" s="33"/>
      <c r="GXB4" s="33"/>
      <c r="GXC4" s="33"/>
      <c r="GXD4" s="33"/>
      <c r="GXE4" s="33"/>
      <c r="GXF4" s="33"/>
      <c r="GXG4" s="33"/>
      <c r="GXH4" s="33"/>
      <c r="GXI4" s="33"/>
      <c r="GXJ4" s="33"/>
      <c r="GXK4" s="33"/>
      <c r="GXL4" s="33"/>
      <c r="GXM4" s="33"/>
      <c r="GXN4" s="33"/>
      <c r="GXO4" s="33"/>
      <c r="GXP4" s="33"/>
      <c r="GXQ4" s="33"/>
      <c r="GXR4" s="33"/>
      <c r="GXS4" s="33"/>
      <c r="GXT4" s="33"/>
      <c r="GXU4" s="33"/>
      <c r="GXV4" s="33"/>
      <c r="GXW4" s="33"/>
      <c r="GXX4" s="33"/>
      <c r="GXY4" s="33"/>
      <c r="GXZ4" s="33"/>
      <c r="GYA4" s="33"/>
      <c r="GYB4" s="33"/>
      <c r="GYC4" s="33"/>
      <c r="GYD4" s="33"/>
      <c r="GYE4" s="33"/>
      <c r="GYF4" s="33"/>
      <c r="GYG4" s="33"/>
      <c r="GYH4" s="33"/>
      <c r="GYI4" s="33"/>
      <c r="GYJ4" s="33"/>
      <c r="GYK4" s="33"/>
      <c r="GYL4" s="33"/>
      <c r="GYM4" s="33"/>
      <c r="GYN4" s="33"/>
      <c r="GYO4" s="33"/>
      <c r="GYP4" s="33"/>
      <c r="GYQ4" s="33"/>
      <c r="GYR4" s="33"/>
      <c r="GYS4" s="33"/>
      <c r="GYT4" s="33"/>
      <c r="GYU4" s="33"/>
      <c r="GYV4" s="33"/>
      <c r="GYW4" s="33"/>
      <c r="GYX4" s="33"/>
      <c r="GYY4" s="33"/>
      <c r="GYZ4" s="33"/>
      <c r="GZA4" s="33"/>
      <c r="GZB4" s="33"/>
      <c r="GZC4" s="33"/>
      <c r="GZD4" s="33"/>
      <c r="GZE4" s="33"/>
      <c r="GZF4" s="33"/>
      <c r="GZG4" s="33"/>
      <c r="GZH4" s="33"/>
      <c r="GZI4" s="33"/>
      <c r="GZJ4" s="33"/>
      <c r="GZK4" s="33"/>
      <c r="GZL4" s="33"/>
      <c r="GZM4" s="33"/>
      <c r="GZN4" s="33"/>
      <c r="GZO4" s="33"/>
      <c r="GZP4" s="33"/>
      <c r="GZQ4" s="33"/>
      <c r="GZR4" s="33"/>
      <c r="GZS4" s="33"/>
      <c r="GZT4" s="33"/>
      <c r="GZU4" s="33"/>
      <c r="GZV4" s="33"/>
      <c r="GZW4" s="33"/>
      <c r="GZX4" s="33"/>
      <c r="GZY4" s="33"/>
      <c r="GZZ4" s="33"/>
      <c r="HAA4" s="33"/>
      <c r="HAB4" s="33"/>
      <c r="HAC4" s="33"/>
      <c r="HAD4" s="33"/>
      <c r="HAE4" s="33"/>
      <c r="HAF4" s="33"/>
      <c r="HAG4" s="33"/>
      <c r="HAH4" s="33"/>
      <c r="HAI4" s="33"/>
      <c r="HAJ4" s="33"/>
      <c r="HAK4" s="33"/>
      <c r="HAL4" s="33"/>
      <c r="HAM4" s="33"/>
      <c r="HAN4" s="33"/>
      <c r="HAO4" s="33"/>
      <c r="HAP4" s="33"/>
      <c r="HAQ4" s="33"/>
      <c r="HAR4" s="33"/>
      <c r="HAS4" s="33"/>
      <c r="HAT4" s="33"/>
      <c r="HAU4" s="33"/>
      <c r="HAV4" s="33"/>
      <c r="HAW4" s="33"/>
      <c r="HAX4" s="33"/>
      <c r="HAY4" s="33"/>
      <c r="HAZ4" s="33"/>
      <c r="HBA4" s="33"/>
      <c r="HBB4" s="33"/>
      <c r="HBC4" s="33"/>
      <c r="HBD4" s="33"/>
      <c r="HBE4" s="33"/>
      <c r="HBF4" s="33"/>
      <c r="HBG4" s="33"/>
      <c r="HBH4" s="33"/>
      <c r="HBI4" s="33"/>
      <c r="HBJ4" s="33"/>
      <c r="HBK4" s="33"/>
      <c r="HBL4" s="33"/>
      <c r="HBM4" s="33"/>
      <c r="HBN4" s="33"/>
      <c r="HBO4" s="33"/>
      <c r="HBP4" s="33"/>
      <c r="HBQ4" s="33"/>
      <c r="HBR4" s="33"/>
      <c r="HBS4" s="33"/>
      <c r="HBT4" s="33"/>
      <c r="HBU4" s="33"/>
      <c r="HBV4" s="33"/>
      <c r="HBW4" s="33"/>
      <c r="HBX4" s="33"/>
      <c r="HBY4" s="33"/>
      <c r="HBZ4" s="33"/>
      <c r="HCA4" s="33"/>
      <c r="HCB4" s="33"/>
      <c r="HCC4" s="33"/>
      <c r="HCD4" s="33"/>
      <c r="HCE4" s="33"/>
      <c r="HCF4" s="33"/>
      <c r="HCG4" s="33"/>
      <c r="HCH4" s="33"/>
      <c r="HCI4" s="33"/>
      <c r="HCJ4" s="33"/>
      <c r="HCK4" s="33"/>
      <c r="HCL4" s="33"/>
      <c r="HCM4" s="33"/>
      <c r="HCN4" s="33"/>
      <c r="HCO4" s="33"/>
      <c r="HCP4" s="33"/>
      <c r="HCQ4" s="33"/>
      <c r="HCR4" s="33"/>
      <c r="HCS4" s="33"/>
      <c r="HCT4" s="33"/>
      <c r="HCU4" s="33"/>
      <c r="HCV4" s="33"/>
      <c r="HCW4" s="33"/>
      <c r="HCX4" s="33"/>
      <c r="HCY4" s="33"/>
      <c r="HCZ4" s="33"/>
      <c r="HDA4" s="33"/>
      <c r="HDB4" s="33"/>
      <c r="HDC4" s="33"/>
      <c r="HDD4" s="33"/>
      <c r="HDE4" s="33"/>
      <c r="HDF4" s="33"/>
      <c r="HDG4" s="33"/>
      <c r="HDH4" s="33"/>
      <c r="HDI4" s="33"/>
      <c r="HDJ4" s="33"/>
      <c r="HDK4" s="33"/>
      <c r="HDL4" s="33"/>
      <c r="HDM4" s="33"/>
      <c r="HDN4" s="33"/>
      <c r="HDO4" s="33"/>
      <c r="HDP4" s="33"/>
      <c r="HDQ4" s="33"/>
      <c r="HDR4" s="33"/>
      <c r="HDS4" s="33"/>
      <c r="HDT4" s="33"/>
      <c r="HDU4" s="33"/>
      <c r="HDV4" s="33"/>
      <c r="HDW4" s="33"/>
      <c r="HDX4" s="33"/>
      <c r="HDY4" s="33"/>
      <c r="HDZ4" s="33"/>
      <c r="HEA4" s="33"/>
      <c r="HEB4" s="33"/>
      <c r="HEC4" s="33"/>
      <c r="HED4" s="33"/>
      <c r="HEE4" s="33"/>
      <c r="HEF4" s="33"/>
      <c r="HEG4" s="33"/>
      <c r="HEH4" s="33"/>
      <c r="HEI4" s="33"/>
      <c r="HEJ4" s="33"/>
      <c r="HEK4" s="33"/>
      <c r="HEL4" s="33"/>
      <c r="HEM4" s="33"/>
      <c r="HEN4" s="33"/>
      <c r="HEO4" s="33"/>
      <c r="HEP4" s="33"/>
      <c r="HEQ4" s="33"/>
      <c r="HER4" s="33"/>
      <c r="HES4" s="33"/>
      <c r="HET4" s="33"/>
      <c r="HEU4" s="33"/>
      <c r="HEV4" s="33"/>
      <c r="HEW4" s="33"/>
      <c r="HEX4" s="33"/>
      <c r="HEY4" s="33"/>
      <c r="HEZ4" s="33"/>
      <c r="HFA4" s="33"/>
      <c r="HFB4" s="33"/>
      <c r="HFC4" s="33"/>
      <c r="HFD4" s="33"/>
      <c r="HFE4" s="33"/>
      <c r="HFF4" s="33"/>
      <c r="HFG4" s="33"/>
      <c r="HFH4" s="33"/>
      <c r="HFI4" s="33"/>
      <c r="HFJ4" s="33"/>
      <c r="HFK4" s="33"/>
      <c r="HFL4" s="33"/>
      <c r="HFM4" s="33"/>
      <c r="HFN4" s="33"/>
      <c r="HFO4" s="33"/>
      <c r="HFP4" s="33"/>
      <c r="HFQ4" s="33"/>
      <c r="HFR4" s="33"/>
      <c r="HFS4" s="33"/>
      <c r="HFT4" s="33"/>
      <c r="HFU4" s="33"/>
      <c r="HFV4" s="33"/>
      <c r="HFW4" s="33"/>
      <c r="HFX4" s="33"/>
      <c r="HFY4" s="33"/>
      <c r="HFZ4" s="33"/>
      <c r="HGA4" s="33"/>
      <c r="HGB4" s="33"/>
      <c r="HGC4" s="33"/>
      <c r="HGD4" s="33"/>
      <c r="HGE4" s="33"/>
      <c r="HGF4" s="33"/>
      <c r="HGG4" s="33"/>
      <c r="HGH4" s="33"/>
      <c r="HGI4" s="33"/>
      <c r="HGJ4" s="33"/>
      <c r="HGK4" s="33"/>
      <c r="HGL4" s="33"/>
      <c r="HGM4" s="33"/>
      <c r="HGN4" s="33"/>
      <c r="HGO4" s="33"/>
      <c r="HGP4" s="33"/>
      <c r="HGQ4" s="33"/>
      <c r="HGR4" s="33"/>
      <c r="HGS4" s="33"/>
      <c r="HGT4" s="33"/>
      <c r="HGU4" s="33"/>
      <c r="HGV4" s="33"/>
      <c r="HGW4" s="33"/>
      <c r="HGX4" s="33"/>
      <c r="HGY4" s="33"/>
      <c r="HGZ4" s="33"/>
      <c r="HHA4" s="33"/>
      <c r="HHB4" s="33"/>
      <c r="HHC4" s="33"/>
      <c r="HHD4" s="33"/>
      <c r="HHE4" s="33"/>
      <c r="HHF4" s="33"/>
      <c r="HHG4" s="33"/>
      <c r="HHH4" s="33"/>
      <c r="HHI4" s="33"/>
      <c r="HHJ4" s="33"/>
      <c r="HHK4" s="33"/>
      <c r="HHL4" s="33"/>
      <c r="HHM4" s="33"/>
      <c r="HHN4" s="33"/>
      <c r="HHO4" s="33"/>
      <c r="HHP4" s="33"/>
      <c r="HHQ4" s="33"/>
      <c r="HHR4" s="33"/>
      <c r="HHS4" s="33"/>
      <c r="HHT4" s="33"/>
      <c r="HHU4" s="33"/>
      <c r="HHV4" s="33"/>
      <c r="HHW4" s="33"/>
      <c r="HHX4" s="33"/>
      <c r="HHY4" s="33"/>
      <c r="HHZ4" s="33"/>
      <c r="HIA4" s="33"/>
      <c r="HIB4" s="33"/>
      <c r="HIC4" s="33"/>
      <c r="HID4" s="33"/>
      <c r="HIE4" s="33"/>
      <c r="HIF4" s="33"/>
      <c r="HIG4" s="33"/>
      <c r="HIH4" s="33"/>
      <c r="HII4" s="33"/>
      <c r="HIJ4" s="33"/>
      <c r="HIK4" s="33"/>
      <c r="HIL4" s="33"/>
      <c r="HIM4" s="33"/>
      <c r="HIN4" s="33"/>
      <c r="HIO4" s="33"/>
      <c r="HIP4" s="33"/>
      <c r="HIQ4" s="33"/>
      <c r="HIR4" s="33"/>
      <c r="HIS4" s="33"/>
      <c r="HIT4" s="33"/>
      <c r="HIU4" s="33"/>
      <c r="HIV4" s="33"/>
      <c r="HIW4" s="33"/>
      <c r="HIX4" s="33"/>
      <c r="HIY4" s="33"/>
      <c r="HIZ4" s="33"/>
      <c r="HJA4" s="33"/>
      <c r="HJB4" s="33"/>
      <c r="HJC4" s="33"/>
      <c r="HJD4" s="33"/>
      <c r="HJE4" s="33"/>
      <c r="HJF4" s="33"/>
      <c r="HJG4" s="33"/>
      <c r="HJH4" s="33"/>
      <c r="HJI4" s="33"/>
      <c r="HJJ4" s="33"/>
      <c r="HJK4" s="33"/>
      <c r="HJL4" s="33"/>
      <c r="HJM4" s="33"/>
      <c r="HJN4" s="33"/>
      <c r="HJO4" s="33"/>
      <c r="HJP4" s="33"/>
      <c r="HJQ4" s="33"/>
      <c r="HJR4" s="33"/>
      <c r="HJS4" s="33"/>
      <c r="HJT4" s="33"/>
      <c r="HJU4" s="33"/>
      <c r="HJV4" s="33"/>
      <c r="HJW4" s="33"/>
      <c r="HJX4" s="33"/>
      <c r="HJY4" s="33"/>
      <c r="HJZ4" s="33"/>
      <c r="HKA4" s="33"/>
      <c r="HKB4" s="33"/>
      <c r="HKC4" s="33"/>
      <c r="HKD4" s="33"/>
      <c r="HKE4" s="33"/>
      <c r="HKF4" s="33"/>
      <c r="HKG4" s="33"/>
      <c r="HKH4" s="33"/>
      <c r="HKI4" s="33"/>
      <c r="HKJ4" s="33"/>
      <c r="HKK4" s="33"/>
      <c r="HKL4" s="33"/>
      <c r="HKM4" s="33"/>
      <c r="HKN4" s="33"/>
      <c r="HKO4" s="33"/>
      <c r="HKP4" s="33"/>
      <c r="HKQ4" s="33"/>
      <c r="HKR4" s="33"/>
      <c r="HKS4" s="33"/>
      <c r="HKT4" s="33"/>
      <c r="HKU4" s="33"/>
      <c r="HKV4" s="33"/>
      <c r="HKW4" s="33"/>
      <c r="HKX4" s="33"/>
      <c r="HKY4" s="33"/>
      <c r="HKZ4" s="33"/>
      <c r="HLA4" s="33"/>
      <c r="HLB4" s="33"/>
      <c r="HLC4" s="33"/>
      <c r="HLD4" s="33"/>
      <c r="HLE4" s="33"/>
      <c r="HLF4" s="33"/>
      <c r="HLG4" s="33"/>
      <c r="HLH4" s="33"/>
      <c r="HLI4" s="33"/>
      <c r="HLJ4" s="33"/>
      <c r="HLK4" s="33"/>
      <c r="HLL4" s="33"/>
      <c r="HLM4" s="33"/>
      <c r="HLN4" s="33"/>
      <c r="HLO4" s="33"/>
      <c r="HLP4" s="33"/>
      <c r="HLQ4" s="33"/>
      <c r="HLR4" s="33"/>
      <c r="HLS4" s="33"/>
      <c r="HLT4" s="33"/>
      <c r="HLU4" s="33"/>
      <c r="HLV4" s="33"/>
      <c r="HLW4" s="33"/>
      <c r="HLX4" s="33"/>
      <c r="HLY4" s="33"/>
      <c r="HLZ4" s="33"/>
      <c r="HMA4" s="33"/>
      <c r="HMB4" s="33"/>
      <c r="HMC4" s="33"/>
      <c r="HMD4" s="33"/>
      <c r="HME4" s="33"/>
      <c r="HMF4" s="33"/>
      <c r="HMG4" s="33"/>
      <c r="HMH4" s="33"/>
      <c r="HMI4" s="33"/>
      <c r="HMJ4" s="33"/>
      <c r="HMK4" s="33"/>
      <c r="HML4" s="33"/>
      <c r="HMM4" s="33"/>
      <c r="HMN4" s="33"/>
      <c r="HMO4" s="33"/>
      <c r="HMP4" s="33"/>
      <c r="HMQ4" s="33"/>
      <c r="HMR4" s="33"/>
      <c r="HMS4" s="33"/>
      <c r="HMT4" s="33"/>
      <c r="HMU4" s="33"/>
      <c r="HMV4" s="33"/>
      <c r="HMW4" s="33"/>
      <c r="HMX4" s="33"/>
      <c r="HMY4" s="33"/>
      <c r="HMZ4" s="33"/>
      <c r="HNA4" s="33"/>
      <c r="HNB4" s="33"/>
      <c r="HNC4" s="33"/>
      <c r="HND4" s="33"/>
      <c r="HNE4" s="33"/>
      <c r="HNF4" s="33"/>
      <c r="HNG4" s="33"/>
      <c r="HNH4" s="33"/>
      <c r="HNI4" s="33"/>
      <c r="HNJ4" s="33"/>
      <c r="HNK4" s="33"/>
      <c r="HNL4" s="33"/>
      <c r="HNM4" s="33"/>
      <c r="HNN4" s="33"/>
      <c r="HNO4" s="33"/>
      <c r="HNP4" s="33"/>
      <c r="HNQ4" s="33"/>
      <c r="HNR4" s="33"/>
      <c r="HNS4" s="33"/>
      <c r="HNT4" s="33"/>
      <c r="HNU4" s="33"/>
      <c r="HNV4" s="33"/>
      <c r="HNW4" s="33"/>
      <c r="HNX4" s="33"/>
      <c r="HNY4" s="33"/>
      <c r="HNZ4" s="33"/>
      <c r="HOA4" s="33"/>
      <c r="HOB4" s="33"/>
      <c r="HOC4" s="33"/>
      <c r="HOD4" s="33"/>
      <c r="HOE4" s="33"/>
      <c r="HOF4" s="33"/>
      <c r="HOG4" s="33"/>
      <c r="HOH4" s="33"/>
      <c r="HOI4" s="33"/>
      <c r="HOJ4" s="33"/>
      <c r="HOK4" s="33"/>
      <c r="HOL4" s="33"/>
      <c r="HOM4" s="33"/>
      <c r="HON4" s="33"/>
      <c r="HOO4" s="33"/>
      <c r="HOP4" s="33"/>
      <c r="HOQ4" s="33"/>
      <c r="HOR4" s="33"/>
      <c r="HOS4" s="33"/>
      <c r="HOT4" s="33"/>
      <c r="HOU4" s="33"/>
      <c r="HOV4" s="33"/>
      <c r="HOW4" s="33"/>
      <c r="HOX4" s="33"/>
      <c r="HOY4" s="33"/>
      <c r="HOZ4" s="33"/>
      <c r="HPA4" s="33"/>
      <c r="HPB4" s="33"/>
      <c r="HPC4" s="33"/>
      <c r="HPD4" s="33"/>
      <c r="HPE4" s="33"/>
      <c r="HPF4" s="33"/>
      <c r="HPG4" s="33"/>
      <c r="HPH4" s="33"/>
      <c r="HPI4" s="33"/>
      <c r="HPJ4" s="33"/>
      <c r="HPK4" s="33"/>
      <c r="HPL4" s="33"/>
      <c r="HPM4" s="33"/>
      <c r="HPN4" s="33"/>
      <c r="HPO4" s="33"/>
      <c r="HPP4" s="33"/>
      <c r="HPQ4" s="33"/>
      <c r="HPR4" s="33"/>
      <c r="HPS4" s="33"/>
      <c r="HPT4" s="33"/>
      <c r="HPU4" s="33"/>
      <c r="HPV4" s="33"/>
      <c r="HPW4" s="33"/>
      <c r="HPX4" s="33"/>
      <c r="HPY4" s="33"/>
      <c r="HPZ4" s="33"/>
      <c r="HQA4" s="33"/>
      <c r="HQB4" s="33"/>
      <c r="HQC4" s="33"/>
      <c r="HQD4" s="33"/>
      <c r="HQE4" s="33"/>
      <c r="HQF4" s="33"/>
      <c r="HQG4" s="33"/>
      <c r="HQH4" s="33"/>
      <c r="HQI4" s="33"/>
      <c r="HQJ4" s="33"/>
      <c r="HQK4" s="33"/>
      <c r="HQL4" s="33"/>
      <c r="HQM4" s="33"/>
      <c r="HQN4" s="33"/>
      <c r="HQO4" s="33"/>
      <c r="HQP4" s="33"/>
      <c r="HQQ4" s="33"/>
      <c r="HQR4" s="33"/>
      <c r="HQS4" s="33"/>
      <c r="HQT4" s="33"/>
      <c r="HQU4" s="33"/>
      <c r="HQV4" s="33"/>
      <c r="HQW4" s="33"/>
      <c r="HQX4" s="33"/>
      <c r="HQY4" s="33"/>
      <c r="HQZ4" s="33"/>
      <c r="HRA4" s="33"/>
      <c r="HRB4" s="33"/>
      <c r="HRC4" s="33"/>
      <c r="HRD4" s="33"/>
      <c r="HRE4" s="33"/>
      <c r="HRF4" s="33"/>
      <c r="HRG4" s="33"/>
      <c r="HRH4" s="33"/>
      <c r="HRI4" s="33"/>
      <c r="HRJ4" s="33"/>
      <c r="HRK4" s="33"/>
      <c r="HRL4" s="33"/>
      <c r="HRM4" s="33"/>
      <c r="HRN4" s="33"/>
      <c r="HRO4" s="33"/>
      <c r="HRP4" s="33"/>
      <c r="HRQ4" s="33"/>
      <c r="HRR4" s="33"/>
      <c r="HRS4" s="33"/>
      <c r="HRT4" s="33"/>
      <c r="HRU4" s="33"/>
      <c r="HRV4" s="33"/>
      <c r="HRW4" s="33"/>
      <c r="HRX4" s="33"/>
      <c r="HRY4" s="33"/>
      <c r="HRZ4" s="33"/>
      <c r="HSA4" s="33"/>
      <c r="HSB4" s="33"/>
      <c r="HSC4" s="33"/>
      <c r="HSD4" s="33"/>
      <c r="HSE4" s="33"/>
      <c r="HSF4" s="33"/>
      <c r="HSG4" s="33"/>
      <c r="HSH4" s="33"/>
      <c r="HSI4" s="33"/>
      <c r="HSJ4" s="33"/>
      <c r="HSK4" s="33"/>
      <c r="HSL4" s="33"/>
      <c r="HSM4" s="33"/>
      <c r="HSN4" s="33"/>
      <c r="HSO4" s="33"/>
      <c r="HSP4" s="33"/>
      <c r="HSQ4" s="33"/>
      <c r="HSR4" s="33"/>
      <c r="HSS4" s="33"/>
      <c r="HST4" s="33"/>
      <c r="HSU4" s="33"/>
      <c r="HSV4" s="33"/>
      <c r="HSW4" s="33"/>
      <c r="HSX4" s="33"/>
      <c r="HSY4" s="33"/>
      <c r="HSZ4" s="33"/>
      <c r="HTA4" s="33"/>
      <c r="HTB4" s="33"/>
      <c r="HTC4" s="33"/>
      <c r="HTD4" s="33"/>
      <c r="HTE4" s="33"/>
      <c r="HTF4" s="33"/>
      <c r="HTG4" s="33"/>
      <c r="HTH4" s="33"/>
      <c r="HTI4" s="33"/>
      <c r="HTJ4" s="33"/>
      <c r="HTK4" s="33"/>
      <c r="HTL4" s="33"/>
      <c r="HTM4" s="33"/>
      <c r="HTN4" s="33"/>
      <c r="HTO4" s="33"/>
      <c r="HTP4" s="33"/>
      <c r="HTQ4" s="33"/>
      <c r="HTR4" s="33"/>
      <c r="HTS4" s="33"/>
      <c r="HTT4" s="33"/>
      <c r="HTU4" s="33"/>
      <c r="HTV4" s="33"/>
      <c r="HTW4" s="33"/>
      <c r="HTX4" s="33"/>
      <c r="HTY4" s="33"/>
      <c r="HTZ4" s="33"/>
      <c r="HUA4" s="33"/>
      <c r="HUB4" s="33"/>
      <c r="HUC4" s="33"/>
      <c r="HUD4" s="33"/>
      <c r="HUE4" s="33"/>
      <c r="HUF4" s="33"/>
      <c r="HUG4" s="33"/>
      <c r="HUH4" s="33"/>
      <c r="HUI4" s="33"/>
      <c r="HUJ4" s="33"/>
      <c r="HUK4" s="33"/>
      <c r="HUL4" s="33"/>
      <c r="HUM4" s="33"/>
      <c r="HUN4" s="33"/>
      <c r="HUO4" s="33"/>
      <c r="HUP4" s="33"/>
      <c r="HUQ4" s="33"/>
      <c r="HUR4" s="33"/>
      <c r="HUS4" s="33"/>
      <c r="HUT4" s="33"/>
      <c r="HUU4" s="33"/>
      <c r="HUV4" s="33"/>
      <c r="HUW4" s="33"/>
      <c r="HUX4" s="33"/>
      <c r="HUY4" s="33"/>
      <c r="HUZ4" s="33"/>
      <c r="HVA4" s="33"/>
      <c r="HVB4" s="33"/>
      <c r="HVC4" s="33"/>
      <c r="HVD4" s="33"/>
      <c r="HVE4" s="33"/>
      <c r="HVF4" s="33"/>
      <c r="HVG4" s="33"/>
      <c r="HVH4" s="33"/>
      <c r="HVI4" s="33"/>
      <c r="HVJ4" s="33"/>
      <c r="HVK4" s="33"/>
      <c r="HVL4" s="33"/>
      <c r="HVM4" s="33"/>
      <c r="HVN4" s="33"/>
      <c r="HVO4" s="33"/>
      <c r="HVP4" s="33"/>
      <c r="HVQ4" s="33"/>
      <c r="HVR4" s="33"/>
      <c r="HVS4" s="33"/>
      <c r="HVT4" s="33"/>
      <c r="HVU4" s="33"/>
      <c r="HVV4" s="33"/>
      <c r="HVW4" s="33"/>
      <c r="HVX4" s="33"/>
      <c r="HVY4" s="33"/>
      <c r="HVZ4" s="33"/>
      <c r="HWA4" s="33"/>
      <c r="HWB4" s="33"/>
      <c r="HWC4" s="33"/>
      <c r="HWD4" s="33"/>
      <c r="HWE4" s="33"/>
      <c r="HWF4" s="33"/>
      <c r="HWG4" s="33"/>
      <c r="HWH4" s="33"/>
      <c r="HWI4" s="33"/>
      <c r="HWJ4" s="33"/>
      <c r="HWK4" s="33"/>
      <c r="HWL4" s="33"/>
      <c r="HWM4" s="33"/>
      <c r="HWN4" s="33"/>
      <c r="HWO4" s="33"/>
      <c r="HWP4" s="33"/>
      <c r="HWQ4" s="33"/>
      <c r="HWR4" s="33"/>
      <c r="HWS4" s="33"/>
      <c r="HWT4" s="33"/>
      <c r="HWU4" s="33"/>
      <c r="HWV4" s="33"/>
      <c r="HWW4" s="33"/>
      <c r="HWX4" s="33"/>
      <c r="HWY4" s="33"/>
      <c r="HWZ4" s="33"/>
      <c r="HXA4" s="33"/>
      <c r="HXB4" s="33"/>
      <c r="HXC4" s="33"/>
      <c r="HXD4" s="33"/>
      <c r="HXE4" s="33"/>
      <c r="HXF4" s="33"/>
      <c r="HXG4" s="33"/>
      <c r="HXH4" s="33"/>
      <c r="HXI4" s="33"/>
      <c r="HXJ4" s="33"/>
      <c r="HXK4" s="33"/>
      <c r="HXL4" s="33"/>
      <c r="HXM4" s="33"/>
      <c r="HXN4" s="33"/>
      <c r="HXO4" s="33"/>
      <c r="HXP4" s="33"/>
      <c r="HXQ4" s="33"/>
      <c r="HXR4" s="33"/>
      <c r="HXS4" s="33"/>
      <c r="HXT4" s="33"/>
      <c r="HXU4" s="33"/>
      <c r="HXV4" s="33"/>
      <c r="HXW4" s="33"/>
      <c r="HXX4" s="33"/>
      <c r="HXY4" s="33"/>
      <c r="HXZ4" s="33"/>
      <c r="HYA4" s="33"/>
      <c r="HYB4" s="33"/>
      <c r="HYC4" s="33"/>
      <c r="HYD4" s="33"/>
      <c r="HYE4" s="33"/>
      <c r="HYF4" s="33"/>
      <c r="HYG4" s="33"/>
      <c r="HYH4" s="33"/>
      <c r="HYI4" s="33"/>
      <c r="HYJ4" s="33"/>
      <c r="HYK4" s="33"/>
      <c r="HYL4" s="33"/>
      <c r="HYM4" s="33"/>
      <c r="HYN4" s="33"/>
      <c r="HYO4" s="33"/>
      <c r="HYP4" s="33"/>
      <c r="HYQ4" s="33"/>
      <c r="HYR4" s="33"/>
      <c r="HYS4" s="33"/>
      <c r="HYT4" s="33"/>
      <c r="HYU4" s="33"/>
      <c r="HYV4" s="33"/>
      <c r="HYW4" s="33"/>
      <c r="HYX4" s="33"/>
      <c r="HYY4" s="33"/>
      <c r="HYZ4" s="33"/>
      <c r="HZA4" s="33"/>
      <c r="HZB4" s="33"/>
      <c r="HZC4" s="33"/>
      <c r="HZD4" s="33"/>
      <c r="HZE4" s="33"/>
      <c r="HZF4" s="33"/>
      <c r="HZG4" s="33"/>
      <c r="HZH4" s="33"/>
      <c r="HZI4" s="33"/>
      <c r="HZJ4" s="33"/>
      <c r="HZK4" s="33"/>
      <c r="HZL4" s="33"/>
      <c r="HZM4" s="33"/>
      <c r="HZN4" s="33"/>
      <c r="HZO4" s="33"/>
      <c r="HZP4" s="33"/>
      <c r="HZQ4" s="33"/>
      <c r="HZR4" s="33"/>
      <c r="HZS4" s="33"/>
      <c r="HZT4" s="33"/>
      <c r="HZU4" s="33"/>
      <c r="HZV4" s="33"/>
      <c r="HZW4" s="33"/>
      <c r="HZX4" s="33"/>
      <c r="HZY4" s="33"/>
      <c r="HZZ4" s="33"/>
      <c r="IAA4" s="33"/>
      <c r="IAB4" s="33"/>
      <c r="IAC4" s="33"/>
      <c r="IAD4" s="33"/>
      <c r="IAE4" s="33"/>
      <c r="IAF4" s="33"/>
      <c r="IAG4" s="33"/>
      <c r="IAH4" s="33"/>
      <c r="IAI4" s="33"/>
      <c r="IAJ4" s="33"/>
      <c r="IAK4" s="33"/>
      <c r="IAL4" s="33"/>
      <c r="IAM4" s="33"/>
      <c r="IAN4" s="33"/>
      <c r="IAO4" s="33"/>
      <c r="IAP4" s="33"/>
      <c r="IAQ4" s="33"/>
      <c r="IAR4" s="33"/>
      <c r="IAS4" s="33"/>
      <c r="IAT4" s="33"/>
      <c r="IAU4" s="33"/>
      <c r="IAV4" s="33"/>
      <c r="IAW4" s="33"/>
      <c r="IAX4" s="33"/>
      <c r="IAY4" s="33"/>
      <c r="IAZ4" s="33"/>
      <c r="IBA4" s="33"/>
      <c r="IBB4" s="33"/>
      <c r="IBC4" s="33"/>
      <c r="IBD4" s="33"/>
      <c r="IBE4" s="33"/>
      <c r="IBF4" s="33"/>
      <c r="IBG4" s="33"/>
      <c r="IBH4" s="33"/>
      <c r="IBI4" s="33"/>
      <c r="IBJ4" s="33"/>
      <c r="IBK4" s="33"/>
      <c r="IBL4" s="33"/>
      <c r="IBM4" s="33"/>
      <c r="IBN4" s="33"/>
      <c r="IBO4" s="33"/>
      <c r="IBP4" s="33"/>
      <c r="IBQ4" s="33"/>
      <c r="IBR4" s="33"/>
      <c r="IBS4" s="33"/>
      <c r="IBT4" s="33"/>
      <c r="IBU4" s="33"/>
      <c r="IBV4" s="33"/>
      <c r="IBW4" s="33"/>
      <c r="IBX4" s="33"/>
      <c r="IBY4" s="33"/>
      <c r="IBZ4" s="33"/>
      <c r="ICA4" s="33"/>
      <c r="ICB4" s="33"/>
      <c r="ICC4" s="33"/>
      <c r="ICD4" s="33"/>
      <c r="ICE4" s="33"/>
      <c r="ICF4" s="33"/>
      <c r="ICG4" s="33"/>
      <c r="ICH4" s="33"/>
      <c r="ICI4" s="33"/>
      <c r="ICJ4" s="33"/>
      <c r="ICK4" s="33"/>
      <c r="ICL4" s="33"/>
      <c r="ICM4" s="33"/>
      <c r="ICN4" s="33"/>
      <c r="ICO4" s="33"/>
      <c r="ICP4" s="33"/>
      <c r="ICQ4" s="33"/>
      <c r="ICR4" s="33"/>
      <c r="ICS4" s="33"/>
      <c r="ICT4" s="33"/>
      <c r="ICU4" s="33"/>
      <c r="ICV4" s="33"/>
      <c r="ICW4" s="33"/>
      <c r="ICX4" s="33"/>
      <c r="ICY4" s="33"/>
      <c r="ICZ4" s="33"/>
      <c r="IDA4" s="33"/>
      <c r="IDB4" s="33"/>
      <c r="IDC4" s="33"/>
      <c r="IDD4" s="33"/>
      <c r="IDE4" s="33"/>
      <c r="IDF4" s="33"/>
      <c r="IDG4" s="33"/>
      <c r="IDH4" s="33"/>
      <c r="IDI4" s="33"/>
      <c r="IDJ4" s="33"/>
      <c r="IDK4" s="33"/>
      <c r="IDL4" s="33"/>
      <c r="IDM4" s="33"/>
      <c r="IDN4" s="33"/>
      <c r="IDO4" s="33"/>
      <c r="IDP4" s="33"/>
      <c r="IDQ4" s="33"/>
      <c r="IDR4" s="33"/>
      <c r="IDS4" s="33"/>
      <c r="IDT4" s="33"/>
      <c r="IDU4" s="33"/>
      <c r="IDV4" s="33"/>
      <c r="IDW4" s="33"/>
      <c r="IDX4" s="33"/>
      <c r="IDY4" s="33"/>
      <c r="IDZ4" s="33"/>
      <c r="IEA4" s="33"/>
      <c r="IEB4" s="33"/>
      <c r="IEC4" s="33"/>
      <c r="IED4" s="33"/>
      <c r="IEE4" s="33"/>
      <c r="IEF4" s="33"/>
      <c r="IEG4" s="33"/>
      <c r="IEH4" s="33"/>
      <c r="IEI4" s="33"/>
      <c r="IEJ4" s="33"/>
      <c r="IEK4" s="33"/>
      <c r="IEL4" s="33"/>
      <c r="IEM4" s="33"/>
      <c r="IEN4" s="33"/>
      <c r="IEO4" s="33"/>
      <c r="IEP4" s="33"/>
      <c r="IEQ4" s="33"/>
      <c r="IER4" s="33"/>
      <c r="IES4" s="33"/>
      <c r="IET4" s="33"/>
      <c r="IEU4" s="33"/>
      <c r="IEV4" s="33"/>
      <c r="IEW4" s="33"/>
      <c r="IEX4" s="33"/>
      <c r="IEY4" s="33"/>
      <c r="IEZ4" s="33"/>
      <c r="IFA4" s="33"/>
      <c r="IFB4" s="33"/>
      <c r="IFC4" s="33"/>
      <c r="IFD4" s="33"/>
      <c r="IFE4" s="33"/>
      <c r="IFF4" s="33"/>
      <c r="IFG4" s="33"/>
      <c r="IFH4" s="33"/>
      <c r="IFI4" s="33"/>
      <c r="IFJ4" s="33"/>
      <c r="IFK4" s="33"/>
      <c r="IFL4" s="33"/>
      <c r="IFM4" s="33"/>
      <c r="IFN4" s="33"/>
      <c r="IFO4" s="33"/>
      <c r="IFP4" s="33"/>
      <c r="IFQ4" s="33"/>
      <c r="IFR4" s="33"/>
      <c r="IFS4" s="33"/>
      <c r="IFT4" s="33"/>
      <c r="IFU4" s="33"/>
      <c r="IFV4" s="33"/>
      <c r="IFW4" s="33"/>
      <c r="IFX4" s="33"/>
      <c r="IFY4" s="33"/>
      <c r="IFZ4" s="33"/>
      <c r="IGA4" s="33"/>
      <c r="IGB4" s="33"/>
      <c r="IGC4" s="33"/>
      <c r="IGD4" s="33"/>
      <c r="IGE4" s="33"/>
      <c r="IGF4" s="33"/>
      <c r="IGG4" s="33"/>
      <c r="IGH4" s="33"/>
      <c r="IGI4" s="33"/>
      <c r="IGJ4" s="33"/>
      <c r="IGK4" s="33"/>
      <c r="IGL4" s="33"/>
      <c r="IGM4" s="33"/>
      <c r="IGN4" s="33"/>
      <c r="IGO4" s="33"/>
      <c r="IGP4" s="33"/>
      <c r="IGQ4" s="33"/>
      <c r="IGR4" s="33"/>
      <c r="IGS4" s="33"/>
      <c r="IGT4" s="33"/>
      <c r="IGU4" s="33"/>
      <c r="IGV4" s="33"/>
      <c r="IGW4" s="33"/>
      <c r="IGX4" s="33"/>
      <c r="IGY4" s="33"/>
      <c r="IGZ4" s="33"/>
      <c r="IHA4" s="33"/>
      <c r="IHB4" s="33"/>
      <c r="IHC4" s="33"/>
      <c r="IHD4" s="33"/>
      <c r="IHE4" s="33"/>
      <c r="IHF4" s="33"/>
      <c r="IHG4" s="33"/>
      <c r="IHH4" s="33"/>
      <c r="IHI4" s="33"/>
      <c r="IHJ4" s="33"/>
      <c r="IHK4" s="33"/>
      <c r="IHL4" s="33"/>
      <c r="IHM4" s="33"/>
      <c r="IHN4" s="33"/>
      <c r="IHO4" s="33"/>
      <c r="IHP4" s="33"/>
      <c r="IHQ4" s="33"/>
      <c r="IHR4" s="33"/>
      <c r="IHS4" s="33"/>
      <c r="IHT4" s="33"/>
      <c r="IHU4" s="33"/>
      <c r="IHV4" s="33"/>
      <c r="IHW4" s="33"/>
      <c r="IHX4" s="33"/>
      <c r="IHY4" s="33"/>
      <c r="IHZ4" s="33"/>
      <c r="IIA4" s="33"/>
      <c r="IIB4" s="33"/>
      <c r="IIC4" s="33"/>
      <c r="IID4" s="33"/>
      <c r="IIE4" s="33"/>
      <c r="IIF4" s="33"/>
      <c r="IIG4" s="33"/>
      <c r="IIH4" s="33"/>
      <c r="III4" s="33"/>
      <c r="IIJ4" s="33"/>
      <c r="IIK4" s="33"/>
      <c r="IIL4" s="33"/>
      <c r="IIM4" s="33"/>
      <c r="IIN4" s="33"/>
      <c r="IIO4" s="33"/>
      <c r="IIP4" s="33"/>
      <c r="IIQ4" s="33"/>
      <c r="IIR4" s="33"/>
      <c r="IIS4" s="33"/>
      <c r="IIT4" s="33"/>
      <c r="IIU4" s="33"/>
      <c r="IIV4" s="33"/>
      <c r="IIW4" s="33"/>
      <c r="IIX4" s="33"/>
      <c r="IIY4" s="33"/>
      <c r="IIZ4" s="33"/>
      <c r="IJA4" s="33"/>
      <c r="IJB4" s="33"/>
      <c r="IJC4" s="33"/>
      <c r="IJD4" s="33"/>
      <c r="IJE4" s="33"/>
      <c r="IJF4" s="33"/>
      <c r="IJG4" s="33"/>
      <c r="IJH4" s="33"/>
      <c r="IJI4" s="33"/>
      <c r="IJJ4" s="33"/>
      <c r="IJK4" s="33"/>
      <c r="IJL4" s="33"/>
      <c r="IJM4" s="33"/>
      <c r="IJN4" s="33"/>
      <c r="IJO4" s="33"/>
      <c r="IJP4" s="33"/>
      <c r="IJQ4" s="33"/>
      <c r="IJR4" s="33"/>
      <c r="IJS4" s="33"/>
      <c r="IJT4" s="33"/>
      <c r="IJU4" s="33"/>
      <c r="IJV4" s="33"/>
      <c r="IJW4" s="33"/>
      <c r="IJX4" s="33"/>
      <c r="IJY4" s="33"/>
      <c r="IJZ4" s="33"/>
      <c r="IKA4" s="33"/>
      <c r="IKB4" s="33"/>
      <c r="IKC4" s="33"/>
      <c r="IKD4" s="33"/>
      <c r="IKE4" s="33"/>
      <c r="IKF4" s="33"/>
      <c r="IKG4" s="33"/>
      <c r="IKH4" s="33"/>
      <c r="IKI4" s="33"/>
      <c r="IKJ4" s="33"/>
      <c r="IKK4" s="33"/>
      <c r="IKL4" s="33"/>
      <c r="IKM4" s="33"/>
      <c r="IKN4" s="33"/>
      <c r="IKO4" s="33"/>
      <c r="IKP4" s="33"/>
      <c r="IKQ4" s="33"/>
      <c r="IKR4" s="33"/>
      <c r="IKS4" s="33"/>
      <c r="IKT4" s="33"/>
      <c r="IKU4" s="33"/>
      <c r="IKV4" s="33"/>
      <c r="IKW4" s="33"/>
      <c r="IKX4" s="33"/>
      <c r="IKY4" s="33"/>
      <c r="IKZ4" s="33"/>
      <c r="ILA4" s="33"/>
      <c r="ILB4" s="33"/>
      <c r="ILC4" s="33"/>
      <c r="ILD4" s="33"/>
      <c r="ILE4" s="33"/>
      <c r="ILF4" s="33"/>
      <c r="ILG4" s="33"/>
      <c r="ILH4" s="33"/>
      <c r="ILI4" s="33"/>
      <c r="ILJ4" s="33"/>
      <c r="ILK4" s="33"/>
      <c r="ILL4" s="33"/>
      <c r="ILM4" s="33"/>
      <c r="ILN4" s="33"/>
      <c r="ILO4" s="33"/>
      <c r="ILP4" s="33"/>
      <c r="ILQ4" s="33"/>
      <c r="ILR4" s="33"/>
      <c r="ILS4" s="33"/>
      <c r="ILT4" s="33"/>
      <c r="ILU4" s="33"/>
      <c r="ILV4" s="33"/>
      <c r="ILW4" s="33"/>
      <c r="ILX4" s="33"/>
      <c r="ILY4" s="33"/>
      <c r="ILZ4" s="33"/>
      <c r="IMA4" s="33"/>
      <c r="IMB4" s="33"/>
      <c r="IMC4" s="33"/>
      <c r="IMD4" s="33"/>
      <c r="IME4" s="33"/>
      <c r="IMF4" s="33"/>
      <c r="IMG4" s="33"/>
      <c r="IMH4" s="33"/>
      <c r="IMI4" s="33"/>
      <c r="IMJ4" s="33"/>
      <c r="IMK4" s="33"/>
      <c r="IML4" s="33"/>
      <c r="IMM4" s="33"/>
      <c r="IMN4" s="33"/>
      <c r="IMO4" s="33"/>
      <c r="IMP4" s="33"/>
      <c r="IMQ4" s="33"/>
      <c r="IMR4" s="33"/>
      <c r="IMS4" s="33"/>
      <c r="IMT4" s="33"/>
      <c r="IMU4" s="33"/>
      <c r="IMV4" s="33"/>
      <c r="IMW4" s="33"/>
      <c r="IMX4" s="33"/>
      <c r="IMY4" s="33"/>
      <c r="IMZ4" s="33"/>
      <c r="INA4" s="33"/>
      <c r="INB4" s="33"/>
      <c r="INC4" s="33"/>
      <c r="IND4" s="33"/>
      <c r="INE4" s="33"/>
      <c r="INF4" s="33"/>
      <c r="ING4" s="33"/>
      <c r="INH4" s="33"/>
      <c r="INI4" s="33"/>
      <c r="INJ4" s="33"/>
      <c r="INK4" s="33"/>
      <c r="INL4" s="33"/>
      <c r="INM4" s="33"/>
      <c r="INN4" s="33"/>
      <c r="INO4" s="33"/>
      <c r="INP4" s="33"/>
      <c r="INQ4" s="33"/>
      <c r="INR4" s="33"/>
      <c r="INS4" s="33"/>
      <c r="INT4" s="33"/>
      <c r="INU4" s="33"/>
      <c r="INV4" s="33"/>
      <c r="INW4" s="33"/>
      <c r="INX4" s="33"/>
      <c r="INY4" s="33"/>
      <c r="INZ4" s="33"/>
      <c r="IOA4" s="33"/>
      <c r="IOB4" s="33"/>
      <c r="IOC4" s="33"/>
      <c r="IOD4" s="33"/>
      <c r="IOE4" s="33"/>
      <c r="IOF4" s="33"/>
      <c r="IOG4" s="33"/>
      <c r="IOH4" s="33"/>
      <c r="IOI4" s="33"/>
      <c r="IOJ4" s="33"/>
      <c r="IOK4" s="33"/>
      <c r="IOL4" s="33"/>
      <c r="IOM4" s="33"/>
      <c r="ION4" s="33"/>
      <c r="IOO4" s="33"/>
      <c r="IOP4" s="33"/>
      <c r="IOQ4" s="33"/>
      <c r="IOR4" s="33"/>
      <c r="IOS4" s="33"/>
      <c r="IOT4" s="33"/>
      <c r="IOU4" s="33"/>
      <c r="IOV4" s="33"/>
      <c r="IOW4" s="33"/>
      <c r="IOX4" s="33"/>
      <c r="IOY4" s="33"/>
      <c r="IOZ4" s="33"/>
      <c r="IPA4" s="33"/>
      <c r="IPB4" s="33"/>
      <c r="IPC4" s="33"/>
      <c r="IPD4" s="33"/>
      <c r="IPE4" s="33"/>
      <c r="IPF4" s="33"/>
      <c r="IPG4" s="33"/>
      <c r="IPH4" s="33"/>
      <c r="IPI4" s="33"/>
      <c r="IPJ4" s="33"/>
      <c r="IPK4" s="33"/>
      <c r="IPL4" s="33"/>
      <c r="IPM4" s="33"/>
      <c r="IPN4" s="33"/>
      <c r="IPO4" s="33"/>
      <c r="IPP4" s="33"/>
      <c r="IPQ4" s="33"/>
      <c r="IPR4" s="33"/>
      <c r="IPS4" s="33"/>
      <c r="IPT4" s="33"/>
      <c r="IPU4" s="33"/>
      <c r="IPV4" s="33"/>
      <c r="IPW4" s="33"/>
      <c r="IPX4" s="33"/>
      <c r="IPY4" s="33"/>
      <c r="IPZ4" s="33"/>
      <c r="IQA4" s="33"/>
      <c r="IQB4" s="33"/>
      <c r="IQC4" s="33"/>
      <c r="IQD4" s="33"/>
      <c r="IQE4" s="33"/>
      <c r="IQF4" s="33"/>
      <c r="IQG4" s="33"/>
      <c r="IQH4" s="33"/>
      <c r="IQI4" s="33"/>
      <c r="IQJ4" s="33"/>
      <c r="IQK4" s="33"/>
      <c r="IQL4" s="33"/>
      <c r="IQM4" s="33"/>
      <c r="IQN4" s="33"/>
      <c r="IQO4" s="33"/>
      <c r="IQP4" s="33"/>
      <c r="IQQ4" s="33"/>
      <c r="IQR4" s="33"/>
      <c r="IQS4" s="33"/>
      <c r="IQT4" s="33"/>
      <c r="IQU4" s="33"/>
      <c r="IQV4" s="33"/>
      <c r="IQW4" s="33"/>
      <c r="IQX4" s="33"/>
      <c r="IQY4" s="33"/>
      <c r="IQZ4" s="33"/>
      <c r="IRA4" s="33"/>
      <c r="IRB4" s="33"/>
      <c r="IRC4" s="33"/>
      <c r="IRD4" s="33"/>
      <c r="IRE4" s="33"/>
      <c r="IRF4" s="33"/>
      <c r="IRG4" s="33"/>
      <c r="IRH4" s="33"/>
      <c r="IRI4" s="33"/>
      <c r="IRJ4" s="33"/>
      <c r="IRK4" s="33"/>
      <c r="IRL4" s="33"/>
      <c r="IRM4" s="33"/>
      <c r="IRN4" s="33"/>
      <c r="IRO4" s="33"/>
      <c r="IRP4" s="33"/>
      <c r="IRQ4" s="33"/>
      <c r="IRR4" s="33"/>
      <c r="IRS4" s="33"/>
      <c r="IRT4" s="33"/>
      <c r="IRU4" s="33"/>
      <c r="IRV4" s="33"/>
      <c r="IRW4" s="33"/>
      <c r="IRX4" s="33"/>
      <c r="IRY4" s="33"/>
      <c r="IRZ4" s="33"/>
      <c r="ISA4" s="33"/>
      <c r="ISB4" s="33"/>
      <c r="ISC4" s="33"/>
      <c r="ISD4" s="33"/>
      <c r="ISE4" s="33"/>
      <c r="ISF4" s="33"/>
      <c r="ISG4" s="33"/>
      <c r="ISH4" s="33"/>
      <c r="ISI4" s="33"/>
      <c r="ISJ4" s="33"/>
      <c r="ISK4" s="33"/>
      <c r="ISL4" s="33"/>
      <c r="ISM4" s="33"/>
      <c r="ISN4" s="33"/>
      <c r="ISO4" s="33"/>
      <c r="ISP4" s="33"/>
      <c r="ISQ4" s="33"/>
      <c r="ISR4" s="33"/>
      <c r="ISS4" s="33"/>
      <c r="IST4" s="33"/>
      <c r="ISU4" s="33"/>
      <c r="ISV4" s="33"/>
      <c r="ISW4" s="33"/>
      <c r="ISX4" s="33"/>
      <c r="ISY4" s="33"/>
      <c r="ISZ4" s="33"/>
      <c r="ITA4" s="33"/>
      <c r="ITB4" s="33"/>
      <c r="ITC4" s="33"/>
      <c r="ITD4" s="33"/>
      <c r="ITE4" s="33"/>
      <c r="ITF4" s="33"/>
      <c r="ITG4" s="33"/>
      <c r="ITH4" s="33"/>
      <c r="ITI4" s="33"/>
      <c r="ITJ4" s="33"/>
      <c r="ITK4" s="33"/>
      <c r="ITL4" s="33"/>
      <c r="ITM4" s="33"/>
      <c r="ITN4" s="33"/>
      <c r="ITO4" s="33"/>
      <c r="ITP4" s="33"/>
      <c r="ITQ4" s="33"/>
      <c r="ITR4" s="33"/>
      <c r="ITS4" s="33"/>
      <c r="ITT4" s="33"/>
      <c r="ITU4" s="33"/>
      <c r="ITV4" s="33"/>
      <c r="ITW4" s="33"/>
      <c r="ITX4" s="33"/>
      <c r="ITY4" s="33"/>
      <c r="ITZ4" s="33"/>
      <c r="IUA4" s="33"/>
      <c r="IUB4" s="33"/>
      <c r="IUC4" s="33"/>
      <c r="IUD4" s="33"/>
      <c r="IUE4" s="33"/>
      <c r="IUF4" s="33"/>
      <c r="IUG4" s="33"/>
      <c r="IUH4" s="33"/>
      <c r="IUI4" s="33"/>
      <c r="IUJ4" s="33"/>
      <c r="IUK4" s="33"/>
      <c r="IUL4" s="33"/>
      <c r="IUM4" s="33"/>
      <c r="IUN4" s="33"/>
      <c r="IUO4" s="33"/>
      <c r="IUP4" s="33"/>
      <c r="IUQ4" s="33"/>
      <c r="IUR4" s="33"/>
      <c r="IUS4" s="33"/>
      <c r="IUT4" s="33"/>
      <c r="IUU4" s="33"/>
      <c r="IUV4" s="33"/>
      <c r="IUW4" s="33"/>
      <c r="IUX4" s="33"/>
      <c r="IUY4" s="33"/>
      <c r="IUZ4" s="33"/>
      <c r="IVA4" s="33"/>
      <c r="IVB4" s="33"/>
      <c r="IVC4" s="33"/>
      <c r="IVD4" s="33"/>
      <c r="IVE4" s="33"/>
      <c r="IVF4" s="33"/>
      <c r="IVG4" s="33"/>
      <c r="IVH4" s="33"/>
      <c r="IVI4" s="33"/>
      <c r="IVJ4" s="33"/>
      <c r="IVK4" s="33"/>
      <c r="IVL4" s="33"/>
      <c r="IVM4" s="33"/>
      <c r="IVN4" s="33"/>
      <c r="IVO4" s="33"/>
      <c r="IVP4" s="33"/>
      <c r="IVQ4" s="33"/>
      <c r="IVR4" s="33"/>
      <c r="IVS4" s="33"/>
      <c r="IVT4" s="33"/>
      <c r="IVU4" s="33"/>
      <c r="IVV4" s="33"/>
      <c r="IVW4" s="33"/>
      <c r="IVX4" s="33"/>
      <c r="IVY4" s="33"/>
      <c r="IVZ4" s="33"/>
      <c r="IWA4" s="33"/>
      <c r="IWB4" s="33"/>
      <c r="IWC4" s="33"/>
      <c r="IWD4" s="33"/>
      <c r="IWE4" s="33"/>
      <c r="IWF4" s="33"/>
      <c r="IWG4" s="33"/>
      <c r="IWH4" s="33"/>
      <c r="IWI4" s="33"/>
      <c r="IWJ4" s="33"/>
      <c r="IWK4" s="33"/>
      <c r="IWL4" s="33"/>
      <c r="IWM4" s="33"/>
      <c r="IWN4" s="33"/>
      <c r="IWO4" s="33"/>
      <c r="IWP4" s="33"/>
      <c r="IWQ4" s="33"/>
      <c r="IWR4" s="33"/>
      <c r="IWS4" s="33"/>
      <c r="IWT4" s="33"/>
      <c r="IWU4" s="33"/>
      <c r="IWV4" s="33"/>
      <c r="IWW4" s="33"/>
      <c r="IWX4" s="33"/>
      <c r="IWY4" s="33"/>
      <c r="IWZ4" s="33"/>
      <c r="IXA4" s="33"/>
      <c r="IXB4" s="33"/>
      <c r="IXC4" s="33"/>
      <c r="IXD4" s="33"/>
      <c r="IXE4" s="33"/>
      <c r="IXF4" s="33"/>
      <c r="IXG4" s="33"/>
      <c r="IXH4" s="33"/>
      <c r="IXI4" s="33"/>
      <c r="IXJ4" s="33"/>
      <c r="IXK4" s="33"/>
      <c r="IXL4" s="33"/>
      <c r="IXM4" s="33"/>
      <c r="IXN4" s="33"/>
      <c r="IXO4" s="33"/>
      <c r="IXP4" s="33"/>
      <c r="IXQ4" s="33"/>
      <c r="IXR4" s="33"/>
      <c r="IXS4" s="33"/>
      <c r="IXT4" s="33"/>
      <c r="IXU4" s="33"/>
      <c r="IXV4" s="33"/>
      <c r="IXW4" s="33"/>
      <c r="IXX4" s="33"/>
      <c r="IXY4" s="33"/>
      <c r="IXZ4" s="33"/>
      <c r="IYA4" s="33"/>
      <c r="IYB4" s="33"/>
      <c r="IYC4" s="33"/>
      <c r="IYD4" s="33"/>
      <c r="IYE4" s="33"/>
      <c r="IYF4" s="33"/>
      <c r="IYG4" s="33"/>
      <c r="IYH4" s="33"/>
      <c r="IYI4" s="33"/>
      <c r="IYJ4" s="33"/>
      <c r="IYK4" s="33"/>
      <c r="IYL4" s="33"/>
      <c r="IYM4" s="33"/>
      <c r="IYN4" s="33"/>
      <c r="IYO4" s="33"/>
      <c r="IYP4" s="33"/>
      <c r="IYQ4" s="33"/>
      <c r="IYR4" s="33"/>
      <c r="IYS4" s="33"/>
      <c r="IYT4" s="33"/>
      <c r="IYU4" s="33"/>
      <c r="IYV4" s="33"/>
      <c r="IYW4" s="33"/>
      <c r="IYX4" s="33"/>
      <c r="IYY4" s="33"/>
      <c r="IYZ4" s="33"/>
      <c r="IZA4" s="33"/>
      <c r="IZB4" s="33"/>
      <c r="IZC4" s="33"/>
      <c r="IZD4" s="33"/>
      <c r="IZE4" s="33"/>
      <c r="IZF4" s="33"/>
      <c r="IZG4" s="33"/>
      <c r="IZH4" s="33"/>
      <c r="IZI4" s="33"/>
      <c r="IZJ4" s="33"/>
      <c r="IZK4" s="33"/>
      <c r="IZL4" s="33"/>
      <c r="IZM4" s="33"/>
      <c r="IZN4" s="33"/>
      <c r="IZO4" s="33"/>
      <c r="IZP4" s="33"/>
      <c r="IZQ4" s="33"/>
      <c r="IZR4" s="33"/>
      <c r="IZS4" s="33"/>
      <c r="IZT4" s="33"/>
      <c r="IZU4" s="33"/>
      <c r="IZV4" s="33"/>
      <c r="IZW4" s="33"/>
      <c r="IZX4" s="33"/>
      <c r="IZY4" s="33"/>
      <c r="IZZ4" s="33"/>
      <c r="JAA4" s="33"/>
      <c r="JAB4" s="33"/>
      <c r="JAC4" s="33"/>
      <c r="JAD4" s="33"/>
      <c r="JAE4" s="33"/>
      <c r="JAF4" s="33"/>
      <c r="JAG4" s="33"/>
      <c r="JAH4" s="33"/>
      <c r="JAI4" s="33"/>
      <c r="JAJ4" s="33"/>
      <c r="JAK4" s="33"/>
      <c r="JAL4" s="33"/>
      <c r="JAM4" s="33"/>
      <c r="JAN4" s="33"/>
      <c r="JAO4" s="33"/>
      <c r="JAP4" s="33"/>
      <c r="JAQ4" s="33"/>
      <c r="JAR4" s="33"/>
      <c r="JAS4" s="33"/>
      <c r="JAT4" s="33"/>
      <c r="JAU4" s="33"/>
      <c r="JAV4" s="33"/>
      <c r="JAW4" s="33"/>
      <c r="JAX4" s="33"/>
      <c r="JAY4" s="33"/>
      <c r="JAZ4" s="33"/>
      <c r="JBA4" s="33"/>
      <c r="JBB4" s="33"/>
      <c r="JBC4" s="33"/>
      <c r="JBD4" s="33"/>
      <c r="JBE4" s="33"/>
      <c r="JBF4" s="33"/>
      <c r="JBG4" s="33"/>
      <c r="JBH4" s="33"/>
      <c r="JBI4" s="33"/>
      <c r="JBJ4" s="33"/>
      <c r="JBK4" s="33"/>
      <c r="JBL4" s="33"/>
      <c r="JBM4" s="33"/>
      <c r="JBN4" s="33"/>
      <c r="JBO4" s="33"/>
      <c r="JBP4" s="33"/>
      <c r="JBQ4" s="33"/>
      <c r="JBR4" s="33"/>
      <c r="JBS4" s="33"/>
      <c r="JBT4" s="33"/>
      <c r="JBU4" s="33"/>
      <c r="JBV4" s="33"/>
      <c r="JBW4" s="33"/>
      <c r="JBX4" s="33"/>
      <c r="JBY4" s="33"/>
      <c r="JBZ4" s="33"/>
      <c r="JCA4" s="33"/>
      <c r="JCB4" s="33"/>
      <c r="JCC4" s="33"/>
      <c r="JCD4" s="33"/>
      <c r="JCE4" s="33"/>
      <c r="JCF4" s="33"/>
      <c r="JCG4" s="33"/>
      <c r="JCH4" s="33"/>
      <c r="JCI4" s="33"/>
      <c r="JCJ4" s="33"/>
      <c r="JCK4" s="33"/>
      <c r="JCL4" s="33"/>
      <c r="JCM4" s="33"/>
      <c r="JCN4" s="33"/>
      <c r="JCO4" s="33"/>
      <c r="JCP4" s="33"/>
      <c r="JCQ4" s="33"/>
      <c r="JCR4" s="33"/>
      <c r="JCS4" s="33"/>
      <c r="JCT4" s="33"/>
      <c r="JCU4" s="33"/>
      <c r="JCV4" s="33"/>
      <c r="JCW4" s="33"/>
      <c r="JCX4" s="33"/>
      <c r="JCY4" s="33"/>
      <c r="JCZ4" s="33"/>
      <c r="JDA4" s="33"/>
      <c r="JDB4" s="33"/>
      <c r="JDC4" s="33"/>
      <c r="JDD4" s="33"/>
      <c r="JDE4" s="33"/>
      <c r="JDF4" s="33"/>
      <c r="JDG4" s="33"/>
      <c r="JDH4" s="33"/>
      <c r="JDI4" s="33"/>
      <c r="JDJ4" s="33"/>
      <c r="JDK4" s="33"/>
      <c r="JDL4" s="33"/>
      <c r="JDM4" s="33"/>
      <c r="JDN4" s="33"/>
      <c r="JDO4" s="33"/>
      <c r="JDP4" s="33"/>
      <c r="JDQ4" s="33"/>
      <c r="JDR4" s="33"/>
      <c r="JDS4" s="33"/>
      <c r="JDT4" s="33"/>
      <c r="JDU4" s="33"/>
      <c r="JDV4" s="33"/>
      <c r="JDW4" s="33"/>
      <c r="JDX4" s="33"/>
      <c r="JDY4" s="33"/>
      <c r="JDZ4" s="33"/>
      <c r="JEA4" s="33"/>
      <c r="JEB4" s="33"/>
      <c r="JEC4" s="33"/>
      <c r="JED4" s="33"/>
      <c r="JEE4" s="33"/>
      <c r="JEF4" s="33"/>
      <c r="JEG4" s="33"/>
      <c r="JEH4" s="33"/>
      <c r="JEI4" s="33"/>
      <c r="JEJ4" s="33"/>
      <c r="JEK4" s="33"/>
      <c r="JEL4" s="33"/>
      <c r="JEM4" s="33"/>
      <c r="JEN4" s="33"/>
      <c r="JEO4" s="33"/>
      <c r="JEP4" s="33"/>
      <c r="JEQ4" s="33"/>
      <c r="JER4" s="33"/>
      <c r="JES4" s="33"/>
      <c r="JET4" s="33"/>
      <c r="JEU4" s="33"/>
      <c r="JEV4" s="33"/>
      <c r="JEW4" s="33"/>
      <c r="JEX4" s="33"/>
      <c r="JEY4" s="33"/>
      <c r="JEZ4" s="33"/>
      <c r="JFA4" s="33"/>
      <c r="JFB4" s="33"/>
      <c r="JFC4" s="33"/>
      <c r="JFD4" s="33"/>
      <c r="JFE4" s="33"/>
      <c r="JFF4" s="33"/>
      <c r="JFG4" s="33"/>
      <c r="JFH4" s="33"/>
      <c r="JFI4" s="33"/>
      <c r="JFJ4" s="33"/>
      <c r="JFK4" s="33"/>
      <c r="JFL4" s="33"/>
      <c r="JFM4" s="33"/>
      <c r="JFN4" s="33"/>
      <c r="JFO4" s="33"/>
      <c r="JFP4" s="33"/>
      <c r="JFQ4" s="33"/>
      <c r="JFR4" s="33"/>
      <c r="JFS4" s="33"/>
      <c r="JFT4" s="33"/>
      <c r="JFU4" s="33"/>
      <c r="JFV4" s="33"/>
      <c r="JFW4" s="33"/>
      <c r="JFX4" s="33"/>
      <c r="JFY4" s="33"/>
      <c r="JFZ4" s="33"/>
      <c r="JGA4" s="33"/>
      <c r="JGB4" s="33"/>
      <c r="JGC4" s="33"/>
      <c r="JGD4" s="33"/>
      <c r="JGE4" s="33"/>
      <c r="JGF4" s="33"/>
      <c r="JGG4" s="33"/>
      <c r="JGH4" s="33"/>
      <c r="JGI4" s="33"/>
      <c r="JGJ4" s="33"/>
      <c r="JGK4" s="33"/>
      <c r="JGL4" s="33"/>
      <c r="JGM4" s="33"/>
      <c r="JGN4" s="33"/>
      <c r="JGO4" s="33"/>
      <c r="JGP4" s="33"/>
      <c r="JGQ4" s="33"/>
      <c r="JGR4" s="33"/>
      <c r="JGS4" s="33"/>
      <c r="JGT4" s="33"/>
      <c r="JGU4" s="33"/>
      <c r="JGV4" s="33"/>
      <c r="JGW4" s="33"/>
      <c r="JGX4" s="33"/>
      <c r="JGY4" s="33"/>
      <c r="JGZ4" s="33"/>
      <c r="JHA4" s="33"/>
      <c r="JHB4" s="33"/>
      <c r="JHC4" s="33"/>
      <c r="JHD4" s="33"/>
      <c r="JHE4" s="33"/>
      <c r="JHF4" s="33"/>
      <c r="JHG4" s="33"/>
      <c r="JHH4" s="33"/>
      <c r="JHI4" s="33"/>
      <c r="JHJ4" s="33"/>
      <c r="JHK4" s="33"/>
      <c r="JHL4" s="33"/>
      <c r="JHM4" s="33"/>
      <c r="JHN4" s="33"/>
      <c r="JHO4" s="33"/>
      <c r="JHP4" s="33"/>
      <c r="JHQ4" s="33"/>
      <c r="JHR4" s="33"/>
      <c r="JHS4" s="33"/>
      <c r="JHT4" s="33"/>
      <c r="JHU4" s="33"/>
      <c r="JHV4" s="33"/>
      <c r="JHW4" s="33"/>
      <c r="JHX4" s="33"/>
      <c r="JHY4" s="33"/>
      <c r="JHZ4" s="33"/>
      <c r="JIA4" s="33"/>
      <c r="JIB4" s="33"/>
      <c r="JIC4" s="33"/>
      <c r="JID4" s="33"/>
      <c r="JIE4" s="33"/>
      <c r="JIF4" s="33"/>
      <c r="JIG4" s="33"/>
      <c r="JIH4" s="33"/>
      <c r="JII4" s="33"/>
      <c r="JIJ4" s="33"/>
      <c r="JIK4" s="33"/>
      <c r="JIL4" s="33"/>
      <c r="JIM4" s="33"/>
      <c r="JIN4" s="33"/>
      <c r="JIO4" s="33"/>
      <c r="JIP4" s="33"/>
      <c r="JIQ4" s="33"/>
      <c r="JIR4" s="33"/>
      <c r="JIS4" s="33"/>
      <c r="JIT4" s="33"/>
      <c r="JIU4" s="33"/>
      <c r="JIV4" s="33"/>
      <c r="JIW4" s="33"/>
      <c r="JIX4" s="33"/>
      <c r="JIY4" s="33"/>
      <c r="JIZ4" s="33"/>
      <c r="JJA4" s="33"/>
      <c r="JJB4" s="33"/>
      <c r="JJC4" s="33"/>
      <c r="JJD4" s="33"/>
      <c r="JJE4" s="33"/>
      <c r="JJF4" s="33"/>
      <c r="JJG4" s="33"/>
      <c r="JJH4" s="33"/>
      <c r="JJI4" s="33"/>
      <c r="JJJ4" s="33"/>
      <c r="JJK4" s="33"/>
      <c r="JJL4" s="33"/>
      <c r="JJM4" s="33"/>
      <c r="JJN4" s="33"/>
      <c r="JJO4" s="33"/>
      <c r="JJP4" s="33"/>
      <c r="JJQ4" s="33"/>
      <c r="JJR4" s="33"/>
      <c r="JJS4" s="33"/>
      <c r="JJT4" s="33"/>
      <c r="JJU4" s="33"/>
      <c r="JJV4" s="33"/>
      <c r="JJW4" s="33"/>
      <c r="JJX4" s="33"/>
      <c r="JJY4" s="33"/>
      <c r="JJZ4" s="33"/>
      <c r="JKA4" s="33"/>
      <c r="JKB4" s="33"/>
      <c r="JKC4" s="33"/>
      <c r="JKD4" s="33"/>
      <c r="JKE4" s="33"/>
      <c r="JKF4" s="33"/>
      <c r="JKG4" s="33"/>
      <c r="JKH4" s="33"/>
      <c r="JKI4" s="33"/>
      <c r="JKJ4" s="33"/>
      <c r="JKK4" s="33"/>
      <c r="JKL4" s="33"/>
      <c r="JKM4" s="33"/>
      <c r="JKN4" s="33"/>
      <c r="JKO4" s="33"/>
      <c r="JKP4" s="33"/>
      <c r="JKQ4" s="33"/>
      <c r="JKR4" s="33"/>
      <c r="JKS4" s="33"/>
      <c r="JKT4" s="33"/>
      <c r="JKU4" s="33"/>
      <c r="JKV4" s="33"/>
      <c r="JKW4" s="33"/>
      <c r="JKX4" s="33"/>
      <c r="JKY4" s="33"/>
      <c r="JKZ4" s="33"/>
      <c r="JLA4" s="33"/>
      <c r="JLB4" s="33"/>
      <c r="JLC4" s="33"/>
      <c r="JLD4" s="33"/>
      <c r="JLE4" s="33"/>
      <c r="JLF4" s="33"/>
      <c r="JLG4" s="33"/>
      <c r="JLH4" s="33"/>
      <c r="JLI4" s="33"/>
      <c r="JLJ4" s="33"/>
      <c r="JLK4" s="33"/>
      <c r="JLL4" s="33"/>
      <c r="JLM4" s="33"/>
      <c r="JLN4" s="33"/>
      <c r="JLO4" s="33"/>
      <c r="JLP4" s="33"/>
      <c r="JLQ4" s="33"/>
      <c r="JLR4" s="33"/>
      <c r="JLS4" s="33"/>
      <c r="JLT4" s="33"/>
      <c r="JLU4" s="33"/>
      <c r="JLV4" s="33"/>
      <c r="JLW4" s="33"/>
      <c r="JLX4" s="33"/>
      <c r="JLY4" s="33"/>
      <c r="JLZ4" s="33"/>
      <c r="JMA4" s="33"/>
      <c r="JMB4" s="33"/>
      <c r="JMC4" s="33"/>
      <c r="JMD4" s="33"/>
      <c r="JME4" s="33"/>
      <c r="JMF4" s="33"/>
      <c r="JMG4" s="33"/>
      <c r="JMH4" s="33"/>
      <c r="JMI4" s="33"/>
      <c r="JMJ4" s="33"/>
      <c r="JMK4" s="33"/>
      <c r="JML4" s="33"/>
      <c r="JMM4" s="33"/>
      <c r="JMN4" s="33"/>
      <c r="JMO4" s="33"/>
      <c r="JMP4" s="33"/>
      <c r="JMQ4" s="33"/>
      <c r="JMR4" s="33"/>
      <c r="JMS4" s="33"/>
      <c r="JMT4" s="33"/>
      <c r="JMU4" s="33"/>
      <c r="JMV4" s="33"/>
      <c r="JMW4" s="33"/>
      <c r="JMX4" s="33"/>
      <c r="JMY4" s="33"/>
      <c r="JMZ4" s="33"/>
      <c r="JNA4" s="33"/>
      <c r="JNB4" s="33"/>
      <c r="JNC4" s="33"/>
      <c r="JND4" s="33"/>
      <c r="JNE4" s="33"/>
      <c r="JNF4" s="33"/>
      <c r="JNG4" s="33"/>
      <c r="JNH4" s="33"/>
      <c r="JNI4" s="33"/>
      <c r="JNJ4" s="33"/>
      <c r="JNK4" s="33"/>
      <c r="JNL4" s="33"/>
      <c r="JNM4" s="33"/>
      <c r="JNN4" s="33"/>
      <c r="JNO4" s="33"/>
      <c r="JNP4" s="33"/>
      <c r="JNQ4" s="33"/>
      <c r="JNR4" s="33"/>
      <c r="JNS4" s="33"/>
      <c r="JNT4" s="33"/>
      <c r="JNU4" s="33"/>
      <c r="JNV4" s="33"/>
      <c r="JNW4" s="33"/>
      <c r="JNX4" s="33"/>
      <c r="JNY4" s="33"/>
      <c r="JNZ4" s="33"/>
      <c r="JOA4" s="33"/>
      <c r="JOB4" s="33"/>
      <c r="JOC4" s="33"/>
      <c r="JOD4" s="33"/>
      <c r="JOE4" s="33"/>
      <c r="JOF4" s="33"/>
      <c r="JOG4" s="33"/>
      <c r="JOH4" s="33"/>
      <c r="JOI4" s="33"/>
      <c r="JOJ4" s="33"/>
      <c r="JOK4" s="33"/>
      <c r="JOL4" s="33"/>
      <c r="JOM4" s="33"/>
      <c r="JON4" s="33"/>
      <c r="JOO4" s="33"/>
      <c r="JOP4" s="33"/>
      <c r="JOQ4" s="33"/>
      <c r="JOR4" s="33"/>
      <c r="JOS4" s="33"/>
      <c r="JOT4" s="33"/>
      <c r="JOU4" s="33"/>
      <c r="JOV4" s="33"/>
      <c r="JOW4" s="33"/>
      <c r="JOX4" s="33"/>
      <c r="JOY4" s="33"/>
      <c r="JOZ4" s="33"/>
      <c r="JPA4" s="33"/>
      <c r="JPB4" s="33"/>
      <c r="JPC4" s="33"/>
      <c r="JPD4" s="33"/>
      <c r="JPE4" s="33"/>
      <c r="JPF4" s="33"/>
      <c r="JPG4" s="33"/>
      <c r="JPH4" s="33"/>
      <c r="JPI4" s="33"/>
      <c r="JPJ4" s="33"/>
      <c r="JPK4" s="33"/>
      <c r="JPL4" s="33"/>
      <c r="JPM4" s="33"/>
      <c r="JPN4" s="33"/>
      <c r="JPO4" s="33"/>
      <c r="JPP4" s="33"/>
      <c r="JPQ4" s="33"/>
      <c r="JPR4" s="33"/>
      <c r="JPS4" s="33"/>
      <c r="JPT4" s="33"/>
      <c r="JPU4" s="33"/>
      <c r="JPV4" s="33"/>
      <c r="JPW4" s="33"/>
      <c r="JPX4" s="33"/>
      <c r="JPY4" s="33"/>
      <c r="JPZ4" s="33"/>
      <c r="JQA4" s="33"/>
      <c r="JQB4" s="33"/>
      <c r="JQC4" s="33"/>
      <c r="JQD4" s="33"/>
      <c r="JQE4" s="33"/>
      <c r="JQF4" s="33"/>
      <c r="JQG4" s="33"/>
      <c r="JQH4" s="33"/>
      <c r="JQI4" s="33"/>
      <c r="JQJ4" s="33"/>
      <c r="JQK4" s="33"/>
      <c r="JQL4" s="33"/>
      <c r="JQM4" s="33"/>
      <c r="JQN4" s="33"/>
      <c r="JQO4" s="33"/>
      <c r="JQP4" s="33"/>
      <c r="JQQ4" s="33"/>
      <c r="JQR4" s="33"/>
      <c r="JQS4" s="33"/>
      <c r="JQT4" s="33"/>
      <c r="JQU4" s="33"/>
      <c r="JQV4" s="33"/>
      <c r="JQW4" s="33"/>
      <c r="JQX4" s="33"/>
      <c r="JQY4" s="33"/>
      <c r="JQZ4" s="33"/>
      <c r="JRA4" s="33"/>
      <c r="JRB4" s="33"/>
      <c r="JRC4" s="33"/>
      <c r="JRD4" s="33"/>
      <c r="JRE4" s="33"/>
      <c r="JRF4" s="33"/>
      <c r="JRG4" s="33"/>
      <c r="JRH4" s="33"/>
      <c r="JRI4" s="33"/>
      <c r="JRJ4" s="33"/>
      <c r="JRK4" s="33"/>
      <c r="JRL4" s="33"/>
      <c r="JRM4" s="33"/>
      <c r="JRN4" s="33"/>
      <c r="JRO4" s="33"/>
      <c r="JRP4" s="33"/>
      <c r="JRQ4" s="33"/>
      <c r="JRR4" s="33"/>
      <c r="JRS4" s="33"/>
      <c r="JRT4" s="33"/>
      <c r="JRU4" s="33"/>
      <c r="JRV4" s="33"/>
      <c r="JRW4" s="33"/>
      <c r="JRX4" s="33"/>
      <c r="JRY4" s="33"/>
      <c r="JRZ4" s="33"/>
      <c r="JSA4" s="33"/>
      <c r="JSB4" s="33"/>
      <c r="JSC4" s="33"/>
      <c r="JSD4" s="33"/>
      <c r="JSE4" s="33"/>
      <c r="JSF4" s="33"/>
      <c r="JSG4" s="33"/>
      <c r="JSH4" s="33"/>
      <c r="JSI4" s="33"/>
      <c r="JSJ4" s="33"/>
      <c r="JSK4" s="33"/>
      <c r="JSL4" s="33"/>
      <c r="JSM4" s="33"/>
      <c r="JSN4" s="33"/>
      <c r="JSO4" s="33"/>
      <c r="JSP4" s="33"/>
      <c r="JSQ4" s="33"/>
      <c r="JSR4" s="33"/>
      <c r="JSS4" s="33"/>
      <c r="JST4" s="33"/>
      <c r="JSU4" s="33"/>
      <c r="JSV4" s="33"/>
      <c r="JSW4" s="33"/>
      <c r="JSX4" s="33"/>
      <c r="JSY4" s="33"/>
      <c r="JSZ4" s="33"/>
      <c r="JTA4" s="33"/>
      <c r="JTB4" s="33"/>
      <c r="JTC4" s="33"/>
      <c r="JTD4" s="33"/>
      <c r="JTE4" s="33"/>
      <c r="JTF4" s="33"/>
      <c r="JTG4" s="33"/>
      <c r="JTH4" s="33"/>
      <c r="JTI4" s="33"/>
      <c r="JTJ4" s="33"/>
      <c r="JTK4" s="33"/>
      <c r="JTL4" s="33"/>
      <c r="JTM4" s="33"/>
      <c r="JTN4" s="33"/>
      <c r="JTO4" s="33"/>
      <c r="JTP4" s="33"/>
      <c r="JTQ4" s="33"/>
      <c r="JTR4" s="33"/>
      <c r="JTS4" s="33"/>
      <c r="JTT4" s="33"/>
      <c r="JTU4" s="33"/>
      <c r="JTV4" s="33"/>
      <c r="JTW4" s="33"/>
      <c r="JTX4" s="33"/>
      <c r="JTY4" s="33"/>
      <c r="JTZ4" s="33"/>
      <c r="JUA4" s="33"/>
      <c r="JUB4" s="33"/>
      <c r="JUC4" s="33"/>
      <c r="JUD4" s="33"/>
      <c r="JUE4" s="33"/>
      <c r="JUF4" s="33"/>
      <c r="JUG4" s="33"/>
      <c r="JUH4" s="33"/>
      <c r="JUI4" s="33"/>
      <c r="JUJ4" s="33"/>
      <c r="JUK4" s="33"/>
      <c r="JUL4" s="33"/>
      <c r="JUM4" s="33"/>
      <c r="JUN4" s="33"/>
      <c r="JUO4" s="33"/>
      <c r="JUP4" s="33"/>
      <c r="JUQ4" s="33"/>
      <c r="JUR4" s="33"/>
      <c r="JUS4" s="33"/>
      <c r="JUT4" s="33"/>
      <c r="JUU4" s="33"/>
      <c r="JUV4" s="33"/>
      <c r="JUW4" s="33"/>
      <c r="JUX4" s="33"/>
      <c r="JUY4" s="33"/>
      <c r="JUZ4" s="33"/>
      <c r="JVA4" s="33"/>
      <c r="JVB4" s="33"/>
      <c r="JVC4" s="33"/>
      <c r="JVD4" s="33"/>
      <c r="JVE4" s="33"/>
      <c r="JVF4" s="33"/>
      <c r="JVG4" s="33"/>
      <c r="JVH4" s="33"/>
      <c r="JVI4" s="33"/>
      <c r="JVJ4" s="33"/>
      <c r="JVK4" s="33"/>
      <c r="JVL4" s="33"/>
      <c r="JVM4" s="33"/>
      <c r="JVN4" s="33"/>
      <c r="JVO4" s="33"/>
      <c r="JVP4" s="33"/>
      <c r="JVQ4" s="33"/>
      <c r="JVR4" s="33"/>
      <c r="JVS4" s="33"/>
      <c r="JVT4" s="33"/>
      <c r="JVU4" s="33"/>
      <c r="JVV4" s="33"/>
      <c r="JVW4" s="33"/>
      <c r="JVX4" s="33"/>
      <c r="JVY4" s="33"/>
      <c r="JVZ4" s="33"/>
      <c r="JWA4" s="33"/>
      <c r="JWB4" s="33"/>
      <c r="JWC4" s="33"/>
      <c r="JWD4" s="33"/>
      <c r="JWE4" s="33"/>
      <c r="JWF4" s="33"/>
      <c r="JWG4" s="33"/>
      <c r="JWH4" s="33"/>
      <c r="JWI4" s="33"/>
      <c r="JWJ4" s="33"/>
      <c r="JWK4" s="33"/>
      <c r="JWL4" s="33"/>
      <c r="JWM4" s="33"/>
      <c r="JWN4" s="33"/>
      <c r="JWO4" s="33"/>
      <c r="JWP4" s="33"/>
      <c r="JWQ4" s="33"/>
      <c r="JWR4" s="33"/>
      <c r="JWS4" s="33"/>
      <c r="JWT4" s="33"/>
      <c r="JWU4" s="33"/>
      <c r="JWV4" s="33"/>
      <c r="JWW4" s="33"/>
      <c r="JWX4" s="33"/>
      <c r="JWY4" s="33"/>
      <c r="JWZ4" s="33"/>
      <c r="JXA4" s="33"/>
      <c r="JXB4" s="33"/>
      <c r="JXC4" s="33"/>
      <c r="JXD4" s="33"/>
      <c r="JXE4" s="33"/>
      <c r="JXF4" s="33"/>
      <c r="JXG4" s="33"/>
      <c r="JXH4" s="33"/>
      <c r="JXI4" s="33"/>
      <c r="JXJ4" s="33"/>
      <c r="JXK4" s="33"/>
      <c r="JXL4" s="33"/>
      <c r="JXM4" s="33"/>
      <c r="JXN4" s="33"/>
      <c r="JXO4" s="33"/>
      <c r="JXP4" s="33"/>
      <c r="JXQ4" s="33"/>
      <c r="JXR4" s="33"/>
      <c r="JXS4" s="33"/>
      <c r="JXT4" s="33"/>
      <c r="JXU4" s="33"/>
      <c r="JXV4" s="33"/>
      <c r="JXW4" s="33"/>
      <c r="JXX4" s="33"/>
      <c r="JXY4" s="33"/>
      <c r="JXZ4" s="33"/>
      <c r="JYA4" s="33"/>
      <c r="JYB4" s="33"/>
      <c r="JYC4" s="33"/>
      <c r="JYD4" s="33"/>
      <c r="JYE4" s="33"/>
      <c r="JYF4" s="33"/>
      <c r="JYG4" s="33"/>
      <c r="JYH4" s="33"/>
      <c r="JYI4" s="33"/>
      <c r="JYJ4" s="33"/>
      <c r="JYK4" s="33"/>
      <c r="JYL4" s="33"/>
      <c r="JYM4" s="33"/>
      <c r="JYN4" s="33"/>
      <c r="JYO4" s="33"/>
      <c r="JYP4" s="33"/>
      <c r="JYQ4" s="33"/>
      <c r="JYR4" s="33"/>
      <c r="JYS4" s="33"/>
      <c r="JYT4" s="33"/>
      <c r="JYU4" s="33"/>
      <c r="JYV4" s="33"/>
      <c r="JYW4" s="33"/>
      <c r="JYX4" s="33"/>
      <c r="JYY4" s="33"/>
      <c r="JYZ4" s="33"/>
      <c r="JZA4" s="33"/>
      <c r="JZB4" s="33"/>
      <c r="JZC4" s="33"/>
      <c r="JZD4" s="33"/>
      <c r="JZE4" s="33"/>
      <c r="JZF4" s="33"/>
      <c r="JZG4" s="33"/>
      <c r="JZH4" s="33"/>
      <c r="JZI4" s="33"/>
      <c r="JZJ4" s="33"/>
      <c r="JZK4" s="33"/>
      <c r="JZL4" s="33"/>
      <c r="JZM4" s="33"/>
      <c r="JZN4" s="33"/>
      <c r="JZO4" s="33"/>
      <c r="JZP4" s="33"/>
      <c r="JZQ4" s="33"/>
      <c r="JZR4" s="33"/>
      <c r="JZS4" s="33"/>
      <c r="JZT4" s="33"/>
      <c r="JZU4" s="33"/>
      <c r="JZV4" s="33"/>
      <c r="JZW4" s="33"/>
      <c r="JZX4" s="33"/>
      <c r="JZY4" s="33"/>
      <c r="JZZ4" s="33"/>
      <c r="KAA4" s="33"/>
      <c r="KAB4" s="33"/>
      <c r="KAC4" s="33"/>
      <c r="KAD4" s="33"/>
      <c r="KAE4" s="33"/>
      <c r="KAF4" s="33"/>
      <c r="KAG4" s="33"/>
      <c r="KAH4" s="33"/>
      <c r="KAI4" s="33"/>
      <c r="KAJ4" s="33"/>
      <c r="KAK4" s="33"/>
      <c r="KAL4" s="33"/>
      <c r="KAM4" s="33"/>
      <c r="KAN4" s="33"/>
      <c r="KAO4" s="33"/>
      <c r="KAP4" s="33"/>
      <c r="KAQ4" s="33"/>
      <c r="KAR4" s="33"/>
      <c r="KAS4" s="33"/>
      <c r="KAT4" s="33"/>
      <c r="KAU4" s="33"/>
      <c r="KAV4" s="33"/>
      <c r="KAW4" s="33"/>
      <c r="KAX4" s="33"/>
      <c r="KAY4" s="33"/>
      <c r="KAZ4" s="33"/>
      <c r="KBA4" s="33"/>
      <c r="KBB4" s="33"/>
      <c r="KBC4" s="33"/>
      <c r="KBD4" s="33"/>
      <c r="KBE4" s="33"/>
      <c r="KBF4" s="33"/>
      <c r="KBG4" s="33"/>
      <c r="KBH4" s="33"/>
      <c r="KBI4" s="33"/>
      <c r="KBJ4" s="33"/>
      <c r="KBK4" s="33"/>
      <c r="KBL4" s="33"/>
      <c r="KBM4" s="33"/>
      <c r="KBN4" s="33"/>
      <c r="KBO4" s="33"/>
      <c r="KBP4" s="33"/>
      <c r="KBQ4" s="33"/>
      <c r="KBR4" s="33"/>
      <c r="KBS4" s="33"/>
      <c r="KBT4" s="33"/>
      <c r="KBU4" s="33"/>
      <c r="KBV4" s="33"/>
      <c r="KBW4" s="33"/>
      <c r="KBX4" s="33"/>
      <c r="KBY4" s="33"/>
      <c r="KBZ4" s="33"/>
      <c r="KCA4" s="33"/>
      <c r="KCB4" s="33"/>
      <c r="KCC4" s="33"/>
      <c r="KCD4" s="33"/>
      <c r="KCE4" s="33"/>
      <c r="KCF4" s="33"/>
      <c r="KCG4" s="33"/>
      <c r="KCH4" s="33"/>
      <c r="KCI4" s="33"/>
      <c r="KCJ4" s="33"/>
      <c r="KCK4" s="33"/>
      <c r="KCL4" s="33"/>
      <c r="KCM4" s="33"/>
      <c r="KCN4" s="33"/>
      <c r="KCO4" s="33"/>
      <c r="KCP4" s="33"/>
      <c r="KCQ4" s="33"/>
      <c r="KCR4" s="33"/>
      <c r="KCS4" s="33"/>
      <c r="KCT4" s="33"/>
      <c r="KCU4" s="33"/>
      <c r="KCV4" s="33"/>
      <c r="KCW4" s="33"/>
      <c r="KCX4" s="33"/>
      <c r="KCY4" s="33"/>
      <c r="KCZ4" s="33"/>
      <c r="KDA4" s="33"/>
      <c r="KDB4" s="33"/>
      <c r="KDC4" s="33"/>
      <c r="KDD4" s="33"/>
      <c r="KDE4" s="33"/>
      <c r="KDF4" s="33"/>
      <c r="KDG4" s="33"/>
      <c r="KDH4" s="33"/>
      <c r="KDI4" s="33"/>
      <c r="KDJ4" s="33"/>
      <c r="KDK4" s="33"/>
      <c r="KDL4" s="33"/>
      <c r="KDM4" s="33"/>
      <c r="KDN4" s="33"/>
      <c r="KDO4" s="33"/>
      <c r="KDP4" s="33"/>
      <c r="KDQ4" s="33"/>
      <c r="KDR4" s="33"/>
      <c r="KDS4" s="33"/>
      <c r="KDT4" s="33"/>
      <c r="KDU4" s="33"/>
      <c r="KDV4" s="33"/>
      <c r="KDW4" s="33"/>
      <c r="KDX4" s="33"/>
      <c r="KDY4" s="33"/>
      <c r="KDZ4" s="33"/>
      <c r="KEA4" s="33"/>
      <c r="KEB4" s="33"/>
      <c r="KEC4" s="33"/>
      <c r="KED4" s="33"/>
      <c r="KEE4" s="33"/>
      <c r="KEF4" s="33"/>
      <c r="KEG4" s="33"/>
      <c r="KEH4" s="33"/>
      <c r="KEI4" s="33"/>
      <c r="KEJ4" s="33"/>
      <c r="KEK4" s="33"/>
      <c r="KEL4" s="33"/>
      <c r="KEM4" s="33"/>
      <c r="KEN4" s="33"/>
      <c r="KEO4" s="33"/>
      <c r="KEP4" s="33"/>
      <c r="KEQ4" s="33"/>
      <c r="KER4" s="33"/>
      <c r="KES4" s="33"/>
      <c r="KET4" s="33"/>
      <c r="KEU4" s="33"/>
      <c r="KEV4" s="33"/>
      <c r="KEW4" s="33"/>
      <c r="KEX4" s="33"/>
      <c r="KEY4" s="33"/>
      <c r="KEZ4" s="33"/>
      <c r="KFA4" s="33"/>
      <c r="KFB4" s="33"/>
      <c r="KFC4" s="33"/>
      <c r="KFD4" s="33"/>
      <c r="KFE4" s="33"/>
      <c r="KFF4" s="33"/>
      <c r="KFG4" s="33"/>
      <c r="KFH4" s="33"/>
      <c r="KFI4" s="33"/>
      <c r="KFJ4" s="33"/>
      <c r="KFK4" s="33"/>
      <c r="KFL4" s="33"/>
      <c r="KFM4" s="33"/>
      <c r="KFN4" s="33"/>
      <c r="KFO4" s="33"/>
      <c r="KFP4" s="33"/>
      <c r="KFQ4" s="33"/>
      <c r="KFR4" s="33"/>
      <c r="KFS4" s="33"/>
      <c r="KFT4" s="33"/>
      <c r="KFU4" s="33"/>
      <c r="KFV4" s="33"/>
      <c r="KFW4" s="33"/>
      <c r="KFX4" s="33"/>
      <c r="KFY4" s="33"/>
      <c r="KFZ4" s="33"/>
      <c r="KGA4" s="33"/>
      <c r="KGB4" s="33"/>
      <c r="KGC4" s="33"/>
      <c r="KGD4" s="33"/>
      <c r="KGE4" s="33"/>
      <c r="KGF4" s="33"/>
      <c r="KGG4" s="33"/>
      <c r="KGH4" s="33"/>
      <c r="KGI4" s="33"/>
      <c r="KGJ4" s="33"/>
      <c r="KGK4" s="33"/>
      <c r="KGL4" s="33"/>
      <c r="KGM4" s="33"/>
      <c r="KGN4" s="33"/>
      <c r="KGO4" s="33"/>
      <c r="KGP4" s="33"/>
      <c r="KGQ4" s="33"/>
      <c r="KGR4" s="33"/>
      <c r="KGS4" s="33"/>
      <c r="KGT4" s="33"/>
      <c r="KGU4" s="33"/>
      <c r="KGV4" s="33"/>
      <c r="KGW4" s="33"/>
      <c r="KGX4" s="33"/>
      <c r="KGY4" s="33"/>
      <c r="KGZ4" s="33"/>
      <c r="KHA4" s="33"/>
      <c r="KHB4" s="33"/>
      <c r="KHC4" s="33"/>
      <c r="KHD4" s="33"/>
      <c r="KHE4" s="33"/>
      <c r="KHF4" s="33"/>
      <c r="KHG4" s="33"/>
      <c r="KHH4" s="33"/>
      <c r="KHI4" s="33"/>
      <c r="KHJ4" s="33"/>
      <c r="KHK4" s="33"/>
      <c r="KHL4" s="33"/>
      <c r="KHM4" s="33"/>
      <c r="KHN4" s="33"/>
      <c r="KHO4" s="33"/>
      <c r="KHP4" s="33"/>
      <c r="KHQ4" s="33"/>
      <c r="KHR4" s="33"/>
      <c r="KHS4" s="33"/>
      <c r="KHT4" s="33"/>
      <c r="KHU4" s="33"/>
      <c r="KHV4" s="33"/>
      <c r="KHW4" s="33"/>
      <c r="KHX4" s="33"/>
      <c r="KHY4" s="33"/>
      <c r="KHZ4" s="33"/>
      <c r="KIA4" s="33"/>
      <c r="KIB4" s="33"/>
      <c r="KIC4" s="33"/>
      <c r="KID4" s="33"/>
      <c r="KIE4" s="33"/>
      <c r="KIF4" s="33"/>
      <c r="KIG4" s="33"/>
      <c r="KIH4" s="33"/>
      <c r="KII4" s="33"/>
      <c r="KIJ4" s="33"/>
      <c r="KIK4" s="33"/>
      <c r="KIL4" s="33"/>
      <c r="KIM4" s="33"/>
      <c r="KIN4" s="33"/>
      <c r="KIO4" s="33"/>
      <c r="KIP4" s="33"/>
      <c r="KIQ4" s="33"/>
      <c r="KIR4" s="33"/>
      <c r="KIS4" s="33"/>
      <c r="KIT4" s="33"/>
      <c r="KIU4" s="33"/>
      <c r="KIV4" s="33"/>
      <c r="KIW4" s="33"/>
      <c r="KIX4" s="33"/>
      <c r="KIY4" s="33"/>
      <c r="KIZ4" s="33"/>
      <c r="KJA4" s="33"/>
      <c r="KJB4" s="33"/>
      <c r="KJC4" s="33"/>
      <c r="KJD4" s="33"/>
      <c r="KJE4" s="33"/>
      <c r="KJF4" s="33"/>
      <c r="KJG4" s="33"/>
      <c r="KJH4" s="33"/>
      <c r="KJI4" s="33"/>
      <c r="KJJ4" s="33"/>
      <c r="KJK4" s="33"/>
      <c r="KJL4" s="33"/>
      <c r="KJM4" s="33"/>
      <c r="KJN4" s="33"/>
      <c r="KJO4" s="33"/>
      <c r="KJP4" s="33"/>
      <c r="KJQ4" s="33"/>
      <c r="KJR4" s="33"/>
      <c r="KJS4" s="33"/>
      <c r="KJT4" s="33"/>
      <c r="KJU4" s="33"/>
      <c r="KJV4" s="33"/>
      <c r="KJW4" s="33"/>
      <c r="KJX4" s="33"/>
      <c r="KJY4" s="33"/>
      <c r="KJZ4" s="33"/>
      <c r="KKA4" s="33"/>
      <c r="KKB4" s="33"/>
      <c r="KKC4" s="33"/>
      <c r="KKD4" s="33"/>
      <c r="KKE4" s="33"/>
      <c r="KKF4" s="33"/>
      <c r="KKG4" s="33"/>
      <c r="KKH4" s="33"/>
      <c r="KKI4" s="33"/>
      <c r="KKJ4" s="33"/>
      <c r="KKK4" s="33"/>
      <c r="KKL4" s="33"/>
      <c r="KKM4" s="33"/>
      <c r="KKN4" s="33"/>
      <c r="KKO4" s="33"/>
      <c r="KKP4" s="33"/>
      <c r="KKQ4" s="33"/>
      <c r="KKR4" s="33"/>
      <c r="KKS4" s="33"/>
      <c r="KKT4" s="33"/>
      <c r="KKU4" s="33"/>
      <c r="KKV4" s="33"/>
      <c r="KKW4" s="33"/>
      <c r="KKX4" s="33"/>
      <c r="KKY4" s="33"/>
      <c r="KKZ4" s="33"/>
      <c r="KLA4" s="33"/>
      <c r="KLB4" s="33"/>
      <c r="KLC4" s="33"/>
      <c r="KLD4" s="33"/>
      <c r="KLE4" s="33"/>
      <c r="KLF4" s="33"/>
      <c r="KLG4" s="33"/>
      <c r="KLH4" s="33"/>
      <c r="KLI4" s="33"/>
      <c r="KLJ4" s="33"/>
      <c r="KLK4" s="33"/>
      <c r="KLL4" s="33"/>
      <c r="KLM4" s="33"/>
      <c r="KLN4" s="33"/>
      <c r="KLO4" s="33"/>
      <c r="KLP4" s="33"/>
      <c r="KLQ4" s="33"/>
      <c r="KLR4" s="33"/>
      <c r="KLS4" s="33"/>
      <c r="KLT4" s="33"/>
      <c r="KLU4" s="33"/>
      <c r="KLV4" s="33"/>
      <c r="KLW4" s="33"/>
      <c r="KLX4" s="33"/>
      <c r="KLY4" s="33"/>
      <c r="KLZ4" s="33"/>
      <c r="KMA4" s="33"/>
      <c r="KMB4" s="33"/>
      <c r="KMC4" s="33"/>
      <c r="KMD4" s="33"/>
      <c r="KME4" s="33"/>
      <c r="KMF4" s="33"/>
      <c r="KMG4" s="33"/>
      <c r="KMH4" s="33"/>
      <c r="KMI4" s="33"/>
      <c r="KMJ4" s="33"/>
      <c r="KMK4" s="33"/>
      <c r="KML4" s="33"/>
      <c r="KMM4" s="33"/>
      <c r="KMN4" s="33"/>
      <c r="KMO4" s="33"/>
      <c r="KMP4" s="33"/>
      <c r="KMQ4" s="33"/>
      <c r="KMR4" s="33"/>
      <c r="KMS4" s="33"/>
      <c r="KMT4" s="33"/>
      <c r="KMU4" s="33"/>
      <c r="KMV4" s="33"/>
      <c r="KMW4" s="33"/>
      <c r="KMX4" s="33"/>
      <c r="KMY4" s="33"/>
      <c r="KMZ4" s="33"/>
      <c r="KNA4" s="33"/>
      <c r="KNB4" s="33"/>
      <c r="KNC4" s="33"/>
      <c r="KND4" s="33"/>
      <c r="KNE4" s="33"/>
      <c r="KNF4" s="33"/>
      <c r="KNG4" s="33"/>
      <c r="KNH4" s="33"/>
      <c r="KNI4" s="33"/>
      <c r="KNJ4" s="33"/>
      <c r="KNK4" s="33"/>
      <c r="KNL4" s="33"/>
      <c r="KNM4" s="33"/>
      <c r="KNN4" s="33"/>
      <c r="KNO4" s="33"/>
      <c r="KNP4" s="33"/>
      <c r="KNQ4" s="33"/>
      <c r="KNR4" s="33"/>
      <c r="KNS4" s="33"/>
      <c r="KNT4" s="33"/>
      <c r="KNU4" s="33"/>
      <c r="KNV4" s="33"/>
      <c r="KNW4" s="33"/>
      <c r="KNX4" s="33"/>
      <c r="KNY4" s="33"/>
      <c r="KNZ4" s="33"/>
      <c r="KOA4" s="33"/>
      <c r="KOB4" s="33"/>
      <c r="KOC4" s="33"/>
      <c r="KOD4" s="33"/>
      <c r="KOE4" s="33"/>
      <c r="KOF4" s="33"/>
      <c r="KOG4" s="33"/>
      <c r="KOH4" s="33"/>
      <c r="KOI4" s="33"/>
      <c r="KOJ4" s="33"/>
      <c r="KOK4" s="33"/>
      <c r="KOL4" s="33"/>
      <c r="KOM4" s="33"/>
      <c r="KON4" s="33"/>
      <c r="KOO4" s="33"/>
      <c r="KOP4" s="33"/>
      <c r="KOQ4" s="33"/>
      <c r="KOR4" s="33"/>
      <c r="KOS4" s="33"/>
      <c r="KOT4" s="33"/>
      <c r="KOU4" s="33"/>
      <c r="KOV4" s="33"/>
      <c r="KOW4" s="33"/>
      <c r="KOX4" s="33"/>
      <c r="KOY4" s="33"/>
      <c r="KOZ4" s="33"/>
      <c r="KPA4" s="33"/>
      <c r="KPB4" s="33"/>
      <c r="KPC4" s="33"/>
      <c r="KPD4" s="33"/>
      <c r="KPE4" s="33"/>
      <c r="KPF4" s="33"/>
      <c r="KPG4" s="33"/>
      <c r="KPH4" s="33"/>
      <c r="KPI4" s="33"/>
      <c r="KPJ4" s="33"/>
      <c r="KPK4" s="33"/>
      <c r="KPL4" s="33"/>
      <c r="KPM4" s="33"/>
      <c r="KPN4" s="33"/>
      <c r="KPO4" s="33"/>
      <c r="KPP4" s="33"/>
      <c r="KPQ4" s="33"/>
      <c r="KPR4" s="33"/>
      <c r="KPS4" s="33"/>
      <c r="KPT4" s="33"/>
      <c r="KPU4" s="33"/>
      <c r="KPV4" s="33"/>
      <c r="KPW4" s="33"/>
      <c r="KPX4" s="33"/>
      <c r="KPY4" s="33"/>
      <c r="KPZ4" s="33"/>
      <c r="KQA4" s="33"/>
      <c r="KQB4" s="33"/>
      <c r="KQC4" s="33"/>
      <c r="KQD4" s="33"/>
      <c r="KQE4" s="33"/>
      <c r="KQF4" s="33"/>
      <c r="KQG4" s="33"/>
      <c r="KQH4" s="33"/>
      <c r="KQI4" s="33"/>
      <c r="KQJ4" s="33"/>
      <c r="KQK4" s="33"/>
      <c r="KQL4" s="33"/>
      <c r="KQM4" s="33"/>
      <c r="KQN4" s="33"/>
      <c r="KQO4" s="33"/>
      <c r="KQP4" s="33"/>
      <c r="KQQ4" s="33"/>
      <c r="KQR4" s="33"/>
      <c r="KQS4" s="33"/>
      <c r="KQT4" s="33"/>
      <c r="KQU4" s="33"/>
      <c r="KQV4" s="33"/>
      <c r="KQW4" s="33"/>
      <c r="KQX4" s="33"/>
      <c r="KQY4" s="33"/>
      <c r="KQZ4" s="33"/>
      <c r="KRA4" s="33"/>
      <c r="KRB4" s="33"/>
      <c r="KRC4" s="33"/>
      <c r="KRD4" s="33"/>
      <c r="KRE4" s="33"/>
      <c r="KRF4" s="33"/>
      <c r="KRG4" s="33"/>
      <c r="KRH4" s="33"/>
      <c r="KRI4" s="33"/>
      <c r="KRJ4" s="33"/>
      <c r="KRK4" s="33"/>
      <c r="KRL4" s="33"/>
      <c r="KRM4" s="33"/>
      <c r="KRN4" s="33"/>
      <c r="KRO4" s="33"/>
      <c r="KRP4" s="33"/>
      <c r="KRQ4" s="33"/>
      <c r="KRR4" s="33"/>
      <c r="KRS4" s="33"/>
      <c r="KRT4" s="33"/>
      <c r="KRU4" s="33"/>
      <c r="KRV4" s="33"/>
      <c r="KRW4" s="33"/>
      <c r="KRX4" s="33"/>
      <c r="KRY4" s="33"/>
      <c r="KRZ4" s="33"/>
      <c r="KSA4" s="33"/>
      <c r="KSB4" s="33"/>
      <c r="KSC4" s="33"/>
      <c r="KSD4" s="33"/>
      <c r="KSE4" s="33"/>
      <c r="KSF4" s="33"/>
      <c r="KSG4" s="33"/>
      <c r="KSH4" s="33"/>
      <c r="KSI4" s="33"/>
      <c r="KSJ4" s="33"/>
      <c r="KSK4" s="33"/>
      <c r="KSL4" s="33"/>
      <c r="KSM4" s="33"/>
      <c r="KSN4" s="33"/>
      <c r="KSO4" s="33"/>
      <c r="KSP4" s="33"/>
      <c r="KSQ4" s="33"/>
      <c r="KSR4" s="33"/>
      <c r="KSS4" s="33"/>
      <c r="KST4" s="33"/>
      <c r="KSU4" s="33"/>
      <c r="KSV4" s="33"/>
      <c r="KSW4" s="33"/>
      <c r="KSX4" s="33"/>
      <c r="KSY4" s="33"/>
      <c r="KSZ4" s="33"/>
      <c r="KTA4" s="33"/>
      <c r="KTB4" s="33"/>
      <c r="KTC4" s="33"/>
      <c r="KTD4" s="33"/>
      <c r="KTE4" s="33"/>
      <c r="KTF4" s="33"/>
      <c r="KTG4" s="33"/>
      <c r="KTH4" s="33"/>
      <c r="KTI4" s="33"/>
      <c r="KTJ4" s="33"/>
      <c r="KTK4" s="33"/>
      <c r="KTL4" s="33"/>
      <c r="KTM4" s="33"/>
      <c r="KTN4" s="33"/>
      <c r="KTO4" s="33"/>
      <c r="KTP4" s="33"/>
      <c r="KTQ4" s="33"/>
      <c r="KTR4" s="33"/>
      <c r="KTS4" s="33"/>
      <c r="KTT4" s="33"/>
      <c r="KTU4" s="33"/>
      <c r="KTV4" s="33"/>
      <c r="KTW4" s="33"/>
      <c r="KTX4" s="33"/>
      <c r="KTY4" s="33"/>
      <c r="KTZ4" s="33"/>
      <c r="KUA4" s="33"/>
      <c r="KUB4" s="33"/>
      <c r="KUC4" s="33"/>
      <c r="KUD4" s="33"/>
      <c r="KUE4" s="33"/>
      <c r="KUF4" s="33"/>
      <c r="KUG4" s="33"/>
      <c r="KUH4" s="33"/>
      <c r="KUI4" s="33"/>
      <c r="KUJ4" s="33"/>
      <c r="KUK4" s="33"/>
      <c r="KUL4" s="33"/>
      <c r="KUM4" s="33"/>
      <c r="KUN4" s="33"/>
      <c r="KUO4" s="33"/>
      <c r="KUP4" s="33"/>
      <c r="KUQ4" s="33"/>
      <c r="KUR4" s="33"/>
      <c r="KUS4" s="33"/>
      <c r="KUT4" s="33"/>
      <c r="KUU4" s="33"/>
      <c r="KUV4" s="33"/>
      <c r="KUW4" s="33"/>
      <c r="KUX4" s="33"/>
      <c r="KUY4" s="33"/>
      <c r="KUZ4" s="33"/>
      <c r="KVA4" s="33"/>
      <c r="KVB4" s="33"/>
      <c r="KVC4" s="33"/>
      <c r="KVD4" s="33"/>
      <c r="KVE4" s="33"/>
      <c r="KVF4" s="33"/>
      <c r="KVG4" s="33"/>
      <c r="KVH4" s="33"/>
      <c r="KVI4" s="33"/>
      <c r="KVJ4" s="33"/>
      <c r="KVK4" s="33"/>
      <c r="KVL4" s="33"/>
      <c r="KVM4" s="33"/>
      <c r="KVN4" s="33"/>
      <c r="KVO4" s="33"/>
      <c r="KVP4" s="33"/>
      <c r="KVQ4" s="33"/>
      <c r="KVR4" s="33"/>
      <c r="KVS4" s="33"/>
      <c r="KVT4" s="33"/>
      <c r="KVU4" s="33"/>
      <c r="KVV4" s="33"/>
      <c r="KVW4" s="33"/>
      <c r="KVX4" s="33"/>
      <c r="KVY4" s="33"/>
      <c r="KVZ4" s="33"/>
      <c r="KWA4" s="33"/>
      <c r="KWB4" s="33"/>
      <c r="KWC4" s="33"/>
      <c r="KWD4" s="33"/>
      <c r="KWE4" s="33"/>
      <c r="KWF4" s="33"/>
      <c r="KWG4" s="33"/>
      <c r="KWH4" s="33"/>
      <c r="KWI4" s="33"/>
      <c r="KWJ4" s="33"/>
      <c r="KWK4" s="33"/>
      <c r="KWL4" s="33"/>
      <c r="KWM4" s="33"/>
      <c r="KWN4" s="33"/>
      <c r="KWO4" s="33"/>
      <c r="KWP4" s="33"/>
      <c r="KWQ4" s="33"/>
      <c r="KWR4" s="33"/>
      <c r="KWS4" s="33"/>
      <c r="KWT4" s="33"/>
      <c r="KWU4" s="33"/>
      <c r="KWV4" s="33"/>
      <c r="KWW4" s="33"/>
      <c r="KWX4" s="33"/>
      <c r="KWY4" s="33"/>
      <c r="KWZ4" s="33"/>
      <c r="KXA4" s="33"/>
      <c r="KXB4" s="33"/>
      <c r="KXC4" s="33"/>
      <c r="KXD4" s="33"/>
      <c r="KXE4" s="33"/>
      <c r="KXF4" s="33"/>
      <c r="KXG4" s="33"/>
      <c r="KXH4" s="33"/>
      <c r="KXI4" s="33"/>
      <c r="KXJ4" s="33"/>
      <c r="KXK4" s="33"/>
      <c r="KXL4" s="33"/>
      <c r="KXM4" s="33"/>
      <c r="KXN4" s="33"/>
      <c r="KXO4" s="33"/>
      <c r="KXP4" s="33"/>
      <c r="KXQ4" s="33"/>
      <c r="KXR4" s="33"/>
      <c r="KXS4" s="33"/>
      <c r="KXT4" s="33"/>
      <c r="KXU4" s="33"/>
      <c r="KXV4" s="33"/>
      <c r="KXW4" s="33"/>
      <c r="KXX4" s="33"/>
      <c r="KXY4" s="33"/>
      <c r="KXZ4" s="33"/>
      <c r="KYA4" s="33"/>
      <c r="KYB4" s="33"/>
      <c r="KYC4" s="33"/>
      <c r="KYD4" s="33"/>
      <c r="KYE4" s="33"/>
      <c r="KYF4" s="33"/>
      <c r="KYG4" s="33"/>
      <c r="KYH4" s="33"/>
      <c r="KYI4" s="33"/>
      <c r="KYJ4" s="33"/>
      <c r="KYK4" s="33"/>
      <c r="KYL4" s="33"/>
      <c r="KYM4" s="33"/>
      <c r="KYN4" s="33"/>
      <c r="KYO4" s="33"/>
      <c r="KYP4" s="33"/>
      <c r="KYQ4" s="33"/>
      <c r="KYR4" s="33"/>
      <c r="KYS4" s="33"/>
      <c r="KYT4" s="33"/>
      <c r="KYU4" s="33"/>
      <c r="KYV4" s="33"/>
      <c r="KYW4" s="33"/>
      <c r="KYX4" s="33"/>
      <c r="KYY4" s="33"/>
      <c r="KYZ4" s="33"/>
      <c r="KZA4" s="33"/>
      <c r="KZB4" s="33"/>
      <c r="KZC4" s="33"/>
      <c r="KZD4" s="33"/>
      <c r="KZE4" s="33"/>
      <c r="KZF4" s="33"/>
      <c r="KZG4" s="33"/>
      <c r="KZH4" s="33"/>
      <c r="KZI4" s="33"/>
      <c r="KZJ4" s="33"/>
      <c r="KZK4" s="33"/>
      <c r="KZL4" s="33"/>
      <c r="KZM4" s="33"/>
      <c r="KZN4" s="33"/>
      <c r="KZO4" s="33"/>
      <c r="KZP4" s="33"/>
      <c r="KZQ4" s="33"/>
      <c r="KZR4" s="33"/>
      <c r="KZS4" s="33"/>
      <c r="KZT4" s="33"/>
      <c r="KZU4" s="33"/>
      <c r="KZV4" s="33"/>
      <c r="KZW4" s="33"/>
      <c r="KZX4" s="33"/>
      <c r="KZY4" s="33"/>
      <c r="KZZ4" s="33"/>
      <c r="LAA4" s="33"/>
      <c r="LAB4" s="33"/>
      <c r="LAC4" s="33"/>
      <c r="LAD4" s="33"/>
      <c r="LAE4" s="33"/>
      <c r="LAF4" s="33"/>
      <c r="LAG4" s="33"/>
      <c r="LAH4" s="33"/>
      <c r="LAI4" s="33"/>
      <c r="LAJ4" s="33"/>
      <c r="LAK4" s="33"/>
      <c r="LAL4" s="33"/>
      <c r="LAM4" s="33"/>
      <c r="LAN4" s="33"/>
      <c r="LAO4" s="33"/>
      <c r="LAP4" s="33"/>
      <c r="LAQ4" s="33"/>
      <c r="LAR4" s="33"/>
      <c r="LAS4" s="33"/>
      <c r="LAT4" s="33"/>
      <c r="LAU4" s="33"/>
      <c r="LAV4" s="33"/>
      <c r="LAW4" s="33"/>
      <c r="LAX4" s="33"/>
      <c r="LAY4" s="33"/>
      <c r="LAZ4" s="33"/>
      <c r="LBA4" s="33"/>
      <c r="LBB4" s="33"/>
      <c r="LBC4" s="33"/>
      <c r="LBD4" s="33"/>
      <c r="LBE4" s="33"/>
      <c r="LBF4" s="33"/>
      <c r="LBG4" s="33"/>
      <c r="LBH4" s="33"/>
      <c r="LBI4" s="33"/>
      <c r="LBJ4" s="33"/>
      <c r="LBK4" s="33"/>
      <c r="LBL4" s="33"/>
      <c r="LBM4" s="33"/>
      <c r="LBN4" s="33"/>
      <c r="LBO4" s="33"/>
      <c r="LBP4" s="33"/>
      <c r="LBQ4" s="33"/>
      <c r="LBR4" s="33"/>
      <c r="LBS4" s="33"/>
      <c r="LBT4" s="33"/>
      <c r="LBU4" s="33"/>
      <c r="LBV4" s="33"/>
      <c r="LBW4" s="33"/>
      <c r="LBX4" s="33"/>
      <c r="LBY4" s="33"/>
      <c r="LBZ4" s="33"/>
      <c r="LCA4" s="33"/>
      <c r="LCB4" s="33"/>
      <c r="LCC4" s="33"/>
      <c r="LCD4" s="33"/>
      <c r="LCE4" s="33"/>
      <c r="LCF4" s="33"/>
      <c r="LCG4" s="33"/>
      <c r="LCH4" s="33"/>
      <c r="LCI4" s="33"/>
      <c r="LCJ4" s="33"/>
      <c r="LCK4" s="33"/>
      <c r="LCL4" s="33"/>
      <c r="LCM4" s="33"/>
      <c r="LCN4" s="33"/>
      <c r="LCO4" s="33"/>
      <c r="LCP4" s="33"/>
      <c r="LCQ4" s="33"/>
      <c r="LCR4" s="33"/>
      <c r="LCS4" s="33"/>
      <c r="LCT4" s="33"/>
      <c r="LCU4" s="33"/>
      <c r="LCV4" s="33"/>
      <c r="LCW4" s="33"/>
      <c r="LCX4" s="33"/>
      <c r="LCY4" s="33"/>
      <c r="LCZ4" s="33"/>
      <c r="LDA4" s="33"/>
      <c r="LDB4" s="33"/>
      <c r="LDC4" s="33"/>
      <c r="LDD4" s="33"/>
      <c r="LDE4" s="33"/>
      <c r="LDF4" s="33"/>
      <c r="LDG4" s="33"/>
      <c r="LDH4" s="33"/>
      <c r="LDI4" s="33"/>
      <c r="LDJ4" s="33"/>
      <c r="LDK4" s="33"/>
      <c r="LDL4" s="33"/>
      <c r="LDM4" s="33"/>
      <c r="LDN4" s="33"/>
      <c r="LDO4" s="33"/>
      <c r="LDP4" s="33"/>
      <c r="LDQ4" s="33"/>
      <c r="LDR4" s="33"/>
      <c r="LDS4" s="33"/>
      <c r="LDT4" s="33"/>
      <c r="LDU4" s="33"/>
      <c r="LDV4" s="33"/>
      <c r="LDW4" s="33"/>
      <c r="LDX4" s="33"/>
      <c r="LDY4" s="33"/>
      <c r="LDZ4" s="33"/>
      <c r="LEA4" s="33"/>
      <c r="LEB4" s="33"/>
      <c r="LEC4" s="33"/>
      <c r="LED4" s="33"/>
      <c r="LEE4" s="33"/>
      <c r="LEF4" s="33"/>
      <c r="LEG4" s="33"/>
      <c r="LEH4" s="33"/>
      <c r="LEI4" s="33"/>
      <c r="LEJ4" s="33"/>
      <c r="LEK4" s="33"/>
      <c r="LEL4" s="33"/>
      <c r="LEM4" s="33"/>
      <c r="LEN4" s="33"/>
      <c r="LEO4" s="33"/>
      <c r="LEP4" s="33"/>
      <c r="LEQ4" s="33"/>
      <c r="LER4" s="33"/>
      <c r="LES4" s="33"/>
      <c r="LET4" s="33"/>
      <c r="LEU4" s="33"/>
      <c r="LEV4" s="33"/>
      <c r="LEW4" s="33"/>
      <c r="LEX4" s="33"/>
      <c r="LEY4" s="33"/>
      <c r="LEZ4" s="33"/>
      <c r="LFA4" s="33"/>
      <c r="LFB4" s="33"/>
      <c r="LFC4" s="33"/>
      <c r="LFD4" s="33"/>
      <c r="LFE4" s="33"/>
      <c r="LFF4" s="33"/>
      <c r="LFG4" s="33"/>
      <c r="LFH4" s="33"/>
      <c r="LFI4" s="33"/>
      <c r="LFJ4" s="33"/>
      <c r="LFK4" s="33"/>
      <c r="LFL4" s="33"/>
      <c r="LFM4" s="33"/>
      <c r="LFN4" s="33"/>
      <c r="LFO4" s="33"/>
      <c r="LFP4" s="33"/>
      <c r="LFQ4" s="33"/>
      <c r="LFR4" s="33"/>
      <c r="LFS4" s="33"/>
      <c r="LFT4" s="33"/>
      <c r="LFU4" s="33"/>
      <c r="LFV4" s="33"/>
      <c r="LFW4" s="33"/>
      <c r="LFX4" s="33"/>
      <c r="LFY4" s="33"/>
      <c r="LFZ4" s="33"/>
      <c r="LGA4" s="33"/>
      <c r="LGB4" s="33"/>
      <c r="LGC4" s="33"/>
      <c r="LGD4" s="33"/>
      <c r="LGE4" s="33"/>
      <c r="LGF4" s="33"/>
      <c r="LGG4" s="33"/>
      <c r="LGH4" s="33"/>
      <c r="LGI4" s="33"/>
      <c r="LGJ4" s="33"/>
      <c r="LGK4" s="33"/>
      <c r="LGL4" s="33"/>
      <c r="LGM4" s="33"/>
      <c r="LGN4" s="33"/>
      <c r="LGO4" s="33"/>
      <c r="LGP4" s="33"/>
      <c r="LGQ4" s="33"/>
      <c r="LGR4" s="33"/>
      <c r="LGS4" s="33"/>
      <c r="LGT4" s="33"/>
      <c r="LGU4" s="33"/>
      <c r="LGV4" s="33"/>
      <c r="LGW4" s="33"/>
      <c r="LGX4" s="33"/>
      <c r="LGY4" s="33"/>
      <c r="LGZ4" s="33"/>
      <c r="LHA4" s="33"/>
      <c r="LHB4" s="33"/>
      <c r="LHC4" s="33"/>
      <c r="LHD4" s="33"/>
      <c r="LHE4" s="33"/>
      <c r="LHF4" s="33"/>
      <c r="LHG4" s="33"/>
      <c r="LHH4" s="33"/>
      <c r="LHI4" s="33"/>
      <c r="LHJ4" s="33"/>
      <c r="LHK4" s="33"/>
      <c r="LHL4" s="33"/>
      <c r="LHM4" s="33"/>
      <c r="LHN4" s="33"/>
      <c r="LHO4" s="33"/>
      <c r="LHP4" s="33"/>
      <c r="LHQ4" s="33"/>
      <c r="LHR4" s="33"/>
      <c r="LHS4" s="33"/>
      <c r="LHT4" s="33"/>
      <c r="LHU4" s="33"/>
      <c r="LHV4" s="33"/>
      <c r="LHW4" s="33"/>
      <c r="LHX4" s="33"/>
      <c r="LHY4" s="33"/>
      <c r="LHZ4" s="33"/>
      <c r="LIA4" s="33"/>
      <c r="LIB4" s="33"/>
      <c r="LIC4" s="33"/>
      <c r="LID4" s="33"/>
      <c r="LIE4" s="33"/>
      <c r="LIF4" s="33"/>
      <c r="LIG4" s="33"/>
      <c r="LIH4" s="33"/>
      <c r="LII4" s="33"/>
      <c r="LIJ4" s="33"/>
      <c r="LIK4" s="33"/>
      <c r="LIL4" s="33"/>
      <c r="LIM4" s="33"/>
      <c r="LIN4" s="33"/>
      <c r="LIO4" s="33"/>
      <c r="LIP4" s="33"/>
      <c r="LIQ4" s="33"/>
      <c r="LIR4" s="33"/>
      <c r="LIS4" s="33"/>
      <c r="LIT4" s="33"/>
      <c r="LIU4" s="33"/>
      <c r="LIV4" s="33"/>
      <c r="LIW4" s="33"/>
      <c r="LIX4" s="33"/>
      <c r="LIY4" s="33"/>
      <c r="LIZ4" s="33"/>
      <c r="LJA4" s="33"/>
      <c r="LJB4" s="33"/>
      <c r="LJC4" s="33"/>
      <c r="LJD4" s="33"/>
      <c r="LJE4" s="33"/>
      <c r="LJF4" s="33"/>
      <c r="LJG4" s="33"/>
      <c r="LJH4" s="33"/>
      <c r="LJI4" s="33"/>
      <c r="LJJ4" s="33"/>
      <c r="LJK4" s="33"/>
      <c r="LJL4" s="33"/>
      <c r="LJM4" s="33"/>
      <c r="LJN4" s="33"/>
      <c r="LJO4" s="33"/>
      <c r="LJP4" s="33"/>
      <c r="LJQ4" s="33"/>
      <c r="LJR4" s="33"/>
      <c r="LJS4" s="33"/>
      <c r="LJT4" s="33"/>
      <c r="LJU4" s="33"/>
      <c r="LJV4" s="33"/>
      <c r="LJW4" s="33"/>
      <c r="LJX4" s="33"/>
      <c r="LJY4" s="33"/>
      <c r="LJZ4" s="33"/>
      <c r="LKA4" s="33"/>
      <c r="LKB4" s="33"/>
      <c r="LKC4" s="33"/>
      <c r="LKD4" s="33"/>
      <c r="LKE4" s="33"/>
      <c r="LKF4" s="33"/>
      <c r="LKG4" s="33"/>
      <c r="LKH4" s="33"/>
      <c r="LKI4" s="33"/>
      <c r="LKJ4" s="33"/>
      <c r="LKK4" s="33"/>
      <c r="LKL4" s="33"/>
      <c r="LKM4" s="33"/>
      <c r="LKN4" s="33"/>
      <c r="LKO4" s="33"/>
      <c r="LKP4" s="33"/>
      <c r="LKQ4" s="33"/>
      <c r="LKR4" s="33"/>
      <c r="LKS4" s="33"/>
      <c r="LKT4" s="33"/>
      <c r="LKU4" s="33"/>
      <c r="LKV4" s="33"/>
      <c r="LKW4" s="33"/>
      <c r="LKX4" s="33"/>
      <c r="LKY4" s="33"/>
      <c r="LKZ4" s="33"/>
      <c r="LLA4" s="33"/>
      <c r="LLB4" s="33"/>
      <c r="LLC4" s="33"/>
      <c r="LLD4" s="33"/>
      <c r="LLE4" s="33"/>
      <c r="LLF4" s="33"/>
      <c r="LLG4" s="33"/>
      <c r="LLH4" s="33"/>
      <c r="LLI4" s="33"/>
      <c r="LLJ4" s="33"/>
      <c r="LLK4" s="33"/>
      <c r="LLL4" s="33"/>
      <c r="LLM4" s="33"/>
      <c r="LLN4" s="33"/>
      <c r="LLO4" s="33"/>
      <c r="LLP4" s="33"/>
      <c r="LLQ4" s="33"/>
      <c r="LLR4" s="33"/>
      <c r="LLS4" s="33"/>
      <c r="LLT4" s="33"/>
      <c r="LLU4" s="33"/>
      <c r="LLV4" s="33"/>
      <c r="LLW4" s="33"/>
      <c r="LLX4" s="33"/>
      <c r="LLY4" s="33"/>
      <c r="LLZ4" s="33"/>
      <c r="LMA4" s="33"/>
      <c r="LMB4" s="33"/>
      <c r="LMC4" s="33"/>
      <c r="LMD4" s="33"/>
      <c r="LME4" s="33"/>
      <c r="LMF4" s="33"/>
      <c r="LMG4" s="33"/>
      <c r="LMH4" s="33"/>
      <c r="LMI4" s="33"/>
      <c r="LMJ4" s="33"/>
      <c r="LMK4" s="33"/>
      <c r="LML4" s="33"/>
      <c r="LMM4" s="33"/>
      <c r="LMN4" s="33"/>
      <c r="LMO4" s="33"/>
      <c r="LMP4" s="33"/>
      <c r="LMQ4" s="33"/>
      <c r="LMR4" s="33"/>
      <c r="LMS4" s="33"/>
      <c r="LMT4" s="33"/>
      <c r="LMU4" s="33"/>
      <c r="LMV4" s="33"/>
      <c r="LMW4" s="33"/>
      <c r="LMX4" s="33"/>
      <c r="LMY4" s="33"/>
      <c r="LMZ4" s="33"/>
      <c r="LNA4" s="33"/>
      <c r="LNB4" s="33"/>
      <c r="LNC4" s="33"/>
      <c r="LND4" s="33"/>
      <c r="LNE4" s="33"/>
      <c r="LNF4" s="33"/>
      <c r="LNG4" s="33"/>
      <c r="LNH4" s="33"/>
      <c r="LNI4" s="33"/>
      <c r="LNJ4" s="33"/>
      <c r="LNK4" s="33"/>
      <c r="LNL4" s="33"/>
      <c r="LNM4" s="33"/>
      <c r="LNN4" s="33"/>
      <c r="LNO4" s="33"/>
      <c r="LNP4" s="33"/>
      <c r="LNQ4" s="33"/>
      <c r="LNR4" s="33"/>
      <c r="LNS4" s="33"/>
      <c r="LNT4" s="33"/>
      <c r="LNU4" s="33"/>
      <c r="LNV4" s="33"/>
      <c r="LNW4" s="33"/>
      <c r="LNX4" s="33"/>
      <c r="LNY4" s="33"/>
      <c r="LNZ4" s="33"/>
      <c r="LOA4" s="33"/>
      <c r="LOB4" s="33"/>
      <c r="LOC4" s="33"/>
      <c r="LOD4" s="33"/>
      <c r="LOE4" s="33"/>
      <c r="LOF4" s="33"/>
      <c r="LOG4" s="33"/>
      <c r="LOH4" s="33"/>
      <c r="LOI4" s="33"/>
      <c r="LOJ4" s="33"/>
      <c r="LOK4" s="33"/>
      <c r="LOL4" s="33"/>
      <c r="LOM4" s="33"/>
      <c r="LON4" s="33"/>
      <c r="LOO4" s="33"/>
      <c r="LOP4" s="33"/>
      <c r="LOQ4" s="33"/>
      <c r="LOR4" s="33"/>
      <c r="LOS4" s="33"/>
      <c r="LOT4" s="33"/>
      <c r="LOU4" s="33"/>
      <c r="LOV4" s="33"/>
      <c r="LOW4" s="33"/>
      <c r="LOX4" s="33"/>
      <c r="LOY4" s="33"/>
      <c r="LOZ4" s="33"/>
      <c r="LPA4" s="33"/>
      <c r="LPB4" s="33"/>
      <c r="LPC4" s="33"/>
      <c r="LPD4" s="33"/>
      <c r="LPE4" s="33"/>
      <c r="LPF4" s="33"/>
      <c r="LPG4" s="33"/>
      <c r="LPH4" s="33"/>
      <c r="LPI4" s="33"/>
      <c r="LPJ4" s="33"/>
      <c r="LPK4" s="33"/>
      <c r="LPL4" s="33"/>
      <c r="LPM4" s="33"/>
      <c r="LPN4" s="33"/>
      <c r="LPO4" s="33"/>
      <c r="LPP4" s="33"/>
      <c r="LPQ4" s="33"/>
      <c r="LPR4" s="33"/>
      <c r="LPS4" s="33"/>
      <c r="LPT4" s="33"/>
      <c r="LPU4" s="33"/>
      <c r="LPV4" s="33"/>
      <c r="LPW4" s="33"/>
      <c r="LPX4" s="33"/>
      <c r="LPY4" s="33"/>
      <c r="LPZ4" s="33"/>
      <c r="LQA4" s="33"/>
      <c r="LQB4" s="33"/>
      <c r="LQC4" s="33"/>
      <c r="LQD4" s="33"/>
      <c r="LQE4" s="33"/>
      <c r="LQF4" s="33"/>
      <c r="LQG4" s="33"/>
      <c r="LQH4" s="33"/>
      <c r="LQI4" s="33"/>
      <c r="LQJ4" s="33"/>
      <c r="LQK4" s="33"/>
      <c r="LQL4" s="33"/>
      <c r="LQM4" s="33"/>
      <c r="LQN4" s="33"/>
      <c r="LQO4" s="33"/>
      <c r="LQP4" s="33"/>
      <c r="LQQ4" s="33"/>
      <c r="LQR4" s="33"/>
      <c r="LQS4" s="33"/>
      <c r="LQT4" s="33"/>
      <c r="LQU4" s="33"/>
      <c r="LQV4" s="33"/>
      <c r="LQW4" s="33"/>
      <c r="LQX4" s="33"/>
      <c r="LQY4" s="33"/>
      <c r="LQZ4" s="33"/>
      <c r="LRA4" s="33"/>
      <c r="LRB4" s="33"/>
      <c r="LRC4" s="33"/>
      <c r="LRD4" s="33"/>
      <c r="LRE4" s="33"/>
      <c r="LRF4" s="33"/>
      <c r="LRG4" s="33"/>
      <c r="LRH4" s="33"/>
      <c r="LRI4" s="33"/>
      <c r="LRJ4" s="33"/>
      <c r="LRK4" s="33"/>
      <c r="LRL4" s="33"/>
      <c r="LRM4" s="33"/>
      <c r="LRN4" s="33"/>
      <c r="LRO4" s="33"/>
      <c r="LRP4" s="33"/>
      <c r="LRQ4" s="33"/>
      <c r="LRR4" s="33"/>
      <c r="LRS4" s="33"/>
      <c r="LRT4" s="33"/>
      <c r="LRU4" s="33"/>
      <c r="LRV4" s="33"/>
      <c r="LRW4" s="33"/>
      <c r="LRX4" s="33"/>
      <c r="LRY4" s="33"/>
      <c r="LRZ4" s="33"/>
      <c r="LSA4" s="33"/>
      <c r="LSB4" s="33"/>
      <c r="LSC4" s="33"/>
      <c r="LSD4" s="33"/>
      <c r="LSE4" s="33"/>
      <c r="LSF4" s="33"/>
      <c r="LSG4" s="33"/>
      <c r="LSH4" s="33"/>
      <c r="LSI4" s="33"/>
      <c r="LSJ4" s="33"/>
      <c r="LSK4" s="33"/>
      <c r="LSL4" s="33"/>
      <c r="LSM4" s="33"/>
      <c r="LSN4" s="33"/>
      <c r="LSO4" s="33"/>
      <c r="LSP4" s="33"/>
      <c r="LSQ4" s="33"/>
      <c r="LSR4" s="33"/>
      <c r="LSS4" s="33"/>
      <c r="LST4" s="33"/>
      <c r="LSU4" s="33"/>
      <c r="LSV4" s="33"/>
      <c r="LSW4" s="33"/>
      <c r="LSX4" s="33"/>
      <c r="LSY4" s="33"/>
      <c r="LSZ4" s="33"/>
      <c r="LTA4" s="33"/>
      <c r="LTB4" s="33"/>
      <c r="LTC4" s="33"/>
      <c r="LTD4" s="33"/>
      <c r="LTE4" s="33"/>
      <c r="LTF4" s="33"/>
      <c r="LTG4" s="33"/>
      <c r="LTH4" s="33"/>
      <c r="LTI4" s="33"/>
      <c r="LTJ4" s="33"/>
      <c r="LTK4" s="33"/>
      <c r="LTL4" s="33"/>
      <c r="LTM4" s="33"/>
      <c r="LTN4" s="33"/>
      <c r="LTO4" s="33"/>
      <c r="LTP4" s="33"/>
      <c r="LTQ4" s="33"/>
      <c r="LTR4" s="33"/>
      <c r="LTS4" s="33"/>
      <c r="LTT4" s="33"/>
      <c r="LTU4" s="33"/>
      <c r="LTV4" s="33"/>
      <c r="LTW4" s="33"/>
      <c r="LTX4" s="33"/>
      <c r="LTY4" s="33"/>
      <c r="LTZ4" s="33"/>
      <c r="LUA4" s="33"/>
      <c r="LUB4" s="33"/>
      <c r="LUC4" s="33"/>
      <c r="LUD4" s="33"/>
      <c r="LUE4" s="33"/>
      <c r="LUF4" s="33"/>
      <c r="LUG4" s="33"/>
      <c r="LUH4" s="33"/>
      <c r="LUI4" s="33"/>
      <c r="LUJ4" s="33"/>
      <c r="LUK4" s="33"/>
      <c r="LUL4" s="33"/>
      <c r="LUM4" s="33"/>
      <c r="LUN4" s="33"/>
      <c r="LUO4" s="33"/>
      <c r="LUP4" s="33"/>
      <c r="LUQ4" s="33"/>
      <c r="LUR4" s="33"/>
      <c r="LUS4" s="33"/>
      <c r="LUT4" s="33"/>
      <c r="LUU4" s="33"/>
      <c r="LUV4" s="33"/>
      <c r="LUW4" s="33"/>
      <c r="LUX4" s="33"/>
      <c r="LUY4" s="33"/>
      <c r="LUZ4" s="33"/>
      <c r="LVA4" s="33"/>
      <c r="LVB4" s="33"/>
      <c r="LVC4" s="33"/>
      <c r="LVD4" s="33"/>
      <c r="LVE4" s="33"/>
      <c r="LVF4" s="33"/>
      <c r="LVG4" s="33"/>
      <c r="LVH4" s="33"/>
      <c r="LVI4" s="33"/>
      <c r="LVJ4" s="33"/>
      <c r="LVK4" s="33"/>
      <c r="LVL4" s="33"/>
      <c r="LVM4" s="33"/>
      <c r="LVN4" s="33"/>
      <c r="LVO4" s="33"/>
      <c r="LVP4" s="33"/>
      <c r="LVQ4" s="33"/>
      <c r="LVR4" s="33"/>
      <c r="LVS4" s="33"/>
      <c r="LVT4" s="33"/>
      <c r="LVU4" s="33"/>
      <c r="LVV4" s="33"/>
      <c r="LVW4" s="33"/>
      <c r="LVX4" s="33"/>
      <c r="LVY4" s="33"/>
      <c r="LVZ4" s="33"/>
      <c r="LWA4" s="33"/>
      <c r="LWB4" s="33"/>
      <c r="LWC4" s="33"/>
      <c r="LWD4" s="33"/>
      <c r="LWE4" s="33"/>
      <c r="LWF4" s="33"/>
      <c r="LWG4" s="33"/>
      <c r="LWH4" s="33"/>
      <c r="LWI4" s="33"/>
      <c r="LWJ4" s="33"/>
      <c r="LWK4" s="33"/>
      <c r="LWL4" s="33"/>
      <c r="LWM4" s="33"/>
      <c r="LWN4" s="33"/>
      <c r="LWO4" s="33"/>
      <c r="LWP4" s="33"/>
      <c r="LWQ4" s="33"/>
      <c r="LWR4" s="33"/>
      <c r="LWS4" s="33"/>
      <c r="LWT4" s="33"/>
      <c r="LWU4" s="33"/>
      <c r="LWV4" s="33"/>
      <c r="LWW4" s="33"/>
      <c r="LWX4" s="33"/>
      <c r="LWY4" s="33"/>
      <c r="LWZ4" s="33"/>
      <c r="LXA4" s="33"/>
      <c r="LXB4" s="33"/>
      <c r="LXC4" s="33"/>
      <c r="LXD4" s="33"/>
      <c r="LXE4" s="33"/>
      <c r="LXF4" s="33"/>
      <c r="LXG4" s="33"/>
      <c r="LXH4" s="33"/>
      <c r="LXI4" s="33"/>
      <c r="LXJ4" s="33"/>
      <c r="LXK4" s="33"/>
      <c r="LXL4" s="33"/>
      <c r="LXM4" s="33"/>
      <c r="LXN4" s="33"/>
      <c r="LXO4" s="33"/>
      <c r="LXP4" s="33"/>
      <c r="LXQ4" s="33"/>
      <c r="LXR4" s="33"/>
      <c r="LXS4" s="33"/>
      <c r="LXT4" s="33"/>
      <c r="LXU4" s="33"/>
      <c r="LXV4" s="33"/>
      <c r="LXW4" s="33"/>
      <c r="LXX4" s="33"/>
      <c r="LXY4" s="33"/>
      <c r="LXZ4" s="33"/>
      <c r="LYA4" s="33"/>
      <c r="LYB4" s="33"/>
      <c r="LYC4" s="33"/>
      <c r="LYD4" s="33"/>
      <c r="LYE4" s="33"/>
      <c r="LYF4" s="33"/>
      <c r="LYG4" s="33"/>
      <c r="LYH4" s="33"/>
      <c r="LYI4" s="33"/>
      <c r="LYJ4" s="33"/>
      <c r="LYK4" s="33"/>
      <c r="LYL4" s="33"/>
      <c r="LYM4" s="33"/>
      <c r="LYN4" s="33"/>
      <c r="LYO4" s="33"/>
      <c r="LYP4" s="33"/>
      <c r="LYQ4" s="33"/>
      <c r="LYR4" s="33"/>
      <c r="LYS4" s="33"/>
      <c r="LYT4" s="33"/>
      <c r="LYU4" s="33"/>
      <c r="LYV4" s="33"/>
      <c r="LYW4" s="33"/>
      <c r="LYX4" s="33"/>
      <c r="LYY4" s="33"/>
      <c r="LYZ4" s="33"/>
      <c r="LZA4" s="33"/>
      <c r="LZB4" s="33"/>
      <c r="LZC4" s="33"/>
      <c r="LZD4" s="33"/>
      <c r="LZE4" s="33"/>
      <c r="LZF4" s="33"/>
      <c r="LZG4" s="33"/>
      <c r="LZH4" s="33"/>
      <c r="LZI4" s="33"/>
      <c r="LZJ4" s="33"/>
      <c r="LZK4" s="33"/>
      <c r="LZL4" s="33"/>
      <c r="LZM4" s="33"/>
      <c r="LZN4" s="33"/>
      <c r="LZO4" s="33"/>
      <c r="LZP4" s="33"/>
      <c r="LZQ4" s="33"/>
      <c r="LZR4" s="33"/>
      <c r="LZS4" s="33"/>
      <c r="LZT4" s="33"/>
      <c r="LZU4" s="33"/>
      <c r="LZV4" s="33"/>
      <c r="LZW4" s="33"/>
      <c r="LZX4" s="33"/>
      <c r="LZY4" s="33"/>
      <c r="LZZ4" s="33"/>
      <c r="MAA4" s="33"/>
      <c r="MAB4" s="33"/>
      <c r="MAC4" s="33"/>
      <c r="MAD4" s="33"/>
      <c r="MAE4" s="33"/>
      <c r="MAF4" s="33"/>
      <c r="MAG4" s="33"/>
      <c r="MAH4" s="33"/>
      <c r="MAI4" s="33"/>
      <c r="MAJ4" s="33"/>
      <c r="MAK4" s="33"/>
      <c r="MAL4" s="33"/>
      <c r="MAM4" s="33"/>
      <c r="MAN4" s="33"/>
      <c r="MAO4" s="33"/>
      <c r="MAP4" s="33"/>
      <c r="MAQ4" s="33"/>
      <c r="MAR4" s="33"/>
      <c r="MAS4" s="33"/>
      <c r="MAT4" s="33"/>
      <c r="MAU4" s="33"/>
      <c r="MAV4" s="33"/>
      <c r="MAW4" s="33"/>
      <c r="MAX4" s="33"/>
      <c r="MAY4" s="33"/>
      <c r="MAZ4" s="33"/>
      <c r="MBA4" s="33"/>
      <c r="MBB4" s="33"/>
      <c r="MBC4" s="33"/>
      <c r="MBD4" s="33"/>
      <c r="MBE4" s="33"/>
      <c r="MBF4" s="33"/>
      <c r="MBG4" s="33"/>
      <c r="MBH4" s="33"/>
      <c r="MBI4" s="33"/>
      <c r="MBJ4" s="33"/>
      <c r="MBK4" s="33"/>
      <c r="MBL4" s="33"/>
      <c r="MBM4" s="33"/>
      <c r="MBN4" s="33"/>
      <c r="MBO4" s="33"/>
      <c r="MBP4" s="33"/>
      <c r="MBQ4" s="33"/>
      <c r="MBR4" s="33"/>
      <c r="MBS4" s="33"/>
      <c r="MBT4" s="33"/>
      <c r="MBU4" s="33"/>
      <c r="MBV4" s="33"/>
      <c r="MBW4" s="33"/>
      <c r="MBX4" s="33"/>
      <c r="MBY4" s="33"/>
      <c r="MBZ4" s="33"/>
      <c r="MCA4" s="33"/>
      <c r="MCB4" s="33"/>
      <c r="MCC4" s="33"/>
      <c r="MCD4" s="33"/>
      <c r="MCE4" s="33"/>
      <c r="MCF4" s="33"/>
      <c r="MCG4" s="33"/>
      <c r="MCH4" s="33"/>
      <c r="MCI4" s="33"/>
      <c r="MCJ4" s="33"/>
      <c r="MCK4" s="33"/>
      <c r="MCL4" s="33"/>
      <c r="MCM4" s="33"/>
      <c r="MCN4" s="33"/>
      <c r="MCO4" s="33"/>
      <c r="MCP4" s="33"/>
      <c r="MCQ4" s="33"/>
      <c r="MCR4" s="33"/>
      <c r="MCS4" s="33"/>
      <c r="MCT4" s="33"/>
      <c r="MCU4" s="33"/>
      <c r="MCV4" s="33"/>
      <c r="MCW4" s="33"/>
      <c r="MCX4" s="33"/>
      <c r="MCY4" s="33"/>
      <c r="MCZ4" s="33"/>
      <c r="MDA4" s="33"/>
      <c r="MDB4" s="33"/>
      <c r="MDC4" s="33"/>
      <c r="MDD4" s="33"/>
      <c r="MDE4" s="33"/>
      <c r="MDF4" s="33"/>
      <c r="MDG4" s="33"/>
      <c r="MDH4" s="33"/>
      <c r="MDI4" s="33"/>
      <c r="MDJ4" s="33"/>
      <c r="MDK4" s="33"/>
      <c r="MDL4" s="33"/>
      <c r="MDM4" s="33"/>
      <c r="MDN4" s="33"/>
      <c r="MDO4" s="33"/>
      <c r="MDP4" s="33"/>
      <c r="MDQ4" s="33"/>
      <c r="MDR4" s="33"/>
      <c r="MDS4" s="33"/>
      <c r="MDT4" s="33"/>
      <c r="MDU4" s="33"/>
      <c r="MDV4" s="33"/>
      <c r="MDW4" s="33"/>
      <c r="MDX4" s="33"/>
      <c r="MDY4" s="33"/>
      <c r="MDZ4" s="33"/>
      <c r="MEA4" s="33"/>
      <c r="MEB4" s="33"/>
      <c r="MEC4" s="33"/>
      <c r="MED4" s="33"/>
      <c r="MEE4" s="33"/>
      <c r="MEF4" s="33"/>
      <c r="MEG4" s="33"/>
      <c r="MEH4" s="33"/>
      <c r="MEI4" s="33"/>
      <c r="MEJ4" s="33"/>
      <c r="MEK4" s="33"/>
      <c r="MEL4" s="33"/>
      <c r="MEM4" s="33"/>
      <c r="MEN4" s="33"/>
      <c r="MEO4" s="33"/>
      <c r="MEP4" s="33"/>
      <c r="MEQ4" s="33"/>
      <c r="MER4" s="33"/>
      <c r="MES4" s="33"/>
      <c r="MET4" s="33"/>
      <c r="MEU4" s="33"/>
      <c r="MEV4" s="33"/>
      <c r="MEW4" s="33"/>
      <c r="MEX4" s="33"/>
      <c r="MEY4" s="33"/>
      <c r="MEZ4" s="33"/>
      <c r="MFA4" s="33"/>
      <c r="MFB4" s="33"/>
      <c r="MFC4" s="33"/>
      <c r="MFD4" s="33"/>
      <c r="MFE4" s="33"/>
      <c r="MFF4" s="33"/>
      <c r="MFG4" s="33"/>
      <c r="MFH4" s="33"/>
      <c r="MFI4" s="33"/>
      <c r="MFJ4" s="33"/>
      <c r="MFK4" s="33"/>
      <c r="MFL4" s="33"/>
      <c r="MFM4" s="33"/>
      <c r="MFN4" s="33"/>
      <c r="MFO4" s="33"/>
      <c r="MFP4" s="33"/>
      <c r="MFQ4" s="33"/>
      <c r="MFR4" s="33"/>
      <c r="MFS4" s="33"/>
      <c r="MFT4" s="33"/>
      <c r="MFU4" s="33"/>
      <c r="MFV4" s="33"/>
      <c r="MFW4" s="33"/>
      <c r="MFX4" s="33"/>
      <c r="MFY4" s="33"/>
      <c r="MFZ4" s="33"/>
      <c r="MGA4" s="33"/>
      <c r="MGB4" s="33"/>
      <c r="MGC4" s="33"/>
      <c r="MGD4" s="33"/>
      <c r="MGE4" s="33"/>
      <c r="MGF4" s="33"/>
      <c r="MGG4" s="33"/>
      <c r="MGH4" s="33"/>
      <c r="MGI4" s="33"/>
      <c r="MGJ4" s="33"/>
      <c r="MGK4" s="33"/>
      <c r="MGL4" s="33"/>
      <c r="MGM4" s="33"/>
      <c r="MGN4" s="33"/>
      <c r="MGO4" s="33"/>
      <c r="MGP4" s="33"/>
      <c r="MGQ4" s="33"/>
      <c r="MGR4" s="33"/>
      <c r="MGS4" s="33"/>
      <c r="MGT4" s="33"/>
      <c r="MGU4" s="33"/>
      <c r="MGV4" s="33"/>
      <c r="MGW4" s="33"/>
      <c r="MGX4" s="33"/>
      <c r="MGY4" s="33"/>
      <c r="MGZ4" s="33"/>
      <c r="MHA4" s="33"/>
      <c r="MHB4" s="33"/>
      <c r="MHC4" s="33"/>
      <c r="MHD4" s="33"/>
      <c r="MHE4" s="33"/>
      <c r="MHF4" s="33"/>
      <c r="MHG4" s="33"/>
      <c r="MHH4" s="33"/>
      <c r="MHI4" s="33"/>
      <c r="MHJ4" s="33"/>
      <c r="MHK4" s="33"/>
      <c r="MHL4" s="33"/>
      <c r="MHM4" s="33"/>
      <c r="MHN4" s="33"/>
      <c r="MHO4" s="33"/>
      <c r="MHP4" s="33"/>
      <c r="MHQ4" s="33"/>
      <c r="MHR4" s="33"/>
      <c r="MHS4" s="33"/>
      <c r="MHT4" s="33"/>
      <c r="MHU4" s="33"/>
      <c r="MHV4" s="33"/>
      <c r="MHW4" s="33"/>
      <c r="MHX4" s="33"/>
      <c r="MHY4" s="33"/>
      <c r="MHZ4" s="33"/>
      <c r="MIA4" s="33"/>
      <c r="MIB4" s="33"/>
      <c r="MIC4" s="33"/>
      <c r="MID4" s="33"/>
      <c r="MIE4" s="33"/>
      <c r="MIF4" s="33"/>
      <c r="MIG4" s="33"/>
      <c r="MIH4" s="33"/>
      <c r="MII4" s="33"/>
      <c r="MIJ4" s="33"/>
      <c r="MIK4" s="33"/>
      <c r="MIL4" s="33"/>
      <c r="MIM4" s="33"/>
      <c r="MIN4" s="33"/>
      <c r="MIO4" s="33"/>
      <c r="MIP4" s="33"/>
      <c r="MIQ4" s="33"/>
      <c r="MIR4" s="33"/>
      <c r="MIS4" s="33"/>
      <c r="MIT4" s="33"/>
      <c r="MIU4" s="33"/>
      <c r="MIV4" s="33"/>
      <c r="MIW4" s="33"/>
      <c r="MIX4" s="33"/>
      <c r="MIY4" s="33"/>
      <c r="MIZ4" s="33"/>
      <c r="MJA4" s="33"/>
      <c r="MJB4" s="33"/>
      <c r="MJC4" s="33"/>
      <c r="MJD4" s="33"/>
      <c r="MJE4" s="33"/>
      <c r="MJF4" s="33"/>
      <c r="MJG4" s="33"/>
      <c r="MJH4" s="33"/>
      <c r="MJI4" s="33"/>
      <c r="MJJ4" s="33"/>
      <c r="MJK4" s="33"/>
      <c r="MJL4" s="33"/>
      <c r="MJM4" s="33"/>
      <c r="MJN4" s="33"/>
      <c r="MJO4" s="33"/>
      <c r="MJP4" s="33"/>
      <c r="MJQ4" s="33"/>
      <c r="MJR4" s="33"/>
      <c r="MJS4" s="33"/>
      <c r="MJT4" s="33"/>
      <c r="MJU4" s="33"/>
      <c r="MJV4" s="33"/>
      <c r="MJW4" s="33"/>
      <c r="MJX4" s="33"/>
      <c r="MJY4" s="33"/>
      <c r="MJZ4" s="33"/>
      <c r="MKA4" s="33"/>
      <c r="MKB4" s="33"/>
      <c r="MKC4" s="33"/>
      <c r="MKD4" s="33"/>
      <c r="MKE4" s="33"/>
      <c r="MKF4" s="33"/>
      <c r="MKG4" s="33"/>
      <c r="MKH4" s="33"/>
      <c r="MKI4" s="33"/>
      <c r="MKJ4" s="33"/>
      <c r="MKK4" s="33"/>
      <c r="MKL4" s="33"/>
      <c r="MKM4" s="33"/>
      <c r="MKN4" s="33"/>
      <c r="MKO4" s="33"/>
      <c r="MKP4" s="33"/>
      <c r="MKQ4" s="33"/>
      <c r="MKR4" s="33"/>
      <c r="MKS4" s="33"/>
      <c r="MKT4" s="33"/>
      <c r="MKU4" s="33"/>
      <c r="MKV4" s="33"/>
      <c r="MKW4" s="33"/>
      <c r="MKX4" s="33"/>
      <c r="MKY4" s="33"/>
      <c r="MKZ4" s="33"/>
      <c r="MLA4" s="33"/>
      <c r="MLB4" s="33"/>
      <c r="MLC4" s="33"/>
      <c r="MLD4" s="33"/>
      <c r="MLE4" s="33"/>
      <c r="MLF4" s="33"/>
      <c r="MLG4" s="33"/>
      <c r="MLH4" s="33"/>
      <c r="MLI4" s="33"/>
      <c r="MLJ4" s="33"/>
      <c r="MLK4" s="33"/>
      <c r="MLL4" s="33"/>
      <c r="MLM4" s="33"/>
      <c r="MLN4" s="33"/>
      <c r="MLO4" s="33"/>
      <c r="MLP4" s="33"/>
      <c r="MLQ4" s="33"/>
      <c r="MLR4" s="33"/>
      <c r="MLS4" s="33"/>
      <c r="MLT4" s="33"/>
      <c r="MLU4" s="33"/>
      <c r="MLV4" s="33"/>
      <c r="MLW4" s="33"/>
      <c r="MLX4" s="33"/>
      <c r="MLY4" s="33"/>
      <c r="MLZ4" s="33"/>
      <c r="MMA4" s="33"/>
      <c r="MMB4" s="33"/>
      <c r="MMC4" s="33"/>
      <c r="MMD4" s="33"/>
      <c r="MME4" s="33"/>
      <c r="MMF4" s="33"/>
      <c r="MMG4" s="33"/>
      <c r="MMH4" s="33"/>
      <c r="MMI4" s="33"/>
      <c r="MMJ4" s="33"/>
      <c r="MMK4" s="33"/>
      <c r="MML4" s="33"/>
      <c r="MMM4" s="33"/>
      <c r="MMN4" s="33"/>
      <c r="MMO4" s="33"/>
      <c r="MMP4" s="33"/>
      <c r="MMQ4" s="33"/>
      <c r="MMR4" s="33"/>
      <c r="MMS4" s="33"/>
      <c r="MMT4" s="33"/>
      <c r="MMU4" s="33"/>
      <c r="MMV4" s="33"/>
      <c r="MMW4" s="33"/>
      <c r="MMX4" s="33"/>
      <c r="MMY4" s="33"/>
      <c r="MMZ4" s="33"/>
      <c r="MNA4" s="33"/>
      <c r="MNB4" s="33"/>
      <c r="MNC4" s="33"/>
      <c r="MND4" s="33"/>
      <c r="MNE4" s="33"/>
      <c r="MNF4" s="33"/>
      <c r="MNG4" s="33"/>
      <c r="MNH4" s="33"/>
      <c r="MNI4" s="33"/>
      <c r="MNJ4" s="33"/>
      <c r="MNK4" s="33"/>
      <c r="MNL4" s="33"/>
      <c r="MNM4" s="33"/>
      <c r="MNN4" s="33"/>
      <c r="MNO4" s="33"/>
      <c r="MNP4" s="33"/>
      <c r="MNQ4" s="33"/>
      <c r="MNR4" s="33"/>
      <c r="MNS4" s="33"/>
      <c r="MNT4" s="33"/>
      <c r="MNU4" s="33"/>
      <c r="MNV4" s="33"/>
      <c r="MNW4" s="33"/>
      <c r="MNX4" s="33"/>
      <c r="MNY4" s="33"/>
      <c r="MNZ4" s="33"/>
      <c r="MOA4" s="33"/>
      <c r="MOB4" s="33"/>
      <c r="MOC4" s="33"/>
      <c r="MOD4" s="33"/>
      <c r="MOE4" s="33"/>
      <c r="MOF4" s="33"/>
      <c r="MOG4" s="33"/>
      <c r="MOH4" s="33"/>
      <c r="MOI4" s="33"/>
      <c r="MOJ4" s="33"/>
      <c r="MOK4" s="33"/>
      <c r="MOL4" s="33"/>
      <c r="MOM4" s="33"/>
      <c r="MON4" s="33"/>
      <c r="MOO4" s="33"/>
      <c r="MOP4" s="33"/>
      <c r="MOQ4" s="33"/>
      <c r="MOR4" s="33"/>
      <c r="MOS4" s="33"/>
      <c r="MOT4" s="33"/>
      <c r="MOU4" s="33"/>
      <c r="MOV4" s="33"/>
      <c r="MOW4" s="33"/>
      <c r="MOX4" s="33"/>
      <c r="MOY4" s="33"/>
      <c r="MOZ4" s="33"/>
      <c r="MPA4" s="33"/>
      <c r="MPB4" s="33"/>
      <c r="MPC4" s="33"/>
      <c r="MPD4" s="33"/>
      <c r="MPE4" s="33"/>
      <c r="MPF4" s="33"/>
      <c r="MPG4" s="33"/>
      <c r="MPH4" s="33"/>
      <c r="MPI4" s="33"/>
      <c r="MPJ4" s="33"/>
      <c r="MPK4" s="33"/>
      <c r="MPL4" s="33"/>
      <c r="MPM4" s="33"/>
      <c r="MPN4" s="33"/>
      <c r="MPO4" s="33"/>
      <c r="MPP4" s="33"/>
      <c r="MPQ4" s="33"/>
      <c r="MPR4" s="33"/>
      <c r="MPS4" s="33"/>
      <c r="MPT4" s="33"/>
      <c r="MPU4" s="33"/>
      <c r="MPV4" s="33"/>
      <c r="MPW4" s="33"/>
      <c r="MPX4" s="33"/>
      <c r="MPY4" s="33"/>
      <c r="MPZ4" s="33"/>
      <c r="MQA4" s="33"/>
      <c r="MQB4" s="33"/>
      <c r="MQC4" s="33"/>
      <c r="MQD4" s="33"/>
      <c r="MQE4" s="33"/>
      <c r="MQF4" s="33"/>
      <c r="MQG4" s="33"/>
      <c r="MQH4" s="33"/>
      <c r="MQI4" s="33"/>
      <c r="MQJ4" s="33"/>
      <c r="MQK4" s="33"/>
      <c r="MQL4" s="33"/>
      <c r="MQM4" s="33"/>
      <c r="MQN4" s="33"/>
      <c r="MQO4" s="33"/>
      <c r="MQP4" s="33"/>
      <c r="MQQ4" s="33"/>
      <c r="MQR4" s="33"/>
      <c r="MQS4" s="33"/>
      <c r="MQT4" s="33"/>
      <c r="MQU4" s="33"/>
      <c r="MQV4" s="33"/>
      <c r="MQW4" s="33"/>
      <c r="MQX4" s="33"/>
      <c r="MQY4" s="33"/>
      <c r="MQZ4" s="33"/>
      <c r="MRA4" s="33"/>
      <c r="MRB4" s="33"/>
      <c r="MRC4" s="33"/>
      <c r="MRD4" s="33"/>
      <c r="MRE4" s="33"/>
      <c r="MRF4" s="33"/>
      <c r="MRG4" s="33"/>
      <c r="MRH4" s="33"/>
      <c r="MRI4" s="33"/>
      <c r="MRJ4" s="33"/>
      <c r="MRK4" s="33"/>
      <c r="MRL4" s="33"/>
      <c r="MRM4" s="33"/>
      <c r="MRN4" s="33"/>
      <c r="MRO4" s="33"/>
      <c r="MRP4" s="33"/>
      <c r="MRQ4" s="33"/>
      <c r="MRR4" s="33"/>
      <c r="MRS4" s="33"/>
      <c r="MRT4" s="33"/>
      <c r="MRU4" s="33"/>
      <c r="MRV4" s="33"/>
      <c r="MRW4" s="33"/>
      <c r="MRX4" s="33"/>
      <c r="MRY4" s="33"/>
      <c r="MRZ4" s="33"/>
      <c r="MSA4" s="33"/>
      <c r="MSB4" s="33"/>
      <c r="MSC4" s="33"/>
      <c r="MSD4" s="33"/>
      <c r="MSE4" s="33"/>
      <c r="MSF4" s="33"/>
      <c r="MSG4" s="33"/>
      <c r="MSH4" s="33"/>
      <c r="MSI4" s="33"/>
      <c r="MSJ4" s="33"/>
      <c r="MSK4" s="33"/>
      <c r="MSL4" s="33"/>
      <c r="MSM4" s="33"/>
      <c r="MSN4" s="33"/>
      <c r="MSO4" s="33"/>
      <c r="MSP4" s="33"/>
      <c r="MSQ4" s="33"/>
      <c r="MSR4" s="33"/>
      <c r="MSS4" s="33"/>
      <c r="MST4" s="33"/>
      <c r="MSU4" s="33"/>
      <c r="MSV4" s="33"/>
      <c r="MSW4" s="33"/>
      <c r="MSX4" s="33"/>
      <c r="MSY4" s="33"/>
      <c r="MSZ4" s="33"/>
      <c r="MTA4" s="33"/>
      <c r="MTB4" s="33"/>
      <c r="MTC4" s="33"/>
      <c r="MTD4" s="33"/>
      <c r="MTE4" s="33"/>
      <c r="MTF4" s="33"/>
      <c r="MTG4" s="33"/>
      <c r="MTH4" s="33"/>
      <c r="MTI4" s="33"/>
      <c r="MTJ4" s="33"/>
      <c r="MTK4" s="33"/>
      <c r="MTL4" s="33"/>
      <c r="MTM4" s="33"/>
      <c r="MTN4" s="33"/>
      <c r="MTO4" s="33"/>
      <c r="MTP4" s="33"/>
      <c r="MTQ4" s="33"/>
      <c r="MTR4" s="33"/>
      <c r="MTS4" s="33"/>
      <c r="MTT4" s="33"/>
      <c r="MTU4" s="33"/>
      <c r="MTV4" s="33"/>
      <c r="MTW4" s="33"/>
      <c r="MTX4" s="33"/>
      <c r="MTY4" s="33"/>
      <c r="MTZ4" s="33"/>
      <c r="MUA4" s="33"/>
      <c r="MUB4" s="33"/>
      <c r="MUC4" s="33"/>
      <c r="MUD4" s="33"/>
      <c r="MUE4" s="33"/>
      <c r="MUF4" s="33"/>
      <c r="MUG4" s="33"/>
      <c r="MUH4" s="33"/>
      <c r="MUI4" s="33"/>
      <c r="MUJ4" s="33"/>
      <c r="MUK4" s="33"/>
      <c r="MUL4" s="33"/>
      <c r="MUM4" s="33"/>
      <c r="MUN4" s="33"/>
      <c r="MUO4" s="33"/>
      <c r="MUP4" s="33"/>
      <c r="MUQ4" s="33"/>
      <c r="MUR4" s="33"/>
      <c r="MUS4" s="33"/>
      <c r="MUT4" s="33"/>
      <c r="MUU4" s="33"/>
      <c r="MUV4" s="33"/>
      <c r="MUW4" s="33"/>
      <c r="MUX4" s="33"/>
      <c r="MUY4" s="33"/>
      <c r="MUZ4" s="33"/>
      <c r="MVA4" s="33"/>
      <c r="MVB4" s="33"/>
      <c r="MVC4" s="33"/>
      <c r="MVD4" s="33"/>
      <c r="MVE4" s="33"/>
      <c r="MVF4" s="33"/>
      <c r="MVG4" s="33"/>
      <c r="MVH4" s="33"/>
      <c r="MVI4" s="33"/>
      <c r="MVJ4" s="33"/>
      <c r="MVK4" s="33"/>
      <c r="MVL4" s="33"/>
      <c r="MVM4" s="33"/>
      <c r="MVN4" s="33"/>
      <c r="MVO4" s="33"/>
      <c r="MVP4" s="33"/>
      <c r="MVQ4" s="33"/>
      <c r="MVR4" s="33"/>
      <c r="MVS4" s="33"/>
      <c r="MVT4" s="33"/>
      <c r="MVU4" s="33"/>
      <c r="MVV4" s="33"/>
      <c r="MVW4" s="33"/>
      <c r="MVX4" s="33"/>
      <c r="MVY4" s="33"/>
      <c r="MVZ4" s="33"/>
      <c r="MWA4" s="33"/>
      <c r="MWB4" s="33"/>
      <c r="MWC4" s="33"/>
      <c r="MWD4" s="33"/>
      <c r="MWE4" s="33"/>
      <c r="MWF4" s="33"/>
      <c r="MWG4" s="33"/>
      <c r="MWH4" s="33"/>
      <c r="MWI4" s="33"/>
      <c r="MWJ4" s="33"/>
      <c r="MWK4" s="33"/>
      <c r="MWL4" s="33"/>
      <c r="MWM4" s="33"/>
      <c r="MWN4" s="33"/>
      <c r="MWO4" s="33"/>
      <c r="MWP4" s="33"/>
      <c r="MWQ4" s="33"/>
      <c r="MWR4" s="33"/>
      <c r="MWS4" s="33"/>
      <c r="MWT4" s="33"/>
      <c r="MWU4" s="33"/>
      <c r="MWV4" s="33"/>
      <c r="MWW4" s="33"/>
      <c r="MWX4" s="33"/>
      <c r="MWY4" s="33"/>
      <c r="MWZ4" s="33"/>
      <c r="MXA4" s="33"/>
      <c r="MXB4" s="33"/>
      <c r="MXC4" s="33"/>
      <c r="MXD4" s="33"/>
      <c r="MXE4" s="33"/>
      <c r="MXF4" s="33"/>
      <c r="MXG4" s="33"/>
      <c r="MXH4" s="33"/>
      <c r="MXI4" s="33"/>
      <c r="MXJ4" s="33"/>
      <c r="MXK4" s="33"/>
      <c r="MXL4" s="33"/>
      <c r="MXM4" s="33"/>
      <c r="MXN4" s="33"/>
      <c r="MXO4" s="33"/>
      <c r="MXP4" s="33"/>
      <c r="MXQ4" s="33"/>
      <c r="MXR4" s="33"/>
      <c r="MXS4" s="33"/>
      <c r="MXT4" s="33"/>
      <c r="MXU4" s="33"/>
      <c r="MXV4" s="33"/>
      <c r="MXW4" s="33"/>
      <c r="MXX4" s="33"/>
      <c r="MXY4" s="33"/>
      <c r="MXZ4" s="33"/>
      <c r="MYA4" s="33"/>
      <c r="MYB4" s="33"/>
      <c r="MYC4" s="33"/>
      <c r="MYD4" s="33"/>
      <c r="MYE4" s="33"/>
      <c r="MYF4" s="33"/>
      <c r="MYG4" s="33"/>
      <c r="MYH4" s="33"/>
      <c r="MYI4" s="33"/>
      <c r="MYJ4" s="33"/>
      <c r="MYK4" s="33"/>
      <c r="MYL4" s="33"/>
      <c r="MYM4" s="33"/>
      <c r="MYN4" s="33"/>
      <c r="MYO4" s="33"/>
      <c r="MYP4" s="33"/>
      <c r="MYQ4" s="33"/>
      <c r="MYR4" s="33"/>
      <c r="MYS4" s="33"/>
      <c r="MYT4" s="33"/>
      <c r="MYU4" s="33"/>
      <c r="MYV4" s="33"/>
      <c r="MYW4" s="33"/>
      <c r="MYX4" s="33"/>
      <c r="MYY4" s="33"/>
      <c r="MYZ4" s="33"/>
      <c r="MZA4" s="33"/>
      <c r="MZB4" s="33"/>
      <c r="MZC4" s="33"/>
      <c r="MZD4" s="33"/>
      <c r="MZE4" s="33"/>
      <c r="MZF4" s="33"/>
      <c r="MZG4" s="33"/>
      <c r="MZH4" s="33"/>
      <c r="MZI4" s="33"/>
      <c r="MZJ4" s="33"/>
      <c r="MZK4" s="33"/>
      <c r="MZL4" s="33"/>
      <c r="MZM4" s="33"/>
      <c r="MZN4" s="33"/>
      <c r="MZO4" s="33"/>
      <c r="MZP4" s="33"/>
      <c r="MZQ4" s="33"/>
      <c r="MZR4" s="33"/>
      <c r="MZS4" s="33"/>
      <c r="MZT4" s="33"/>
      <c r="MZU4" s="33"/>
      <c r="MZV4" s="33"/>
      <c r="MZW4" s="33"/>
      <c r="MZX4" s="33"/>
      <c r="MZY4" s="33"/>
      <c r="MZZ4" s="33"/>
      <c r="NAA4" s="33"/>
      <c r="NAB4" s="33"/>
      <c r="NAC4" s="33"/>
      <c r="NAD4" s="33"/>
      <c r="NAE4" s="33"/>
      <c r="NAF4" s="33"/>
      <c r="NAG4" s="33"/>
      <c r="NAH4" s="33"/>
      <c r="NAI4" s="33"/>
      <c r="NAJ4" s="33"/>
      <c r="NAK4" s="33"/>
      <c r="NAL4" s="33"/>
      <c r="NAM4" s="33"/>
      <c r="NAN4" s="33"/>
      <c r="NAO4" s="33"/>
      <c r="NAP4" s="33"/>
      <c r="NAQ4" s="33"/>
      <c r="NAR4" s="33"/>
      <c r="NAS4" s="33"/>
      <c r="NAT4" s="33"/>
      <c r="NAU4" s="33"/>
      <c r="NAV4" s="33"/>
      <c r="NAW4" s="33"/>
      <c r="NAX4" s="33"/>
      <c r="NAY4" s="33"/>
      <c r="NAZ4" s="33"/>
      <c r="NBA4" s="33"/>
      <c r="NBB4" s="33"/>
      <c r="NBC4" s="33"/>
      <c r="NBD4" s="33"/>
      <c r="NBE4" s="33"/>
      <c r="NBF4" s="33"/>
      <c r="NBG4" s="33"/>
      <c r="NBH4" s="33"/>
      <c r="NBI4" s="33"/>
      <c r="NBJ4" s="33"/>
      <c r="NBK4" s="33"/>
      <c r="NBL4" s="33"/>
      <c r="NBM4" s="33"/>
      <c r="NBN4" s="33"/>
      <c r="NBO4" s="33"/>
      <c r="NBP4" s="33"/>
      <c r="NBQ4" s="33"/>
      <c r="NBR4" s="33"/>
      <c r="NBS4" s="33"/>
      <c r="NBT4" s="33"/>
      <c r="NBU4" s="33"/>
      <c r="NBV4" s="33"/>
      <c r="NBW4" s="33"/>
      <c r="NBX4" s="33"/>
      <c r="NBY4" s="33"/>
      <c r="NBZ4" s="33"/>
      <c r="NCA4" s="33"/>
      <c r="NCB4" s="33"/>
      <c r="NCC4" s="33"/>
      <c r="NCD4" s="33"/>
      <c r="NCE4" s="33"/>
      <c r="NCF4" s="33"/>
      <c r="NCG4" s="33"/>
      <c r="NCH4" s="33"/>
      <c r="NCI4" s="33"/>
      <c r="NCJ4" s="33"/>
      <c r="NCK4" s="33"/>
      <c r="NCL4" s="33"/>
      <c r="NCM4" s="33"/>
      <c r="NCN4" s="33"/>
      <c r="NCO4" s="33"/>
      <c r="NCP4" s="33"/>
      <c r="NCQ4" s="33"/>
      <c r="NCR4" s="33"/>
      <c r="NCS4" s="33"/>
      <c r="NCT4" s="33"/>
      <c r="NCU4" s="33"/>
      <c r="NCV4" s="33"/>
      <c r="NCW4" s="33"/>
      <c r="NCX4" s="33"/>
      <c r="NCY4" s="33"/>
      <c r="NCZ4" s="33"/>
      <c r="NDA4" s="33"/>
      <c r="NDB4" s="33"/>
      <c r="NDC4" s="33"/>
      <c r="NDD4" s="33"/>
      <c r="NDE4" s="33"/>
      <c r="NDF4" s="33"/>
      <c r="NDG4" s="33"/>
      <c r="NDH4" s="33"/>
      <c r="NDI4" s="33"/>
      <c r="NDJ4" s="33"/>
      <c r="NDK4" s="33"/>
      <c r="NDL4" s="33"/>
      <c r="NDM4" s="33"/>
      <c r="NDN4" s="33"/>
      <c r="NDO4" s="33"/>
      <c r="NDP4" s="33"/>
      <c r="NDQ4" s="33"/>
      <c r="NDR4" s="33"/>
      <c r="NDS4" s="33"/>
      <c r="NDT4" s="33"/>
      <c r="NDU4" s="33"/>
      <c r="NDV4" s="33"/>
      <c r="NDW4" s="33"/>
      <c r="NDX4" s="33"/>
      <c r="NDY4" s="33"/>
      <c r="NDZ4" s="33"/>
      <c r="NEA4" s="33"/>
      <c r="NEB4" s="33"/>
      <c r="NEC4" s="33"/>
      <c r="NED4" s="33"/>
      <c r="NEE4" s="33"/>
      <c r="NEF4" s="33"/>
      <c r="NEG4" s="33"/>
      <c r="NEH4" s="33"/>
      <c r="NEI4" s="33"/>
      <c r="NEJ4" s="33"/>
      <c r="NEK4" s="33"/>
      <c r="NEL4" s="33"/>
      <c r="NEM4" s="33"/>
      <c r="NEN4" s="33"/>
      <c r="NEO4" s="33"/>
      <c r="NEP4" s="33"/>
      <c r="NEQ4" s="33"/>
      <c r="NER4" s="33"/>
      <c r="NES4" s="33"/>
      <c r="NET4" s="33"/>
      <c r="NEU4" s="33"/>
      <c r="NEV4" s="33"/>
      <c r="NEW4" s="33"/>
      <c r="NEX4" s="33"/>
      <c r="NEY4" s="33"/>
      <c r="NEZ4" s="33"/>
      <c r="NFA4" s="33"/>
      <c r="NFB4" s="33"/>
      <c r="NFC4" s="33"/>
      <c r="NFD4" s="33"/>
      <c r="NFE4" s="33"/>
      <c r="NFF4" s="33"/>
      <c r="NFG4" s="33"/>
      <c r="NFH4" s="33"/>
      <c r="NFI4" s="33"/>
      <c r="NFJ4" s="33"/>
      <c r="NFK4" s="33"/>
      <c r="NFL4" s="33"/>
      <c r="NFM4" s="33"/>
      <c r="NFN4" s="33"/>
      <c r="NFO4" s="33"/>
      <c r="NFP4" s="33"/>
      <c r="NFQ4" s="33"/>
      <c r="NFR4" s="33"/>
      <c r="NFS4" s="33"/>
      <c r="NFT4" s="33"/>
      <c r="NFU4" s="33"/>
      <c r="NFV4" s="33"/>
      <c r="NFW4" s="33"/>
      <c r="NFX4" s="33"/>
      <c r="NFY4" s="33"/>
      <c r="NFZ4" s="33"/>
      <c r="NGA4" s="33"/>
      <c r="NGB4" s="33"/>
      <c r="NGC4" s="33"/>
      <c r="NGD4" s="33"/>
      <c r="NGE4" s="33"/>
      <c r="NGF4" s="33"/>
      <c r="NGG4" s="33"/>
      <c r="NGH4" s="33"/>
      <c r="NGI4" s="33"/>
      <c r="NGJ4" s="33"/>
      <c r="NGK4" s="33"/>
      <c r="NGL4" s="33"/>
      <c r="NGM4" s="33"/>
      <c r="NGN4" s="33"/>
      <c r="NGO4" s="33"/>
      <c r="NGP4" s="33"/>
      <c r="NGQ4" s="33"/>
      <c r="NGR4" s="33"/>
      <c r="NGS4" s="33"/>
      <c r="NGT4" s="33"/>
      <c r="NGU4" s="33"/>
      <c r="NGV4" s="33"/>
      <c r="NGW4" s="33"/>
      <c r="NGX4" s="33"/>
      <c r="NGY4" s="33"/>
      <c r="NGZ4" s="33"/>
      <c r="NHA4" s="33"/>
      <c r="NHB4" s="33"/>
      <c r="NHC4" s="33"/>
      <c r="NHD4" s="33"/>
      <c r="NHE4" s="33"/>
      <c r="NHF4" s="33"/>
      <c r="NHG4" s="33"/>
      <c r="NHH4" s="33"/>
      <c r="NHI4" s="33"/>
      <c r="NHJ4" s="33"/>
      <c r="NHK4" s="33"/>
      <c r="NHL4" s="33"/>
      <c r="NHM4" s="33"/>
      <c r="NHN4" s="33"/>
      <c r="NHO4" s="33"/>
      <c r="NHP4" s="33"/>
      <c r="NHQ4" s="33"/>
      <c r="NHR4" s="33"/>
      <c r="NHS4" s="33"/>
      <c r="NHT4" s="33"/>
      <c r="NHU4" s="33"/>
      <c r="NHV4" s="33"/>
      <c r="NHW4" s="33"/>
      <c r="NHX4" s="33"/>
      <c r="NHY4" s="33"/>
      <c r="NHZ4" s="33"/>
      <c r="NIA4" s="33"/>
      <c r="NIB4" s="33"/>
      <c r="NIC4" s="33"/>
      <c r="NID4" s="33"/>
      <c r="NIE4" s="33"/>
      <c r="NIF4" s="33"/>
      <c r="NIG4" s="33"/>
      <c r="NIH4" s="33"/>
      <c r="NII4" s="33"/>
      <c r="NIJ4" s="33"/>
      <c r="NIK4" s="33"/>
      <c r="NIL4" s="33"/>
      <c r="NIM4" s="33"/>
      <c r="NIN4" s="33"/>
      <c r="NIO4" s="33"/>
      <c r="NIP4" s="33"/>
      <c r="NIQ4" s="33"/>
      <c r="NIR4" s="33"/>
      <c r="NIS4" s="33"/>
      <c r="NIT4" s="33"/>
      <c r="NIU4" s="33"/>
      <c r="NIV4" s="33"/>
      <c r="NIW4" s="33"/>
      <c r="NIX4" s="33"/>
      <c r="NIY4" s="33"/>
      <c r="NIZ4" s="33"/>
      <c r="NJA4" s="33"/>
      <c r="NJB4" s="33"/>
      <c r="NJC4" s="33"/>
      <c r="NJD4" s="33"/>
      <c r="NJE4" s="33"/>
      <c r="NJF4" s="33"/>
      <c r="NJG4" s="33"/>
      <c r="NJH4" s="33"/>
      <c r="NJI4" s="33"/>
      <c r="NJJ4" s="33"/>
      <c r="NJK4" s="33"/>
      <c r="NJL4" s="33"/>
      <c r="NJM4" s="33"/>
      <c r="NJN4" s="33"/>
      <c r="NJO4" s="33"/>
      <c r="NJP4" s="33"/>
      <c r="NJQ4" s="33"/>
      <c r="NJR4" s="33"/>
      <c r="NJS4" s="33"/>
      <c r="NJT4" s="33"/>
      <c r="NJU4" s="33"/>
      <c r="NJV4" s="33"/>
      <c r="NJW4" s="33"/>
      <c r="NJX4" s="33"/>
      <c r="NJY4" s="33"/>
      <c r="NJZ4" s="33"/>
      <c r="NKA4" s="33"/>
      <c r="NKB4" s="33"/>
      <c r="NKC4" s="33"/>
      <c r="NKD4" s="33"/>
      <c r="NKE4" s="33"/>
      <c r="NKF4" s="33"/>
      <c r="NKG4" s="33"/>
      <c r="NKH4" s="33"/>
      <c r="NKI4" s="33"/>
      <c r="NKJ4" s="33"/>
      <c r="NKK4" s="33"/>
      <c r="NKL4" s="33"/>
      <c r="NKM4" s="33"/>
      <c r="NKN4" s="33"/>
      <c r="NKO4" s="33"/>
      <c r="NKP4" s="33"/>
      <c r="NKQ4" s="33"/>
      <c r="NKR4" s="33"/>
      <c r="NKS4" s="33"/>
      <c r="NKT4" s="33"/>
      <c r="NKU4" s="33"/>
      <c r="NKV4" s="33"/>
      <c r="NKW4" s="33"/>
      <c r="NKX4" s="33"/>
      <c r="NKY4" s="33"/>
      <c r="NKZ4" s="33"/>
      <c r="NLA4" s="33"/>
      <c r="NLB4" s="33"/>
      <c r="NLC4" s="33"/>
      <c r="NLD4" s="33"/>
      <c r="NLE4" s="33"/>
      <c r="NLF4" s="33"/>
      <c r="NLG4" s="33"/>
      <c r="NLH4" s="33"/>
      <c r="NLI4" s="33"/>
      <c r="NLJ4" s="33"/>
      <c r="NLK4" s="33"/>
      <c r="NLL4" s="33"/>
      <c r="NLM4" s="33"/>
      <c r="NLN4" s="33"/>
      <c r="NLO4" s="33"/>
      <c r="NLP4" s="33"/>
      <c r="NLQ4" s="33"/>
      <c r="NLR4" s="33"/>
      <c r="NLS4" s="33"/>
      <c r="NLT4" s="33"/>
      <c r="NLU4" s="33"/>
      <c r="NLV4" s="33"/>
      <c r="NLW4" s="33"/>
      <c r="NLX4" s="33"/>
      <c r="NLY4" s="33"/>
      <c r="NLZ4" s="33"/>
      <c r="NMA4" s="33"/>
      <c r="NMB4" s="33"/>
      <c r="NMC4" s="33"/>
      <c r="NMD4" s="33"/>
      <c r="NME4" s="33"/>
      <c r="NMF4" s="33"/>
      <c r="NMG4" s="33"/>
      <c r="NMH4" s="33"/>
      <c r="NMI4" s="33"/>
      <c r="NMJ4" s="33"/>
      <c r="NMK4" s="33"/>
      <c r="NML4" s="33"/>
      <c r="NMM4" s="33"/>
      <c r="NMN4" s="33"/>
      <c r="NMO4" s="33"/>
      <c r="NMP4" s="33"/>
      <c r="NMQ4" s="33"/>
      <c r="NMR4" s="33"/>
      <c r="NMS4" s="33"/>
      <c r="NMT4" s="33"/>
      <c r="NMU4" s="33"/>
      <c r="NMV4" s="33"/>
      <c r="NMW4" s="33"/>
      <c r="NMX4" s="33"/>
      <c r="NMY4" s="33"/>
      <c r="NMZ4" s="33"/>
      <c r="NNA4" s="33"/>
      <c r="NNB4" s="33"/>
      <c r="NNC4" s="33"/>
      <c r="NND4" s="33"/>
      <c r="NNE4" s="33"/>
      <c r="NNF4" s="33"/>
      <c r="NNG4" s="33"/>
      <c r="NNH4" s="33"/>
      <c r="NNI4" s="33"/>
      <c r="NNJ4" s="33"/>
      <c r="NNK4" s="33"/>
      <c r="NNL4" s="33"/>
      <c r="NNM4" s="33"/>
      <c r="NNN4" s="33"/>
      <c r="NNO4" s="33"/>
      <c r="NNP4" s="33"/>
      <c r="NNQ4" s="33"/>
      <c r="NNR4" s="33"/>
      <c r="NNS4" s="33"/>
      <c r="NNT4" s="33"/>
      <c r="NNU4" s="33"/>
      <c r="NNV4" s="33"/>
      <c r="NNW4" s="33"/>
      <c r="NNX4" s="33"/>
      <c r="NNY4" s="33"/>
      <c r="NNZ4" s="33"/>
      <c r="NOA4" s="33"/>
      <c r="NOB4" s="33"/>
      <c r="NOC4" s="33"/>
      <c r="NOD4" s="33"/>
      <c r="NOE4" s="33"/>
      <c r="NOF4" s="33"/>
      <c r="NOG4" s="33"/>
      <c r="NOH4" s="33"/>
      <c r="NOI4" s="33"/>
      <c r="NOJ4" s="33"/>
      <c r="NOK4" s="33"/>
      <c r="NOL4" s="33"/>
      <c r="NOM4" s="33"/>
      <c r="NON4" s="33"/>
      <c r="NOO4" s="33"/>
      <c r="NOP4" s="33"/>
      <c r="NOQ4" s="33"/>
      <c r="NOR4" s="33"/>
      <c r="NOS4" s="33"/>
      <c r="NOT4" s="33"/>
      <c r="NOU4" s="33"/>
      <c r="NOV4" s="33"/>
      <c r="NOW4" s="33"/>
      <c r="NOX4" s="33"/>
      <c r="NOY4" s="33"/>
      <c r="NOZ4" s="33"/>
      <c r="NPA4" s="33"/>
      <c r="NPB4" s="33"/>
      <c r="NPC4" s="33"/>
      <c r="NPD4" s="33"/>
      <c r="NPE4" s="33"/>
      <c r="NPF4" s="33"/>
      <c r="NPG4" s="33"/>
      <c r="NPH4" s="33"/>
      <c r="NPI4" s="33"/>
      <c r="NPJ4" s="33"/>
      <c r="NPK4" s="33"/>
      <c r="NPL4" s="33"/>
      <c r="NPM4" s="33"/>
      <c r="NPN4" s="33"/>
      <c r="NPO4" s="33"/>
      <c r="NPP4" s="33"/>
      <c r="NPQ4" s="33"/>
      <c r="NPR4" s="33"/>
      <c r="NPS4" s="33"/>
      <c r="NPT4" s="33"/>
      <c r="NPU4" s="33"/>
      <c r="NPV4" s="33"/>
      <c r="NPW4" s="33"/>
      <c r="NPX4" s="33"/>
      <c r="NPY4" s="33"/>
      <c r="NPZ4" s="33"/>
      <c r="NQA4" s="33"/>
      <c r="NQB4" s="33"/>
      <c r="NQC4" s="33"/>
      <c r="NQD4" s="33"/>
      <c r="NQE4" s="33"/>
      <c r="NQF4" s="33"/>
      <c r="NQG4" s="33"/>
      <c r="NQH4" s="33"/>
      <c r="NQI4" s="33"/>
      <c r="NQJ4" s="33"/>
      <c r="NQK4" s="33"/>
      <c r="NQL4" s="33"/>
      <c r="NQM4" s="33"/>
      <c r="NQN4" s="33"/>
      <c r="NQO4" s="33"/>
      <c r="NQP4" s="33"/>
      <c r="NQQ4" s="33"/>
      <c r="NQR4" s="33"/>
      <c r="NQS4" s="33"/>
      <c r="NQT4" s="33"/>
      <c r="NQU4" s="33"/>
      <c r="NQV4" s="33"/>
      <c r="NQW4" s="33"/>
      <c r="NQX4" s="33"/>
      <c r="NQY4" s="33"/>
      <c r="NQZ4" s="33"/>
      <c r="NRA4" s="33"/>
      <c r="NRB4" s="33"/>
      <c r="NRC4" s="33"/>
      <c r="NRD4" s="33"/>
      <c r="NRE4" s="33"/>
      <c r="NRF4" s="33"/>
      <c r="NRG4" s="33"/>
      <c r="NRH4" s="33"/>
      <c r="NRI4" s="33"/>
      <c r="NRJ4" s="33"/>
      <c r="NRK4" s="33"/>
      <c r="NRL4" s="33"/>
      <c r="NRM4" s="33"/>
      <c r="NRN4" s="33"/>
      <c r="NRO4" s="33"/>
      <c r="NRP4" s="33"/>
      <c r="NRQ4" s="33"/>
      <c r="NRR4" s="33"/>
      <c r="NRS4" s="33"/>
      <c r="NRT4" s="33"/>
      <c r="NRU4" s="33"/>
      <c r="NRV4" s="33"/>
      <c r="NRW4" s="33"/>
      <c r="NRX4" s="33"/>
      <c r="NRY4" s="33"/>
      <c r="NRZ4" s="33"/>
      <c r="NSA4" s="33"/>
      <c r="NSB4" s="33"/>
      <c r="NSC4" s="33"/>
      <c r="NSD4" s="33"/>
      <c r="NSE4" s="33"/>
      <c r="NSF4" s="33"/>
      <c r="NSG4" s="33"/>
      <c r="NSH4" s="33"/>
      <c r="NSI4" s="33"/>
      <c r="NSJ4" s="33"/>
      <c r="NSK4" s="33"/>
      <c r="NSL4" s="33"/>
      <c r="NSM4" s="33"/>
      <c r="NSN4" s="33"/>
      <c r="NSO4" s="33"/>
      <c r="NSP4" s="33"/>
      <c r="NSQ4" s="33"/>
      <c r="NSR4" s="33"/>
      <c r="NSS4" s="33"/>
      <c r="NST4" s="33"/>
      <c r="NSU4" s="33"/>
      <c r="NSV4" s="33"/>
      <c r="NSW4" s="33"/>
      <c r="NSX4" s="33"/>
      <c r="NSY4" s="33"/>
      <c r="NSZ4" s="33"/>
      <c r="NTA4" s="33"/>
      <c r="NTB4" s="33"/>
      <c r="NTC4" s="33"/>
      <c r="NTD4" s="33"/>
      <c r="NTE4" s="33"/>
      <c r="NTF4" s="33"/>
      <c r="NTG4" s="33"/>
      <c r="NTH4" s="33"/>
      <c r="NTI4" s="33"/>
      <c r="NTJ4" s="33"/>
      <c r="NTK4" s="33"/>
      <c r="NTL4" s="33"/>
      <c r="NTM4" s="33"/>
      <c r="NTN4" s="33"/>
      <c r="NTO4" s="33"/>
      <c r="NTP4" s="33"/>
      <c r="NTQ4" s="33"/>
      <c r="NTR4" s="33"/>
      <c r="NTS4" s="33"/>
      <c r="NTT4" s="33"/>
      <c r="NTU4" s="33"/>
      <c r="NTV4" s="33"/>
      <c r="NTW4" s="33"/>
      <c r="NTX4" s="33"/>
      <c r="NTY4" s="33"/>
      <c r="NTZ4" s="33"/>
      <c r="NUA4" s="33"/>
      <c r="NUB4" s="33"/>
      <c r="NUC4" s="33"/>
      <c r="NUD4" s="33"/>
      <c r="NUE4" s="33"/>
      <c r="NUF4" s="33"/>
      <c r="NUG4" s="33"/>
      <c r="NUH4" s="33"/>
      <c r="NUI4" s="33"/>
      <c r="NUJ4" s="33"/>
      <c r="NUK4" s="33"/>
      <c r="NUL4" s="33"/>
      <c r="NUM4" s="33"/>
      <c r="NUN4" s="33"/>
      <c r="NUO4" s="33"/>
      <c r="NUP4" s="33"/>
      <c r="NUQ4" s="33"/>
      <c r="NUR4" s="33"/>
      <c r="NUS4" s="33"/>
      <c r="NUT4" s="33"/>
      <c r="NUU4" s="33"/>
      <c r="NUV4" s="33"/>
      <c r="NUW4" s="33"/>
      <c r="NUX4" s="33"/>
      <c r="NUY4" s="33"/>
      <c r="NUZ4" s="33"/>
      <c r="NVA4" s="33"/>
      <c r="NVB4" s="33"/>
      <c r="NVC4" s="33"/>
      <c r="NVD4" s="33"/>
      <c r="NVE4" s="33"/>
      <c r="NVF4" s="33"/>
      <c r="NVG4" s="33"/>
      <c r="NVH4" s="33"/>
      <c r="NVI4" s="33"/>
      <c r="NVJ4" s="33"/>
      <c r="NVK4" s="33"/>
      <c r="NVL4" s="33"/>
      <c r="NVM4" s="33"/>
      <c r="NVN4" s="33"/>
      <c r="NVO4" s="33"/>
      <c r="NVP4" s="33"/>
      <c r="NVQ4" s="33"/>
      <c r="NVR4" s="33"/>
      <c r="NVS4" s="33"/>
      <c r="NVT4" s="33"/>
      <c r="NVU4" s="33"/>
      <c r="NVV4" s="33"/>
      <c r="NVW4" s="33"/>
      <c r="NVX4" s="33"/>
      <c r="NVY4" s="33"/>
      <c r="NVZ4" s="33"/>
      <c r="NWA4" s="33"/>
      <c r="NWB4" s="33"/>
      <c r="NWC4" s="33"/>
      <c r="NWD4" s="33"/>
      <c r="NWE4" s="33"/>
      <c r="NWF4" s="33"/>
      <c r="NWG4" s="33"/>
      <c r="NWH4" s="33"/>
      <c r="NWI4" s="33"/>
      <c r="NWJ4" s="33"/>
      <c r="NWK4" s="33"/>
      <c r="NWL4" s="33"/>
      <c r="NWM4" s="33"/>
      <c r="NWN4" s="33"/>
      <c r="NWO4" s="33"/>
      <c r="NWP4" s="33"/>
      <c r="NWQ4" s="33"/>
      <c r="NWR4" s="33"/>
      <c r="NWS4" s="33"/>
      <c r="NWT4" s="33"/>
      <c r="NWU4" s="33"/>
      <c r="NWV4" s="33"/>
      <c r="NWW4" s="33"/>
      <c r="NWX4" s="33"/>
      <c r="NWY4" s="33"/>
      <c r="NWZ4" s="33"/>
      <c r="NXA4" s="33"/>
      <c r="NXB4" s="33"/>
      <c r="NXC4" s="33"/>
      <c r="NXD4" s="33"/>
      <c r="NXE4" s="33"/>
      <c r="NXF4" s="33"/>
      <c r="NXG4" s="33"/>
      <c r="NXH4" s="33"/>
      <c r="NXI4" s="33"/>
      <c r="NXJ4" s="33"/>
      <c r="NXK4" s="33"/>
      <c r="NXL4" s="33"/>
      <c r="NXM4" s="33"/>
      <c r="NXN4" s="33"/>
      <c r="NXO4" s="33"/>
      <c r="NXP4" s="33"/>
      <c r="NXQ4" s="33"/>
      <c r="NXR4" s="33"/>
      <c r="NXS4" s="33"/>
      <c r="NXT4" s="33"/>
      <c r="NXU4" s="33"/>
      <c r="NXV4" s="33"/>
      <c r="NXW4" s="33"/>
      <c r="NXX4" s="33"/>
      <c r="NXY4" s="33"/>
      <c r="NXZ4" s="33"/>
      <c r="NYA4" s="33"/>
      <c r="NYB4" s="33"/>
      <c r="NYC4" s="33"/>
      <c r="NYD4" s="33"/>
      <c r="NYE4" s="33"/>
      <c r="NYF4" s="33"/>
      <c r="NYG4" s="33"/>
      <c r="NYH4" s="33"/>
      <c r="NYI4" s="33"/>
      <c r="NYJ4" s="33"/>
      <c r="NYK4" s="33"/>
      <c r="NYL4" s="33"/>
      <c r="NYM4" s="33"/>
      <c r="NYN4" s="33"/>
      <c r="NYO4" s="33"/>
      <c r="NYP4" s="33"/>
      <c r="NYQ4" s="33"/>
      <c r="NYR4" s="33"/>
      <c r="NYS4" s="33"/>
      <c r="NYT4" s="33"/>
      <c r="NYU4" s="33"/>
      <c r="NYV4" s="33"/>
      <c r="NYW4" s="33"/>
      <c r="NYX4" s="33"/>
      <c r="NYY4" s="33"/>
      <c r="NYZ4" s="33"/>
      <c r="NZA4" s="33"/>
      <c r="NZB4" s="33"/>
      <c r="NZC4" s="33"/>
      <c r="NZD4" s="33"/>
      <c r="NZE4" s="33"/>
      <c r="NZF4" s="33"/>
      <c r="NZG4" s="33"/>
      <c r="NZH4" s="33"/>
      <c r="NZI4" s="33"/>
      <c r="NZJ4" s="33"/>
      <c r="NZK4" s="33"/>
      <c r="NZL4" s="33"/>
      <c r="NZM4" s="33"/>
      <c r="NZN4" s="33"/>
      <c r="NZO4" s="33"/>
      <c r="NZP4" s="33"/>
      <c r="NZQ4" s="33"/>
      <c r="NZR4" s="33"/>
      <c r="NZS4" s="33"/>
      <c r="NZT4" s="33"/>
      <c r="NZU4" s="33"/>
      <c r="NZV4" s="33"/>
      <c r="NZW4" s="33"/>
      <c r="NZX4" s="33"/>
      <c r="NZY4" s="33"/>
      <c r="NZZ4" s="33"/>
      <c r="OAA4" s="33"/>
      <c r="OAB4" s="33"/>
      <c r="OAC4" s="33"/>
      <c r="OAD4" s="33"/>
      <c r="OAE4" s="33"/>
      <c r="OAF4" s="33"/>
      <c r="OAG4" s="33"/>
      <c r="OAH4" s="33"/>
      <c r="OAI4" s="33"/>
      <c r="OAJ4" s="33"/>
      <c r="OAK4" s="33"/>
      <c r="OAL4" s="33"/>
      <c r="OAM4" s="33"/>
      <c r="OAN4" s="33"/>
      <c r="OAO4" s="33"/>
      <c r="OAP4" s="33"/>
      <c r="OAQ4" s="33"/>
      <c r="OAR4" s="33"/>
      <c r="OAS4" s="33"/>
      <c r="OAT4" s="33"/>
      <c r="OAU4" s="33"/>
      <c r="OAV4" s="33"/>
      <c r="OAW4" s="33"/>
      <c r="OAX4" s="33"/>
      <c r="OAY4" s="33"/>
      <c r="OAZ4" s="33"/>
      <c r="OBA4" s="33"/>
      <c r="OBB4" s="33"/>
      <c r="OBC4" s="33"/>
      <c r="OBD4" s="33"/>
      <c r="OBE4" s="33"/>
      <c r="OBF4" s="33"/>
      <c r="OBG4" s="33"/>
      <c r="OBH4" s="33"/>
      <c r="OBI4" s="33"/>
      <c r="OBJ4" s="33"/>
      <c r="OBK4" s="33"/>
      <c r="OBL4" s="33"/>
      <c r="OBM4" s="33"/>
      <c r="OBN4" s="33"/>
      <c r="OBO4" s="33"/>
      <c r="OBP4" s="33"/>
      <c r="OBQ4" s="33"/>
      <c r="OBR4" s="33"/>
      <c r="OBS4" s="33"/>
      <c r="OBT4" s="33"/>
      <c r="OBU4" s="33"/>
      <c r="OBV4" s="33"/>
      <c r="OBW4" s="33"/>
      <c r="OBX4" s="33"/>
      <c r="OBY4" s="33"/>
      <c r="OBZ4" s="33"/>
      <c r="OCA4" s="33"/>
      <c r="OCB4" s="33"/>
      <c r="OCC4" s="33"/>
      <c r="OCD4" s="33"/>
      <c r="OCE4" s="33"/>
      <c r="OCF4" s="33"/>
      <c r="OCG4" s="33"/>
      <c r="OCH4" s="33"/>
      <c r="OCI4" s="33"/>
      <c r="OCJ4" s="33"/>
      <c r="OCK4" s="33"/>
      <c r="OCL4" s="33"/>
      <c r="OCM4" s="33"/>
      <c r="OCN4" s="33"/>
      <c r="OCO4" s="33"/>
      <c r="OCP4" s="33"/>
      <c r="OCQ4" s="33"/>
      <c r="OCR4" s="33"/>
      <c r="OCS4" s="33"/>
      <c r="OCT4" s="33"/>
      <c r="OCU4" s="33"/>
      <c r="OCV4" s="33"/>
      <c r="OCW4" s="33"/>
      <c r="OCX4" s="33"/>
      <c r="OCY4" s="33"/>
      <c r="OCZ4" s="33"/>
      <c r="ODA4" s="33"/>
      <c r="ODB4" s="33"/>
      <c r="ODC4" s="33"/>
      <c r="ODD4" s="33"/>
      <c r="ODE4" s="33"/>
      <c r="ODF4" s="33"/>
      <c r="ODG4" s="33"/>
      <c r="ODH4" s="33"/>
      <c r="ODI4" s="33"/>
      <c r="ODJ4" s="33"/>
      <c r="ODK4" s="33"/>
      <c r="ODL4" s="33"/>
      <c r="ODM4" s="33"/>
      <c r="ODN4" s="33"/>
      <c r="ODO4" s="33"/>
      <c r="ODP4" s="33"/>
      <c r="ODQ4" s="33"/>
      <c r="ODR4" s="33"/>
      <c r="ODS4" s="33"/>
      <c r="ODT4" s="33"/>
      <c r="ODU4" s="33"/>
      <c r="ODV4" s="33"/>
      <c r="ODW4" s="33"/>
      <c r="ODX4" s="33"/>
      <c r="ODY4" s="33"/>
      <c r="ODZ4" s="33"/>
      <c r="OEA4" s="33"/>
      <c r="OEB4" s="33"/>
      <c r="OEC4" s="33"/>
      <c r="OED4" s="33"/>
      <c r="OEE4" s="33"/>
      <c r="OEF4" s="33"/>
      <c r="OEG4" s="33"/>
      <c r="OEH4" s="33"/>
      <c r="OEI4" s="33"/>
      <c r="OEJ4" s="33"/>
      <c r="OEK4" s="33"/>
      <c r="OEL4" s="33"/>
      <c r="OEM4" s="33"/>
      <c r="OEN4" s="33"/>
      <c r="OEO4" s="33"/>
      <c r="OEP4" s="33"/>
      <c r="OEQ4" s="33"/>
      <c r="OER4" s="33"/>
      <c r="OES4" s="33"/>
      <c r="OET4" s="33"/>
      <c r="OEU4" s="33"/>
      <c r="OEV4" s="33"/>
      <c r="OEW4" s="33"/>
      <c r="OEX4" s="33"/>
      <c r="OEY4" s="33"/>
      <c r="OEZ4" s="33"/>
      <c r="OFA4" s="33"/>
      <c r="OFB4" s="33"/>
      <c r="OFC4" s="33"/>
      <c r="OFD4" s="33"/>
      <c r="OFE4" s="33"/>
      <c r="OFF4" s="33"/>
      <c r="OFG4" s="33"/>
      <c r="OFH4" s="33"/>
      <c r="OFI4" s="33"/>
      <c r="OFJ4" s="33"/>
      <c r="OFK4" s="33"/>
      <c r="OFL4" s="33"/>
      <c r="OFM4" s="33"/>
      <c r="OFN4" s="33"/>
      <c r="OFO4" s="33"/>
      <c r="OFP4" s="33"/>
      <c r="OFQ4" s="33"/>
      <c r="OFR4" s="33"/>
      <c r="OFS4" s="33"/>
      <c r="OFT4" s="33"/>
      <c r="OFU4" s="33"/>
      <c r="OFV4" s="33"/>
      <c r="OFW4" s="33"/>
      <c r="OFX4" s="33"/>
      <c r="OFY4" s="33"/>
      <c r="OFZ4" s="33"/>
      <c r="OGA4" s="33"/>
      <c r="OGB4" s="33"/>
      <c r="OGC4" s="33"/>
      <c r="OGD4" s="33"/>
      <c r="OGE4" s="33"/>
      <c r="OGF4" s="33"/>
      <c r="OGG4" s="33"/>
      <c r="OGH4" s="33"/>
      <c r="OGI4" s="33"/>
      <c r="OGJ4" s="33"/>
      <c r="OGK4" s="33"/>
      <c r="OGL4" s="33"/>
      <c r="OGM4" s="33"/>
      <c r="OGN4" s="33"/>
      <c r="OGO4" s="33"/>
      <c r="OGP4" s="33"/>
      <c r="OGQ4" s="33"/>
      <c r="OGR4" s="33"/>
      <c r="OGS4" s="33"/>
      <c r="OGT4" s="33"/>
      <c r="OGU4" s="33"/>
      <c r="OGV4" s="33"/>
      <c r="OGW4" s="33"/>
      <c r="OGX4" s="33"/>
      <c r="OGY4" s="33"/>
      <c r="OGZ4" s="33"/>
      <c r="OHA4" s="33"/>
      <c r="OHB4" s="33"/>
      <c r="OHC4" s="33"/>
      <c r="OHD4" s="33"/>
      <c r="OHE4" s="33"/>
      <c r="OHF4" s="33"/>
      <c r="OHG4" s="33"/>
      <c r="OHH4" s="33"/>
      <c r="OHI4" s="33"/>
      <c r="OHJ4" s="33"/>
      <c r="OHK4" s="33"/>
      <c r="OHL4" s="33"/>
      <c r="OHM4" s="33"/>
      <c r="OHN4" s="33"/>
      <c r="OHO4" s="33"/>
      <c r="OHP4" s="33"/>
      <c r="OHQ4" s="33"/>
      <c r="OHR4" s="33"/>
      <c r="OHS4" s="33"/>
      <c r="OHT4" s="33"/>
      <c r="OHU4" s="33"/>
      <c r="OHV4" s="33"/>
      <c r="OHW4" s="33"/>
      <c r="OHX4" s="33"/>
      <c r="OHY4" s="33"/>
      <c r="OHZ4" s="33"/>
      <c r="OIA4" s="33"/>
      <c r="OIB4" s="33"/>
      <c r="OIC4" s="33"/>
      <c r="OID4" s="33"/>
      <c r="OIE4" s="33"/>
      <c r="OIF4" s="33"/>
      <c r="OIG4" s="33"/>
      <c r="OIH4" s="33"/>
      <c r="OII4" s="33"/>
      <c r="OIJ4" s="33"/>
      <c r="OIK4" s="33"/>
      <c r="OIL4" s="33"/>
      <c r="OIM4" s="33"/>
      <c r="OIN4" s="33"/>
      <c r="OIO4" s="33"/>
      <c r="OIP4" s="33"/>
      <c r="OIQ4" s="33"/>
      <c r="OIR4" s="33"/>
      <c r="OIS4" s="33"/>
      <c r="OIT4" s="33"/>
      <c r="OIU4" s="33"/>
      <c r="OIV4" s="33"/>
      <c r="OIW4" s="33"/>
      <c r="OIX4" s="33"/>
      <c r="OIY4" s="33"/>
      <c r="OIZ4" s="33"/>
      <c r="OJA4" s="33"/>
      <c r="OJB4" s="33"/>
      <c r="OJC4" s="33"/>
      <c r="OJD4" s="33"/>
      <c r="OJE4" s="33"/>
      <c r="OJF4" s="33"/>
      <c r="OJG4" s="33"/>
      <c r="OJH4" s="33"/>
      <c r="OJI4" s="33"/>
      <c r="OJJ4" s="33"/>
      <c r="OJK4" s="33"/>
      <c r="OJL4" s="33"/>
      <c r="OJM4" s="33"/>
      <c r="OJN4" s="33"/>
      <c r="OJO4" s="33"/>
      <c r="OJP4" s="33"/>
      <c r="OJQ4" s="33"/>
      <c r="OJR4" s="33"/>
      <c r="OJS4" s="33"/>
      <c r="OJT4" s="33"/>
      <c r="OJU4" s="33"/>
      <c r="OJV4" s="33"/>
      <c r="OJW4" s="33"/>
      <c r="OJX4" s="33"/>
      <c r="OJY4" s="33"/>
      <c r="OJZ4" s="33"/>
      <c r="OKA4" s="33"/>
      <c r="OKB4" s="33"/>
      <c r="OKC4" s="33"/>
      <c r="OKD4" s="33"/>
      <c r="OKE4" s="33"/>
      <c r="OKF4" s="33"/>
      <c r="OKG4" s="33"/>
      <c r="OKH4" s="33"/>
      <c r="OKI4" s="33"/>
      <c r="OKJ4" s="33"/>
      <c r="OKK4" s="33"/>
      <c r="OKL4" s="33"/>
      <c r="OKM4" s="33"/>
      <c r="OKN4" s="33"/>
      <c r="OKO4" s="33"/>
      <c r="OKP4" s="33"/>
      <c r="OKQ4" s="33"/>
      <c r="OKR4" s="33"/>
      <c r="OKS4" s="33"/>
      <c r="OKT4" s="33"/>
      <c r="OKU4" s="33"/>
      <c r="OKV4" s="33"/>
      <c r="OKW4" s="33"/>
      <c r="OKX4" s="33"/>
      <c r="OKY4" s="33"/>
      <c r="OKZ4" s="33"/>
      <c r="OLA4" s="33"/>
      <c r="OLB4" s="33"/>
      <c r="OLC4" s="33"/>
      <c r="OLD4" s="33"/>
      <c r="OLE4" s="33"/>
      <c r="OLF4" s="33"/>
      <c r="OLG4" s="33"/>
      <c r="OLH4" s="33"/>
      <c r="OLI4" s="33"/>
      <c r="OLJ4" s="33"/>
      <c r="OLK4" s="33"/>
      <c r="OLL4" s="33"/>
      <c r="OLM4" s="33"/>
      <c r="OLN4" s="33"/>
      <c r="OLO4" s="33"/>
      <c r="OLP4" s="33"/>
      <c r="OLQ4" s="33"/>
      <c r="OLR4" s="33"/>
      <c r="OLS4" s="33"/>
      <c r="OLT4" s="33"/>
      <c r="OLU4" s="33"/>
      <c r="OLV4" s="33"/>
      <c r="OLW4" s="33"/>
      <c r="OLX4" s="33"/>
      <c r="OLY4" s="33"/>
      <c r="OLZ4" s="33"/>
      <c r="OMA4" s="33"/>
      <c r="OMB4" s="33"/>
      <c r="OMC4" s="33"/>
      <c r="OMD4" s="33"/>
      <c r="OME4" s="33"/>
      <c r="OMF4" s="33"/>
      <c r="OMG4" s="33"/>
      <c r="OMH4" s="33"/>
      <c r="OMI4" s="33"/>
      <c r="OMJ4" s="33"/>
      <c r="OMK4" s="33"/>
      <c r="OML4" s="33"/>
      <c r="OMM4" s="33"/>
      <c r="OMN4" s="33"/>
      <c r="OMO4" s="33"/>
      <c r="OMP4" s="33"/>
      <c r="OMQ4" s="33"/>
      <c r="OMR4" s="33"/>
      <c r="OMS4" s="33"/>
      <c r="OMT4" s="33"/>
      <c r="OMU4" s="33"/>
      <c r="OMV4" s="33"/>
      <c r="OMW4" s="33"/>
      <c r="OMX4" s="33"/>
      <c r="OMY4" s="33"/>
      <c r="OMZ4" s="33"/>
      <c r="ONA4" s="33"/>
      <c r="ONB4" s="33"/>
      <c r="ONC4" s="33"/>
      <c r="OND4" s="33"/>
      <c r="ONE4" s="33"/>
      <c r="ONF4" s="33"/>
      <c r="ONG4" s="33"/>
      <c r="ONH4" s="33"/>
      <c r="ONI4" s="33"/>
      <c r="ONJ4" s="33"/>
      <c r="ONK4" s="33"/>
      <c r="ONL4" s="33"/>
      <c r="ONM4" s="33"/>
      <c r="ONN4" s="33"/>
      <c r="ONO4" s="33"/>
      <c r="ONP4" s="33"/>
      <c r="ONQ4" s="33"/>
      <c r="ONR4" s="33"/>
      <c r="ONS4" s="33"/>
      <c r="ONT4" s="33"/>
      <c r="ONU4" s="33"/>
      <c r="ONV4" s="33"/>
      <c r="ONW4" s="33"/>
      <c r="ONX4" s="33"/>
      <c r="ONY4" s="33"/>
      <c r="ONZ4" s="33"/>
      <c r="OOA4" s="33"/>
      <c r="OOB4" s="33"/>
      <c r="OOC4" s="33"/>
      <c r="OOD4" s="33"/>
      <c r="OOE4" s="33"/>
      <c r="OOF4" s="33"/>
      <c r="OOG4" s="33"/>
      <c r="OOH4" s="33"/>
      <c r="OOI4" s="33"/>
      <c r="OOJ4" s="33"/>
      <c r="OOK4" s="33"/>
      <c r="OOL4" s="33"/>
      <c r="OOM4" s="33"/>
      <c r="OON4" s="33"/>
      <c r="OOO4" s="33"/>
      <c r="OOP4" s="33"/>
      <c r="OOQ4" s="33"/>
      <c r="OOR4" s="33"/>
      <c r="OOS4" s="33"/>
      <c r="OOT4" s="33"/>
      <c r="OOU4" s="33"/>
      <c r="OOV4" s="33"/>
      <c r="OOW4" s="33"/>
      <c r="OOX4" s="33"/>
      <c r="OOY4" s="33"/>
      <c r="OOZ4" s="33"/>
      <c r="OPA4" s="33"/>
      <c r="OPB4" s="33"/>
      <c r="OPC4" s="33"/>
      <c r="OPD4" s="33"/>
      <c r="OPE4" s="33"/>
      <c r="OPF4" s="33"/>
      <c r="OPG4" s="33"/>
      <c r="OPH4" s="33"/>
      <c r="OPI4" s="33"/>
      <c r="OPJ4" s="33"/>
      <c r="OPK4" s="33"/>
      <c r="OPL4" s="33"/>
      <c r="OPM4" s="33"/>
      <c r="OPN4" s="33"/>
      <c r="OPO4" s="33"/>
      <c r="OPP4" s="33"/>
      <c r="OPQ4" s="33"/>
      <c r="OPR4" s="33"/>
      <c r="OPS4" s="33"/>
      <c r="OPT4" s="33"/>
      <c r="OPU4" s="33"/>
      <c r="OPV4" s="33"/>
      <c r="OPW4" s="33"/>
      <c r="OPX4" s="33"/>
      <c r="OPY4" s="33"/>
      <c r="OPZ4" s="33"/>
      <c r="OQA4" s="33"/>
      <c r="OQB4" s="33"/>
      <c r="OQC4" s="33"/>
      <c r="OQD4" s="33"/>
      <c r="OQE4" s="33"/>
      <c r="OQF4" s="33"/>
      <c r="OQG4" s="33"/>
      <c r="OQH4" s="33"/>
      <c r="OQI4" s="33"/>
      <c r="OQJ4" s="33"/>
      <c r="OQK4" s="33"/>
      <c r="OQL4" s="33"/>
      <c r="OQM4" s="33"/>
      <c r="OQN4" s="33"/>
      <c r="OQO4" s="33"/>
      <c r="OQP4" s="33"/>
      <c r="OQQ4" s="33"/>
      <c r="OQR4" s="33"/>
      <c r="OQS4" s="33"/>
      <c r="OQT4" s="33"/>
      <c r="OQU4" s="33"/>
      <c r="OQV4" s="33"/>
      <c r="OQW4" s="33"/>
      <c r="OQX4" s="33"/>
      <c r="OQY4" s="33"/>
      <c r="OQZ4" s="33"/>
      <c r="ORA4" s="33"/>
      <c r="ORB4" s="33"/>
      <c r="ORC4" s="33"/>
      <c r="ORD4" s="33"/>
      <c r="ORE4" s="33"/>
      <c r="ORF4" s="33"/>
      <c r="ORG4" s="33"/>
      <c r="ORH4" s="33"/>
      <c r="ORI4" s="33"/>
      <c r="ORJ4" s="33"/>
      <c r="ORK4" s="33"/>
      <c r="ORL4" s="33"/>
      <c r="ORM4" s="33"/>
      <c r="ORN4" s="33"/>
      <c r="ORO4" s="33"/>
      <c r="ORP4" s="33"/>
      <c r="ORQ4" s="33"/>
      <c r="ORR4" s="33"/>
      <c r="ORS4" s="33"/>
      <c r="ORT4" s="33"/>
      <c r="ORU4" s="33"/>
      <c r="ORV4" s="33"/>
      <c r="ORW4" s="33"/>
      <c r="ORX4" s="33"/>
      <c r="ORY4" s="33"/>
      <c r="ORZ4" s="33"/>
      <c r="OSA4" s="33"/>
      <c r="OSB4" s="33"/>
      <c r="OSC4" s="33"/>
      <c r="OSD4" s="33"/>
      <c r="OSE4" s="33"/>
      <c r="OSF4" s="33"/>
      <c r="OSG4" s="33"/>
      <c r="OSH4" s="33"/>
      <c r="OSI4" s="33"/>
      <c r="OSJ4" s="33"/>
      <c r="OSK4" s="33"/>
      <c r="OSL4" s="33"/>
      <c r="OSM4" s="33"/>
      <c r="OSN4" s="33"/>
      <c r="OSO4" s="33"/>
      <c r="OSP4" s="33"/>
      <c r="OSQ4" s="33"/>
      <c r="OSR4" s="33"/>
      <c r="OSS4" s="33"/>
      <c r="OST4" s="33"/>
      <c r="OSU4" s="33"/>
      <c r="OSV4" s="33"/>
      <c r="OSW4" s="33"/>
      <c r="OSX4" s="33"/>
      <c r="OSY4" s="33"/>
      <c r="OSZ4" s="33"/>
      <c r="OTA4" s="33"/>
      <c r="OTB4" s="33"/>
      <c r="OTC4" s="33"/>
      <c r="OTD4" s="33"/>
      <c r="OTE4" s="33"/>
      <c r="OTF4" s="33"/>
      <c r="OTG4" s="33"/>
      <c r="OTH4" s="33"/>
      <c r="OTI4" s="33"/>
      <c r="OTJ4" s="33"/>
      <c r="OTK4" s="33"/>
      <c r="OTL4" s="33"/>
      <c r="OTM4" s="33"/>
      <c r="OTN4" s="33"/>
      <c r="OTO4" s="33"/>
      <c r="OTP4" s="33"/>
      <c r="OTQ4" s="33"/>
      <c r="OTR4" s="33"/>
      <c r="OTS4" s="33"/>
      <c r="OTT4" s="33"/>
      <c r="OTU4" s="33"/>
      <c r="OTV4" s="33"/>
      <c r="OTW4" s="33"/>
      <c r="OTX4" s="33"/>
      <c r="OTY4" s="33"/>
      <c r="OTZ4" s="33"/>
      <c r="OUA4" s="33"/>
      <c r="OUB4" s="33"/>
      <c r="OUC4" s="33"/>
      <c r="OUD4" s="33"/>
      <c r="OUE4" s="33"/>
      <c r="OUF4" s="33"/>
      <c r="OUG4" s="33"/>
      <c r="OUH4" s="33"/>
      <c r="OUI4" s="33"/>
      <c r="OUJ4" s="33"/>
      <c r="OUK4" s="33"/>
      <c r="OUL4" s="33"/>
      <c r="OUM4" s="33"/>
      <c r="OUN4" s="33"/>
      <c r="OUO4" s="33"/>
      <c r="OUP4" s="33"/>
      <c r="OUQ4" s="33"/>
      <c r="OUR4" s="33"/>
      <c r="OUS4" s="33"/>
      <c r="OUT4" s="33"/>
      <c r="OUU4" s="33"/>
      <c r="OUV4" s="33"/>
      <c r="OUW4" s="33"/>
      <c r="OUX4" s="33"/>
      <c r="OUY4" s="33"/>
      <c r="OUZ4" s="33"/>
      <c r="OVA4" s="33"/>
      <c r="OVB4" s="33"/>
      <c r="OVC4" s="33"/>
      <c r="OVD4" s="33"/>
      <c r="OVE4" s="33"/>
      <c r="OVF4" s="33"/>
      <c r="OVG4" s="33"/>
      <c r="OVH4" s="33"/>
      <c r="OVI4" s="33"/>
      <c r="OVJ4" s="33"/>
      <c r="OVK4" s="33"/>
      <c r="OVL4" s="33"/>
      <c r="OVM4" s="33"/>
      <c r="OVN4" s="33"/>
      <c r="OVO4" s="33"/>
      <c r="OVP4" s="33"/>
      <c r="OVQ4" s="33"/>
      <c r="OVR4" s="33"/>
      <c r="OVS4" s="33"/>
      <c r="OVT4" s="33"/>
      <c r="OVU4" s="33"/>
      <c r="OVV4" s="33"/>
      <c r="OVW4" s="33"/>
      <c r="OVX4" s="33"/>
      <c r="OVY4" s="33"/>
      <c r="OVZ4" s="33"/>
      <c r="OWA4" s="33"/>
      <c r="OWB4" s="33"/>
      <c r="OWC4" s="33"/>
      <c r="OWD4" s="33"/>
      <c r="OWE4" s="33"/>
      <c r="OWF4" s="33"/>
      <c r="OWG4" s="33"/>
      <c r="OWH4" s="33"/>
      <c r="OWI4" s="33"/>
      <c r="OWJ4" s="33"/>
      <c r="OWK4" s="33"/>
      <c r="OWL4" s="33"/>
      <c r="OWM4" s="33"/>
      <c r="OWN4" s="33"/>
      <c r="OWO4" s="33"/>
      <c r="OWP4" s="33"/>
      <c r="OWQ4" s="33"/>
      <c r="OWR4" s="33"/>
      <c r="OWS4" s="33"/>
      <c r="OWT4" s="33"/>
      <c r="OWU4" s="33"/>
      <c r="OWV4" s="33"/>
      <c r="OWW4" s="33"/>
      <c r="OWX4" s="33"/>
      <c r="OWY4" s="33"/>
      <c r="OWZ4" s="33"/>
      <c r="OXA4" s="33"/>
      <c r="OXB4" s="33"/>
      <c r="OXC4" s="33"/>
      <c r="OXD4" s="33"/>
      <c r="OXE4" s="33"/>
      <c r="OXF4" s="33"/>
      <c r="OXG4" s="33"/>
      <c r="OXH4" s="33"/>
      <c r="OXI4" s="33"/>
      <c r="OXJ4" s="33"/>
      <c r="OXK4" s="33"/>
      <c r="OXL4" s="33"/>
      <c r="OXM4" s="33"/>
      <c r="OXN4" s="33"/>
      <c r="OXO4" s="33"/>
      <c r="OXP4" s="33"/>
      <c r="OXQ4" s="33"/>
      <c r="OXR4" s="33"/>
      <c r="OXS4" s="33"/>
      <c r="OXT4" s="33"/>
      <c r="OXU4" s="33"/>
      <c r="OXV4" s="33"/>
      <c r="OXW4" s="33"/>
      <c r="OXX4" s="33"/>
      <c r="OXY4" s="33"/>
      <c r="OXZ4" s="33"/>
      <c r="OYA4" s="33"/>
      <c r="OYB4" s="33"/>
      <c r="OYC4" s="33"/>
      <c r="OYD4" s="33"/>
      <c r="OYE4" s="33"/>
      <c r="OYF4" s="33"/>
      <c r="OYG4" s="33"/>
      <c r="OYH4" s="33"/>
      <c r="OYI4" s="33"/>
      <c r="OYJ4" s="33"/>
      <c r="OYK4" s="33"/>
      <c r="OYL4" s="33"/>
      <c r="OYM4" s="33"/>
      <c r="OYN4" s="33"/>
      <c r="OYO4" s="33"/>
      <c r="OYP4" s="33"/>
      <c r="OYQ4" s="33"/>
      <c r="OYR4" s="33"/>
      <c r="OYS4" s="33"/>
      <c r="OYT4" s="33"/>
      <c r="OYU4" s="33"/>
      <c r="OYV4" s="33"/>
      <c r="OYW4" s="33"/>
      <c r="OYX4" s="33"/>
      <c r="OYY4" s="33"/>
      <c r="OYZ4" s="33"/>
      <c r="OZA4" s="33"/>
      <c r="OZB4" s="33"/>
      <c r="OZC4" s="33"/>
      <c r="OZD4" s="33"/>
      <c r="OZE4" s="33"/>
      <c r="OZF4" s="33"/>
      <c r="OZG4" s="33"/>
      <c r="OZH4" s="33"/>
      <c r="OZI4" s="33"/>
      <c r="OZJ4" s="33"/>
      <c r="OZK4" s="33"/>
      <c r="OZL4" s="33"/>
      <c r="OZM4" s="33"/>
      <c r="OZN4" s="33"/>
      <c r="OZO4" s="33"/>
      <c r="OZP4" s="33"/>
      <c r="OZQ4" s="33"/>
      <c r="OZR4" s="33"/>
      <c r="OZS4" s="33"/>
      <c r="OZT4" s="33"/>
      <c r="OZU4" s="33"/>
      <c r="OZV4" s="33"/>
      <c r="OZW4" s="33"/>
      <c r="OZX4" s="33"/>
      <c r="OZY4" s="33"/>
      <c r="OZZ4" s="33"/>
      <c r="PAA4" s="33"/>
      <c r="PAB4" s="33"/>
      <c r="PAC4" s="33"/>
      <c r="PAD4" s="33"/>
      <c r="PAE4" s="33"/>
      <c r="PAF4" s="33"/>
      <c r="PAG4" s="33"/>
      <c r="PAH4" s="33"/>
      <c r="PAI4" s="33"/>
      <c r="PAJ4" s="33"/>
      <c r="PAK4" s="33"/>
      <c r="PAL4" s="33"/>
      <c r="PAM4" s="33"/>
      <c r="PAN4" s="33"/>
      <c r="PAO4" s="33"/>
      <c r="PAP4" s="33"/>
      <c r="PAQ4" s="33"/>
      <c r="PAR4" s="33"/>
      <c r="PAS4" s="33"/>
      <c r="PAT4" s="33"/>
      <c r="PAU4" s="33"/>
      <c r="PAV4" s="33"/>
      <c r="PAW4" s="33"/>
      <c r="PAX4" s="33"/>
      <c r="PAY4" s="33"/>
      <c r="PAZ4" s="33"/>
      <c r="PBA4" s="33"/>
      <c r="PBB4" s="33"/>
      <c r="PBC4" s="33"/>
      <c r="PBD4" s="33"/>
      <c r="PBE4" s="33"/>
      <c r="PBF4" s="33"/>
      <c r="PBG4" s="33"/>
      <c r="PBH4" s="33"/>
      <c r="PBI4" s="33"/>
      <c r="PBJ4" s="33"/>
      <c r="PBK4" s="33"/>
      <c r="PBL4" s="33"/>
      <c r="PBM4" s="33"/>
      <c r="PBN4" s="33"/>
      <c r="PBO4" s="33"/>
      <c r="PBP4" s="33"/>
      <c r="PBQ4" s="33"/>
      <c r="PBR4" s="33"/>
      <c r="PBS4" s="33"/>
      <c r="PBT4" s="33"/>
      <c r="PBU4" s="33"/>
      <c r="PBV4" s="33"/>
      <c r="PBW4" s="33"/>
      <c r="PBX4" s="33"/>
      <c r="PBY4" s="33"/>
      <c r="PBZ4" s="33"/>
      <c r="PCA4" s="33"/>
      <c r="PCB4" s="33"/>
      <c r="PCC4" s="33"/>
      <c r="PCD4" s="33"/>
      <c r="PCE4" s="33"/>
      <c r="PCF4" s="33"/>
      <c r="PCG4" s="33"/>
      <c r="PCH4" s="33"/>
      <c r="PCI4" s="33"/>
      <c r="PCJ4" s="33"/>
      <c r="PCK4" s="33"/>
      <c r="PCL4" s="33"/>
      <c r="PCM4" s="33"/>
      <c r="PCN4" s="33"/>
      <c r="PCO4" s="33"/>
      <c r="PCP4" s="33"/>
      <c r="PCQ4" s="33"/>
      <c r="PCR4" s="33"/>
      <c r="PCS4" s="33"/>
      <c r="PCT4" s="33"/>
      <c r="PCU4" s="33"/>
      <c r="PCV4" s="33"/>
      <c r="PCW4" s="33"/>
      <c r="PCX4" s="33"/>
      <c r="PCY4" s="33"/>
      <c r="PCZ4" s="33"/>
      <c r="PDA4" s="33"/>
      <c r="PDB4" s="33"/>
      <c r="PDC4" s="33"/>
      <c r="PDD4" s="33"/>
      <c r="PDE4" s="33"/>
      <c r="PDF4" s="33"/>
      <c r="PDG4" s="33"/>
      <c r="PDH4" s="33"/>
      <c r="PDI4" s="33"/>
      <c r="PDJ4" s="33"/>
      <c r="PDK4" s="33"/>
      <c r="PDL4" s="33"/>
      <c r="PDM4" s="33"/>
      <c r="PDN4" s="33"/>
      <c r="PDO4" s="33"/>
      <c r="PDP4" s="33"/>
      <c r="PDQ4" s="33"/>
      <c r="PDR4" s="33"/>
      <c r="PDS4" s="33"/>
      <c r="PDT4" s="33"/>
      <c r="PDU4" s="33"/>
      <c r="PDV4" s="33"/>
      <c r="PDW4" s="33"/>
      <c r="PDX4" s="33"/>
      <c r="PDY4" s="33"/>
      <c r="PDZ4" s="33"/>
      <c r="PEA4" s="33"/>
      <c r="PEB4" s="33"/>
      <c r="PEC4" s="33"/>
      <c r="PED4" s="33"/>
      <c r="PEE4" s="33"/>
      <c r="PEF4" s="33"/>
      <c r="PEG4" s="33"/>
      <c r="PEH4" s="33"/>
      <c r="PEI4" s="33"/>
      <c r="PEJ4" s="33"/>
      <c r="PEK4" s="33"/>
      <c r="PEL4" s="33"/>
      <c r="PEM4" s="33"/>
      <c r="PEN4" s="33"/>
      <c r="PEO4" s="33"/>
      <c r="PEP4" s="33"/>
      <c r="PEQ4" s="33"/>
      <c r="PER4" s="33"/>
      <c r="PES4" s="33"/>
      <c r="PET4" s="33"/>
      <c r="PEU4" s="33"/>
      <c r="PEV4" s="33"/>
      <c r="PEW4" s="33"/>
      <c r="PEX4" s="33"/>
      <c r="PEY4" s="33"/>
      <c r="PEZ4" s="33"/>
      <c r="PFA4" s="33"/>
      <c r="PFB4" s="33"/>
      <c r="PFC4" s="33"/>
      <c r="PFD4" s="33"/>
      <c r="PFE4" s="33"/>
      <c r="PFF4" s="33"/>
      <c r="PFG4" s="33"/>
      <c r="PFH4" s="33"/>
      <c r="PFI4" s="33"/>
      <c r="PFJ4" s="33"/>
      <c r="PFK4" s="33"/>
      <c r="PFL4" s="33"/>
      <c r="PFM4" s="33"/>
      <c r="PFN4" s="33"/>
      <c r="PFO4" s="33"/>
      <c r="PFP4" s="33"/>
      <c r="PFQ4" s="33"/>
      <c r="PFR4" s="33"/>
      <c r="PFS4" s="33"/>
      <c r="PFT4" s="33"/>
      <c r="PFU4" s="33"/>
      <c r="PFV4" s="33"/>
      <c r="PFW4" s="33"/>
      <c r="PFX4" s="33"/>
      <c r="PFY4" s="33"/>
      <c r="PFZ4" s="33"/>
      <c r="PGA4" s="33"/>
      <c r="PGB4" s="33"/>
      <c r="PGC4" s="33"/>
      <c r="PGD4" s="33"/>
      <c r="PGE4" s="33"/>
      <c r="PGF4" s="33"/>
      <c r="PGG4" s="33"/>
      <c r="PGH4" s="33"/>
      <c r="PGI4" s="33"/>
      <c r="PGJ4" s="33"/>
      <c r="PGK4" s="33"/>
      <c r="PGL4" s="33"/>
      <c r="PGM4" s="33"/>
      <c r="PGN4" s="33"/>
      <c r="PGO4" s="33"/>
      <c r="PGP4" s="33"/>
      <c r="PGQ4" s="33"/>
      <c r="PGR4" s="33"/>
      <c r="PGS4" s="33"/>
      <c r="PGT4" s="33"/>
      <c r="PGU4" s="33"/>
      <c r="PGV4" s="33"/>
      <c r="PGW4" s="33"/>
      <c r="PGX4" s="33"/>
      <c r="PGY4" s="33"/>
      <c r="PGZ4" s="33"/>
      <c r="PHA4" s="33"/>
      <c r="PHB4" s="33"/>
      <c r="PHC4" s="33"/>
      <c r="PHD4" s="33"/>
      <c r="PHE4" s="33"/>
      <c r="PHF4" s="33"/>
      <c r="PHG4" s="33"/>
      <c r="PHH4" s="33"/>
      <c r="PHI4" s="33"/>
      <c r="PHJ4" s="33"/>
      <c r="PHK4" s="33"/>
      <c r="PHL4" s="33"/>
      <c r="PHM4" s="33"/>
      <c r="PHN4" s="33"/>
      <c r="PHO4" s="33"/>
      <c r="PHP4" s="33"/>
      <c r="PHQ4" s="33"/>
      <c r="PHR4" s="33"/>
      <c r="PHS4" s="33"/>
      <c r="PHT4" s="33"/>
      <c r="PHU4" s="33"/>
      <c r="PHV4" s="33"/>
      <c r="PHW4" s="33"/>
      <c r="PHX4" s="33"/>
      <c r="PHY4" s="33"/>
      <c r="PHZ4" s="33"/>
      <c r="PIA4" s="33"/>
      <c r="PIB4" s="33"/>
      <c r="PIC4" s="33"/>
      <c r="PID4" s="33"/>
      <c r="PIE4" s="33"/>
      <c r="PIF4" s="33"/>
      <c r="PIG4" s="33"/>
      <c r="PIH4" s="33"/>
      <c r="PII4" s="33"/>
      <c r="PIJ4" s="33"/>
      <c r="PIK4" s="33"/>
      <c r="PIL4" s="33"/>
      <c r="PIM4" s="33"/>
      <c r="PIN4" s="33"/>
      <c r="PIO4" s="33"/>
      <c r="PIP4" s="33"/>
      <c r="PIQ4" s="33"/>
      <c r="PIR4" s="33"/>
      <c r="PIS4" s="33"/>
      <c r="PIT4" s="33"/>
      <c r="PIU4" s="33"/>
      <c r="PIV4" s="33"/>
      <c r="PIW4" s="33"/>
      <c r="PIX4" s="33"/>
      <c r="PIY4" s="33"/>
      <c r="PIZ4" s="33"/>
      <c r="PJA4" s="33"/>
      <c r="PJB4" s="33"/>
      <c r="PJC4" s="33"/>
      <c r="PJD4" s="33"/>
      <c r="PJE4" s="33"/>
      <c r="PJF4" s="33"/>
      <c r="PJG4" s="33"/>
      <c r="PJH4" s="33"/>
      <c r="PJI4" s="33"/>
      <c r="PJJ4" s="33"/>
      <c r="PJK4" s="33"/>
      <c r="PJL4" s="33"/>
      <c r="PJM4" s="33"/>
      <c r="PJN4" s="33"/>
      <c r="PJO4" s="33"/>
      <c r="PJP4" s="33"/>
      <c r="PJQ4" s="33"/>
      <c r="PJR4" s="33"/>
      <c r="PJS4" s="33"/>
      <c r="PJT4" s="33"/>
      <c r="PJU4" s="33"/>
      <c r="PJV4" s="33"/>
      <c r="PJW4" s="33"/>
      <c r="PJX4" s="33"/>
      <c r="PJY4" s="33"/>
      <c r="PJZ4" s="33"/>
      <c r="PKA4" s="33"/>
      <c r="PKB4" s="33"/>
      <c r="PKC4" s="33"/>
      <c r="PKD4" s="33"/>
      <c r="PKE4" s="33"/>
      <c r="PKF4" s="33"/>
      <c r="PKG4" s="33"/>
      <c r="PKH4" s="33"/>
      <c r="PKI4" s="33"/>
      <c r="PKJ4" s="33"/>
      <c r="PKK4" s="33"/>
      <c r="PKL4" s="33"/>
      <c r="PKM4" s="33"/>
      <c r="PKN4" s="33"/>
      <c r="PKO4" s="33"/>
      <c r="PKP4" s="33"/>
      <c r="PKQ4" s="33"/>
      <c r="PKR4" s="33"/>
      <c r="PKS4" s="33"/>
      <c r="PKT4" s="33"/>
      <c r="PKU4" s="33"/>
      <c r="PKV4" s="33"/>
      <c r="PKW4" s="33"/>
      <c r="PKX4" s="33"/>
      <c r="PKY4" s="33"/>
      <c r="PKZ4" s="33"/>
      <c r="PLA4" s="33"/>
      <c r="PLB4" s="33"/>
      <c r="PLC4" s="33"/>
      <c r="PLD4" s="33"/>
      <c r="PLE4" s="33"/>
      <c r="PLF4" s="33"/>
      <c r="PLG4" s="33"/>
      <c r="PLH4" s="33"/>
      <c r="PLI4" s="33"/>
      <c r="PLJ4" s="33"/>
      <c r="PLK4" s="33"/>
      <c r="PLL4" s="33"/>
      <c r="PLM4" s="33"/>
      <c r="PLN4" s="33"/>
      <c r="PLO4" s="33"/>
      <c r="PLP4" s="33"/>
      <c r="PLQ4" s="33"/>
      <c r="PLR4" s="33"/>
      <c r="PLS4" s="33"/>
      <c r="PLT4" s="33"/>
      <c r="PLU4" s="33"/>
      <c r="PLV4" s="33"/>
      <c r="PLW4" s="33"/>
      <c r="PLX4" s="33"/>
      <c r="PLY4" s="33"/>
      <c r="PLZ4" s="33"/>
      <c r="PMA4" s="33"/>
      <c r="PMB4" s="33"/>
      <c r="PMC4" s="33"/>
      <c r="PMD4" s="33"/>
      <c r="PME4" s="33"/>
      <c r="PMF4" s="33"/>
      <c r="PMG4" s="33"/>
      <c r="PMH4" s="33"/>
      <c r="PMI4" s="33"/>
      <c r="PMJ4" s="33"/>
      <c r="PMK4" s="33"/>
      <c r="PML4" s="33"/>
      <c r="PMM4" s="33"/>
      <c r="PMN4" s="33"/>
      <c r="PMO4" s="33"/>
      <c r="PMP4" s="33"/>
      <c r="PMQ4" s="33"/>
      <c r="PMR4" s="33"/>
      <c r="PMS4" s="33"/>
      <c r="PMT4" s="33"/>
      <c r="PMU4" s="33"/>
      <c r="PMV4" s="33"/>
      <c r="PMW4" s="33"/>
      <c r="PMX4" s="33"/>
      <c r="PMY4" s="33"/>
      <c r="PMZ4" s="33"/>
      <c r="PNA4" s="33"/>
      <c r="PNB4" s="33"/>
      <c r="PNC4" s="33"/>
      <c r="PND4" s="33"/>
      <c r="PNE4" s="33"/>
      <c r="PNF4" s="33"/>
      <c r="PNG4" s="33"/>
      <c r="PNH4" s="33"/>
      <c r="PNI4" s="33"/>
      <c r="PNJ4" s="33"/>
      <c r="PNK4" s="33"/>
      <c r="PNL4" s="33"/>
      <c r="PNM4" s="33"/>
      <c r="PNN4" s="33"/>
      <c r="PNO4" s="33"/>
      <c r="PNP4" s="33"/>
      <c r="PNQ4" s="33"/>
      <c r="PNR4" s="33"/>
      <c r="PNS4" s="33"/>
      <c r="PNT4" s="33"/>
      <c r="PNU4" s="33"/>
      <c r="PNV4" s="33"/>
      <c r="PNW4" s="33"/>
      <c r="PNX4" s="33"/>
      <c r="PNY4" s="33"/>
      <c r="PNZ4" s="33"/>
      <c r="POA4" s="33"/>
      <c r="POB4" s="33"/>
      <c r="POC4" s="33"/>
      <c r="POD4" s="33"/>
      <c r="POE4" s="33"/>
      <c r="POF4" s="33"/>
      <c r="POG4" s="33"/>
      <c r="POH4" s="33"/>
      <c r="POI4" s="33"/>
      <c r="POJ4" s="33"/>
      <c r="POK4" s="33"/>
      <c r="POL4" s="33"/>
      <c r="POM4" s="33"/>
      <c r="PON4" s="33"/>
      <c r="POO4" s="33"/>
      <c r="POP4" s="33"/>
      <c r="POQ4" s="33"/>
      <c r="POR4" s="33"/>
      <c r="POS4" s="33"/>
      <c r="POT4" s="33"/>
      <c r="POU4" s="33"/>
      <c r="POV4" s="33"/>
      <c r="POW4" s="33"/>
      <c r="POX4" s="33"/>
      <c r="POY4" s="33"/>
      <c r="POZ4" s="33"/>
      <c r="PPA4" s="33"/>
      <c r="PPB4" s="33"/>
      <c r="PPC4" s="33"/>
      <c r="PPD4" s="33"/>
      <c r="PPE4" s="33"/>
      <c r="PPF4" s="33"/>
      <c r="PPG4" s="33"/>
      <c r="PPH4" s="33"/>
      <c r="PPI4" s="33"/>
      <c r="PPJ4" s="33"/>
      <c r="PPK4" s="33"/>
      <c r="PPL4" s="33"/>
      <c r="PPM4" s="33"/>
      <c r="PPN4" s="33"/>
      <c r="PPO4" s="33"/>
      <c r="PPP4" s="33"/>
      <c r="PPQ4" s="33"/>
      <c r="PPR4" s="33"/>
      <c r="PPS4" s="33"/>
      <c r="PPT4" s="33"/>
      <c r="PPU4" s="33"/>
      <c r="PPV4" s="33"/>
      <c r="PPW4" s="33"/>
      <c r="PPX4" s="33"/>
      <c r="PPY4" s="33"/>
      <c r="PPZ4" s="33"/>
      <c r="PQA4" s="33"/>
      <c r="PQB4" s="33"/>
      <c r="PQC4" s="33"/>
      <c r="PQD4" s="33"/>
      <c r="PQE4" s="33"/>
      <c r="PQF4" s="33"/>
      <c r="PQG4" s="33"/>
      <c r="PQH4" s="33"/>
      <c r="PQI4" s="33"/>
      <c r="PQJ4" s="33"/>
      <c r="PQK4" s="33"/>
      <c r="PQL4" s="33"/>
      <c r="PQM4" s="33"/>
      <c r="PQN4" s="33"/>
      <c r="PQO4" s="33"/>
      <c r="PQP4" s="33"/>
      <c r="PQQ4" s="33"/>
      <c r="PQR4" s="33"/>
      <c r="PQS4" s="33"/>
      <c r="PQT4" s="33"/>
      <c r="PQU4" s="33"/>
      <c r="PQV4" s="33"/>
      <c r="PQW4" s="33"/>
      <c r="PQX4" s="33"/>
      <c r="PQY4" s="33"/>
      <c r="PQZ4" s="33"/>
      <c r="PRA4" s="33"/>
      <c r="PRB4" s="33"/>
      <c r="PRC4" s="33"/>
      <c r="PRD4" s="33"/>
      <c r="PRE4" s="33"/>
      <c r="PRF4" s="33"/>
      <c r="PRG4" s="33"/>
      <c r="PRH4" s="33"/>
      <c r="PRI4" s="33"/>
      <c r="PRJ4" s="33"/>
      <c r="PRK4" s="33"/>
      <c r="PRL4" s="33"/>
      <c r="PRM4" s="33"/>
      <c r="PRN4" s="33"/>
      <c r="PRO4" s="33"/>
      <c r="PRP4" s="33"/>
      <c r="PRQ4" s="33"/>
      <c r="PRR4" s="33"/>
      <c r="PRS4" s="33"/>
      <c r="PRT4" s="33"/>
      <c r="PRU4" s="33"/>
      <c r="PRV4" s="33"/>
      <c r="PRW4" s="33"/>
      <c r="PRX4" s="33"/>
      <c r="PRY4" s="33"/>
      <c r="PRZ4" s="33"/>
      <c r="PSA4" s="33"/>
      <c r="PSB4" s="33"/>
      <c r="PSC4" s="33"/>
      <c r="PSD4" s="33"/>
      <c r="PSE4" s="33"/>
      <c r="PSF4" s="33"/>
      <c r="PSG4" s="33"/>
      <c r="PSH4" s="33"/>
      <c r="PSI4" s="33"/>
      <c r="PSJ4" s="33"/>
      <c r="PSK4" s="33"/>
      <c r="PSL4" s="33"/>
      <c r="PSM4" s="33"/>
      <c r="PSN4" s="33"/>
      <c r="PSO4" s="33"/>
      <c r="PSP4" s="33"/>
      <c r="PSQ4" s="33"/>
      <c r="PSR4" s="33"/>
      <c r="PSS4" s="33"/>
      <c r="PST4" s="33"/>
      <c r="PSU4" s="33"/>
      <c r="PSV4" s="33"/>
      <c r="PSW4" s="33"/>
      <c r="PSX4" s="33"/>
      <c r="PSY4" s="33"/>
      <c r="PSZ4" s="33"/>
      <c r="PTA4" s="33"/>
      <c r="PTB4" s="33"/>
      <c r="PTC4" s="33"/>
      <c r="PTD4" s="33"/>
      <c r="PTE4" s="33"/>
      <c r="PTF4" s="33"/>
      <c r="PTG4" s="33"/>
      <c r="PTH4" s="33"/>
      <c r="PTI4" s="33"/>
      <c r="PTJ4" s="33"/>
      <c r="PTK4" s="33"/>
      <c r="PTL4" s="33"/>
      <c r="PTM4" s="33"/>
      <c r="PTN4" s="33"/>
      <c r="PTO4" s="33"/>
      <c r="PTP4" s="33"/>
      <c r="PTQ4" s="33"/>
      <c r="PTR4" s="33"/>
      <c r="PTS4" s="33"/>
      <c r="PTT4" s="33"/>
      <c r="PTU4" s="33"/>
      <c r="PTV4" s="33"/>
      <c r="PTW4" s="33"/>
      <c r="PTX4" s="33"/>
      <c r="PTY4" s="33"/>
      <c r="PTZ4" s="33"/>
      <c r="PUA4" s="33"/>
      <c r="PUB4" s="33"/>
      <c r="PUC4" s="33"/>
      <c r="PUD4" s="33"/>
      <c r="PUE4" s="33"/>
      <c r="PUF4" s="33"/>
      <c r="PUG4" s="33"/>
      <c r="PUH4" s="33"/>
      <c r="PUI4" s="33"/>
      <c r="PUJ4" s="33"/>
      <c r="PUK4" s="33"/>
      <c r="PUL4" s="33"/>
      <c r="PUM4" s="33"/>
      <c r="PUN4" s="33"/>
      <c r="PUO4" s="33"/>
      <c r="PUP4" s="33"/>
      <c r="PUQ4" s="33"/>
      <c r="PUR4" s="33"/>
      <c r="PUS4" s="33"/>
      <c r="PUT4" s="33"/>
      <c r="PUU4" s="33"/>
      <c r="PUV4" s="33"/>
      <c r="PUW4" s="33"/>
      <c r="PUX4" s="33"/>
      <c r="PUY4" s="33"/>
      <c r="PUZ4" s="33"/>
      <c r="PVA4" s="33"/>
      <c r="PVB4" s="33"/>
      <c r="PVC4" s="33"/>
      <c r="PVD4" s="33"/>
      <c r="PVE4" s="33"/>
      <c r="PVF4" s="33"/>
      <c r="PVG4" s="33"/>
      <c r="PVH4" s="33"/>
      <c r="PVI4" s="33"/>
      <c r="PVJ4" s="33"/>
      <c r="PVK4" s="33"/>
      <c r="PVL4" s="33"/>
      <c r="PVM4" s="33"/>
      <c r="PVN4" s="33"/>
      <c r="PVO4" s="33"/>
      <c r="PVP4" s="33"/>
      <c r="PVQ4" s="33"/>
      <c r="PVR4" s="33"/>
      <c r="PVS4" s="33"/>
      <c r="PVT4" s="33"/>
      <c r="PVU4" s="33"/>
      <c r="PVV4" s="33"/>
      <c r="PVW4" s="33"/>
      <c r="PVX4" s="33"/>
      <c r="PVY4" s="33"/>
      <c r="PVZ4" s="33"/>
      <c r="PWA4" s="33"/>
      <c r="PWB4" s="33"/>
      <c r="PWC4" s="33"/>
      <c r="PWD4" s="33"/>
      <c r="PWE4" s="33"/>
      <c r="PWF4" s="33"/>
      <c r="PWG4" s="33"/>
      <c r="PWH4" s="33"/>
      <c r="PWI4" s="33"/>
      <c r="PWJ4" s="33"/>
      <c r="PWK4" s="33"/>
      <c r="PWL4" s="33"/>
      <c r="PWM4" s="33"/>
      <c r="PWN4" s="33"/>
      <c r="PWO4" s="33"/>
      <c r="PWP4" s="33"/>
      <c r="PWQ4" s="33"/>
      <c r="PWR4" s="33"/>
      <c r="PWS4" s="33"/>
      <c r="PWT4" s="33"/>
      <c r="PWU4" s="33"/>
      <c r="PWV4" s="33"/>
      <c r="PWW4" s="33"/>
      <c r="PWX4" s="33"/>
      <c r="PWY4" s="33"/>
      <c r="PWZ4" s="33"/>
      <c r="PXA4" s="33"/>
      <c r="PXB4" s="33"/>
      <c r="PXC4" s="33"/>
      <c r="PXD4" s="33"/>
      <c r="PXE4" s="33"/>
      <c r="PXF4" s="33"/>
      <c r="PXG4" s="33"/>
      <c r="PXH4" s="33"/>
      <c r="PXI4" s="33"/>
      <c r="PXJ4" s="33"/>
      <c r="PXK4" s="33"/>
      <c r="PXL4" s="33"/>
      <c r="PXM4" s="33"/>
      <c r="PXN4" s="33"/>
      <c r="PXO4" s="33"/>
      <c r="PXP4" s="33"/>
      <c r="PXQ4" s="33"/>
      <c r="PXR4" s="33"/>
      <c r="PXS4" s="33"/>
      <c r="PXT4" s="33"/>
      <c r="PXU4" s="33"/>
      <c r="PXV4" s="33"/>
      <c r="PXW4" s="33"/>
      <c r="PXX4" s="33"/>
      <c r="PXY4" s="33"/>
      <c r="PXZ4" s="33"/>
      <c r="PYA4" s="33"/>
      <c r="PYB4" s="33"/>
      <c r="PYC4" s="33"/>
      <c r="PYD4" s="33"/>
      <c r="PYE4" s="33"/>
      <c r="PYF4" s="33"/>
      <c r="PYG4" s="33"/>
      <c r="PYH4" s="33"/>
      <c r="PYI4" s="33"/>
      <c r="PYJ4" s="33"/>
      <c r="PYK4" s="33"/>
      <c r="PYL4" s="33"/>
      <c r="PYM4" s="33"/>
      <c r="PYN4" s="33"/>
      <c r="PYO4" s="33"/>
      <c r="PYP4" s="33"/>
      <c r="PYQ4" s="33"/>
      <c r="PYR4" s="33"/>
      <c r="PYS4" s="33"/>
      <c r="PYT4" s="33"/>
      <c r="PYU4" s="33"/>
      <c r="PYV4" s="33"/>
      <c r="PYW4" s="33"/>
      <c r="PYX4" s="33"/>
      <c r="PYY4" s="33"/>
      <c r="PYZ4" s="33"/>
      <c r="PZA4" s="33"/>
      <c r="PZB4" s="33"/>
      <c r="PZC4" s="33"/>
      <c r="PZD4" s="33"/>
      <c r="PZE4" s="33"/>
      <c r="PZF4" s="33"/>
      <c r="PZG4" s="33"/>
      <c r="PZH4" s="33"/>
      <c r="PZI4" s="33"/>
      <c r="PZJ4" s="33"/>
      <c r="PZK4" s="33"/>
      <c r="PZL4" s="33"/>
      <c r="PZM4" s="33"/>
      <c r="PZN4" s="33"/>
      <c r="PZO4" s="33"/>
      <c r="PZP4" s="33"/>
      <c r="PZQ4" s="33"/>
      <c r="PZR4" s="33"/>
      <c r="PZS4" s="33"/>
      <c r="PZT4" s="33"/>
      <c r="PZU4" s="33"/>
      <c r="PZV4" s="33"/>
      <c r="PZW4" s="33"/>
      <c r="PZX4" s="33"/>
      <c r="PZY4" s="33"/>
      <c r="PZZ4" s="33"/>
      <c r="QAA4" s="33"/>
      <c r="QAB4" s="33"/>
      <c r="QAC4" s="33"/>
      <c r="QAD4" s="33"/>
      <c r="QAE4" s="33"/>
      <c r="QAF4" s="33"/>
      <c r="QAG4" s="33"/>
      <c r="QAH4" s="33"/>
      <c r="QAI4" s="33"/>
      <c r="QAJ4" s="33"/>
      <c r="QAK4" s="33"/>
      <c r="QAL4" s="33"/>
      <c r="QAM4" s="33"/>
      <c r="QAN4" s="33"/>
      <c r="QAO4" s="33"/>
      <c r="QAP4" s="33"/>
      <c r="QAQ4" s="33"/>
      <c r="QAR4" s="33"/>
      <c r="QAS4" s="33"/>
      <c r="QAT4" s="33"/>
      <c r="QAU4" s="33"/>
      <c r="QAV4" s="33"/>
      <c r="QAW4" s="33"/>
      <c r="QAX4" s="33"/>
      <c r="QAY4" s="33"/>
      <c r="QAZ4" s="33"/>
      <c r="QBA4" s="33"/>
      <c r="QBB4" s="33"/>
      <c r="QBC4" s="33"/>
      <c r="QBD4" s="33"/>
      <c r="QBE4" s="33"/>
      <c r="QBF4" s="33"/>
      <c r="QBG4" s="33"/>
      <c r="QBH4" s="33"/>
      <c r="QBI4" s="33"/>
      <c r="QBJ4" s="33"/>
      <c r="QBK4" s="33"/>
      <c r="QBL4" s="33"/>
      <c r="QBM4" s="33"/>
      <c r="QBN4" s="33"/>
      <c r="QBO4" s="33"/>
      <c r="QBP4" s="33"/>
      <c r="QBQ4" s="33"/>
      <c r="QBR4" s="33"/>
      <c r="QBS4" s="33"/>
      <c r="QBT4" s="33"/>
      <c r="QBU4" s="33"/>
      <c r="QBV4" s="33"/>
      <c r="QBW4" s="33"/>
      <c r="QBX4" s="33"/>
      <c r="QBY4" s="33"/>
      <c r="QBZ4" s="33"/>
      <c r="QCA4" s="33"/>
      <c r="QCB4" s="33"/>
      <c r="QCC4" s="33"/>
      <c r="QCD4" s="33"/>
      <c r="QCE4" s="33"/>
      <c r="QCF4" s="33"/>
      <c r="QCG4" s="33"/>
      <c r="QCH4" s="33"/>
      <c r="QCI4" s="33"/>
      <c r="QCJ4" s="33"/>
      <c r="QCK4" s="33"/>
      <c r="QCL4" s="33"/>
      <c r="QCM4" s="33"/>
      <c r="QCN4" s="33"/>
      <c r="QCO4" s="33"/>
      <c r="QCP4" s="33"/>
      <c r="QCQ4" s="33"/>
      <c r="QCR4" s="33"/>
      <c r="QCS4" s="33"/>
      <c r="QCT4" s="33"/>
      <c r="QCU4" s="33"/>
      <c r="QCV4" s="33"/>
      <c r="QCW4" s="33"/>
      <c r="QCX4" s="33"/>
      <c r="QCY4" s="33"/>
      <c r="QCZ4" s="33"/>
      <c r="QDA4" s="33"/>
      <c r="QDB4" s="33"/>
      <c r="QDC4" s="33"/>
      <c r="QDD4" s="33"/>
      <c r="QDE4" s="33"/>
      <c r="QDF4" s="33"/>
      <c r="QDG4" s="33"/>
      <c r="QDH4" s="33"/>
      <c r="QDI4" s="33"/>
      <c r="QDJ4" s="33"/>
      <c r="QDK4" s="33"/>
      <c r="QDL4" s="33"/>
      <c r="QDM4" s="33"/>
      <c r="QDN4" s="33"/>
      <c r="QDO4" s="33"/>
      <c r="QDP4" s="33"/>
      <c r="QDQ4" s="33"/>
      <c r="QDR4" s="33"/>
      <c r="QDS4" s="33"/>
      <c r="QDT4" s="33"/>
      <c r="QDU4" s="33"/>
      <c r="QDV4" s="33"/>
      <c r="QDW4" s="33"/>
      <c r="QDX4" s="33"/>
      <c r="QDY4" s="33"/>
      <c r="QDZ4" s="33"/>
      <c r="QEA4" s="33"/>
      <c r="QEB4" s="33"/>
      <c r="QEC4" s="33"/>
      <c r="QED4" s="33"/>
      <c r="QEE4" s="33"/>
      <c r="QEF4" s="33"/>
      <c r="QEG4" s="33"/>
      <c r="QEH4" s="33"/>
      <c r="QEI4" s="33"/>
      <c r="QEJ4" s="33"/>
      <c r="QEK4" s="33"/>
      <c r="QEL4" s="33"/>
      <c r="QEM4" s="33"/>
      <c r="QEN4" s="33"/>
      <c r="QEO4" s="33"/>
      <c r="QEP4" s="33"/>
      <c r="QEQ4" s="33"/>
      <c r="QER4" s="33"/>
      <c r="QES4" s="33"/>
      <c r="QET4" s="33"/>
      <c r="QEU4" s="33"/>
      <c r="QEV4" s="33"/>
      <c r="QEW4" s="33"/>
      <c r="QEX4" s="33"/>
      <c r="QEY4" s="33"/>
      <c r="QEZ4" s="33"/>
      <c r="QFA4" s="33"/>
      <c r="QFB4" s="33"/>
      <c r="QFC4" s="33"/>
      <c r="QFD4" s="33"/>
      <c r="QFE4" s="33"/>
      <c r="QFF4" s="33"/>
      <c r="QFG4" s="33"/>
      <c r="QFH4" s="33"/>
      <c r="QFI4" s="33"/>
      <c r="QFJ4" s="33"/>
      <c r="QFK4" s="33"/>
      <c r="QFL4" s="33"/>
      <c r="QFM4" s="33"/>
      <c r="QFN4" s="33"/>
      <c r="QFO4" s="33"/>
      <c r="QFP4" s="33"/>
      <c r="QFQ4" s="33"/>
      <c r="QFR4" s="33"/>
      <c r="QFS4" s="33"/>
      <c r="QFT4" s="33"/>
      <c r="QFU4" s="33"/>
      <c r="QFV4" s="33"/>
      <c r="QFW4" s="33"/>
      <c r="QFX4" s="33"/>
      <c r="QFY4" s="33"/>
      <c r="QFZ4" s="33"/>
      <c r="QGA4" s="33"/>
      <c r="QGB4" s="33"/>
      <c r="QGC4" s="33"/>
      <c r="QGD4" s="33"/>
      <c r="QGE4" s="33"/>
      <c r="QGF4" s="33"/>
      <c r="QGG4" s="33"/>
      <c r="QGH4" s="33"/>
      <c r="QGI4" s="33"/>
      <c r="QGJ4" s="33"/>
      <c r="QGK4" s="33"/>
      <c r="QGL4" s="33"/>
      <c r="QGM4" s="33"/>
      <c r="QGN4" s="33"/>
      <c r="QGO4" s="33"/>
      <c r="QGP4" s="33"/>
      <c r="QGQ4" s="33"/>
      <c r="QGR4" s="33"/>
      <c r="QGS4" s="33"/>
      <c r="QGT4" s="33"/>
      <c r="QGU4" s="33"/>
      <c r="QGV4" s="33"/>
      <c r="QGW4" s="33"/>
      <c r="QGX4" s="33"/>
      <c r="QGY4" s="33"/>
      <c r="QGZ4" s="33"/>
      <c r="QHA4" s="33"/>
      <c r="QHB4" s="33"/>
      <c r="QHC4" s="33"/>
      <c r="QHD4" s="33"/>
      <c r="QHE4" s="33"/>
      <c r="QHF4" s="33"/>
      <c r="QHG4" s="33"/>
      <c r="QHH4" s="33"/>
      <c r="QHI4" s="33"/>
      <c r="QHJ4" s="33"/>
      <c r="QHK4" s="33"/>
      <c r="QHL4" s="33"/>
      <c r="QHM4" s="33"/>
      <c r="QHN4" s="33"/>
      <c r="QHO4" s="33"/>
      <c r="QHP4" s="33"/>
      <c r="QHQ4" s="33"/>
      <c r="QHR4" s="33"/>
      <c r="QHS4" s="33"/>
      <c r="QHT4" s="33"/>
      <c r="QHU4" s="33"/>
      <c r="QHV4" s="33"/>
      <c r="QHW4" s="33"/>
      <c r="QHX4" s="33"/>
      <c r="QHY4" s="33"/>
      <c r="QHZ4" s="33"/>
      <c r="QIA4" s="33"/>
      <c r="QIB4" s="33"/>
      <c r="QIC4" s="33"/>
      <c r="QID4" s="33"/>
      <c r="QIE4" s="33"/>
      <c r="QIF4" s="33"/>
      <c r="QIG4" s="33"/>
      <c r="QIH4" s="33"/>
      <c r="QII4" s="33"/>
      <c r="QIJ4" s="33"/>
      <c r="QIK4" s="33"/>
      <c r="QIL4" s="33"/>
      <c r="QIM4" s="33"/>
      <c r="QIN4" s="33"/>
      <c r="QIO4" s="33"/>
      <c r="QIP4" s="33"/>
      <c r="QIQ4" s="33"/>
      <c r="QIR4" s="33"/>
      <c r="QIS4" s="33"/>
      <c r="QIT4" s="33"/>
      <c r="QIU4" s="33"/>
      <c r="QIV4" s="33"/>
      <c r="QIW4" s="33"/>
      <c r="QIX4" s="33"/>
      <c r="QIY4" s="33"/>
      <c r="QIZ4" s="33"/>
      <c r="QJA4" s="33"/>
      <c r="QJB4" s="33"/>
      <c r="QJC4" s="33"/>
      <c r="QJD4" s="33"/>
      <c r="QJE4" s="33"/>
      <c r="QJF4" s="33"/>
      <c r="QJG4" s="33"/>
      <c r="QJH4" s="33"/>
      <c r="QJI4" s="33"/>
      <c r="QJJ4" s="33"/>
      <c r="QJK4" s="33"/>
      <c r="QJL4" s="33"/>
      <c r="QJM4" s="33"/>
      <c r="QJN4" s="33"/>
      <c r="QJO4" s="33"/>
      <c r="QJP4" s="33"/>
      <c r="QJQ4" s="33"/>
      <c r="QJR4" s="33"/>
      <c r="QJS4" s="33"/>
      <c r="QJT4" s="33"/>
      <c r="QJU4" s="33"/>
      <c r="QJV4" s="33"/>
      <c r="QJW4" s="33"/>
      <c r="QJX4" s="33"/>
      <c r="QJY4" s="33"/>
      <c r="QJZ4" s="33"/>
      <c r="QKA4" s="33"/>
      <c r="QKB4" s="33"/>
      <c r="QKC4" s="33"/>
      <c r="QKD4" s="33"/>
      <c r="QKE4" s="33"/>
      <c r="QKF4" s="33"/>
      <c r="QKG4" s="33"/>
      <c r="QKH4" s="33"/>
      <c r="QKI4" s="33"/>
      <c r="QKJ4" s="33"/>
      <c r="QKK4" s="33"/>
      <c r="QKL4" s="33"/>
      <c r="QKM4" s="33"/>
      <c r="QKN4" s="33"/>
      <c r="QKO4" s="33"/>
      <c r="QKP4" s="33"/>
      <c r="QKQ4" s="33"/>
      <c r="QKR4" s="33"/>
      <c r="QKS4" s="33"/>
      <c r="QKT4" s="33"/>
      <c r="QKU4" s="33"/>
      <c r="QKV4" s="33"/>
      <c r="QKW4" s="33"/>
      <c r="QKX4" s="33"/>
      <c r="QKY4" s="33"/>
      <c r="QKZ4" s="33"/>
      <c r="QLA4" s="33"/>
      <c r="QLB4" s="33"/>
      <c r="QLC4" s="33"/>
      <c r="QLD4" s="33"/>
      <c r="QLE4" s="33"/>
      <c r="QLF4" s="33"/>
      <c r="QLG4" s="33"/>
      <c r="QLH4" s="33"/>
      <c r="QLI4" s="33"/>
      <c r="QLJ4" s="33"/>
      <c r="QLK4" s="33"/>
      <c r="QLL4" s="33"/>
      <c r="QLM4" s="33"/>
      <c r="QLN4" s="33"/>
      <c r="QLO4" s="33"/>
      <c r="QLP4" s="33"/>
      <c r="QLQ4" s="33"/>
      <c r="QLR4" s="33"/>
      <c r="QLS4" s="33"/>
      <c r="QLT4" s="33"/>
      <c r="QLU4" s="33"/>
      <c r="QLV4" s="33"/>
      <c r="QLW4" s="33"/>
      <c r="QLX4" s="33"/>
      <c r="QLY4" s="33"/>
      <c r="QLZ4" s="33"/>
      <c r="QMA4" s="33"/>
      <c r="QMB4" s="33"/>
      <c r="QMC4" s="33"/>
      <c r="QMD4" s="33"/>
      <c r="QME4" s="33"/>
      <c r="QMF4" s="33"/>
      <c r="QMG4" s="33"/>
      <c r="QMH4" s="33"/>
      <c r="QMI4" s="33"/>
      <c r="QMJ4" s="33"/>
      <c r="QMK4" s="33"/>
      <c r="QML4" s="33"/>
      <c r="QMM4" s="33"/>
      <c r="QMN4" s="33"/>
      <c r="QMO4" s="33"/>
      <c r="QMP4" s="33"/>
      <c r="QMQ4" s="33"/>
      <c r="QMR4" s="33"/>
      <c r="QMS4" s="33"/>
      <c r="QMT4" s="33"/>
      <c r="QMU4" s="33"/>
      <c r="QMV4" s="33"/>
      <c r="QMW4" s="33"/>
      <c r="QMX4" s="33"/>
      <c r="QMY4" s="33"/>
      <c r="QMZ4" s="33"/>
      <c r="QNA4" s="33"/>
      <c r="QNB4" s="33"/>
      <c r="QNC4" s="33"/>
      <c r="QND4" s="33"/>
      <c r="QNE4" s="33"/>
      <c r="QNF4" s="33"/>
      <c r="QNG4" s="33"/>
      <c r="QNH4" s="33"/>
      <c r="QNI4" s="33"/>
      <c r="QNJ4" s="33"/>
      <c r="QNK4" s="33"/>
      <c r="QNL4" s="33"/>
      <c r="QNM4" s="33"/>
      <c r="QNN4" s="33"/>
      <c r="QNO4" s="33"/>
      <c r="QNP4" s="33"/>
      <c r="QNQ4" s="33"/>
      <c r="QNR4" s="33"/>
      <c r="QNS4" s="33"/>
      <c r="QNT4" s="33"/>
      <c r="QNU4" s="33"/>
      <c r="QNV4" s="33"/>
      <c r="QNW4" s="33"/>
      <c r="QNX4" s="33"/>
      <c r="QNY4" s="33"/>
      <c r="QNZ4" s="33"/>
      <c r="QOA4" s="33"/>
      <c r="QOB4" s="33"/>
      <c r="QOC4" s="33"/>
      <c r="QOD4" s="33"/>
      <c r="QOE4" s="33"/>
      <c r="QOF4" s="33"/>
      <c r="QOG4" s="33"/>
      <c r="QOH4" s="33"/>
      <c r="QOI4" s="33"/>
      <c r="QOJ4" s="33"/>
      <c r="QOK4" s="33"/>
      <c r="QOL4" s="33"/>
      <c r="QOM4" s="33"/>
      <c r="QON4" s="33"/>
      <c r="QOO4" s="33"/>
      <c r="QOP4" s="33"/>
      <c r="QOQ4" s="33"/>
      <c r="QOR4" s="33"/>
      <c r="QOS4" s="33"/>
      <c r="QOT4" s="33"/>
      <c r="QOU4" s="33"/>
      <c r="QOV4" s="33"/>
      <c r="QOW4" s="33"/>
      <c r="QOX4" s="33"/>
      <c r="QOY4" s="33"/>
      <c r="QOZ4" s="33"/>
      <c r="QPA4" s="33"/>
      <c r="QPB4" s="33"/>
      <c r="QPC4" s="33"/>
      <c r="QPD4" s="33"/>
      <c r="QPE4" s="33"/>
      <c r="QPF4" s="33"/>
      <c r="QPG4" s="33"/>
      <c r="QPH4" s="33"/>
      <c r="QPI4" s="33"/>
      <c r="QPJ4" s="33"/>
      <c r="QPK4" s="33"/>
      <c r="QPL4" s="33"/>
      <c r="QPM4" s="33"/>
      <c r="QPN4" s="33"/>
      <c r="QPO4" s="33"/>
      <c r="QPP4" s="33"/>
      <c r="QPQ4" s="33"/>
      <c r="QPR4" s="33"/>
      <c r="QPS4" s="33"/>
      <c r="QPT4" s="33"/>
      <c r="QPU4" s="33"/>
      <c r="QPV4" s="33"/>
      <c r="QPW4" s="33"/>
      <c r="QPX4" s="33"/>
      <c r="QPY4" s="33"/>
      <c r="QPZ4" s="33"/>
      <c r="QQA4" s="33"/>
      <c r="QQB4" s="33"/>
      <c r="QQC4" s="33"/>
      <c r="QQD4" s="33"/>
      <c r="QQE4" s="33"/>
      <c r="QQF4" s="33"/>
      <c r="QQG4" s="33"/>
      <c r="QQH4" s="33"/>
      <c r="QQI4" s="33"/>
      <c r="QQJ4" s="33"/>
      <c r="QQK4" s="33"/>
      <c r="QQL4" s="33"/>
      <c r="QQM4" s="33"/>
      <c r="QQN4" s="33"/>
      <c r="QQO4" s="33"/>
      <c r="QQP4" s="33"/>
      <c r="QQQ4" s="33"/>
      <c r="QQR4" s="33"/>
      <c r="QQS4" s="33"/>
      <c r="QQT4" s="33"/>
      <c r="QQU4" s="33"/>
      <c r="QQV4" s="33"/>
      <c r="QQW4" s="33"/>
      <c r="QQX4" s="33"/>
      <c r="QQY4" s="33"/>
      <c r="QQZ4" s="33"/>
      <c r="QRA4" s="33"/>
      <c r="QRB4" s="33"/>
      <c r="QRC4" s="33"/>
      <c r="QRD4" s="33"/>
      <c r="QRE4" s="33"/>
      <c r="QRF4" s="33"/>
      <c r="QRG4" s="33"/>
      <c r="QRH4" s="33"/>
      <c r="QRI4" s="33"/>
      <c r="QRJ4" s="33"/>
      <c r="QRK4" s="33"/>
      <c r="QRL4" s="33"/>
      <c r="QRM4" s="33"/>
      <c r="QRN4" s="33"/>
      <c r="QRO4" s="33"/>
      <c r="QRP4" s="33"/>
      <c r="QRQ4" s="33"/>
      <c r="QRR4" s="33"/>
      <c r="QRS4" s="33"/>
      <c r="QRT4" s="33"/>
      <c r="QRU4" s="33"/>
      <c r="QRV4" s="33"/>
      <c r="QRW4" s="33"/>
      <c r="QRX4" s="33"/>
      <c r="QRY4" s="33"/>
      <c r="QRZ4" s="33"/>
      <c r="QSA4" s="33"/>
      <c r="QSB4" s="33"/>
      <c r="QSC4" s="33"/>
      <c r="QSD4" s="33"/>
      <c r="QSE4" s="33"/>
      <c r="QSF4" s="33"/>
      <c r="QSG4" s="33"/>
      <c r="QSH4" s="33"/>
      <c r="QSI4" s="33"/>
      <c r="QSJ4" s="33"/>
      <c r="QSK4" s="33"/>
      <c r="QSL4" s="33"/>
      <c r="QSM4" s="33"/>
      <c r="QSN4" s="33"/>
      <c r="QSO4" s="33"/>
      <c r="QSP4" s="33"/>
      <c r="QSQ4" s="33"/>
      <c r="QSR4" s="33"/>
      <c r="QSS4" s="33"/>
      <c r="QST4" s="33"/>
      <c r="QSU4" s="33"/>
      <c r="QSV4" s="33"/>
      <c r="QSW4" s="33"/>
      <c r="QSX4" s="33"/>
      <c r="QSY4" s="33"/>
      <c r="QSZ4" s="33"/>
      <c r="QTA4" s="33"/>
      <c r="QTB4" s="33"/>
      <c r="QTC4" s="33"/>
      <c r="QTD4" s="33"/>
      <c r="QTE4" s="33"/>
      <c r="QTF4" s="33"/>
      <c r="QTG4" s="33"/>
      <c r="QTH4" s="33"/>
      <c r="QTI4" s="33"/>
      <c r="QTJ4" s="33"/>
      <c r="QTK4" s="33"/>
      <c r="QTL4" s="33"/>
      <c r="QTM4" s="33"/>
      <c r="QTN4" s="33"/>
      <c r="QTO4" s="33"/>
      <c r="QTP4" s="33"/>
      <c r="QTQ4" s="33"/>
      <c r="QTR4" s="33"/>
      <c r="QTS4" s="33"/>
      <c r="QTT4" s="33"/>
      <c r="QTU4" s="33"/>
      <c r="QTV4" s="33"/>
      <c r="QTW4" s="33"/>
      <c r="QTX4" s="33"/>
      <c r="QTY4" s="33"/>
      <c r="QTZ4" s="33"/>
      <c r="QUA4" s="33"/>
      <c r="QUB4" s="33"/>
      <c r="QUC4" s="33"/>
      <c r="QUD4" s="33"/>
      <c r="QUE4" s="33"/>
      <c r="QUF4" s="33"/>
      <c r="QUG4" s="33"/>
      <c r="QUH4" s="33"/>
      <c r="QUI4" s="33"/>
      <c r="QUJ4" s="33"/>
      <c r="QUK4" s="33"/>
      <c r="QUL4" s="33"/>
      <c r="QUM4" s="33"/>
      <c r="QUN4" s="33"/>
      <c r="QUO4" s="33"/>
      <c r="QUP4" s="33"/>
      <c r="QUQ4" s="33"/>
      <c r="QUR4" s="33"/>
      <c r="QUS4" s="33"/>
      <c r="QUT4" s="33"/>
      <c r="QUU4" s="33"/>
      <c r="QUV4" s="33"/>
      <c r="QUW4" s="33"/>
      <c r="QUX4" s="33"/>
      <c r="QUY4" s="33"/>
      <c r="QUZ4" s="33"/>
      <c r="QVA4" s="33"/>
      <c r="QVB4" s="33"/>
      <c r="QVC4" s="33"/>
      <c r="QVD4" s="33"/>
      <c r="QVE4" s="33"/>
      <c r="QVF4" s="33"/>
      <c r="QVG4" s="33"/>
      <c r="QVH4" s="33"/>
      <c r="QVI4" s="33"/>
      <c r="QVJ4" s="33"/>
      <c r="QVK4" s="33"/>
      <c r="QVL4" s="33"/>
      <c r="QVM4" s="33"/>
      <c r="QVN4" s="33"/>
      <c r="QVO4" s="33"/>
      <c r="QVP4" s="33"/>
      <c r="QVQ4" s="33"/>
      <c r="QVR4" s="33"/>
      <c r="QVS4" s="33"/>
      <c r="QVT4" s="33"/>
      <c r="QVU4" s="33"/>
      <c r="QVV4" s="33"/>
      <c r="QVW4" s="33"/>
      <c r="QVX4" s="33"/>
      <c r="QVY4" s="33"/>
      <c r="QVZ4" s="33"/>
      <c r="QWA4" s="33"/>
      <c r="QWB4" s="33"/>
      <c r="QWC4" s="33"/>
      <c r="QWD4" s="33"/>
      <c r="QWE4" s="33"/>
      <c r="QWF4" s="33"/>
      <c r="QWG4" s="33"/>
      <c r="QWH4" s="33"/>
      <c r="QWI4" s="33"/>
      <c r="QWJ4" s="33"/>
      <c r="QWK4" s="33"/>
      <c r="QWL4" s="33"/>
      <c r="QWM4" s="33"/>
      <c r="QWN4" s="33"/>
      <c r="QWO4" s="33"/>
      <c r="QWP4" s="33"/>
      <c r="QWQ4" s="33"/>
      <c r="QWR4" s="33"/>
      <c r="QWS4" s="33"/>
      <c r="QWT4" s="33"/>
      <c r="QWU4" s="33"/>
      <c r="QWV4" s="33"/>
      <c r="QWW4" s="33"/>
      <c r="QWX4" s="33"/>
      <c r="QWY4" s="33"/>
      <c r="QWZ4" s="33"/>
      <c r="QXA4" s="33"/>
      <c r="QXB4" s="33"/>
      <c r="QXC4" s="33"/>
      <c r="QXD4" s="33"/>
      <c r="QXE4" s="33"/>
      <c r="QXF4" s="33"/>
      <c r="QXG4" s="33"/>
      <c r="QXH4" s="33"/>
      <c r="QXI4" s="33"/>
      <c r="QXJ4" s="33"/>
      <c r="QXK4" s="33"/>
      <c r="QXL4" s="33"/>
      <c r="QXM4" s="33"/>
      <c r="QXN4" s="33"/>
      <c r="QXO4" s="33"/>
      <c r="QXP4" s="33"/>
      <c r="QXQ4" s="33"/>
      <c r="QXR4" s="33"/>
      <c r="QXS4" s="33"/>
      <c r="QXT4" s="33"/>
      <c r="QXU4" s="33"/>
      <c r="QXV4" s="33"/>
      <c r="QXW4" s="33"/>
      <c r="QXX4" s="33"/>
      <c r="QXY4" s="33"/>
      <c r="QXZ4" s="33"/>
      <c r="QYA4" s="33"/>
      <c r="QYB4" s="33"/>
      <c r="QYC4" s="33"/>
      <c r="QYD4" s="33"/>
      <c r="QYE4" s="33"/>
      <c r="QYF4" s="33"/>
      <c r="QYG4" s="33"/>
      <c r="QYH4" s="33"/>
      <c r="QYI4" s="33"/>
      <c r="QYJ4" s="33"/>
      <c r="QYK4" s="33"/>
      <c r="QYL4" s="33"/>
      <c r="QYM4" s="33"/>
      <c r="QYN4" s="33"/>
      <c r="QYO4" s="33"/>
      <c r="QYP4" s="33"/>
      <c r="QYQ4" s="33"/>
      <c r="QYR4" s="33"/>
      <c r="QYS4" s="33"/>
      <c r="QYT4" s="33"/>
      <c r="QYU4" s="33"/>
      <c r="QYV4" s="33"/>
      <c r="QYW4" s="33"/>
      <c r="QYX4" s="33"/>
      <c r="QYY4" s="33"/>
      <c r="QYZ4" s="33"/>
      <c r="QZA4" s="33"/>
      <c r="QZB4" s="33"/>
      <c r="QZC4" s="33"/>
      <c r="QZD4" s="33"/>
      <c r="QZE4" s="33"/>
      <c r="QZF4" s="33"/>
      <c r="QZG4" s="33"/>
      <c r="QZH4" s="33"/>
      <c r="QZI4" s="33"/>
      <c r="QZJ4" s="33"/>
      <c r="QZK4" s="33"/>
      <c r="QZL4" s="33"/>
      <c r="QZM4" s="33"/>
      <c r="QZN4" s="33"/>
      <c r="QZO4" s="33"/>
      <c r="QZP4" s="33"/>
      <c r="QZQ4" s="33"/>
      <c r="QZR4" s="33"/>
      <c r="QZS4" s="33"/>
      <c r="QZT4" s="33"/>
      <c r="QZU4" s="33"/>
      <c r="QZV4" s="33"/>
      <c r="QZW4" s="33"/>
      <c r="QZX4" s="33"/>
      <c r="QZY4" s="33"/>
      <c r="QZZ4" s="33"/>
      <c r="RAA4" s="33"/>
      <c r="RAB4" s="33"/>
      <c r="RAC4" s="33"/>
      <c r="RAD4" s="33"/>
      <c r="RAE4" s="33"/>
      <c r="RAF4" s="33"/>
      <c r="RAG4" s="33"/>
      <c r="RAH4" s="33"/>
      <c r="RAI4" s="33"/>
      <c r="RAJ4" s="33"/>
      <c r="RAK4" s="33"/>
      <c r="RAL4" s="33"/>
      <c r="RAM4" s="33"/>
      <c r="RAN4" s="33"/>
      <c r="RAO4" s="33"/>
      <c r="RAP4" s="33"/>
      <c r="RAQ4" s="33"/>
      <c r="RAR4" s="33"/>
      <c r="RAS4" s="33"/>
      <c r="RAT4" s="33"/>
      <c r="RAU4" s="33"/>
      <c r="RAV4" s="33"/>
      <c r="RAW4" s="33"/>
      <c r="RAX4" s="33"/>
      <c r="RAY4" s="33"/>
      <c r="RAZ4" s="33"/>
      <c r="RBA4" s="33"/>
      <c r="RBB4" s="33"/>
      <c r="RBC4" s="33"/>
      <c r="RBD4" s="33"/>
      <c r="RBE4" s="33"/>
      <c r="RBF4" s="33"/>
      <c r="RBG4" s="33"/>
      <c r="RBH4" s="33"/>
      <c r="RBI4" s="33"/>
      <c r="RBJ4" s="33"/>
      <c r="RBK4" s="33"/>
      <c r="RBL4" s="33"/>
      <c r="RBM4" s="33"/>
      <c r="RBN4" s="33"/>
      <c r="RBO4" s="33"/>
      <c r="RBP4" s="33"/>
      <c r="RBQ4" s="33"/>
      <c r="RBR4" s="33"/>
      <c r="RBS4" s="33"/>
      <c r="RBT4" s="33"/>
      <c r="RBU4" s="33"/>
      <c r="RBV4" s="33"/>
      <c r="RBW4" s="33"/>
      <c r="RBX4" s="33"/>
      <c r="RBY4" s="33"/>
      <c r="RBZ4" s="33"/>
      <c r="RCA4" s="33"/>
      <c r="RCB4" s="33"/>
      <c r="RCC4" s="33"/>
      <c r="RCD4" s="33"/>
      <c r="RCE4" s="33"/>
      <c r="RCF4" s="33"/>
      <c r="RCG4" s="33"/>
      <c r="RCH4" s="33"/>
      <c r="RCI4" s="33"/>
      <c r="RCJ4" s="33"/>
      <c r="RCK4" s="33"/>
      <c r="RCL4" s="33"/>
      <c r="RCM4" s="33"/>
      <c r="RCN4" s="33"/>
      <c r="RCO4" s="33"/>
      <c r="RCP4" s="33"/>
      <c r="RCQ4" s="33"/>
      <c r="RCR4" s="33"/>
      <c r="RCS4" s="33"/>
      <c r="RCT4" s="33"/>
      <c r="RCU4" s="33"/>
      <c r="RCV4" s="33"/>
      <c r="RCW4" s="33"/>
      <c r="RCX4" s="33"/>
      <c r="RCY4" s="33"/>
      <c r="RCZ4" s="33"/>
      <c r="RDA4" s="33"/>
      <c r="RDB4" s="33"/>
      <c r="RDC4" s="33"/>
      <c r="RDD4" s="33"/>
      <c r="RDE4" s="33"/>
      <c r="RDF4" s="33"/>
      <c r="RDG4" s="33"/>
      <c r="RDH4" s="33"/>
      <c r="RDI4" s="33"/>
      <c r="RDJ4" s="33"/>
      <c r="RDK4" s="33"/>
      <c r="RDL4" s="33"/>
      <c r="RDM4" s="33"/>
      <c r="RDN4" s="33"/>
      <c r="RDO4" s="33"/>
      <c r="RDP4" s="33"/>
      <c r="RDQ4" s="33"/>
      <c r="RDR4" s="33"/>
      <c r="RDS4" s="33"/>
      <c r="RDT4" s="33"/>
      <c r="RDU4" s="33"/>
      <c r="RDV4" s="33"/>
      <c r="RDW4" s="33"/>
      <c r="RDX4" s="33"/>
      <c r="RDY4" s="33"/>
      <c r="RDZ4" s="33"/>
      <c r="REA4" s="33"/>
      <c r="REB4" s="33"/>
      <c r="REC4" s="33"/>
      <c r="RED4" s="33"/>
      <c r="REE4" s="33"/>
      <c r="REF4" s="33"/>
      <c r="REG4" s="33"/>
      <c r="REH4" s="33"/>
      <c r="REI4" s="33"/>
      <c r="REJ4" s="33"/>
      <c r="REK4" s="33"/>
      <c r="REL4" s="33"/>
      <c r="REM4" s="33"/>
      <c r="REN4" s="33"/>
      <c r="REO4" s="33"/>
      <c r="REP4" s="33"/>
      <c r="REQ4" s="33"/>
      <c r="RER4" s="33"/>
      <c r="RES4" s="33"/>
      <c r="RET4" s="33"/>
      <c r="REU4" s="33"/>
      <c r="REV4" s="33"/>
      <c r="REW4" s="33"/>
      <c r="REX4" s="33"/>
      <c r="REY4" s="33"/>
      <c r="REZ4" s="33"/>
      <c r="RFA4" s="33"/>
      <c r="RFB4" s="33"/>
      <c r="RFC4" s="33"/>
      <c r="RFD4" s="33"/>
      <c r="RFE4" s="33"/>
      <c r="RFF4" s="33"/>
      <c r="RFG4" s="33"/>
      <c r="RFH4" s="33"/>
      <c r="RFI4" s="33"/>
      <c r="RFJ4" s="33"/>
      <c r="RFK4" s="33"/>
      <c r="RFL4" s="33"/>
      <c r="RFM4" s="33"/>
      <c r="RFN4" s="33"/>
      <c r="RFO4" s="33"/>
      <c r="RFP4" s="33"/>
      <c r="RFQ4" s="33"/>
      <c r="RFR4" s="33"/>
      <c r="RFS4" s="33"/>
      <c r="RFT4" s="33"/>
      <c r="RFU4" s="33"/>
      <c r="RFV4" s="33"/>
      <c r="RFW4" s="33"/>
      <c r="RFX4" s="33"/>
      <c r="RFY4" s="33"/>
      <c r="RFZ4" s="33"/>
      <c r="RGA4" s="33"/>
      <c r="RGB4" s="33"/>
      <c r="RGC4" s="33"/>
      <c r="RGD4" s="33"/>
      <c r="RGE4" s="33"/>
      <c r="RGF4" s="33"/>
      <c r="RGG4" s="33"/>
      <c r="RGH4" s="33"/>
      <c r="RGI4" s="33"/>
      <c r="RGJ4" s="33"/>
      <c r="RGK4" s="33"/>
      <c r="RGL4" s="33"/>
      <c r="RGM4" s="33"/>
      <c r="RGN4" s="33"/>
      <c r="RGO4" s="33"/>
      <c r="RGP4" s="33"/>
      <c r="RGQ4" s="33"/>
      <c r="RGR4" s="33"/>
      <c r="RGS4" s="33"/>
      <c r="RGT4" s="33"/>
      <c r="RGU4" s="33"/>
      <c r="RGV4" s="33"/>
      <c r="RGW4" s="33"/>
      <c r="RGX4" s="33"/>
      <c r="RGY4" s="33"/>
      <c r="RGZ4" s="33"/>
      <c r="RHA4" s="33"/>
      <c r="RHB4" s="33"/>
      <c r="RHC4" s="33"/>
      <c r="RHD4" s="33"/>
      <c r="RHE4" s="33"/>
      <c r="RHF4" s="33"/>
      <c r="RHG4" s="33"/>
      <c r="RHH4" s="33"/>
      <c r="RHI4" s="33"/>
      <c r="RHJ4" s="33"/>
      <c r="RHK4" s="33"/>
      <c r="RHL4" s="33"/>
      <c r="RHM4" s="33"/>
      <c r="RHN4" s="33"/>
      <c r="RHO4" s="33"/>
      <c r="RHP4" s="33"/>
      <c r="RHQ4" s="33"/>
      <c r="RHR4" s="33"/>
      <c r="RHS4" s="33"/>
      <c r="RHT4" s="33"/>
      <c r="RHU4" s="33"/>
      <c r="RHV4" s="33"/>
      <c r="RHW4" s="33"/>
      <c r="RHX4" s="33"/>
      <c r="RHY4" s="33"/>
      <c r="RHZ4" s="33"/>
      <c r="RIA4" s="33"/>
      <c r="RIB4" s="33"/>
      <c r="RIC4" s="33"/>
      <c r="RID4" s="33"/>
      <c r="RIE4" s="33"/>
      <c r="RIF4" s="33"/>
      <c r="RIG4" s="33"/>
      <c r="RIH4" s="33"/>
      <c r="RII4" s="33"/>
      <c r="RIJ4" s="33"/>
      <c r="RIK4" s="33"/>
      <c r="RIL4" s="33"/>
      <c r="RIM4" s="33"/>
      <c r="RIN4" s="33"/>
      <c r="RIO4" s="33"/>
      <c r="RIP4" s="33"/>
      <c r="RIQ4" s="33"/>
      <c r="RIR4" s="33"/>
      <c r="RIS4" s="33"/>
      <c r="RIT4" s="33"/>
      <c r="RIU4" s="33"/>
      <c r="RIV4" s="33"/>
      <c r="RIW4" s="33"/>
      <c r="RIX4" s="33"/>
      <c r="RIY4" s="33"/>
      <c r="RIZ4" s="33"/>
      <c r="RJA4" s="33"/>
      <c r="RJB4" s="33"/>
      <c r="RJC4" s="33"/>
      <c r="RJD4" s="33"/>
      <c r="RJE4" s="33"/>
      <c r="RJF4" s="33"/>
      <c r="RJG4" s="33"/>
      <c r="RJH4" s="33"/>
      <c r="RJI4" s="33"/>
      <c r="RJJ4" s="33"/>
      <c r="RJK4" s="33"/>
      <c r="RJL4" s="33"/>
      <c r="RJM4" s="33"/>
      <c r="RJN4" s="33"/>
      <c r="RJO4" s="33"/>
      <c r="RJP4" s="33"/>
      <c r="RJQ4" s="33"/>
      <c r="RJR4" s="33"/>
      <c r="RJS4" s="33"/>
      <c r="RJT4" s="33"/>
      <c r="RJU4" s="33"/>
      <c r="RJV4" s="33"/>
      <c r="RJW4" s="33"/>
      <c r="RJX4" s="33"/>
      <c r="RJY4" s="33"/>
      <c r="RJZ4" s="33"/>
      <c r="RKA4" s="33"/>
      <c r="RKB4" s="33"/>
      <c r="RKC4" s="33"/>
      <c r="RKD4" s="33"/>
      <c r="RKE4" s="33"/>
      <c r="RKF4" s="33"/>
      <c r="RKG4" s="33"/>
      <c r="RKH4" s="33"/>
      <c r="RKI4" s="33"/>
      <c r="RKJ4" s="33"/>
      <c r="RKK4" s="33"/>
      <c r="RKL4" s="33"/>
      <c r="RKM4" s="33"/>
      <c r="RKN4" s="33"/>
      <c r="RKO4" s="33"/>
      <c r="RKP4" s="33"/>
      <c r="RKQ4" s="33"/>
      <c r="RKR4" s="33"/>
      <c r="RKS4" s="33"/>
      <c r="RKT4" s="33"/>
      <c r="RKU4" s="33"/>
      <c r="RKV4" s="33"/>
      <c r="RKW4" s="33"/>
      <c r="RKX4" s="33"/>
      <c r="RKY4" s="33"/>
      <c r="RKZ4" s="33"/>
      <c r="RLA4" s="33"/>
      <c r="RLB4" s="33"/>
      <c r="RLC4" s="33"/>
      <c r="RLD4" s="33"/>
      <c r="RLE4" s="33"/>
      <c r="RLF4" s="33"/>
      <c r="RLG4" s="33"/>
      <c r="RLH4" s="33"/>
      <c r="RLI4" s="33"/>
      <c r="RLJ4" s="33"/>
      <c r="RLK4" s="33"/>
      <c r="RLL4" s="33"/>
      <c r="RLM4" s="33"/>
      <c r="RLN4" s="33"/>
      <c r="RLO4" s="33"/>
      <c r="RLP4" s="33"/>
      <c r="RLQ4" s="33"/>
      <c r="RLR4" s="33"/>
      <c r="RLS4" s="33"/>
      <c r="RLT4" s="33"/>
      <c r="RLU4" s="33"/>
      <c r="RLV4" s="33"/>
      <c r="RLW4" s="33"/>
      <c r="RLX4" s="33"/>
      <c r="RLY4" s="33"/>
      <c r="RLZ4" s="33"/>
      <c r="RMA4" s="33"/>
      <c r="RMB4" s="33"/>
      <c r="RMC4" s="33"/>
      <c r="RMD4" s="33"/>
      <c r="RME4" s="33"/>
      <c r="RMF4" s="33"/>
      <c r="RMG4" s="33"/>
      <c r="RMH4" s="33"/>
      <c r="RMI4" s="33"/>
      <c r="RMJ4" s="33"/>
      <c r="RMK4" s="33"/>
      <c r="RML4" s="33"/>
      <c r="RMM4" s="33"/>
      <c r="RMN4" s="33"/>
      <c r="RMO4" s="33"/>
      <c r="RMP4" s="33"/>
      <c r="RMQ4" s="33"/>
      <c r="RMR4" s="33"/>
      <c r="RMS4" s="33"/>
      <c r="RMT4" s="33"/>
      <c r="RMU4" s="33"/>
      <c r="RMV4" s="33"/>
      <c r="RMW4" s="33"/>
      <c r="RMX4" s="33"/>
      <c r="RMY4" s="33"/>
      <c r="RMZ4" s="33"/>
      <c r="RNA4" s="33"/>
      <c r="RNB4" s="33"/>
      <c r="RNC4" s="33"/>
      <c r="RND4" s="33"/>
      <c r="RNE4" s="33"/>
      <c r="RNF4" s="33"/>
      <c r="RNG4" s="33"/>
      <c r="RNH4" s="33"/>
      <c r="RNI4" s="33"/>
      <c r="RNJ4" s="33"/>
      <c r="RNK4" s="33"/>
      <c r="RNL4" s="33"/>
      <c r="RNM4" s="33"/>
      <c r="RNN4" s="33"/>
      <c r="RNO4" s="33"/>
      <c r="RNP4" s="33"/>
      <c r="RNQ4" s="33"/>
      <c r="RNR4" s="33"/>
      <c r="RNS4" s="33"/>
      <c r="RNT4" s="33"/>
      <c r="RNU4" s="33"/>
      <c r="RNV4" s="33"/>
      <c r="RNW4" s="33"/>
      <c r="RNX4" s="33"/>
      <c r="RNY4" s="33"/>
      <c r="RNZ4" s="33"/>
      <c r="ROA4" s="33"/>
      <c r="ROB4" s="33"/>
      <c r="ROC4" s="33"/>
      <c r="ROD4" s="33"/>
      <c r="ROE4" s="33"/>
      <c r="ROF4" s="33"/>
      <c r="ROG4" s="33"/>
      <c r="ROH4" s="33"/>
      <c r="ROI4" s="33"/>
      <c r="ROJ4" s="33"/>
      <c r="ROK4" s="33"/>
      <c r="ROL4" s="33"/>
      <c r="ROM4" s="33"/>
      <c r="RON4" s="33"/>
      <c r="ROO4" s="33"/>
      <c r="ROP4" s="33"/>
      <c r="ROQ4" s="33"/>
      <c r="ROR4" s="33"/>
      <c r="ROS4" s="33"/>
      <c r="ROT4" s="33"/>
      <c r="ROU4" s="33"/>
      <c r="ROV4" s="33"/>
      <c r="ROW4" s="33"/>
      <c r="ROX4" s="33"/>
      <c r="ROY4" s="33"/>
      <c r="ROZ4" s="33"/>
      <c r="RPA4" s="33"/>
      <c r="RPB4" s="33"/>
      <c r="RPC4" s="33"/>
      <c r="RPD4" s="33"/>
      <c r="RPE4" s="33"/>
      <c r="RPF4" s="33"/>
      <c r="RPG4" s="33"/>
      <c r="RPH4" s="33"/>
      <c r="RPI4" s="33"/>
      <c r="RPJ4" s="33"/>
      <c r="RPK4" s="33"/>
      <c r="RPL4" s="33"/>
      <c r="RPM4" s="33"/>
      <c r="RPN4" s="33"/>
      <c r="RPO4" s="33"/>
      <c r="RPP4" s="33"/>
      <c r="RPQ4" s="33"/>
      <c r="RPR4" s="33"/>
      <c r="RPS4" s="33"/>
      <c r="RPT4" s="33"/>
      <c r="RPU4" s="33"/>
      <c r="RPV4" s="33"/>
      <c r="RPW4" s="33"/>
      <c r="RPX4" s="33"/>
      <c r="RPY4" s="33"/>
      <c r="RPZ4" s="33"/>
      <c r="RQA4" s="33"/>
      <c r="RQB4" s="33"/>
      <c r="RQC4" s="33"/>
      <c r="RQD4" s="33"/>
      <c r="RQE4" s="33"/>
      <c r="RQF4" s="33"/>
      <c r="RQG4" s="33"/>
      <c r="RQH4" s="33"/>
      <c r="RQI4" s="33"/>
      <c r="RQJ4" s="33"/>
      <c r="RQK4" s="33"/>
      <c r="RQL4" s="33"/>
      <c r="RQM4" s="33"/>
      <c r="RQN4" s="33"/>
      <c r="RQO4" s="33"/>
      <c r="RQP4" s="33"/>
      <c r="RQQ4" s="33"/>
      <c r="RQR4" s="33"/>
      <c r="RQS4" s="33"/>
      <c r="RQT4" s="33"/>
      <c r="RQU4" s="33"/>
      <c r="RQV4" s="33"/>
      <c r="RQW4" s="33"/>
      <c r="RQX4" s="33"/>
      <c r="RQY4" s="33"/>
      <c r="RQZ4" s="33"/>
      <c r="RRA4" s="33"/>
      <c r="RRB4" s="33"/>
      <c r="RRC4" s="33"/>
      <c r="RRD4" s="33"/>
      <c r="RRE4" s="33"/>
      <c r="RRF4" s="33"/>
      <c r="RRG4" s="33"/>
      <c r="RRH4" s="33"/>
      <c r="RRI4" s="33"/>
      <c r="RRJ4" s="33"/>
      <c r="RRK4" s="33"/>
      <c r="RRL4" s="33"/>
      <c r="RRM4" s="33"/>
      <c r="RRN4" s="33"/>
      <c r="RRO4" s="33"/>
      <c r="RRP4" s="33"/>
      <c r="RRQ4" s="33"/>
      <c r="RRR4" s="33"/>
      <c r="RRS4" s="33"/>
      <c r="RRT4" s="33"/>
      <c r="RRU4" s="33"/>
      <c r="RRV4" s="33"/>
      <c r="RRW4" s="33"/>
      <c r="RRX4" s="33"/>
      <c r="RRY4" s="33"/>
      <c r="RRZ4" s="33"/>
      <c r="RSA4" s="33"/>
      <c r="RSB4" s="33"/>
      <c r="RSC4" s="33"/>
      <c r="RSD4" s="33"/>
      <c r="RSE4" s="33"/>
      <c r="RSF4" s="33"/>
      <c r="RSG4" s="33"/>
      <c r="RSH4" s="33"/>
      <c r="RSI4" s="33"/>
      <c r="RSJ4" s="33"/>
      <c r="RSK4" s="33"/>
      <c r="RSL4" s="33"/>
      <c r="RSM4" s="33"/>
      <c r="RSN4" s="33"/>
      <c r="RSO4" s="33"/>
      <c r="RSP4" s="33"/>
      <c r="RSQ4" s="33"/>
      <c r="RSR4" s="33"/>
      <c r="RSS4" s="33"/>
      <c r="RST4" s="33"/>
      <c r="RSU4" s="33"/>
      <c r="RSV4" s="33"/>
      <c r="RSW4" s="33"/>
      <c r="RSX4" s="33"/>
      <c r="RSY4" s="33"/>
      <c r="RSZ4" s="33"/>
      <c r="RTA4" s="33"/>
      <c r="RTB4" s="33"/>
      <c r="RTC4" s="33"/>
      <c r="RTD4" s="33"/>
      <c r="RTE4" s="33"/>
      <c r="RTF4" s="33"/>
      <c r="RTG4" s="33"/>
      <c r="RTH4" s="33"/>
      <c r="RTI4" s="33"/>
      <c r="RTJ4" s="33"/>
      <c r="RTK4" s="33"/>
      <c r="RTL4" s="33"/>
      <c r="RTM4" s="33"/>
      <c r="RTN4" s="33"/>
      <c r="RTO4" s="33"/>
      <c r="RTP4" s="33"/>
      <c r="RTQ4" s="33"/>
      <c r="RTR4" s="33"/>
      <c r="RTS4" s="33"/>
      <c r="RTT4" s="33"/>
      <c r="RTU4" s="33"/>
      <c r="RTV4" s="33"/>
      <c r="RTW4" s="33"/>
      <c r="RTX4" s="33"/>
      <c r="RTY4" s="33"/>
      <c r="RTZ4" s="33"/>
      <c r="RUA4" s="33"/>
      <c r="RUB4" s="33"/>
      <c r="RUC4" s="33"/>
      <c r="RUD4" s="33"/>
      <c r="RUE4" s="33"/>
      <c r="RUF4" s="33"/>
      <c r="RUG4" s="33"/>
      <c r="RUH4" s="33"/>
      <c r="RUI4" s="33"/>
      <c r="RUJ4" s="33"/>
      <c r="RUK4" s="33"/>
      <c r="RUL4" s="33"/>
      <c r="RUM4" s="33"/>
      <c r="RUN4" s="33"/>
      <c r="RUO4" s="33"/>
      <c r="RUP4" s="33"/>
      <c r="RUQ4" s="33"/>
      <c r="RUR4" s="33"/>
      <c r="RUS4" s="33"/>
      <c r="RUT4" s="33"/>
      <c r="RUU4" s="33"/>
      <c r="RUV4" s="33"/>
      <c r="RUW4" s="33"/>
      <c r="RUX4" s="33"/>
      <c r="RUY4" s="33"/>
      <c r="RUZ4" s="33"/>
      <c r="RVA4" s="33"/>
      <c r="RVB4" s="33"/>
      <c r="RVC4" s="33"/>
      <c r="RVD4" s="33"/>
      <c r="RVE4" s="33"/>
      <c r="RVF4" s="33"/>
      <c r="RVG4" s="33"/>
      <c r="RVH4" s="33"/>
      <c r="RVI4" s="33"/>
      <c r="RVJ4" s="33"/>
      <c r="RVK4" s="33"/>
      <c r="RVL4" s="33"/>
      <c r="RVM4" s="33"/>
      <c r="RVN4" s="33"/>
      <c r="RVO4" s="33"/>
      <c r="RVP4" s="33"/>
      <c r="RVQ4" s="33"/>
      <c r="RVR4" s="33"/>
      <c r="RVS4" s="33"/>
      <c r="RVT4" s="33"/>
      <c r="RVU4" s="33"/>
      <c r="RVV4" s="33"/>
      <c r="RVW4" s="33"/>
      <c r="RVX4" s="33"/>
      <c r="RVY4" s="33"/>
      <c r="RVZ4" s="33"/>
      <c r="RWA4" s="33"/>
      <c r="RWB4" s="33"/>
      <c r="RWC4" s="33"/>
      <c r="RWD4" s="33"/>
      <c r="RWE4" s="33"/>
      <c r="RWF4" s="33"/>
      <c r="RWG4" s="33"/>
      <c r="RWH4" s="33"/>
      <c r="RWI4" s="33"/>
      <c r="RWJ4" s="33"/>
      <c r="RWK4" s="33"/>
      <c r="RWL4" s="33"/>
      <c r="RWM4" s="33"/>
      <c r="RWN4" s="33"/>
      <c r="RWO4" s="33"/>
      <c r="RWP4" s="33"/>
      <c r="RWQ4" s="33"/>
      <c r="RWR4" s="33"/>
      <c r="RWS4" s="33"/>
      <c r="RWT4" s="33"/>
      <c r="RWU4" s="33"/>
      <c r="RWV4" s="33"/>
      <c r="RWW4" s="33"/>
      <c r="RWX4" s="33"/>
      <c r="RWY4" s="33"/>
      <c r="RWZ4" s="33"/>
      <c r="RXA4" s="33"/>
      <c r="RXB4" s="33"/>
      <c r="RXC4" s="33"/>
      <c r="RXD4" s="33"/>
      <c r="RXE4" s="33"/>
      <c r="RXF4" s="33"/>
      <c r="RXG4" s="33"/>
      <c r="RXH4" s="33"/>
      <c r="RXI4" s="33"/>
      <c r="RXJ4" s="33"/>
      <c r="RXK4" s="33"/>
      <c r="RXL4" s="33"/>
      <c r="RXM4" s="33"/>
      <c r="RXN4" s="33"/>
      <c r="RXO4" s="33"/>
      <c r="RXP4" s="33"/>
      <c r="RXQ4" s="33"/>
      <c r="RXR4" s="33"/>
      <c r="RXS4" s="33"/>
      <c r="RXT4" s="33"/>
      <c r="RXU4" s="33"/>
      <c r="RXV4" s="33"/>
      <c r="RXW4" s="33"/>
      <c r="RXX4" s="33"/>
      <c r="RXY4" s="33"/>
      <c r="RXZ4" s="33"/>
      <c r="RYA4" s="33"/>
      <c r="RYB4" s="33"/>
      <c r="RYC4" s="33"/>
      <c r="RYD4" s="33"/>
      <c r="RYE4" s="33"/>
      <c r="RYF4" s="33"/>
      <c r="RYG4" s="33"/>
      <c r="RYH4" s="33"/>
      <c r="RYI4" s="33"/>
      <c r="RYJ4" s="33"/>
      <c r="RYK4" s="33"/>
      <c r="RYL4" s="33"/>
      <c r="RYM4" s="33"/>
      <c r="RYN4" s="33"/>
      <c r="RYO4" s="33"/>
      <c r="RYP4" s="33"/>
      <c r="RYQ4" s="33"/>
      <c r="RYR4" s="33"/>
      <c r="RYS4" s="33"/>
      <c r="RYT4" s="33"/>
      <c r="RYU4" s="33"/>
      <c r="RYV4" s="33"/>
      <c r="RYW4" s="33"/>
      <c r="RYX4" s="33"/>
      <c r="RYY4" s="33"/>
      <c r="RYZ4" s="33"/>
      <c r="RZA4" s="33"/>
      <c r="RZB4" s="33"/>
      <c r="RZC4" s="33"/>
      <c r="RZD4" s="33"/>
      <c r="RZE4" s="33"/>
      <c r="RZF4" s="33"/>
      <c r="RZG4" s="33"/>
      <c r="RZH4" s="33"/>
      <c r="RZI4" s="33"/>
      <c r="RZJ4" s="33"/>
      <c r="RZK4" s="33"/>
      <c r="RZL4" s="33"/>
      <c r="RZM4" s="33"/>
      <c r="RZN4" s="33"/>
      <c r="RZO4" s="33"/>
      <c r="RZP4" s="33"/>
      <c r="RZQ4" s="33"/>
      <c r="RZR4" s="33"/>
      <c r="RZS4" s="33"/>
      <c r="RZT4" s="33"/>
      <c r="RZU4" s="33"/>
      <c r="RZV4" s="33"/>
      <c r="RZW4" s="33"/>
      <c r="RZX4" s="33"/>
      <c r="RZY4" s="33"/>
      <c r="RZZ4" s="33"/>
      <c r="SAA4" s="33"/>
      <c r="SAB4" s="33"/>
      <c r="SAC4" s="33"/>
      <c r="SAD4" s="33"/>
      <c r="SAE4" s="33"/>
      <c r="SAF4" s="33"/>
      <c r="SAG4" s="33"/>
      <c r="SAH4" s="33"/>
      <c r="SAI4" s="33"/>
      <c r="SAJ4" s="33"/>
      <c r="SAK4" s="33"/>
      <c r="SAL4" s="33"/>
      <c r="SAM4" s="33"/>
      <c r="SAN4" s="33"/>
      <c r="SAO4" s="33"/>
      <c r="SAP4" s="33"/>
      <c r="SAQ4" s="33"/>
      <c r="SAR4" s="33"/>
      <c r="SAS4" s="33"/>
      <c r="SAT4" s="33"/>
      <c r="SAU4" s="33"/>
      <c r="SAV4" s="33"/>
      <c r="SAW4" s="33"/>
      <c r="SAX4" s="33"/>
      <c r="SAY4" s="33"/>
      <c r="SAZ4" s="33"/>
      <c r="SBA4" s="33"/>
      <c r="SBB4" s="33"/>
      <c r="SBC4" s="33"/>
      <c r="SBD4" s="33"/>
      <c r="SBE4" s="33"/>
      <c r="SBF4" s="33"/>
      <c r="SBG4" s="33"/>
      <c r="SBH4" s="33"/>
      <c r="SBI4" s="33"/>
      <c r="SBJ4" s="33"/>
      <c r="SBK4" s="33"/>
      <c r="SBL4" s="33"/>
      <c r="SBM4" s="33"/>
      <c r="SBN4" s="33"/>
      <c r="SBO4" s="33"/>
      <c r="SBP4" s="33"/>
      <c r="SBQ4" s="33"/>
      <c r="SBR4" s="33"/>
      <c r="SBS4" s="33"/>
      <c r="SBT4" s="33"/>
      <c r="SBU4" s="33"/>
      <c r="SBV4" s="33"/>
      <c r="SBW4" s="33"/>
      <c r="SBX4" s="33"/>
      <c r="SBY4" s="33"/>
      <c r="SBZ4" s="33"/>
      <c r="SCA4" s="33"/>
      <c r="SCB4" s="33"/>
      <c r="SCC4" s="33"/>
      <c r="SCD4" s="33"/>
      <c r="SCE4" s="33"/>
      <c r="SCF4" s="33"/>
      <c r="SCG4" s="33"/>
      <c r="SCH4" s="33"/>
      <c r="SCI4" s="33"/>
      <c r="SCJ4" s="33"/>
      <c r="SCK4" s="33"/>
      <c r="SCL4" s="33"/>
      <c r="SCM4" s="33"/>
      <c r="SCN4" s="33"/>
      <c r="SCO4" s="33"/>
      <c r="SCP4" s="33"/>
      <c r="SCQ4" s="33"/>
      <c r="SCR4" s="33"/>
      <c r="SCS4" s="33"/>
      <c r="SCT4" s="33"/>
      <c r="SCU4" s="33"/>
      <c r="SCV4" s="33"/>
      <c r="SCW4" s="33"/>
      <c r="SCX4" s="33"/>
      <c r="SCY4" s="33"/>
      <c r="SCZ4" s="33"/>
      <c r="SDA4" s="33"/>
      <c r="SDB4" s="33"/>
      <c r="SDC4" s="33"/>
      <c r="SDD4" s="33"/>
      <c r="SDE4" s="33"/>
      <c r="SDF4" s="33"/>
      <c r="SDG4" s="33"/>
      <c r="SDH4" s="33"/>
      <c r="SDI4" s="33"/>
      <c r="SDJ4" s="33"/>
      <c r="SDK4" s="33"/>
      <c r="SDL4" s="33"/>
      <c r="SDM4" s="33"/>
      <c r="SDN4" s="33"/>
      <c r="SDO4" s="33"/>
      <c r="SDP4" s="33"/>
      <c r="SDQ4" s="33"/>
      <c r="SDR4" s="33"/>
      <c r="SDS4" s="33"/>
      <c r="SDT4" s="33"/>
      <c r="SDU4" s="33"/>
      <c r="SDV4" s="33"/>
      <c r="SDW4" s="33"/>
      <c r="SDX4" s="33"/>
      <c r="SDY4" s="33"/>
      <c r="SDZ4" s="33"/>
      <c r="SEA4" s="33"/>
      <c r="SEB4" s="33"/>
      <c r="SEC4" s="33"/>
      <c r="SED4" s="33"/>
      <c r="SEE4" s="33"/>
      <c r="SEF4" s="33"/>
      <c r="SEG4" s="33"/>
      <c r="SEH4" s="33"/>
      <c r="SEI4" s="33"/>
      <c r="SEJ4" s="33"/>
      <c r="SEK4" s="33"/>
      <c r="SEL4" s="33"/>
      <c r="SEM4" s="33"/>
      <c r="SEN4" s="33"/>
      <c r="SEO4" s="33"/>
      <c r="SEP4" s="33"/>
      <c r="SEQ4" s="33"/>
      <c r="SER4" s="33"/>
      <c r="SES4" s="33"/>
      <c r="SET4" s="33"/>
      <c r="SEU4" s="33"/>
      <c r="SEV4" s="33"/>
      <c r="SEW4" s="33"/>
      <c r="SEX4" s="33"/>
      <c r="SEY4" s="33"/>
      <c r="SEZ4" s="33"/>
      <c r="SFA4" s="33"/>
      <c r="SFB4" s="33"/>
      <c r="SFC4" s="33"/>
      <c r="SFD4" s="33"/>
      <c r="SFE4" s="33"/>
      <c r="SFF4" s="33"/>
      <c r="SFG4" s="33"/>
      <c r="SFH4" s="33"/>
      <c r="SFI4" s="33"/>
      <c r="SFJ4" s="33"/>
      <c r="SFK4" s="33"/>
      <c r="SFL4" s="33"/>
      <c r="SFM4" s="33"/>
      <c r="SFN4" s="33"/>
      <c r="SFO4" s="33"/>
      <c r="SFP4" s="33"/>
      <c r="SFQ4" s="33"/>
      <c r="SFR4" s="33"/>
      <c r="SFS4" s="33"/>
      <c r="SFT4" s="33"/>
      <c r="SFU4" s="33"/>
      <c r="SFV4" s="33"/>
      <c r="SFW4" s="33"/>
      <c r="SFX4" s="33"/>
      <c r="SFY4" s="33"/>
      <c r="SFZ4" s="33"/>
      <c r="SGA4" s="33"/>
      <c r="SGB4" s="33"/>
      <c r="SGC4" s="33"/>
      <c r="SGD4" s="33"/>
      <c r="SGE4" s="33"/>
      <c r="SGF4" s="33"/>
      <c r="SGG4" s="33"/>
      <c r="SGH4" s="33"/>
      <c r="SGI4" s="33"/>
      <c r="SGJ4" s="33"/>
      <c r="SGK4" s="33"/>
      <c r="SGL4" s="33"/>
      <c r="SGM4" s="33"/>
      <c r="SGN4" s="33"/>
      <c r="SGO4" s="33"/>
      <c r="SGP4" s="33"/>
      <c r="SGQ4" s="33"/>
      <c r="SGR4" s="33"/>
      <c r="SGS4" s="33"/>
      <c r="SGT4" s="33"/>
      <c r="SGU4" s="33"/>
      <c r="SGV4" s="33"/>
      <c r="SGW4" s="33"/>
      <c r="SGX4" s="33"/>
      <c r="SGY4" s="33"/>
      <c r="SGZ4" s="33"/>
      <c r="SHA4" s="33"/>
      <c r="SHB4" s="33"/>
      <c r="SHC4" s="33"/>
      <c r="SHD4" s="33"/>
      <c r="SHE4" s="33"/>
      <c r="SHF4" s="33"/>
      <c r="SHG4" s="33"/>
      <c r="SHH4" s="33"/>
      <c r="SHI4" s="33"/>
      <c r="SHJ4" s="33"/>
      <c r="SHK4" s="33"/>
      <c r="SHL4" s="33"/>
      <c r="SHM4" s="33"/>
      <c r="SHN4" s="33"/>
      <c r="SHO4" s="33"/>
      <c r="SHP4" s="33"/>
      <c r="SHQ4" s="33"/>
      <c r="SHR4" s="33"/>
      <c r="SHS4" s="33"/>
      <c r="SHT4" s="33"/>
      <c r="SHU4" s="33"/>
      <c r="SHV4" s="33"/>
      <c r="SHW4" s="33"/>
      <c r="SHX4" s="33"/>
      <c r="SHY4" s="33"/>
      <c r="SHZ4" s="33"/>
      <c r="SIA4" s="33"/>
      <c r="SIB4" s="33"/>
      <c r="SIC4" s="33"/>
      <c r="SID4" s="33"/>
      <c r="SIE4" s="33"/>
      <c r="SIF4" s="33"/>
      <c r="SIG4" s="33"/>
      <c r="SIH4" s="33"/>
      <c r="SII4" s="33"/>
      <c r="SIJ4" s="33"/>
      <c r="SIK4" s="33"/>
      <c r="SIL4" s="33"/>
      <c r="SIM4" s="33"/>
      <c r="SIN4" s="33"/>
      <c r="SIO4" s="33"/>
      <c r="SIP4" s="33"/>
      <c r="SIQ4" s="33"/>
      <c r="SIR4" s="33"/>
      <c r="SIS4" s="33"/>
      <c r="SIT4" s="33"/>
      <c r="SIU4" s="33"/>
      <c r="SIV4" s="33"/>
      <c r="SIW4" s="33"/>
      <c r="SIX4" s="33"/>
      <c r="SIY4" s="33"/>
      <c r="SIZ4" s="33"/>
      <c r="SJA4" s="33"/>
      <c r="SJB4" s="33"/>
      <c r="SJC4" s="33"/>
      <c r="SJD4" s="33"/>
      <c r="SJE4" s="33"/>
      <c r="SJF4" s="33"/>
      <c r="SJG4" s="33"/>
      <c r="SJH4" s="33"/>
      <c r="SJI4" s="33"/>
      <c r="SJJ4" s="33"/>
      <c r="SJK4" s="33"/>
      <c r="SJL4" s="33"/>
      <c r="SJM4" s="33"/>
      <c r="SJN4" s="33"/>
      <c r="SJO4" s="33"/>
      <c r="SJP4" s="33"/>
      <c r="SJQ4" s="33"/>
      <c r="SJR4" s="33"/>
      <c r="SJS4" s="33"/>
      <c r="SJT4" s="33"/>
      <c r="SJU4" s="33"/>
      <c r="SJV4" s="33"/>
      <c r="SJW4" s="33"/>
      <c r="SJX4" s="33"/>
      <c r="SJY4" s="33"/>
      <c r="SJZ4" s="33"/>
      <c r="SKA4" s="33"/>
      <c r="SKB4" s="33"/>
      <c r="SKC4" s="33"/>
      <c r="SKD4" s="33"/>
      <c r="SKE4" s="33"/>
      <c r="SKF4" s="33"/>
      <c r="SKG4" s="33"/>
      <c r="SKH4" s="33"/>
      <c r="SKI4" s="33"/>
      <c r="SKJ4" s="33"/>
      <c r="SKK4" s="33"/>
      <c r="SKL4" s="33"/>
      <c r="SKM4" s="33"/>
      <c r="SKN4" s="33"/>
      <c r="SKO4" s="33"/>
      <c r="SKP4" s="33"/>
      <c r="SKQ4" s="33"/>
      <c r="SKR4" s="33"/>
      <c r="SKS4" s="33"/>
      <c r="SKT4" s="33"/>
      <c r="SKU4" s="33"/>
      <c r="SKV4" s="33"/>
      <c r="SKW4" s="33"/>
      <c r="SKX4" s="33"/>
      <c r="SKY4" s="33"/>
      <c r="SKZ4" s="33"/>
      <c r="SLA4" s="33"/>
      <c r="SLB4" s="33"/>
      <c r="SLC4" s="33"/>
      <c r="SLD4" s="33"/>
      <c r="SLE4" s="33"/>
      <c r="SLF4" s="33"/>
      <c r="SLG4" s="33"/>
      <c r="SLH4" s="33"/>
      <c r="SLI4" s="33"/>
      <c r="SLJ4" s="33"/>
      <c r="SLK4" s="33"/>
      <c r="SLL4" s="33"/>
      <c r="SLM4" s="33"/>
      <c r="SLN4" s="33"/>
      <c r="SLO4" s="33"/>
      <c r="SLP4" s="33"/>
      <c r="SLQ4" s="33"/>
      <c r="SLR4" s="33"/>
      <c r="SLS4" s="33"/>
      <c r="SLT4" s="33"/>
      <c r="SLU4" s="33"/>
      <c r="SLV4" s="33"/>
      <c r="SLW4" s="33"/>
      <c r="SLX4" s="33"/>
      <c r="SLY4" s="33"/>
      <c r="SLZ4" s="33"/>
      <c r="SMA4" s="33"/>
      <c r="SMB4" s="33"/>
      <c r="SMC4" s="33"/>
      <c r="SMD4" s="33"/>
      <c r="SME4" s="33"/>
      <c r="SMF4" s="33"/>
      <c r="SMG4" s="33"/>
      <c r="SMH4" s="33"/>
      <c r="SMI4" s="33"/>
      <c r="SMJ4" s="33"/>
      <c r="SMK4" s="33"/>
      <c r="SML4" s="33"/>
      <c r="SMM4" s="33"/>
      <c r="SMN4" s="33"/>
      <c r="SMO4" s="33"/>
      <c r="SMP4" s="33"/>
      <c r="SMQ4" s="33"/>
      <c r="SMR4" s="33"/>
      <c r="SMS4" s="33"/>
      <c r="SMT4" s="33"/>
      <c r="SMU4" s="33"/>
      <c r="SMV4" s="33"/>
      <c r="SMW4" s="33"/>
      <c r="SMX4" s="33"/>
      <c r="SMY4" s="33"/>
      <c r="SMZ4" s="33"/>
      <c r="SNA4" s="33"/>
      <c r="SNB4" s="33"/>
      <c r="SNC4" s="33"/>
      <c r="SND4" s="33"/>
      <c r="SNE4" s="33"/>
      <c r="SNF4" s="33"/>
      <c r="SNG4" s="33"/>
      <c r="SNH4" s="33"/>
      <c r="SNI4" s="33"/>
      <c r="SNJ4" s="33"/>
      <c r="SNK4" s="33"/>
      <c r="SNL4" s="33"/>
      <c r="SNM4" s="33"/>
      <c r="SNN4" s="33"/>
      <c r="SNO4" s="33"/>
      <c r="SNP4" s="33"/>
      <c r="SNQ4" s="33"/>
      <c r="SNR4" s="33"/>
      <c r="SNS4" s="33"/>
      <c r="SNT4" s="33"/>
      <c r="SNU4" s="33"/>
      <c r="SNV4" s="33"/>
      <c r="SNW4" s="33"/>
      <c r="SNX4" s="33"/>
      <c r="SNY4" s="33"/>
      <c r="SNZ4" s="33"/>
      <c r="SOA4" s="33"/>
      <c r="SOB4" s="33"/>
      <c r="SOC4" s="33"/>
      <c r="SOD4" s="33"/>
      <c r="SOE4" s="33"/>
      <c r="SOF4" s="33"/>
      <c r="SOG4" s="33"/>
      <c r="SOH4" s="33"/>
      <c r="SOI4" s="33"/>
      <c r="SOJ4" s="33"/>
      <c r="SOK4" s="33"/>
      <c r="SOL4" s="33"/>
      <c r="SOM4" s="33"/>
      <c r="SON4" s="33"/>
      <c r="SOO4" s="33"/>
      <c r="SOP4" s="33"/>
      <c r="SOQ4" s="33"/>
      <c r="SOR4" s="33"/>
      <c r="SOS4" s="33"/>
      <c r="SOT4" s="33"/>
      <c r="SOU4" s="33"/>
      <c r="SOV4" s="33"/>
      <c r="SOW4" s="33"/>
      <c r="SOX4" s="33"/>
      <c r="SOY4" s="33"/>
      <c r="SOZ4" s="33"/>
      <c r="SPA4" s="33"/>
      <c r="SPB4" s="33"/>
      <c r="SPC4" s="33"/>
      <c r="SPD4" s="33"/>
      <c r="SPE4" s="33"/>
      <c r="SPF4" s="33"/>
      <c r="SPG4" s="33"/>
      <c r="SPH4" s="33"/>
      <c r="SPI4" s="33"/>
      <c r="SPJ4" s="33"/>
      <c r="SPK4" s="33"/>
      <c r="SPL4" s="33"/>
      <c r="SPM4" s="33"/>
      <c r="SPN4" s="33"/>
      <c r="SPO4" s="33"/>
      <c r="SPP4" s="33"/>
      <c r="SPQ4" s="33"/>
      <c r="SPR4" s="33"/>
      <c r="SPS4" s="33"/>
      <c r="SPT4" s="33"/>
      <c r="SPU4" s="33"/>
      <c r="SPV4" s="33"/>
      <c r="SPW4" s="33"/>
      <c r="SPX4" s="33"/>
      <c r="SPY4" s="33"/>
      <c r="SPZ4" s="33"/>
      <c r="SQA4" s="33"/>
      <c r="SQB4" s="33"/>
      <c r="SQC4" s="33"/>
      <c r="SQD4" s="33"/>
      <c r="SQE4" s="33"/>
      <c r="SQF4" s="33"/>
      <c r="SQG4" s="33"/>
      <c r="SQH4" s="33"/>
      <c r="SQI4" s="33"/>
      <c r="SQJ4" s="33"/>
      <c r="SQK4" s="33"/>
      <c r="SQL4" s="33"/>
      <c r="SQM4" s="33"/>
      <c r="SQN4" s="33"/>
      <c r="SQO4" s="33"/>
      <c r="SQP4" s="33"/>
      <c r="SQQ4" s="33"/>
      <c r="SQR4" s="33"/>
      <c r="SQS4" s="33"/>
      <c r="SQT4" s="33"/>
      <c r="SQU4" s="33"/>
      <c r="SQV4" s="33"/>
      <c r="SQW4" s="33"/>
      <c r="SQX4" s="33"/>
      <c r="SQY4" s="33"/>
      <c r="SQZ4" s="33"/>
      <c r="SRA4" s="33"/>
      <c r="SRB4" s="33"/>
      <c r="SRC4" s="33"/>
      <c r="SRD4" s="33"/>
      <c r="SRE4" s="33"/>
      <c r="SRF4" s="33"/>
      <c r="SRG4" s="33"/>
      <c r="SRH4" s="33"/>
      <c r="SRI4" s="33"/>
      <c r="SRJ4" s="33"/>
      <c r="SRK4" s="33"/>
      <c r="SRL4" s="33"/>
      <c r="SRM4" s="33"/>
      <c r="SRN4" s="33"/>
      <c r="SRO4" s="33"/>
      <c r="SRP4" s="33"/>
      <c r="SRQ4" s="33"/>
      <c r="SRR4" s="33"/>
      <c r="SRS4" s="33"/>
      <c r="SRT4" s="33"/>
      <c r="SRU4" s="33"/>
      <c r="SRV4" s="33"/>
      <c r="SRW4" s="33"/>
      <c r="SRX4" s="33"/>
      <c r="SRY4" s="33"/>
      <c r="SRZ4" s="33"/>
      <c r="SSA4" s="33"/>
      <c r="SSB4" s="33"/>
      <c r="SSC4" s="33"/>
      <c r="SSD4" s="33"/>
      <c r="SSE4" s="33"/>
      <c r="SSF4" s="33"/>
      <c r="SSG4" s="33"/>
      <c r="SSH4" s="33"/>
      <c r="SSI4" s="33"/>
      <c r="SSJ4" s="33"/>
      <c r="SSK4" s="33"/>
      <c r="SSL4" s="33"/>
      <c r="SSM4" s="33"/>
      <c r="SSN4" s="33"/>
      <c r="SSO4" s="33"/>
      <c r="SSP4" s="33"/>
      <c r="SSQ4" s="33"/>
      <c r="SSR4" s="33"/>
      <c r="SSS4" s="33"/>
      <c r="SST4" s="33"/>
      <c r="SSU4" s="33"/>
      <c r="SSV4" s="33"/>
      <c r="SSW4" s="33"/>
      <c r="SSX4" s="33"/>
      <c r="SSY4" s="33"/>
      <c r="SSZ4" s="33"/>
      <c r="STA4" s="33"/>
      <c r="STB4" s="33"/>
      <c r="STC4" s="33"/>
      <c r="STD4" s="33"/>
      <c r="STE4" s="33"/>
      <c r="STF4" s="33"/>
      <c r="STG4" s="33"/>
      <c r="STH4" s="33"/>
      <c r="STI4" s="33"/>
      <c r="STJ4" s="33"/>
      <c r="STK4" s="33"/>
      <c r="STL4" s="33"/>
      <c r="STM4" s="33"/>
      <c r="STN4" s="33"/>
      <c r="STO4" s="33"/>
      <c r="STP4" s="33"/>
      <c r="STQ4" s="33"/>
      <c r="STR4" s="33"/>
      <c r="STS4" s="33"/>
      <c r="STT4" s="33"/>
      <c r="STU4" s="33"/>
      <c r="STV4" s="33"/>
      <c r="STW4" s="33"/>
      <c r="STX4" s="33"/>
      <c r="STY4" s="33"/>
      <c r="STZ4" s="33"/>
      <c r="SUA4" s="33"/>
      <c r="SUB4" s="33"/>
      <c r="SUC4" s="33"/>
      <c r="SUD4" s="33"/>
      <c r="SUE4" s="33"/>
      <c r="SUF4" s="33"/>
      <c r="SUG4" s="33"/>
      <c r="SUH4" s="33"/>
      <c r="SUI4" s="33"/>
      <c r="SUJ4" s="33"/>
      <c r="SUK4" s="33"/>
      <c r="SUL4" s="33"/>
      <c r="SUM4" s="33"/>
      <c r="SUN4" s="33"/>
      <c r="SUO4" s="33"/>
      <c r="SUP4" s="33"/>
      <c r="SUQ4" s="33"/>
      <c r="SUR4" s="33"/>
      <c r="SUS4" s="33"/>
      <c r="SUT4" s="33"/>
      <c r="SUU4" s="33"/>
      <c r="SUV4" s="33"/>
      <c r="SUW4" s="33"/>
      <c r="SUX4" s="33"/>
      <c r="SUY4" s="33"/>
      <c r="SUZ4" s="33"/>
      <c r="SVA4" s="33"/>
      <c r="SVB4" s="33"/>
      <c r="SVC4" s="33"/>
      <c r="SVD4" s="33"/>
      <c r="SVE4" s="33"/>
      <c r="SVF4" s="33"/>
      <c r="SVG4" s="33"/>
      <c r="SVH4" s="33"/>
      <c r="SVI4" s="33"/>
      <c r="SVJ4" s="33"/>
      <c r="SVK4" s="33"/>
      <c r="SVL4" s="33"/>
      <c r="SVM4" s="33"/>
      <c r="SVN4" s="33"/>
      <c r="SVO4" s="33"/>
      <c r="SVP4" s="33"/>
      <c r="SVQ4" s="33"/>
      <c r="SVR4" s="33"/>
      <c r="SVS4" s="33"/>
      <c r="SVT4" s="33"/>
      <c r="SVU4" s="33"/>
      <c r="SVV4" s="33"/>
      <c r="SVW4" s="33"/>
      <c r="SVX4" s="33"/>
      <c r="SVY4" s="33"/>
      <c r="SVZ4" s="33"/>
      <c r="SWA4" s="33"/>
      <c r="SWB4" s="33"/>
      <c r="SWC4" s="33"/>
      <c r="SWD4" s="33"/>
      <c r="SWE4" s="33"/>
      <c r="SWF4" s="33"/>
      <c r="SWG4" s="33"/>
      <c r="SWH4" s="33"/>
      <c r="SWI4" s="33"/>
      <c r="SWJ4" s="33"/>
      <c r="SWK4" s="33"/>
      <c r="SWL4" s="33"/>
      <c r="SWM4" s="33"/>
      <c r="SWN4" s="33"/>
      <c r="SWO4" s="33"/>
      <c r="SWP4" s="33"/>
      <c r="SWQ4" s="33"/>
      <c r="SWR4" s="33"/>
      <c r="SWS4" s="33"/>
      <c r="SWT4" s="33"/>
      <c r="SWU4" s="33"/>
      <c r="SWV4" s="33"/>
      <c r="SWW4" s="33"/>
      <c r="SWX4" s="33"/>
      <c r="SWY4" s="33"/>
      <c r="SWZ4" s="33"/>
      <c r="SXA4" s="33"/>
      <c r="SXB4" s="33"/>
      <c r="SXC4" s="33"/>
      <c r="SXD4" s="33"/>
      <c r="SXE4" s="33"/>
      <c r="SXF4" s="33"/>
      <c r="SXG4" s="33"/>
      <c r="SXH4" s="33"/>
      <c r="SXI4" s="33"/>
      <c r="SXJ4" s="33"/>
      <c r="SXK4" s="33"/>
      <c r="SXL4" s="33"/>
      <c r="SXM4" s="33"/>
      <c r="SXN4" s="33"/>
      <c r="SXO4" s="33"/>
      <c r="SXP4" s="33"/>
      <c r="SXQ4" s="33"/>
      <c r="SXR4" s="33"/>
      <c r="SXS4" s="33"/>
      <c r="SXT4" s="33"/>
      <c r="SXU4" s="33"/>
      <c r="SXV4" s="33"/>
      <c r="SXW4" s="33"/>
      <c r="SXX4" s="33"/>
      <c r="SXY4" s="33"/>
      <c r="SXZ4" s="33"/>
      <c r="SYA4" s="33"/>
      <c r="SYB4" s="33"/>
      <c r="SYC4" s="33"/>
      <c r="SYD4" s="33"/>
      <c r="SYE4" s="33"/>
      <c r="SYF4" s="33"/>
      <c r="SYG4" s="33"/>
      <c r="SYH4" s="33"/>
      <c r="SYI4" s="33"/>
      <c r="SYJ4" s="33"/>
      <c r="SYK4" s="33"/>
      <c r="SYL4" s="33"/>
      <c r="SYM4" s="33"/>
      <c r="SYN4" s="33"/>
      <c r="SYO4" s="33"/>
      <c r="SYP4" s="33"/>
      <c r="SYQ4" s="33"/>
      <c r="SYR4" s="33"/>
      <c r="SYS4" s="33"/>
      <c r="SYT4" s="33"/>
      <c r="SYU4" s="33"/>
      <c r="SYV4" s="33"/>
      <c r="SYW4" s="33"/>
      <c r="SYX4" s="33"/>
      <c r="SYY4" s="33"/>
      <c r="SYZ4" s="33"/>
      <c r="SZA4" s="33"/>
      <c r="SZB4" s="33"/>
      <c r="SZC4" s="33"/>
      <c r="SZD4" s="33"/>
      <c r="SZE4" s="33"/>
      <c r="SZF4" s="33"/>
      <c r="SZG4" s="33"/>
      <c r="SZH4" s="33"/>
      <c r="SZI4" s="33"/>
      <c r="SZJ4" s="33"/>
      <c r="SZK4" s="33"/>
      <c r="SZL4" s="33"/>
      <c r="SZM4" s="33"/>
      <c r="SZN4" s="33"/>
      <c r="SZO4" s="33"/>
      <c r="SZP4" s="33"/>
      <c r="SZQ4" s="33"/>
      <c r="SZR4" s="33"/>
      <c r="SZS4" s="33"/>
      <c r="SZT4" s="33"/>
      <c r="SZU4" s="33"/>
      <c r="SZV4" s="33"/>
      <c r="SZW4" s="33"/>
      <c r="SZX4" s="33"/>
      <c r="SZY4" s="33"/>
      <c r="SZZ4" s="33"/>
      <c r="TAA4" s="33"/>
      <c r="TAB4" s="33"/>
      <c r="TAC4" s="33"/>
      <c r="TAD4" s="33"/>
      <c r="TAE4" s="33"/>
      <c r="TAF4" s="33"/>
      <c r="TAG4" s="33"/>
      <c r="TAH4" s="33"/>
      <c r="TAI4" s="33"/>
      <c r="TAJ4" s="33"/>
      <c r="TAK4" s="33"/>
      <c r="TAL4" s="33"/>
      <c r="TAM4" s="33"/>
      <c r="TAN4" s="33"/>
      <c r="TAO4" s="33"/>
      <c r="TAP4" s="33"/>
      <c r="TAQ4" s="33"/>
      <c r="TAR4" s="33"/>
      <c r="TAS4" s="33"/>
      <c r="TAT4" s="33"/>
      <c r="TAU4" s="33"/>
      <c r="TAV4" s="33"/>
      <c r="TAW4" s="33"/>
      <c r="TAX4" s="33"/>
      <c r="TAY4" s="33"/>
      <c r="TAZ4" s="33"/>
      <c r="TBA4" s="33"/>
      <c r="TBB4" s="33"/>
      <c r="TBC4" s="33"/>
      <c r="TBD4" s="33"/>
      <c r="TBE4" s="33"/>
      <c r="TBF4" s="33"/>
      <c r="TBG4" s="33"/>
      <c r="TBH4" s="33"/>
      <c r="TBI4" s="33"/>
      <c r="TBJ4" s="33"/>
      <c r="TBK4" s="33"/>
      <c r="TBL4" s="33"/>
      <c r="TBM4" s="33"/>
      <c r="TBN4" s="33"/>
      <c r="TBO4" s="33"/>
      <c r="TBP4" s="33"/>
      <c r="TBQ4" s="33"/>
      <c r="TBR4" s="33"/>
      <c r="TBS4" s="33"/>
      <c r="TBT4" s="33"/>
      <c r="TBU4" s="33"/>
      <c r="TBV4" s="33"/>
      <c r="TBW4" s="33"/>
      <c r="TBX4" s="33"/>
      <c r="TBY4" s="33"/>
      <c r="TBZ4" s="33"/>
      <c r="TCA4" s="33"/>
      <c r="TCB4" s="33"/>
      <c r="TCC4" s="33"/>
      <c r="TCD4" s="33"/>
      <c r="TCE4" s="33"/>
      <c r="TCF4" s="33"/>
      <c r="TCG4" s="33"/>
      <c r="TCH4" s="33"/>
      <c r="TCI4" s="33"/>
      <c r="TCJ4" s="33"/>
      <c r="TCK4" s="33"/>
      <c r="TCL4" s="33"/>
      <c r="TCM4" s="33"/>
      <c r="TCN4" s="33"/>
      <c r="TCO4" s="33"/>
      <c r="TCP4" s="33"/>
      <c r="TCQ4" s="33"/>
      <c r="TCR4" s="33"/>
      <c r="TCS4" s="33"/>
      <c r="TCT4" s="33"/>
      <c r="TCU4" s="33"/>
      <c r="TCV4" s="33"/>
      <c r="TCW4" s="33"/>
      <c r="TCX4" s="33"/>
      <c r="TCY4" s="33"/>
      <c r="TCZ4" s="33"/>
      <c r="TDA4" s="33"/>
      <c r="TDB4" s="33"/>
      <c r="TDC4" s="33"/>
      <c r="TDD4" s="33"/>
      <c r="TDE4" s="33"/>
      <c r="TDF4" s="33"/>
      <c r="TDG4" s="33"/>
      <c r="TDH4" s="33"/>
      <c r="TDI4" s="33"/>
      <c r="TDJ4" s="33"/>
      <c r="TDK4" s="33"/>
      <c r="TDL4" s="33"/>
      <c r="TDM4" s="33"/>
      <c r="TDN4" s="33"/>
      <c r="TDO4" s="33"/>
      <c r="TDP4" s="33"/>
      <c r="TDQ4" s="33"/>
      <c r="TDR4" s="33"/>
      <c r="TDS4" s="33"/>
      <c r="TDT4" s="33"/>
      <c r="TDU4" s="33"/>
      <c r="TDV4" s="33"/>
      <c r="TDW4" s="33"/>
      <c r="TDX4" s="33"/>
      <c r="TDY4" s="33"/>
      <c r="TDZ4" s="33"/>
      <c r="TEA4" s="33"/>
      <c r="TEB4" s="33"/>
      <c r="TEC4" s="33"/>
      <c r="TED4" s="33"/>
      <c r="TEE4" s="33"/>
      <c r="TEF4" s="33"/>
      <c r="TEG4" s="33"/>
      <c r="TEH4" s="33"/>
      <c r="TEI4" s="33"/>
      <c r="TEJ4" s="33"/>
      <c r="TEK4" s="33"/>
      <c r="TEL4" s="33"/>
      <c r="TEM4" s="33"/>
      <c r="TEN4" s="33"/>
      <c r="TEO4" s="33"/>
      <c r="TEP4" s="33"/>
      <c r="TEQ4" s="33"/>
      <c r="TER4" s="33"/>
      <c r="TES4" s="33"/>
      <c r="TET4" s="33"/>
      <c r="TEU4" s="33"/>
      <c r="TEV4" s="33"/>
      <c r="TEW4" s="33"/>
      <c r="TEX4" s="33"/>
      <c r="TEY4" s="33"/>
      <c r="TEZ4" s="33"/>
      <c r="TFA4" s="33"/>
      <c r="TFB4" s="33"/>
      <c r="TFC4" s="33"/>
      <c r="TFD4" s="33"/>
      <c r="TFE4" s="33"/>
      <c r="TFF4" s="33"/>
      <c r="TFG4" s="33"/>
      <c r="TFH4" s="33"/>
      <c r="TFI4" s="33"/>
      <c r="TFJ4" s="33"/>
      <c r="TFK4" s="33"/>
      <c r="TFL4" s="33"/>
      <c r="TFM4" s="33"/>
      <c r="TFN4" s="33"/>
      <c r="TFO4" s="33"/>
      <c r="TFP4" s="33"/>
      <c r="TFQ4" s="33"/>
      <c r="TFR4" s="33"/>
      <c r="TFS4" s="33"/>
      <c r="TFT4" s="33"/>
      <c r="TFU4" s="33"/>
      <c r="TFV4" s="33"/>
      <c r="TFW4" s="33"/>
      <c r="TFX4" s="33"/>
      <c r="TFY4" s="33"/>
      <c r="TFZ4" s="33"/>
      <c r="TGA4" s="33"/>
      <c r="TGB4" s="33"/>
      <c r="TGC4" s="33"/>
      <c r="TGD4" s="33"/>
      <c r="TGE4" s="33"/>
      <c r="TGF4" s="33"/>
      <c r="TGG4" s="33"/>
      <c r="TGH4" s="33"/>
      <c r="TGI4" s="33"/>
      <c r="TGJ4" s="33"/>
      <c r="TGK4" s="33"/>
      <c r="TGL4" s="33"/>
      <c r="TGM4" s="33"/>
      <c r="TGN4" s="33"/>
      <c r="TGO4" s="33"/>
      <c r="TGP4" s="33"/>
      <c r="TGQ4" s="33"/>
      <c r="TGR4" s="33"/>
      <c r="TGS4" s="33"/>
      <c r="TGT4" s="33"/>
      <c r="TGU4" s="33"/>
      <c r="TGV4" s="33"/>
      <c r="TGW4" s="33"/>
      <c r="TGX4" s="33"/>
      <c r="TGY4" s="33"/>
      <c r="TGZ4" s="33"/>
      <c r="THA4" s="33"/>
      <c r="THB4" s="33"/>
      <c r="THC4" s="33"/>
      <c r="THD4" s="33"/>
      <c r="THE4" s="33"/>
      <c r="THF4" s="33"/>
      <c r="THG4" s="33"/>
      <c r="THH4" s="33"/>
      <c r="THI4" s="33"/>
      <c r="THJ4" s="33"/>
      <c r="THK4" s="33"/>
      <c r="THL4" s="33"/>
      <c r="THM4" s="33"/>
      <c r="THN4" s="33"/>
      <c r="THO4" s="33"/>
      <c r="THP4" s="33"/>
      <c r="THQ4" s="33"/>
      <c r="THR4" s="33"/>
      <c r="THS4" s="33"/>
      <c r="THT4" s="33"/>
      <c r="THU4" s="33"/>
      <c r="THV4" s="33"/>
      <c r="THW4" s="33"/>
      <c r="THX4" s="33"/>
      <c r="THY4" s="33"/>
      <c r="THZ4" s="33"/>
      <c r="TIA4" s="33"/>
      <c r="TIB4" s="33"/>
      <c r="TIC4" s="33"/>
      <c r="TID4" s="33"/>
      <c r="TIE4" s="33"/>
      <c r="TIF4" s="33"/>
      <c r="TIG4" s="33"/>
      <c r="TIH4" s="33"/>
      <c r="TII4" s="33"/>
      <c r="TIJ4" s="33"/>
      <c r="TIK4" s="33"/>
      <c r="TIL4" s="33"/>
      <c r="TIM4" s="33"/>
      <c r="TIN4" s="33"/>
      <c r="TIO4" s="33"/>
      <c r="TIP4" s="33"/>
      <c r="TIQ4" s="33"/>
      <c r="TIR4" s="33"/>
      <c r="TIS4" s="33"/>
      <c r="TIT4" s="33"/>
      <c r="TIU4" s="33"/>
      <c r="TIV4" s="33"/>
      <c r="TIW4" s="33"/>
      <c r="TIX4" s="33"/>
      <c r="TIY4" s="33"/>
      <c r="TIZ4" s="33"/>
      <c r="TJA4" s="33"/>
      <c r="TJB4" s="33"/>
      <c r="TJC4" s="33"/>
      <c r="TJD4" s="33"/>
      <c r="TJE4" s="33"/>
      <c r="TJF4" s="33"/>
      <c r="TJG4" s="33"/>
      <c r="TJH4" s="33"/>
      <c r="TJI4" s="33"/>
      <c r="TJJ4" s="33"/>
      <c r="TJK4" s="33"/>
      <c r="TJL4" s="33"/>
      <c r="TJM4" s="33"/>
      <c r="TJN4" s="33"/>
      <c r="TJO4" s="33"/>
      <c r="TJP4" s="33"/>
      <c r="TJQ4" s="33"/>
      <c r="TJR4" s="33"/>
      <c r="TJS4" s="33"/>
      <c r="TJT4" s="33"/>
      <c r="TJU4" s="33"/>
      <c r="TJV4" s="33"/>
      <c r="TJW4" s="33"/>
      <c r="TJX4" s="33"/>
      <c r="TJY4" s="33"/>
      <c r="TJZ4" s="33"/>
      <c r="TKA4" s="33"/>
      <c r="TKB4" s="33"/>
      <c r="TKC4" s="33"/>
      <c r="TKD4" s="33"/>
      <c r="TKE4" s="33"/>
      <c r="TKF4" s="33"/>
      <c r="TKG4" s="33"/>
      <c r="TKH4" s="33"/>
      <c r="TKI4" s="33"/>
      <c r="TKJ4" s="33"/>
      <c r="TKK4" s="33"/>
      <c r="TKL4" s="33"/>
      <c r="TKM4" s="33"/>
      <c r="TKN4" s="33"/>
      <c r="TKO4" s="33"/>
      <c r="TKP4" s="33"/>
      <c r="TKQ4" s="33"/>
      <c r="TKR4" s="33"/>
      <c r="TKS4" s="33"/>
      <c r="TKT4" s="33"/>
      <c r="TKU4" s="33"/>
      <c r="TKV4" s="33"/>
      <c r="TKW4" s="33"/>
      <c r="TKX4" s="33"/>
      <c r="TKY4" s="33"/>
      <c r="TKZ4" s="33"/>
      <c r="TLA4" s="33"/>
      <c r="TLB4" s="33"/>
      <c r="TLC4" s="33"/>
      <c r="TLD4" s="33"/>
      <c r="TLE4" s="33"/>
      <c r="TLF4" s="33"/>
      <c r="TLG4" s="33"/>
      <c r="TLH4" s="33"/>
      <c r="TLI4" s="33"/>
      <c r="TLJ4" s="33"/>
      <c r="TLK4" s="33"/>
      <c r="TLL4" s="33"/>
      <c r="TLM4" s="33"/>
      <c r="TLN4" s="33"/>
      <c r="TLO4" s="33"/>
      <c r="TLP4" s="33"/>
      <c r="TLQ4" s="33"/>
      <c r="TLR4" s="33"/>
      <c r="TLS4" s="33"/>
      <c r="TLT4" s="33"/>
      <c r="TLU4" s="33"/>
      <c r="TLV4" s="33"/>
      <c r="TLW4" s="33"/>
      <c r="TLX4" s="33"/>
      <c r="TLY4" s="33"/>
      <c r="TLZ4" s="33"/>
      <c r="TMA4" s="33"/>
      <c r="TMB4" s="33"/>
      <c r="TMC4" s="33"/>
      <c r="TMD4" s="33"/>
      <c r="TME4" s="33"/>
      <c r="TMF4" s="33"/>
      <c r="TMG4" s="33"/>
      <c r="TMH4" s="33"/>
      <c r="TMI4" s="33"/>
      <c r="TMJ4" s="33"/>
      <c r="TMK4" s="33"/>
      <c r="TML4" s="33"/>
      <c r="TMM4" s="33"/>
      <c r="TMN4" s="33"/>
      <c r="TMO4" s="33"/>
      <c r="TMP4" s="33"/>
      <c r="TMQ4" s="33"/>
      <c r="TMR4" s="33"/>
      <c r="TMS4" s="33"/>
      <c r="TMT4" s="33"/>
      <c r="TMU4" s="33"/>
      <c r="TMV4" s="33"/>
      <c r="TMW4" s="33"/>
      <c r="TMX4" s="33"/>
      <c r="TMY4" s="33"/>
      <c r="TMZ4" s="33"/>
      <c r="TNA4" s="33"/>
      <c r="TNB4" s="33"/>
      <c r="TNC4" s="33"/>
      <c r="TND4" s="33"/>
      <c r="TNE4" s="33"/>
      <c r="TNF4" s="33"/>
      <c r="TNG4" s="33"/>
      <c r="TNH4" s="33"/>
      <c r="TNI4" s="33"/>
      <c r="TNJ4" s="33"/>
      <c r="TNK4" s="33"/>
      <c r="TNL4" s="33"/>
      <c r="TNM4" s="33"/>
      <c r="TNN4" s="33"/>
      <c r="TNO4" s="33"/>
      <c r="TNP4" s="33"/>
      <c r="TNQ4" s="33"/>
      <c r="TNR4" s="33"/>
      <c r="TNS4" s="33"/>
      <c r="TNT4" s="33"/>
      <c r="TNU4" s="33"/>
      <c r="TNV4" s="33"/>
      <c r="TNW4" s="33"/>
      <c r="TNX4" s="33"/>
      <c r="TNY4" s="33"/>
      <c r="TNZ4" s="33"/>
      <c r="TOA4" s="33"/>
      <c r="TOB4" s="33"/>
      <c r="TOC4" s="33"/>
      <c r="TOD4" s="33"/>
      <c r="TOE4" s="33"/>
      <c r="TOF4" s="33"/>
      <c r="TOG4" s="33"/>
      <c r="TOH4" s="33"/>
      <c r="TOI4" s="33"/>
      <c r="TOJ4" s="33"/>
      <c r="TOK4" s="33"/>
      <c r="TOL4" s="33"/>
      <c r="TOM4" s="33"/>
      <c r="TON4" s="33"/>
      <c r="TOO4" s="33"/>
      <c r="TOP4" s="33"/>
      <c r="TOQ4" s="33"/>
      <c r="TOR4" s="33"/>
      <c r="TOS4" s="33"/>
      <c r="TOT4" s="33"/>
      <c r="TOU4" s="33"/>
      <c r="TOV4" s="33"/>
      <c r="TOW4" s="33"/>
      <c r="TOX4" s="33"/>
      <c r="TOY4" s="33"/>
      <c r="TOZ4" s="33"/>
      <c r="TPA4" s="33"/>
      <c r="TPB4" s="33"/>
      <c r="TPC4" s="33"/>
      <c r="TPD4" s="33"/>
      <c r="TPE4" s="33"/>
      <c r="TPF4" s="33"/>
      <c r="TPG4" s="33"/>
      <c r="TPH4" s="33"/>
      <c r="TPI4" s="33"/>
      <c r="TPJ4" s="33"/>
      <c r="TPK4" s="33"/>
      <c r="TPL4" s="33"/>
      <c r="TPM4" s="33"/>
      <c r="TPN4" s="33"/>
      <c r="TPO4" s="33"/>
      <c r="TPP4" s="33"/>
      <c r="TPQ4" s="33"/>
      <c r="TPR4" s="33"/>
      <c r="TPS4" s="33"/>
      <c r="TPT4" s="33"/>
      <c r="TPU4" s="33"/>
      <c r="TPV4" s="33"/>
      <c r="TPW4" s="33"/>
      <c r="TPX4" s="33"/>
      <c r="TPY4" s="33"/>
      <c r="TPZ4" s="33"/>
      <c r="TQA4" s="33"/>
      <c r="TQB4" s="33"/>
      <c r="TQC4" s="33"/>
      <c r="TQD4" s="33"/>
      <c r="TQE4" s="33"/>
      <c r="TQF4" s="33"/>
      <c r="TQG4" s="33"/>
      <c r="TQH4" s="33"/>
      <c r="TQI4" s="33"/>
      <c r="TQJ4" s="33"/>
      <c r="TQK4" s="33"/>
      <c r="TQL4" s="33"/>
      <c r="TQM4" s="33"/>
      <c r="TQN4" s="33"/>
      <c r="TQO4" s="33"/>
      <c r="TQP4" s="33"/>
      <c r="TQQ4" s="33"/>
      <c r="TQR4" s="33"/>
      <c r="TQS4" s="33"/>
      <c r="TQT4" s="33"/>
      <c r="TQU4" s="33"/>
      <c r="TQV4" s="33"/>
      <c r="TQW4" s="33"/>
      <c r="TQX4" s="33"/>
      <c r="TQY4" s="33"/>
      <c r="TQZ4" s="33"/>
      <c r="TRA4" s="33"/>
      <c r="TRB4" s="33"/>
      <c r="TRC4" s="33"/>
      <c r="TRD4" s="33"/>
      <c r="TRE4" s="33"/>
      <c r="TRF4" s="33"/>
      <c r="TRG4" s="33"/>
      <c r="TRH4" s="33"/>
      <c r="TRI4" s="33"/>
      <c r="TRJ4" s="33"/>
      <c r="TRK4" s="33"/>
      <c r="TRL4" s="33"/>
      <c r="TRM4" s="33"/>
      <c r="TRN4" s="33"/>
      <c r="TRO4" s="33"/>
      <c r="TRP4" s="33"/>
      <c r="TRQ4" s="33"/>
      <c r="TRR4" s="33"/>
      <c r="TRS4" s="33"/>
      <c r="TRT4" s="33"/>
      <c r="TRU4" s="33"/>
      <c r="TRV4" s="33"/>
      <c r="TRW4" s="33"/>
      <c r="TRX4" s="33"/>
      <c r="TRY4" s="33"/>
      <c r="TRZ4" s="33"/>
      <c r="TSA4" s="33"/>
      <c r="TSB4" s="33"/>
      <c r="TSC4" s="33"/>
      <c r="TSD4" s="33"/>
      <c r="TSE4" s="33"/>
      <c r="TSF4" s="33"/>
      <c r="TSG4" s="33"/>
      <c r="TSH4" s="33"/>
      <c r="TSI4" s="33"/>
      <c r="TSJ4" s="33"/>
      <c r="TSK4" s="33"/>
      <c r="TSL4" s="33"/>
      <c r="TSM4" s="33"/>
      <c r="TSN4" s="33"/>
      <c r="TSO4" s="33"/>
      <c r="TSP4" s="33"/>
      <c r="TSQ4" s="33"/>
      <c r="TSR4" s="33"/>
      <c r="TSS4" s="33"/>
      <c r="TST4" s="33"/>
      <c r="TSU4" s="33"/>
      <c r="TSV4" s="33"/>
      <c r="TSW4" s="33"/>
      <c r="TSX4" s="33"/>
      <c r="TSY4" s="33"/>
      <c r="TSZ4" s="33"/>
      <c r="TTA4" s="33"/>
      <c r="TTB4" s="33"/>
      <c r="TTC4" s="33"/>
      <c r="TTD4" s="33"/>
      <c r="TTE4" s="33"/>
      <c r="TTF4" s="33"/>
      <c r="TTG4" s="33"/>
      <c r="TTH4" s="33"/>
      <c r="TTI4" s="33"/>
      <c r="TTJ4" s="33"/>
      <c r="TTK4" s="33"/>
      <c r="TTL4" s="33"/>
      <c r="TTM4" s="33"/>
      <c r="TTN4" s="33"/>
      <c r="TTO4" s="33"/>
      <c r="TTP4" s="33"/>
      <c r="TTQ4" s="33"/>
      <c r="TTR4" s="33"/>
      <c r="TTS4" s="33"/>
      <c r="TTT4" s="33"/>
      <c r="TTU4" s="33"/>
      <c r="TTV4" s="33"/>
      <c r="TTW4" s="33"/>
      <c r="TTX4" s="33"/>
      <c r="TTY4" s="33"/>
      <c r="TTZ4" s="33"/>
      <c r="TUA4" s="33"/>
      <c r="TUB4" s="33"/>
      <c r="TUC4" s="33"/>
      <c r="TUD4" s="33"/>
      <c r="TUE4" s="33"/>
      <c r="TUF4" s="33"/>
      <c r="TUG4" s="33"/>
      <c r="TUH4" s="33"/>
      <c r="TUI4" s="33"/>
      <c r="TUJ4" s="33"/>
      <c r="TUK4" s="33"/>
      <c r="TUL4" s="33"/>
      <c r="TUM4" s="33"/>
      <c r="TUN4" s="33"/>
      <c r="TUO4" s="33"/>
      <c r="TUP4" s="33"/>
      <c r="TUQ4" s="33"/>
      <c r="TUR4" s="33"/>
      <c r="TUS4" s="33"/>
      <c r="TUT4" s="33"/>
      <c r="TUU4" s="33"/>
      <c r="TUV4" s="33"/>
      <c r="TUW4" s="33"/>
      <c r="TUX4" s="33"/>
      <c r="TUY4" s="33"/>
      <c r="TUZ4" s="33"/>
      <c r="TVA4" s="33"/>
      <c r="TVB4" s="33"/>
      <c r="TVC4" s="33"/>
      <c r="TVD4" s="33"/>
      <c r="TVE4" s="33"/>
      <c r="TVF4" s="33"/>
      <c r="TVG4" s="33"/>
      <c r="TVH4" s="33"/>
      <c r="TVI4" s="33"/>
      <c r="TVJ4" s="33"/>
      <c r="TVK4" s="33"/>
      <c r="TVL4" s="33"/>
      <c r="TVM4" s="33"/>
      <c r="TVN4" s="33"/>
      <c r="TVO4" s="33"/>
      <c r="TVP4" s="33"/>
      <c r="TVQ4" s="33"/>
      <c r="TVR4" s="33"/>
      <c r="TVS4" s="33"/>
      <c r="TVT4" s="33"/>
      <c r="TVU4" s="33"/>
      <c r="TVV4" s="33"/>
      <c r="TVW4" s="33"/>
      <c r="TVX4" s="33"/>
      <c r="TVY4" s="33"/>
      <c r="TVZ4" s="33"/>
      <c r="TWA4" s="33"/>
      <c r="TWB4" s="33"/>
      <c r="TWC4" s="33"/>
      <c r="TWD4" s="33"/>
      <c r="TWE4" s="33"/>
      <c r="TWF4" s="33"/>
      <c r="TWG4" s="33"/>
      <c r="TWH4" s="33"/>
      <c r="TWI4" s="33"/>
      <c r="TWJ4" s="33"/>
      <c r="TWK4" s="33"/>
      <c r="TWL4" s="33"/>
      <c r="TWM4" s="33"/>
      <c r="TWN4" s="33"/>
      <c r="TWO4" s="33"/>
      <c r="TWP4" s="33"/>
      <c r="TWQ4" s="33"/>
      <c r="TWR4" s="33"/>
      <c r="TWS4" s="33"/>
      <c r="TWT4" s="33"/>
      <c r="TWU4" s="33"/>
      <c r="TWV4" s="33"/>
      <c r="TWW4" s="33"/>
      <c r="TWX4" s="33"/>
      <c r="TWY4" s="33"/>
      <c r="TWZ4" s="33"/>
      <c r="TXA4" s="33"/>
      <c r="TXB4" s="33"/>
      <c r="TXC4" s="33"/>
      <c r="TXD4" s="33"/>
      <c r="TXE4" s="33"/>
      <c r="TXF4" s="33"/>
      <c r="TXG4" s="33"/>
      <c r="TXH4" s="33"/>
      <c r="TXI4" s="33"/>
      <c r="TXJ4" s="33"/>
      <c r="TXK4" s="33"/>
      <c r="TXL4" s="33"/>
      <c r="TXM4" s="33"/>
      <c r="TXN4" s="33"/>
      <c r="TXO4" s="33"/>
      <c r="TXP4" s="33"/>
      <c r="TXQ4" s="33"/>
      <c r="TXR4" s="33"/>
      <c r="TXS4" s="33"/>
      <c r="TXT4" s="33"/>
      <c r="TXU4" s="33"/>
      <c r="TXV4" s="33"/>
      <c r="TXW4" s="33"/>
      <c r="TXX4" s="33"/>
      <c r="TXY4" s="33"/>
      <c r="TXZ4" s="33"/>
      <c r="TYA4" s="33"/>
      <c r="TYB4" s="33"/>
      <c r="TYC4" s="33"/>
      <c r="TYD4" s="33"/>
      <c r="TYE4" s="33"/>
      <c r="TYF4" s="33"/>
      <c r="TYG4" s="33"/>
      <c r="TYH4" s="33"/>
      <c r="TYI4" s="33"/>
      <c r="TYJ4" s="33"/>
      <c r="TYK4" s="33"/>
      <c r="TYL4" s="33"/>
      <c r="TYM4" s="33"/>
      <c r="TYN4" s="33"/>
      <c r="TYO4" s="33"/>
      <c r="TYP4" s="33"/>
      <c r="TYQ4" s="33"/>
      <c r="TYR4" s="33"/>
      <c r="TYS4" s="33"/>
      <c r="TYT4" s="33"/>
      <c r="TYU4" s="33"/>
      <c r="TYV4" s="33"/>
      <c r="TYW4" s="33"/>
      <c r="TYX4" s="33"/>
      <c r="TYY4" s="33"/>
      <c r="TYZ4" s="33"/>
      <c r="TZA4" s="33"/>
      <c r="TZB4" s="33"/>
      <c r="TZC4" s="33"/>
      <c r="TZD4" s="33"/>
      <c r="TZE4" s="33"/>
      <c r="TZF4" s="33"/>
      <c r="TZG4" s="33"/>
      <c r="TZH4" s="33"/>
      <c r="TZI4" s="33"/>
      <c r="TZJ4" s="33"/>
      <c r="TZK4" s="33"/>
      <c r="TZL4" s="33"/>
      <c r="TZM4" s="33"/>
      <c r="TZN4" s="33"/>
      <c r="TZO4" s="33"/>
      <c r="TZP4" s="33"/>
      <c r="TZQ4" s="33"/>
      <c r="TZR4" s="33"/>
      <c r="TZS4" s="33"/>
      <c r="TZT4" s="33"/>
      <c r="TZU4" s="33"/>
      <c r="TZV4" s="33"/>
      <c r="TZW4" s="33"/>
      <c r="TZX4" s="33"/>
      <c r="TZY4" s="33"/>
      <c r="TZZ4" s="33"/>
      <c r="UAA4" s="33"/>
      <c r="UAB4" s="33"/>
      <c r="UAC4" s="33"/>
      <c r="UAD4" s="33"/>
      <c r="UAE4" s="33"/>
      <c r="UAF4" s="33"/>
      <c r="UAG4" s="33"/>
      <c r="UAH4" s="33"/>
      <c r="UAI4" s="33"/>
      <c r="UAJ4" s="33"/>
      <c r="UAK4" s="33"/>
      <c r="UAL4" s="33"/>
      <c r="UAM4" s="33"/>
      <c r="UAN4" s="33"/>
      <c r="UAO4" s="33"/>
      <c r="UAP4" s="33"/>
      <c r="UAQ4" s="33"/>
      <c r="UAR4" s="33"/>
      <c r="UAS4" s="33"/>
      <c r="UAT4" s="33"/>
      <c r="UAU4" s="33"/>
      <c r="UAV4" s="33"/>
      <c r="UAW4" s="33"/>
      <c r="UAX4" s="33"/>
      <c r="UAY4" s="33"/>
      <c r="UAZ4" s="33"/>
      <c r="UBA4" s="33"/>
      <c r="UBB4" s="33"/>
      <c r="UBC4" s="33"/>
      <c r="UBD4" s="33"/>
      <c r="UBE4" s="33"/>
      <c r="UBF4" s="33"/>
      <c r="UBG4" s="33"/>
      <c r="UBH4" s="33"/>
      <c r="UBI4" s="33"/>
      <c r="UBJ4" s="33"/>
      <c r="UBK4" s="33"/>
      <c r="UBL4" s="33"/>
      <c r="UBM4" s="33"/>
      <c r="UBN4" s="33"/>
      <c r="UBO4" s="33"/>
      <c r="UBP4" s="33"/>
      <c r="UBQ4" s="33"/>
      <c r="UBR4" s="33"/>
      <c r="UBS4" s="33"/>
      <c r="UBT4" s="33"/>
      <c r="UBU4" s="33"/>
      <c r="UBV4" s="33"/>
      <c r="UBW4" s="33"/>
      <c r="UBX4" s="33"/>
      <c r="UBY4" s="33"/>
      <c r="UBZ4" s="33"/>
      <c r="UCA4" s="33"/>
      <c r="UCB4" s="33"/>
      <c r="UCC4" s="33"/>
      <c r="UCD4" s="33"/>
      <c r="UCE4" s="33"/>
      <c r="UCF4" s="33"/>
      <c r="UCG4" s="33"/>
      <c r="UCH4" s="33"/>
      <c r="UCI4" s="33"/>
      <c r="UCJ4" s="33"/>
      <c r="UCK4" s="33"/>
      <c r="UCL4" s="33"/>
      <c r="UCM4" s="33"/>
      <c r="UCN4" s="33"/>
      <c r="UCO4" s="33"/>
      <c r="UCP4" s="33"/>
      <c r="UCQ4" s="33"/>
      <c r="UCR4" s="33"/>
      <c r="UCS4" s="33"/>
      <c r="UCT4" s="33"/>
      <c r="UCU4" s="33"/>
      <c r="UCV4" s="33"/>
      <c r="UCW4" s="33"/>
      <c r="UCX4" s="33"/>
      <c r="UCY4" s="33"/>
      <c r="UCZ4" s="33"/>
      <c r="UDA4" s="33"/>
      <c r="UDB4" s="33"/>
      <c r="UDC4" s="33"/>
      <c r="UDD4" s="33"/>
      <c r="UDE4" s="33"/>
      <c r="UDF4" s="33"/>
      <c r="UDG4" s="33"/>
      <c r="UDH4" s="33"/>
      <c r="UDI4" s="33"/>
      <c r="UDJ4" s="33"/>
      <c r="UDK4" s="33"/>
      <c r="UDL4" s="33"/>
      <c r="UDM4" s="33"/>
      <c r="UDN4" s="33"/>
      <c r="UDO4" s="33"/>
      <c r="UDP4" s="33"/>
      <c r="UDQ4" s="33"/>
      <c r="UDR4" s="33"/>
      <c r="UDS4" s="33"/>
      <c r="UDT4" s="33"/>
      <c r="UDU4" s="33"/>
      <c r="UDV4" s="33"/>
      <c r="UDW4" s="33"/>
      <c r="UDX4" s="33"/>
      <c r="UDY4" s="33"/>
      <c r="UDZ4" s="33"/>
      <c r="UEA4" s="33"/>
      <c r="UEB4" s="33"/>
      <c r="UEC4" s="33"/>
      <c r="UED4" s="33"/>
      <c r="UEE4" s="33"/>
      <c r="UEF4" s="33"/>
      <c r="UEG4" s="33"/>
      <c r="UEH4" s="33"/>
      <c r="UEI4" s="33"/>
      <c r="UEJ4" s="33"/>
      <c r="UEK4" s="33"/>
      <c r="UEL4" s="33"/>
      <c r="UEM4" s="33"/>
      <c r="UEN4" s="33"/>
      <c r="UEO4" s="33"/>
      <c r="UEP4" s="33"/>
      <c r="UEQ4" s="33"/>
      <c r="UER4" s="33"/>
      <c r="UES4" s="33"/>
      <c r="UET4" s="33"/>
      <c r="UEU4" s="33"/>
      <c r="UEV4" s="33"/>
      <c r="UEW4" s="33"/>
      <c r="UEX4" s="33"/>
      <c r="UEY4" s="33"/>
      <c r="UEZ4" s="33"/>
      <c r="UFA4" s="33"/>
      <c r="UFB4" s="33"/>
      <c r="UFC4" s="33"/>
      <c r="UFD4" s="33"/>
      <c r="UFE4" s="33"/>
      <c r="UFF4" s="33"/>
      <c r="UFG4" s="33"/>
      <c r="UFH4" s="33"/>
      <c r="UFI4" s="33"/>
      <c r="UFJ4" s="33"/>
      <c r="UFK4" s="33"/>
      <c r="UFL4" s="33"/>
      <c r="UFM4" s="33"/>
      <c r="UFN4" s="33"/>
      <c r="UFO4" s="33"/>
      <c r="UFP4" s="33"/>
      <c r="UFQ4" s="33"/>
      <c r="UFR4" s="33"/>
      <c r="UFS4" s="33"/>
      <c r="UFT4" s="33"/>
      <c r="UFU4" s="33"/>
      <c r="UFV4" s="33"/>
      <c r="UFW4" s="33"/>
      <c r="UFX4" s="33"/>
      <c r="UFY4" s="33"/>
      <c r="UFZ4" s="33"/>
      <c r="UGA4" s="33"/>
      <c r="UGB4" s="33"/>
      <c r="UGC4" s="33"/>
      <c r="UGD4" s="33"/>
      <c r="UGE4" s="33"/>
      <c r="UGF4" s="33"/>
      <c r="UGG4" s="33"/>
      <c r="UGH4" s="33"/>
      <c r="UGI4" s="33"/>
      <c r="UGJ4" s="33"/>
      <c r="UGK4" s="33"/>
      <c r="UGL4" s="33"/>
      <c r="UGM4" s="33"/>
      <c r="UGN4" s="33"/>
      <c r="UGO4" s="33"/>
      <c r="UGP4" s="33"/>
      <c r="UGQ4" s="33"/>
      <c r="UGR4" s="33"/>
      <c r="UGS4" s="33"/>
      <c r="UGT4" s="33"/>
      <c r="UGU4" s="33"/>
      <c r="UGV4" s="33"/>
      <c r="UGW4" s="33"/>
      <c r="UGX4" s="33"/>
      <c r="UGY4" s="33"/>
      <c r="UGZ4" s="33"/>
      <c r="UHA4" s="33"/>
      <c r="UHB4" s="33"/>
      <c r="UHC4" s="33"/>
      <c r="UHD4" s="33"/>
      <c r="UHE4" s="33"/>
      <c r="UHF4" s="33"/>
      <c r="UHG4" s="33"/>
      <c r="UHH4" s="33"/>
      <c r="UHI4" s="33"/>
      <c r="UHJ4" s="33"/>
      <c r="UHK4" s="33"/>
      <c r="UHL4" s="33"/>
      <c r="UHM4" s="33"/>
      <c r="UHN4" s="33"/>
      <c r="UHO4" s="33"/>
      <c r="UHP4" s="33"/>
      <c r="UHQ4" s="33"/>
      <c r="UHR4" s="33"/>
      <c r="UHS4" s="33"/>
      <c r="UHT4" s="33"/>
      <c r="UHU4" s="33"/>
      <c r="UHV4" s="33"/>
      <c r="UHW4" s="33"/>
      <c r="UHX4" s="33"/>
      <c r="UHY4" s="33"/>
      <c r="UHZ4" s="33"/>
      <c r="UIA4" s="33"/>
      <c r="UIB4" s="33"/>
      <c r="UIC4" s="33"/>
      <c r="UID4" s="33"/>
      <c r="UIE4" s="33"/>
      <c r="UIF4" s="33"/>
      <c r="UIG4" s="33"/>
      <c r="UIH4" s="33"/>
      <c r="UII4" s="33"/>
      <c r="UIJ4" s="33"/>
      <c r="UIK4" s="33"/>
      <c r="UIL4" s="33"/>
      <c r="UIM4" s="33"/>
      <c r="UIN4" s="33"/>
      <c r="UIO4" s="33"/>
      <c r="UIP4" s="33"/>
      <c r="UIQ4" s="33"/>
      <c r="UIR4" s="33"/>
      <c r="UIS4" s="33"/>
      <c r="UIT4" s="33"/>
      <c r="UIU4" s="33"/>
      <c r="UIV4" s="33"/>
      <c r="UIW4" s="33"/>
      <c r="UIX4" s="33"/>
      <c r="UIY4" s="33"/>
      <c r="UIZ4" s="33"/>
      <c r="UJA4" s="33"/>
      <c r="UJB4" s="33"/>
      <c r="UJC4" s="33"/>
      <c r="UJD4" s="33"/>
      <c r="UJE4" s="33"/>
      <c r="UJF4" s="33"/>
      <c r="UJG4" s="33"/>
      <c r="UJH4" s="33"/>
      <c r="UJI4" s="33"/>
      <c r="UJJ4" s="33"/>
      <c r="UJK4" s="33"/>
      <c r="UJL4" s="33"/>
      <c r="UJM4" s="33"/>
      <c r="UJN4" s="33"/>
      <c r="UJO4" s="33"/>
      <c r="UJP4" s="33"/>
      <c r="UJQ4" s="33"/>
      <c r="UJR4" s="33"/>
      <c r="UJS4" s="33"/>
      <c r="UJT4" s="33"/>
      <c r="UJU4" s="33"/>
      <c r="UJV4" s="33"/>
      <c r="UJW4" s="33"/>
      <c r="UJX4" s="33"/>
      <c r="UJY4" s="33"/>
      <c r="UJZ4" s="33"/>
      <c r="UKA4" s="33"/>
      <c r="UKB4" s="33"/>
      <c r="UKC4" s="33"/>
      <c r="UKD4" s="33"/>
      <c r="UKE4" s="33"/>
      <c r="UKF4" s="33"/>
      <c r="UKG4" s="33"/>
      <c r="UKH4" s="33"/>
      <c r="UKI4" s="33"/>
      <c r="UKJ4" s="33"/>
      <c r="UKK4" s="33"/>
      <c r="UKL4" s="33"/>
      <c r="UKM4" s="33"/>
      <c r="UKN4" s="33"/>
      <c r="UKO4" s="33"/>
      <c r="UKP4" s="33"/>
      <c r="UKQ4" s="33"/>
      <c r="UKR4" s="33"/>
      <c r="UKS4" s="33"/>
      <c r="UKT4" s="33"/>
      <c r="UKU4" s="33"/>
      <c r="UKV4" s="33"/>
      <c r="UKW4" s="33"/>
      <c r="UKX4" s="33"/>
      <c r="UKY4" s="33"/>
      <c r="UKZ4" s="33"/>
      <c r="ULA4" s="33"/>
      <c r="ULB4" s="33"/>
      <c r="ULC4" s="33"/>
      <c r="ULD4" s="33"/>
      <c r="ULE4" s="33"/>
      <c r="ULF4" s="33"/>
      <c r="ULG4" s="33"/>
      <c r="ULH4" s="33"/>
      <c r="ULI4" s="33"/>
      <c r="ULJ4" s="33"/>
      <c r="ULK4" s="33"/>
      <c r="ULL4" s="33"/>
      <c r="ULM4" s="33"/>
      <c r="ULN4" s="33"/>
      <c r="ULO4" s="33"/>
      <c r="ULP4" s="33"/>
      <c r="ULQ4" s="33"/>
      <c r="ULR4" s="33"/>
      <c r="ULS4" s="33"/>
      <c r="ULT4" s="33"/>
      <c r="ULU4" s="33"/>
      <c r="ULV4" s="33"/>
      <c r="ULW4" s="33"/>
      <c r="ULX4" s="33"/>
      <c r="ULY4" s="33"/>
      <c r="ULZ4" s="33"/>
      <c r="UMA4" s="33"/>
      <c r="UMB4" s="33"/>
      <c r="UMC4" s="33"/>
      <c r="UMD4" s="33"/>
      <c r="UME4" s="33"/>
      <c r="UMF4" s="33"/>
      <c r="UMG4" s="33"/>
      <c r="UMH4" s="33"/>
      <c r="UMI4" s="33"/>
      <c r="UMJ4" s="33"/>
      <c r="UMK4" s="33"/>
      <c r="UML4" s="33"/>
      <c r="UMM4" s="33"/>
      <c r="UMN4" s="33"/>
      <c r="UMO4" s="33"/>
      <c r="UMP4" s="33"/>
      <c r="UMQ4" s="33"/>
      <c r="UMR4" s="33"/>
      <c r="UMS4" s="33"/>
      <c r="UMT4" s="33"/>
      <c r="UMU4" s="33"/>
      <c r="UMV4" s="33"/>
      <c r="UMW4" s="33"/>
      <c r="UMX4" s="33"/>
      <c r="UMY4" s="33"/>
      <c r="UMZ4" s="33"/>
      <c r="UNA4" s="33"/>
      <c r="UNB4" s="33"/>
      <c r="UNC4" s="33"/>
      <c r="UND4" s="33"/>
      <c r="UNE4" s="33"/>
      <c r="UNF4" s="33"/>
      <c r="UNG4" s="33"/>
      <c r="UNH4" s="33"/>
      <c r="UNI4" s="33"/>
      <c r="UNJ4" s="33"/>
      <c r="UNK4" s="33"/>
      <c r="UNL4" s="33"/>
      <c r="UNM4" s="33"/>
      <c r="UNN4" s="33"/>
      <c r="UNO4" s="33"/>
      <c r="UNP4" s="33"/>
      <c r="UNQ4" s="33"/>
      <c r="UNR4" s="33"/>
      <c r="UNS4" s="33"/>
      <c r="UNT4" s="33"/>
      <c r="UNU4" s="33"/>
      <c r="UNV4" s="33"/>
      <c r="UNW4" s="33"/>
      <c r="UNX4" s="33"/>
      <c r="UNY4" s="33"/>
      <c r="UNZ4" s="33"/>
      <c r="UOA4" s="33"/>
      <c r="UOB4" s="33"/>
      <c r="UOC4" s="33"/>
      <c r="UOD4" s="33"/>
      <c r="UOE4" s="33"/>
      <c r="UOF4" s="33"/>
      <c r="UOG4" s="33"/>
      <c r="UOH4" s="33"/>
      <c r="UOI4" s="33"/>
      <c r="UOJ4" s="33"/>
      <c r="UOK4" s="33"/>
      <c r="UOL4" s="33"/>
      <c r="UOM4" s="33"/>
      <c r="UON4" s="33"/>
      <c r="UOO4" s="33"/>
      <c r="UOP4" s="33"/>
      <c r="UOQ4" s="33"/>
      <c r="UOR4" s="33"/>
      <c r="UOS4" s="33"/>
      <c r="UOT4" s="33"/>
      <c r="UOU4" s="33"/>
      <c r="UOV4" s="33"/>
      <c r="UOW4" s="33"/>
      <c r="UOX4" s="33"/>
      <c r="UOY4" s="33"/>
      <c r="UOZ4" s="33"/>
      <c r="UPA4" s="33"/>
      <c r="UPB4" s="33"/>
      <c r="UPC4" s="33"/>
      <c r="UPD4" s="33"/>
      <c r="UPE4" s="33"/>
      <c r="UPF4" s="33"/>
      <c r="UPG4" s="33"/>
      <c r="UPH4" s="33"/>
      <c r="UPI4" s="33"/>
      <c r="UPJ4" s="33"/>
      <c r="UPK4" s="33"/>
      <c r="UPL4" s="33"/>
      <c r="UPM4" s="33"/>
      <c r="UPN4" s="33"/>
      <c r="UPO4" s="33"/>
      <c r="UPP4" s="33"/>
      <c r="UPQ4" s="33"/>
      <c r="UPR4" s="33"/>
      <c r="UPS4" s="33"/>
      <c r="UPT4" s="33"/>
      <c r="UPU4" s="33"/>
      <c r="UPV4" s="33"/>
      <c r="UPW4" s="33"/>
      <c r="UPX4" s="33"/>
      <c r="UPY4" s="33"/>
      <c r="UPZ4" s="33"/>
      <c r="UQA4" s="33"/>
      <c r="UQB4" s="33"/>
      <c r="UQC4" s="33"/>
      <c r="UQD4" s="33"/>
      <c r="UQE4" s="33"/>
      <c r="UQF4" s="33"/>
      <c r="UQG4" s="33"/>
      <c r="UQH4" s="33"/>
      <c r="UQI4" s="33"/>
      <c r="UQJ4" s="33"/>
      <c r="UQK4" s="33"/>
      <c r="UQL4" s="33"/>
      <c r="UQM4" s="33"/>
      <c r="UQN4" s="33"/>
      <c r="UQO4" s="33"/>
      <c r="UQP4" s="33"/>
      <c r="UQQ4" s="33"/>
      <c r="UQR4" s="33"/>
      <c r="UQS4" s="33"/>
      <c r="UQT4" s="33"/>
      <c r="UQU4" s="33"/>
      <c r="UQV4" s="33"/>
      <c r="UQW4" s="33"/>
      <c r="UQX4" s="33"/>
      <c r="UQY4" s="33"/>
      <c r="UQZ4" s="33"/>
      <c r="URA4" s="33"/>
      <c r="URB4" s="33"/>
      <c r="URC4" s="33"/>
      <c r="URD4" s="33"/>
      <c r="URE4" s="33"/>
      <c r="URF4" s="33"/>
      <c r="URG4" s="33"/>
      <c r="URH4" s="33"/>
      <c r="URI4" s="33"/>
      <c r="URJ4" s="33"/>
      <c r="URK4" s="33"/>
      <c r="URL4" s="33"/>
      <c r="URM4" s="33"/>
      <c r="URN4" s="33"/>
      <c r="URO4" s="33"/>
      <c r="URP4" s="33"/>
      <c r="URQ4" s="33"/>
      <c r="URR4" s="33"/>
      <c r="URS4" s="33"/>
      <c r="URT4" s="33"/>
      <c r="URU4" s="33"/>
      <c r="URV4" s="33"/>
      <c r="URW4" s="33"/>
      <c r="URX4" s="33"/>
      <c r="URY4" s="33"/>
      <c r="URZ4" s="33"/>
      <c r="USA4" s="33"/>
      <c r="USB4" s="33"/>
      <c r="USC4" s="33"/>
      <c r="USD4" s="33"/>
      <c r="USE4" s="33"/>
      <c r="USF4" s="33"/>
      <c r="USG4" s="33"/>
      <c r="USH4" s="33"/>
      <c r="USI4" s="33"/>
      <c r="USJ4" s="33"/>
      <c r="USK4" s="33"/>
      <c r="USL4" s="33"/>
      <c r="USM4" s="33"/>
      <c r="USN4" s="33"/>
      <c r="USO4" s="33"/>
      <c r="USP4" s="33"/>
      <c r="USQ4" s="33"/>
      <c r="USR4" s="33"/>
      <c r="USS4" s="33"/>
      <c r="UST4" s="33"/>
      <c r="USU4" s="33"/>
      <c r="USV4" s="33"/>
      <c r="USW4" s="33"/>
      <c r="USX4" s="33"/>
      <c r="USY4" s="33"/>
      <c r="USZ4" s="33"/>
      <c r="UTA4" s="33"/>
      <c r="UTB4" s="33"/>
      <c r="UTC4" s="33"/>
      <c r="UTD4" s="33"/>
      <c r="UTE4" s="33"/>
      <c r="UTF4" s="33"/>
      <c r="UTG4" s="33"/>
      <c r="UTH4" s="33"/>
      <c r="UTI4" s="33"/>
      <c r="UTJ4" s="33"/>
      <c r="UTK4" s="33"/>
      <c r="UTL4" s="33"/>
      <c r="UTM4" s="33"/>
      <c r="UTN4" s="33"/>
      <c r="UTO4" s="33"/>
      <c r="UTP4" s="33"/>
      <c r="UTQ4" s="33"/>
      <c r="UTR4" s="33"/>
      <c r="UTS4" s="33"/>
      <c r="UTT4" s="33"/>
      <c r="UTU4" s="33"/>
      <c r="UTV4" s="33"/>
      <c r="UTW4" s="33"/>
      <c r="UTX4" s="33"/>
      <c r="UTY4" s="33"/>
      <c r="UTZ4" s="33"/>
      <c r="UUA4" s="33"/>
      <c r="UUB4" s="33"/>
      <c r="UUC4" s="33"/>
      <c r="UUD4" s="33"/>
      <c r="UUE4" s="33"/>
      <c r="UUF4" s="33"/>
      <c r="UUG4" s="33"/>
      <c r="UUH4" s="33"/>
      <c r="UUI4" s="33"/>
      <c r="UUJ4" s="33"/>
      <c r="UUK4" s="33"/>
      <c r="UUL4" s="33"/>
      <c r="UUM4" s="33"/>
      <c r="UUN4" s="33"/>
      <c r="UUO4" s="33"/>
      <c r="UUP4" s="33"/>
      <c r="UUQ4" s="33"/>
      <c r="UUR4" s="33"/>
      <c r="UUS4" s="33"/>
      <c r="UUT4" s="33"/>
      <c r="UUU4" s="33"/>
      <c r="UUV4" s="33"/>
      <c r="UUW4" s="33"/>
      <c r="UUX4" s="33"/>
      <c r="UUY4" s="33"/>
      <c r="UUZ4" s="33"/>
      <c r="UVA4" s="33"/>
      <c r="UVB4" s="33"/>
      <c r="UVC4" s="33"/>
      <c r="UVD4" s="33"/>
      <c r="UVE4" s="33"/>
      <c r="UVF4" s="33"/>
      <c r="UVG4" s="33"/>
      <c r="UVH4" s="33"/>
      <c r="UVI4" s="33"/>
      <c r="UVJ4" s="33"/>
      <c r="UVK4" s="33"/>
      <c r="UVL4" s="33"/>
      <c r="UVM4" s="33"/>
      <c r="UVN4" s="33"/>
      <c r="UVO4" s="33"/>
      <c r="UVP4" s="33"/>
      <c r="UVQ4" s="33"/>
      <c r="UVR4" s="33"/>
      <c r="UVS4" s="33"/>
      <c r="UVT4" s="33"/>
      <c r="UVU4" s="33"/>
      <c r="UVV4" s="33"/>
      <c r="UVW4" s="33"/>
      <c r="UVX4" s="33"/>
      <c r="UVY4" s="33"/>
      <c r="UVZ4" s="33"/>
      <c r="UWA4" s="33"/>
      <c r="UWB4" s="33"/>
      <c r="UWC4" s="33"/>
      <c r="UWD4" s="33"/>
      <c r="UWE4" s="33"/>
      <c r="UWF4" s="33"/>
      <c r="UWG4" s="33"/>
      <c r="UWH4" s="33"/>
      <c r="UWI4" s="33"/>
      <c r="UWJ4" s="33"/>
      <c r="UWK4" s="33"/>
      <c r="UWL4" s="33"/>
      <c r="UWM4" s="33"/>
      <c r="UWN4" s="33"/>
      <c r="UWO4" s="33"/>
      <c r="UWP4" s="33"/>
      <c r="UWQ4" s="33"/>
      <c r="UWR4" s="33"/>
      <c r="UWS4" s="33"/>
      <c r="UWT4" s="33"/>
      <c r="UWU4" s="33"/>
      <c r="UWV4" s="33"/>
      <c r="UWW4" s="33"/>
      <c r="UWX4" s="33"/>
      <c r="UWY4" s="33"/>
      <c r="UWZ4" s="33"/>
      <c r="UXA4" s="33"/>
      <c r="UXB4" s="33"/>
      <c r="UXC4" s="33"/>
      <c r="UXD4" s="33"/>
      <c r="UXE4" s="33"/>
      <c r="UXF4" s="33"/>
      <c r="UXG4" s="33"/>
      <c r="UXH4" s="33"/>
      <c r="UXI4" s="33"/>
      <c r="UXJ4" s="33"/>
      <c r="UXK4" s="33"/>
      <c r="UXL4" s="33"/>
      <c r="UXM4" s="33"/>
      <c r="UXN4" s="33"/>
      <c r="UXO4" s="33"/>
      <c r="UXP4" s="33"/>
      <c r="UXQ4" s="33"/>
      <c r="UXR4" s="33"/>
      <c r="UXS4" s="33"/>
      <c r="UXT4" s="33"/>
      <c r="UXU4" s="33"/>
      <c r="UXV4" s="33"/>
      <c r="UXW4" s="33"/>
      <c r="UXX4" s="33"/>
      <c r="UXY4" s="33"/>
      <c r="UXZ4" s="33"/>
      <c r="UYA4" s="33"/>
      <c r="UYB4" s="33"/>
      <c r="UYC4" s="33"/>
      <c r="UYD4" s="33"/>
      <c r="UYE4" s="33"/>
      <c r="UYF4" s="33"/>
      <c r="UYG4" s="33"/>
      <c r="UYH4" s="33"/>
      <c r="UYI4" s="33"/>
      <c r="UYJ4" s="33"/>
      <c r="UYK4" s="33"/>
      <c r="UYL4" s="33"/>
      <c r="UYM4" s="33"/>
      <c r="UYN4" s="33"/>
      <c r="UYO4" s="33"/>
      <c r="UYP4" s="33"/>
      <c r="UYQ4" s="33"/>
      <c r="UYR4" s="33"/>
      <c r="UYS4" s="33"/>
      <c r="UYT4" s="33"/>
      <c r="UYU4" s="33"/>
      <c r="UYV4" s="33"/>
      <c r="UYW4" s="33"/>
      <c r="UYX4" s="33"/>
      <c r="UYY4" s="33"/>
      <c r="UYZ4" s="33"/>
      <c r="UZA4" s="33"/>
      <c r="UZB4" s="33"/>
      <c r="UZC4" s="33"/>
      <c r="UZD4" s="33"/>
      <c r="UZE4" s="33"/>
      <c r="UZF4" s="33"/>
      <c r="UZG4" s="33"/>
      <c r="UZH4" s="33"/>
      <c r="UZI4" s="33"/>
      <c r="UZJ4" s="33"/>
      <c r="UZK4" s="33"/>
      <c r="UZL4" s="33"/>
      <c r="UZM4" s="33"/>
      <c r="UZN4" s="33"/>
      <c r="UZO4" s="33"/>
      <c r="UZP4" s="33"/>
      <c r="UZQ4" s="33"/>
      <c r="UZR4" s="33"/>
      <c r="UZS4" s="33"/>
      <c r="UZT4" s="33"/>
      <c r="UZU4" s="33"/>
      <c r="UZV4" s="33"/>
      <c r="UZW4" s="33"/>
      <c r="UZX4" s="33"/>
      <c r="UZY4" s="33"/>
      <c r="UZZ4" s="33"/>
      <c r="VAA4" s="33"/>
      <c r="VAB4" s="33"/>
      <c r="VAC4" s="33"/>
      <c r="VAD4" s="33"/>
      <c r="VAE4" s="33"/>
      <c r="VAF4" s="33"/>
      <c r="VAG4" s="33"/>
      <c r="VAH4" s="33"/>
      <c r="VAI4" s="33"/>
      <c r="VAJ4" s="33"/>
      <c r="VAK4" s="33"/>
      <c r="VAL4" s="33"/>
      <c r="VAM4" s="33"/>
      <c r="VAN4" s="33"/>
      <c r="VAO4" s="33"/>
      <c r="VAP4" s="33"/>
      <c r="VAQ4" s="33"/>
      <c r="VAR4" s="33"/>
      <c r="VAS4" s="33"/>
      <c r="VAT4" s="33"/>
      <c r="VAU4" s="33"/>
      <c r="VAV4" s="33"/>
      <c r="VAW4" s="33"/>
      <c r="VAX4" s="33"/>
      <c r="VAY4" s="33"/>
      <c r="VAZ4" s="33"/>
      <c r="VBA4" s="33"/>
      <c r="VBB4" s="33"/>
      <c r="VBC4" s="33"/>
      <c r="VBD4" s="33"/>
      <c r="VBE4" s="33"/>
      <c r="VBF4" s="33"/>
      <c r="VBG4" s="33"/>
      <c r="VBH4" s="33"/>
      <c r="VBI4" s="33"/>
      <c r="VBJ4" s="33"/>
      <c r="VBK4" s="33"/>
      <c r="VBL4" s="33"/>
      <c r="VBM4" s="33"/>
      <c r="VBN4" s="33"/>
      <c r="VBO4" s="33"/>
      <c r="VBP4" s="33"/>
      <c r="VBQ4" s="33"/>
      <c r="VBR4" s="33"/>
      <c r="VBS4" s="33"/>
      <c r="VBT4" s="33"/>
      <c r="VBU4" s="33"/>
      <c r="VBV4" s="33"/>
      <c r="VBW4" s="33"/>
      <c r="VBX4" s="33"/>
      <c r="VBY4" s="33"/>
      <c r="VBZ4" s="33"/>
      <c r="VCA4" s="33"/>
      <c r="VCB4" s="33"/>
      <c r="VCC4" s="33"/>
      <c r="VCD4" s="33"/>
      <c r="VCE4" s="33"/>
      <c r="VCF4" s="33"/>
      <c r="VCG4" s="33"/>
      <c r="VCH4" s="33"/>
      <c r="VCI4" s="33"/>
      <c r="VCJ4" s="33"/>
      <c r="VCK4" s="33"/>
      <c r="VCL4" s="33"/>
      <c r="VCM4" s="33"/>
      <c r="VCN4" s="33"/>
      <c r="VCO4" s="33"/>
      <c r="VCP4" s="33"/>
      <c r="VCQ4" s="33"/>
      <c r="VCR4" s="33"/>
      <c r="VCS4" s="33"/>
      <c r="VCT4" s="33"/>
      <c r="VCU4" s="33"/>
      <c r="VCV4" s="33"/>
      <c r="VCW4" s="33"/>
      <c r="VCX4" s="33"/>
      <c r="VCY4" s="33"/>
      <c r="VCZ4" s="33"/>
      <c r="VDA4" s="33"/>
      <c r="VDB4" s="33"/>
      <c r="VDC4" s="33"/>
      <c r="VDD4" s="33"/>
      <c r="VDE4" s="33"/>
      <c r="VDF4" s="33"/>
      <c r="VDG4" s="33"/>
      <c r="VDH4" s="33"/>
      <c r="VDI4" s="33"/>
      <c r="VDJ4" s="33"/>
      <c r="VDK4" s="33"/>
      <c r="VDL4" s="33"/>
      <c r="VDM4" s="33"/>
      <c r="VDN4" s="33"/>
      <c r="VDO4" s="33"/>
      <c r="VDP4" s="33"/>
      <c r="VDQ4" s="33"/>
      <c r="VDR4" s="33"/>
      <c r="VDS4" s="33"/>
      <c r="VDT4" s="33"/>
      <c r="VDU4" s="33"/>
      <c r="VDV4" s="33"/>
      <c r="VDW4" s="33"/>
      <c r="VDX4" s="33"/>
      <c r="VDY4" s="33"/>
      <c r="VDZ4" s="33"/>
      <c r="VEA4" s="33"/>
      <c r="VEB4" s="33"/>
      <c r="VEC4" s="33"/>
      <c r="VED4" s="33"/>
      <c r="VEE4" s="33"/>
      <c r="VEF4" s="33"/>
      <c r="VEG4" s="33"/>
      <c r="VEH4" s="33"/>
      <c r="VEI4" s="33"/>
      <c r="VEJ4" s="33"/>
      <c r="VEK4" s="33"/>
      <c r="VEL4" s="33"/>
      <c r="VEM4" s="33"/>
      <c r="VEN4" s="33"/>
      <c r="VEO4" s="33"/>
      <c r="VEP4" s="33"/>
      <c r="VEQ4" s="33"/>
      <c r="VER4" s="33"/>
      <c r="VES4" s="33"/>
      <c r="VET4" s="33"/>
      <c r="VEU4" s="33"/>
      <c r="VEV4" s="33"/>
      <c r="VEW4" s="33"/>
      <c r="VEX4" s="33"/>
      <c r="VEY4" s="33"/>
      <c r="VEZ4" s="33"/>
      <c r="VFA4" s="33"/>
      <c r="VFB4" s="33"/>
      <c r="VFC4" s="33"/>
      <c r="VFD4" s="33"/>
      <c r="VFE4" s="33"/>
      <c r="VFF4" s="33"/>
      <c r="VFG4" s="33"/>
      <c r="VFH4" s="33"/>
      <c r="VFI4" s="33"/>
      <c r="VFJ4" s="33"/>
      <c r="VFK4" s="33"/>
      <c r="VFL4" s="33"/>
      <c r="VFM4" s="33"/>
      <c r="VFN4" s="33"/>
      <c r="VFO4" s="33"/>
      <c r="VFP4" s="33"/>
      <c r="VFQ4" s="33"/>
      <c r="VFR4" s="33"/>
      <c r="VFS4" s="33"/>
      <c r="VFT4" s="33"/>
      <c r="VFU4" s="33"/>
      <c r="VFV4" s="33"/>
      <c r="VFW4" s="33"/>
      <c r="VFX4" s="33"/>
      <c r="VFY4" s="33"/>
      <c r="VFZ4" s="33"/>
      <c r="VGA4" s="33"/>
      <c r="VGB4" s="33"/>
      <c r="VGC4" s="33"/>
      <c r="VGD4" s="33"/>
      <c r="VGE4" s="33"/>
      <c r="VGF4" s="33"/>
      <c r="VGG4" s="33"/>
      <c r="VGH4" s="33"/>
      <c r="VGI4" s="33"/>
      <c r="VGJ4" s="33"/>
      <c r="VGK4" s="33"/>
      <c r="VGL4" s="33"/>
      <c r="VGM4" s="33"/>
      <c r="VGN4" s="33"/>
      <c r="VGO4" s="33"/>
      <c r="VGP4" s="33"/>
      <c r="VGQ4" s="33"/>
      <c r="VGR4" s="33"/>
      <c r="VGS4" s="33"/>
      <c r="VGT4" s="33"/>
      <c r="VGU4" s="33"/>
      <c r="VGV4" s="33"/>
      <c r="VGW4" s="33"/>
      <c r="VGX4" s="33"/>
      <c r="VGY4" s="33"/>
      <c r="VGZ4" s="33"/>
      <c r="VHA4" s="33"/>
      <c r="VHB4" s="33"/>
      <c r="VHC4" s="33"/>
      <c r="VHD4" s="33"/>
      <c r="VHE4" s="33"/>
      <c r="VHF4" s="33"/>
      <c r="VHG4" s="33"/>
      <c r="VHH4" s="33"/>
      <c r="VHI4" s="33"/>
      <c r="VHJ4" s="33"/>
      <c r="VHK4" s="33"/>
      <c r="VHL4" s="33"/>
      <c r="VHM4" s="33"/>
      <c r="VHN4" s="33"/>
      <c r="VHO4" s="33"/>
      <c r="VHP4" s="33"/>
      <c r="VHQ4" s="33"/>
      <c r="VHR4" s="33"/>
      <c r="VHS4" s="33"/>
      <c r="VHT4" s="33"/>
      <c r="VHU4" s="33"/>
      <c r="VHV4" s="33"/>
      <c r="VHW4" s="33"/>
      <c r="VHX4" s="33"/>
      <c r="VHY4" s="33"/>
      <c r="VHZ4" s="33"/>
      <c r="VIA4" s="33"/>
      <c r="VIB4" s="33"/>
      <c r="VIC4" s="33"/>
      <c r="VID4" s="33"/>
      <c r="VIE4" s="33"/>
      <c r="VIF4" s="33"/>
      <c r="VIG4" s="33"/>
      <c r="VIH4" s="33"/>
      <c r="VII4" s="33"/>
      <c r="VIJ4" s="33"/>
      <c r="VIK4" s="33"/>
      <c r="VIL4" s="33"/>
      <c r="VIM4" s="33"/>
      <c r="VIN4" s="33"/>
      <c r="VIO4" s="33"/>
      <c r="VIP4" s="33"/>
      <c r="VIQ4" s="33"/>
      <c r="VIR4" s="33"/>
      <c r="VIS4" s="33"/>
      <c r="VIT4" s="33"/>
      <c r="VIU4" s="33"/>
      <c r="VIV4" s="33"/>
      <c r="VIW4" s="33"/>
      <c r="VIX4" s="33"/>
      <c r="VIY4" s="33"/>
      <c r="VIZ4" s="33"/>
      <c r="VJA4" s="33"/>
      <c r="VJB4" s="33"/>
      <c r="VJC4" s="33"/>
      <c r="VJD4" s="33"/>
      <c r="VJE4" s="33"/>
      <c r="VJF4" s="33"/>
      <c r="VJG4" s="33"/>
      <c r="VJH4" s="33"/>
      <c r="VJI4" s="33"/>
      <c r="VJJ4" s="33"/>
      <c r="VJK4" s="33"/>
      <c r="VJL4" s="33"/>
      <c r="VJM4" s="33"/>
      <c r="VJN4" s="33"/>
      <c r="VJO4" s="33"/>
      <c r="VJP4" s="33"/>
      <c r="VJQ4" s="33"/>
      <c r="VJR4" s="33"/>
      <c r="VJS4" s="33"/>
      <c r="VJT4" s="33"/>
      <c r="VJU4" s="33"/>
      <c r="VJV4" s="33"/>
      <c r="VJW4" s="33"/>
      <c r="VJX4" s="33"/>
      <c r="VJY4" s="33"/>
      <c r="VJZ4" s="33"/>
      <c r="VKA4" s="33"/>
      <c r="VKB4" s="33"/>
      <c r="VKC4" s="33"/>
      <c r="VKD4" s="33"/>
      <c r="VKE4" s="33"/>
      <c r="VKF4" s="33"/>
      <c r="VKG4" s="33"/>
      <c r="VKH4" s="33"/>
      <c r="VKI4" s="33"/>
      <c r="VKJ4" s="33"/>
      <c r="VKK4" s="33"/>
      <c r="VKL4" s="33"/>
      <c r="VKM4" s="33"/>
      <c r="VKN4" s="33"/>
      <c r="VKO4" s="33"/>
      <c r="VKP4" s="33"/>
      <c r="VKQ4" s="33"/>
      <c r="VKR4" s="33"/>
      <c r="VKS4" s="33"/>
      <c r="VKT4" s="33"/>
      <c r="VKU4" s="33"/>
      <c r="VKV4" s="33"/>
      <c r="VKW4" s="33"/>
      <c r="VKX4" s="33"/>
      <c r="VKY4" s="33"/>
      <c r="VKZ4" s="33"/>
      <c r="VLA4" s="33"/>
      <c r="VLB4" s="33"/>
      <c r="VLC4" s="33"/>
      <c r="VLD4" s="33"/>
      <c r="VLE4" s="33"/>
      <c r="VLF4" s="33"/>
      <c r="VLG4" s="33"/>
      <c r="VLH4" s="33"/>
      <c r="VLI4" s="33"/>
      <c r="VLJ4" s="33"/>
      <c r="VLK4" s="33"/>
      <c r="VLL4" s="33"/>
      <c r="VLM4" s="33"/>
      <c r="VLN4" s="33"/>
      <c r="VLO4" s="33"/>
      <c r="VLP4" s="33"/>
      <c r="VLQ4" s="33"/>
      <c r="VLR4" s="33"/>
      <c r="VLS4" s="33"/>
      <c r="VLT4" s="33"/>
      <c r="VLU4" s="33"/>
      <c r="VLV4" s="33"/>
      <c r="VLW4" s="33"/>
      <c r="VLX4" s="33"/>
      <c r="VLY4" s="33"/>
      <c r="VLZ4" s="33"/>
      <c r="VMA4" s="33"/>
      <c r="VMB4" s="33"/>
      <c r="VMC4" s="33"/>
      <c r="VMD4" s="33"/>
      <c r="VME4" s="33"/>
      <c r="VMF4" s="33"/>
      <c r="VMG4" s="33"/>
      <c r="VMH4" s="33"/>
      <c r="VMI4" s="33"/>
      <c r="VMJ4" s="33"/>
      <c r="VMK4" s="33"/>
      <c r="VML4" s="33"/>
      <c r="VMM4" s="33"/>
      <c r="VMN4" s="33"/>
      <c r="VMO4" s="33"/>
      <c r="VMP4" s="33"/>
      <c r="VMQ4" s="33"/>
      <c r="VMR4" s="33"/>
      <c r="VMS4" s="33"/>
      <c r="VMT4" s="33"/>
      <c r="VMU4" s="33"/>
      <c r="VMV4" s="33"/>
      <c r="VMW4" s="33"/>
      <c r="VMX4" s="33"/>
      <c r="VMY4" s="33"/>
      <c r="VMZ4" s="33"/>
      <c r="VNA4" s="33"/>
      <c r="VNB4" s="33"/>
      <c r="VNC4" s="33"/>
      <c r="VND4" s="33"/>
      <c r="VNE4" s="33"/>
      <c r="VNF4" s="33"/>
      <c r="VNG4" s="33"/>
      <c r="VNH4" s="33"/>
      <c r="VNI4" s="33"/>
      <c r="VNJ4" s="33"/>
      <c r="VNK4" s="33"/>
      <c r="VNL4" s="33"/>
      <c r="VNM4" s="33"/>
      <c r="VNN4" s="33"/>
      <c r="VNO4" s="33"/>
      <c r="VNP4" s="33"/>
      <c r="VNQ4" s="33"/>
      <c r="VNR4" s="33"/>
      <c r="VNS4" s="33"/>
      <c r="VNT4" s="33"/>
      <c r="VNU4" s="33"/>
      <c r="VNV4" s="33"/>
      <c r="VNW4" s="33"/>
      <c r="VNX4" s="33"/>
      <c r="VNY4" s="33"/>
      <c r="VNZ4" s="33"/>
      <c r="VOA4" s="33"/>
      <c r="VOB4" s="33"/>
      <c r="VOC4" s="33"/>
      <c r="VOD4" s="33"/>
      <c r="VOE4" s="33"/>
      <c r="VOF4" s="33"/>
      <c r="VOG4" s="33"/>
      <c r="VOH4" s="33"/>
      <c r="VOI4" s="33"/>
      <c r="VOJ4" s="33"/>
      <c r="VOK4" s="33"/>
      <c r="VOL4" s="33"/>
      <c r="VOM4" s="33"/>
      <c r="VON4" s="33"/>
      <c r="VOO4" s="33"/>
      <c r="VOP4" s="33"/>
      <c r="VOQ4" s="33"/>
      <c r="VOR4" s="33"/>
      <c r="VOS4" s="33"/>
      <c r="VOT4" s="33"/>
      <c r="VOU4" s="33"/>
      <c r="VOV4" s="33"/>
      <c r="VOW4" s="33"/>
      <c r="VOX4" s="33"/>
      <c r="VOY4" s="33"/>
      <c r="VOZ4" s="33"/>
      <c r="VPA4" s="33"/>
      <c r="VPB4" s="33"/>
      <c r="VPC4" s="33"/>
      <c r="VPD4" s="33"/>
      <c r="VPE4" s="33"/>
      <c r="VPF4" s="33"/>
      <c r="VPG4" s="33"/>
      <c r="VPH4" s="33"/>
      <c r="VPI4" s="33"/>
      <c r="VPJ4" s="33"/>
      <c r="VPK4" s="33"/>
      <c r="VPL4" s="33"/>
      <c r="VPM4" s="33"/>
      <c r="VPN4" s="33"/>
      <c r="VPO4" s="33"/>
      <c r="VPP4" s="33"/>
      <c r="VPQ4" s="33"/>
      <c r="VPR4" s="33"/>
      <c r="VPS4" s="33"/>
      <c r="VPT4" s="33"/>
      <c r="VPU4" s="33"/>
      <c r="VPV4" s="33"/>
      <c r="VPW4" s="33"/>
      <c r="VPX4" s="33"/>
      <c r="VPY4" s="33"/>
      <c r="VPZ4" s="33"/>
      <c r="VQA4" s="33"/>
      <c r="VQB4" s="33"/>
      <c r="VQC4" s="33"/>
      <c r="VQD4" s="33"/>
      <c r="VQE4" s="33"/>
      <c r="VQF4" s="33"/>
      <c r="VQG4" s="33"/>
      <c r="VQH4" s="33"/>
      <c r="VQI4" s="33"/>
      <c r="VQJ4" s="33"/>
      <c r="VQK4" s="33"/>
      <c r="VQL4" s="33"/>
      <c r="VQM4" s="33"/>
      <c r="VQN4" s="33"/>
      <c r="VQO4" s="33"/>
      <c r="VQP4" s="33"/>
      <c r="VQQ4" s="33"/>
      <c r="VQR4" s="33"/>
      <c r="VQS4" s="33"/>
      <c r="VQT4" s="33"/>
      <c r="VQU4" s="33"/>
      <c r="VQV4" s="33"/>
      <c r="VQW4" s="33"/>
      <c r="VQX4" s="33"/>
      <c r="VQY4" s="33"/>
      <c r="VQZ4" s="33"/>
      <c r="VRA4" s="33"/>
      <c r="VRB4" s="33"/>
      <c r="VRC4" s="33"/>
      <c r="VRD4" s="33"/>
      <c r="VRE4" s="33"/>
      <c r="VRF4" s="33"/>
      <c r="VRG4" s="33"/>
      <c r="VRH4" s="33"/>
      <c r="VRI4" s="33"/>
      <c r="VRJ4" s="33"/>
      <c r="VRK4" s="33"/>
      <c r="VRL4" s="33"/>
      <c r="VRM4" s="33"/>
      <c r="VRN4" s="33"/>
      <c r="VRO4" s="33"/>
      <c r="VRP4" s="33"/>
      <c r="VRQ4" s="33"/>
      <c r="VRR4" s="33"/>
      <c r="VRS4" s="33"/>
      <c r="VRT4" s="33"/>
      <c r="VRU4" s="33"/>
      <c r="VRV4" s="33"/>
      <c r="VRW4" s="33"/>
      <c r="VRX4" s="33"/>
      <c r="VRY4" s="33"/>
      <c r="VRZ4" s="33"/>
      <c r="VSA4" s="33"/>
      <c r="VSB4" s="33"/>
      <c r="VSC4" s="33"/>
      <c r="VSD4" s="33"/>
      <c r="VSE4" s="33"/>
      <c r="VSF4" s="33"/>
      <c r="VSG4" s="33"/>
      <c r="VSH4" s="33"/>
      <c r="VSI4" s="33"/>
      <c r="VSJ4" s="33"/>
      <c r="VSK4" s="33"/>
      <c r="VSL4" s="33"/>
      <c r="VSM4" s="33"/>
      <c r="VSN4" s="33"/>
      <c r="VSO4" s="33"/>
      <c r="VSP4" s="33"/>
      <c r="VSQ4" s="33"/>
      <c r="VSR4" s="33"/>
      <c r="VSS4" s="33"/>
      <c r="VST4" s="33"/>
      <c r="VSU4" s="33"/>
      <c r="VSV4" s="33"/>
      <c r="VSW4" s="33"/>
      <c r="VSX4" s="33"/>
      <c r="VSY4" s="33"/>
      <c r="VSZ4" s="33"/>
      <c r="VTA4" s="33"/>
      <c r="VTB4" s="33"/>
      <c r="VTC4" s="33"/>
      <c r="VTD4" s="33"/>
      <c r="VTE4" s="33"/>
      <c r="VTF4" s="33"/>
      <c r="VTG4" s="33"/>
      <c r="VTH4" s="33"/>
      <c r="VTI4" s="33"/>
      <c r="VTJ4" s="33"/>
      <c r="VTK4" s="33"/>
      <c r="VTL4" s="33"/>
      <c r="VTM4" s="33"/>
      <c r="VTN4" s="33"/>
      <c r="VTO4" s="33"/>
      <c r="VTP4" s="33"/>
      <c r="VTQ4" s="33"/>
      <c r="VTR4" s="33"/>
      <c r="VTS4" s="33"/>
      <c r="VTT4" s="33"/>
      <c r="VTU4" s="33"/>
      <c r="VTV4" s="33"/>
      <c r="VTW4" s="33"/>
      <c r="VTX4" s="33"/>
      <c r="VTY4" s="33"/>
      <c r="VTZ4" s="33"/>
      <c r="VUA4" s="33"/>
      <c r="VUB4" s="33"/>
      <c r="VUC4" s="33"/>
      <c r="VUD4" s="33"/>
      <c r="VUE4" s="33"/>
      <c r="VUF4" s="33"/>
      <c r="VUG4" s="33"/>
      <c r="VUH4" s="33"/>
      <c r="VUI4" s="33"/>
      <c r="VUJ4" s="33"/>
      <c r="VUK4" s="33"/>
      <c r="VUL4" s="33"/>
      <c r="VUM4" s="33"/>
      <c r="VUN4" s="33"/>
      <c r="VUO4" s="33"/>
      <c r="VUP4" s="33"/>
      <c r="VUQ4" s="33"/>
      <c r="VUR4" s="33"/>
      <c r="VUS4" s="33"/>
      <c r="VUT4" s="33"/>
      <c r="VUU4" s="33"/>
      <c r="VUV4" s="33"/>
      <c r="VUW4" s="33"/>
      <c r="VUX4" s="33"/>
      <c r="VUY4" s="33"/>
      <c r="VUZ4" s="33"/>
      <c r="VVA4" s="33"/>
      <c r="VVB4" s="33"/>
      <c r="VVC4" s="33"/>
      <c r="VVD4" s="33"/>
      <c r="VVE4" s="33"/>
      <c r="VVF4" s="33"/>
      <c r="VVG4" s="33"/>
      <c r="VVH4" s="33"/>
      <c r="VVI4" s="33"/>
      <c r="VVJ4" s="33"/>
      <c r="VVK4" s="33"/>
      <c r="VVL4" s="33"/>
      <c r="VVM4" s="33"/>
      <c r="VVN4" s="33"/>
      <c r="VVO4" s="33"/>
      <c r="VVP4" s="33"/>
      <c r="VVQ4" s="33"/>
      <c r="VVR4" s="33"/>
      <c r="VVS4" s="33"/>
      <c r="VVT4" s="33"/>
      <c r="VVU4" s="33"/>
      <c r="VVV4" s="33"/>
      <c r="VVW4" s="33"/>
      <c r="VVX4" s="33"/>
      <c r="VVY4" s="33"/>
      <c r="VVZ4" s="33"/>
      <c r="VWA4" s="33"/>
      <c r="VWB4" s="33"/>
      <c r="VWC4" s="33"/>
      <c r="VWD4" s="33"/>
      <c r="VWE4" s="33"/>
      <c r="VWF4" s="33"/>
      <c r="VWG4" s="33"/>
      <c r="VWH4" s="33"/>
      <c r="VWI4" s="33"/>
      <c r="VWJ4" s="33"/>
      <c r="VWK4" s="33"/>
      <c r="VWL4" s="33"/>
      <c r="VWM4" s="33"/>
      <c r="VWN4" s="33"/>
      <c r="VWO4" s="33"/>
      <c r="VWP4" s="33"/>
      <c r="VWQ4" s="33"/>
      <c r="VWR4" s="33"/>
      <c r="VWS4" s="33"/>
      <c r="VWT4" s="33"/>
      <c r="VWU4" s="33"/>
      <c r="VWV4" s="33"/>
      <c r="VWW4" s="33"/>
      <c r="VWX4" s="33"/>
      <c r="VWY4" s="33"/>
      <c r="VWZ4" s="33"/>
      <c r="VXA4" s="33"/>
      <c r="VXB4" s="33"/>
      <c r="VXC4" s="33"/>
      <c r="VXD4" s="33"/>
      <c r="VXE4" s="33"/>
      <c r="VXF4" s="33"/>
      <c r="VXG4" s="33"/>
      <c r="VXH4" s="33"/>
      <c r="VXI4" s="33"/>
      <c r="VXJ4" s="33"/>
      <c r="VXK4" s="33"/>
      <c r="VXL4" s="33"/>
      <c r="VXM4" s="33"/>
      <c r="VXN4" s="33"/>
      <c r="VXO4" s="33"/>
      <c r="VXP4" s="33"/>
      <c r="VXQ4" s="33"/>
      <c r="VXR4" s="33"/>
      <c r="VXS4" s="33"/>
      <c r="VXT4" s="33"/>
      <c r="VXU4" s="33"/>
      <c r="VXV4" s="33"/>
      <c r="VXW4" s="33"/>
      <c r="VXX4" s="33"/>
      <c r="VXY4" s="33"/>
      <c r="VXZ4" s="33"/>
      <c r="VYA4" s="33"/>
      <c r="VYB4" s="33"/>
      <c r="VYC4" s="33"/>
      <c r="VYD4" s="33"/>
      <c r="VYE4" s="33"/>
      <c r="VYF4" s="33"/>
      <c r="VYG4" s="33"/>
      <c r="VYH4" s="33"/>
      <c r="VYI4" s="33"/>
      <c r="VYJ4" s="33"/>
      <c r="VYK4" s="33"/>
      <c r="VYL4" s="33"/>
      <c r="VYM4" s="33"/>
      <c r="VYN4" s="33"/>
      <c r="VYO4" s="33"/>
      <c r="VYP4" s="33"/>
      <c r="VYQ4" s="33"/>
      <c r="VYR4" s="33"/>
      <c r="VYS4" s="33"/>
      <c r="VYT4" s="33"/>
      <c r="VYU4" s="33"/>
      <c r="VYV4" s="33"/>
      <c r="VYW4" s="33"/>
      <c r="VYX4" s="33"/>
      <c r="VYY4" s="33"/>
      <c r="VYZ4" s="33"/>
      <c r="VZA4" s="33"/>
      <c r="VZB4" s="33"/>
      <c r="VZC4" s="33"/>
      <c r="VZD4" s="33"/>
      <c r="VZE4" s="33"/>
      <c r="VZF4" s="33"/>
      <c r="VZG4" s="33"/>
      <c r="VZH4" s="33"/>
      <c r="VZI4" s="33"/>
      <c r="VZJ4" s="33"/>
      <c r="VZK4" s="33"/>
      <c r="VZL4" s="33"/>
      <c r="VZM4" s="33"/>
      <c r="VZN4" s="33"/>
      <c r="VZO4" s="33"/>
      <c r="VZP4" s="33"/>
      <c r="VZQ4" s="33"/>
      <c r="VZR4" s="33"/>
      <c r="VZS4" s="33"/>
      <c r="VZT4" s="33"/>
      <c r="VZU4" s="33"/>
      <c r="VZV4" s="33"/>
      <c r="VZW4" s="33"/>
      <c r="VZX4" s="33"/>
      <c r="VZY4" s="33"/>
      <c r="VZZ4" s="33"/>
      <c r="WAA4" s="33"/>
      <c r="WAB4" s="33"/>
      <c r="WAC4" s="33"/>
      <c r="WAD4" s="33"/>
      <c r="WAE4" s="33"/>
      <c r="WAF4" s="33"/>
      <c r="WAG4" s="33"/>
      <c r="WAH4" s="33"/>
      <c r="WAI4" s="33"/>
      <c r="WAJ4" s="33"/>
      <c r="WAK4" s="33"/>
      <c r="WAL4" s="33"/>
      <c r="WAM4" s="33"/>
      <c r="WAN4" s="33"/>
      <c r="WAO4" s="33"/>
      <c r="WAP4" s="33"/>
      <c r="WAQ4" s="33"/>
      <c r="WAR4" s="33"/>
      <c r="WAS4" s="33"/>
      <c r="WAT4" s="33"/>
      <c r="WAU4" s="33"/>
      <c r="WAV4" s="33"/>
      <c r="WAW4" s="33"/>
      <c r="WAX4" s="33"/>
      <c r="WAY4" s="33"/>
      <c r="WAZ4" s="33"/>
      <c r="WBA4" s="33"/>
      <c r="WBB4" s="33"/>
      <c r="WBC4" s="33"/>
      <c r="WBD4" s="33"/>
      <c r="WBE4" s="33"/>
      <c r="WBF4" s="33"/>
      <c r="WBG4" s="33"/>
      <c r="WBH4" s="33"/>
      <c r="WBI4" s="33"/>
      <c r="WBJ4" s="33"/>
      <c r="WBK4" s="33"/>
      <c r="WBL4" s="33"/>
      <c r="WBM4" s="33"/>
      <c r="WBN4" s="33"/>
      <c r="WBO4" s="33"/>
      <c r="WBP4" s="33"/>
      <c r="WBQ4" s="33"/>
      <c r="WBR4" s="33"/>
      <c r="WBS4" s="33"/>
      <c r="WBT4" s="33"/>
      <c r="WBU4" s="33"/>
      <c r="WBV4" s="33"/>
      <c r="WBW4" s="33"/>
      <c r="WBX4" s="33"/>
      <c r="WBY4" s="33"/>
      <c r="WBZ4" s="33"/>
      <c r="WCA4" s="33"/>
      <c r="WCB4" s="33"/>
      <c r="WCC4" s="33"/>
      <c r="WCD4" s="33"/>
      <c r="WCE4" s="33"/>
      <c r="WCF4" s="33"/>
      <c r="WCG4" s="33"/>
      <c r="WCH4" s="33"/>
      <c r="WCI4" s="33"/>
      <c r="WCJ4" s="33"/>
      <c r="WCK4" s="33"/>
      <c r="WCL4" s="33"/>
      <c r="WCM4" s="33"/>
      <c r="WCN4" s="33"/>
      <c r="WCO4" s="33"/>
      <c r="WCP4" s="33"/>
      <c r="WCQ4" s="33"/>
      <c r="WCR4" s="33"/>
      <c r="WCS4" s="33"/>
      <c r="WCT4" s="33"/>
      <c r="WCU4" s="33"/>
      <c r="WCV4" s="33"/>
      <c r="WCW4" s="33"/>
      <c r="WCX4" s="33"/>
      <c r="WCY4" s="33"/>
      <c r="WCZ4" s="33"/>
      <c r="WDA4" s="33"/>
      <c r="WDB4" s="33"/>
      <c r="WDC4" s="33"/>
      <c r="WDD4" s="33"/>
      <c r="WDE4" s="33"/>
      <c r="WDF4" s="33"/>
      <c r="WDG4" s="33"/>
      <c r="WDH4" s="33"/>
      <c r="WDI4" s="33"/>
      <c r="WDJ4" s="33"/>
      <c r="WDK4" s="33"/>
      <c r="WDL4" s="33"/>
      <c r="WDM4" s="33"/>
      <c r="WDN4" s="33"/>
      <c r="WDO4" s="33"/>
      <c r="WDP4" s="33"/>
      <c r="WDQ4" s="33"/>
      <c r="WDR4" s="33"/>
      <c r="WDS4" s="33"/>
      <c r="WDT4" s="33"/>
      <c r="WDU4" s="33"/>
      <c r="WDV4" s="33"/>
      <c r="WDW4" s="33"/>
      <c r="WDX4" s="33"/>
      <c r="WDY4" s="33"/>
      <c r="WDZ4" s="33"/>
      <c r="WEA4" s="33"/>
      <c r="WEB4" s="33"/>
      <c r="WEC4" s="33"/>
      <c r="WED4" s="33"/>
      <c r="WEE4" s="33"/>
      <c r="WEF4" s="33"/>
      <c r="WEG4" s="33"/>
      <c r="WEH4" s="33"/>
      <c r="WEI4" s="33"/>
      <c r="WEJ4" s="33"/>
      <c r="WEK4" s="33"/>
      <c r="WEL4" s="33"/>
      <c r="WEM4" s="33"/>
      <c r="WEN4" s="33"/>
      <c r="WEO4" s="33"/>
      <c r="WEP4" s="33"/>
      <c r="WEQ4" s="33"/>
      <c r="WER4" s="33"/>
      <c r="WES4" s="33"/>
      <c r="WET4" s="33"/>
      <c r="WEU4" s="33"/>
      <c r="WEV4" s="33"/>
      <c r="WEW4" s="33"/>
      <c r="WEX4" s="33"/>
      <c r="WEY4" s="33"/>
      <c r="WEZ4" s="33"/>
      <c r="WFA4" s="33"/>
      <c r="WFB4" s="33"/>
      <c r="WFC4" s="33"/>
      <c r="WFD4" s="33"/>
      <c r="WFE4" s="33"/>
      <c r="WFF4" s="33"/>
      <c r="WFG4" s="33"/>
      <c r="WFH4" s="33"/>
      <c r="WFI4" s="33"/>
      <c r="WFJ4" s="33"/>
      <c r="WFK4" s="33"/>
      <c r="WFL4" s="33"/>
      <c r="WFM4" s="33"/>
      <c r="WFN4" s="33"/>
      <c r="WFO4" s="33"/>
      <c r="WFP4" s="33"/>
      <c r="WFQ4" s="33"/>
      <c r="WFR4" s="33"/>
      <c r="WFS4" s="33"/>
      <c r="WFT4" s="33"/>
      <c r="WFU4" s="33"/>
      <c r="WFV4" s="33"/>
      <c r="WFW4" s="33"/>
      <c r="WFX4" s="33"/>
      <c r="WFY4" s="33"/>
      <c r="WFZ4" s="33"/>
      <c r="WGA4" s="33"/>
      <c r="WGB4" s="33"/>
      <c r="WGC4" s="33"/>
      <c r="WGD4" s="33"/>
      <c r="WGE4" s="33"/>
      <c r="WGF4" s="33"/>
      <c r="WGG4" s="33"/>
      <c r="WGH4" s="33"/>
      <c r="WGI4" s="33"/>
      <c r="WGJ4" s="33"/>
      <c r="WGK4" s="33"/>
      <c r="WGL4" s="33"/>
      <c r="WGM4" s="33"/>
      <c r="WGN4" s="33"/>
      <c r="WGO4" s="33"/>
      <c r="WGP4" s="33"/>
      <c r="WGQ4" s="33"/>
      <c r="WGR4" s="33"/>
      <c r="WGS4" s="33"/>
      <c r="WGT4" s="33"/>
      <c r="WGU4" s="33"/>
      <c r="WGV4" s="33"/>
      <c r="WGW4" s="33"/>
      <c r="WGX4" s="33"/>
      <c r="WGY4" s="33"/>
      <c r="WGZ4" s="33"/>
      <c r="WHA4" s="33"/>
      <c r="WHB4" s="33"/>
      <c r="WHC4" s="33"/>
      <c r="WHD4" s="33"/>
      <c r="WHE4" s="33"/>
      <c r="WHF4" s="33"/>
      <c r="WHG4" s="33"/>
      <c r="WHH4" s="33"/>
      <c r="WHI4" s="33"/>
      <c r="WHJ4" s="33"/>
      <c r="WHK4" s="33"/>
      <c r="WHL4" s="33"/>
      <c r="WHM4" s="33"/>
      <c r="WHN4" s="33"/>
      <c r="WHO4" s="33"/>
      <c r="WHP4" s="33"/>
      <c r="WHQ4" s="33"/>
      <c r="WHR4" s="33"/>
      <c r="WHS4" s="33"/>
      <c r="WHT4" s="33"/>
      <c r="WHU4" s="33"/>
      <c r="WHV4" s="33"/>
      <c r="WHW4" s="33"/>
      <c r="WHX4" s="33"/>
      <c r="WHY4" s="33"/>
      <c r="WHZ4" s="33"/>
      <c r="WIA4" s="33"/>
      <c r="WIB4" s="33"/>
      <c r="WIC4" s="33"/>
      <c r="WID4" s="33"/>
      <c r="WIE4" s="33"/>
      <c r="WIF4" s="33"/>
      <c r="WIG4" s="33"/>
      <c r="WIH4" s="33"/>
      <c r="WII4" s="33"/>
      <c r="WIJ4" s="33"/>
      <c r="WIK4" s="33"/>
      <c r="WIL4" s="33"/>
      <c r="WIM4" s="33"/>
      <c r="WIN4" s="33"/>
      <c r="WIO4" s="33"/>
      <c r="WIP4" s="33"/>
      <c r="WIQ4" s="33"/>
      <c r="WIR4" s="33"/>
      <c r="WIS4" s="33"/>
      <c r="WIT4" s="33"/>
      <c r="WIU4" s="33"/>
      <c r="WIV4" s="33"/>
      <c r="WIW4" s="33"/>
      <c r="WIX4" s="33"/>
      <c r="WIY4" s="33"/>
      <c r="WIZ4" s="33"/>
      <c r="WJA4" s="33"/>
      <c r="WJB4" s="33"/>
      <c r="WJC4" s="33"/>
      <c r="WJD4" s="33"/>
      <c r="WJE4" s="33"/>
      <c r="WJF4" s="33"/>
      <c r="WJG4" s="33"/>
      <c r="WJH4" s="33"/>
      <c r="WJI4" s="33"/>
      <c r="WJJ4" s="33"/>
      <c r="WJK4" s="33"/>
      <c r="WJL4" s="33"/>
      <c r="WJM4" s="33"/>
      <c r="WJN4" s="33"/>
      <c r="WJO4" s="33"/>
      <c r="WJP4" s="33"/>
      <c r="WJQ4" s="33"/>
      <c r="WJR4" s="33"/>
      <c r="WJS4" s="33"/>
      <c r="WJT4" s="33"/>
      <c r="WJU4" s="33"/>
      <c r="WJV4" s="33"/>
      <c r="WJW4" s="33"/>
      <c r="WJX4" s="33"/>
      <c r="WJY4" s="33"/>
      <c r="WJZ4" s="33"/>
      <c r="WKA4" s="33"/>
      <c r="WKB4" s="33"/>
      <c r="WKC4" s="33"/>
      <c r="WKD4" s="33"/>
      <c r="WKE4" s="33"/>
      <c r="WKF4" s="33"/>
      <c r="WKG4" s="33"/>
      <c r="WKH4" s="33"/>
      <c r="WKI4" s="33"/>
      <c r="WKJ4" s="33"/>
      <c r="WKK4" s="33"/>
      <c r="WKL4" s="33"/>
      <c r="WKM4" s="33"/>
      <c r="WKN4" s="33"/>
      <c r="WKO4" s="33"/>
      <c r="WKP4" s="33"/>
      <c r="WKQ4" s="33"/>
      <c r="WKR4" s="33"/>
      <c r="WKS4" s="33"/>
      <c r="WKT4" s="33"/>
      <c r="WKU4" s="33"/>
      <c r="WKV4" s="33"/>
      <c r="WKW4" s="33"/>
      <c r="WKX4" s="33"/>
      <c r="WKY4" s="33"/>
      <c r="WKZ4" s="33"/>
      <c r="WLA4" s="33"/>
      <c r="WLB4" s="33"/>
      <c r="WLC4" s="33"/>
      <c r="WLD4" s="33"/>
      <c r="WLE4" s="33"/>
      <c r="WLF4" s="33"/>
      <c r="WLG4" s="33"/>
      <c r="WLH4" s="33"/>
      <c r="WLI4" s="33"/>
      <c r="WLJ4" s="33"/>
      <c r="WLK4" s="33"/>
      <c r="WLL4" s="33"/>
      <c r="WLM4" s="33"/>
      <c r="WLN4" s="33"/>
      <c r="WLO4" s="33"/>
      <c r="WLP4" s="33"/>
      <c r="WLQ4" s="33"/>
      <c r="WLR4" s="33"/>
      <c r="WLS4" s="33"/>
      <c r="WLT4" s="33"/>
      <c r="WLU4" s="33"/>
      <c r="WLV4" s="33"/>
      <c r="WLW4" s="33"/>
      <c r="WLX4" s="33"/>
      <c r="WLY4" s="33"/>
      <c r="WLZ4" s="33"/>
      <c r="WMA4" s="33"/>
      <c r="WMB4" s="33"/>
      <c r="WMC4" s="33"/>
      <c r="WMD4" s="33"/>
      <c r="WME4" s="33"/>
      <c r="WMF4" s="33"/>
      <c r="WMG4" s="33"/>
      <c r="WMH4" s="33"/>
      <c r="WMI4" s="33"/>
      <c r="WMJ4" s="33"/>
      <c r="WMK4" s="33"/>
      <c r="WML4" s="33"/>
      <c r="WMM4" s="33"/>
      <c r="WMN4" s="33"/>
      <c r="WMO4" s="33"/>
      <c r="WMP4" s="33"/>
      <c r="WMQ4" s="33"/>
      <c r="WMR4" s="33"/>
      <c r="WMS4" s="33"/>
      <c r="WMT4" s="33"/>
      <c r="WMU4" s="33"/>
      <c r="WMV4" s="33"/>
      <c r="WMW4" s="33"/>
      <c r="WMX4" s="33"/>
      <c r="WMY4" s="33"/>
      <c r="WMZ4" s="33"/>
      <c r="WNA4" s="33"/>
      <c r="WNB4" s="33"/>
      <c r="WNC4" s="33"/>
      <c r="WND4" s="33"/>
      <c r="WNE4" s="33"/>
      <c r="WNF4" s="33"/>
      <c r="WNG4" s="33"/>
      <c r="WNH4" s="33"/>
      <c r="WNI4" s="33"/>
      <c r="WNJ4" s="33"/>
      <c r="WNK4" s="33"/>
      <c r="WNL4" s="33"/>
      <c r="WNM4" s="33"/>
      <c r="WNN4" s="33"/>
      <c r="WNO4" s="33"/>
      <c r="WNP4" s="33"/>
      <c r="WNQ4" s="33"/>
      <c r="WNR4" s="33"/>
      <c r="WNS4" s="33"/>
      <c r="WNT4" s="33"/>
      <c r="WNU4" s="33"/>
      <c r="WNV4" s="33"/>
      <c r="WNW4" s="33"/>
      <c r="WNX4" s="33"/>
      <c r="WNY4" s="33"/>
      <c r="WNZ4" s="33"/>
      <c r="WOA4" s="33"/>
      <c r="WOB4" s="33"/>
      <c r="WOC4" s="33"/>
      <c r="WOD4" s="33"/>
      <c r="WOE4" s="33"/>
      <c r="WOF4" s="33"/>
      <c r="WOG4" s="33"/>
      <c r="WOH4" s="33"/>
      <c r="WOI4" s="33"/>
      <c r="WOJ4" s="33"/>
      <c r="WOK4" s="33"/>
      <c r="WOL4" s="33"/>
      <c r="WOM4" s="33"/>
      <c r="WON4" s="33"/>
      <c r="WOO4" s="33"/>
      <c r="WOP4" s="33"/>
      <c r="WOQ4" s="33"/>
      <c r="WOR4" s="33"/>
      <c r="WOS4" s="33"/>
      <c r="WOT4" s="33"/>
      <c r="WOU4" s="33"/>
      <c r="WOV4" s="33"/>
      <c r="WOW4" s="33"/>
      <c r="WOX4" s="33"/>
      <c r="WOY4" s="33"/>
      <c r="WOZ4" s="33"/>
      <c r="WPA4" s="33"/>
      <c r="WPB4" s="33"/>
      <c r="WPC4" s="33"/>
      <c r="WPD4" s="33"/>
      <c r="WPE4" s="33"/>
      <c r="WPF4" s="33"/>
      <c r="WPG4" s="33"/>
      <c r="WPH4" s="33"/>
      <c r="WPI4" s="33"/>
      <c r="WPJ4" s="33"/>
      <c r="WPK4" s="33"/>
      <c r="WPL4" s="33"/>
      <c r="WPM4" s="33"/>
      <c r="WPN4" s="33"/>
      <c r="WPO4" s="33"/>
      <c r="WPP4" s="33"/>
      <c r="WPQ4" s="33"/>
      <c r="WPR4" s="33"/>
      <c r="WPS4" s="33"/>
      <c r="WPT4" s="33"/>
      <c r="WPU4" s="33"/>
      <c r="WPV4" s="33"/>
      <c r="WPW4" s="33"/>
      <c r="WPX4" s="33"/>
      <c r="WPY4" s="33"/>
      <c r="WPZ4" s="33"/>
      <c r="WQA4" s="33"/>
      <c r="WQB4" s="33"/>
      <c r="WQC4" s="33"/>
      <c r="WQD4" s="33"/>
      <c r="WQE4" s="33"/>
      <c r="WQF4" s="33"/>
      <c r="WQG4" s="33"/>
      <c r="WQH4" s="33"/>
      <c r="WQI4" s="33"/>
      <c r="WQJ4" s="33"/>
      <c r="WQK4" s="33"/>
      <c r="WQL4" s="33"/>
      <c r="WQM4" s="33"/>
      <c r="WQN4" s="33"/>
      <c r="WQO4" s="33"/>
      <c r="WQP4" s="33"/>
      <c r="WQQ4" s="33"/>
      <c r="WQR4" s="33"/>
      <c r="WQS4" s="33"/>
      <c r="WQT4" s="33"/>
      <c r="WQU4" s="33"/>
      <c r="WQV4" s="33"/>
      <c r="WQW4" s="33"/>
      <c r="WQX4" s="33"/>
      <c r="WQY4" s="33"/>
      <c r="WQZ4" s="33"/>
      <c r="WRA4" s="33"/>
      <c r="WRB4" s="33"/>
      <c r="WRC4" s="33"/>
      <c r="WRD4" s="33"/>
      <c r="WRE4" s="33"/>
      <c r="WRF4" s="33"/>
      <c r="WRG4" s="33"/>
      <c r="WRH4" s="33"/>
      <c r="WRI4" s="33"/>
      <c r="WRJ4" s="33"/>
      <c r="WRK4" s="33"/>
      <c r="WRL4" s="33"/>
      <c r="WRM4" s="33"/>
      <c r="WRN4" s="33"/>
      <c r="WRO4" s="33"/>
      <c r="WRP4" s="33"/>
      <c r="WRQ4" s="33"/>
      <c r="WRR4" s="33"/>
      <c r="WRS4" s="33"/>
      <c r="WRT4" s="33"/>
      <c r="WRU4" s="33"/>
      <c r="WRV4" s="33"/>
      <c r="WRW4" s="33"/>
      <c r="WRX4" s="33"/>
      <c r="WRY4" s="33"/>
      <c r="WRZ4" s="33"/>
      <c r="WSA4" s="33"/>
      <c r="WSB4" s="33"/>
      <c r="WSC4" s="33"/>
      <c r="WSD4" s="33"/>
      <c r="WSE4" s="33"/>
      <c r="WSF4" s="33"/>
      <c r="WSG4" s="33"/>
      <c r="WSH4" s="33"/>
      <c r="WSI4" s="33"/>
      <c r="WSJ4" s="33"/>
      <c r="WSK4" s="33"/>
      <c r="WSL4" s="33"/>
      <c r="WSM4" s="33"/>
      <c r="WSN4" s="33"/>
      <c r="WSO4" s="33"/>
      <c r="WSP4" s="33"/>
      <c r="WSQ4" s="33"/>
      <c r="WSR4" s="33"/>
      <c r="WSS4" s="33"/>
      <c r="WST4" s="33"/>
      <c r="WSU4" s="33"/>
      <c r="WSV4" s="33"/>
      <c r="WSW4" s="33"/>
      <c r="WSX4" s="33"/>
      <c r="WSY4" s="33"/>
      <c r="WSZ4" s="33"/>
      <c r="WTA4" s="33"/>
      <c r="WTB4" s="33"/>
      <c r="WTC4" s="33"/>
      <c r="WTD4" s="33"/>
      <c r="WTE4" s="33"/>
      <c r="WTF4" s="33"/>
      <c r="WTG4" s="33"/>
      <c r="WTH4" s="33"/>
      <c r="WTI4" s="33"/>
      <c r="WTJ4" s="33"/>
      <c r="WTK4" s="33"/>
      <c r="WTL4" s="33"/>
      <c r="WTM4" s="33"/>
      <c r="WTN4" s="33"/>
      <c r="WTO4" s="33"/>
      <c r="WTP4" s="33"/>
      <c r="WTQ4" s="33"/>
      <c r="WTR4" s="33"/>
      <c r="WTS4" s="33"/>
      <c r="WTT4" s="33"/>
      <c r="WTU4" s="33"/>
      <c r="WTV4" s="33"/>
      <c r="WTW4" s="33"/>
      <c r="WTX4" s="33"/>
      <c r="WTY4" s="33"/>
      <c r="WTZ4" s="33"/>
      <c r="WUA4" s="33"/>
      <c r="WUB4" s="33"/>
      <c r="WUC4" s="33"/>
      <c r="WUD4" s="33"/>
      <c r="WUE4" s="33"/>
      <c r="WUF4" s="33"/>
      <c r="WUG4" s="33"/>
      <c r="WUH4" s="33"/>
      <c r="WUI4" s="33"/>
      <c r="WUJ4" s="33"/>
      <c r="WUK4" s="33"/>
      <c r="WUL4" s="33"/>
      <c r="WUM4" s="33"/>
      <c r="WUN4" s="33"/>
      <c r="WUO4" s="33"/>
      <c r="WUP4" s="33"/>
      <c r="WUQ4" s="33"/>
      <c r="WUR4" s="33"/>
      <c r="WUS4" s="33"/>
      <c r="WUT4" s="33"/>
      <c r="WUU4" s="33"/>
      <c r="WUV4" s="33"/>
      <c r="WUW4" s="33"/>
      <c r="WUX4" s="33"/>
      <c r="WUY4" s="33"/>
      <c r="WUZ4" s="33"/>
      <c r="WVA4" s="33"/>
      <c r="WVB4" s="33"/>
      <c r="WVC4" s="33"/>
      <c r="WVD4" s="33"/>
      <c r="WVE4" s="33"/>
      <c r="WVF4" s="33"/>
      <c r="WVG4" s="33"/>
      <c r="WVH4" s="33"/>
      <c r="WVI4" s="33"/>
      <c r="WVJ4" s="33"/>
      <c r="WVK4" s="33"/>
      <c r="WVL4" s="33"/>
      <c r="WVM4" s="33"/>
      <c r="WVN4" s="33"/>
      <c r="WVO4" s="33"/>
      <c r="WVP4" s="33"/>
      <c r="WVQ4" s="33"/>
      <c r="WVR4" s="33"/>
      <c r="WVS4" s="33"/>
      <c r="WVT4" s="33"/>
      <c r="WVU4" s="33"/>
      <c r="WVV4" s="33"/>
      <c r="WVW4" s="33"/>
      <c r="WVX4" s="33"/>
      <c r="WVY4" s="33"/>
      <c r="WVZ4" s="33"/>
      <c r="WWA4" s="33"/>
      <c r="WWB4" s="33"/>
      <c r="WWC4" s="33"/>
      <c r="WWD4" s="33"/>
      <c r="WWE4" s="33"/>
      <c r="WWF4" s="33"/>
      <c r="WWG4" s="33"/>
      <c r="WWH4" s="33"/>
      <c r="WWI4" s="33"/>
      <c r="WWJ4" s="33"/>
      <c r="WWK4" s="33"/>
      <c r="WWL4" s="33"/>
      <c r="WWM4" s="33"/>
      <c r="WWN4" s="33"/>
      <c r="WWO4" s="33"/>
      <c r="WWP4" s="33"/>
      <c r="WWQ4" s="33"/>
      <c r="WWR4" s="33"/>
      <c r="WWS4" s="33"/>
      <c r="WWT4" s="33"/>
      <c r="WWU4" s="33"/>
      <c r="WWV4" s="33"/>
      <c r="WWW4" s="33"/>
      <c r="WWX4" s="33"/>
      <c r="WWY4" s="33"/>
      <c r="WWZ4" s="33"/>
      <c r="WXA4" s="33"/>
      <c r="WXB4" s="33"/>
      <c r="WXC4" s="33"/>
      <c r="WXD4" s="33"/>
      <c r="WXE4" s="33"/>
      <c r="WXF4" s="33"/>
      <c r="WXG4" s="33"/>
      <c r="WXH4" s="33"/>
      <c r="WXI4" s="33"/>
      <c r="WXJ4" s="33"/>
      <c r="WXK4" s="33"/>
      <c r="WXL4" s="33"/>
      <c r="WXM4" s="33"/>
      <c r="WXN4" s="33"/>
      <c r="WXO4" s="33"/>
      <c r="WXP4" s="33"/>
      <c r="WXQ4" s="33"/>
      <c r="WXR4" s="33"/>
      <c r="WXS4" s="33"/>
      <c r="WXT4" s="33"/>
      <c r="WXU4" s="33"/>
      <c r="WXV4" s="33"/>
      <c r="WXW4" s="33"/>
      <c r="WXX4" s="33"/>
      <c r="WXY4" s="33"/>
      <c r="WXZ4" s="33"/>
      <c r="WYA4" s="33"/>
      <c r="WYB4" s="33"/>
      <c r="WYC4" s="33"/>
      <c r="WYD4" s="33"/>
      <c r="WYE4" s="33"/>
      <c r="WYF4" s="33"/>
      <c r="WYG4" s="33"/>
      <c r="WYH4" s="33"/>
      <c r="WYI4" s="33"/>
      <c r="WYJ4" s="33"/>
      <c r="WYK4" s="33"/>
      <c r="WYL4" s="33"/>
      <c r="WYM4" s="33"/>
      <c r="WYN4" s="33"/>
      <c r="WYO4" s="33"/>
      <c r="WYP4" s="33"/>
      <c r="WYQ4" s="33"/>
      <c r="WYR4" s="33"/>
      <c r="WYS4" s="33"/>
      <c r="WYT4" s="33"/>
      <c r="WYU4" s="33"/>
      <c r="WYV4" s="33"/>
      <c r="WYW4" s="33"/>
      <c r="WYX4" s="33"/>
      <c r="WYY4" s="33"/>
      <c r="WYZ4" s="33"/>
      <c r="WZA4" s="33"/>
      <c r="WZB4" s="33"/>
      <c r="WZC4" s="33"/>
      <c r="WZD4" s="33"/>
      <c r="WZE4" s="33"/>
      <c r="WZF4" s="33"/>
      <c r="WZG4" s="33"/>
      <c r="WZH4" s="33"/>
      <c r="WZI4" s="33"/>
      <c r="WZJ4" s="33"/>
      <c r="WZK4" s="33"/>
      <c r="WZL4" s="33"/>
      <c r="WZM4" s="33"/>
      <c r="WZN4" s="33"/>
      <c r="WZO4" s="33"/>
      <c r="WZP4" s="33"/>
      <c r="WZQ4" s="33"/>
      <c r="WZR4" s="33"/>
      <c r="WZS4" s="33"/>
      <c r="WZT4" s="33"/>
      <c r="WZU4" s="33"/>
      <c r="WZV4" s="33"/>
      <c r="WZW4" s="33"/>
      <c r="WZX4" s="33"/>
      <c r="WZY4" s="33"/>
      <c r="WZZ4" s="33"/>
      <c r="XAA4" s="33"/>
      <c r="XAB4" s="33"/>
      <c r="XAC4" s="33"/>
      <c r="XAD4" s="33"/>
      <c r="XAE4" s="33"/>
      <c r="XAF4" s="33"/>
      <c r="XAG4" s="33"/>
      <c r="XAH4" s="33"/>
      <c r="XAI4" s="33"/>
      <c r="XAJ4" s="33"/>
      <c r="XAK4" s="33"/>
      <c r="XAL4" s="33"/>
      <c r="XAM4" s="33"/>
      <c r="XAN4" s="33"/>
      <c r="XAO4" s="33"/>
      <c r="XAP4" s="33"/>
      <c r="XAQ4" s="33"/>
      <c r="XAR4" s="33"/>
      <c r="XAS4" s="33"/>
      <c r="XAT4" s="33"/>
      <c r="XAU4" s="33"/>
      <c r="XAV4" s="33"/>
      <c r="XAW4" s="33"/>
      <c r="XAX4" s="33"/>
      <c r="XAY4" s="33"/>
      <c r="XAZ4" s="33"/>
      <c r="XBA4" s="33"/>
      <c r="XBB4" s="33"/>
      <c r="XBC4" s="33"/>
      <c r="XBD4" s="33"/>
      <c r="XBE4" s="33"/>
      <c r="XBF4" s="33"/>
      <c r="XBG4" s="33"/>
      <c r="XBH4" s="33"/>
      <c r="XBI4" s="33"/>
      <c r="XBJ4" s="33"/>
      <c r="XBK4" s="33"/>
      <c r="XBL4" s="33"/>
      <c r="XBM4" s="33"/>
      <c r="XBN4" s="33"/>
      <c r="XBO4" s="33"/>
      <c r="XBP4" s="33"/>
      <c r="XBQ4" s="33"/>
      <c r="XBR4" s="33"/>
      <c r="XBS4" s="33"/>
      <c r="XBT4" s="33"/>
      <c r="XBU4" s="33"/>
      <c r="XBV4" s="33"/>
      <c r="XBW4" s="33"/>
      <c r="XBX4" s="33"/>
      <c r="XBY4" s="33"/>
      <c r="XBZ4" s="33"/>
      <c r="XCA4" s="33"/>
      <c r="XCB4" s="33"/>
      <c r="XCC4" s="33"/>
      <c r="XCD4" s="33"/>
      <c r="XCE4" s="33"/>
      <c r="XCF4" s="33"/>
      <c r="XCG4" s="33"/>
      <c r="XCH4" s="33"/>
      <c r="XCI4" s="33"/>
      <c r="XCJ4" s="33"/>
      <c r="XCK4" s="33"/>
      <c r="XCL4" s="33"/>
      <c r="XCM4" s="33"/>
      <c r="XCN4" s="33"/>
      <c r="XCO4" s="33"/>
      <c r="XCP4" s="33"/>
      <c r="XCQ4" s="33"/>
      <c r="XCR4" s="33"/>
      <c r="XCS4" s="33"/>
      <c r="XCT4" s="33"/>
      <c r="XCU4" s="33"/>
      <c r="XCV4" s="33"/>
      <c r="XCW4" s="33"/>
      <c r="XCX4" s="33"/>
      <c r="XCY4" s="33"/>
      <c r="XCZ4" s="33"/>
      <c r="XDA4" s="33"/>
      <c r="XDB4" s="33"/>
      <c r="XDC4" s="33"/>
      <c r="XDD4" s="33"/>
      <c r="XDE4" s="33"/>
      <c r="XDF4" s="33"/>
      <c r="XDG4" s="33"/>
      <c r="XDH4" s="33"/>
      <c r="XDI4" s="33"/>
      <c r="XDJ4" s="33"/>
      <c r="XDK4" s="33"/>
      <c r="XDL4" s="33"/>
      <c r="XDM4" s="33"/>
      <c r="XDN4" s="33"/>
      <c r="XDO4" s="33"/>
      <c r="XDP4" s="33"/>
      <c r="XDQ4" s="33"/>
      <c r="XDR4" s="33"/>
      <c r="XDS4" s="33"/>
      <c r="XDT4" s="33"/>
      <c r="XDU4" s="33"/>
      <c r="XDV4" s="33"/>
      <c r="XDW4" s="33"/>
      <c r="XDX4" s="33"/>
      <c r="XDY4" s="33"/>
      <c r="XDZ4" s="33"/>
      <c r="XEA4" s="33"/>
      <c r="XEB4" s="33"/>
      <c r="XEC4" s="33"/>
      <c r="XED4" s="33"/>
      <c r="XEE4" s="33"/>
      <c r="XEF4" s="33"/>
      <c r="XEG4" s="33"/>
      <c r="XEH4" s="33"/>
      <c r="XEI4" s="33"/>
      <c r="XEJ4" s="33"/>
      <c r="XEK4" s="33"/>
      <c r="XEL4" s="33"/>
      <c r="XEM4" s="33"/>
      <c r="XEN4" s="33"/>
      <c r="XEO4" s="33"/>
      <c r="XEP4" s="33"/>
      <c r="XEQ4" s="33"/>
      <c r="XER4" s="33"/>
      <c r="XES4" s="33"/>
      <c r="XET4" s="33"/>
      <c r="XEU4" s="33"/>
      <c r="XEV4" s="33"/>
      <c r="XEW4" s="33"/>
      <c r="XEX4" s="33"/>
      <c r="XEY4" s="33"/>
      <c r="XEZ4" s="33"/>
      <c r="XFA4" s="33"/>
      <c r="XFB4" s="33"/>
      <c r="XFC4" s="33"/>
      <c r="XFD4" s="33"/>
    </row>
    <row r="5" spans="2:16384" x14ac:dyDescent="0.25">
      <c r="B5" s="33">
        <f t="shared" ref="B5:AO5" si="0">+IF(B4=TRUE,1,0)</f>
        <v>1</v>
      </c>
      <c r="C5" s="33">
        <f t="shared" si="0"/>
        <v>1</v>
      </c>
      <c r="D5" s="33">
        <f t="shared" si="0"/>
        <v>1</v>
      </c>
      <c r="E5" s="33">
        <f t="shared" si="0"/>
        <v>1</v>
      </c>
      <c r="F5" s="33">
        <f t="shared" si="0"/>
        <v>1</v>
      </c>
      <c r="G5" s="33">
        <f t="shared" si="0"/>
        <v>1</v>
      </c>
      <c r="H5" s="33">
        <f t="shared" si="0"/>
        <v>1</v>
      </c>
      <c r="I5" s="33">
        <f t="shared" si="0"/>
        <v>1</v>
      </c>
      <c r="J5" s="33">
        <f t="shared" si="0"/>
        <v>1</v>
      </c>
      <c r="K5" s="33">
        <f t="shared" si="0"/>
        <v>1</v>
      </c>
      <c r="L5" s="33">
        <f t="shared" si="0"/>
        <v>1</v>
      </c>
      <c r="M5" s="33">
        <f t="shared" si="0"/>
        <v>1</v>
      </c>
      <c r="N5" s="33">
        <f t="shared" si="0"/>
        <v>1</v>
      </c>
      <c r="O5" s="33">
        <f t="shared" si="0"/>
        <v>1</v>
      </c>
      <c r="P5" s="33">
        <f t="shared" si="0"/>
        <v>1</v>
      </c>
      <c r="Q5" s="33">
        <f t="shared" si="0"/>
        <v>1</v>
      </c>
      <c r="R5" s="33">
        <f t="shared" si="0"/>
        <v>1</v>
      </c>
      <c r="S5" s="33">
        <f t="shared" si="0"/>
        <v>1</v>
      </c>
      <c r="T5" s="33">
        <f t="shared" si="0"/>
        <v>1</v>
      </c>
      <c r="U5" s="33">
        <f t="shared" si="0"/>
        <v>1</v>
      </c>
      <c r="V5" s="33">
        <f t="shared" si="0"/>
        <v>1</v>
      </c>
      <c r="W5" s="33">
        <f t="shared" si="0"/>
        <v>1</v>
      </c>
      <c r="X5" s="33">
        <f t="shared" si="0"/>
        <v>1</v>
      </c>
      <c r="Y5" s="33">
        <f t="shared" si="0"/>
        <v>1</v>
      </c>
      <c r="Z5" s="33">
        <f t="shared" si="0"/>
        <v>1</v>
      </c>
      <c r="AA5" s="33">
        <f t="shared" si="0"/>
        <v>1</v>
      </c>
      <c r="AB5" s="33">
        <f t="shared" si="0"/>
        <v>1</v>
      </c>
      <c r="AC5" s="33">
        <f t="shared" si="0"/>
        <v>1</v>
      </c>
      <c r="AD5" s="33">
        <f t="shared" si="0"/>
        <v>1</v>
      </c>
      <c r="AE5" s="33">
        <f t="shared" si="0"/>
        <v>1</v>
      </c>
      <c r="AF5" s="33">
        <f t="shared" si="0"/>
        <v>1</v>
      </c>
      <c r="AG5" s="33">
        <f t="shared" si="0"/>
        <v>1</v>
      </c>
      <c r="AH5" s="33">
        <f t="shared" si="0"/>
        <v>1</v>
      </c>
      <c r="AI5" s="33">
        <f t="shared" si="0"/>
        <v>1</v>
      </c>
      <c r="AJ5" s="33">
        <f t="shared" si="0"/>
        <v>1</v>
      </c>
      <c r="AK5" s="33">
        <f t="shared" si="0"/>
        <v>1</v>
      </c>
      <c r="AL5" s="33">
        <f t="shared" si="0"/>
        <v>1</v>
      </c>
      <c r="AM5" s="33">
        <f t="shared" si="0"/>
        <v>1</v>
      </c>
      <c r="AN5" s="33">
        <f t="shared" si="0"/>
        <v>1</v>
      </c>
      <c r="AO5" s="33">
        <f t="shared" si="0"/>
        <v>1</v>
      </c>
      <c r="AP5" s="33">
        <f>+COUNT(B5:AO5)</f>
        <v>40</v>
      </c>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3"/>
      <c r="CE5" s="33"/>
      <c r="CF5" s="33"/>
      <c r="CG5" s="33"/>
      <c r="CH5" s="33"/>
      <c r="CI5" s="33"/>
      <c r="CJ5" s="33"/>
      <c r="CK5" s="33"/>
      <c r="CL5" s="33"/>
      <c r="CM5" s="33"/>
      <c r="CN5" s="33"/>
      <c r="CO5" s="33"/>
      <c r="CP5" s="33"/>
      <c r="CQ5" s="33"/>
      <c r="CR5" s="33"/>
      <c r="CS5" s="33"/>
      <c r="CT5" s="33"/>
      <c r="CU5" s="33"/>
      <c r="CV5" s="33"/>
      <c r="CW5" s="33"/>
      <c r="CX5" s="33"/>
      <c r="CY5" s="33"/>
      <c r="CZ5" s="33"/>
      <c r="DA5" s="33"/>
      <c r="DB5" s="33"/>
      <c r="DC5" s="33"/>
      <c r="DD5" s="33"/>
      <c r="DE5" s="33"/>
      <c r="DF5" s="33"/>
      <c r="DG5" s="33"/>
      <c r="DH5" s="33"/>
      <c r="DI5" s="33"/>
      <c r="DJ5" s="33"/>
      <c r="DK5" s="33"/>
      <c r="DL5" s="33"/>
      <c r="DM5" s="33"/>
      <c r="DN5" s="33"/>
      <c r="DO5" s="33"/>
      <c r="DP5" s="33"/>
      <c r="DQ5" s="33"/>
      <c r="DR5" s="33"/>
      <c r="DS5" s="33"/>
      <c r="DT5" s="33"/>
      <c r="DU5" s="33"/>
      <c r="DV5" s="33"/>
      <c r="DW5" s="33"/>
      <c r="DX5" s="33"/>
      <c r="DY5" s="33"/>
      <c r="DZ5" s="33"/>
      <c r="EA5" s="33"/>
      <c r="EB5" s="33"/>
      <c r="EC5" s="33"/>
      <c r="ED5" s="33"/>
      <c r="EE5" s="33"/>
      <c r="EF5" s="33"/>
      <c r="EG5" s="33"/>
      <c r="EH5" s="33"/>
      <c r="EI5" s="33"/>
      <c r="EJ5" s="33"/>
      <c r="EK5" s="33"/>
      <c r="EL5" s="33"/>
      <c r="EM5" s="33"/>
      <c r="EN5" s="33"/>
      <c r="EO5" s="33"/>
      <c r="EP5" s="33"/>
      <c r="EQ5" s="33"/>
      <c r="ER5" s="33"/>
      <c r="ES5" s="33"/>
      <c r="ET5" s="33"/>
      <c r="EU5" s="33"/>
      <c r="EV5" s="33"/>
      <c r="EW5" s="33"/>
      <c r="EX5" s="33"/>
      <c r="EY5" s="33"/>
      <c r="EZ5" s="33"/>
      <c r="FA5" s="33"/>
      <c r="FB5" s="33"/>
      <c r="FC5" s="33"/>
      <c r="FD5" s="33"/>
      <c r="FE5" s="33"/>
      <c r="FF5" s="33"/>
      <c r="FG5" s="33"/>
      <c r="FH5" s="33"/>
      <c r="FI5" s="33"/>
      <c r="FJ5" s="33"/>
      <c r="FK5" s="33"/>
      <c r="FL5" s="33"/>
      <c r="FM5" s="33"/>
      <c r="FN5" s="33"/>
      <c r="FO5" s="33"/>
      <c r="FP5" s="33"/>
      <c r="FQ5" s="33"/>
      <c r="FR5" s="33"/>
      <c r="FS5" s="33"/>
      <c r="FT5" s="33"/>
      <c r="FU5" s="33"/>
      <c r="FV5" s="33"/>
      <c r="FW5" s="33"/>
      <c r="FX5" s="33"/>
      <c r="FY5" s="33"/>
      <c r="FZ5" s="33"/>
      <c r="GA5" s="33"/>
      <c r="GB5" s="33"/>
      <c r="GC5" s="33"/>
      <c r="GD5" s="33"/>
      <c r="GE5" s="33"/>
      <c r="GF5" s="33"/>
      <c r="GG5" s="33"/>
      <c r="GH5" s="33"/>
      <c r="GI5" s="33"/>
      <c r="GJ5" s="33"/>
      <c r="GK5" s="33"/>
      <c r="GL5" s="33"/>
      <c r="GM5" s="33"/>
      <c r="GN5" s="33"/>
      <c r="GO5" s="33"/>
      <c r="GP5" s="33"/>
      <c r="GQ5" s="33"/>
      <c r="GR5" s="33"/>
      <c r="GS5" s="33"/>
      <c r="GT5" s="33"/>
      <c r="GU5" s="33"/>
      <c r="GV5" s="33"/>
      <c r="GW5" s="33"/>
      <c r="GX5" s="33"/>
      <c r="GY5" s="33"/>
      <c r="GZ5" s="33"/>
      <c r="HA5" s="33"/>
      <c r="HB5" s="33"/>
      <c r="HC5" s="33"/>
      <c r="HD5" s="33"/>
      <c r="HE5" s="33"/>
      <c r="HF5" s="33"/>
      <c r="HG5" s="33"/>
      <c r="HH5" s="33"/>
      <c r="HI5" s="33"/>
      <c r="HJ5" s="33"/>
      <c r="HK5" s="33"/>
      <c r="HL5" s="33"/>
      <c r="HM5" s="33"/>
      <c r="HN5" s="33"/>
      <c r="HO5" s="33"/>
      <c r="HP5" s="33"/>
      <c r="HQ5" s="33"/>
      <c r="HR5" s="33"/>
      <c r="HS5" s="33"/>
      <c r="HT5" s="33"/>
      <c r="HU5" s="33"/>
      <c r="HV5" s="33"/>
      <c r="HW5" s="33"/>
      <c r="HX5" s="33"/>
      <c r="HY5" s="33"/>
      <c r="HZ5" s="33"/>
      <c r="IA5" s="33"/>
      <c r="IB5" s="33"/>
      <c r="IC5" s="33"/>
      <c r="ID5" s="33"/>
      <c r="IE5" s="33"/>
      <c r="IF5" s="33"/>
      <c r="IG5" s="33"/>
      <c r="IH5" s="33"/>
      <c r="II5" s="33"/>
      <c r="IJ5" s="33"/>
      <c r="IK5" s="33"/>
      <c r="IL5" s="33"/>
      <c r="IM5" s="33"/>
      <c r="IN5" s="33"/>
      <c r="IO5" s="33"/>
      <c r="IP5" s="33"/>
      <c r="IQ5" s="33"/>
      <c r="IR5" s="33"/>
      <c r="IS5" s="33"/>
      <c r="IT5" s="33"/>
      <c r="IU5" s="33"/>
      <c r="IV5" s="33"/>
      <c r="IW5" s="33"/>
      <c r="IX5" s="33"/>
      <c r="IY5" s="33"/>
      <c r="IZ5" s="33"/>
      <c r="JA5" s="33"/>
      <c r="JB5" s="33"/>
      <c r="JC5" s="33"/>
      <c r="JD5" s="33"/>
      <c r="JE5" s="33"/>
      <c r="JF5" s="33"/>
      <c r="JG5" s="33"/>
      <c r="JH5" s="33"/>
      <c r="JI5" s="33"/>
      <c r="JJ5" s="33"/>
      <c r="JK5" s="33"/>
      <c r="JL5" s="33"/>
      <c r="JM5" s="33"/>
      <c r="JN5" s="33"/>
      <c r="JO5" s="33"/>
      <c r="JP5" s="33"/>
      <c r="JQ5" s="33"/>
      <c r="JR5" s="33"/>
      <c r="JS5" s="33"/>
      <c r="JT5" s="33"/>
      <c r="JU5" s="33"/>
      <c r="JV5" s="33"/>
      <c r="JW5" s="33"/>
      <c r="JX5" s="33"/>
      <c r="JY5" s="33"/>
      <c r="JZ5" s="33"/>
      <c r="KA5" s="33"/>
      <c r="KB5" s="33"/>
      <c r="KC5" s="33"/>
      <c r="KD5" s="33"/>
      <c r="KE5" s="33"/>
      <c r="KF5" s="33"/>
      <c r="KG5" s="33"/>
      <c r="KH5" s="33"/>
      <c r="KI5" s="33"/>
      <c r="KJ5" s="33"/>
      <c r="KK5" s="33"/>
      <c r="KL5" s="33"/>
      <c r="KM5" s="33"/>
      <c r="KN5" s="33"/>
      <c r="KO5" s="33"/>
      <c r="KP5" s="33"/>
      <c r="KQ5" s="33"/>
      <c r="KR5" s="33"/>
      <c r="KS5" s="33"/>
      <c r="KT5" s="33"/>
      <c r="KU5" s="33"/>
      <c r="KV5" s="33"/>
      <c r="KW5" s="33"/>
      <c r="KX5" s="33"/>
      <c r="KY5" s="33"/>
      <c r="KZ5" s="33"/>
      <c r="LA5" s="33"/>
      <c r="LB5" s="33"/>
      <c r="LC5" s="33"/>
      <c r="LD5" s="33"/>
      <c r="LE5" s="33"/>
      <c r="LF5" s="33"/>
      <c r="LG5" s="33"/>
      <c r="LH5" s="33"/>
      <c r="LI5" s="33"/>
      <c r="LJ5" s="33"/>
      <c r="LK5" s="33"/>
      <c r="LL5" s="33"/>
      <c r="LM5" s="33"/>
      <c r="LN5" s="33"/>
      <c r="LO5" s="33"/>
      <c r="LP5" s="33"/>
      <c r="LQ5" s="33"/>
      <c r="LR5" s="33"/>
      <c r="LS5" s="33"/>
      <c r="LT5" s="33"/>
      <c r="LU5" s="33"/>
      <c r="LV5" s="33"/>
      <c r="LW5" s="33"/>
      <c r="LX5" s="33"/>
      <c r="LY5" s="33"/>
      <c r="LZ5" s="33"/>
      <c r="MA5" s="33"/>
      <c r="MB5" s="33"/>
      <c r="MC5" s="33"/>
      <c r="MD5" s="33"/>
      <c r="ME5" s="33"/>
      <c r="MF5" s="33"/>
      <c r="MG5" s="33"/>
      <c r="MH5" s="33"/>
      <c r="MI5" s="33"/>
      <c r="MJ5" s="33"/>
      <c r="MK5" s="33"/>
      <c r="ML5" s="33"/>
      <c r="MM5" s="33"/>
      <c r="MN5" s="33"/>
      <c r="MO5" s="33"/>
      <c r="MP5" s="33"/>
      <c r="MQ5" s="33"/>
      <c r="MR5" s="33"/>
      <c r="MS5" s="33"/>
      <c r="MT5" s="33"/>
      <c r="MU5" s="33"/>
      <c r="MV5" s="33"/>
      <c r="MW5" s="33"/>
      <c r="MX5" s="33"/>
      <c r="MY5" s="33"/>
      <c r="MZ5" s="33"/>
      <c r="NA5" s="33"/>
      <c r="NB5" s="33"/>
      <c r="NC5" s="33"/>
      <c r="ND5" s="33"/>
      <c r="NE5" s="33"/>
      <c r="NF5" s="33"/>
      <c r="NG5" s="33"/>
      <c r="NH5" s="33"/>
      <c r="NI5" s="33"/>
      <c r="NJ5" s="33"/>
      <c r="NK5" s="33"/>
      <c r="NL5" s="33"/>
      <c r="NM5" s="33"/>
      <c r="NN5" s="33"/>
      <c r="NO5" s="33"/>
      <c r="NP5" s="33"/>
      <c r="NQ5" s="33"/>
      <c r="NR5" s="33"/>
      <c r="NS5" s="33"/>
      <c r="NT5" s="33"/>
      <c r="NU5" s="33"/>
      <c r="NV5" s="33"/>
      <c r="NW5" s="33"/>
      <c r="NX5" s="33"/>
      <c r="NY5" s="33"/>
      <c r="NZ5" s="33"/>
      <c r="OA5" s="33"/>
      <c r="OB5" s="33"/>
      <c r="OC5" s="33"/>
      <c r="OD5" s="33"/>
      <c r="OE5" s="33"/>
      <c r="OF5" s="33"/>
      <c r="OG5" s="33"/>
      <c r="OH5" s="33"/>
      <c r="OI5" s="33"/>
      <c r="OJ5" s="33"/>
      <c r="OK5" s="33"/>
      <c r="OL5" s="33"/>
      <c r="OM5" s="33"/>
      <c r="ON5" s="33"/>
      <c r="OO5" s="33"/>
      <c r="OP5" s="33"/>
      <c r="OQ5" s="33"/>
      <c r="OR5" s="33"/>
      <c r="OS5" s="33"/>
      <c r="OT5" s="33"/>
      <c r="OU5" s="33"/>
      <c r="OV5" s="33"/>
      <c r="OW5" s="33"/>
      <c r="OX5" s="33"/>
      <c r="OY5" s="33"/>
      <c r="OZ5" s="33"/>
      <c r="PA5" s="33"/>
      <c r="PB5" s="33"/>
      <c r="PC5" s="33"/>
      <c r="PD5" s="33"/>
      <c r="PE5" s="33"/>
      <c r="PF5" s="33"/>
      <c r="PG5" s="33"/>
      <c r="PH5" s="33"/>
      <c r="PI5" s="33"/>
      <c r="PJ5" s="33"/>
      <c r="PK5" s="33"/>
      <c r="PL5" s="33"/>
      <c r="PM5" s="33"/>
      <c r="PN5" s="33"/>
      <c r="PO5" s="33"/>
      <c r="PP5" s="33"/>
      <c r="PQ5" s="33"/>
      <c r="PR5" s="33"/>
      <c r="PS5" s="33"/>
      <c r="PT5" s="33"/>
      <c r="PU5" s="33"/>
      <c r="PV5" s="33"/>
      <c r="PW5" s="33"/>
      <c r="PX5" s="33"/>
      <c r="PY5" s="33"/>
      <c r="PZ5" s="33"/>
      <c r="QA5" s="33"/>
      <c r="QB5" s="33"/>
      <c r="QC5" s="33"/>
      <c r="QD5" s="33"/>
      <c r="QE5" s="33"/>
      <c r="QF5" s="33"/>
      <c r="QG5" s="33"/>
      <c r="QH5" s="33"/>
      <c r="QI5" s="33"/>
      <c r="QJ5" s="33"/>
      <c r="QK5" s="33"/>
      <c r="QL5" s="33"/>
      <c r="QM5" s="33"/>
      <c r="QN5" s="33"/>
      <c r="QO5" s="33"/>
      <c r="QP5" s="33"/>
      <c r="QQ5" s="33"/>
      <c r="QR5" s="33"/>
      <c r="QS5" s="33"/>
      <c r="QT5" s="33"/>
      <c r="QU5" s="33"/>
      <c r="QV5" s="33"/>
      <c r="QW5" s="33"/>
      <c r="QX5" s="33"/>
      <c r="QY5" s="33"/>
      <c r="QZ5" s="33"/>
      <c r="RA5" s="33"/>
      <c r="RB5" s="33"/>
      <c r="RC5" s="33"/>
      <c r="RD5" s="33"/>
      <c r="RE5" s="33"/>
      <c r="RF5" s="33"/>
      <c r="RG5" s="33"/>
      <c r="RH5" s="33"/>
      <c r="RI5" s="33"/>
      <c r="RJ5" s="33"/>
      <c r="RK5" s="33"/>
      <c r="RL5" s="33"/>
      <c r="RM5" s="33"/>
      <c r="RN5" s="33"/>
      <c r="RO5" s="33"/>
      <c r="RP5" s="33"/>
      <c r="RQ5" s="33"/>
      <c r="RR5" s="33"/>
      <c r="RS5" s="33"/>
      <c r="RT5" s="33"/>
      <c r="RU5" s="33"/>
      <c r="RV5" s="33"/>
      <c r="RW5" s="33"/>
      <c r="RX5" s="33"/>
      <c r="RY5" s="33"/>
      <c r="RZ5" s="33"/>
      <c r="SA5" s="33"/>
      <c r="SB5" s="33"/>
      <c r="SC5" s="33"/>
      <c r="SD5" s="33"/>
      <c r="SE5" s="33"/>
      <c r="SF5" s="33"/>
      <c r="SG5" s="33"/>
      <c r="SH5" s="33"/>
      <c r="SI5" s="33"/>
      <c r="SJ5" s="33"/>
      <c r="SK5" s="33"/>
      <c r="SL5" s="33"/>
      <c r="SM5" s="33"/>
      <c r="SN5" s="33"/>
      <c r="SO5" s="33"/>
      <c r="SP5" s="33"/>
      <c r="SQ5" s="33"/>
      <c r="SR5" s="33"/>
      <c r="SS5" s="33"/>
      <c r="ST5" s="33"/>
      <c r="SU5" s="33"/>
      <c r="SV5" s="33"/>
      <c r="SW5" s="33"/>
      <c r="SX5" s="33"/>
      <c r="SY5" s="33"/>
      <c r="SZ5" s="33"/>
      <c r="TA5" s="33"/>
      <c r="TB5" s="33"/>
      <c r="TC5" s="33"/>
      <c r="TD5" s="33"/>
      <c r="TE5" s="33"/>
      <c r="TF5" s="33"/>
      <c r="TG5" s="33"/>
      <c r="TH5" s="33"/>
      <c r="TI5" s="33"/>
      <c r="TJ5" s="33"/>
      <c r="TK5" s="33"/>
      <c r="TL5" s="33"/>
      <c r="TM5" s="33"/>
      <c r="TN5" s="33"/>
      <c r="TO5" s="33"/>
      <c r="TP5" s="33"/>
      <c r="TQ5" s="33"/>
      <c r="TR5" s="33"/>
      <c r="TS5" s="33"/>
      <c r="TT5" s="33"/>
      <c r="TU5" s="33"/>
      <c r="TV5" s="33"/>
      <c r="TW5" s="33"/>
      <c r="TX5" s="33"/>
      <c r="TY5" s="33"/>
      <c r="TZ5" s="33"/>
      <c r="UA5" s="33"/>
      <c r="UB5" s="33"/>
      <c r="UC5" s="33"/>
      <c r="UD5" s="33"/>
      <c r="UE5" s="33"/>
      <c r="UF5" s="33"/>
      <c r="UG5" s="33"/>
      <c r="UH5" s="33"/>
      <c r="UI5" s="33"/>
      <c r="UJ5" s="33"/>
      <c r="UK5" s="33"/>
      <c r="UL5" s="33"/>
      <c r="UM5" s="33"/>
      <c r="UN5" s="33"/>
      <c r="UO5" s="33"/>
      <c r="UP5" s="33"/>
      <c r="UQ5" s="33"/>
      <c r="UR5" s="33"/>
      <c r="US5" s="33"/>
      <c r="UT5" s="33"/>
      <c r="UU5" s="33"/>
      <c r="UV5" s="33"/>
      <c r="UW5" s="33"/>
      <c r="UX5" s="33"/>
      <c r="UY5" s="33"/>
      <c r="UZ5" s="33"/>
      <c r="VA5" s="33"/>
      <c r="VB5" s="33"/>
      <c r="VC5" s="33"/>
      <c r="VD5" s="33"/>
      <c r="VE5" s="33"/>
      <c r="VF5" s="33"/>
      <c r="VG5" s="33"/>
      <c r="VH5" s="33"/>
      <c r="VI5" s="33"/>
      <c r="VJ5" s="33"/>
      <c r="VK5" s="33"/>
      <c r="VL5" s="33"/>
      <c r="VM5" s="33"/>
      <c r="VN5" s="33"/>
      <c r="VO5" s="33"/>
      <c r="VP5" s="33"/>
      <c r="VQ5" s="33"/>
      <c r="VR5" s="33"/>
      <c r="VS5" s="33"/>
      <c r="VT5" s="33"/>
      <c r="VU5" s="33"/>
      <c r="VV5" s="33"/>
      <c r="VW5" s="33"/>
      <c r="VX5" s="33"/>
      <c r="VY5" s="33"/>
      <c r="VZ5" s="33"/>
      <c r="WA5" s="33"/>
      <c r="WB5" s="33"/>
      <c r="WC5" s="33"/>
      <c r="WD5" s="33"/>
      <c r="WE5" s="33"/>
      <c r="WF5" s="33"/>
      <c r="WG5" s="33"/>
      <c r="WH5" s="33"/>
      <c r="WI5" s="33"/>
      <c r="WJ5" s="33"/>
      <c r="WK5" s="33"/>
      <c r="WL5" s="33"/>
      <c r="WM5" s="33"/>
      <c r="WN5" s="33"/>
      <c r="WO5" s="33"/>
      <c r="WP5" s="33"/>
      <c r="WQ5" s="33"/>
      <c r="WR5" s="33"/>
      <c r="WS5" s="33"/>
      <c r="WT5" s="33"/>
      <c r="WU5" s="33"/>
      <c r="WV5" s="33"/>
      <c r="WW5" s="33"/>
      <c r="WX5" s="33"/>
      <c r="WY5" s="33"/>
      <c r="WZ5" s="33"/>
      <c r="XA5" s="33"/>
      <c r="XB5" s="33"/>
      <c r="XC5" s="33"/>
      <c r="XD5" s="33"/>
      <c r="XE5" s="33"/>
      <c r="XF5" s="33"/>
      <c r="XG5" s="33"/>
      <c r="XH5" s="33"/>
      <c r="XI5" s="33"/>
      <c r="XJ5" s="33"/>
      <c r="XK5" s="33"/>
      <c r="XL5" s="33"/>
      <c r="XM5" s="33"/>
      <c r="XN5" s="33"/>
      <c r="XO5" s="33"/>
      <c r="XP5" s="33"/>
      <c r="XQ5" s="33"/>
      <c r="XR5" s="33"/>
      <c r="XS5" s="33"/>
      <c r="XT5" s="33"/>
      <c r="XU5" s="33"/>
      <c r="XV5" s="33"/>
      <c r="XW5" s="33"/>
      <c r="XX5" s="33"/>
      <c r="XY5" s="33"/>
      <c r="XZ5" s="33"/>
      <c r="YA5" s="33"/>
      <c r="YB5" s="33"/>
      <c r="YC5" s="33"/>
      <c r="YD5" s="33"/>
      <c r="YE5" s="33"/>
      <c r="YF5" s="33"/>
      <c r="YG5" s="33"/>
      <c r="YH5" s="33"/>
      <c r="YI5" s="33"/>
      <c r="YJ5" s="33"/>
      <c r="YK5" s="33"/>
      <c r="YL5" s="33"/>
      <c r="YM5" s="33"/>
      <c r="YN5" s="33"/>
      <c r="YO5" s="33"/>
      <c r="YP5" s="33"/>
      <c r="YQ5" s="33"/>
      <c r="YR5" s="33"/>
      <c r="YS5" s="33"/>
      <c r="YT5" s="33"/>
      <c r="YU5" s="33"/>
      <c r="YV5" s="33"/>
      <c r="YW5" s="33"/>
      <c r="YX5" s="33"/>
      <c r="YY5" s="33"/>
      <c r="YZ5" s="33"/>
      <c r="ZA5" s="33"/>
      <c r="ZB5" s="33"/>
      <c r="ZC5" s="33"/>
      <c r="ZD5" s="33"/>
      <c r="ZE5" s="33"/>
      <c r="ZF5" s="33"/>
      <c r="ZG5" s="33"/>
      <c r="ZH5" s="33"/>
      <c r="ZI5" s="33"/>
      <c r="ZJ5" s="33"/>
      <c r="ZK5" s="33"/>
      <c r="ZL5" s="33"/>
      <c r="ZM5" s="33"/>
      <c r="ZN5" s="33"/>
      <c r="ZO5" s="33"/>
      <c r="ZP5" s="33"/>
      <c r="ZQ5" s="33"/>
      <c r="ZR5" s="33"/>
      <c r="ZS5" s="33"/>
      <c r="ZT5" s="33"/>
      <c r="ZU5" s="33"/>
      <c r="ZV5" s="33"/>
      <c r="ZW5" s="33"/>
      <c r="ZX5" s="33"/>
      <c r="ZY5" s="33"/>
      <c r="ZZ5" s="33"/>
      <c r="AAA5" s="33"/>
      <c r="AAB5" s="33"/>
      <c r="AAC5" s="33"/>
      <c r="AAD5" s="33"/>
      <c r="AAE5" s="33"/>
      <c r="AAF5" s="33"/>
      <c r="AAG5" s="33"/>
      <c r="AAH5" s="33"/>
      <c r="AAI5" s="33"/>
      <c r="AAJ5" s="33"/>
      <c r="AAK5" s="33"/>
      <c r="AAL5" s="33"/>
      <c r="AAM5" s="33"/>
      <c r="AAN5" s="33"/>
      <c r="AAO5" s="33"/>
      <c r="AAP5" s="33"/>
      <c r="AAQ5" s="33"/>
      <c r="AAR5" s="33"/>
      <c r="AAS5" s="33"/>
      <c r="AAT5" s="33"/>
      <c r="AAU5" s="33"/>
      <c r="AAV5" s="33"/>
      <c r="AAW5" s="33"/>
      <c r="AAX5" s="33"/>
      <c r="AAY5" s="33"/>
      <c r="AAZ5" s="33"/>
      <c r="ABA5" s="33"/>
      <c r="ABB5" s="33"/>
      <c r="ABC5" s="33"/>
      <c r="ABD5" s="33"/>
      <c r="ABE5" s="33"/>
      <c r="ABF5" s="33"/>
      <c r="ABG5" s="33"/>
      <c r="ABH5" s="33"/>
      <c r="ABI5" s="33"/>
      <c r="ABJ5" s="33"/>
      <c r="ABK5" s="33"/>
      <c r="ABL5" s="33"/>
      <c r="ABM5" s="33"/>
      <c r="ABN5" s="33"/>
      <c r="ABO5" s="33"/>
      <c r="ABP5" s="33"/>
      <c r="ABQ5" s="33"/>
      <c r="ABR5" s="33"/>
      <c r="ABS5" s="33"/>
      <c r="ABT5" s="33"/>
      <c r="ABU5" s="33"/>
      <c r="ABV5" s="33"/>
      <c r="ABW5" s="33"/>
      <c r="ABX5" s="33"/>
      <c r="ABY5" s="33"/>
      <c r="ABZ5" s="33"/>
      <c r="ACA5" s="33"/>
      <c r="ACB5" s="33"/>
      <c r="ACC5" s="33"/>
      <c r="ACD5" s="33"/>
      <c r="ACE5" s="33"/>
      <c r="ACF5" s="33"/>
      <c r="ACG5" s="33"/>
      <c r="ACH5" s="33"/>
      <c r="ACI5" s="33"/>
      <c r="ACJ5" s="33"/>
      <c r="ACK5" s="33"/>
      <c r="ACL5" s="33"/>
      <c r="ACM5" s="33"/>
      <c r="ACN5" s="33"/>
      <c r="ACO5" s="33"/>
      <c r="ACP5" s="33"/>
      <c r="ACQ5" s="33"/>
      <c r="ACR5" s="33"/>
      <c r="ACS5" s="33"/>
      <c r="ACT5" s="33"/>
      <c r="ACU5" s="33"/>
      <c r="ACV5" s="33"/>
      <c r="ACW5" s="33"/>
      <c r="ACX5" s="33"/>
      <c r="ACY5" s="33"/>
      <c r="ACZ5" s="33"/>
      <c r="ADA5" s="33"/>
      <c r="ADB5" s="33"/>
      <c r="ADC5" s="33"/>
      <c r="ADD5" s="33"/>
      <c r="ADE5" s="33"/>
      <c r="ADF5" s="33"/>
      <c r="ADG5" s="33"/>
      <c r="ADH5" s="33"/>
      <c r="ADI5" s="33"/>
      <c r="ADJ5" s="33"/>
      <c r="ADK5" s="33"/>
      <c r="ADL5" s="33"/>
      <c r="ADM5" s="33"/>
      <c r="ADN5" s="33"/>
      <c r="ADO5" s="33"/>
      <c r="ADP5" s="33"/>
      <c r="ADQ5" s="33"/>
      <c r="ADR5" s="33"/>
      <c r="ADS5" s="33"/>
      <c r="ADT5" s="33"/>
      <c r="ADU5" s="33"/>
      <c r="ADV5" s="33"/>
      <c r="ADW5" s="33"/>
      <c r="ADX5" s="33"/>
      <c r="ADY5" s="33"/>
      <c r="ADZ5" s="33"/>
      <c r="AEA5" s="33"/>
      <c r="AEB5" s="33"/>
      <c r="AEC5" s="33"/>
      <c r="AED5" s="33"/>
      <c r="AEE5" s="33"/>
      <c r="AEF5" s="33"/>
      <c r="AEG5" s="33"/>
      <c r="AEH5" s="33"/>
      <c r="AEI5" s="33"/>
      <c r="AEJ5" s="33"/>
      <c r="AEK5" s="33"/>
      <c r="AEL5" s="33"/>
      <c r="AEM5" s="33"/>
      <c r="AEN5" s="33"/>
      <c r="AEO5" s="33"/>
      <c r="AEP5" s="33"/>
      <c r="AEQ5" s="33"/>
      <c r="AER5" s="33"/>
      <c r="AES5" s="33"/>
      <c r="AET5" s="33"/>
      <c r="AEU5" s="33"/>
      <c r="AEV5" s="33"/>
      <c r="AEW5" s="33"/>
      <c r="AEX5" s="33"/>
      <c r="AEY5" s="33"/>
      <c r="AEZ5" s="33"/>
      <c r="AFA5" s="33"/>
      <c r="AFB5" s="33"/>
      <c r="AFC5" s="33"/>
      <c r="AFD5" s="33"/>
      <c r="AFE5" s="33"/>
      <c r="AFF5" s="33"/>
      <c r="AFG5" s="33"/>
      <c r="AFH5" s="33"/>
      <c r="AFI5" s="33"/>
      <c r="AFJ5" s="33"/>
      <c r="AFK5" s="33"/>
      <c r="AFL5" s="33"/>
      <c r="AFM5" s="33"/>
      <c r="AFN5" s="33"/>
      <c r="AFO5" s="33"/>
      <c r="AFP5" s="33"/>
      <c r="AFQ5" s="33"/>
      <c r="AFR5" s="33"/>
      <c r="AFS5" s="33"/>
      <c r="AFT5" s="33"/>
      <c r="AFU5" s="33"/>
      <c r="AFV5" s="33"/>
      <c r="AFW5" s="33"/>
      <c r="AFX5" s="33"/>
      <c r="AFY5" s="33"/>
      <c r="AFZ5" s="33"/>
      <c r="AGA5" s="33"/>
      <c r="AGB5" s="33"/>
      <c r="AGC5" s="33"/>
      <c r="AGD5" s="33"/>
      <c r="AGE5" s="33"/>
      <c r="AGF5" s="33"/>
      <c r="AGG5" s="33"/>
      <c r="AGH5" s="33"/>
      <c r="AGI5" s="33"/>
      <c r="AGJ5" s="33"/>
      <c r="AGK5" s="33"/>
      <c r="AGL5" s="33"/>
      <c r="AGM5" s="33"/>
      <c r="AGN5" s="33"/>
      <c r="AGO5" s="33"/>
      <c r="AGP5" s="33"/>
      <c r="AGQ5" s="33"/>
      <c r="AGR5" s="33"/>
      <c r="AGS5" s="33"/>
      <c r="AGT5" s="33"/>
      <c r="AGU5" s="33"/>
      <c r="AGV5" s="33"/>
      <c r="AGW5" s="33"/>
      <c r="AGX5" s="33"/>
      <c r="AGY5" s="33"/>
      <c r="AGZ5" s="33"/>
      <c r="AHA5" s="33"/>
      <c r="AHB5" s="33"/>
      <c r="AHC5" s="33"/>
      <c r="AHD5" s="33"/>
      <c r="AHE5" s="33"/>
      <c r="AHF5" s="33"/>
      <c r="AHG5" s="33"/>
      <c r="AHH5" s="33"/>
      <c r="AHI5" s="33"/>
      <c r="AHJ5" s="33"/>
      <c r="AHK5" s="33"/>
      <c r="AHL5" s="33"/>
      <c r="AHM5" s="33"/>
      <c r="AHN5" s="33"/>
      <c r="AHO5" s="33"/>
      <c r="AHP5" s="33"/>
      <c r="AHQ5" s="33"/>
      <c r="AHR5" s="33"/>
      <c r="AHS5" s="33"/>
      <c r="AHT5" s="33"/>
      <c r="AHU5" s="33"/>
      <c r="AHV5" s="33"/>
      <c r="AHW5" s="33"/>
      <c r="AHX5" s="33"/>
      <c r="AHY5" s="33"/>
      <c r="AHZ5" s="33"/>
      <c r="AIA5" s="33"/>
      <c r="AIB5" s="33"/>
      <c r="AIC5" s="33"/>
      <c r="AID5" s="33"/>
      <c r="AIE5" s="33"/>
      <c r="AIF5" s="33"/>
      <c r="AIG5" s="33"/>
      <c r="AIH5" s="33"/>
      <c r="AII5" s="33"/>
      <c r="AIJ5" s="33"/>
      <c r="AIK5" s="33"/>
      <c r="AIL5" s="33"/>
      <c r="AIM5" s="33"/>
      <c r="AIN5" s="33"/>
      <c r="AIO5" s="33"/>
      <c r="AIP5" s="33"/>
      <c r="AIQ5" s="33"/>
      <c r="AIR5" s="33"/>
      <c r="AIS5" s="33"/>
      <c r="AIT5" s="33"/>
      <c r="AIU5" s="33"/>
      <c r="AIV5" s="33"/>
      <c r="AIW5" s="33"/>
      <c r="AIX5" s="33"/>
      <c r="AIY5" s="33"/>
      <c r="AIZ5" s="33"/>
      <c r="AJA5" s="33"/>
      <c r="AJB5" s="33"/>
      <c r="AJC5" s="33"/>
      <c r="AJD5" s="33"/>
      <c r="AJE5" s="33"/>
      <c r="AJF5" s="33"/>
      <c r="AJG5" s="33"/>
      <c r="AJH5" s="33"/>
      <c r="AJI5" s="33"/>
      <c r="AJJ5" s="33"/>
      <c r="AJK5" s="33"/>
      <c r="AJL5" s="33"/>
      <c r="AJM5" s="33"/>
      <c r="AJN5" s="33"/>
      <c r="AJO5" s="33"/>
      <c r="AJP5" s="33"/>
      <c r="AJQ5" s="33"/>
      <c r="AJR5" s="33"/>
      <c r="AJS5" s="33"/>
      <c r="AJT5" s="33"/>
      <c r="AJU5" s="33"/>
      <c r="AJV5" s="33"/>
      <c r="AJW5" s="33"/>
      <c r="AJX5" s="33"/>
      <c r="AJY5" s="33"/>
      <c r="AJZ5" s="33"/>
      <c r="AKA5" s="33"/>
      <c r="AKB5" s="33"/>
      <c r="AKC5" s="33"/>
      <c r="AKD5" s="33"/>
      <c r="AKE5" s="33"/>
      <c r="AKF5" s="33"/>
      <c r="AKG5" s="33"/>
      <c r="AKH5" s="33"/>
      <c r="AKI5" s="33"/>
      <c r="AKJ5" s="33"/>
      <c r="AKK5" s="33"/>
      <c r="AKL5" s="33"/>
      <c r="AKM5" s="33"/>
      <c r="AKN5" s="33"/>
      <c r="AKO5" s="33"/>
      <c r="AKP5" s="33"/>
      <c r="AKQ5" s="33"/>
      <c r="AKR5" s="33"/>
      <c r="AKS5" s="33"/>
      <c r="AKT5" s="33"/>
      <c r="AKU5" s="33"/>
      <c r="AKV5" s="33"/>
      <c r="AKW5" s="33"/>
      <c r="AKX5" s="33"/>
      <c r="AKY5" s="33"/>
      <c r="AKZ5" s="33"/>
      <c r="ALA5" s="33"/>
      <c r="ALB5" s="33"/>
      <c r="ALC5" s="33"/>
      <c r="ALD5" s="33"/>
      <c r="ALE5" s="33"/>
      <c r="ALF5" s="33"/>
      <c r="ALG5" s="33"/>
      <c r="ALH5" s="33"/>
      <c r="ALI5" s="33"/>
      <c r="ALJ5" s="33"/>
      <c r="ALK5" s="33"/>
      <c r="ALL5" s="33"/>
      <c r="ALM5" s="33"/>
      <c r="ALN5" s="33"/>
      <c r="ALO5" s="33"/>
      <c r="ALP5" s="33"/>
      <c r="ALQ5" s="33"/>
      <c r="ALR5" s="33"/>
      <c r="ALS5" s="33"/>
      <c r="ALT5" s="33"/>
      <c r="ALU5" s="33"/>
      <c r="ALV5" s="33"/>
      <c r="ALW5" s="33"/>
      <c r="ALX5" s="33"/>
      <c r="ALY5" s="33"/>
      <c r="ALZ5" s="33"/>
      <c r="AMA5" s="33"/>
      <c r="AMB5" s="33"/>
      <c r="AMC5" s="33"/>
      <c r="AMD5" s="33"/>
      <c r="AME5" s="33"/>
      <c r="AMF5" s="33"/>
      <c r="AMG5" s="33"/>
      <c r="AMH5" s="33"/>
      <c r="AMI5" s="33"/>
      <c r="AMJ5" s="33"/>
      <c r="AMK5" s="33"/>
      <c r="AML5" s="33"/>
      <c r="AMM5" s="33"/>
      <c r="AMN5" s="33"/>
      <c r="AMO5" s="33"/>
      <c r="AMP5" s="33"/>
      <c r="AMQ5" s="33"/>
      <c r="AMR5" s="33"/>
      <c r="AMS5" s="33"/>
      <c r="AMT5" s="33"/>
      <c r="AMU5" s="33"/>
      <c r="AMV5" s="33"/>
      <c r="AMW5" s="33"/>
      <c r="AMX5" s="33"/>
      <c r="AMY5" s="33"/>
      <c r="AMZ5" s="33"/>
      <c r="ANA5" s="33"/>
      <c r="ANB5" s="33"/>
      <c r="ANC5" s="33"/>
      <c r="AND5" s="33"/>
      <c r="ANE5" s="33"/>
      <c r="ANF5" s="33"/>
      <c r="ANG5" s="33"/>
      <c r="ANH5" s="33"/>
      <c r="ANI5" s="33"/>
      <c r="ANJ5" s="33"/>
      <c r="ANK5" s="33"/>
      <c r="ANL5" s="33"/>
      <c r="ANM5" s="33"/>
      <c r="ANN5" s="33"/>
      <c r="ANO5" s="33"/>
      <c r="ANP5" s="33"/>
      <c r="ANQ5" s="33"/>
      <c r="ANR5" s="33"/>
      <c r="ANS5" s="33"/>
      <c r="ANT5" s="33"/>
      <c r="ANU5" s="33"/>
      <c r="ANV5" s="33"/>
      <c r="ANW5" s="33"/>
      <c r="ANX5" s="33"/>
      <c r="ANY5" s="33"/>
      <c r="ANZ5" s="33"/>
      <c r="AOA5" s="33"/>
      <c r="AOB5" s="33"/>
      <c r="AOC5" s="33"/>
      <c r="AOD5" s="33"/>
      <c r="AOE5" s="33"/>
      <c r="AOF5" s="33"/>
      <c r="AOG5" s="33"/>
      <c r="AOH5" s="33"/>
      <c r="AOI5" s="33"/>
      <c r="AOJ5" s="33"/>
      <c r="AOK5" s="33"/>
      <c r="AOL5" s="33"/>
      <c r="AOM5" s="33"/>
      <c r="AON5" s="33"/>
      <c r="AOO5" s="33"/>
      <c r="AOP5" s="33"/>
      <c r="AOQ5" s="33"/>
      <c r="AOR5" s="33"/>
      <c r="AOS5" s="33"/>
      <c r="AOT5" s="33"/>
      <c r="AOU5" s="33"/>
      <c r="AOV5" s="33"/>
      <c r="AOW5" s="33"/>
      <c r="AOX5" s="33"/>
      <c r="AOY5" s="33"/>
      <c r="AOZ5" s="33"/>
      <c r="APA5" s="33"/>
      <c r="APB5" s="33"/>
      <c r="APC5" s="33"/>
      <c r="APD5" s="33"/>
      <c r="APE5" s="33"/>
      <c r="APF5" s="33"/>
      <c r="APG5" s="33"/>
      <c r="APH5" s="33"/>
      <c r="API5" s="33"/>
      <c r="APJ5" s="33"/>
      <c r="APK5" s="33"/>
      <c r="APL5" s="33"/>
      <c r="APM5" s="33"/>
      <c r="APN5" s="33"/>
      <c r="APO5" s="33"/>
      <c r="APP5" s="33"/>
      <c r="APQ5" s="33"/>
      <c r="APR5" s="33"/>
      <c r="APS5" s="33"/>
      <c r="APT5" s="33"/>
      <c r="APU5" s="33"/>
      <c r="APV5" s="33"/>
      <c r="APW5" s="33"/>
      <c r="APX5" s="33"/>
      <c r="APY5" s="33"/>
      <c r="APZ5" s="33"/>
      <c r="AQA5" s="33"/>
      <c r="AQB5" s="33"/>
      <c r="AQC5" s="33"/>
      <c r="AQD5" s="33"/>
      <c r="AQE5" s="33"/>
      <c r="AQF5" s="33"/>
      <c r="AQG5" s="33"/>
      <c r="AQH5" s="33"/>
      <c r="AQI5" s="33"/>
      <c r="AQJ5" s="33"/>
      <c r="AQK5" s="33"/>
      <c r="AQL5" s="33"/>
      <c r="AQM5" s="33"/>
      <c r="AQN5" s="33"/>
      <c r="AQO5" s="33"/>
      <c r="AQP5" s="33"/>
      <c r="AQQ5" s="33"/>
      <c r="AQR5" s="33"/>
      <c r="AQS5" s="33"/>
      <c r="AQT5" s="33"/>
      <c r="AQU5" s="33"/>
      <c r="AQV5" s="33"/>
      <c r="AQW5" s="33"/>
      <c r="AQX5" s="33"/>
      <c r="AQY5" s="33"/>
      <c r="AQZ5" s="33"/>
      <c r="ARA5" s="33"/>
      <c r="ARB5" s="33"/>
      <c r="ARC5" s="33"/>
      <c r="ARD5" s="33"/>
      <c r="ARE5" s="33"/>
      <c r="ARF5" s="33"/>
      <c r="ARG5" s="33"/>
      <c r="ARH5" s="33"/>
      <c r="ARI5" s="33"/>
      <c r="ARJ5" s="33"/>
      <c r="ARK5" s="33"/>
      <c r="ARL5" s="33"/>
      <c r="ARM5" s="33"/>
      <c r="ARN5" s="33"/>
      <c r="ARO5" s="33"/>
      <c r="ARP5" s="33"/>
      <c r="ARQ5" s="33"/>
      <c r="ARR5" s="33"/>
      <c r="ARS5" s="33"/>
      <c r="ART5" s="33"/>
      <c r="ARU5" s="33"/>
      <c r="ARV5" s="33"/>
      <c r="ARW5" s="33"/>
      <c r="ARX5" s="33"/>
      <c r="ARY5" s="33"/>
      <c r="ARZ5" s="33"/>
      <c r="ASA5" s="33"/>
      <c r="ASB5" s="33"/>
      <c r="ASC5" s="33"/>
      <c r="ASD5" s="33"/>
      <c r="ASE5" s="33"/>
      <c r="ASF5" s="33"/>
      <c r="ASG5" s="33"/>
      <c r="ASH5" s="33"/>
      <c r="ASI5" s="33"/>
      <c r="ASJ5" s="33"/>
      <c r="ASK5" s="33"/>
      <c r="ASL5" s="33"/>
      <c r="ASM5" s="33"/>
      <c r="ASN5" s="33"/>
      <c r="ASO5" s="33"/>
      <c r="ASP5" s="33"/>
      <c r="ASQ5" s="33"/>
      <c r="ASR5" s="33"/>
      <c r="ASS5" s="33"/>
      <c r="AST5" s="33"/>
      <c r="ASU5" s="33"/>
      <c r="ASV5" s="33"/>
      <c r="ASW5" s="33"/>
      <c r="ASX5" s="33"/>
      <c r="ASY5" s="33"/>
      <c r="ASZ5" s="33"/>
      <c r="ATA5" s="33"/>
      <c r="ATB5" s="33"/>
      <c r="ATC5" s="33"/>
      <c r="ATD5" s="33"/>
      <c r="ATE5" s="33"/>
      <c r="ATF5" s="33"/>
      <c r="ATG5" s="33"/>
      <c r="ATH5" s="33"/>
      <c r="ATI5" s="33"/>
      <c r="ATJ5" s="33"/>
      <c r="ATK5" s="33"/>
      <c r="ATL5" s="33"/>
      <c r="ATM5" s="33"/>
      <c r="ATN5" s="33"/>
      <c r="ATO5" s="33"/>
      <c r="ATP5" s="33"/>
      <c r="ATQ5" s="33"/>
      <c r="ATR5" s="33"/>
      <c r="ATS5" s="33"/>
      <c r="ATT5" s="33"/>
      <c r="ATU5" s="33"/>
      <c r="ATV5" s="33"/>
      <c r="ATW5" s="33"/>
      <c r="ATX5" s="33"/>
      <c r="ATY5" s="33"/>
      <c r="ATZ5" s="33"/>
      <c r="AUA5" s="33"/>
      <c r="AUB5" s="33"/>
      <c r="AUC5" s="33"/>
      <c r="AUD5" s="33"/>
      <c r="AUE5" s="33"/>
      <c r="AUF5" s="33"/>
      <c r="AUG5" s="33"/>
      <c r="AUH5" s="33"/>
      <c r="AUI5" s="33"/>
      <c r="AUJ5" s="33"/>
      <c r="AUK5" s="33"/>
      <c r="AUL5" s="33"/>
      <c r="AUM5" s="33"/>
      <c r="AUN5" s="33"/>
      <c r="AUO5" s="33"/>
      <c r="AUP5" s="33"/>
      <c r="AUQ5" s="33"/>
      <c r="AUR5" s="33"/>
      <c r="AUS5" s="33"/>
      <c r="AUT5" s="33"/>
      <c r="AUU5" s="33"/>
      <c r="AUV5" s="33"/>
      <c r="AUW5" s="33"/>
      <c r="AUX5" s="33"/>
      <c r="AUY5" s="33"/>
      <c r="AUZ5" s="33"/>
      <c r="AVA5" s="33"/>
      <c r="AVB5" s="33"/>
      <c r="AVC5" s="33"/>
      <c r="AVD5" s="33"/>
      <c r="AVE5" s="33"/>
      <c r="AVF5" s="33"/>
      <c r="AVG5" s="33"/>
      <c r="AVH5" s="33"/>
      <c r="AVI5" s="33"/>
      <c r="AVJ5" s="33"/>
      <c r="AVK5" s="33"/>
      <c r="AVL5" s="33"/>
      <c r="AVM5" s="33"/>
      <c r="AVN5" s="33"/>
      <c r="AVO5" s="33"/>
      <c r="AVP5" s="33"/>
      <c r="AVQ5" s="33"/>
      <c r="AVR5" s="33"/>
      <c r="AVS5" s="33"/>
      <c r="AVT5" s="33"/>
      <c r="AVU5" s="33"/>
      <c r="AVV5" s="33"/>
      <c r="AVW5" s="33"/>
      <c r="AVX5" s="33"/>
      <c r="AVY5" s="33"/>
      <c r="AVZ5" s="33"/>
      <c r="AWA5" s="33"/>
      <c r="AWB5" s="33"/>
      <c r="AWC5" s="33"/>
      <c r="AWD5" s="33"/>
      <c r="AWE5" s="33"/>
      <c r="AWF5" s="33"/>
      <c r="AWG5" s="33"/>
      <c r="AWH5" s="33"/>
      <c r="AWI5" s="33"/>
      <c r="AWJ5" s="33"/>
      <c r="AWK5" s="33"/>
      <c r="AWL5" s="33"/>
      <c r="AWM5" s="33"/>
      <c r="AWN5" s="33"/>
      <c r="AWO5" s="33"/>
      <c r="AWP5" s="33"/>
      <c r="AWQ5" s="33"/>
      <c r="AWR5" s="33"/>
      <c r="AWS5" s="33"/>
      <c r="AWT5" s="33"/>
      <c r="AWU5" s="33"/>
      <c r="AWV5" s="33"/>
      <c r="AWW5" s="33"/>
      <c r="AWX5" s="33"/>
      <c r="AWY5" s="33"/>
      <c r="AWZ5" s="33"/>
      <c r="AXA5" s="33"/>
      <c r="AXB5" s="33"/>
      <c r="AXC5" s="33"/>
      <c r="AXD5" s="33"/>
      <c r="AXE5" s="33"/>
      <c r="AXF5" s="33"/>
      <c r="AXG5" s="33"/>
      <c r="AXH5" s="33"/>
      <c r="AXI5" s="33"/>
      <c r="AXJ5" s="33"/>
      <c r="AXK5" s="33"/>
      <c r="AXL5" s="33"/>
      <c r="AXM5" s="33"/>
      <c r="AXN5" s="33"/>
      <c r="AXO5" s="33"/>
      <c r="AXP5" s="33"/>
      <c r="AXQ5" s="33"/>
      <c r="AXR5" s="33"/>
      <c r="AXS5" s="33"/>
      <c r="AXT5" s="33"/>
      <c r="AXU5" s="33"/>
      <c r="AXV5" s="33"/>
      <c r="AXW5" s="33"/>
      <c r="AXX5" s="33"/>
      <c r="AXY5" s="33"/>
      <c r="AXZ5" s="33"/>
      <c r="AYA5" s="33"/>
      <c r="AYB5" s="33"/>
      <c r="AYC5" s="33"/>
      <c r="AYD5" s="33"/>
      <c r="AYE5" s="33"/>
      <c r="AYF5" s="33"/>
      <c r="AYG5" s="33"/>
      <c r="AYH5" s="33"/>
      <c r="AYI5" s="33"/>
      <c r="AYJ5" s="33"/>
      <c r="AYK5" s="33"/>
      <c r="AYL5" s="33"/>
      <c r="AYM5" s="33"/>
      <c r="AYN5" s="33"/>
      <c r="AYO5" s="33"/>
      <c r="AYP5" s="33"/>
      <c r="AYQ5" s="33"/>
      <c r="AYR5" s="33"/>
      <c r="AYS5" s="33"/>
      <c r="AYT5" s="33"/>
      <c r="AYU5" s="33"/>
      <c r="AYV5" s="33"/>
      <c r="AYW5" s="33"/>
      <c r="AYX5" s="33"/>
      <c r="AYY5" s="33"/>
      <c r="AYZ5" s="33"/>
      <c r="AZA5" s="33"/>
      <c r="AZB5" s="33"/>
      <c r="AZC5" s="33"/>
      <c r="AZD5" s="33"/>
      <c r="AZE5" s="33"/>
      <c r="AZF5" s="33"/>
      <c r="AZG5" s="33"/>
      <c r="AZH5" s="33"/>
      <c r="AZI5" s="33"/>
      <c r="AZJ5" s="33"/>
      <c r="AZK5" s="33"/>
      <c r="AZL5" s="33"/>
      <c r="AZM5" s="33"/>
      <c r="AZN5" s="33"/>
      <c r="AZO5" s="33"/>
      <c r="AZP5" s="33"/>
      <c r="AZQ5" s="33"/>
      <c r="AZR5" s="33"/>
      <c r="AZS5" s="33"/>
      <c r="AZT5" s="33"/>
      <c r="AZU5" s="33"/>
      <c r="AZV5" s="33"/>
      <c r="AZW5" s="33"/>
      <c r="AZX5" s="33"/>
      <c r="AZY5" s="33"/>
      <c r="AZZ5" s="33"/>
      <c r="BAA5" s="33"/>
      <c r="BAB5" s="33"/>
      <c r="BAC5" s="33"/>
      <c r="BAD5" s="33"/>
      <c r="BAE5" s="33"/>
      <c r="BAF5" s="33"/>
      <c r="BAG5" s="33"/>
      <c r="BAH5" s="33"/>
      <c r="BAI5" s="33"/>
      <c r="BAJ5" s="33"/>
      <c r="BAK5" s="33"/>
      <c r="BAL5" s="33"/>
      <c r="BAM5" s="33"/>
      <c r="BAN5" s="33"/>
      <c r="BAO5" s="33"/>
      <c r="BAP5" s="33"/>
      <c r="BAQ5" s="33"/>
      <c r="BAR5" s="33"/>
      <c r="BAS5" s="33"/>
      <c r="BAT5" s="33"/>
      <c r="BAU5" s="33"/>
      <c r="BAV5" s="33"/>
      <c r="BAW5" s="33"/>
      <c r="BAX5" s="33"/>
      <c r="BAY5" s="33"/>
      <c r="BAZ5" s="33"/>
      <c r="BBA5" s="33"/>
      <c r="BBB5" s="33"/>
      <c r="BBC5" s="33"/>
      <c r="BBD5" s="33"/>
      <c r="BBE5" s="33"/>
      <c r="BBF5" s="33"/>
      <c r="BBG5" s="33"/>
      <c r="BBH5" s="33"/>
      <c r="BBI5" s="33"/>
      <c r="BBJ5" s="33"/>
      <c r="BBK5" s="33"/>
      <c r="BBL5" s="33"/>
      <c r="BBM5" s="33"/>
      <c r="BBN5" s="33"/>
      <c r="BBO5" s="33"/>
      <c r="BBP5" s="33"/>
      <c r="BBQ5" s="33"/>
      <c r="BBR5" s="33"/>
      <c r="BBS5" s="33"/>
      <c r="BBT5" s="33"/>
      <c r="BBU5" s="33"/>
      <c r="BBV5" s="33"/>
      <c r="BBW5" s="33"/>
      <c r="BBX5" s="33"/>
      <c r="BBY5" s="33"/>
      <c r="BBZ5" s="33"/>
      <c r="BCA5" s="33"/>
      <c r="BCB5" s="33"/>
      <c r="BCC5" s="33"/>
      <c r="BCD5" s="33"/>
      <c r="BCE5" s="33"/>
      <c r="BCF5" s="33"/>
      <c r="BCG5" s="33"/>
      <c r="BCH5" s="33"/>
      <c r="BCI5" s="33"/>
      <c r="BCJ5" s="33"/>
      <c r="BCK5" s="33"/>
      <c r="BCL5" s="33"/>
      <c r="BCM5" s="33"/>
      <c r="BCN5" s="33"/>
      <c r="BCO5" s="33"/>
      <c r="BCP5" s="33"/>
      <c r="BCQ5" s="33"/>
      <c r="BCR5" s="33"/>
      <c r="BCS5" s="33"/>
      <c r="BCT5" s="33"/>
      <c r="BCU5" s="33"/>
      <c r="BCV5" s="33"/>
      <c r="BCW5" s="33"/>
      <c r="BCX5" s="33"/>
      <c r="BCY5" s="33"/>
      <c r="BCZ5" s="33"/>
      <c r="BDA5" s="33"/>
      <c r="BDB5" s="33"/>
      <c r="BDC5" s="33"/>
      <c r="BDD5" s="33"/>
      <c r="BDE5" s="33"/>
      <c r="BDF5" s="33"/>
      <c r="BDG5" s="33"/>
      <c r="BDH5" s="33"/>
      <c r="BDI5" s="33"/>
      <c r="BDJ5" s="33"/>
      <c r="BDK5" s="33"/>
      <c r="BDL5" s="33"/>
      <c r="BDM5" s="33"/>
      <c r="BDN5" s="33"/>
      <c r="BDO5" s="33"/>
      <c r="BDP5" s="33"/>
      <c r="BDQ5" s="33"/>
      <c r="BDR5" s="33"/>
      <c r="BDS5" s="33"/>
      <c r="BDT5" s="33"/>
      <c r="BDU5" s="33"/>
      <c r="BDV5" s="33"/>
      <c r="BDW5" s="33"/>
      <c r="BDX5" s="33"/>
      <c r="BDY5" s="33"/>
      <c r="BDZ5" s="33"/>
      <c r="BEA5" s="33"/>
      <c r="BEB5" s="33"/>
      <c r="BEC5" s="33"/>
      <c r="BED5" s="33"/>
      <c r="BEE5" s="33"/>
      <c r="BEF5" s="33"/>
      <c r="BEG5" s="33"/>
      <c r="BEH5" s="33"/>
      <c r="BEI5" s="33"/>
      <c r="BEJ5" s="33"/>
      <c r="BEK5" s="33"/>
      <c r="BEL5" s="33"/>
      <c r="BEM5" s="33"/>
      <c r="BEN5" s="33"/>
      <c r="BEO5" s="33"/>
      <c r="BEP5" s="33"/>
      <c r="BEQ5" s="33"/>
      <c r="BER5" s="33"/>
      <c r="BES5" s="33"/>
      <c r="BET5" s="33"/>
      <c r="BEU5" s="33"/>
      <c r="BEV5" s="33"/>
      <c r="BEW5" s="33"/>
      <c r="BEX5" s="33"/>
      <c r="BEY5" s="33"/>
      <c r="BEZ5" s="33"/>
      <c r="BFA5" s="33"/>
      <c r="BFB5" s="33"/>
      <c r="BFC5" s="33"/>
      <c r="BFD5" s="33"/>
      <c r="BFE5" s="33"/>
      <c r="BFF5" s="33"/>
      <c r="BFG5" s="33"/>
      <c r="BFH5" s="33"/>
      <c r="BFI5" s="33"/>
      <c r="BFJ5" s="33"/>
      <c r="BFK5" s="33"/>
      <c r="BFL5" s="33"/>
      <c r="BFM5" s="33"/>
      <c r="BFN5" s="33"/>
      <c r="BFO5" s="33"/>
      <c r="BFP5" s="33"/>
      <c r="BFQ5" s="33"/>
      <c r="BFR5" s="33"/>
      <c r="BFS5" s="33"/>
      <c r="BFT5" s="33"/>
      <c r="BFU5" s="33"/>
      <c r="BFV5" s="33"/>
      <c r="BFW5" s="33"/>
      <c r="BFX5" s="33"/>
      <c r="BFY5" s="33"/>
      <c r="BFZ5" s="33"/>
      <c r="BGA5" s="33"/>
      <c r="BGB5" s="33"/>
      <c r="BGC5" s="33"/>
      <c r="BGD5" s="33"/>
      <c r="BGE5" s="33"/>
      <c r="BGF5" s="33"/>
      <c r="BGG5" s="33"/>
      <c r="BGH5" s="33"/>
      <c r="BGI5" s="33"/>
      <c r="BGJ5" s="33"/>
      <c r="BGK5" s="33"/>
      <c r="BGL5" s="33"/>
      <c r="BGM5" s="33"/>
      <c r="BGN5" s="33"/>
      <c r="BGO5" s="33"/>
      <c r="BGP5" s="33"/>
      <c r="BGQ5" s="33"/>
      <c r="BGR5" s="33"/>
      <c r="BGS5" s="33"/>
      <c r="BGT5" s="33"/>
      <c r="BGU5" s="33"/>
      <c r="BGV5" s="33"/>
      <c r="BGW5" s="33"/>
      <c r="BGX5" s="33"/>
      <c r="BGY5" s="33"/>
      <c r="BGZ5" s="33"/>
      <c r="BHA5" s="33"/>
      <c r="BHB5" s="33"/>
      <c r="BHC5" s="33"/>
      <c r="BHD5" s="33"/>
      <c r="BHE5" s="33"/>
      <c r="BHF5" s="33"/>
      <c r="BHG5" s="33"/>
      <c r="BHH5" s="33"/>
      <c r="BHI5" s="33"/>
      <c r="BHJ5" s="33"/>
      <c r="BHK5" s="33"/>
      <c r="BHL5" s="33"/>
      <c r="BHM5" s="33"/>
      <c r="BHN5" s="33"/>
      <c r="BHO5" s="33"/>
      <c r="BHP5" s="33"/>
      <c r="BHQ5" s="33"/>
      <c r="BHR5" s="33"/>
      <c r="BHS5" s="33"/>
      <c r="BHT5" s="33"/>
      <c r="BHU5" s="33"/>
      <c r="BHV5" s="33"/>
      <c r="BHW5" s="33"/>
      <c r="BHX5" s="33"/>
      <c r="BHY5" s="33"/>
      <c r="BHZ5" s="33"/>
      <c r="BIA5" s="33"/>
      <c r="BIB5" s="33"/>
      <c r="BIC5" s="33"/>
      <c r="BID5" s="33"/>
      <c r="BIE5" s="33"/>
      <c r="BIF5" s="33"/>
      <c r="BIG5" s="33"/>
      <c r="BIH5" s="33"/>
      <c r="BII5" s="33"/>
      <c r="BIJ5" s="33"/>
      <c r="BIK5" s="33"/>
      <c r="BIL5" s="33"/>
      <c r="BIM5" s="33"/>
      <c r="BIN5" s="33"/>
      <c r="BIO5" s="33"/>
      <c r="BIP5" s="33"/>
      <c r="BIQ5" s="33"/>
      <c r="BIR5" s="33"/>
      <c r="BIS5" s="33"/>
      <c r="BIT5" s="33"/>
      <c r="BIU5" s="33"/>
      <c r="BIV5" s="33"/>
      <c r="BIW5" s="33"/>
      <c r="BIX5" s="33"/>
      <c r="BIY5" s="33"/>
      <c r="BIZ5" s="33"/>
      <c r="BJA5" s="33"/>
      <c r="BJB5" s="33"/>
      <c r="BJC5" s="33"/>
      <c r="BJD5" s="33"/>
      <c r="BJE5" s="33"/>
      <c r="BJF5" s="33"/>
      <c r="BJG5" s="33"/>
      <c r="BJH5" s="33"/>
      <c r="BJI5" s="33"/>
      <c r="BJJ5" s="33"/>
      <c r="BJK5" s="33"/>
      <c r="BJL5" s="33"/>
      <c r="BJM5" s="33"/>
      <c r="BJN5" s="33"/>
      <c r="BJO5" s="33"/>
      <c r="BJP5" s="33"/>
      <c r="BJQ5" s="33"/>
      <c r="BJR5" s="33"/>
      <c r="BJS5" s="33"/>
      <c r="BJT5" s="33"/>
      <c r="BJU5" s="33"/>
      <c r="BJV5" s="33"/>
      <c r="BJW5" s="33"/>
      <c r="BJX5" s="33"/>
      <c r="BJY5" s="33"/>
      <c r="BJZ5" s="33"/>
      <c r="BKA5" s="33"/>
      <c r="BKB5" s="33"/>
      <c r="BKC5" s="33"/>
      <c r="BKD5" s="33"/>
      <c r="BKE5" s="33"/>
      <c r="BKF5" s="33"/>
      <c r="BKG5" s="33"/>
      <c r="BKH5" s="33"/>
      <c r="BKI5" s="33"/>
      <c r="BKJ5" s="33"/>
      <c r="BKK5" s="33"/>
      <c r="BKL5" s="33"/>
      <c r="BKM5" s="33"/>
      <c r="BKN5" s="33"/>
      <c r="BKO5" s="33"/>
      <c r="BKP5" s="33"/>
      <c r="BKQ5" s="33"/>
      <c r="BKR5" s="33"/>
      <c r="BKS5" s="33"/>
      <c r="BKT5" s="33"/>
      <c r="BKU5" s="33"/>
      <c r="BKV5" s="33"/>
      <c r="BKW5" s="33"/>
      <c r="BKX5" s="33"/>
      <c r="BKY5" s="33"/>
      <c r="BKZ5" s="33"/>
      <c r="BLA5" s="33"/>
      <c r="BLB5" s="33"/>
      <c r="BLC5" s="33"/>
      <c r="BLD5" s="33"/>
      <c r="BLE5" s="33"/>
      <c r="BLF5" s="33"/>
      <c r="BLG5" s="33"/>
      <c r="BLH5" s="33"/>
      <c r="BLI5" s="33"/>
      <c r="BLJ5" s="33"/>
      <c r="BLK5" s="33"/>
      <c r="BLL5" s="33"/>
      <c r="BLM5" s="33"/>
      <c r="BLN5" s="33"/>
      <c r="BLO5" s="33"/>
      <c r="BLP5" s="33"/>
      <c r="BLQ5" s="33"/>
      <c r="BLR5" s="33"/>
      <c r="BLS5" s="33"/>
      <c r="BLT5" s="33"/>
      <c r="BLU5" s="33"/>
      <c r="BLV5" s="33"/>
      <c r="BLW5" s="33"/>
      <c r="BLX5" s="33"/>
      <c r="BLY5" s="33"/>
      <c r="BLZ5" s="33"/>
      <c r="BMA5" s="33"/>
      <c r="BMB5" s="33"/>
      <c r="BMC5" s="33"/>
      <c r="BMD5" s="33"/>
      <c r="BME5" s="33"/>
      <c r="BMF5" s="33"/>
      <c r="BMG5" s="33"/>
      <c r="BMH5" s="33"/>
      <c r="BMI5" s="33"/>
      <c r="BMJ5" s="33"/>
      <c r="BMK5" s="33"/>
      <c r="BML5" s="33"/>
      <c r="BMM5" s="33"/>
      <c r="BMN5" s="33"/>
      <c r="BMO5" s="33"/>
      <c r="BMP5" s="33"/>
      <c r="BMQ5" s="33"/>
      <c r="BMR5" s="33"/>
      <c r="BMS5" s="33"/>
      <c r="BMT5" s="33"/>
      <c r="BMU5" s="33"/>
      <c r="BMV5" s="33"/>
      <c r="BMW5" s="33"/>
      <c r="BMX5" s="33"/>
      <c r="BMY5" s="33"/>
      <c r="BMZ5" s="33"/>
      <c r="BNA5" s="33"/>
      <c r="BNB5" s="33"/>
      <c r="BNC5" s="33"/>
      <c r="BND5" s="33"/>
      <c r="BNE5" s="33"/>
      <c r="BNF5" s="33"/>
      <c r="BNG5" s="33"/>
      <c r="BNH5" s="33"/>
      <c r="BNI5" s="33"/>
      <c r="BNJ5" s="33"/>
      <c r="BNK5" s="33"/>
      <c r="BNL5" s="33"/>
      <c r="BNM5" s="33"/>
      <c r="BNN5" s="33"/>
      <c r="BNO5" s="33"/>
      <c r="BNP5" s="33"/>
      <c r="BNQ5" s="33"/>
      <c r="BNR5" s="33"/>
      <c r="BNS5" s="33"/>
      <c r="BNT5" s="33"/>
      <c r="BNU5" s="33"/>
      <c r="BNV5" s="33"/>
      <c r="BNW5" s="33"/>
      <c r="BNX5" s="33"/>
      <c r="BNY5" s="33"/>
      <c r="BNZ5" s="33"/>
      <c r="BOA5" s="33"/>
      <c r="BOB5" s="33"/>
      <c r="BOC5" s="33"/>
      <c r="BOD5" s="33"/>
      <c r="BOE5" s="33"/>
      <c r="BOF5" s="33"/>
      <c r="BOG5" s="33"/>
      <c r="BOH5" s="33"/>
      <c r="BOI5" s="33"/>
      <c r="BOJ5" s="33"/>
      <c r="BOK5" s="33"/>
      <c r="BOL5" s="33"/>
      <c r="BOM5" s="33"/>
      <c r="BON5" s="33"/>
      <c r="BOO5" s="33"/>
      <c r="BOP5" s="33"/>
      <c r="BOQ5" s="33"/>
      <c r="BOR5" s="33"/>
      <c r="BOS5" s="33"/>
      <c r="BOT5" s="33"/>
      <c r="BOU5" s="33"/>
      <c r="BOV5" s="33"/>
      <c r="BOW5" s="33"/>
      <c r="BOX5" s="33"/>
      <c r="BOY5" s="33"/>
      <c r="BOZ5" s="33"/>
      <c r="BPA5" s="33"/>
      <c r="BPB5" s="33"/>
      <c r="BPC5" s="33"/>
      <c r="BPD5" s="33"/>
      <c r="BPE5" s="33"/>
      <c r="BPF5" s="33"/>
      <c r="BPG5" s="33"/>
      <c r="BPH5" s="33"/>
      <c r="BPI5" s="33"/>
      <c r="BPJ5" s="33"/>
      <c r="BPK5" s="33"/>
      <c r="BPL5" s="33"/>
      <c r="BPM5" s="33"/>
      <c r="BPN5" s="33"/>
      <c r="BPO5" s="33"/>
      <c r="BPP5" s="33"/>
      <c r="BPQ5" s="33"/>
      <c r="BPR5" s="33"/>
      <c r="BPS5" s="33"/>
      <c r="BPT5" s="33"/>
      <c r="BPU5" s="33"/>
      <c r="BPV5" s="33"/>
      <c r="BPW5" s="33"/>
      <c r="BPX5" s="33"/>
      <c r="BPY5" s="33"/>
      <c r="BPZ5" s="33"/>
      <c r="BQA5" s="33"/>
      <c r="BQB5" s="33"/>
      <c r="BQC5" s="33"/>
      <c r="BQD5" s="33"/>
      <c r="BQE5" s="33"/>
      <c r="BQF5" s="33"/>
      <c r="BQG5" s="33"/>
      <c r="BQH5" s="33"/>
      <c r="BQI5" s="33"/>
      <c r="BQJ5" s="33"/>
      <c r="BQK5" s="33"/>
      <c r="BQL5" s="33"/>
      <c r="BQM5" s="33"/>
      <c r="BQN5" s="33"/>
      <c r="BQO5" s="33"/>
      <c r="BQP5" s="33"/>
      <c r="BQQ5" s="33"/>
      <c r="BQR5" s="33"/>
      <c r="BQS5" s="33"/>
      <c r="BQT5" s="33"/>
      <c r="BQU5" s="33"/>
      <c r="BQV5" s="33"/>
      <c r="BQW5" s="33"/>
      <c r="BQX5" s="33"/>
      <c r="BQY5" s="33"/>
      <c r="BQZ5" s="33"/>
      <c r="BRA5" s="33"/>
      <c r="BRB5" s="33"/>
      <c r="BRC5" s="33"/>
      <c r="BRD5" s="33"/>
      <c r="BRE5" s="33"/>
      <c r="BRF5" s="33"/>
      <c r="BRG5" s="33"/>
      <c r="BRH5" s="33"/>
      <c r="BRI5" s="33"/>
      <c r="BRJ5" s="33"/>
      <c r="BRK5" s="33"/>
      <c r="BRL5" s="33"/>
      <c r="BRM5" s="33"/>
      <c r="BRN5" s="33"/>
      <c r="BRO5" s="33"/>
      <c r="BRP5" s="33"/>
      <c r="BRQ5" s="33"/>
      <c r="BRR5" s="33"/>
      <c r="BRS5" s="33"/>
      <c r="BRT5" s="33"/>
      <c r="BRU5" s="33"/>
      <c r="BRV5" s="33"/>
      <c r="BRW5" s="33"/>
      <c r="BRX5" s="33"/>
      <c r="BRY5" s="33"/>
      <c r="BRZ5" s="33"/>
      <c r="BSA5" s="33"/>
      <c r="BSB5" s="33"/>
      <c r="BSC5" s="33"/>
      <c r="BSD5" s="33"/>
      <c r="BSE5" s="33"/>
      <c r="BSF5" s="33"/>
      <c r="BSG5" s="33"/>
      <c r="BSH5" s="33"/>
      <c r="BSI5" s="33"/>
      <c r="BSJ5" s="33"/>
      <c r="BSK5" s="33"/>
      <c r="BSL5" s="33"/>
      <c r="BSM5" s="33"/>
      <c r="BSN5" s="33"/>
      <c r="BSO5" s="33"/>
      <c r="BSP5" s="33"/>
      <c r="BSQ5" s="33"/>
      <c r="BSR5" s="33"/>
      <c r="BSS5" s="33"/>
      <c r="BST5" s="33"/>
      <c r="BSU5" s="33"/>
      <c r="BSV5" s="33"/>
      <c r="BSW5" s="33"/>
      <c r="BSX5" s="33"/>
      <c r="BSY5" s="33"/>
      <c r="BSZ5" s="33"/>
      <c r="BTA5" s="33"/>
      <c r="BTB5" s="33"/>
      <c r="BTC5" s="33"/>
      <c r="BTD5" s="33"/>
      <c r="BTE5" s="33"/>
      <c r="BTF5" s="33"/>
      <c r="BTG5" s="33"/>
      <c r="BTH5" s="33"/>
      <c r="BTI5" s="33"/>
      <c r="BTJ5" s="33"/>
      <c r="BTK5" s="33"/>
      <c r="BTL5" s="33"/>
      <c r="BTM5" s="33"/>
      <c r="BTN5" s="33"/>
      <c r="BTO5" s="33"/>
      <c r="BTP5" s="33"/>
      <c r="BTQ5" s="33"/>
      <c r="BTR5" s="33"/>
      <c r="BTS5" s="33"/>
      <c r="BTT5" s="33"/>
      <c r="BTU5" s="33"/>
      <c r="BTV5" s="33"/>
      <c r="BTW5" s="33"/>
      <c r="BTX5" s="33"/>
      <c r="BTY5" s="33"/>
      <c r="BTZ5" s="33"/>
      <c r="BUA5" s="33"/>
      <c r="BUB5" s="33"/>
      <c r="BUC5" s="33"/>
      <c r="BUD5" s="33"/>
      <c r="BUE5" s="33"/>
      <c r="BUF5" s="33"/>
      <c r="BUG5" s="33"/>
      <c r="BUH5" s="33"/>
      <c r="BUI5" s="33"/>
      <c r="BUJ5" s="33"/>
      <c r="BUK5" s="33"/>
      <c r="BUL5" s="33"/>
      <c r="BUM5" s="33"/>
      <c r="BUN5" s="33"/>
      <c r="BUO5" s="33"/>
      <c r="BUP5" s="33"/>
      <c r="BUQ5" s="33"/>
      <c r="BUR5" s="33"/>
      <c r="BUS5" s="33"/>
      <c r="BUT5" s="33"/>
      <c r="BUU5" s="33"/>
      <c r="BUV5" s="33"/>
      <c r="BUW5" s="33"/>
      <c r="BUX5" s="33"/>
      <c r="BUY5" s="33"/>
      <c r="BUZ5" s="33"/>
      <c r="BVA5" s="33"/>
      <c r="BVB5" s="33"/>
      <c r="BVC5" s="33"/>
      <c r="BVD5" s="33"/>
      <c r="BVE5" s="33"/>
      <c r="BVF5" s="33"/>
      <c r="BVG5" s="33"/>
      <c r="BVH5" s="33"/>
      <c r="BVI5" s="33"/>
      <c r="BVJ5" s="33"/>
      <c r="BVK5" s="33"/>
      <c r="BVL5" s="33"/>
      <c r="BVM5" s="33"/>
      <c r="BVN5" s="33"/>
      <c r="BVO5" s="33"/>
      <c r="BVP5" s="33"/>
      <c r="BVQ5" s="33"/>
      <c r="BVR5" s="33"/>
      <c r="BVS5" s="33"/>
      <c r="BVT5" s="33"/>
      <c r="BVU5" s="33"/>
      <c r="BVV5" s="33"/>
      <c r="BVW5" s="33"/>
      <c r="BVX5" s="33"/>
      <c r="BVY5" s="33"/>
      <c r="BVZ5" s="33"/>
      <c r="BWA5" s="33"/>
      <c r="BWB5" s="33"/>
      <c r="BWC5" s="33"/>
      <c r="BWD5" s="33"/>
      <c r="BWE5" s="33"/>
      <c r="BWF5" s="33"/>
      <c r="BWG5" s="33"/>
      <c r="BWH5" s="33"/>
      <c r="BWI5" s="33"/>
      <c r="BWJ5" s="33"/>
      <c r="BWK5" s="33"/>
      <c r="BWL5" s="33"/>
      <c r="BWM5" s="33"/>
      <c r="BWN5" s="33"/>
      <c r="BWO5" s="33"/>
      <c r="BWP5" s="33"/>
      <c r="BWQ5" s="33"/>
      <c r="BWR5" s="33"/>
      <c r="BWS5" s="33"/>
      <c r="BWT5" s="33"/>
      <c r="BWU5" s="33"/>
      <c r="BWV5" s="33"/>
      <c r="BWW5" s="33"/>
      <c r="BWX5" s="33"/>
      <c r="BWY5" s="33"/>
      <c r="BWZ5" s="33"/>
      <c r="BXA5" s="33"/>
      <c r="BXB5" s="33"/>
      <c r="BXC5" s="33"/>
      <c r="BXD5" s="33"/>
      <c r="BXE5" s="33"/>
      <c r="BXF5" s="33"/>
      <c r="BXG5" s="33"/>
      <c r="BXH5" s="33"/>
      <c r="BXI5" s="33"/>
      <c r="BXJ5" s="33"/>
      <c r="BXK5" s="33"/>
      <c r="BXL5" s="33"/>
      <c r="BXM5" s="33"/>
      <c r="BXN5" s="33"/>
      <c r="BXO5" s="33"/>
      <c r="BXP5" s="33"/>
      <c r="BXQ5" s="33"/>
      <c r="BXR5" s="33"/>
      <c r="BXS5" s="33"/>
      <c r="BXT5" s="33"/>
      <c r="BXU5" s="33"/>
      <c r="BXV5" s="33"/>
      <c r="BXW5" s="33"/>
      <c r="BXX5" s="33"/>
      <c r="BXY5" s="33"/>
      <c r="BXZ5" s="33"/>
      <c r="BYA5" s="33"/>
      <c r="BYB5" s="33"/>
      <c r="BYC5" s="33"/>
      <c r="BYD5" s="33"/>
      <c r="BYE5" s="33"/>
      <c r="BYF5" s="33"/>
      <c r="BYG5" s="33"/>
      <c r="BYH5" s="33"/>
      <c r="BYI5" s="33"/>
      <c r="BYJ5" s="33"/>
      <c r="BYK5" s="33"/>
      <c r="BYL5" s="33"/>
      <c r="BYM5" s="33"/>
      <c r="BYN5" s="33"/>
      <c r="BYO5" s="33"/>
      <c r="BYP5" s="33"/>
      <c r="BYQ5" s="33"/>
      <c r="BYR5" s="33"/>
      <c r="BYS5" s="33"/>
      <c r="BYT5" s="33"/>
      <c r="BYU5" s="33"/>
      <c r="BYV5" s="33"/>
      <c r="BYW5" s="33"/>
      <c r="BYX5" s="33"/>
      <c r="BYY5" s="33"/>
      <c r="BYZ5" s="33"/>
      <c r="BZA5" s="33"/>
      <c r="BZB5" s="33"/>
      <c r="BZC5" s="33"/>
      <c r="BZD5" s="33"/>
      <c r="BZE5" s="33"/>
      <c r="BZF5" s="33"/>
      <c r="BZG5" s="33"/>
      <c r="BZH5" s="33"/>
      <c r="BZI5" s="33"/>
      <c r="BZJ5" s="33"/>
      <c r="BZK5" s="33"/>
      <c r="BZL5" s="33"/>
      <c r="BZM5" s="33"/>
      <c r="BZN5" s="33"/>
      <c r="BZO5" s="33"/>
      <c r="BZP5" s="33"/>
      <c r="BZQ5" s="33"/>
      <c r="BZR5" s="33"/>
      <c r="BZS5" s="33"/>
      <c r="BZT5" s="33"/>
      <c r="BZU5" s="33"/>
      <c r="BZV5" s="33"/>
      <c r="BZW5" s="33"/>
      <c r="BZX5" s="33"/>
      <c r="BZY5" s="33"/>
      <c r="BZZ5" s="33"/>
      <c r="CAA5" s="33"/>
      <c r="CAB5" s="33"/>
      <c r="CAC5" s="33"/>
      <c r="CAD5" s="33"/>
      <c r="CAE5" s="33"/>
      <c r="CAF5" s="33"/>
      <c r="CAG5" s="33"/>
      <c r="CAH5" s="33"/>
      <c r="CAI5" s="33"/>
      <c r="CAJ5" s="33"/>
      <c r="CAK5" s="33"/>
      <c r="CAL5" s="33"/>
      <c r="CAM5" s="33"/>
      <c r="CAN5" s="33"/>
      <c r="CAO5" s="33"/>
      <c r="CAP5" s="33"/>
      <c r="CAQ5" s="33"/>
      <c r="CAR5" s="33"/>
      <c r="CAS5" s="33"/>
      <c r="CAT5" s="33"/>
      <c r="CAU5" s="33"/>
      <c r="CAV5" s="33"/>
      <c r="CAW5" s="33"/>
      <c r="CAX5" s="33"/>
      <c r="CAY5" s="33"/>
      <c r="CAZ5" s="33"/>
      <c r="CBA5" s="33"/>
      <c r="CBB5" s="33"/>
      <c r="CBC5" s="33"/>
      <c r="CBD5" s="33"/>
      <c r="CBE5" s="33"/>
      <c r="CBF5" s="33"/>
      <c r="CBG5" s="33"/>
      <c r="CBH5" s="33"/>
      <c r="CBI5" s="33"/>
      <c r="CBJ5" s="33"/>
      <c r="CBK5" s="33"/>
      <c r="CBL5" s="33"/>
      <c r="CBM5" s="33"/>
      <c r="CBN5" s="33"/>
      <c r="CBO5" s="33"/>
      <c r="CBP5" s="33"/>
      <c r="CBQ5" s="33"/>
      <c r="CBR5" s="33"/>
      <c r="CBS5" s="33"/>
      <c r="CBT5" s="33"/>
      <c r="CBU5" s="33"/>
      <c r="CBV5" s="33"/>
      <c r="CBW5" s="33"/>
      <c r="CBX5" s="33"/>
      <c r="CBY5" s="33"/>
      <c r="CBZ5" s="33"/>
      <c r="CCA5" s="33"/>
      <c r="CCB5" s="33"/>
      <c r="CCC5" s="33"/>
      <c r="CCD5" s="33"/>
      <c r="CCE5" s="33"/>
      <c r="CCF5" s="33"/>
      <c r="CCG5" s="33"/>
      <c r="CCH5" s="33"/>
      <c r="CCI5" s="33"/>
      <c r="CCJ5" s="33"/>
      <c r="CCK5" s="33"/>
      <c r="CCL5" s="33"/>
      <c r="CCM5" s="33"/>
      <c r="CCN5" s="33"/>
      <c r="CCO5" s="33"/>
      <c r="CCP5" s="33"/>
      <c r="CCQ5" s="33"/>
      <c r="CCR5" s="33"/>
      <c r="CCS5" s="33"/>
      <c r="CCT5" s="33"/>
      <c r="CCU5" s="33"/>
      <c r="CCV5" s="33"/>
      <c r="CCW5" s="33"/>
      <c r="CCX5" s="33"/>
      <c r="CCY5" s="33"/>
      <c r="CCZ5" s="33"/>
      <c r="CDA5" s="33"/>
      <c r="CDB5" s="33"/>
      <c r="CDC5" s="33"/>
      <c r="CDD5" s="33"/>
      <c r="CDE5" s="33"/>
      <c r="CDF5" s="33"/>
      <c r="CDG5" s="33"/>
      <c r="CDH5" s="33"/>
      <c r="CDI5" s="33"/>
      <c r="CDJ5" s="33"/>
      <c r="CDK5" s="33"/>
      <c r="CDL5" s="33"/>
      <c r="CDM5" s="33"/>
      <c r="CDN5" s="33"/>
      <c r="CDO5" s="33"/>
      <c r="CDP5" s="33"/>
      <c r="CDQ5" s="33"/>
      <c r="CDR5" s="33"/>
      <c r="CDS5" s="33"/>
      <c r="CDT5" s="33"/>
      <c r="CDU5" s="33"/>
      <c r="CDV5" s="33"/>
      <c r="CDW5" s="33"/>
      <c r="CDX5" s="33"/>
      <c r="CDY5" s="33"/>
      <c r="CDZ5" s="33"/>
      <c r="CEA5" s="33"/>
      <c r="CEB5" s="33"/>
      <c r="CEC5" s="33"/>
      <c r="CED5" s="33"/>
      <c r="CEE5" s="33"/>
      <c r="CEF5" s="33"/>
      <c r="CEG5" s="33"/>
      <c r="CEH5" s="33"/>
      <c r="CEI5" s="33"/>
      <c r="CEJ5" s="33"/>
      <c r="CEK5" s="33"/>
      <c r="CEL5" s="33"/>
      <c r="CEM5" s="33"/>
      <c r="CEN5" s="33"/>
      <c r="CEO5" s="33"/>
      <c r="CEP5" s="33"/>
      <c r="CEQ5" s="33"/>
      <c r="CER5" s="33"/>
      <c r="CES5" s="33"/>
      <c r="CET5" s="33"/>
      <c r="CEU5" s="33"/>
      <c r="CEV5" s="33"/>
      <c r="CEW5" s="33"/>
      <c r="CEX5" s="33"/>
      <c r="CEY5" s="33"/>
      <c r="CEZ5" s="33"/>
      <c r="CFA5" s="33"/>
      <c r="CFB5" s="33"/>
      <c r="CFC5" s="33"/>
      <c r="CFD5" s="33"/>
      <c r="CFE5" s="33"/>
      <c r="CFF5" s="33"/>
      <c r="CFG5" s="33"/>
      <c r="CFH5" s="33"/>
      <c r="CFI5" s="33"/>
      <c r="CFJ5" s="33"/>
      <c r="CFK5" s="33"/>
      <c r="CFL5" s="33"/>
      <c r="CFM5" s="33"/>
      <c r="CFN5" s="33"/>
      <c r="CFO5" s="33"/>
      <c r="CFP5" s="33"/>
      <c r="CFQ5" s="33"/>
      <c r="CFR5" s="33"/>
      <c r="CFS5" s="33"/>
      <c r="CFT5" s="33"/>
      <c r="CFU5" s="33"/>
      <c r="CFV5" s="33"/>
      <c r="CFW5" s="33"/>
      <c r="CFX5" s="33"/>
      <c r="CFY5" s="33"/>
      <c r="CFZ5" s="33"/>
      <c r="CGA5" s="33"/>
      <c r="CGB5" s="33"/>
      <c r="CGC5" s="33"/>
      <c r="CGD5" s="33"/>
      <c r="CGE5" s="33"/>
      <c r="CGF5" s="33"/>
      <c r="CGG5" s="33"/>
      <c r="CGH5" s="33"/>
      <c r="CGI5" s="33"/>
      <c r="CGJ5" s="33"/>
      <c r="CGK5" s="33"/>
      <c r="CGL5" s="33"/>
      <c r="CGM5" s="33"/>
      <c r="CGN5" s="33"/>
      <c r="CGO5" s="33"/>
      <c r="CGP5" s="33"/>
      <c r="CGQ5" s="33"/>
      <c r="CGR5" s="33"/>
      <c r="CGS5" s="33"/>
      <c r="CGT5" s="33"/>
      <c r="CGU5" s="33"/>
      <c r="CGV5" s="33"/>
      <c r="CGW5" s="33"/>
      <c r="CGX5" s="33"/>
      <c r="CGY5" s="33"/>
      <c r="CGZ5" s="33"/>
      <c r="CHA5" s="33"/>
      <c r="CHB5" s="33"/>
      <c r="CHC5" s="33"/>
      <c r="CHD5" s="33"/>
      <c r="CHE5" s="33"/>
      <c r="CHF5" s="33"/>
      <c r="CHG5" s="33"/>
      <c r="CHH5" s="33"/>
      <c r="CHI5" s="33"/>
      <c r="CHJ5" s="33"/>
      <c r="CHK5" s="33"/>
      <c r="CHL5" s="33"/>
      <c r="CHM5" s="33"/>
      <c r="CHN5" s="33"/>
      <c r="CHO5" s="33"/>
      <c r="CHP5" s="33"/>
      <c r="CHQ5" s="33"/>
      <c r="CHR5" s="33"/>
      <c r="CHS5" s="33"/>
      <c r="CHT5" s="33"/>
      <c r="CHU5" s="33"/>
      <c r="CHV5" s="33"/>
      <c r="CHW5" s="33"/>
      <c r="CHX5" s="33"/>
      <c r="CHY5" s="33"/>
      <c r="CHZ5" s="33"/>
      <c r="CIA5" s="33"/>
      <c r="CIB5" s="33"/>
      <c r="CIC5" s="33"/>
      <c r="CID5" s="33"/>
      <c r="CIE5" s="33"/>
      <c r="CIF5" s="33"/>
      <c r="CIG5" s="33"/>
      <c r="CIH5" s="33"/>
      <c r="CII5" s="33"/>
      <c r="CIJ5" s="33"/>
      <c r="CIK5" s="33"/>
      <c r="CIL5" s="33"/>
      <c r="CIM5" s="33"/>
      <c r="CIN5" s="33"/>
      <c r="CIO5" s="33"/>
      <c r="CIP5" s="33"/>
      <c r="CIQ5" s="33"/>
      <c r="CIR5" s="33"/>
      <c r="CIS5" s="33"/>
      <c r="CIT5" s="33"/>
      <c r="CIU5" s="33"/>
      <c r="CIV5" s="33"/>
      <c r="CIW5" s="33"/>
      <c r="CIX5" s="33"/>
      <c r="CIY5" s="33"/>
      <c r="CIZ5" s="33"/>
      <c r="CJA5" s="33"/>
      <c r="CJB5" s="33"/>
      <c r="CJC5" s="33"/>
      <c r="CJD5" s="33"/>
      <c r="CJE5" s="33"/>
      <c r="CJF5" s="33"/>
      <c r="CJG5" s="33"/>
      <c r="CJH5" s="33"/>
      <c r="CJI5" s="33"/>
      <c r="CJJ5" s="33"/>
      <c r="CJK5" s="33"/>
      <c r="CJL5" s="33"/>
      <c r="CJM5" s="33"/>
      <c r="CJN5" s="33"/>
      <c r="CJO5" s="33"/>
      <c r="CJP5" s="33"/>
      <c r="CJQ5" s="33"/>
      <c r="CJR5" s="33"/>
      <c r="CJS5" s="33"/>
      <c r="CJT5" s="33"/>
      <c r="CJU5" s="33"/>
      <c r="CJV5" s="33"/>
      <c r="CJW5" s="33"/>
      <c r="CJX5" s="33"/>
      <c r="CJY5" s="33"/>
      <c r="CJZ5" s="33"/>
      <c r="CKA5" s="33"/>
      <c r="CKB5" s="33"/>
      <c r="CKC5" s="33"/>
      <c r="CKD5" s="33"/>
      <c r="CKE5" s="33"/>
      <c r="CKF5" s="33"/>
      <c r="CKG5" s="33"/>
      <c r="CKH5" s="33"/>
      <c r="CKI5" s="33"/>
      <c r="CKJ5" s="33"/>
      <c r="CKK5" s="33"/>
      <c r="CKL5" s="33"/>
      <c r="CKM5" s="33"/>
      <c r="CKN5" s="33"/>
      <c r="CKO5" s="33"/>
      <c r="CKP5" s="33"/>
      <c r="CKQ5" s="33"/>
      <c r="CKR5" s="33"/>
      <c r="CKS5" s="33"/>
      <c r="CKT5" s="33"/>
      <c r="CKU5" s="33"/>
      <c r="CKV5" s="33"/>
      <c r="CKW5" s="33"/>
      <c r="CKX5" s="33"/>
      <c r="CKY5" s="33"/>
      <c r="CKZ5" s="33"/>
      <c r="CLA5" s="33"/>
      <c r="CLB5" s="33"/>
      <c r="CLC5" s="33"/>
      <c r="CLD5" s="33"/>
      <c r="CLE5" s="33"/>
      <c r="CLF5" s="33"/>
      <c r="CLG5" s="33"/>
      <c r="CLH5" s="33"/>
      <c r="CLI5" s="33"/>
      <c r="CLJ5" s="33"/>
      <c r="CLK5" s="33"/>
      <c r="CLL5" s="33"/>
      <c r="CLM5" s="33"/>
      <c r="CLN5" s="33"/>
      <c r="CLO5" s="33"/>
      <c r="CLP5" s="33"/>
      <c r="CLQ5" s="33"/>
      <c r="CLR5" s="33"/>
      <c r="CLS5" s="33"/>
      <c r="CLT5" s="33"/>
      <c r="CLU5" s="33"/>
      <c r="CLV5" s="33"/>
      <c r="CLW5" s="33"/>
      <c r="CLX5" s="33"/>
      <c r="CLY5" s="33"/>
      <c r="CLZ5" s="33"/>
      <c r="CMA5" s="33"/>
      <c r="CMB5" s="33"/>
      <c r="CMC5" s="33"/>
      <c r="CMD5" s="33"/>
      <c r="CME5" s="33"/>
      <c r="CMF5" s="33"/>
      <c r="CMG5" s="33"/>
      <c r="CMH5" s="33"/>
      <c r="CMI5" s="33"/>
      <c r="CMJ5" s="33"/>
      <c r="CMK5" s="33"/>
      <c r="CML5" s="33"/>
      <c r="CMM5" s="33"/>
      <c r="CMN5" s="33"/>
      <c r="CMO5" s="33"/>
      <c r="CMP5" s="33"/>
      <c r="CMQ5" s="33"/>
      <c r="CMR5" s="33"/>
      <c r="CMS5" s="33"/>
      <c r="CMT5" s="33"/>
      <c r="CMU5" s="33"/>
      <c r="CMV5" s="33"/>
      <c r="CMW5" s="33"/>
      <c r="CMX5" s="33"/>
      <c r="CMY5" s="33"/>
      <c r="CMZ5" s="33"/>
      <c r="CNA5" s="33"/>
      <c r="CNB5" s="33"/>
      <c r="CNC5" s="33"/>
      <c r="CND5" s="33"/>
      <c r="CNE5" s="33"/>
      <c r="CNF5" s="33"/>
      <c r="CNG5" s="33"/>
      <c r="CNH5" s="33"/>
      <c r="CNI5" s="33"/>
      <c r="CNJ5" s="33"/>
      <c r="CNK5" s="33"/>
      <c r="CNL5" s="33"/>
      <c r="CNM5" s="33"/>
      <c r="CNN5" s="33"/>
      <c r="CNO5" s="33"/>
      <c r="CNP5" s="33"/>
      <c r="CNQ5" s="33"/>
      <c r="CNR5" s="33"/>
      <c r="CNS5" s="33"/>
      <c r="CNT5" s="33"/>
      <c r="CNU5" s="33"/>
      <c r="CNV5" s="33"/>
      <c r="CNW5" s="33"/>
      <c r="CNX5" s="33"/>
      <c r="CNY5" s="33"/>
      <c r="CNZ5" s="33"/>
      <c r="COA5" s="33"/>
      <c r="COB5" s="33"/>
      <c r="COC5" s="33"/>
      <c r="COD5" s="33"/>
      <c r="COE5" s="33"/>
      <c r="COF5" s="33"/>
      <c r="COG5" s="33"/>
      <c r="COH5" s="33"/>
      <c r="COI5" s="33"/>
      <c r="COJ5" s="33"/>
      <c r="COK5" s="33"/>
      <c r="COL5" s="33"/>
      <c r="COM5" s="33"/>
      <c r="CON5" s="33"/>
      <c r="COO5" s="33"/>
      <c r="COP5" s="33"/>
      <c r="COQ5" s="33"/>
      <c r="COR5" s="33"/>
      <c r="COS5" s="33"/>
      <c r="COT5" s="33"/>
      <c r="COU5" s="33"/>
      <c r="COV5" s="33"/>
      <c r="COW5" s="33"/>
      <c r="COX5" s="33"/>
      <c r="COY5" s="33"/>
      <c r="COZ5" s="33"/>
      <c r="CPA5" s="33"/>
      <c r="CPB5" s="33"/>
      <c r="CPC5" s="33"/>
      <c r="CPD5" s="33"/>
      <c r="CPE5" s="33"/>
      <c r="CPF5" s="33"/>
      <c r="CPG5" s="33"/>
      <c r="CPH5" s="33"/>
      <c r="CPI5" s="33"/>
      <c r="CPJ5" s="33"/>
      <c r="CPK5" s="33"/>
      <c r="CPL5" s="33"/>
      <c r="CPM5" s="33"/>
      <c r="CPN5" s="33"/>
      <c r="CPO5" s="33"/>
      <c r="CPP5" s="33"/>
      <c r="CPQ5" s="33"/>
      <c r="CPR5" s="33"/>
      <c r="CPS5" s="33"/>
      <c r="CPT5" s="33"/>
      <c r="CPU5" s="33"/>
      <c r="CPV5" s="33"/>
      <c r="CPW5" s="33"/>
      <c r="CPX5" s="33"/>
      <c r="CPY5" s="33"/>
      <c r="CPZ5" s="33"/>
      <c r="CQA5" s="33"/>
      <c r="CQB5" s="33"/>
      <c r="CQC5" s="33"/>
      <c r="CQD5" s="33"/>
      <c r="CQE5" s="33"/>
      <c r="CQF5" s="33"/>
      <c r="CQG5" s="33"/>
      <c r="CQH5" s="33"/>
      <c r="CQI5" s="33"/>
      <c r="CQJ5" s="33"/>
      <c r="CQK5" s="33"/>
      <c r="CQL5" s="33"/>
      <c r="CQM5" s="33"/>
      <c r="CQN5" s="33"/>
      <c r="CQO5" s="33"/>
      <c r="CQP5" s="33"/>
      <c r="CQQ5" s="33"/>
      <c r="CQR5" s="33"/>
      <c r="CQS5" s="33"/>
      <c r="CQT5" s="33"/>
      <c r="CQU5" s="33"/>
      <c r="CQV5" s="33"/>
      <c r="CQW5" s="33"/>
      <c r="CQX5" s="33"/>
      <c r="CQY5" s="33"/>
      <c r="CQZ5" s="33"/>
      <c r="CRA5" s="33"/>
      <c r="CRB5" s="33"/>
      <c r="CRC5" s="33"/>
      <c r="CRD5" s="33"/>
      <c r="CRE5" s="33"/>
      <c r="CRF5" s="33"/>
      <c r="CRG5" s="33"/>
      <c r="CRH5" s="33"/>
      <c r="CRI5" s="33"/>
      <c r="CRJ5" s="33"/>
      <c r="CRK5" s="33"/>
      <c r="CRL5" s="33"/>
      <c r="CRM5" s="33"/>
      <c r="CRN5" s="33"/>
      <c r="CRO5" s="33"/>
      <c r="CRP5" s="33"/>
      <c r="CRQ5" s="33"/>
      <c r="CRR5" s="33"/>
      <c r="CRS5" s="33"/>
      <c r="CRT5" s="33"/>
      <c r="CRU5" s="33"/>
      <c r="CRV5" s="33"/>
      <c r="CRW5" s="33"/>
      <c r="CRX5" s="33"/>
      <c r="CRY5" s="33"/>
      <c r="CRZ5" s="33"/>
      <c r="CSA5" s="33"/>
      <c r="CSB5" s="33"/>
      <c r="CSC5" s="33"/>
      <c r="CSD5" s="33"/>
      <c r="CSE5" s="33"/>
      <c r="CSF5" s="33"/>
      <c r="CSG5" s="33"/>
      <c r="CSH5" s="33"/>
      <c r="CSI5" s="33"/>
      <c r="CSJ5" s="33"/>
      <c r="CSK5" s="33"/>
      <c r="CSL5" s="33"/>
      <c r="CSM5" s="33"/>
      <c r="CSN5" s="33"/>
      <c r="CSO5" s="33"/>
      <c r="CSP5" s="33"/>
      <c r="CSQ5" s="33"/>
      <c r="CSR5" s="33"/>
      <c r="CSS5" s="33"/>
      <c r="CST5" s="33"/>
      <c r="CSU5" s="33"/>
      <c r="CSV5" s="33"/>
      <c r="CSW5" s="33"/>
      <c r="CSX5" s="33"/>
      <c r="CSY5" s="33"/>
      <c r="CSZ5" s="33"/>
      <c r="CTA5" s="33"/>
      <c r="CTB5" s="33"/>
      <c r="CTC5" s="33"/>
      <c r="CTD5" s="33"/>
      <c r="CTE5" s="33"/>
      <c r="CTF5" s="33"/>
      <c r="CTG5" s="33"/>
      <c r="CTH5" s="33"/>
      <c r="CTI5" s="33"/>
      <c r="CTJ5" s="33"/>
      <c r="CTK5" s="33"/>
      <c r="CTL5" s="33"/>
      <c r="CTM5" s="33"/>
      <c r="CTN5" s="33"/>
      <c r="CTO5" s="33"/>
      <c r="CTP5" s="33"/>
      <c r="CTQ5" s="33"/>
      <c r="CTR5" s="33"/>
      <c r="CTS5" s="33"/>
      <c r="CTT5" s="33"/>
      <c r="CTU5" s="33"/>
      <c r="CTV5" s="33"/>
      <c r="CTW5" s="33"/>
      <c r="CTX5" s="33"/>
      <c r="CTY5" s="33"/>
      <c r="CTZ5" s="33"/>
      <c r="CUA5" s="33"/>
      <c r="CUB5" s="33"/>
      <c r="CUC5" s="33"/>
      <c r="CUD5" s="33"/>
      <c r="CUE5" s="33"/>
      <c r="CUF5" s="33"/>
      <c r="CUG5" s="33"/>
      <c r="CUH5" s="33"/>
      <c r="CUI5" s="33"/>
      <c r="CUJ5" s="33"/>
      <c r="CUK5" s="33"/>
      <c r="CUL5" s="33"/>
      <c r="CUM5" s="33"/>
      <c r="CUN5" s="33"/>
      <c r="CUO5" s="33"/>
      <c r="CUP5" s="33"/>
      <c r="CUQ5" s="33"/>
      <c r="CUR5" s="33"/>
      <c r="CUS5" s="33"/>
      <c r="CUT5" s="33"/>
      <c r="CUU5" s="33"/>
      <c r="CUV5" s="33"/>
      <c r="CUW5" s="33"/>
      <c r="CUX5" s="33"/>
      <c r="CUY5" s="33"/>
      <c r="CUZ5" s="33"/>
      <c r="CVA5" s="33"/>
      <c r="CVB5" s="33"/>
      <c r="CVC5" s="33"/>
      <c r="CVD5" s="33"/>
      <c r="CVE5" s="33"/>
      <c r="CVF5" s="33"/>
      <c r="CVG5" s="33"/>
      <c r="CVH5" s="33"/>
      <c r="CVI5" s="33"/>
      <c r="CVJ5" s="33"/>
      <c r="CVK5" s="33"/>
      <c r="CVL5" s="33"/>
      <c r="CVM5" s="33"/>
      <c r="CVN5" s="33"/>
      <c r="CVO5" s="33"/>
      <c r="CVP5" s="33"/>
      <c r="CVQ5" s="33"/>
      <c r="CVR5" s="33"/>
      <c r="CVS5" s="33"/>
      <c r="CVT5" s="33"/>
      <c r="CVU5" s="33"/>
      <c r="CVV5" s="33"/>
      <c r="CVW5" s="33"/>
      <c r="CVX5" s="33"/>
      <c r="CVY5" s="33"/>
      <c r="CVZ5" s="33"/>
      <c r="CWA5" s="33"/>
      <c r="CWB5" s="33"/>
      <c r="CWC5" s="33"/>
      <c r="CWD5" s="33"/>
      <c r="CWE5" s="33"/>
      <c r="CWF5" s="33"/>
      <c r="CWG5" s="33"/>
      <c r="CWH5" s="33"/>
      <c r="CWI5" s="33"/>
      <c r="CWJ5" s="33"/>
      <c r="CWK5" s="33"/>
      <c r="CWL5" s="33"/>
      <c r="CWM5" s="33"/>
      <c r="CWN5" s="33"/>
      <c r="CWO5" s="33"/>
      <c r="CWP5" s="33"/>
      <c r="CWQ5" s="33"/>
      <c r="CWR5" s="33"/>
      <c r="CWS5" s="33"/>
      <c r="CWT5" s="33"/>
      <c r="CWU5" s="33"/>
      <c r="CWV5" s="33"/>
      <c r="CWW5" s="33"/>
      <c r="CWX5" s="33"/>
      <c r="CWY5" s="33"/>
      <c r="CWZ5" s="33"/>
      <c r="CXA5" s="33"/>
      <c r="CXB5" s="33"/>
      <c r="CXC5" s="33"/>
      <c r="CXD5" s="33"/>
      <c r="CXE5" s="33"/>
      <c r="CXF5" s="33"/>
      <c r="CXG5" s="33"/>
      <c r="CXH5" s="33"/>
      <c r="CXI5" s="33"/>
      <c r="CXJ5" s="33"/>
      <c r="CXK5" s="33"/>
      <c r="CXL5" s="33"/>
      <c r="CXM5" s="33"/>
      <c r="CXN5" s="33"/>
      <c r="CXO5" s="33"/>
      <c r="CXP5" s="33"/>
      <c r="CXQ5" s="33"/>
      <c r="CXR5" s="33"/>
      <c r="CXS5" s="33"/>
      <c r="CXT5" s="33"/>
      <c r="CXU5" s="33"/>
      <c r="CXV5" s="33"/>
      <c r="CXW5" s="33"/>
      <c r="CXX5" s="33"/>
      <c r="CXY5" s="33"/>
      <c r="CXZ5" s="33"/>
      <c r="CYA5" s="33"/>
      <c r="CYB5" s="33"/>
      <c r="CYC5" s="33"/>
      <c r="CYD5" s="33"/>
      <c r="CYE5" s="33"/>
      <c r="CYF5" s="33"/>
      <c r="CYG5" s="33"/>
      <c r="CYH5" s="33"/>
      <c r="CYI5" s="33"/>
      <c r="CYJ5" s="33"/>
      <c r="CYK5" s="33"/>
      <c r="CYL5" s="33"/>
      <c r="CYM5" s="33"/>
      <c r="CYN5" s="33"/>
      <c r="CYO5" s="33"/>
      <c r="CYP5" s="33"/>
      <c r="CYQ5" s="33"/>
      <c r="CYR5" s="33"/>
      <c r="CYS5" s="33"/>
      <c r="CYT5" s="33"/>
      <c r="CYU5" s="33"/>
      <c r="CYV5" s="33"/>
      <c r="CYW5" s="33"/>
      <c r="CYX5" s="33"/>
      <c r="CYY5" s="33"/>
      <c r="CYZ5" s="33"/>
      <c r="CZA5" s="33"/>
      <c r="CZB5" s="33"/>
      <c r="CZC5" s="33"/>
      <c r="CZD5" s="33"/>
      <c r="CZE5" s="33"/>
      <c r="CZF5" s="33"/>
      <c r="CZG5" s="33"/>
      <c r="CZH5" s="33"/>
      <c r="CZI5" s="33"/>
      <c r="CZJ5" s="33"/>
      <c r="CZK5" s="33"/>
      <c r="CZL5" s="33"/>
      <c r="CZM5" s="33"/>
      <c r="CZN5" s="33"/>
      <c r="CZO5" s="33"/>
      <c r="CZP5" s="33"/>
      <c r="CZQ5" s="33"/>
      <c r="CZR5" s="33"/>
      <c r="CZS5" s="33"/>
      <c r="CZT5" s="33"/>
      <c r="CZU5" s="33"/>
      <c r="CZV5" s="33"/>
      <c r="CZW5" s="33"/>
      <c r="CZX5" s="33"/>
      <c r="CZY5" s="33"/>
      <c r="CZZ5" s="33"/>
      <c r="DAA5" s="33"/>
      <c r="DAB5" s="33"/>
      <c r="DAC5" s="33"/>
      <c r="DAD5" s="33"/>
      <c r="DAE5" s="33"/>
      <c r="DAF5" s="33"/>
      <c r="DAG5" s="33"/>
      <c r="DAH5" s="33"/>
      <c r="DAI5" s="33"/>
      <c r="DAJ5" s="33"/>
      <c r="DAK5" s="33"/>
      <c r="DAL5" s="33"/>
      <c r="DAM5" s="33"/>
      <c r="DAN5" s="33"/>
      <c r="DAO5" s="33"/>
      <c r="DAP5" s="33"/>
      <c r="DAQ5" s="33"/>
      <c r="DAR5" s="33"/>
      <c r="DAS5" s="33"/>
      <c r="DAT5" s="33"/>
      <c r="DAU5" s="33"/>
      <c r="DAV5" s="33"/>
      <c r="DAW5" s="33"/>
      <c r="DAX5" s="33"/>
      <c r="DAY5" s="33"/>
      <c r="DAZ5" s="33"/>
      <c r="DBA5" s="33"/>
      <c r="DBB5" s="33"/>
      <c r="DBC5" s="33"/>
      <c r="DBD5" s="33"/>
      <c r="DBE5" s="33"/>
      <c r="DBF5" s="33"/>
      <c r="DBG5" s="33"/>
      <c r="DBH5" s="33"/>
      <c r="DBI5" s="33"/>
      <c r="DBJ5" s="33"/>
      <c r="DBK5" s="33"/>
      <c r="DBL5" s="33"/>
      <c r="DBM5" s="33"/>
      <c r="DBN5" s="33"/>
      <c r="DBO5" s="33"/>
      <c r="DBP5" s="33"/>
      <c r="DBQ5" s="33"/>
      <c r="DBR5" s="33"/>
      <c r="DBS5" s="33"/>
      <c r="DBT5" s="33"/>
      <c r="DBU5" s="33"/>
      <c r="DBV5" s="33"/>
      <c r="DBW5" s="33"/>
      <c r="DBX5" s="33"/>
      <c r="DBY5" s="33"/>
      <c r="DBZ5" s="33"/>
      <c r="DCA5" s="33"/>
      <c r="DCB5" s="33"/>
      <c r="DCC5" s="33"/>
      <c r="DCD5" s="33"/>
      <c r="DCE5" s="33"/>
      <c r="DCF5" s="33"/>
      <c r="DCG5" s="33"/>
      <c r="DCH5" s="33"/>
      <c r="DCI5" s="33"/>
      <c r="DCJ5" s="33"/>
      <c r="DCK5" s="33"/>
      <c r="DCL5" s="33"/>
      <c r="DCM5" s="33"/>
      <c r="DCN5" s="33"/>
      <c r="DCO5" s="33"/>
      <c r="DCP5" s="33"/>
      <c r="DCQ5" s="33"/>
      <c r="DCR5" s="33"/>
      <c r="DCS5" s="33"/>
      <c r="DCT5" s="33"/>
      <c r="DCU5" s="33"/>
      <c r="DCV5" s="33"/>
      <c r="DCW5" s="33"/>
      <c r="DCX5" s="33"/>
      <c r="DCY5" s="33"/>
      <c r="DCZ5" s="33"/>
      <c r="DDA5" s="33"/>
      <c r="DDB5" s="33"/>
      <c r="DDC5" s="33"/>
      <c r="DDD5" s="33"/>
      <c r="DDE5" s="33"/>
      <c r="DDF5" s="33"/>
      <c r="DDG5" s="33"/>
      <c r="DDH5" s="33"/>
      <c r="DDI5" s="33"/>
      <c r="DDJ5" s="33"/>
      <c r="DDK5" s="33"/>
      <c r="DDL5" s="33"/>
      <c r="DDM5" s="33"/>
      <c r="DDN5" s="33"/>
      <c r="DDO5" s="33"/>
      <c r="DDP5" s="33"/>
      <c r="DDQ5" s="33"/>
      <c r="DDR5" s="33"/>
      <c r="DDS5" s="33"/>
      <c r="DDT5" s="33"/>
      <c r="DDU5" s="33"/>
      <c r="DDV5" s="33"/>
      <c r="DDW5" s="33"/>
      <c r="DDX5" s="33"/>
      <c r="DDY5" s="33"/>
      <c r="DDZ5" s="33"/>
      <c r="DEA5" s="33"/>
      <c r="DEB5" s="33"/>
      <c r="DEC5" s="33"/>
      <c r="DED5" s="33"/>
      <c r="DEE5" s="33"/>
      <c r="DEF5" s="33"/>
      <c r="DEG5" s="33"/>
      <c r="DEH5" s="33"/>
      <c r="DEI5" s="33"/>
      <c r="DEJ5" s="33"/>
      <c r="DEK5" s="33"/>
      <c r="DEL5" s="33"/>
      <c r="DEM5" s="33"/>
      <c r="DEN5" s="33"/>
      <c r="DEO5" s="33"/>
      <c r="DEP5" s="33"/>
      <c r="DEQ5" s="33"/>
      <c r="DER5" s="33"/>
      <c r="DES5" s="33"/>
      <c r="DET5" s="33"/>
      <c r="DEU5" s="33"/>
      <c r="DEV5" s="33"/>
      <c r="DEW5" s="33"/>
      <c r="DEX5" s="33"/>
      <c r="DEY5" s="33"/>
      <c r="DEZ5" s="33"/>
      <c r="DFA5" s="33"/>
      <c r="DFB5" s="33"/>
      <c r="DFC5" s="33"/>
      <c r="DFD5" s="33"/>
      <c r="DFE5" s="33"/>
      <c r="DFF5" s="33"/>
      <c r="DFG5" s="33"/>
      <c r="DFH5" s="33"/>
      <c r="DFI5" s="33"/>
      <c r="DFJ5" s="33"/>
      <c r="DFK5" s="33"/>
      <c r="DFL5" s="33"/>
      <c r="DFM5" s="33"/>
      <c r="DFN5" s="33"/>
      <c r="DFO5" s="33"/>
      <c r="DFP5" s="33"/>
      <c r="DFQ5" s="33"/>
      <c r="DFR5" s="33"/>
      <c r="DFS5" s="33"/>
      <c r="DFT5" s="33"/>
      <c r="DFU5" s="33"/>
      <c r="DFV5" s="33"/>
      <c r="DFW5" s="33"/>
      <c r="DFX5" s="33"/>
      <c r="DFY5" s="33"/>
      <c r="DFZ5" s="33"/>
      <c r="DGA5" s="33"/>
      <c r="DGB5" s="33"/>
      <c r="DGC5" s="33"/>
      <c r="DGD5" s="33"/>
      <c r="DGE5" s="33"/>
      <c r="DGF5" s="33"/>
      <c r="DGG5" s="33"/>
      <c r="DGH5" s="33"/>
      <c r="DGI5" s="33"/>
      <c r="DGJ5" s="33"/>
      <c r="DGK5" s="33"/>
      <c r="DGL5" s="33"/>
      <c r="DGM5" s="33"/>
      <c r="DGN5" s="33"/>
      <c r="DGO5" s="33"/>
      <c r="DGP5" s="33"/>
      <c r="DGQ5" s="33"/>
      <c r="DGR5" s="33"/>
      <c r="DGS5" s="33"/>
      <c r="DGT5" s="33"/>
      <c r="DGU5" s="33"/>
      <c r="DGV5" s="33"/>
      <c r="DGW5" s="33"/>
      <c r="DGX5" s="33"/>
      <c r="DGY5" s="33"/>
      <c r="DGZ5" s="33"/>
      <c r="DHA5" s="33"/>
      <c r="DHB5" s="33"/>
      <c r="DHC5" s="33"/>
      <c r="DHD5" s="33"/>
      <c r="DHE5" s="33"/>
      <c r="DHF5" s="33"/>
      <c r="DHG5" s="33"/>
      <c r="DHH5" s="33"/>
      <c r="DHI5" s="33"/>
      <c r="DHJ5" s="33"/>
      <c r="DHK5" s="33"/>
      <c r="DHL5" s="33"/>
      <c r="DHM5" s="33"/>
      <c r="DHN5" s="33"/>
      <c r="DHO5" s="33"/>
      <c r="DHP5" s="33"/>
      <c r="DHQ5" s="33"/>
      <c r="DHR5" s="33"/>
      <c r="DHS5" s="33"/>
      <c r="DHT5" s="33"/>
      <c r="DHU5" s="33"/>
      <c r="DHV5" s="33"/>
      <c r="DHW5" s="33"/>
      <c r="DHX5" s="33"/>
      <c r="DHY5" s="33"/>
      <c r="DHZ5" s="33"/>
      <c r="DIA5" s="33"/>
      <c r="DIB5" s="33"/>
      <c r="DIC5" s="33"/>
      <c r="DID5" s="33"/>
      <c r="DIE5" s="33"/>
      <c r="DIF5" s="33"/>
      <c r="DIG5" s="33"/>
      <c r="DIH5" s="33"/>
      <c r="DII5" s="33"/>
      <c r="DIJ5" s="33"/>
      <c r="DIK5" s="33"/>
      <c r="DIL5" s="33"/>
      <c r="DIM5" s="33"/>
      <c r="DIN5" s="33"/>
      <c r="DIO5" s="33"/>
      <c r="DIP5" s="33"/>
      <c r="DIQ5" s="33"/>
      <c r="DIR5" s="33"/>
      <c r="DIS5" s="33"/>
      <c r="DIT5" s="33"/>
      <c r="DIU5" s="33"/>
      <c r="DIV5" s="33"/>
      <c r="DIW5" s="33"/>
      <c r="DIX5" s="33"/>
      <c r="DIY5" s="33"/>
      <c r="DIZ5" s="33"/>
      <c r="DJA5" s="33"/>
      <c r="DJB5" s="33"/>
      <c r="DJC5" s="33"/>
      <c r="DJD5" s="33"/>
      <c r="DJE5" s="33"/>
      <c r="DJF5" s="33"/>
      <c r="DJG5" s="33"/>
      <c r="DJH5" s="33"/>
      <c r="DJI5" s="33"/>
      <c r="DJJ5" s="33"/>
      <c r="DJK5" s="33"/>
      <c r="DJL5" s="33"/>
      <c r="DJM5" s="33"/>
      <c r="DJN5" s="33"/>
      <c r="DJO5" s="33"/>
      <c r="DJP5" s="33"/>
      <c r="DJQ5" s="33"/>
      <c r="DJR5" s="33"/>
      <c r="DJS5" s="33"/>
      <c r="DJT5" s="33"/>
      <c r="DJU5" s="33"/>
      <c r="DJV5" s="33"/>
      <c r="DJW5" s="33"/>
      <c r="DJX5" s="33"/>
      <c r="DJY5" s="33"/>
      <c r="DJZ5" s="33"/>
      <c r="DKA5" s="33"/>
      <c r="DKB5" s="33"/>
      <c r="DKC5" s="33"/>
      <c r="DKD5" s="33"/>
      <c r="DKE5" s="33"/>
      <c r="DKF5" s="33"/>
      <c r="DKG5" s="33"/>
      <c r="DKH5" s="33"/>
      <c r="DKI5" s="33"/>
      <c r="DKJ5" s="33"/>
      <c r="DKK5" s="33"/>
      <c r="DKL5" s="33"/>
      <c r="DKM5" s="33"/>
      <c r="DKN5" s="33"/>
      <c r="DKO5" s="33"/>
      <c r="DKP5" s="33"/>
      <c r="DKQ5" s="33"/>
      <c r="DKR5" s="33"/>
      <c r="DKS5" s="33"/>
      <c r="DKT5" s="33"/>
      <c r="DKU5" s="33"/>
      <c r="DKV5" s="33"/>
      <c r="DKW5" s="33"/>
      <c r="DKX5" s="33"/>
      <c r="DKY5" s="33"/>
      <c r="DKZ5" s="33"/>
      <c r="DLA5" s="33"/>
      <c r="DLB5" s="33"/>
      <c r="DLC5" s="33"/>
      <c r="DLD5" s="33"/>
      <c r="DLE5" s="33"/>
      <c r="DLF5" s="33"/>
      <c r="DLG5" s="33"/>
      <c r="DLH5" s="33"/>
      <c r="DLI5" s="33"/>
      <c r="DLJ5" s="33"/>
      <c r="DLK5" s="33"/>
      <c r="DLL5" s="33"/>
      <c r="DLM5" s="33"/>
      <c r="DLN5" s="33"/>
      <c r="DLO5" s="33"/>
      <c r="DLP5" s="33"/>
      <c r="DLQ5" s="33"/>
      <c r="DLR5" s="33"/>
      <c r="DLS5" s="33"/>
      <c r="DLT5" s="33"/>
      <c r="DLU5" s="33"/>
      <c r="DLV5" s="33"/>
      <c r="DLW5" s="33"/>
      <c r="DLX5" s="33"/>
      <c r="DLY5" s="33"/>
      <c r="DLZ5" s="33"/>
      <c r="DMA5" s="33"/>
      <c r="DMB5" s="33"/>
      <c r="DMC5" s="33"/>
      <c r="DMD5" s="33"/>
      <c r="DME5" s="33"/>
      <c r="DMF5" s="33"/>
      <c r="DMG5" s="33"/>
      <c r="DMH5" s="33"/>
      <c r="DMI5" s="33"/>
      <c r="DMJ5" s="33"/>
      <c r="DMK5" s="33"/>
      <c r="DML5" s="33"/>
      <c r="DMM5" s="33"/>
      <c r="DMN5" s="33"/>
      <c r="DMO5" s="33"/>
      <c r="DMP5" s="33"/>
      <c r="DMQ5" s="33"/>
      <c r="DMR5" s="33"/>
      <c r="DMS5" s="33"/>
      <c r="DMT5" s="33"/>
      <c r="DMU5" s="33"/>
      <c r="DMV5" s="33"/>
      <c r="DMW5" s="33"/>
      <c r="DMX5" s="33"/>
      <c r="DMY5" s="33"/>
      <c r="DMZ5" s="33"/>
      <c r="DNA5" s="33"/>
      <c r="DNB5" s="33"/>
      <c r="DNC5" s="33"/>
      <c r="DND5" s="33"/>
      <c r="DNE5" s="33"/>
      <c r="DNF5" s="33"/>
      <c r="DNG5" s="33"/>
      <c r="DNH5" s="33"/>
      <c r="DNI5" s="33"/>
      <c r="DNJ5" s="33"/>
      <c r="DNK5" s="33"/>
      <c r="DNL5" s="33"/>
      <c r="DNM5" s="33"/>
      <c r="DNN5" s="33"/>
      <c r="DNO5" s="33"/>
      <c r="DNP5" s="33"/>
      <c r="DNQ5" s="33"/>
      <c r="DNR5" s="33"/>
      <c r="DNS5" s="33"/>
      <c r="DNT5" s="33"/>
      <c r="DNU5" s="33"/>
      <c r="DNV5" s="33"/>
      <c r="DNW5" s="33"/>
      <c r="DNX5" s="33"/>
      <c r="DNY5" s="33"/>
      <c r="DNZ5" s="33"/>
      <c r="DOA5" s="33"/>
      <c r="DOB5" s="33"/>
      <c r="DOC5" s="33"/>
      <c r="DOD5" s="33"/>
      <c r="DOE5" s="33"/>
      <c r="DOF5" s="33"/>
      <c r="DOG5" s="33"/>
      <c r="DOH5" s="33"/>
      <c r="DOI5" s="33"/>
      <c r="DOJ5" s="33"/>
      <c r="DOK5" s="33"/>
      <c r="DOL5" s="33"/>
      <c r="DOM5" s="33"/>
      <c r="DON5" s="33"/>
      <c r="DOO5" s="33"/>
      <c r="DOP5" s="33"/>
      <c r="DOQ5" s="33"/>
      <c r="DOR5" s="33"/>
      <c r="DOS5" s="33"/>
      <c r="DOT5" s="33"/>
      <c r="DOU5" s="33"/>
      <c r="DOV5" s="33"/>
      <c r="DOW5" s="33"/>
      <c r="DOX5" s="33"/>
      <c r="DOY5" s="33"/>
      <c r="DOZ5" s="33"/>
      <c r="DPA5" s="33"/>
      <c r="DPB5" s="33"/>
      <c r="DPC5" s="33"/>
      <c r="DPD5" s="33"/>
      <c r="DPE5" s="33"/>
      <c r="DPF5" s="33"/>
      <c r="DPG5" s="33"/>
      <c r="DPH5" s="33"/>
      <c r="DPI5" s="33"/>
      <c r="DPJ5" s="33"/>
      <c r="DPK5" s="33"/>
      <c r="DPL5" s="33"/>
      <c r="DPM5" s="33"/>
      <c r="DPN5" s="33"/>
      <c r="DPO5" s="33"/>
      <c r="DPP5" s="33"/>
      <c r="DPQ5" s="33"/>
      <c r="DPR5" s="33"/>
      <c r="DPS5" s="33"/>
      <c r="DPT5" s="33"/>
      <c r="DPU5" s="33"/>
      <c r="DPV5" s="33"/>
      <c r="DPW5" s="33"/>
      <c r="DPX5" s="33"/>
      <c r="DPY5" s="33"/>
      <c r="DPZ5" s="33"/>
      <c r="DQA5" s="33"/>
      <c r="DQB5" s="33"/>
      <c r="DQC5" s="33"/>
      <c r="DQD5" s="33"/>
      <c r="DQE5" s="33"/>
      <c r="DQF5" s="33"/>
      <c r="DQG5" s="33"/>
      <c r="DQH5" s="33"/>
      <c r="DQI5" s="33"/>
      <c r="DQJ5" s="33"/>
      <c r="DQK5" s="33"/>
      <c r="DQL5" s="33"/>
      <c r="DQM5" s="33"/>
      <c r="DQN5" s="33"/>
      <c r="DQO5" s="33"/>
      <c r="DQP5" s="33"/>
      <c r="DQQ5" s="33"/>
      <c r="DQR5" s="33"/>
      <c r="DQS5" s="33"/>
      <c r="DQT5" s="33"/>
      <c r="DQU5" s="33"/>
      <c r="DQV5" s="33"/>
      <c r="DQW5" s="33"/>
      <c r="DQX5" s="33"/>
      <c r="DQY5" s="33"/>
      <c r="DQZ5" s="33"/>
      <c r="DRA5" s="33"/>
      <c r="DRB5" s="33"/>
      <c r="DRC5" s="33"/>
      <c r="DRD5" s="33"/>
      <c r="DRE5" s="33"/>
      <c r="DRF5" s="33"/>
      <c r="DRG5" s="33"/>
      <c r="DRH5" s="33"/>
      <c r="DRI5" s="33"/>
      <c r="DRJ5" s="33"/>
      <c r="DRK5" s="33"/>
      <c r="DRL5" s="33"/>
      <c r="DRM5" s="33"/>
      <c r="DRN5" s="33"/>
      <c r="DRO5" s="33"/>
      <c r="DRP5" s="33"/>
      <c r="DRQ5" s="33"/>
      <c r="DRR5" s="33"/>
      <c r="DRS5" s="33"/>
      <c r="DRT5" s="33"/>
      <c r="DRU5" s="33"/>
      <c r="DRV5" s="33"/>
      <c r="DRW5" s="33"/>
      <c r="DRX5" s="33"/>
      <c r="DRY5" s="33"/>
      <c r="DRZ5" s="33"/>
      <c r="DSA5" s="33"/>
      <c r="DSB5" s="33"/>
      <c r="DSC5" s="33"/>
      <c r="DSD5" s="33"/>
      <c r="DSE5" s="33"/>
      <c r="DSF5" s="33"/>
      <c r="DSG5" s="33"/>
      <c r="DSH5" s="33"/>
      <c r="DSI5" s="33"/>
      <c r="DSJ5" s="33"/>
      <c r="DSK5" s="33"/>
      <c r="DSL5" s="33"/>
      <c r="DSM5" s="33"/>
      <c r="DSN5" s="33"/>
      <c r="DSO5" s="33"/>
      <c r="DSP5" s="33"/>
      <c r="DSQ5" s="33"/>
      <c r="DSR5" s="33"/>
      <c r="DSS5" s="33"/>
      <c r="DST5" s="33"/>
      <c r="DSU5" s="33"/>
      <c r="DSV5" s="33"/>
      <c r="DSW5" s="33"/>
      <c r="DSX5" s="33"/>
      <c r="DSY5" s="33"/>
      <c r="DSZ5" s="33"/>
      <c r="DTA5" s="33"/>
      <c r="DTB5" s="33"/>
      <c r="DTC5" s="33"/>
      <c r="DTD5" s="33"/>
      <c r="DTE5" s="33"/>
      <c r="DTF5" s="33"/>
      <c r="DTG5" s="33"/>
      <c r="DTH5" s="33"/>
      <c r="DTI5" s="33"/>
      <c r="DTJ5" s="33"/>
      <c r="DTK5" s="33"/>
      <c r="DTL5" s="33"/>
      <c r="DTM5" s="33"/>
      <c r="DTN5" s="33"/>
      <c r="DTO5" s="33"/>
      <c r="DTP5" s="33"/>
      <c r="DTQ5" s="33"/>
      <c r="DTR5" s="33"/>
      <c r="DTS5" s="33"/>
      <c r="DTT5" s="33"/>
      <c r="DTU5" s="33"/>
      <c r="DTV5" s="33"/>
      <c r="DTW5" s="33"/>
      <c r="DTX5" s="33"/>
      <c r="DTY5" s="33"/>
      <c r="DTZ5" s="33"/>
      <c r="DUA5" s="33"/>
      <c r="DUB5" s="33"/>
      <c r="DUC5" s="33"/>
      <c r="DUD5" s="33"/>
      <c r="DUE5" s="33"/>
      <c r="DUF5" s="33"/>
      <c r="DUG5" s="33"/>
      <c r="DUH5" s="33"/>
      <c r="DUI5" s="33"/>
      <c r="DUJ5" s="33"/>
      <c r="DUK5" s="33"/>
      <c r="DUL5" s="33"/>
      <c r="DUM5" s="33"/>
      <c r="DUN5" s="33"/>
      <c r="DUO5" s="33"/>
      <c r="DUP5" s="33"/>
      <c r="DUQ5" s="33"/>
      <c r="DUR5" s="33"/>
      <c r="DUS5" s="33"/>
      <c r="DUT5" s="33"/>
      <c r="DUU5" s="33"/>
      <c r="DUV5" s="33"/>
      <c r="DUW5" s="33"/>
      <c r="DUX5" s="33"/>
      <c r="DUY5" s="33"/>
      <c r="DUZ5" s="33"/>
      <c r="DVA5" s="33"/>
      <c r="DVB5" s="33"/>
      <c r="DVC5" s="33"/>
      <c r="DVD5" s="33"/>
      <c r="DVE5" s="33"/>
      <c r="DVF5" s="33"/>
      <c r="DVG5" s="33"/>
      <c r="DVH5" s="33"/>
      <c r="DVI5" s="33"/>
      <c r="DVJ5" s="33"/>
      <c r="DVK5" s="33"/>
      <c r="DVL5" s="33"/>
      <c r="DVM5" s="33"/>
      <c r="DVN5" s="33"/>
      <c r="DVO5" s="33"/>
      <c r="DVP5" s="33"/>
      <c r="DVQ5" s="33"/>
      <c r="DVR5" s="33"/>
      <c r="DVS5" s="33"/>
      <c r="DVT5" s="33"/>
      <c r="DVU5" s="33"/>
      <c r="DVV5" s="33"/>
      <c r="DVW5" s="33"/>
      <c r="DVX5" s="33"/>
      <c r="DVY5" s="33"/>
      <c r="DVZ5" s="33"/>
      <c r="DWA5" s="33"/>
      <c r="DWB5" s="33"/>
      <c r="DWC5" s="33"/>
      <c r="DWD5" s="33"/>
      <c r="DWE5" s="33"/>
      <c r="DWF5" s="33"/>
      <c r="DWG5" s="33"/>
      <c r="DWH5" s="33"/>
      <c r="DWI5" s="33"/>
      <c r="DWJ5" s="33"/>
      <c r="DWK5" s="33"/>
      <c r="DWL5" s="33"/>
      <c r="DWM5" s="33"/>
      <c r="DWN5" s="33"/>
      <c r="DWO5" s="33"/>
      <c r="DWP5" s="33"/>
      <c r="DWQ5" s="33"/>
      <c r="DWR5" s="33"/>
      <c r="DWS5" s="33"/>
      <c r="DWT5" s="33"/>
      <c r="DWU5" s="33"/>
      <c r="DWV5" s="33"/>
      <c r="DWW5" s="33"/>
      <c r="DWX5" s="33"/>
      <c r="DWY5" s="33"/>
      <c r="DWZ5" s="33"/>
      <c r="DXA5" s="33"/>
      <c r="DXB5" s="33"/>
      <c r="DXC5" s="33"/>
      <c r="DXD5" s="33"/>
      <c r="DXE5" s="33"/>
      <c r="DXF5" s="33"/>
      <c r="DXG5" s="33"/>
      <c r="DXH5" s="33"/>
      <c r="DXI5" s="33"/>
      <c r="DXJ5" s="33"/>
      <c r="DXK5" s="33"/>
      <c r="DXL5" s="33"/>
      <c r="DXM5" s="33"/>
      <c r="DXN5" s="33"/>
      <c r="DXO5" s="33"/>
      <c r="DXP5" s="33"/>
      <c r="DXQ5" s="33"/>
      <c r="DXR5" s="33"/>
      <c r="DXS5" s="33"/>
      <c r="DXT5" s="33"/>
      <c r="DXU5" s="33"/>
      <c r="DXV5" s="33"/>
      <c r="DXW5" s="33"/>
      <c r="DXX5" s="33"/>
      <c r="DXY5" s="33"/>
      <c r="DXZ5" s="33"/>
      <c r="DYA5" s="33"/>
      <c r="DYB5" s="33"/>
      <c r="DYC5" s="33"/>
      <c r="DYD5" s="33"/>
      <c r="DYE5" s="33"/>
      <c r="DYF5" s="33"/>
      <c r="DYG5" s="33"/>
      <c r="DYH5" s="33"/>
      <c r="DYI5" s="33"/>
      <c r="DYJ5" s="33"/>
      <c r="DYK5" s="33"/>
      <c r="DYL5" s="33"/>
      <c r="DYM5" s="33"/>
      <c r="DYN5" s="33"/>
      <c r="DYO5" s="33"/>
      <c r="DYP5" s="33"/>
      <c r="DYQ5" s="33"/>
      <c r="DYR5" s="33"/>
      <c r="DYS5" s="33"/>
      <c r="DYT5" s="33"/>
      <c r="DYU5" s="33"/>
      <c r="DYV5" s="33"/>
      <c r="DYW5" s="33"/>
      <c r="DYX5" s="33"/>
      <c r="DYY5" s="33"/>
      <c r="DYZ5" s="33"/>
      <c r="DZA5" s="33"/>
      <c r="DZB5" s="33"/>
      <c r="DZC5" s="33"/>
      <c r="DZD5" s="33"/>
      <c r="DZE5" s="33"/>
      <c r="DZF5" s="33"/>
      <c r="DZG5" s="33"/>
      <c r="DZH5" s="33"/>
      <c r="DZI5" s="33"/>
      <c r="DZJ5" s="33"/>
      <c r="DZK5" s="33"/>
      <c r="DZL5" s="33"/>
      <c r="DZM5" s="33"/>
      <c r="DZN5" s="33"/>
      <c r="DZO5" s="33"/>
      <c r="DZP5" s="33"/>
      <c r="DZQ5" s="33"/>
      <c r="DZR5" s="33"/>
      <c r="DZS5" s="33"/>
      <c r="DZT5" s="33"/>
      <c r="DZU5" s="33"/>
      <c r="DZV5" s="33"/>
      <c r="DZW5" s="33"/>
      <c r="DZX5" s="33"/>
      <c r="DZY5" s="33"/>
      <c r="DZZ5" s="33"/>
      <c r="EAA5" s="33"/>
      <c r="EAB5" s="33"/>
      <c r="EAC5" s="33"/>
      <c r="EAD5" s="33"/>
      <c r="EAE5" s="33"/>
      <c r="EAF5" s="33"/>
      <c r="EAG5" s="33"/>
      <c r="EAH5" s="33"/>
      <c r="EAI5" s="33"/>
      <c r="EAJ5" s="33"/>
      <c r="EAK5" s="33"/>
      <c r="EAL5" s="33"/>
      <c r="EAM5" s="33"/>
      <c r="EAN5" s="33"/>
      <c r="EAO5" s="33"/>
      <c r="EAP5" s="33"/>
      <c r="EAQ5" s="33"/>
      <c r="EAR5" s="33"/>
      <c r="EAS5" s="33"/>
      <c r="EAT5" s="33"/>
      <c r="EAU5" s="33"/>
      <c r="EAV5" s="33"/>
      <c r="EAW5" s="33"/>
      <c r="EAX5" s="33"/>
      <c r="EAY5" s="33"/>
      <c r="EAZ5" s="33"/>
      <c r="EBA5" s="33"/>
      <c r="EBB5" s="33"/>
      <c r="EBC5" s="33"/>
      <c r="EBD5" s="33"/>
      <c r="EBE5" s="33"/>
      <c r="EBF5" s="33"/>
      <c r="EBG5" s="33"/>
      <c r="EBH5" s="33"/>
      <c r="EBI5" s="33"/>
      <c r="EBJ5" s="33"/>
      <c r="EBK5" s="33"/>
      <c r="EBL5" s="33"/>
      <c r="EBM5" s="33"/>
      <c r="EBN5" s="33"/>
      <c r="EBO5" s="33"/>
      <c r="EBP5" s="33"/>
      <c r="EBQ5" s="33"/>
      <c r="EBR5" s="33"/>
      <c r="EBS5" s="33"/>
      <c r="EBT5" s="33"/>
      <c r="EBU5" s="33"/>
      <c r="EBV5" s="33"/>
      <c r="EBW5" s="33"/>
      <c r="EBX5" s="33"/>
      <c r="EBY5" s="33"/>
      <c r="EBZ5" s="33"/>
      <c r="ECA5" s="33"/>
      <c r="ECB5" s="33"/>
      <c r="ECC5" s="33"/>
      <c r="ECD5" s="33"/>
      <c r="ECE5" s="33"/>
      <c r="ECF5" s="33"/>
      <c r="ECG5" s="33"/>
      <c r="ECH5" s="33"/>
      <c r="ECI5" s="33"/>
      <c r="ECJ5" s="33"/>
      <c r="ECK5" s="33"/>
      <c r="ECL5" s="33"/>
      <c r="ECM5" s="33"/>
      <c r="ECN5" s="33"/>
      <c r="ECO5" s="33"/>
      <c r="ECP5" s="33"/>
      <c r="ECQ5" s="33"/>
      <c r="ECR5" s="33"/>
      <c r="ECS5" s="33"/>
      <c r="ECT5" s="33"/>
      <c r="ECU5" s="33"/>
      <c r="ECV5" s="33"/>
      <c r="ECW5" s="33"/>
      <c r="ECX5" s="33"/>
      <c r="ECY5" s="33"/>
      <c r="ECZ5" s="33"/>
      <c r="EDA5" s="33"/>
      <c r="EDB5" s="33"/>
      <c r="EDC5" s="33"/>
      <c r="EDD5" s="33"/>
      <c r="EDE5" s="33"/>
      <c r="EDF5" s="33"/>
      <c r="EDG5" s="33"/>
      <c r="EDH5" s="33"/>
      <c r="EDI5" s="33"/>
      <c r="EDJ5" s="33"/>
      <c r="EDK5" s="33"/>
      <c r="EDL5" s="33"/>
      <c r="EDM5" s="33"/>
      <c r="EDN5" s="33"/>
      <c r="EDO5" s="33"/>
      <c r="EDP5" s="33"/>
      <c r="EDQ5" s="33"/>
      <c r="EDR5" s="33"/>
      <c r="EDS5" s="33"/>
      <c r="EDT5" s="33"/>
      <c r="EDU5" s="33"/>
      <c r="EDV5" s="33"/>
      <c r="EDW5" s="33"/>
      <c r="EDX5" s="33"/>
      <c r="EDY5" s="33"/>
      <c r="EDZ5" s="33"/>
      <c r="EEA5" s="33"/>
      <c r="EEB5" s="33"/>
      <c r="EEC5" s="33"/>
      <c r="EED5" s="33"/>
      <c r="EEE5" s="33"/>
      <c r="EEF5" s="33"/>
      <c r="EEG5" s="33"/>
      <c r="EEH5" s="33"/>
      <c r="EEI5" s="33"/>
      <c r="EEJ5" s="33"/>
      <c r="EEK5" s="33"/>
      <c r="EEL5" s="33"/>
      <c r="EEM5" s="33"/>
      <c r="EEN5" s="33"/>
      <c r="EEO5" s="33"/>
      <c r="EEP5" s="33"/>
      <c r="EEQ5" s="33"/>
      <c r="EER5" s="33"/>
      <c r="EES5" s="33"/>
      <c r="EET5" s="33"/>
      <c r="EEU5" s="33"/>
      <c r="EEV5" s="33"/>
      <c r="EEW5" s="33"/>
      <c r="EEX5" s="33"/>
      <c r="EEY5" s="33"/>
      <c r="EEZ5" s="33"/>
      <c r="EFA5" s="33"/>
      <c r="EFB5" s="33"/>
      <c r="EFC5" s="33"/>
      <c r="EFD5" s="33"/>
      <c r="EFE5" s="33"/>
      <c r="EFF5" s="33"/>
      <c r="EFG5" s="33"/>
      <c r="EFH5" s="33"/>
      <c r="EFI5" s="33"/>
      <c r="EFJ5" s="33"/>
      <c r="EFK5" s="33"/>
      <c r="EFL5" s="33"/>
      <c r="EFM5" s="33"/>
      <c r="EFN5" s="33"/>
      <c r="EFO5" s="33"/>
      <c r="EFP5" s="33"/>
      <c r="EFQ5" s="33"/>
      <c r="EFR5" s="33"/>
      <c r="EFS5" s="33"/>
      <c r="EFT5" s="33"/>
      <c r="EFU5" s="33"/>
      <c r="EFV5" s="33"/>
      <c r="EFW5" s="33"/>
      <c r="EFX5" s="33"/>
      <c r="EFY5" s="33"/>
      <c r="EFZ5" s="33"/>
      <c r="EGA5" s="33"/>
      <c r="EGB5" s="33"/>
      <c r="EGC5" s="33"/>
      <c r="EGD5" s="33"/>
      <c r="EGE5" s="33"/>
      <c r="EGF5" s="33"/>
      <c r="EGG5" s="33"/>
      <c r="EGH5" s="33"/>
      <c r="EGI5" s="33"/>
      <c r="EGJ5" s="33"/>
      <c r="EGK5" s="33"/>
      <c r="EGL5" s="33"/>
      <c r="EGM5" s="33"/>
      <c r="EGN5" s="33"/>
      <c r="EGO5" s="33"/>
      <c r="EGP5" s="33"/>
      <c r="EGQ5" s="33"/>
      <c r="EGR5" s="33"/>
      <c r="EGS5" s="33"/>
      <c r="EGT5" s="33"/>
      <c r="EGU5" s="33"/>
      <c r="EGV5" s="33"/>
      <c r="EGW5" s="33"/>
      <c r="EGX5" s="33"/>
      <c r="EGY5" s="33"/>
      <c r="EGZ5" s="33"/>
      <c r="EHA5" s="33"/>
      <c r="EHB5" s="33"/>
      <c r="EHC5" s="33"/>
      <c r="EHD5" s="33"/>
      <c r="EHE5" s="33"/>
      <c r="EHF5" s="33"/>
      <c r="EHG5" s="33"/>
      <c r="EHH5" s="33"/>
      <c r="EHI5" s="33"/>
      <c r="EHJ5" s="33"/>
      <c r="EHK5" s="33"/>
      <c r="EHL5" s="33"/>
      <c r="EHM5" s="33"/>
      <c r="EHN5" s="33"/>
      <c r="EHO5" s="33"/>
      <c r="EHP5" s="33"/>
      <c r="EHQ5" s="33"/>
      <c r="EHR5" s="33"/>
      <c r="EHS5" s="33"/>
      <c r="EHT5" s="33"/>
      <c r="EHU5" s="33"/>
      <c r="EHV5" s="33"/>
      <c r="EHW5" s="33"/>
      <c r="EHX5" s="33"/>
      <c r="EHY5" s="33"/>
      <c r="EHZ5" s="33"/>
      <c r="EIA5" s="33"/>
      <c r="EIB5" s="33"/>
      <c r="EIC5" s="33"/>
      <c r="EID5" s="33"/>
      <c r="EIE5" s="33"/>
      <c r="EIF5" s="33"/>
      <c r="EIG5" s="33"/>
      <c r="EIH5" s="33"/>
      <c r="EII5" s="33"/>
      <c r="EIJ5" s="33"/>
      <c r="EIK5" s="33"/>
      <c r="EIL5" s="33"/>
      <c r="EIM5" s="33"/>
      <c r="EIN5" s="33"/>
      <c r="EIO5" s="33"/>
      <c r="EIP5" s="33"/>
      <c r="EIQ5" s="33"/>
      <c r="EIR5" s="33"/>
      <c r="EIS5" s="33"/>
      <c r="EIT5" s="33"/>
      <c r="EIU5" s="33"/>
      <c r="EIV5" s="33"/>
      <c r="EIW5" s="33"/>
      <c r="EIX5" s="33"/>
      <c r="EIY5" s="33"/>
      <c r="EIZ5" s="33"/>
      <c r="EJA5" s="33"/>
      <c r="EJB5" s="33"/>
      <c r="EJC5" s="33"/>
      <c r="EJD5" s="33"/>
      <c r="EJE5" s="33"/>
      <c r="EJF5" s="33"/>
      <c r="EJG5" s="33"/>
      <c r="EJH5" s="33"/>
      <c r="EJI5" s="33"/>
      <c r="EJJ5" s="33"/>
      <c r="EJK5" s="33"/>
      <c r="EJL5" s="33"/>
      <c r="EJM5" s="33"/>
      <c r="EJN5" s="33"/>
      <c r="EJO5" s="33"/>
      <c r="EJP5" s="33"/>
      <c r="EJQ5" s="33"/>
      <c r="EJR5" s="33"/>
      <c r="EJS5" s="33"/>
      <c r="EJT5" s="33"/>
      <c r="EJU5" s="33"/>
      <c r="EJV5" s="33"/>
      <c r="EJW5" s="33"/>
      <c r="EJX5" s="33"/>
      <c r="EJY5" s="33"/>
      <c r="EJZ5" s="33"/>
      <c r="EKA5" s="33"/>
      <c r="EKB5" s="33"/>
      <c r="EKC5" s="33"/>
      <c r="EKD5" s="33"/>
      <c r="EKE5" s="33"/>
      <c r="EKF5" s="33"/>
      <c r="EKG5" s="33"/>
      <c r="EKH5" s="33"/>
      <c r="EKI5" s="33"/>
      <c r="EKJ5" s="33"/>
      <c r="EKK5" s="33"/>
      <c r="EKL5" s="33"/>
      <c r="EKM5" s="33"/>
      <c r="EKN5" s="33"/>
      <c r="EKO5" s="33"/>
      <c r="EKP5" s="33"/>
      <c r="EKQ5" s="33"/>
      <c r="EKR5" s="33"/>
      <c r="EKS5" s="33"/>
      <c r="EKT5" s="33"/>
      <c r="EKU5" s="33"/>
      <c r="EKV5" s="33"/>
      <c r="EKW5" s="33"/>
      <c r="EKX5" s="33"/>
      <c r="EKY5" s="33"/>
      <c r="EKZ5" s="33"/>
      <c r="ELA5" s="33"/>
      <c r="ELB5" s="33"/>
      <c r="ELC5" s="33"/>
      <c r="ELD5" s="33"/>
      <c r="ELE5" s="33"/>
      <c r="ELF5" s="33"/>
      <c r="ELG5" s="33"/>
      <c r="ELH5" s="33"/>
      <c r="ELI5" s="33"/>
      <c r="ELJ5" s="33"/>
      <c r="ELK5" s="33"/>
      <c r="ELL5" s="33"/>
      <c r="ELM5" s="33"/>
      <c r="ELN5" s="33"/>
      <c r="ELO5" s="33"/>
      <c r="ELP5" s="33"/>
      <c r="ELQ5" s="33"/>
      <c r="ELR5" s="33"/>
      <c r="ELS5" s="33"/>
      <c r="ELT5" s="33"/>
      <c r="ELU5" s="33"/>
      <c r="ELV5" s="33"/>
      <c r="ELW5" s="33"/>
      <c r="ELX5" s="33"/>
      <c r="ELY5" s="33"/>
      <c r="ELZ5" s="33"/>
      <c r="EMA5" s="33"/>
      <c r="EMB5" s="33"/>
      <c r="EMC5" s="33"/>
      <c r="EMD5" s="33"/>
      <c r="EME5" s="33"/>
      <c r="EMF5" s="33"/>
      <c r="EMG5" s="33"/>
      <c r="EMH5" s="33"/>
      <c r="EMI5" s="33"/>
      <c r="EMJ5" s="33"/>
      <c r="EMK5" s="33"/>
      <c r="EML5" s="33"/>
      <c r="EMM5" s="33"/>
      <c r="EMN5" s="33"/>
      <c r="EMO5" s="33"/>
      <c r="EMP5" s="33"/>
      <c r="EMQ5" s="33"/>
      <c r="EMR5" s="33"/>
      <c r="EMS5" s="33"/>
      <c r="EMT5" s="33"/>
      <c r="EMU5" s="33"/>
      <c r="EMV5" s="33"/>
      <c r="EMW5" s="33"/>
      <c r="EMX5" s="33"/>
      <c r="EMY5" s="33"/>
      <c r="EMZ5" s="33"/>
      <c r="ENA5" s="33"/>
      <c r="ENB5" s="33"/>
      <c r="ENC5" s="33"/>
      <c r="END5" s="33"/>
      <c r="ENE5" s="33"/>
      <c r="ENF5" s="33"/>
      <c r="ENG5" s="33"/>
      <c r="ENH5" s="33"/>
      <c r="ENI5" s="33"/>
      <c r="ENJ5" s="33"/>
      <c r="ENK5" s="33"/>
      <c r="ENL5" s="33"/>
      <c r="ENM5" s="33"/>
      <c r="ENN5" s="33"/>
      <c r="ENO5" s="33"/>
      <c r="ENP5" s="33"/>
      <c r="ENQ5" s="33"/>
      <c r="ENR5" s="33"/>
      <c r="ENS5" s="33"/>
      <c r="ENT5" s="33"/>
      <c r="ENU5" s="33"/>
      <c r="ENV5" s="33"/>
      <c r="ENW5" s="33"/>
      <c r="ENX5" s="33"/>
      <c r="ENY5" s="33"/>
      <c r="ENZ5" s="33"/>
      <c r="EOA5" s="33"/>
      <c r="EOB5" s="33"/>
      <c r="EOC5" s="33"/>
      <c r="EOD5" s="33"/>
      <c r="EOE5" s="33"/>
      <c r="EOF5" s="33"/>
      <c r="EOG5" s="33"/>
      <c r="EOH5" s="33"/>
      <c r="EOI5" s="33"/>
      <c r="EOJ5" s="33"/>
      <c r="EOK5" s="33"/>
      <c r="EOL5" s="33"/>
      <c r="EOM5" s="33"/>
      <c r="EON5" s="33"/>
      <c r="EOO5" s="33"/>
      <c r="EOP5" s="33"/>
      <c r="EOQ5" s="33"/>
      <c r="EOR5" s="33"/>
      <c r="EOS5" s="33"/>
      <c r="EOT5" s="33"/>
      <c r="EOU5" s="33"/>
      <c r="EOV5" s="33"/>
      <c r="EOW5" s="33"/>
      <c r="EOX5" s="33"/>
      <c r="EOY5" s="33"/>
      <c r="EOZ5" s="33"/>
      <c r="EPA5" s="33"/>
      <c r="EPB5" s="33"/>
      <c r="EPC5" s="33"/>
      <c r="EPD5" s="33"/>
      <c r="EPE5" s="33"/>
      <c r="EPF5" s="33"/>
      <c r="EPG5" s="33"/>
      <c r="EPH5" s="33"/>
      <c r="EPI5" s="33"/>
      <c r="EPJ5" s="33"/>
      <c r="EPK5" s="33"/>
      <c r="EPL5" s="33"/>
      <c r="EPM5" s="33"/>
      <c r="EPN5" s="33"/>
      <c r="EPO5" s="33"/>
      <c r="EPP5" s="33"/>
      <c r="EPQ5" s="33"/>
      <c r="EPR5" s="33"/>
      <c r="EPS5" s="33"/>
      <c r="EPT5" s="33"/>
      <c r="EPU5" s="33"/>
      <c r="EPV5" s="33"/>
      <c r="EPW5" s="33"/>
      <c r="EPX5" s="33"/>
      <c r="EPY5" s="33"/>
      <c r="EPZ5" s="33"/>
      <c r="EQA5" s="33"/>
      <c r="EQB5" s="33"/>
      <c r="EQC5" s="33"/>
      <c r="EQD5" s="33"/>
      <c r="EQE5" s="33"/>
      <c r="EQF5" s="33"/>
      <c r="EQG5" s="33"/>
      <c r="EQH5" s="33"/>
      <c r="EQI5" s="33"/>
      <c r="EQJ5" s="33"/>
      <c r="EQK5" s="33"/>
      <c r="EQL5" s="33"/>
      <c r="EQM5" s="33"/>
      <c r="EQN5" s="33"/>
      <c r="EQO5" s="33"/>
      <c r="EQP5" s="33"/>
      <c r="EQQ5" s="33"/>
      <c r="EQR5" s="33"/>
      <c r="EQS5" s="33"/>
      <c r="EQT5" s="33"/>
      <c r="EQU5" s="33"/>
      <c r="EQV5" s="33"/>
      <c r="EQW5" s="33"/>
      <c r="EQX5" s="33"/>
      <c r="EQY5" s="33"/>
      <c r="EQZ5" s="33"/>
      <c r="ERA5" s="33"/>
      <c r="ERB5" s="33"/>
      <c r="ERC5" s="33"/>
      <c r="ERD5" s="33"/>
      <c r="ERE5" s="33"/>
      <c r="ERF5" s="33"/>
      <c r="ERG5" s="33"/>
      <c r="ERH5" s="33"/>
      <c r="ERI5" s="33"/>
      <c r="ERJ5" s="33"/>
      <c r="ERK5" s="33"/>
      <c r="ERL5" s="33"/>
      <c r="ERM5" s="33"/>
      <c r="ERN5" s="33"/>
      <c r="ERO5" s="33"/>
      <c r="ERP5" s="33"/>
      <c r="ERQ5" s="33"/>
      <c r="ERR5" s="33"/>
      <c r="ERS5" s="33"/>
      <c r="ERT5" s="33"/>
      <c r="ERU5" s="33"/>
      <c r="ERV5" s="33"/>
      <c r="ERW5" s="33"/>
      <c r="ERX5" s="33"/>
      <c r="ERY5" s="33"/>
      <c r="ERZ5" s="33"/>
      <c r="ESA5" s="33"/>
      <c r="ESB5" s="33"/>
      <c r="ESC5" s="33"/>
      <c r="ESD5" s="33"/>
      <c r="ESE5" s="33"/>
      <c r="ESF5" s="33"/>
      <c r="ESG5" s="33"/>
      <c r="ESH5" s="33"/>
      <c r="ESI5" s="33"/>
      <c r="ESJ5" s="33"/>
      <c r="ESK5" s="33"/>
      <c r="ESL5" s="33"/>
      <c r="ESM5" s="33"/>
      <c r="ESN5" s="33"/>
      <c r="ESO5" s="33"/>
      <c r="ESP5" s="33"/>
      <c r="ESQ5" s="33"/>
      <c r="ESR5" s="33"/>
      <c r="ESS5" s="33"/>
      <c r="EST5" s="33"/>
      <c r="ESU5" s="33"/>
      <c r="ESV5" s="33"/>
      <c r="ESW5" s="33"/>
      <c r="ESX5" s="33"/>
      <c r="ESY5" s="33"/>
      <c r="ESZ5" s="33"/>
      <c r="ETA5" s="33"/>
      <c r="ETB5" s="33"/>
      <c r="ETC5" s="33"/>
      <c r="ETD5" s="33"/>
      <c r="ETE5" s="33"/>
      <c r="ETF5" s="33"/>
      <c r="ETG5" s="33"/>
      <c r="ETH5" s="33"/>
      <c r="ETI5" s="33"/>
      <c r="ETJ5" s="33"/>
      <c r="ETK5" s="33"/>
      <c r="ETL5" s="33"/>
      <c r="ETM5" s="33"/>
      <c r="ETN5" s="33"/>
      <c r="ETO5" s="33"/>
      <c r="ETP5" s="33"/>
      <c r="ETQ5" s="33"/>
      <c r="ETR5" s="33"/>
      <c r="ETS5" s="33"/>
      <c r="ETT5" s="33"/>
      <c r="ETU5" s="33"/>
      <c r="ETV5" s="33"/>
      <c r="ETW5" s="33"/>
      <c r="ETX5" s="33"/>
      <c r="ETY5" s="33"/>
      <c r="ETZ5" s="33"/>
      <c r="EUA5" s="33"/>
      <c r="EUB5" s="33"/>
      <c r="EUC5" s="33"/>
      <c r="EUD5" s="33"/>
      <c r="EUE5" s="33"/>
      <c r="EUF5" s="33"/>
      <c r="EUG5" s="33"/>
      <c r="EUH5" s="33"/>
      <c r="EUI5" s="33"/>
      <c r="EUJ5" s="33"/>
      <c r="EUK5" s="33"/>
      <c r="EUL5" s="33"/>
      <c r="EUM5" s="33"/>
      <c r="EUN5" s="33"/>
      <c r="EUO5" s="33"/>
      <c r="EUP5" s="33"/>
      <c r="EUQ5" s="33"/>
      <c r="EUR5" s="33"/>
      <c r="EUS5" s="33"/>
      <c r="EUT5" s="33"/>
      <c r="EUU5" s="33"/>
      <c r="EUV5" s="33"/>
      <c r="EUW5" s="33"/>
      <c r="EUX5" s="33"/>
      <c r="EUY5" s="33"/>
      <c r="EUZ5" s="33"/>
      <c r="EVA5" s="33"/>
      <c r="EVB5" s="33"/>
      <c r="EVC5" s="33"/>
      <c r="EVD5" s="33"/>
      <c r="EVE5" s="33"/>
      <c r="EVF5" s="33"/>
      <c r="EVG5" s="33"/>
      <c r="EVH5" s="33"/>
      <c r="EVI5" s="33"/>
      <c r="EVJ5" s="33"/>
      <c r="EVK5" s="33"/>
      <c r="EVL5" s="33"/>
      <c r="EVM5" s="33"/>
      <c r="EVN5" s="33"/>
      <c r="EVO5" s="33"/>
      <c r="EVP5" s="33"/>
      <c r="EVQ5" s="33"/>
      <c r="EVR5" s="33"/>
      <c r="EVS5" s="33"/>
      <c r="EVT5" s="33"/>
      <c r="EVU5" s="33"/>
      <c r="EVV5" s="33"/>
      <c r="EVW5" s="33"/>
      <c r="EVX5" s="33"/>
      <c r="EVY5" s="33"/>
      <c r="EVZ5" s="33"/>
      <c r="EWA5" s="33"/>
      <c r="EWB5" s="33"/>
      <c r="EWC5" s="33"/>
      <c r="EWD5" s="33"/>
      <c r="EWE5" s="33"/>
      <c r="EWF5" s="33"/>
      <c r="EWG5" s="33"/>
      <c r="EWH5" s="33"/>
      <c r="EWI5" s="33"/>
      <c r="EWJ5" s="33"/>
      <c r="EWK5" s="33"/>
      <c r="EWL5" s="33"/>
      <c r="EWM5" s="33"/>
      <c r="EWN5" s="33"/>
      <c r="EWO5" s="33"/>
      <c r="EWP5" s="33"/>
      <c r="EWQ5" s="33"/>
      <c r="EWR5" s="33"/>
      <c r="EWS5" s="33"/>
      <c r="EWT5" s="33"/>
      <c r="EWU5" s="33"/>
      <c r="EWV5" s="33"/>
      <c r="EWW5" s="33"/>
      <c r="EWX5" s="33"/>
      <c r="EWY5" s="33"/>
      <c r="EWZ5" s="33"/>
      <c r="EXA5" s="33"/>
      <c r="EXB5" s="33"/>
      <c r="EXC5" s="33"/>
      <c r="EXD5" s="33"/>
      <c r="EXE5" s="33"/>
      <c r="EXF5" s="33"/>
      <c r="EXG5" s="33"/>
      <c r="EXH5" s="33"/>
      <c r="EXI5" s="33"/>
      <c r="EXJ5" s="33"/>
      <c r="EXK5" s="33"/>
      <c r="EXL5" s="33"/>
      <c r="EXM5" s="33"/>
      <c r="EXN5" s="33"/>
      <c r="EXO5" s="33"/>
      <c r="EXP5" s="33"/>
      <c r="EXQ5" s="33"/>
      <c r="EXR5" s="33"/>
      <c r="EXS5" s="33"/>
      <c r="EXT5" s="33"/>
      <c r="EXU5" s="33"/>
      <c r="EXV5" s="33"/>
      <c r="EXW5" s="33"/>
      <c r="EXX5" s="33"/>
      <c r="EXY5" s="33"/>
      <c r="EXZ5" s="33"/>
      <c r="EYA5" s="33"/>
      <c r="EYB5" s="33"/>
      <c r="EYC5" s="33"/>
      <c r="EYD5" s="33"/>
      <c r="EYE5" s="33"/>
      <c r="EYF5" s="33"/>
      <c r="EYG5" s="33"/>
      <c r="EYH5" s="33"/>
      <c r="EYI5" s="33"/>
      <c r="EYJ5" s="33"/>
      <c r="EYK5" s="33"/>
      <c r="EYL5" s="33"/>
      <c r="EYM5" s="33"/>
      <c r="EYN5" s="33"/>
      <c r="EYO5" s="33"/>
      <c r="EYP5" s="33"/>
      <c r="EYQ5" s="33"/>
      <c r="EYR5" s="33"/>
      <c r="EYS5" s="33"/>
      <c r="EYT5" s="33"/>
      <c r="EYU5" s="33"/>
      <c r="EYV5" s="33"/>
      <c r="EYW5" s="33"/>
      <c r="EYX5" s="33"/>
      <c r="EYY5" s="33"/>
      <c r="EYZ5" s="33"/>
      <c r="EZA5" s="33"/>
      <c r="EZB5" s="33"/>
      <c r="EZC5" s="33"/>
      <c r="EZD5" s="33"/>
      <c r="EZE5" s="33"/>
      <c r="EZF5" s="33"/>
      <c r="EZG5" s="33"/>
      <c r="EZH5" s="33"/>
      <c r="EZI5" s="33"/>
      <c r="EZJ5" s="33"/>
      <c r="EZK5" s="33"/>
      <c r="EZL5" s="33"/>
      <c r="EZM5" s="33"/>
      <c r="EZN5" s="33"/>
      <c r="EZO5" s="33"/>
      <c r="EZP5" s="33"/>
      <c r="EZQ5" s="33"/>
      <c r="EZR5" s="33"/>
      <c r="EZS5" s="33"/>
      <c r="EZT5" s="33"/>
      <c r="EZU5" s="33"/>
      <c r="EZV5" s="33"/>
      <c r="EZW5" s="33"/>
      <c r="EZX5" s="33"/>
      <c r="EZY5" s="33"/>
      <c r="EZZ5" s="33"/>
      <c r="FAA5" s="33"/>
      <c r="FAB5" s="33"/>
      <c r="FAC5" s="33"/>
      <c r="FAD5" s="33"/>
      <c r="FAE5" s="33"/>
      <c r="FAF5" s="33"/>
      <c r="FAG5" s="33"/>
      <c r="FAH5" s="33"/>
      <c r="FAI5" s="33"/>
      <c r="FAJ5" s="33"/>
      <c r="FAK5" s="33"/>
      <c r="FAL5" s="33"/>
      <c r="FAM5" s="33"/>
      <c r="FAN5" s="33"/>
      <c r="FAO5" s="33"/>
      <c r="FAP5" s="33"/>
      <c r="FAQ5" s="33"/>
      <c r="FAR5" s="33"/>
      <c r="FAS5" s="33"/>
      <c r="FAT5" s="33"/>
      <c r="FAU5" s="33"/>
      <c r="FAV5" s="33"/>
      <c r="FAW5" s="33"/>
      <c r="FAX5" s="33"/>
      <c r="FAY5" s="33"/>
      <c r="FAZ5" s="33"/>
      <c r="FBA5" s="33"/>
      <c r="FBB5" s="33"/>
      <c r="FBC5" s="33"/>
      <c r="FBD5" s="33"/>
      <c r="FBE5" s="33"/>
      <c r="FBF5" s="33"/>
      <c r="FBG5" s="33"/>
      <c r="FBH5" s="33"/>
      <c r="FBI5" s="33"/>
      <c r="FBJ5" s="33"/>
      <c r="FBK5" s="33"/>
      <c r="FBL5" s="33"/>
      <c r="FBM5" s="33"/>
      <c r="FBN5" s="33"/>
      <c r="FBO5" s="33"/>
      <c r="FBP5" s="33"/>
      <c r="FBQ5" s="33"/>
      <c r="FBR5" s="33"/>
      <c r="FBS5" s="33"/>
      <c r="FBT5" s="33"/>
      <c r="FBU5" s="33"/>
      <c r="FBV5" s="33"/>
      <c r="FBW5" s="33"/>
      <c r="FBX5" s="33"/>
      <c r="FBY5" s="33"/>
      <c r="FBZ5" s="33"/>
      <c r="FCA5" s="33"/>
      <c r="FCB5" s="33"/>
      <c r="FCC5" s="33"/>
      <c r="FCD5" s="33"/>
      <c r="FCE5" s="33"/>
      <c r="FCF5" s="33"/>
      <c r="FCG5" s="33"/>
      <c r="FCH5" s="33"/>
      <c r="FCI5" s="33"/>
      <c r="FCJ5" s="33"/>
      <c r="FCK5" s="33"/>
      <c r="FCL5" s="33"/>
      <c r="FCM5" s="33"/>
      <c r="FCN5" s="33"/>
      <c r="FCO5" s="33"/>
      <c r="FCP5" s="33"/>
      <c r="FCQ5" s="33"/>
      <c r="FCR5" s="33"/>
      <c r="FCS5" s="33"/>
      <c r="FCT5" s="33"/>
      <c r="FCU5" s="33"/>
      <c r="FCV5" s="33"/>
      <c r="FCW5" s="33"/>
      <c r="FCX5" s="33"/>
      <c r="FCY5" s="33"/>
      <c r="FCZ5" s="33"/>
      <c r="FDA5" s="33"/>
      <c r="FDB5" s="33"/>
      <c r="FDC5" s="33"/>
      <c r="FDD5" s="33"/>
      <c r="FDE5" s="33"/>
      <c r="FDF5" s="33"/>
      <c r="FDG5" s="33"/>
      <c r="FDH5" s="33"/>
      <c r="FDI5" s="33"/>
      <c r="FDJ5" s="33"/>
      <c r="FDK5" s="33"/>
      <c r="FDL5" s="33"/>
      <c r="FDM5" s="33"/>
      <c r="FDN5" s="33"/>
      <c r="FDO5" s="33"/>
      <c r="FDP5" s="33"/>
      <c r="FDQ5" s="33"/>
      <c r="FDR5" s="33"/>
      <c r="FDS5" s="33"/>
      <c r="FDT5" s="33"/>
      <c r="FDU5" s="33"/>
      <c r="FDV5" s="33"/>
      <c r="FDW5" s="33"/>
      <c r="FDX5" s="33"/>
      <c r="FDY5" s="33"/>
      <c r="FDZ5" s="33"/>
      <c r="FEA5" s="33"/>
      <c r="FEB5" s="33"/>
      <c r="FEC5" s="33"/>
      <c r="FED5" s="33"/>
      <c r="FEE5" s="33"/>
      <c r="FEF5" s="33"/>
      <c r="FEG5" s="33"/>
      <c r="FEH5" s="33"/>
      <c r="FEI5" s="33"/>
      <c r="FEJ5" s="33"/>
      <c r="FEK5" s="33"/>
      <c r="FEL5" s="33"/>
      <c r="FEM5" s="33"/>
      <c r="FEN5" s="33"/>
      <c r="FEO5" s="33"/>
      <c r="FEP5" s="33"/>
      <c r="FEQ5" s="33"/>
      <c r="FER5" s="33"/>
      <c r="FES5" s="33"/>
      <c r="FET5" s="33"/>
      <c r="FEU5" s="33"/>
      <c r="FEV5" s="33"/>
      <c r="FEW5" s="33"/>
      <c r="FEX5" s="33"/>
      <c r="FEY5" s="33"/>
      <c r="FEZ5" s="33"/>
      <c r="FFA5" s="33"/>
      <c r="FFB5" s="33"/>
      <c r="FFC5" s="33"/>
      <c r="FFD5" s="33"/>
      <c r="FFE5" s="33"/>
      <c r="FFF5" s="33"/>
      <c r="FFG5" s="33"/>
      <c r="FFH5" s="33"/>
      <c r="FFI5" s="33"/>
      <c r="FFJ5" s="33"/>
      <c r="FFK5" s="33"/>
      <c r="FFL5" s="33"/>
      <c r="FFM5" s="33"/>
      <c r="FFN5" s="33"/>
      <c r="FFO5" s="33"/>
      <c r="FFP5" s="33"/>
      <c r="FFQ5" s="33"/>
      <c r="FFR5" s="33"/>
      <c r="FFS5" s="33"/>
      <c r="FFT5" s="33"/>
      <c r="FFU5" s="33"/>
      <c r="FFV5" s="33"/>
      <c r="FFW5" s="33"/>
      <c r="FFX5" s="33"/>
      <c r="FFY5" s="33"/>
      <c r="FFZ5" s="33"/>
      <c r="FGA5" s="33"/>
      <c r="FGB5" s="33"/>
      <c r="FGC5" s="33"/>
      <c r="FGD5" s="33"/>
      <c r="FGE5" s="33"/>
      <c r="FGF5" s="33"/>
      <c r="FGG5" s="33"/>
      <c r="FGH5" s="33"/>
      <c r="FGI5" s="33"/>
      <c r="FGJ5" s="33"/>
      <c r="FGK5" s="33"/>
      <c r="FGL5" s="33"/>
      <c r="FGM5" s="33"/>
      <c r="FGN5" s="33"/>
      <c r="FGO5" s="33"/>
      <c r="FGP5" s="33"/>
      <c r="FGQ5" s="33"/>
      <c r="FGR5" s="33"/>
      <c r="FGS5" s="33"/>
      <c r="FGT5" s="33"/>
      <c r="FGU5" s="33"/>
      <c r="FGV5" s="33"/>
      <c r="FGW5" s="33"/>
      <c r="FGX5" s="33"/>
      <c r="FGY5" s="33"/>
      <c r="FGZ5" s="33"/>
      <c r="FHA5" s="33"/>
      <c r="FHB5" s="33"/>
      <c r="FHC5" s="33"/>
      <c r="FHD5" s="33"/>
      <c r="FHE5" s="33"/>
      <c r="FHF5" s="33"/>
      <c r="FHG5" s="33"/>
      <c r="FHH5" s="33"/>
      <c r="FHI5" s="33"/>
      <c r="FHJ5" s="33"/>
      <c r="FHK5" s="33"/>
      <c r="FHL5" s="33"/>
      <c r="FHM5" s="33"/>
      <c r="FHN5" s="33"/>
      <c r="FHO5" s="33"/>
      <c r="FHP5" s="33"/>
      <c r="FHQ5" s="33"/>
      <c r="FHR5" s="33"/>
      <c r="FHS5" s="33"/>
      <c r="FHT5" s="33"/>
      <c r="FHU5" s="33"/>
      <c r="FHV5" s="33"/>
      <c r="FHW5" s="33"/>
      <c r="FHX5" s="33"/>
      <c r="FHY5" s="33"/>
      <c r="FHZ5" s="33"/>
      <c r="FIA5" s="33"/>
      <c r="FIB5" s="33"/>
      <c r="FIC5" s="33"/>
      <c r="FID5" s="33"/>
      <c r="FIE5" s="33"/>
      <c r="FIF5" s="33"/>
      <c r="FIG5" s="33"/>
      <c r="FIH5" s="33"/>
      <c r="FII5" s="33"/>
      <c r="FIJ5" s="33"/>
      <c r="FIK5" s="33"/>
      <c r="FIL5" s="33"/>
      <c r="FIM5" s="33"/>
      <c r="FIN5" s="33"/>
      <c r="FIO5" s="33"/>
      <c r="FIP5" s="33"/>
      <c r="FIQ5" s="33"/>
      <c r="FIR5" s="33"/>
      <c r="FIS5" s="33"/>
      <c r="FIT5" s="33"/>
      <c r="FIU5" s="33"/>
      <c r="FIV5" s="33"/>
      <c r="FIW5" s="33"/>
      <c r="FIX5" s="33"/>
      <c r="FIY5" s="33"/>
      <c r="FIZ5" s="33"/>
      <c r="FJA5" s="33"/>
      <c r="FJB5" s="33"/>
      <c r="FJC5" s="33"/>
      <c r="FJD5" s="33"/>
      <c r="FJE5" s="33"/>
      <c r="FJF5" s="33"/>
      <c r="FJG5" s="33"/>
      <c r="FJH5" s="33"/>
      <c r="FJI5" s="33"/>
      <c r="FJJ5" s="33"/>
      <c r="FJK5" s="33"/>
      <c r="FJL5" s="33"/>
      <c r="FJM5" s="33"/>
      <c r="FJN5" s="33"/>
      <c r="FJO5" s="33"/>
      <c r="FJP5" s="33"/>
      <c r="FJQ5" s="33"/>
      <c r="FJR5" s="33"/>
      <c r="FJS5" s="33"/>
      <c r="FJT5" s="33"/>
      <c r="FJU5" s="33"/>
      <c r="FJV5" s="33"/>
      <c r="FJW5" s="33"/>
      <c r="FJX5" s="33"/>
      <c r="FJY5" s="33"/>
      <c r="FJZ5" s="33"/>
      <c r="FKA5" s="33"/>
      <c r="FKB5" s="33"/>
      <c r="FKC5" s="33"/>
      <c r="FKD5" s="33"/>
      <c r="FKE5" s="33"/>
      <c r="FKF5" s="33"/>
      <c r="FKG5" s="33"/>
      <c r="FKH5" s="33"/>
      <c r="FKI5" s="33"/>
      <c r="FKJ5" s="33"/>
      <c r="FKK5" s="33"/>
      <c r="FKL5" s="33"/>
      <c r="FKM5" s="33"/>
      <c r="FKN5" s="33"/>
      <c r="FKO5" s="33"/>
      <c r="FKP5" s="33"/>
      <c r="FKQ5" s="33"/>
      <c r="FKR5" s="33"/>
      <c r="FKS5" s="33"/>
      <c r="FKT5" s="33"/>
      <c r="FKU5" s="33"/>
      <c r="FKV5" s="33"/>
      <c r="FKW5" s="33"/>
      <c r="FKX5" s="33"/>
      <c r="FKY5" s="33"/>
      <c r="FKZ5" s="33"/>
      <c r="FLA5" s="33"/>
      <c r="FLB5" s="33"/>
      <c r="FLC5" s="33"/>
      <c r="FLD5" s="33"/>
      <c r="FLE5" s="33"/>
      <c r="FLF5" s="33"/>
      <c r="FLG5" s="33"/>
      <c r="FLH5" s="33"/>
      <c r="FLI5" s="33"/>
      <c r="FLJ5" s="33"/>
      <c r="FLK5" s="33"/>
      <c r="FLL5" s="33"/>
      <c r="FLM5" s="33"/>
      <c r="FLN5" s="33"/>
      <c r="FLO5" s="33"/>
      <c r="FLP5" s="33"/>
      <c r="FLQ5" s="33"/>
      <c r="FLR5" s="33"/>
      <c r="FLS5" s="33"/>
      <c r="FLT5" s="33"/>
      <c r="FLU5" s="33"/>
      <c r="FLV5" s="33"/>
      <c r="FLW5" s="33"/>
      <c r="FLX5" s="33"/>
      <c r="FLY5" s="33"/>
      <c r="FLZ5" s="33"/>
      <c r="FMA5" s="33"/>
      <c r="FMB5" s="33"/>
      <c r="FMC5" s="33"/>
      <c r="FMD5" s="33"/>
      <c r="FME5" s="33"/>
      <c r="FMF5" s="33"/>
      <c r="FMG5" s="33"/>
      <c r="FMH5" s="33"/>
      <c r="FMI5" s="33"/>
      <c r="FMJ5" s="33"/>
      <c r="FMK5" s="33"/>
      <c r="FML5" s="33"/>
      <c r="FMM5" s="33"/>
      <c r="FMN5" s="33"/>
      <c r="FMO5" s="33"/>
      <c r="FMP5" s="33"/>
      <c r="FMQ5" s="33"/>
      <c r="FMR5" s="33"/>
      <c r="FMS5" s="33"/>
      <c r="FMT5" s="33"/>
      <c r="FMU5" s="33"/>
      <c r="FMV5" s="33"/>
      <c r="FMW5" s="33"/>
      <c r="FMX5" s="33"/>
      <c r="FMY5" s="33"/>
      <c r="FMZ5" s="33"/>
      <c r="FNA5" s="33"/>
      <c r="FNB5" s="33"/>
      <c r="FNC5" s="33"/>
      <c r="FND5" s="33"/>
      <c r="FNE5" s="33"/>
      <c r="FNF5" s="33"/>
      <c r="FNG5" s="33"/>
      <c r="FNH5" s="33"/>
      <c r="FNI5" s="33"/>
      <c r="FNJ5" s="33"/>
      <c r="FNK5" s="33"/>
      <c r="FNL5" s="33"/>
      <c r="FNM5" s="33"/>
      <c r="FNN5" s="33"/>
      <c r="FNO5" s="33"/>
      <c r="FNP5" s="33"/>
      <c r="FNQ5" s="33"/>
      <c r="FNR5" s="33"/>
      <c r="FNS5" s="33"/>
      <c r="FNT5" s="33"/>
      <c r="FNU5" s="33"/>
      <c r="FNV5" s="33"/>
      <c r="FNW5" s="33"/>
      <c r="FNX5" s="33"/>
      <c r="FNY5" s="33"/>
      <c r="FNZ5" s="33"/>
      <c r="FOA5" s="33"/>
      <c r="FOB5" s="33"/>
      <c r="FOC5" s="33"/>
      <c r="FOD5" s="33"/>
      <c r="FOE5" s="33"/>
      <c r="FOF5" s="33"/>
      <c r="FOG5" s="33"/>
      <c r="FOH5" s="33"/>
      <c r="FOI5" s="33"/>
      <c r="FOJ5" s="33"/>
      <c r="FOK5" s="33"/>
      <c r="FOL5" s="33"/>
      <c r="FOM5" s="33"/>
      <c r="FON5" s="33"/>
      <c r="FOO5" s="33"/>
      <c r="FOP5" s="33"/>
      <c r="FOQ5" s="33"/>
      <c r="FOR5" s="33"/>
      <c r="FOS5" s="33"/>
      <c r="FOT5" s="33"/>
      <c r="FOU5" s="33"/>
      <c r="FOV5" s="33"/>
      <c r="FOW5" s="33"/>
      <c r="FOX5" s="33"/>
      <c r="FOY5" s="33"/>
      <c r="FOZ5" s="33"/>
      <c r="FPA5" s="33"/>
      <c r="FPB5" s="33"/>
      <c r="FPC5" s="33"/>
      <c r="FPD5" s="33"/>
      <c r="FPE5" s="33"/>
      <c r="FPF5" s="33"/>
      <c r="FPG5" s="33"/>
      <c r="FPH5" s="33"/>
      <c r="FPI5" s="33"/>
      <c r="FPJ5" s="33"/>
      <c r="FPK5" s="33"/>
      <c r="FPL5" s="33"/>
      <c r="FPM5" s="33"/>
      <c r="FPN5" s="33"/>
      <c r="FPO5" s="33"/>
      <c r="FPP5" s="33"/>
      <c r="FPQ5" s="33"/>
      <c r="FPR5" s="33"/>
      <c r="FPS5" s="33"/>
      <c r="FPT5" s="33"/>
      <c r="FPU5" s="33"/>
      <c r="FPV5" s="33"/>
      <c r="FPW5" s="33"/>
      <c r="FPX5" s="33"/>
      <c r="FPY5" s="33"/>
      <c r="FPZ5" s="33"/>
      <c r="FQA5" s="33"/>
      <c r="FQB5" s="33"/>
      <c r="FQC5" s="33"/>
      <c r="FQD5" s="33"/>
      <c r="FQE5" s="33"/>
      <c r="FQF5" s="33"/>
      <c r="FQG5" s="33"/>
      <c r="FQH5" s="33"/>
      <c r="FQI5" s="33"/>
      <c r="FQJ5" s="33"/>
      <c r="FQK5" s="33"/>
      <c r="FQL5" s="33"/>
      <c r="FQM5" s="33"/>
      <c r="FQN5" s="33"/>
      <c r="FQO5" s="33"/>
      <c r="FQP5" s="33"/>
      <c r="FQQ5" s="33"/>
      <c r="FQR5" s="33"/>
      <c r="FQS5" s="33"/>
      <c r="FQT5" s="33"/>
      <c r="FQU5" s="33"/>
      <c r="FQV5" s="33"/>
      <c r="FQW5" s="33"/>
      <c r="FQX5" s="33"/>
      <c r="FQY5" s="33"/>
      <c r="FQZ5" s="33"/>
      <c r="FRA5" s="33"/>
      <c r="FRB5" s="33"/>
      <c r="FRC5" s="33"/>
      <c r="FRD5" s="33"/>
      <c r="FRE5" s="33"/>
      <c r="FRF5" s="33"/>
      <c r="FRG5" s="33"/>
      <c r="FRH5" s="33"/>
      <c r="FRI5" s="33"/>
      <c r="FRJ5" s="33"/>
      <c r="FRK5" s="33"/>
      <c r="FRL5" s="33"/>
      <c r="FRM5" s="33"/>
      <c r="FRN5" s="33"/>
      <c r="FRO5" s="33"/>
      <c r="FRP5" s="33"/>
      <c r="FRQ5" s="33"/>
      <c r="FRR5" s="33"/>
      <c r="FRS5" s="33"/>
      <c r="FRT5" s="33"/>
      <c r="FRU5" s="33"/>
      <c r="FRV5" s="33"/>
      <c r="FRW5" s="33"/>
      <c r="FRX5" s="33"/>
      <c r="FRY5" s="33"/>
      <c r="FRZ5" s="33"/>
      <c r="FSA5" s="33"/>
      <c r="FSB5" s="33"/>
      <c r="FSC5" s="33"/>
      <c r="FSD5" s="33"/>
      <c r="FSE5" s="33"/>
      <c r="FSF5" s="33"/>
      <c r="FSG5" s="33"/>
      <c r="FSH5" s="33"/>
      <c r="FSI5" s="33"/>
      <c r="FSJ5" s="33"/>
      <c r="FSK5" s="33"/>
      <c r="FSL5" s="33"/>
      <c r="FSM5" s="33"/>
      <c r="FSN5" s="33"/>
      <c r="FSO5" s="33"/>
      <c r="FSP5" s="33"/>
      <c r="FSQ5" s="33"/>
      <c r="FSR5" s="33"/>
      <c r="FSS5" s="33"/>
      <c r="FST5" s="33"/>
      <c r="FSU5" s="33"/>
      <c r="FSV5" s="33"/>
      <c r="FSW5" s="33"/>
      <c r="FSX5" s="33"/>
      <c r="FSY5" s="33"/>
      <c r="FSZ5" s="33"/>
      <c r="FTA5" s="33"/>
      <c r="FTB5" s="33"/>
      <c r="FTC5" s="33"/>
      <c r="FTD5" s="33"/>
      <c r="FTE5" s="33"/>
      <c r="FTF5" s="33"/>
      <c r="FTG5" s="33"/>
      <c r="FTH5" s="33"/>
      <c r="FTI5" s="33"/>
      <c r="FTJ5" s="33"/>
      <c r="FTK5" s="33"/>
      <c r="FTL5" s="33"/>
      <c r="FTM5" s="33"/>
      <c r="FTN5" s="33"/>
      <c r="FTO5" s="33"/>
      <c r="FTP5" s="33"/>
      <c r="FTQ5" s="33"/>
      <c r="FTR5" s="33"/>
      <c r="FTS5" s="33"/>
      <c r="FTT5" s="33"/>
      <c r="FTU5" s="33"/>
      <c r="FTV5" s="33"/>
      <c r="FTW5" s="33"/>
      <c r="FTX5" s="33"/>
      <c r="FTY5" s="33"/>
      <c r="FTZ5" s="33"/>
      <c r="FUA5" s="33"/>
      <c r="FUB5" s="33"/>
      <c r="FUC5" s="33"/>
      <c r="FUD5" s="33"/>
      <c r="FUE5" s="33"/>
      <c r="FUF5" s="33"/>
      <c r="FUG5" s="33"/>
      <c r="FUH5" s="33"/>
      <c r="FUI5" s="33"/>
      <c r="FUJ5" s="33"/>
      <c r="FUK5" s="33"/>
      <c r="FUL5" s="33"/>
      <c r="FUM5" s="33"/>
      <c r="FUN5" s="33"/>
      <c r="FUO5" s="33"/>
      <c r="FUP5" s="33"/>
      <c r="FUQ5" s="33"/>
      <c r="FUR5" s="33"/>
      <c r="FUS5" s="33"/>
      <c r="FUT5" s="33"/>
      <c r="FUU5" s="33"/>
      <c r="FUV5" s="33"/>
      <c r="FUW5" s="33"/>
      <c r="FUX5" s="33"/>
      <c r="FUY5" s="33"/>
      <c r="FUZ5" s="33"/>
      <c r="FVA5" s="33"/>
      <c r="FVB5" s="33"/>
      <c r="FVC5" s="33"/>
      <c r="FVD5" s="33"/>
      <c r="FVE5" s="33"/>
      <c r="FVF5" s="33"/>
      <c r="FVG5" s="33"/>
      <c r="FVH5" s="33"/>
      <c r="FVI5" s="33"/>
      <c r="FVJ5" s="33"/>
      <c r="FVK5" s="33"/>
      <c r="FVL5" s="33"/>
      <c r="FVM5" s="33"/>
      <c r="FVN5" s="33"/>
      <c r="FVO5" s="33"/>
      <c r="FVP5" s="33"/>
      <c r="FVQ5" s="33"/>
      <c r="FVR5" s="33"/>
      <c r="FVS5" s="33"/>
      <c r="FVT5" s="33"/>
      <c r="FVU5" s="33"/>
      <c r="FVV5" s="33"/>
      <c r="FVW5" s="33"/>
      <c r="FVX5" s="33"/>
      <c r="FVY5" s="33"/>
      <c r="FVZ5" s="33"/>
      <c r="FWA5" s="33"/>
      <c r="FWB5" s="33"/>
      <c r="FWC5" s="33"/>
      <c r="FWD5" s="33"/>
      <c r="FWE5" s="33"/>
      <c r="FWF5" s="33"/>
      <c r="FWG5" s="33"/>
      <c r="FWH5" s="33"/>
      <c r="FWI5" s="33"/>
      <c r="FWJ5" s="33"/>
      <c r="FWK5" s="33"/>
      <c r="FWL5" s="33"/>
      <c r="FWM5" s="33"/>
      <c r="FWN5" s="33"/>
      <c r="FWO5" s="33"/>
      <c r="FWP5" s="33"/>
      <c r="FWQ5" s="33"/>
      <c r="FWR5" s="33"/>
      <c r="FWS5" s="33"/>
      <c r="FWT5" s="33"/>
      <c r="FWU5" s="33"/>
      <c r="FWV5" s="33"/>
      <c r="FWW5" s="33"/>
      <c r="FWX5" s="33"/>
      <c r="FWY5" s="33"/>
      <c r="FWZ5" s="33"/>
      <c r="FXA5" s="33"/>
      <c r="FXB5" s="33"/>
      <c r="FXC5" s="33"/>
      <c r="FXD5" s="33"/>
      <c r="FXE5" s="33"/>
      <c r="FXF5" s="33"/>
      <c r="FXG5" s="33"/>
      <c r="FXH5" s="33"/>
      <c r="FXI5" s="33"/>
      <c r="FXJ5" s="33"/>
      <c r="FXK5" s="33"/>
      <c r="FXL5" s="33"/>
      <c r="FXM5" s="33"/>
      <c r="FXN5" s="33"/>
      <c r="FXO5" s="33"/>
      <c r="FXP5" s="33"/>
      <c r="FXQ5" s="33"/>
      <c r="FXR5" s="33"/>
      <c r="FXS5" s="33"/>
      <c r="FXT5" s="33"/>
      <c r="FXU5" s="33"/>
      <c r="FXV5" s="33"/>
      <c r="FXW5" s="33"/>
      <c r="FXX5" s="33"/>
      <c r="FXY5" s="33"/>
      <c r="FXZ5" s="33"/>
      <c r="FYA5" s="33"/>
      <c r="FYB5" s="33"/>
      <c r="FYC5" s="33"/>
      <c r="FYD5" s="33"/>
      <c r="FYE5" s="33"/>
      <c r="FYF5" s="33"/>
      <c r="FYG5" s="33"/>
      <c r="FYH5" s="33"/>
      <c r="FYI5" s="33"/>
      <c r="FYJ5" s="33"/>
      <c r="FYK5" s="33"/>
      <c r="FYL5" s="33"/>
      <c r="FYM5" s="33"/>
      <c r="FYN5" s="33"/>
      <c r="FYO5" s="33"/>
      <c r="FYP5" s="33"/>
      <c r="FYQ5" s="33"/>
      <c r="FYR5" s="33"/>
      <c r="FYS5" s="33"/>
      <c r="FYT5" s="33"/>
      <c r="FYU5" s="33"/>
      <c r="FYV5" s="33"/>
      <c r="FYW5" s="33"/>
      <c r="FYX5" s="33"/>
      <c r="FYY5" s="33"/>
      <c r="FYZ5" s="33"/>
      <c r="FZA5" s="33"/>
      <c r="FZB5" s="33"/>
      <c r="FZC5" s="33"/>
      <c r="FZD5" s="33"/>
      <c r="FZE5" s="33"/>
      <c r="FZF5" s="33"/>
      <c r="FZG5" s="33"/>
      <c r="FZH5" s="33"/>
      <c r="FZI5" s="33"/>
      <c r="FZJ5" s="33"/>
      <c r="FZK5" s="33"/>
      <c r="FZL5" s="33"/>
      <c r="FZM5" s="33"/>
      <c r="FZN5" s="33"/>
      <c r="FZO5" s="33"/>
      <c r="FZP5" s="33"/>
      <c r="FZQ5" s="33"/>
      <c r="FZR5" s="33"/>
      <c r="FZS5" s="33"/>
      <c r="FZT5" s="33"/>
      <c r="FZU5" s="33"/>
      <c r="FZV5" s="33"/>
      <c r="FZW5" s="33"/>
      <c r="FZX5" s="33"/>
      <c r="FZY5" s="33"/>
      <c r="FZZ5" s="33"/>
      <c r="GAA5" s="33"/>
      <c r="GAB5" s="33"/>
      <c r="GAC5" s="33"/>
      <c r="GAD5" s="33"/>
      <c r="GAE5" s="33"/>
      <c r="GAF5" s="33"/>
      <c r="GAG5" s="33"/>
      <c r="GAH5" s="33"/>
      <c r="GAI5" s="33"/>
      <c r="GAJ5" s="33"/>
      <c r="GAK5" s="33"/>
      <c r="GAL5" s="33"/>
      <c r="GAM5" s="33"/>
      <c r="GAN5" s="33"/>
      <c r="GAO5" s="33"/>
      <c r="GAP5" s="33"/>
      <c r="GAQ5" s="33"/>
      <c r="GAR5" s="33"/>
      <c r="GAS5" s="33"/>
      <c r="GAT5" s="33"/>
      <c r="GAU5" s="33"/>
      <c r="GAV5" s="33"/>
      <c r="GAW5" s="33"/>
      <c r="GAX5" s="33"/>
      <c r="GAY5" s="33"/>
      <c r="GAZ5" s="33"/>
      <c r="GBA5" s="33"/>
      <c r="GBB5" s="33"/>
      <c r="GBC5" s="33"/>
      <c r="GBD5" s="33"/>
      <c r="GBE5" s="33"/>
      <c r="GBF5" s="33"/>
      <c r="GBG5" s="33"/>
      <c r="GBH5" s="33"/>
      <c r="GBI5" s="33"/>
      <c r="GBJ5" s="33"/>
      <c r="GBK5" s="33"/>
      <c r="GBL5" s="33"/>
      <c r="GBM5" s="33"/>
      <c r="GBN5" s="33"/>
      <c r="GBO5" s="33"/>
      <c r="GBP5" s="33"/>
      <c r="GBQ5" s="33"/>
      <c r="GBR5" s="33"/>
      <c r="GBS5" s="33"/>
      <c r="GBT5" s="33"/>
      <c r="GBU5" s="33"/>
      <c r="GBV5" s="33"/>
      <c r="GBW5" s="33"/>
      <c r="GBX5" s="33"/>
      <c r="GBY5" s="33"/>
      <c r="GBZ5" s="33"/>
      <c r="GCA5" s="33"/>
      <c r="GCB5" s="33"/>
      <c r="GCC5" s="33"/>
      <c r="GCD5" s="33"/>
      <c r="GCE5" s="33"/>
      <c r="GCF5" s="33"/>
      <c r="GCG5" s="33"/>
      <c r="GCH5" s="33"/>
      <c r="GCI5" s="33"/>
      <c r="GCJ5" s="33"/>
      <c r="GCK5" s="33"/>
      <c r="GCL5" s="33"/>
      <c r="GCM5" s="33"/>
      <c r="GCN5" s="33"/>
      <c r="GCO5" s="33"/>
      <c r="GCP5" s="33"/>
      <c r="GCQ5" s="33"/>
      <c r="GCR5" s="33"/>
      <c r="GCS5" s="33"/>
      <c r="GCT5" s="33"/>
      <c r="GCU5" s="33"/>
      <c r="GCV5" s="33"/>
      <c r="GCW5" s="33"/>
      <c r="GCX5" s="33"/>
      <c r="GCY5" s="33"/>
      <c r="GCZ5" s="33"/>
      <c r="GDA5" s="33"/>
      <c r="GDB5" s="33"/>
      <c r="GDC5" s="33"/>
      <c r="GDD5" s="33"/>
      <c r="GDE5" s="33"/>
      <c r="GDF5" s="33"/>
      <c r="GDG5" s="33"/>
      <c r="GDH5" s="33"/>
      <c r="GDI5" s="33"/>
      <c r="GDJ5" s="33"/>
      <c r="GDK5" s="33"/>
      <c r="GDL5" s="33"/>
      <c r="GDM5" s="33"/>
      <c r="GDN5" s="33"/>
      <c r="GDO5" s="33"/>
      <c r="GDP5" s="33"/>
      <c r="GDQ5" s="33"/>
      <c r="GDR5" s="33"/>
      <c r="GDS5" s="33"/>
      <c r="GDT5" s="33"/>
      <c r="GDU5" s="33"/>
      <c r="GDV5" s="33"/>
      <c r="GDW5" s="33"/>
      <c r="GDX5" s="33"/>
      <c r="GDY5" s="33"/>
      <c r="GDZ5" s="33"/>
      <c r="GEA5" s="33"/>
      <c r="GEB5" s="33"/>
      <c r="GEC5" s="33"/>
      <c r="GED5" s="33"/>
      <c r="GEE5" s="33"/>
      <c r="GEF5" s="33"/>
      <c r="GEG5" s="33"/>
      <c r="GEH5" s="33"/>
      <c r="GEI5" s="33"/>
      <c r="GEJ5" s="33"/>
      <c r="GEK5" s="33"/>
      <c r="GEL5" s="33"/>
      <c r="GEM5" s="33"/>
      <c r="GEN5" s="33"/>
      <c r="GEO5" s="33"/>
      <c r="GEP5" s="33"/>
      <c r="GEQ5" s="33"/>
      <c r="GER5" s="33"/>
      <c r="GES5" s="33"/>
      <c r="GET5" s="33"/>
      <c r="GEU5" s="33"/>
      <c r="GEV5" s="33"/>
      <c r="GEW5" s="33"/>
      <c r="GEX5" s="33"/>
      <c r="GEY5" s="33"/>
      <c r="GEZ5" s="33"/>
      <c r="GFA5" s="33"/>
      <c r="GFB5" s="33"/>
      <c r="GFC5" s="33"/>
      <c r="GFD5" s="33"/>
      <c r="GFE5" s="33"/>
      <c r="GFF5" s="33"/>
      <c r="GFG5" s="33"/>
      <c r="GFH5" s="33"/>
      <c r="GFI5" s="33"/>
      <c r="GFJ5" s="33"/>
      <c r="GFK5" s="33"/>
      <c r="GFL5" s="33"/>
      <c r="GFM5" s="33"/>
      <c r="GFN5" s="33"/>
      <c r="GFO5" s="33"/>
      <c r="GFP5" s="33"/>
      <c r="GFQ5" s="33"/>
      <c r="GFR5" s="33"/>
      <c r="GFS5" s="33"/>
      <c r="GFT5" s="33"/>
      <c r="GFU5" s="33"/>
      <c r="GFV5" s="33"/>
      <c r="GFW5" s="33"/>
      <c r="GFX5" s="33"/>
      <c r="GFY5" s="33"/>
      <c r="GFZ5" s="33"/>
      <c r="GGA5" s="33"/>
      <c r="GGB5" s="33"/>
      <c r="GGC5" s="33"/>
      <c r="GGD5" s="33"/>
      <c r="GGE5" s="33"/>
      <c r="GGF5" s="33"/>
      <c r="GGG5" s="33"/>
      <c r="GGH5" s="33"/>
      <c r="GGI5" s="33"/>
      <c r="GGJ5" s="33"/>
      <c r="GGK5" s="33"/>
      <c r="GGL5" s="33"/>
      <c r="GGM5" s="33"/>
      <c r="GGN5" s="33"/>
      <c r="GGO5" s="33"/>
      <c r="GGP5" s="33"/>
      <c r="GGQ5" s="33"/>
      <c r="GGR5" s="33"/>
      <c r="GGS5" s="33"/>
      <c r="GGT5" s="33"/>
      <c r="GGU5" s="33"/>
      <c r="GGV5" s="33"/>
      <c r="GGW5" s="33"/>
      <c r="GGX5" s="33"/>
      <c r="GGY5" s="33"/>
      <c r="GGZ5" s="33"/>
      <c r="GHA5" s="33"/>
      <c r="GHB5" s="33"/>
      <c r="GHC5" s="33"/>
      <c r="GHD5" s="33"/>
      <c r="GHE5" s="33"/>
      <c r="GHF5" s="33"/>
      <c r="GHG5" s="33"/>
      <c r="GHH5" s="33"/>
      <c r="GHI5" s="33"/>
      <c r="GHJ5" s="33"/>
      <c r="GHK5" s="33"/>
      <c r="GHL5" s="33"/>
      <c r="GHM5" s="33"/>
      <c r="GHN5" s="33"/>
      <c r="GHO5" s="33"/>
      <c r="GHP5" s="33"/>
      <c r="GHQ5" s="33"/>
      <c r="GHR5" s="33"/>
      <c r="GHS5" s="33"/>
      <c r="GHT5" s="33"/>
      <c r="GHU5" s="33"/>
      <c r="GHV5" s="33"/>
      <c r="GHW5" s="33"/>
      <c r="GHX5" s="33"/>
      <c r="GHY5" s="33"/>
      <c r="GHZ5" s="33"/>
      <c r="GIA5" s="33"/>
      <c r="GIB5" s="33"/>
      <c r="GIC5" s="33"/>
      <c r="GID5" s="33"/>
      <c r="GIE5" s="33"/>
      <c r="GIF5" s="33"/>
      <c r="GIG5" s="33"/>
      <c r="GIH5" s="33"/>
      <c r="GII5" s="33"/>
      <c r="GIJ5" s="33"/>
      <c r="GIK5" s="33"/>
      <c r="GIL5" s="33"/>
      <c r="GIM5" s="33"/>
      <c r="GIN5" s="33"/>
      <c r="GIO5" s="33"/>
      <c r="GIP5" s="33"/>
      <c r="GIQ5" s="33"/>
      <c r="GIR5" s="33"/>
      <c r="GIS5" s="33"/>
      <c r="GIT5" s="33"/>
      <c r="GIU5" s="33"/>
      <c r="GIV5" s="33"/>
      <c r="GIW5" s="33"/>
      <c r="GIX5" s="33"/>
      <c r="GIY5" s="33"/>
      <c r="GIZ5" s="33"/>
      <c r="GJA5" s="33"/>
      <c r="GJB5" s="33"/>
      <c r="GJC5" s="33"/>
      <c r="GJD5" s="33"/>
      <c r="GJE5" s="33"/>
      <c r="GJF5" s="33"/>
      <c r="GJG5" s="33"/>
      <c r="GJH5" s="33"/>
      <c r="GJI5" s="33"/>
      <c r="GJJ5" s="33"/>
      <c r="GJK5" s="33"/>
      <c r="GJL5" s="33"/>
      <c r="GJM5" s="33"/>
      <c r="GJN5" s="33"/>
      <c r="GJO5" s="33"/>
      <c r="GJP5" s="33"/>
      <c r="GJQ5" s="33"/>
      <c r="GJR5" s="33"/>
      <c r="GJS5" s="33"/>
      <c r="GJT5" s="33"/>
      <c r="GJU5" s="33"/>
      <c r="GJV5" s="33"/>
      <c r="GJW5" s="33"/>
      <c r="GJX5" s="33"/>
      <c r="GJY5" s="33"/>
      <c r="GJZ5" s="33"/>
      <c r="GKA5" s="33"/>
      <c r="GKB5" s="33"/>
      <c r="GKC5" s="33"/>
      <c r="GKD5" s="33"/>
      <c r="GKE5" s="33"/>
      <c r="GKF5" s="33"/>
      <c r="GKG5" s="33"/>
      <c r="GKH5" s="33"/>
      <c r="GKI5" s="33"/>
      <c r="GKJ5" s="33"/>
      <c r="GKK5" s="33"/>
      <c r="GKL5" s="33"/>
      <c r="GKM5" s="33"/>
      <c r="GKN5" s="33"/>
      <c r="GKO5" s="33"/>
      <c r="GKP5" s="33"/>
      <c r="GKQ5" s="33"/>
      <c r="GKR5" s="33"/>
      <c r="GKS5" s="33"/>
      <c r="GKT5" s="33"/>
      <c r="GKU5" s="33"/>
      <c r="GKV5" s="33"/>
      <c r="GKW5" s="33"/>
      <c r="GKX5" s="33"/>
      <c r="GKY5" s="33"/>
      <c r="GKZ5" s="33"/>
      <c r="GLA5" s="33"/>
      <c r="GLB5" s="33"/>
      <c r="GLC5" s="33"/>
      <c r="GLD5" s="33"/>
      <c r="GLE5" s="33"/>
      <c r="GLF5" s="33"/>
      <c r="GLG5" s="33"/>
      <c r="GLH5" s="33"/>
      <c r="GLI5" s="33"/>
      <c r="GLJ5" s="33"/>
      <c r="GLK5" s="33"/>
      <c r="GLL5" s="33"/>
      <c r="GLM5" s="33"/>
      <c r="GLN5" s="33"/>
      <c r="GLO5" s="33"/>
      <c r="GLP5" s="33"/>
      <c r="GLQ5" s="33"/>
      <c r="GLR5" s="33"/>
      <c r="GLS5" s="33"/>
      <c r="GLT5" s="33"/>
      <c r="GLU5" s="33"/>
      <c r="GLV5" s="33"/>
      <c r="GLW5" s="33"/>
      <c r="GLX5" s="33"/>
      <c r="GLY5" s="33"/>
      <c r="GLZ5" s="33"/>
      <c r="GMA5" s="33"/>
      <c r="GMB5" s="33"/>
      <c r="GMC5" s="33"/>
      <c r="GMD5" s="33"/>
      <c r="GME5" s="33"/>
      <c r="GMF5" s="33"/>
      <c r="GMG5" s="33"/>
      <c r="GMH5" s="33"/>
      <c r="GMI5" s="33"/>
      <c r="GMJ5" s="33"/>
      <c r="GMK5" s="33"/>
      <c r="GML5" s="33"/>
      <c r="GMM5" s="33"/>
      <c r="GMN5" s="33"/>
      <c r="GMO5" s="33"/>
      <c r="GMP5" s="33"/>
      <c r="GMQ5" s="33"/>
      <c r="GMR5" s="33"/>
      <c r="GMS5" s="33"/>
      <c r="GMT5" s="33"/>
      <c r="GMU5" s="33"/>
      <c r="GMV5" s="33"/>
      <c r="GMW5" s="33"/>
      <c r="GMX5" s="33"/>
      <c r="GMY5" s="33"/>
      <c r="GMZ5" s="33"/>
      <c r="GNA5" s="33"/>
      <c r="GNB5" s="33"/>
      <c r="GNC5" s="33"/>
      <c r="GND5" s="33"/>
      <c r="GNE5" s="33"/>
      <c r="GNF5" s="33"/>
      <c r="GNG5" s="33"/>
      <c r="GNH5" s="33"/>
      <c r="GNI5" s="33"/>
      <c r="GNJ5" s="33"/>
      <c r="GNK5" s="33"/>
      <c r="GNL5" s="33"/>
      <c r="GNM5" s="33"/>
      <c r="GNN5" s="33"/>
      <c r="GNO5" s="33"/>
      <c r="GNP5" s="33"/>
      <c r="GNQ5" s="33"/>
      <c r="GNR5" s="33"/>
      <c r="GNS5" s="33"/>
      <c r="GNT5" s="33"/>
      <c r="GNU5" s="33"/>
      <c r="GNV5" s="33"/>
      <c r="GNW5" s="33"/>
      <c r="GNX5" s="33"/>
      <c r="GNY5" s="33"/>
      <c r="GNZ5" s="33"/>
      <c r="GOA5" s="33"/>
      <c r="GOB5" s="33"/>
      <c r="GOC5" s="33"/>
      <c r="GOD5" s="33"/>
      <c r="GOE5" s="33"/>
      <c r="GOF5" s="33"/>
      <c r="GOG5" s="33"/>
      <c r="GOH5" s="33"/>
      <c r="GOI5" s="33"/>
      <c r="GOJ5" s="33"/>
      <c r="GOK5" s="33"/>
      <c r="GOL5" s="33"/>
      <c r="GOM5" s="33"/>
      <c r="GON5" s="33"/>
      <c r="GOO5" s="33"/>
      <c r="GOP5" s="33"/>
      <c r="GOQ5" s="33"/>
      <c r="GOR5" s="33"/>
      <c r="GOS5" s="33"/>
      <c r="GOT5" s="33"/>
      <c r="GOU5" s="33"/>
      <c r="GOV5" s="33"/>
      <c r="GOW5" s="33"/>
      <c r="GOX5" s="33"/>
      <c r="GOY5" s="33"/>
      <c r="GOZ5" s="33"/>
      <c r="GPA5" s="33"/>
      <c r="GPB5" s="33"/>
      <c r="GPC5" s="33"/>
      <c r="GPD5" s="33"/>
      <c r="GPE5" s="33"/>
      <c r="GPF5" s="33"/>
      <c r="GPG5" s="33"/>
      <c r="GPH5" s="33"/>
      <c r="GPI5" s="33"/>
      <c r="GPJ5" s="33"/>
      <c r="GPK5" s="33"/>
      <c r="GPL5" s="33"/>
      <c r="GPM5" s="33"/>
      <c r="GPN5" s="33"/>
      <c r="GPO5" s="33"/>
      <c r="GPP5" s="33"/>
      <c r="GPQ5" s="33"/>
      <c r="GPR5" s="33"/>
      <c r="GPS5" s="33"/>
      <c r="GPT5" s="33"/>
      <c r="GPU5" s="33"/>
      <c r="GPV5" s="33"/>
      <c r="GPW5" s="33"/>
      <c r="GPX5" s="33"/>
      <c r="GPY5" s="33"/>
      <c r="GPZ5" s="33"/>
      <c r="GQA5" s="33"/>
      <c r="GQB5" s="33"/>
      <c r="GQC5" s="33"/>
      <c r="GQD5" s="33"/>
      <c r="GQE5" s="33"/>
      <c r="GQF5" s="33"/>
      <c r="GQG5" s="33"/>
      <c r="GQH5" s="33"/>
      <c r="GQI5" s="33"/>
      <c r="GQJ5" s="33"/>
      <c r="GQK5" s="33"/>
      <c r="GQL5" s="33"/>
      <c r="GQM5" s="33"/>
      <c r="GQN5" s="33"/>
      <c r="GQO5" s="33"/>
      <c r="GQP5" s="33"/>
      <c r="GQQ5" s="33"/>
      <c r="GQR5" s="33"/>
      <c r="GQS5" s="33"/>
      <c r="GQT5" s="33"/>
      <c r="GQU5" s="33"/>
      <c r="GQV5" s="33"/>
      <c r="GQW5" s="33"/>
      <c r="GQX5" s="33"/>
      <c r="GQY5" s="33"/>
      <c r="GQZ5" s="33"/>
      <c r="GRA5" s="33"/>
      <c r="GRB5" s="33"/>
      <c r="GRC5" s="33"/>
      <c r="GRD5" s="33"/>
      <c r="GRE5" s="33"/>
      <c r="GRF5" s="33"/>
      <c r="GRG5" s="33"/>
      <c r="GRH5" s="33"/>
      <c r="GRI5" s="33"/>
      <c r="GRJ5" s="33"/>
      <c r="GRK5" s="33"/>
      <c r="GRL5" s="33"/>
      <c r="GRM5" s="33"/>
      <c r="GRN5" s="33"/>
      <c r="GRO5" s="33"/>
      <c r="GRP5" s="33"/>
      <c r="GRQ5" s="33"/>
      <c r="GRR5" s="33"/>
      <c r="GRS5" s="33"/>
      <c r="GRT5" s="33"/>
      <c r="GRU5" s="33"/>
      <c r="GRV5" s="33"/>
      <c r="GRW5" s="33"/>
      <c r="GRX5" s="33"/>
      <c r="GRY5" s="33"/>
      <c r="GRZ5" s="33"/>
      <c r="GSA5" s="33"/>
      <c r="GSB5" s="33"/>
      <c r="GSC5" s="33"/>
      <c r="GSD5" s="33"/>
      <c r="GSE5" s="33"/>
      <c r="GSF5" s="33"/>
      <c r="GSG5" s="33"/>
      <c r="GSH5" s="33"/>
      <c r="GSI5" s="33"/>
      <c r="GSJ5" s="33"/>
      <c r="GSK5" s="33"/>
      <c r="GSL5" s="33"/>
      <c r="GSM5" s="33"/>
      <c r="GSN5" s="33"/>
      <c r="GSO5" s="33"/>
      <c r="GSP5" s="33"/>
      <c r="GSQ5" s="33"/>
      <c r="GSR5" s="33"/>
      <c r="GSS5" s="33"/>
      <c r="GST5" s="33"/>
      <c r="GSU5" s="33"/>
      <c r="GSV5" s="33"/>
      <c r="GSW5" s="33"/>
      <c r="GSX5" s="33"/>
      <c r="GSY5" s="33"/>
      <c r="GSZ5" s="33"/>
      <c r="GTA5" s="33"/>
      <c r="GTB5" s="33"/>
      <c r="GTC5" s="33"/>
      <c r="GTD5" s="33"/>
      <c r="GTE5" s="33"/>
      <c r="GTF5" s="33"/>
      <c r="GTG5" s="33"/>
      <c r="GTH5" s="33"/>
      <c r="GTI5" s="33"/>
      <c r="GTJ5" s="33"/>
      <c r="GTK5" s="33"/>
      <c r="GTL5" s="33"/>
      <c r="GTM5" s="33"/>
      <c r="GTN5" s="33"/>
      <c r="GTO5" s="33"/>
      <c r="GTP5" s="33"/>
      <c r="GTQ5" s="33"/>
      <c r="GTR5" s="33"/>
      <c r="GTS5" s="33"/>
      <c r="GTT5" s="33"/>
      <c r="GTU5" s="33"/>
      <c r="GTV5" s="33"/>
      <c r="GTW5" s="33"/>
      <c r="GTX5" s="33"/>
      <c r="GTY5" s="33"/>
      <c r="GTZ5" s="33"/>
      <c r="GUA5" s="33"/>
      <c r="GUB5" s="33"/>
      <c r="GUC5" s="33"/>
      <c r="GUD5" s="33"/>
      <c r="GUE5" s="33"/>
      <c r="GUF5" s="33"/>
      <c r="GUG5" s="33"/>
      <c r="GUH5" s="33"/>
      <c r="GUI5" s="33"/>
      <c r="GUJ5" s="33"/>
      <c r="GUK5" s="33"/>
      <c r="GUL5" s="33"/>
      <c r="GUM5" s="33"/>
      <c r="GUN5" s="33"/>
      <c r="GUO5" s="33"/>
      <c r="GUP5" s="33"/>
      <c r="GUQ5" s="33"/>
      <c r="GUR5" s="33"/>
      <c r="GUS5" s="33"/>
      <c r="GUT5" s="33"/>
      <c r="GUU5" s="33"/>
      <c r="GUV5" s="33"/>
      <c r="GUW5" s="33"/>
      <c r="GUX5" s="33"/>
      <c r="GUY5" s="33"/>
      <c r="GUZ5" s="33"/>
      <c r="GVA5" s="33"/>
      <c r="GVB5" s="33"/>
      <c r="GVC5" s="33"/>
      <c r="GVD5" s="33"/>
      <c r="GVE5" s="33"/>
      <c r="GVF5" s="33"/>
      <c r="GVG5" s="33"/>
      <c r="GVH5" s="33"/>
      <c r="GVI5" s="33"/>
      <c r="GVJ5" s="33"/>
      <c r="GVK5" s="33"/>
      <c r="GVL5" s="33"/>
      <c r="GVM5" s="33"/>
      <c r="GVN5" s="33"/>
      <c r="GVO5" s="33"/>
      <c r="GVP5" s="33"/>
      <c r="GVQ5" s="33"/>
      <c r="GVR5" s="33"/>
      <c r="GVS5" s="33"/>
      <c r="GVT5" s="33"/>
      <c r="GVU5" s="33"/>
      <c r="GVV5" s="33"/>
      <c r="GVW5" s="33"/>
      <c r="GVX5" s="33"/>
      <c r="GVY5" s="33"/>
      <c r="GVZ5" s="33"/>
      <c r="GWA5" s="33"/>
      <c r="GWB5" s="33"/>
      <c r="GWC5" s="33"/>
      <c r="GWD5" s="33"/>
      <c r="GWE5" s="33"/>
      <c r="GWF5" s="33"/>
      <c r="GWG5" s="33"/>
      <c r="GWH5" s="33"/>
      <c r="GWI5" s="33"/>
      <c r="GWJ5" s="33"/>
      <c r="GWK5" s="33"/>
      <c r="GWL5" s="33"/>
      <c r="GWM5" s="33"/>
      <c r="GWN5" s="33"/>
      <c r="GWO5" s="33"/>
      <c r="GWP5" s="33"/>
      <c r="GWQ5" s="33"/>
      <c r="GWR5" s="33"/>
      <c r="GWS5" s="33"/>
      <c r="GWT5" s="33"/>
      <c r="GWU5" s="33"/>
      <c r="GWV5" s="33"/>
      <c r="GWW5" s="33"/>
      <c r="GWX5" s="33"/>
      <c r="GWY5" s="33"/>
      <c r="GWZ5" s="33"/>
      <c r="GXA5" s="33"/>
      <c r="GXB5" s="33"/>
      <c r="GXC5" s="33"/>
      <c r="GXD5" s="33"/>
      <c r="GXE5" s="33"/>
      <c r="GXF5" s="33"/>
      <c r="GXG5" s="33"/>
      <c r="GXH5" s="33"/>
      <c r="GXI5" s="33"/>
      <c r="GXJ5" s="33"/>
      <c r="GXK5" s="33"/>
      <c r="GXL5" s="33"/>
      <c r="GXM5" s="33"/>
      <c r="GXN5" s="33"/>
      <c r="GXO5" s="33"/>
      <c r="GXP5" s="33"/>
      <c r="GXQ5" s="33"/>
      <c r="GXR5" s="33"/>
      <c r="GXS5" s="33"/>
      <c r="GXT5" s="33"/>
      <c r="GXU5" s="33"/>
      <c r="GXV5" s="33"/>
      <c r="GXW5" s="33"/>
      <c r="GXX5" s="33"/>
      <c r="GXY5" s="33"/>
      <c r="GXZ5" s="33"/>
      <c r="GYA5" s="33"/>
      <c r="GYB5" s="33"/>
      <c r="GYC5" s="33"/>
      <c r="GYD5" s="33"/>
      <c r="GYE5" s="33"/>
      <c r="GYF5" s="33"/>
      <c r="GYG5" s="33"/>
      <c r="GYH5" s="33"/>
      <c r="GYI5" s="33"/>
      <c r="GYJ5" s="33"/>
      <c r="GYK5" s="33"/>
      <c r="GYL5" s="33"/>
      <c r="GYM5" s="33"/>
      <c r="GYN5" s="33"/>
      <c r="GYO5" s="33"/>
      <c r="GYP5" s="33"/>
      <c r="GYQ5" s="33"/>
      <c r="GYR5" s="33"/>
      <c r="GYS5" s="33"/>
      <c r="GYT5" s="33"/>
      <c r="GYU5" s="33"/>
      <c r="GYV5" s="33"/>
      <c r="GYW5" s="33"/>
      <c r="GYX5" s="33"/>
      <c r="GYY5" s="33"/>
      <c r="GYZ5" s="33"/>
      <c r="GZA5" s="33"/>
      <c r="GZB5" s="33"/>
      <c r="GZC5" s="33"/>
      <c r="GZD5" s="33"/>
      <c r="GZE5" s="33"/>
      <c r="GZF5" s="33"/>
      <c r="GZG5" s="33"/>
      <c r="GZH5" s="33"/>
      <c r="GZI5" s="33"/>
      <c r="GZJ5" s="33"/>
      <c r="GZK5" s="33"/>
      <c r="GZL5" s="33"/>
      <c r="GZM5" s="33"/>
      <c r="GZN5" s="33"/>
      <c r="GZO5" s="33"/>
      <c r="GZP5" s="33"/>
      <c r="GZQ5" s="33"/>
      <c r="GZR5" s="33"/>
      <c r="GZS5" s="33"/>
      <c r="GZT5" s="33"/>
      <c r="GZU5" s="33"/>
      <c r="GZV5" s="33"/>
      <c r="GZW5" s="33"/>
      <c r="GZX5" s="33"/>
      <c r="GZY5" s="33"/>
      <c r="GZZ5" s="33"/>
      <c r="HAA5" s="33"/>
      <c r="HAB5" s="33"/>
      <c r="HAC5" s="33"/>
      <c r="HAD5" s="33"/>
      <c r="HAE5" s="33"/>
      <c r="HAF5" s="33"/>
      <c r="HAG5" s="33"/>
      <c r="HAH5" s="33"/>
      <c r="HAI5" s="33"/>
      <c r="HAJ5" s="33"/>
      <c r="HAK5" s="33"/>
      <c r="HAL5" s="33"/>
      <c r="HAM5" s="33"/>
      <c r="HAN5" s="33"/>
      <c r="HAO5" s="33"/>
      <c r="HAP5" s="33"/>
      <c r="HAQ5" s="33"/>
      <c r="HAR5" s="33"/>
      <c r="HAS5" s="33"/>
      <c r="HAT5" s="33"/>
      <c r="HAU5" s="33"/>
      <c r="HAV5" s="33"/>
      <c r="HAW5" s="33"/>
      <c r="HAX5" s="33"/>
      <c r="HAY5" s="33"/>
      <c r="HAZ5" s="33"/>
      <c r="HBA5" s="33"/>
      <c r="HBB5" s="33"/>
      <c r="HBC5" s="33"/>
      <c r="HBD5" s="33"/>
      <c r="HBE5" s="33"/>
      <c r="HBF5" s="33"/>
      <c r="HBG5" s="33"/>
      <c r="HBH5" s="33"/>
      <c r="HBI5" s="33"/>
      <c r="HBJ5" s="33"/>
      <c r="HBK5" s="33"/>
      <c r="HBL5" s="33"/>
      <c r="HBM5" s="33"/>
      <c r="HBN5" s="33"/>
      <c r="HBO5" s="33"/>
      <c r="HBP5" s="33"/>
      <c r="HBQ5" s="33"/>
      <c r="HBR5" s="33"/>
      <c r="HBS5" s="33"/>
      <c r="HBT5" s="33"/>
      <c r="HBU5" s="33"/>
      <c r="HBV5" s="33"/>
      <c r="HBW5" s="33"/>
      <c r="HBX5" s="33"/>
      <c r="HBY5" s="33"/>
      <c r="HBZ5" s="33"/>
      <c r="HCA5" s="33"/>
      <c r="HCB5" s="33"/>
      <c r="HCC5" s="33"/>
      <c r="HCD5" s="33"/>
      <c r="HCE5" s="33"/>
      <c r="HCF5" s="33"/>
      <c r="HCG5" s="33"/>
      <c r="HCH5" s="33"/>
      <c r="HCI5" s="33"/>
      <c r="HCJ5" s="33"/>
      <c r="HCK5" s="33"/>
      <c r="HCL5" s="33"/>
      <c r="HCM5" s="33"/>
      <c r="HCN5" s="33"/>
      <c r="HCO5" s="33"/>
      <c r="HCP5" s="33"/>
      <c r="HCQ5" s="33"/>
      <c r="HCR5" s="33"/>
      <c r="HCS5" s="33"/>
      <c r="HCT5" s="33"/>
      <c r="HCU5" s="33"/>
      <c r="HCV5" s="33"/>
      <c r="HCW5" s="33"/>
      <c r="HCX5" s="33"/>
      <c r="HCY5" s="33"/>
      <c r="HCZ5" s="33"/>
      <c r="HDA5" s="33"/>
      <c r="HDB5" s="33"/>
      <c r="HDC5" s="33"/>
      <c r="HDD5" s="33"/>
      <c r="HDE5" s="33"/>
      <c r="HDF5" s="33"/>
      <c r="HDG5" s="33"/>
      <c r="HDH5" s="33"/>
      <c r="HDI5" s="33"/>
      <c r="HDJ5" s="33"/>
      <c r="HDK5" s="33"/>
      <c r="HDL5" s="33"/>
      <c r="HDM5" s="33"/>
      <c r="HDN5" s="33"/>
      <c r="HDO5" s="33"/>
      <c r="HDP5" s="33"/>
      <c r="HDQ5" s="33"/>
      <c r="HDR5" s="33"/>
      <c r="HDS5" s="33"/>
      <c r="HDT5" s="33"/>
      <c r="HDU5" s="33"/>
      <c r="HDV5" s="33"/>
      <c r="HDW5" s="33"/>
      <c r="HDX5" s="33"/>
      <c r="HDY5" s="33"/>
      <c r="HDZ5" s="33"/>
      <c r="HEA5" s="33"/>
      <c r="HEB5" s="33"/>
      <c r="HEC5" s="33"/>
      <c r="HED5" s="33"/>
      <c r="HEE5" s="33"/>
      <c r="HEF5" s="33"/>
      <c r="HEG5" s="33"/>
      <c r="HEH5" s="33"/>
      <c r="HEI5" s="33"/>
      <c r="HEJ5" s="33"/>
      <c r="HEK5" s="33"/>
      <c r="HEL5" s="33"/>
      <c r="HEM5" s="33"/>
      <c r="HEN5" s="33"/>
      <c r="HEO5" s="33"/>
      <c r="HEP5" s="33"/>
      <c r="HEQ5" s="33"/>
      <c r="HER5" s="33"/>
      <c r="HES5" s="33"/>
      <c r="HET5" s="33"/>
      <c r="HEU5" s="33"/>
      <c r="HEV5" s="33"/>
      <c r="HEW5" s="33"/>
      <c r="HEX5" s="33"/>
      <c r="HEY5" s="33"/>
      <c r="HEZ5" s="33"/>
      <c r="HFA5" s="33"/>
      <c r="HFB5" s="33"/>
      <c r="HFC5" s="33"/>
      <c r="HFD5" s="33"/>
      <c r="HFE5" s="33"/>
      <c r="HFF5" s="33"/>
      <c r="HFG5" s="33"/>
      <c r="HFH5" s="33"/>
      <c r="HFI5" s="33"/>
      <c r="HFJ5" s="33"/>
      <c r="HFK5" s="33"/>
      <c r="HFL5" s="33"/>
      <c r="HFM5" s="33"/>
      <c r="HFN5" s="33"/>
      <c r="HFO5" s="33"/>
      <c r="HFP5" s="33"/>
      <c r="HFQ5" s="33"/>
      <c r="HFR5" s="33"/>
      <c r="HFS5" s="33"/>
      <c r="HFT5" s="33"/>
      <c r="HFU5" s="33"/>
      <c r="HFV5" s="33"/>
      <c r="HFW5" s="33"/>
      <c r="HFX5" s="33"/>
      <c r="HFY5" s="33"/>
      <c r="HFZ5" s="33"/>
      <c r="HGA5" s="33"/>
      <c r="HGB5" s="33"/>
      <c r="HGC5" s="33"/>
      <c r="HGD5" s="33"/>
      <c r="HGE5" s="33"/>
      <c r="HGF5" s="33"/>
      <c r="HGG5" s="33"/>
      <c r="HGH5" s="33"/>
      <c r="HGI5" s="33"/>
      <c r="HGJ5" s="33"/>
      <c r="HGK5" s="33"/>
      <c r="HGL5" s="33"/>
      <c r="HGM5" s="33"/>
      <c r="HGN5" s="33"/>
      <c r="HGO5" s="33"/>
      <c r="HGP5" s="33"/>
      <c r="HGQ5" s="33"/>
      <c r="HGR5" s="33"/>
      <c r="HGS5" s="33"/>
      <c r="HGT5" s="33"/>
      <c r="HGU5" s="33"/>
      <c r="HGV5" s="33"/>
      <c r="HGW5" s="33"/>
      <c r="HGX5" s="33"/>
      <c r="HGY5" s="33"/>
      <c r="HGZ5" s="33"/>
      <c r="HHA5" s="33"/>
      <c r="HHB5" s="33"/>
      <c r="HHC5" s="33"/>
      <c r="HHD5" s="33"/>
      <c r="HHE5" s="33"/>
      <c r="HHF5" s="33"/>
      <c r="HHG5" s="33"/>
      <c r="HHH5" s="33"/>
      <c r="HHI5" s="33"/>
      <c r="HHJ5" s="33"/>
      <c r="HHK5" s="33"/>
      <c r="HHL5" s="33"/>
      <c r="HHM5" s="33"/>
      <c r="HHN5" s="33"/>
      <c r="HHO5" s="33"/>
      <c r="HHP5" s="33"/>
      <c r="HHQ5" s="33"/>
      <c r="HHR5" s="33"/>
      <c r="HHS5" s="33"/>
      <c r="HHT5" s="33"/>
      <c r="HHU5" s="33"/>
      <c r="HHV5" s="33"/>
      <c r="HHW5" s="33"/>
      <c r="HHX5" s="33"/>
      <c r="HHY5" s="33"/>
      <c r="HHZ5" s="33"/>
      <c r="HIA5" s="33"/>
      <c r="HIB5" s="33"/>
      <c r="HIC5" s="33"/>
      <c r="HID5" s="33"/>
      <c r="HIE5" s="33"/>
      <c r="HIF5" s="33"/>
      <c r="HIG5" s="33"/>
      <c r="HIH5" s="33"/>
      <c r="HII5" s="33"/>
      <c r="HIJ5" s="33"/>
      <c r="HIK5" s="33"/>
      <c r="HIL5" s="33"/>
      <c r="HIM5" s="33"/>
      <c r="HIN5" s="33"/>
      <c r="HIO5" s="33"/>
      <c r="HIP5" s="33"/>
      <c r="HIQ5" s="33"/>
      <c r="HIR5" s="33"/>
      <c r="HIS5" s="33"/>
      <c r="HIT5" s="33"/>
      <c r="HIU5" s="33"/>
      <c r="HIV5" s="33"/>
      <c r="HIW5" s="33"/>
      <c r="HIX5" s="33"/>
      <c r="HIY5" s="33"/>
      <c r="HIZ5" s="33"/>
      <c r="HJA5" s="33"/>
      <c r="HJB5" s="33"/>
      <c r="HJC5" s="33"/>
      <c r="HJD5" s="33"/>
      <c r="HJE5" s="33"/>
      <c r="HJF5" s="33"/>
      <c r="HJG5" s="33"/>
      <c r="HJH5" s="33"/>
      <c r="HJI5" s="33"/>
      <c r="HJJ5" s="33"/>
      <c r="HJK5" s="33"/>
      <c r="HJL5" s="33"/>
      <c r="HJM5" s="33"/>
      <c r="HJN5" s="33"/>
      <c r="HJO5" s="33"/>
      <c r="HJP5" s="33"/>
      <c r="HJQ5" s="33"/>
      <c r="HJR5" s="33"/>
      <c r="HJS5" s="33"/>
      <c r="HJT5" s="33"/>
      <c r="HJU5" s="33"/>
      <c r="HJV5" s="33"/>
      <c r="HJW5" s="33"/>
      <c r="HJX5" s="33"/>
      <c r="HJY5" s="33"/>
      <c r="HJZ5" s="33"/>
      <c r="HKA5" s="33"/>
      <c r="HKB5" s="33"/>
      <c r="HKC5" s="33"/>
      <c r="HKD5" s="33"/>
      <c r="HKE5" s="33"/>
      <c r="HKF5" s="33"/>
      <c r="HKG5" s="33"/>
      <c r="HKH5" s="33"/>
      <c r="HKI5" s="33"/>
      <c r="HKJ5" s="33"/>
      <c r="HKK5" s="33"/>
      <c r="HKL5" s="33"/>
      <c r="HKM5" s="33"/>
      <c r="HKN5" s="33"/>
      <c r="HKO5" s="33"/>
      <c r="HKP5" s="33"/>
      <c r="HKQ5" s="33"/>
      <c r="HKR5" s="33"/>
      <c r="HKS5" s="33"/>
      <c r="HKT5" s="33"/>
      <c r="HKU5" s="33"/>
      <c r="HKV5" s="33"/>
      <c r="HKW5" s="33"/>
      <c r="HKX5" s="33"/>
      <c r="HKY5" s="33"/>
      <c r="HKZ5" s="33"/>
      <c r="HLA5" s="33"/>
      <c r="HLB5" s="33"/>
      <c r="HLC5" s="33"/>
      <c r="HLD5" s="33"/>
      <c r="HLE5" s="33"/>
      <c r="HLF5" s="33"/>
      <c r="HLG5" s="33"/>
      <c r="HLH5" s="33"/>
      <c r="HLI5" s="33"/>
      <c r="HLJ5" s="33"/>
      <c r="HLK5" s="33"/>
      <c r="HLL5" s="33"/>
      <c r="HLM5" s="33"/>
      <c r="HLN5" s="33"/>
      <c r="HLO5" s="33"/>
      <c r="HLP5" s="33"/>
      <c r="HLQ5" s="33"/>
      <c r="HLR5" s="33"/>
      <c r="HLS5" s="33"/>
      <c r="HLT5" s="33"/>
      <c r="HLU5" s="33"/>
      <c r="HLV5" s="33"/>
      <c r="HLW5" s="33"/>
      <c r="HLX5" s="33"/>
      <c r="HLY5" s="33"/>
      <c r="HLZ5" s="33"/>
      <c r="HMA5" s="33"/>
      <c r="HMB5" s="33"/>
      <c r="HMC5" s="33"/>
      <c r="HMD5" s="33"/>
      <c r="HME5" s="33"/>
      <c r="HMF5" s="33"/>
      <c r="HMG5" s="33"/>
      <c r="HMH5" s="33"/>
      <c r="HMI5" s="33"/>
      <c r="HMJ5" s="33"/>
      <c r="HMK5" s="33"/>
      <c r="HML5" s="33"/>
      <c r="HMM5" s="33"/>
      <c r="HMN5" s="33"/>
      <c r="HMO5" s="33"/>
      <c r="HMP5" s="33"/>
      <c r="HMQ5" s="33"/>
      <c r="HMR5" s="33"/>
      <c r="HMS5" s="33"/>
      <c r="HMT5" s="33"/>
      <c r="HMU5" s="33"/>
      <c r="HMV5" s="33"/>
      <c r="HMW5" s="33"/>
      <c r="HMX5" s="33"/>
      <c r="HMY5" s="33"/>
      <c r="HMZ5" s="33"/>
      <c r="HNA5" s="33"/>
      <c r="HNB5" s="33"/>
      <c r="HNC5" s="33"/>
      <c r="HND5" s="33"/>
      <c r="HNE5" s="33"/>
      <c r="HNF5" s="33"/>
      <c r="HNG5" s="33"/>
      <c r="HNH5" s="33"/>
      <c r="HNI5" s="33"/>
      <c r="HNJ5" s="33"/>
      <c r="HNK5" s="33"/>
      <c r="HNL5" s="33"/>
      <c r="HNM5" s="33"/>
      <c r="HNN5" s="33"/>
      <c r="HNO5" s="33"/>
      <c r="HNP5" s="33"/>
      <c r="HNQ5" s="33"/>
      <c r="HNR5" s="33"/>
      <c r="HNS5" s="33"/>
      <c r="HNT5" s="33"/>
      <c r="HNU5" s="33"/>
      <c r="HNV5" s="33"/>
      <c r="HNW5" s="33"/>
      <c r="HNX5" s="33"/>
      <c r="HNY5" s="33"/>
      <c r="HNZ5" s="33"/>
      <c r="HOA5" s="33"/>
      <c r="HOB5" s="33"/>
      <c r="HOC5" s="33"/>
      <c r="HOD5" s="33"/>
      <c r="HOE5" s="33"/>
      <c r="HOF5" s="33"/>
      <c r="HOG5" s="33"/>
      <c r="HOH5" s="33"/>
      <c r="HOI5" s="33"/>
      <c r="HOJ5" s="33"/>
      <c r="HOK5" s="33"/>
      <c r="HOL5" s="33"/>
      <c r="HOM5" s="33"/>
      <c r="HON5" s="33"/>
      <c r="HOO5" s="33"/>
      <c r="HOP5" s="33"/>
      <c r="HOQ5" s="33"/>
      <c r="HOR5" s="33"/>
      <c r="HOS5" s="33"/>
      <c r="HOT5" s="33"/>
      <c r="HOU5" s="33"/>
      <c r="HOV5" s="33"/>
      <c r="HOW5" s="33"/>
      <c r="HOX5" s="33"/>
      <c r="HOY5" s="33"/>
      <c r="HOZ5" s="33"/>
      <c r="HPA5" s="33"/>
      <c r="HPB5" s="33"/>
      <c r="HPC5" s="33"/>
      <c r="HPD5" s="33"/>
      <c r="HPE5" s="33"/>
      <c r="HPF5" s="33"/>
      <c r="HPG5" s="33"/>
      <c r="HPH5" s="33"/>
      <c r="HPI5" s="33"/>
      <c r="HPJ5" s="33"/>
      <c r="HPK5" s="33"/>
      <c r="HPL5" s="33"/>
      <c r="HPM5" s="33"/>
      <c r="HPN5" s="33"/>
      <c r="HPO5" s="33"/>
      <c r="HPP5" s="33"/>
      <c r="HPQ5" s="33"/>
      <c r="HPR5" s="33"/>
      <c r="HPS5" s="33"/>
      <c r="HPT5" s="33"/>
      <c r="HPU5" s="33"/>
      <c r="HPV5" s="33"/>
      <c r="HPW5" s="33"/>
      <c r="HPX5" s="33"/>
      <c r="HPY5" s="33"/>
      <c r="HPZ5" s="33"/>
      <c r="HQA5" s="33"/>
      <c r="HQB5" s="33"/>
      <c r="HQC5" s="33"/>
      <c r="HQD5" s="33"/>
      <c r="HQE5" s="33"/>
      <c r="HQF5" s="33"/>
      <c r="HQG5" s="33"/>
      <c r="HQH5" s="33"/>
      <c r="HQI5" s="33"/>
      <c r="HQJ5" s="33"/>
      <c r="HQK5" s="33"/>
      <c r="HQL5" s="33"/>
      <c r="HQM5" s="33"/>
      <c r="HQN5" s="33"/>
      <c r="HQO5" s="33"/>
      <c r="HQP5" s="33"/>
      <c r="HQQ5" s="33"/>
      <c r="HQR5" s="33"/>
      <c r="HQS5" s="33"/>
      <c r="HQT5" s="33"/>
      <c r="HQU5" s="33"/>
      <c r="HQV5" s="33"/>
      <c r="HQW5" s="33"/>
      <c r="HQX5" s="33"/>
      <c r="HQY5" s="33"/>
      <c r="HQZ5" s="33"/>
      <c r="HRA5" s="33"/>
      <c r="HRB5" s="33"/>
      <c r="HRC5" s="33"/>
      <c r="HRD5" s="33"/>
      <c r="HRE5" s="33"/>
      <c r="HRF5" s="33"/>
      <c r="HRG5" s="33"/>
      <c r="HRH5" s="33"/>
      <c r="HRI5" s="33"/>
      <c r="HRJ5" s="33"/>
      <c r="HRK5" s="33"/>
      <c r="HRL5" s="33"/>
      <c r="HRM5" s="33"/>
      <c r="HRN5" s="33"/>
      <c r="HRO5" s="33"/>
      <c r="HRP5" s="33"/>
      <c r="HRQ5" s="33"/>
      <c r="HRR5" s="33"/>
      <c r="HRS5" s="33"/>
      <c r="HRT5" s="33"/>
      <c r="HRU5" s="33"/>
      <c r="HRV5" s="33"/>
      <c r="HRW5" s="33"/>
      <c r="HRX5" s="33"/>
      <c r="HRY5" s="33"/>
      <c r="HRZ5" s="33"/>
      <c r="HSA5" s="33"/>
      <c r="HSB5" s="33"/>
      <c r="HSC5" s="33"/>
      <c r="HSD5" s="33"/>
      <c r="HSE5" s="33"/>
      <c r="HSF5" s="33"/>
      <c r="HSG5" s="33"/>
      <c r="HSH5" s="33"/>
      <c r="HSI5" s="33"/>
      <c r="HSJ5" s="33"/>
      <c r="HSK5" s="33"/>
      <c r="HSL5" s="33"/>
      <c r="HSM5" s="33"/>
      <c r="HSN5" s="33"/>
      <c r="HSO5" s="33"/>
      <c r="HSP5" s="33"/>
      <c r="HSQ5" s="33"/>
      <c r="HSR5" s="33"/>
      <c r="HSS5" s="33"/>
      <c r="HST5" s="33"/>
      <c r="HSU5" s="33"/>
      <c r="HSV5" s="33"/>
      <c r="HSW5" s="33"/>
      <c r="HSX5" s="33"/>
      <c r="HSY5" s="33"/>
      <c r="HSZ5" s="33"/>
      <c r="HTA5" s="33"/>
      <c r="HTB5" s="33"/>
      <c r="HTC5" s="33"/>
      <c r="HTD5" s="33"/>
      <c r="HTE5" s="33"/>
      <c r="HTF5" s="33"/>
      <c r="HTG5" s="33"/>
      <c r="HTH5" s="33"/>
      <c r="HTI5" s="33"/>
      <c r="HTJ5" s="33"/>
      <c r="HTK5" s="33"/>
      <c r="HTL5" s="33"/>
      <c r="HTM5" s="33"/>
      <c r="HTN5" s="33"/>
      <c r="HTO5" s="33"/>
      <c r="HTP5" s="33"/>
      <c r="HTQ5" s="33"/>
      <c r="HTR5" s="33"/>
      <c r="HTS5" s="33"/>
      <c r="HTT5" s="33"/>
      <c r="HTU5" s="33"/>
      <c r="HTV5" s="33"/>
      <c r="HTW5" s="33"/>
      <c r="HTX5" s="33"/>
      <c r="HTY5" s="33"/>
      <c r="HTZ5" s="33"/>
      <c r="HUA5" s="33"/>
      <c r="HUB5" s="33"/>
      <c r="HUC5" s="33"/>
      <c r="HUD5" s="33"/>
      <c r="HUE5" s="33"/>
      <c r="HUF5" s="33"/>
      <c r="HUG5" s="33"/>
      <c r="HUH5" s="33"/>
      <c r="HUI5" s="33"/>
      <c r="HUJ5" s="33"/>
      <c r="HUK5" s="33"/>
      <c r="HUL5" s="33"/>
      <c r="HUM5" s="33"/>
      <c r="HUN5" s="33"/>
      <c r="HUO5" s="33"/>
      <c r="HUP5" s="33"/>
      <c r="HUQ5" s="33"/>
      <c r="HUR5" s="33"/>
      <c r="HUS5" s="33"/>
      <c r="HUT5" s="33"/>
      <c r="HUU5" s="33"/>
      <c r="HUV5" s="33"/>
      <c r="HUW5" s="33"/>
      <c r="HUX5" s="33"/>
      <c r="HUY5" s="33"/>
      <c r="HUZ5" s="33"/>
      <c r="HVA5" s="33"/>
      <c r="HVB5" s="33"/>
      <c r="HVC5" s="33"/>
      <c r="HVD5" s="33"/>
      <c r="HVE5" s="33"/>
      <c r="HVF5" s="33"/>
      <c r="HVG5" s="33"/>
      <c r="HVH5" s="33"/>
      <c r="HVI5" s="33"/>
      <c r="HVJ5" s="33"/>
      <c r="HVK5" s="33"/>
      <c r="HVL5" s="33"/>
      <c r="HVM5" s="33"/>
      <c r="HVN5" s="33"/>
      <c r="HVO5" s="33"/>
      <c r="HVP5" s="33"/>
      <c r="HVQ5" s="33"/>
      <c r="HVR5" s="33"/>
      <c r="HVS5" s="33"/>
      <c r="HVT5" s="33"/>
      <c r="HVU5" s="33"/>
      <c r="HVV5" s="33"/>
      <c r="HVW5" s="33"/>
      <c r="HVX5" s="33"/>
      <c r="HVY5" s="33"/>
      <c r="HVZ5" s="33"/>
      <c r="HWA5" s="33"/>
      <c r="HWB5" s="33"/>
      <c r="HWC5" s="33"/>
      <c r="HWD5" s="33"/>
      <c r="HWE5" s="33"/>
      <c r="HWF5" s="33"/>
      <c r="HWG5" s="33"/>
      <c r="HWH5" s="33"/>
      <c r="HWI5" s="33"/>
      <c r="HWJ5" s="33"/>
      <c r="HWK5" s="33"/>
      <c r="HWL5" s="33"/>
      <c r="HWM5" s="33"/>
      <c r="HWN5" s="33"/>
      <c r="HWO5" s="33"/>
      <c r="HWP5" s="33"/>
      <c r="HWQ5" s="33"/>
      <c r="HWR5" s="33"/>
      <c r="HWS5" s="33"/>
      <c r="HWT5" s="33"/>
      <c r="HWU5" s="33"/>
      <c r="HWV5" s="33"/>
      <c r="HWW5" s="33"/>
      <c r="HWX5" s="33"/>
      <c r="HWY5" s="33"/>
      <c r="HWZ5" s="33"/>
      <c r="HXA5" s="33"/>
      <c r="HXB5" s="33"/>
      <c r="HXC5" s="33"/>
      <c r="HXD5" s="33"/>
      <c r="HXE5" s="33"/>
      <c r="HXF5" s="33"/>
      <c r="HXG5" s="33"/>
      <c r="HXH5" s="33"/>
      <c r="HXI5" s="33"/>
      <c r="HXJ5" s="33"/>
      <c r="HXK5" s="33"/>
      <c r="HXL5" s="33"/>
      <c r="HXM5" s="33"/>
      <c r="HXN5" s="33"/>
      <c r="HXO5" s="33"/>
      <c r="HXP5" s="33"/>
      <c r="HXQ5" s="33"/>
      <c r="HXR5" s="33"/>
      <c r="HXS5" s="33"/>
      <c r="HXT5" s="33"/>
      <c r="HXU5" s="33"/>
      <c r="HXV5" s="33"/>
      <c r="HXW5" s="33"/>
      <c r="HXX5" s="33"/>
      <c r="HXY5" s="33"/>
      <c r="HXZ5" s="33"/>
      <c r="HYA5" s="33"/>
      <c r="HYB5" s="33"/>
      <c r="HYC5" s="33"/>
      <c r="HYD5" s="33"/>
      <c r="HYE5" s="33"/>
      <c r="HYF5" s="33"/>
      <c r="HYG5" s="33"/>
      <c r="HYH5" s="33"/>
      <c r="HYI5" s="33"/>
      <c r="HYJ5" s="33"/>
      <c r="HYK5" s="33"/>
      <c r="HYL5" s="33"/>
      <c r="HYM5" s="33"/>
      <c r="HYN5" s="33"/>
      <c r="HYO5" s="33"/>
      <c r="HYP5" s="33"/>
      <c r="HYQ5" s="33"/>
      <c r="HYR5" s="33"/>
      <c r="HYS5" s="33"/>
      <c r="HYT5" s="33"/>
      <c r="HYU5" s="33"/>
      <c r="HYV5" s="33"/>
      <c r="HYW5" s="33"/>
      <c r="HYX5" s="33"/>
      <c r="HYY5" s="33"/>
      <c r="HYZ5" s="33"/>
      <c r="HZA5" s="33"/>
      <c r="HZB5" s="33"/>
      <c r="HZC5" s="33"/>
      <c r="HZD5" s="33"/>
      <c r="HZE5" s="33"/>
      <c r="HZF5" s="33"/>
      <c r="HZG5" s="33"/>
      <c r="HZH5" s="33"/>
      <c r="HZI5" s="33"/>
      <c r="HZJ5" s="33"/>
      <c r="HZK5" s="33"/>
      <c r="HZL5" s="33"/>
      <c r="HZM5" s="33"/>
      <c r="HZN5" s="33"/>
      <c r="HZO5" s="33"/>
      <c r="HZP5" s="33"/>
      <c r="HZQ5" s="33"/>
      <c r="HZR5" s="33"/>
      <c r="HZS5" s="33"/>
      <c r="HZT5" s="33"/>
      <c r="HZU5" s="33"/>
      <c r="HZV5" s="33"/>
      <c r="HZW5" s="33"/>
      <c r="HZX5" s="33"/>
      <c r="HZY5" s="33"/>
      <c r="HZZ5" s="33"/>
      <c r="IAA5" s="33"/>
      <c r="IAB5" s="33"/>
      <c r="IAC5" s="33"/>
      <c r="IAD5" s="33"/>
      <c r="IAE5" s="33"/>
      <c r="IAF5" s="33"/>
      <c r="IAG5" s="33"/>
      <c r="IAH5" s="33"/>
      <c r="IAI5" s="33"/>
      <c r="IAJ5" s="33"/>
      <c r="IAK5" s="33"/>
      <c r="IAL5" s="33"/>
      <c r="IAM5" s="33"/>
      <c r="IAN5" s="33"/>
      <c r="IAO5" s="33"/>
      <c r="IAP5" s="33"/>
      <c r="IAQ5" s="33"/>
      <c r="IAR5" s="33"/>
      <c r="IAS5" s="33"/>
      <c r="IAT5" s="33"/>
      <c r="IAU5" s="33"/>
      <c r="IAV5" s="33"/>
      <c r="IAW5" s="33"/>
      <c r="IAX5" s="33"/>
      <c r="IAY5" s="33"/>
      <c r="IAZ5" s="33"/>
      <c r="IBA5" s="33"/>
      <c r="IBB5" s="33"/>
      <c r="IBC5" s="33"/>
      <c r="IBD5" s="33"/>
      <c r="IBE5" s="33"/>
      <c r="IBF5" s="33"/>
      <c r="IBG5" s="33"/>
      <c r="IBH5" s="33"/>
      <c r="IBI5" s="33"/>
      <c r="IBJ5" s="33"/>
      <c r="IBK5" s="33"/>
      <c r="IBL5" s="33"/>
      <c r="IBM5" s="33"/>
      <c r="IBN5" s="33"/>
      <c r="IBO5" s="33"/>
      <c r="IBP5" s="33"/>
      <c r="IBQ5" s="33"/>
      <c r="IBR5" s="33"/>
      <c r="IBS5" s="33"/>
      <c r="IBT5" s="33"/>
      <c r="IBU5" s="33"/>
      <c r="IBV5" s="33"/>
      <c r="IBW5" s="33"/>
      <c r="IBX5" s="33"/>
      <c r="IBY5" s="33"/>
      <c r="IBZ5" s="33"/>
      <c r="ICA5" s="33"/>
      <c r="ICB5" s="33"/>
      <c r="ICC5" s="33"/>
      <c r="ICD5" s="33"/>
      <c r="ICE5" s="33"/>
      <c r="ICF5" s="33"/>
      <c r="ICG5" s="33"/>
      <c r="ICH5" s="33"/>
      <c r="ICI5" s="33"/>
      <c r="ICJ5" s="33"/>
      <c r="ICK5" s="33"/>
      <c r="ICL5" s="33"/>
      <c r="ICM5" s="33"/>
      <c r="ICN5" s="33"/>
      <c r="ICO5" s="33"/>
      <c r="ICP5" s="33"/>
      <c r="ICQ5" s="33"/>
      <c r="ICR5" s="33"/>
      <c r="ICS5" s="33"/>
      <c r="ICT5" s="33"/>
      <c r="ICU5" s="33"/>
      <c r="ICV5" s="33"/>
      <c r="ICW5" s="33"/>
      <c r="ICX5" s="33"/>
      <c r="ICY5" s="33"/>
      <c r="ICZ5" s="33"/>
      <c r="IDA5" s="33"/>
      <c r="IDB5" s="33"/>
      <c r="IDC5" s="33"/>
      <c r="IDD5" s="33"/>
      <c r="IDE5" s="33"/>
      <c r="IDF5" s="33"/>
      <c r="IDG5" s="33"/>
      <c r="IDH5" s="33"/>
      <c r="IDI5" s="33"/>
      <c r="IDJ5" s="33"/>
      <c r="IDK5" s="33"/>
      <c r="IDL5" s="33"/>
      <c r="IDM5" s="33"/>
      <c r="IDN5" s="33"/>
      <c r="IDO5" s="33"/>
      <c r="IDP5" s="33"/>
      <c r="IDQ5" s="33"/>
      <c r="IDR5" s="33"/>
      <c r="IDS5" s="33"/>
      <c r="IDT5" s="33"/>
      <c r="IDU5" s="33"/>
      <c r="IDV5" s="33"/>
      <c r="IDW5" s="33"/>
      <c r="IDX5" s="33"/>
      <c r="IDY5" s="33"/>
      <c r="IDZ5" s="33"/>
      <c r="IEA5" s="33"/>
      <c r="IEB5" s="33"/>
      <c r="IEC5" s="33"/>
      <c r="IED5" s="33"/>
      <c r="IEE5" s="33"/>
      <c r="IEF5" s="33"/>
      <c r="IEG5" s="33"/>
      <c r="IEH5" s="33"/>
      <c r="IEI5" s="33"/>
      <c r="IEJ5" s="33"/>
      <c r="IEK5" s="33"/>
      <c r="IEL5" s="33"/>
      <c r="IEM5" s="33"/>
      <c r="IEN5" s="33"/>
      <c r="IEO5" s="33"/>
      <c r="IEP5" s="33"/>
      <c r="IEQ5" s="33"/>
      <c r="IER5" s="33"/>
      <c r="IES5" s="33"/>
      <c r="IET5" s="33"/>
      <c r="IEU5" s="33"/>
      <c r="IEV5" s="33"/>
      <c r="IEW5" s="33"/>
      <c r="IEX5" s="33"/>
      <c r="IEY5" s="33"/>
      <c r="IEZ5" s="33"/>
      <c r="IFA5" s="33"/>
      <c r="IFB5" s="33"/>
      <c r="IFC5" s="33"/>
      <c r="IFD5" s="33"/>
      <c r="IFE5" s="33"/>
      <c r="IFF5" s="33"/>
      <c r="IFG5" s="33"/>
      <c r="IFH5" s="33"/>
      <c r="IFI5" s="33"/>
      <c r="IFJ5" s="33"/>
      <c r="IFK5" s="33"/>
      <c r="IFL5" s="33"/>
      <c r="IFM5" s="33"/>
      <c r="IFN5" s="33"/>
      <c r="IFO5" s="33"/>
      <c r="IFP5" s="33"/>
      <c r="IFQ5" s="33"/>
      <c r="IFR5" s="33"/>
      <c r="IFS5" s="33"/>
      <c r="IFT5" s="33"/>
      <c r="IFU5" s="33"/>
      <c r="IFV5" s="33"/>
      <c r="IFW5" s="33"/>
      <c r="IFX5" s="33"/>
      <c r="IFY5" s="33"/>
      <c r="IFZ5" s="33"/>
      <c r="IGA5" s="33"/>
      <c r="IGB5" s="33"/>
      <c r="IGC5" s="33"/>
      <c r="IGD5" s="33"/>
      <c r="IGE5" s="33"/>
      <c r="IGF5" s="33"/>
      <c r="IGG5" s="33"/>
      <c r="IGH5" s="33"/>
      <c r="IGI5" s="33"/>
      <c r="IGJ5" s="33"/>
      <c r="IGK5" s="33"/>
      <c r="IGL5" s="33"/>
      <c r="IGM5" s="33"/>
      <c r="IGN5" s="33"/>
      <c r="IGO5" s="33"/>
      <c r="IGP5" s="33"/>
      <c r="IGQ5" s="33"/>
      <c r="IGR5" s="33"/>
      <c r="IGS5" s="33"/>
      <c r="IGT5" s="33"/>
      <c r="IGU5" s="33"/>
      <c r="IGV5" s="33"/>
      <c r="IGW5" s="33"/>
      <c r="IGX5" s="33"/>
      <c r="IGY5" s="33"/>
      <c r="IGZ5" s="33"/>
      <c r="IHA5" s="33"/>
      <c r="IHB5" s="33"/>
      <c r="IHC5" s="33"/>
      <c r="IHD5" s="33"/>
      <c r="IHE5" s="33"/>
      <c r="IHF5" s="33"/>
      <c r="IHG5" s="33"/>
      <c r="IHH5" s="33"/>
      <c r="IHI5" s="33"/>
      <c r="IHJ5" s="33"/>
      <c r="IHK5" s="33"/>
      <c r="IHL5" s="33"/>
      <c r="IHM5" s="33"/>
      <c r="IHN5" s="33"/>
      <c r="IHO5" s="33"/>
      <c r="IHP5" s="33"/>
      <c r="IHQ5" s="33"/>
      <c r="IHR5" s="33"/>
      <c r="IHS5" s="33"/>
      <c r="IHT5" s="33"/>
      <c r="IHU5" s="33"/>
      <c r="IHV5" s="33"/>
      <c r="IHW5" s="33"/>
      <c r="IHX5" s="33"/>
      <c r="IHY5" s="33"/>
      <c r="IHZ5" s="33"/>
      <c r="IIA5" s="33"/>
      <c r="IIB5" s="33"/>
      <c r="IIC5" s="33"/>
      <c r="IID5" s="33"/>
      <c r="IIE5" s="33"/>
      <c r="IIF5" s="33"/>
      <c r="IIG5" s="33"/>
      <c r="IIH5" s="33"/>
      <c r="III5" s="33"/>
      <c r="IIJ5" s="33"/>
      <c r="IIK5" s="33"/>
      <c r="IIL5" s="33"/>
      <c r="IIM5" s="33"/>
      <c r="IIN5" s="33"/>
      <c r="IIO5" s="33"/>
      <c r="IIP5" s="33"/>
      <c r="IIQ5" s="33"/>
      <c r="IIR5" s="33"/>
      <c r="IIS5" s="33"/>
      <c r="IIT5" s="33"/>
      <c r="IIU5" s="33"/>
      <c r="IIV5" s="33"/>
      <c r="IIW5" s="33"/>
      <c r="IIX5" s="33"/>
      <c r="IIY5" s="33"/>
      <c r="IIZ5" s="33"/>
      <c r="IJA5" s="33"/>
      <c r="IJB5" s="33"/>
      <c r="IJC5" s="33"/>
      <c r="IJD5" s="33"/>
      <c r="IJE5" s="33"/>
      <c r="IJF5" s="33"/>
      <c r="IJG5" s="33"/>
      <c r="IJH5" s="33"/>
      <c r="IJI5" s="33"/>
      <c r="IJJ5" s="33"/>
      <c r="IJK5" s="33"/>
      <c r="IJL5" s="33"/>
      <c r="IJM5" s="33"/>
      <c r="IJN5" s="33"/>
      <c r="IJO5" s="33"/>
      <c r="IJP5" s="33"/>
      <c r="IJQ5" s="33"/>
      <c r="IJR5" s="33"/>
      <c r="IJS5" s="33"/>
      <c r="IJT5" s="33"/>
      <c r="IJU5" s="33"/>
      <c r="IJV5" s="33"/>
      <c r="IJW5" s="33"/>
      <c r="IJX5" s="33"/>
      <c r="IJY5" s="33"/>
      <c r="IJZ5" s="33"/>
      <c r="IKA5" s="33"/>
      <c r="IKB5" s="33"/>
      <c r="IKC5" s="33"/>
      <c r="IKD5" s="33"/>
      <c r="IKE5" s="33"/>
      <c r="IKF5" s="33"/>
      <c r="IKG5" s="33"/>
      <c r="IKH5" s="33"/>
      <c r="IKI5" s="33"/>
      <c r="IKJ5" s="33"/>
      <c r="IKK5" s="33"/>
      <c r="IKL5" s="33"/>
      <c r="IKM5" s="33"/>
      <c r="IKN5" s="33"/>
      <c r="IKO5" s="33"/>
      <c r="IKP5" s="33"/>
      <c r="IKQ5" s="33"/>
      <c r="IKR5" s="33"/>
      <c r="IKS5" s="33"/>
      <c r="IKT5" s="33"/>
      <c r="IKU5" s="33"/>
      <c r="IKV5" s="33"/>
      <c r="IKW5" s="33"/>
      <c r="IKX5" s="33"/>
      <c r="IKY5" s="33"/>
      <c r="IKZ5" s="33"/>
      <c r="ILA5" s="33"/>
      <c r="ILB5" s="33"/>
      <c r="ILC5" s="33"/>
      <c r="ILD5" s="33"/>
      <c r="ILE5" s="33"/>
      <c r="ILF5" s="33"/>
      <c r="ILG5" s="33"/>
      <c r="ILH5" s="33"/>
      <c r="ILI5" s="33"/>
      <c r="ILJ5" s="33"/>
      <c r="ILK5" s="33"/>
      <c r="ILL5" s="33"/>
      <c r="ILM5" s="33"/>
      <c r="ILN5" s="33"/>
      <c r="ILO5" s="33"/>
      <c r="ILP5" s="33"/>
      <c r="ILQ5" s="33"/>
      <c r="ILR5" s="33"/>
      <c r="ILS5" s="33"/>
      <c r="ILT5" s="33"/>
      <c r="ILU5" s="33"/>
      <c r="ILV5" s="33"/>
      <c r="ILW5" s="33"/>
      <c r="ILX5" s="33"/>
      <c r="ILY5" s="33"/>
      <c r="ILZ5" s="33"/>
      <c r="IMA5" s="33"/>
      <c r="IMB5" s="33"/>
      <c r="IMC5" s="33"/>
      <c r="IMD5" s="33"/>
      <c r="IME5" s="33"/>
      <c r="IMF5" s="33"/>
      <c r="IMG5" s="33"/>
      <c r="IMH5" s="33"/>
      <c r="IMI5" s="33"/>
      <c r="IMJ5" s="33"/>
      <c r="IMK5" s="33"/>
      <c r="IML5" s="33"/>
      <c r="IMM5" s="33"/>
      <c r="IMN5" s="33"/>
      <c r="IMO5" s="33"/>
      <c r="IMP5" s="33"/>
      <c r="IMQ5" s="33"/>
      <c r="IMR5" s="33"/>
      <c r="IMS5" s="33"/>
      <c r="IMT5" s="33"/>
      <c r="IMU5" s="33"/>
      <c r="IMV5" s="33"/>
      <c r="IMW5" s="33"/>
      <c r="IMX5" s="33"/>
      <c r="IMY5" s="33"/>
      <c r="IMZ5" s="33"/>
      <c r="INA5" s="33"/>
      <c r="INB5" s="33"/>
      <c r="INC5" s="33"/>
      <c r="IND5" s="33"/>
      <c r="INE5" s="33"/>
      <c r="INF5" s="33"/>
      <c r="ING5" s="33"/>
      <c r="INH5" s="33"/>
      <c r="INI5" s="33"/>
      <c r="INJ5" s="33"/>
      <c r="INK5" s="33"/>
      <c r="INL5" s="33"/>
      <c r="INM5" s="33"/>
      <c r="INN5" s="33"/>
      <c r="INO5" s="33"/>
      <c r="INP5" s="33"/>
      <c r="INQ5" s="33"/>
      <c r="INR5" s="33"/>
      <c r="INS5" s="33"/>
      <c r="INT5" s="33"/>
      <c r="INU5" s="33"/>
      <c r="INV5" s="33"/>
      <c r="INW5" s="33"/>
      <c r="INX5" s="33"/>
      <c r="INY5" s="33"/>
      <c r="INZ5" s="33"/>
      <c r="IOA5" s="33"/>
      <c r="IOB5" s="33"/>
      <c r="IOC5" s="33"/>
      <c r="IOD5" s="33"/>
      <c r="IOE5" s="33"/>
      <c r="IOF5" s="33"/>
      <c r="IOG5" s="33"/>
      <c r="IOH5" s="33"/>
      <c r="IOI5" s="33"/>
      <c r="IOJ5" s="33"/>
      <c r="IOK5" s="33"/>
      <c r="IOL5" s="33"/>
      <c r="IOM5" s="33"/>
      <c r="ION5" s="33"/>
      <c r="IOO5" s="33"/>
      <c r="IOP5" s="33"/>
      <c r="IOQ5" s="33"/>
      <c r="IOR5" s="33"/>
      <c r="IOS5" s="33"/>
      <c r="IOT5" s="33"/>
      <c r="IOU5" s="33"/>
      <c r="IOV5" s="33"/>
      <c r="IOW5" s="33"/>
      <c r="IOX5" s="33"/>
      <c r="IOY5" s="33"/>
      <c r="IOZ5" s="33"/>
      <c r="IPA5" s="33"/>
      <c r="IPB5" s="33"/>
      <c r="IPC5" s="33"/>
      <c r="IPD5" s="33"/>
      <c r="IPE5" s="33"/>
      <c r="IPF5" s="33"/>
      <c r="IPG5" s="33"/>
      <c r="IPH5" s="33"/>
      <c r="IPI5" s="33"/>
      <c r="IPJ5" s="33"/>
      <c r="IPK5" s="33"/>
      <c r="IPL5" s="33"/>
      <c r="IPM5" s="33"/>
      <c r="IPN5" s="33"/>
      <c r="IPO5" s="33"/>
      <c r="IPP5" s="33"/>
      <c r="IPQ5" s="33"/>
      <c r="IPR5" s="33"/>
      <c r="IPS5" s="33"/>
      <c r="IPT5" s="33"/>
      <c r="IPU5" s="33"/>
      <c r="IPV5" s="33"/>
      <c r="IPW5" s="33"/>
      <c r="IPX5" s="33"/>
      <c r="IPY5" s="33"/>
      <c r="IPZ5" s="33"/>
      <c r="IQA5" s="33"/>
      <c r="IQB5" s="33"/>
      <c r="IQC5" s="33"/>
      <c r="IQD5" s="33"/>
      <c r="IQE5" s="33"/>
      <c r="IQF5" s="33"/>
      <c r="IQG5" s="33"/>
      <c r="IQH5" s="33"/>
      <c r="IQI5" s="33"/>
      <c r="IQJ5" s="33"/>
      <c r="IQK5" s="33"/>
      <c r="IQL5" s="33"/>
      <c r="IQM5" s="33"/>
      <c r="IQN5" s="33"/>
      <c r="IQO5" s="33"/>
      <c r="IQP5" s="33"/>
      <c r="IQQ5" s="33"/>
      <c r="IQR5" s="33"/>
      <c r="IQS5" s="33"/>
      <c r="IQT5" s="33"/>
      <c r="IQU5" s="33"/>
      <c r="IQV5" s="33"/>
      <c r="IQW5" s="33"/>
      <c r="IQX5" s="33"/>
      <c r="IQY5" s="33"/>
      <c r="IQZ5" s="33"/>
      <c r="IRA5" s="33"/>
      <c r="IRB5" s="33"/>
      <c r="IRC5" s="33"/>
      <c r="IRD5" s="33"/>
      <c r="IRE5" s="33"/>
      <c r="IRF5" s="33"/>
      <c r="IRG5" s="33"/>
      <c r="IRH5" s="33"/>
      <c r="IRI5" s="33"/>
      <c r="IRJ5" s="33"/>
      <c r="IRK5" s="33"/>
      <c r="IRL5" s="33"/>
      <c r="IRM5" s="33"/>
      <c r="IRN5" s="33"/>
      <c r="IRO5" s="33"/>
      <c r="IRP5" s="33"/>
      <c r="IRQ5" s="33"/>
      <c r="IRR5" s="33"/>
      <c r="IRS5" s="33"/>
      <c r="IRT5" s="33"/>
      <c r="IRU5" s="33"/>
      <c r="IRV5" s="33"/>
      <c r="IRW5" s="33"/>
      <c r="IRX5" s="33"/>
      <c r="IRY5" s="33"/>
      <c r="IRZ5" s="33"/>
      <c r="ISA5" s="33"/>
      <c r="ISB5" s="33"/>
      <c r="ISC5" s="33"/>
      <c r="ISD5" s="33"/>
      <c r="ISE5" s="33"/>
      <c r="ISF5" s="33"/>
      <c r="ISG5" s="33"/>
      <c r="ISH5" s="33"/>
      <c r="ISI5" s="33"/>
      <c r="ISJ5" s="33"/>
      <c r="ISK5" s="33"/>
      <c r="ISL5" s="33"/>
      <c r="ISM5" s="33"/>
      <c r="ISN5" s="33"/>
      <c r="ISO5" s="33"/>
      <c r="ISP5" s="33"/>
      <c r="ISQ5" s="33"/>
      <c r="ISR5" s="33"/>
      <c r="ISS5" s="33"/>
      <c r="IST5" s="33"/>
      <c r="ISU5" s="33"/>
      <c r="ISV5" s="33"/>
      <c r="ISW5" s="33"/>
      <c r="ISX5" s="33"/>
      <c r="ISY5" s="33"/>
      <c r="ISZ5" s="33"/>
      <c r="ITA5" s="33"/>
      <c r="ITB5" s="33"/>
      <c r="ITC5" s="33"/>
      <c r="ITD5" s="33"/>
      <c r="ITE5" s="33"/>
      <c r="ITF5" s="33"/>
      <c r="ITG5" s="33"/>
      <c r="ITH5" s="33"/>
      <c r="ITI5" s="33"/>
      <c r="ITJ5" s="33"/>
      <c r="ITK5" s="33"/>
      <c r="ITL5" s="33"/>
      <c r="ITM5" s="33"/>
      <c r="ITN5" s="33"/>
      <c r="ITO5" s="33"/>
      <c r="ITP5" s="33"/>
      <c r="ITQ5" s="33"/>
      <c r="ITR5" s="33"/>
      <c r="ITS5" s="33"/>
      <c r="ITT5" s="33"/>
      <c r="ITU5" s="33"/>
      <c r="ITV5" s="33"/>
      <c r="ITW5" s="33"/>
      <c r="ITX5" s="33"/>
      <c r="ITY5" s="33"/>
      <c r="ITZ5" s="33"/>
      <c r="IUA5" s="33"/>
      <c r="IUB5" s="33"/>
      <c r="IUC5" s="33"/>
      <c r="IUD5" s="33"/>
      <c r="IUE5" s="33"/>
      <c r="IUF5" s="33"/>
      <c r="IUG5" s="33"/>
      <c r="IUH5" s="33"/>
      <c r="IUI5" s="33"/>
      <c r="IUJ5" s="33"/>
      <c r="IUK5" s="33"/>
      <c r="IUL5" s="33"/>
      <c r="IUM5" s="33"/>
      <c r="IUN5" s="33"/>
      <c r="IUO5" s="33"/>
      <c r="IUP5" s="33"/>
      <c r="IUQ5" s="33"/>
      <c r="IUR5" s="33"/>
      <c r="IUS5" s="33"/>
      <c r="IUT5" s="33"/>
      <c r="IUU5" s="33"/>
      <c r="IUV5" s="33"/>
      <c r="IUW5" s="33"/>
      <c r="IUX5" s="33"/>
      <c r="IUY5" s="33"/>
      <c r="IUZ5" s="33"/>
      <c r="IVA5" s="33"/>
      <c r="IVB5" s="33"/>
      <c r="IVC5" s="33"/>
      <c r="IVD5" s="33"/>
      <c r="IVE5" s="33"/>
      <c r="IVF5" s="33"/>
      <c r="IVG5" s="33"/>
      <c r="IVH5" s="33"/>
      <c r="IVI5" s="33"/>
      <c r="IVJ5" s="33"/>
      <c r="IVK5" s="33"/>
      <c r="IVL5" s="33"/>
      <c r="IVM5" s="33"/>
      <c r="IVN5" s="33"/>
      <c r="IVO5" s="33"/>
      <c r="IVP5" s="33"/>
      <c r="IVQ5" s="33"/>
      <c r="IVR5" s="33"/>
      <c r="IVS5" s="33"/>
      <c r="IVT5" s="33"/>
      <c r="IVU5" s="33"/>
      <c r="IVV5" s="33"/>
      <c r="IVW5" s="33"/>
      <c r="IVX5" s="33"/>
      <c r="IVY5" s="33"/>
      <c r="IVZ5" s="33"/>
      <c r="IWA5" s="33"/>
      <c r="IWB5" s="33"/>
      <c r="IWC5" s="33"/>
      <c r="IWD5" s="33"/>
      <c r="IWE5" s="33"/>
      <c r="IWF5" s="33"/>
      <c r="IWG5" s="33"/>
      <c r="IWH5" s="33"/>
      <c r="IWI5" s="33"/>
      <c r="IWJ5" s="33"/>
      <c r="IWK5" s="33"/>
      <c r="IWL5" s="33"/>
      <c r="IWM5" s="33"/>
      <c r="IWN5" s="33"/>
      <c r="IWO5" s="33"/>
      <c r="IWP5" s="33"/>
      <c r="IWQ5" s="33"/>
      <c r="IWR5" s="33"/>
      <c r="IWS5" s="33"/>
      <c r="IWT5" s="33"/>
      <c r="IWU5" s="33"/>
      <c r="IWV5" s="33"/>
      <c r="IWW5" s="33"/>
      <c r="IWX5" s="33"/>
      <c r="IWY5" s="33"/>
      <c r="IWZ5" s="33"/>
      <c r="IXA5" s="33"/>
      <c r="IXB5" s="33"/>
      <c r="IXC5" s="33"/>
      <c r="IXD5" s="33"/>
      <c r="IXE5" s="33"/>
      <c r="IXF5" s="33"/>
      <c r="IXG5" s="33"/>
      <c r="IXH5" s="33"/>
      <c r="IXI5" s="33"/>
      <c r="IXJ5" s="33"/>
      <c r="IXK5" s="33"/>
      <c r="IXL5" s="33"/>
      <c r="IXM5" s="33"/>
      <c r="IXN5" s="33"/>
      <c r="IXO5" s="33"/>
      <c r="IXP5" s="33"/>
      <c r="IXQ5" s="33"/>
      <c r="IXR5" s="33"/>
      <c r="IXS5" s="33"/>
      <c r="IXT5" s="33"/>
      <c r="IXU5" s="33"/>
      <c r="IXV5" s="33"/>
      <c r="IXW5" s="33"/>
      <c r="IXX5" s="33"/>
      <c r="IXY5" s="33"/>
      <c r="IXZ5" s="33"/>
      <c r="IYA5" s="33"/>
      <c r="IYB5" s="33"/>
      <c r="IYC5" s="33"/>
      <c r="IYD5" s="33"/>
      <c r="IYE5" s="33"/>
      <c r="IYF5" s="33"/>
      <c r="IYG5" s="33"/>
      <c r="IYH5" s="33"/>
      <c r="IYI5" s="33"/>
      <c r="IYJ5" s="33"/>
      <c r="IYK5" s="33"/>
      <c r="IYL5" s="33"/>
      <c r="IYM5" s="33"/>
      <c r="IYN5" s="33"/>
      <c r="IYO5" s="33"/>
      <c r="IYP5" s="33"/>
      <c r="IYQ5" s="33"/>
      <c r="IYR5" s="33"/>
      <c r="IYS5" s="33"/>
      <c r="IYT5" s="33"/>
      <c r="IYU5" s="33"/>
      <c r="IYV5" s="33"/>
      <c r="IYW5" s="33"/>
      <c r="IYX5" s="33"/>
      <c r="IYY5" s="33"/>
      <c r="IYZ5" s="33"/>
      <c r="IZA5" s="33"/>
      <c r="IZB5" s="33"/>
      <c r="IZC5" s="33"/>
      <c r="IZD5" s="33"/>
      <c r="IZE5" s="33"/>
      <c r="IZF5" s="33"/>
      <c r="IZG5" s="33"/>
      <c r="IZH5" s="33"/>
      <c r="IZI5" s="33"/>
      <c r="IZJ5" s="33"/>
      <c r="IZK5" s="33"/>
      <c r="IZL5" s="33"/>
      <c r="IZM5" s="33"/>
      <c r="IZN5" s="33"/>
      <c r="IZO5" s="33"/>
      <c r="IZP5" s="33"/>
      <c r="IZQ5" s="33"/>
      <c r="IZR5" s="33"/>
      <c r="IZS5" s="33"/>
      <c r="IZT5" s="33"/>
      <c r="IZU5" s="33"/>
      <c r="IZV5" s="33"/>
      <c r="IZW5" s="33"/>
      <c r="IZX5" s="33"/>
      <c r="IZY5" s="33"/>
      <c r="IZZ5" s="33"/>
      <c r="JAA5" s="33"/>
      <c r="JAB5" s="33"/>
      <c r="JAC5" s="33"/>
      <c r="JAD5" s="33"/>
      <c r="JAE5" s="33"/>
      <c r="JAF5" s="33"/>
      <c r="JAG5" s="33"/>
      <c r="JAH5" s="33"/>
      <c r="JAI5" s="33"/>
      <c r="JAJ5" s="33"/>
      <c r="JAK5" s="33"/>
      <c r="JAL5" s="33"/>
      <c r="JAM5" s="33"/>
      <c r="JAN5" s="33"/>
      <c r="JAO5" s="33"/>
      <c r="JAP5" s="33"/>
      <c r="JAQ5" s="33"/>
      <c r="JAR5" s="33"/>
      <c r="JAS5" s="33"/>
      <c r="JAT5" s="33"/>
      <c r="JAU5" s="33"/>
      <c r="JAV5" s="33"/>
      <c r="JAW5" s="33"/>
      <c r="JAX5" s="33"/>
      <c r="JAY5" s="33"/>
      <c r="JAZ5" s="33"/>
      <c r="JBA5" s="33"/>
      <c r="JBB5" s="33"/>
      <c r="JBC5" s="33"/>
      <c r="JBD5" s="33"/>
      <c r="JBE5" s="33"/>
      <c r="JBF5" s="33"/>
      <c r="JBG5" s="33"/>
      <c r="JBH5" s="33"/>
      <c r="JBI5" s="33"/>
      <c r="JBJ5" s="33"/>
      <c r="JBK5" s="33"/>
      <c r="JBL5" s="33"/>
      <c r="JBM5" s="33"/>
      <c r="JBN5" s="33"/>
      <c r="JBO5" s="33"/>
      <c r="JBP5" s="33"/>
      <c r="JBQ5" s="33"/>
      <c r="JBR5" s="33"/>
      <c r="JBS5" s="33"/>
      <c r="JBT5" s="33"/>
      <c r="JBU5" s="33"/>
      <c r="JBV5" s="33"/>
      <c r="JBW5" s="33"/>
      <c r="JBX5" s="33"/>
      <c r="JBY5" s="33"/>
      <c r="JBZ5" s="33"/>
      <c r="JCA5" s="33"/>
      <c r="JCB5" s="33"/>
      <c r="JCC5" s="33"/>
      <c r="JCD5" s="33"/>
      <c r="JCE5" s="33"/>
      <c r="JCF5" s="33"/>
      <c r="JCG5" s="33"/>
      <c r="JCH5" s="33"/>
      <c r="JCI5" s="33"/>
      <c r="JCJ5" s="33"/>
      <c r="JCK5" s="33"/>
      <c r="JCL5" s="33"/>
      <c r="JCM5" s="33"/>
      <c r="JCN5" s="33"/>
      <c r="JCO5" s="33"/>
      <c r="JCP5" s="33"/>
      <c r="JCQ5" s="33"/>
      <c r="JCR5" s="33"/>
      <c r="JCS5" s="33"/>
      <c r="JCT5" s="33"/>
      <c r="JCU5" s="33"/>
      <c r="JCV5" s="33"/>
      <c r="JCW5" s="33"/>
      <c r="JCX5" s="33"/>
      <c r="JCY5" s="33"/>
      <c r="JCZ5" s="33"/>
      <c r="JDA5" s="33"/>
      <c r="JDB5" s="33"/>
      <c r="JDC5" s="33"/>
      <c r="JDD5" s="33"/>
      <c r="JDE5" s="33"/>
      <c r="JDF5" s="33"/>
      <c r="JDG5" s="33"/>
      <c r="JDH5" s="33"/>
      <c r="JDI5" s="33"/>
      <c r="JDJ5" s="33"/>
      <c r="JDK5" s="33"/>
      <c r="JDL5" s="33"/>
      <c r="JDM5" s="33"/>
      <c r="JDN5" s="33"/>
      <c r="JDO5" s="33"/>
      <c r="JDP5" s="33"/>
      <c r="JDQ5" s="33"/>
      <c r="JDR5" s="33"/>
      <c r="JDS5" s="33"/>
      <c r="JDT5" s="33"/>
      <c r="JDU5" s="33"/>
      <c r="JDV5" s="33"/>
      <c r="JDW5" s="33"/>
      <c r="JDX5" s="33"/>
      <c r="JDY5" s="33"/>
      <c r="JDZ5" s="33"/>
      <c r="JEA5" s="33"/>
      <c r="JEB5" s="33"/>
      <c r="JEC5" s="33"/>
      <c r="JED5" s="33"/>
      <c r="JEE5" s="33"/>
      <c r="JEF5" s="33"/>
      <c r="JEG5" s="33"/>
      <c r="JEH5" s="33"/>
      <c r="JEI5" s="33"/>
      <c r="JEJ5" s="33"/>
      <c r="JEK5" s="33"/>
      <c r="JEL5" s="33"/>
      <c r="JEM5" s="33"/>
      <c r="JEN5" s="33"/>
      <c r="JEO5" s="33"/>
      <c r="JEP5" s="33"/>
      <c r="JEQ5" s="33"/>
      <c r="JER5" s="33"/>
      <c r="JES5" s="33"/>
      <c r="JET5" s="33"/>
      <c r="JEU5" s="33"/>
      <c r="JEV5" s="33"/>
      <c r="JEW5" s="33"/>
      <c r="JEX5" s="33"/>
      <c r="JEY5" s="33"/>
      <c r="JEZ5" s="33"/>
      <c r="JFA5" s="33"/>
      <c r="JFB5" s="33"/>
      <c r="JFC5" s="33"/>
      <c r="JFD5" s="33"/>
      <c r="JFE5" s="33"/>
      <c r="JFF5" s="33"/>
      <c r="JFG5" s="33"/>
      <c r="JFH5" s="33"/>
      <c r="JFI5" s="33"/>
      <c r="JFJ5" s="33"/>
      <c r="JFK5" s="33"/>
      <c r="JFL5" s="33"/>
      <c r="JFM5" s="33"/>
      <c r="JFN5" s="33"/>
      <c r="JFO5" s="33"/>
      <c r="JFP5" s="33"/>
      <c r="JFQ5" s="33"/>
      <c r="JFR5" s="33"/>
      <c r="JFS5" s="33"/>
      <c r="JFT5" s="33"/>
      <c r="JFU5" s="33"/>
      <c r="JFV5" s="33"/>
      <c r="JFW5" s="33"/>
      <c r="JFX5" s="33"/>
      <c r="JFY5" s="33"/>
      <c r="JFZ5" s="33"/>
      <c r="JGA5" s="33"/>
      <c r="JGB5" s="33"/>
      <c r="JGC5" s="33"/>
      <c r="JGD5" s="33"/>
      <c r="JGE5" s="33"/>
      <c r="JGF5" s="33"/>
      <c r="JGG5" s="33"/>
      <c r="JGH5" s="33"/>
      <c r="JGI5" s="33"/>
      <c r="JGJ5" s="33"/>
      <c r="JGK5" s="33"/>
      <c r="JGL5" s="33"/>
      <c r="JGM5" s="33"/>
      <c r="JGN5" s="33"/>
      <c r="JGO5" s="33"/>
      <c r="JGP5" s="33"/>
      <c r="JGQ5" s="33"/>
      <c r="JGR5" s="33"/>
      <c r="JGS5" s="33"/>
      <c r="JGT5" s="33"/>
      <c r="JGU5" s="33"/>
      <c r="JGV5" s="33"/>
      <c r="JGW5" s="33"/>
      <c r="JGX5" s="33"/>
      <c r="JGY5" s="33"/>
      <c r="JGZ5" s="33"/>
      <c r="JHA5" s="33"/>
      <c r="JHB5" s="33"/>
      <c r="JHC5" s="33"/>
      <c r="JHD5" s="33"/>
      <c r="JHE5" s="33"/>
      <c r="JHF5" s="33"/>
      <c r="JHG5" s="33"/>
      <c r="JHH5" s="33"/>
      <c r="JHI5" s="33"/>
      <c r="JHJ5" s="33"/>
      <c r="JHK5" s="33"/>
      <c r="JHL5" s="33"/>
      <c r="JHM5" s="33"/>
      <c r="JHN5" s="33"/>
      <c r="JHO5" s="33"/>
      <c r="JHP5" s="33"/>
      <c r="JHQ5" s="33"/>
      <c r="JHR5" s="33"/>
      <c r="JHS5" s="33"/>
      <c r="JHT5" s="33"/>
      <c r="JHU5" s="33"/>
      <c r="JHV5" s="33"/>
      <c r="JHW5" s="33"/>
      <c r="JHX5" s="33"/>
      <c r="JHY5" s="33"/>
      <c r="JHZ5" s="33"/>
      <c r="JIA5" s="33"/>
      <c r="JIB5" s="33"/>
      <c r="JIC5" s="33"/>
      <c r="JID5" s="33"/>
      <c r="JIE5" s="33"/>
      <c r="JIF5" s="33"/>
      <c r="JIG5" s="33"/>
      <c r="JIH5" s="33"/>
      <c r="JII5" s="33"/>
      <c r="JIJ5" s="33"/>
      <c r="JIK5" s="33"/>
      <c r="JIL5" s="33"/>
      <c r="JIM5" s="33"/>
      <c r="JIN5" s="33"/>
      <c r="JIO5" s="33"/>
      <c r="JIP5" s="33"/>
      <c r="JIQ5" s="33"/>
      <c r="JIR5" s="33"/>
      <c r="JIS5" s="33"/>
      <c r="JIT5" s="33"/>
      <c r="JIU5" s="33"/>
      <c r="JIV5" s="33"/>
      <c r="JIW5" s="33"/>
      <c r="JIX5" s="33"/>
      <c r="JIY5" s="33"/>
      <c r="JIZ5" s="33"/>
      <c r="JJA5" s="33"/>
      <c r="JJB5" s="33"/>
      <c r="JJC5" s="33"/>
      <c r="JJD5" s="33"/>
      <c r="JJE5" s="33"/>
      <c r="JJF5" s="33"/>
      <c r="JJG5" s="33"/>
      <c r="JJH5" s="33"/>
      <c r="JJI5" s="33"/>
      <c r="JJJ5" s="33"/>
      <c r="JJK5" s="33"/>
      <c r="JJL5" s="33"/>
      <c r="JJM5" s="33"/>
      <c r="JJN5" s="33"/>
      <c r="JJO5" s="33"/>
      <c r="JJP5" s="33"/>
      <c r="JJQ5" s="33"/>
      <c r="JJR5" s="33"/>
      <c r="JJS5" s="33"/>
      <c r="JJT5" s="33"/>
      <c r="JJU5" s="33"/>
      <c r="JJV5" s="33"/>
      <c r="JJW5" s="33"/>
      <c r="JJX5" s="33"/>
      <c r="JJY5" s="33"/>
      <c r="JJZ5" s="33"/>
      <c r="JKA5" s="33"/>
      <c r="JKB5" s="33"/>
      <c r="JKC5" s="33"/>
      <c r="JKD5" s="33"/>
      <c r="JKE5" s="33"/>
      <c r="JKF5" s="33"/>
      <c r="JKG5" s="33"/>
      <c r="JKH5" s="33"/>
      <c r="JKI5" s="33"/>
      <c r="JKJ5" s="33"/>
      <c r="JKK5" s="33"/>
      <c r="JKL5" s="33"/>
      <c r="JKM5" s="33"/>
      <c r="JKN5" s="33"/>
      <c r="JKO5" s="33"/>
      <c r="JKP5" s="33"/>
      <c r="JKQ5" s="33"/>
      <c r="JKR5" s="33"/>
      <c r="JKS5" s="33"/>
      <c r="JKT5" s="33"/>
      <c r="JKU5" s="33"/>
      <c r="JKV5" s="33"/>
      <c r="JKW5" s="33"/>
      <c r="JKX5" s="33"/>
      <c r="JKY5" s="33"/>
      <c r="JKZ5" s="33"/>
      <c r="JLA5" s="33"/>
      <c r="JLB5" s="33"/>
      <c r="JLC5" s="33"/>
      <c r="JLD5" s="33"/>
      <c r="JLE5" s="33"/>
      <c r="JLF5" s="33"/>
      <c r="JLG5" s="33"/>
      <c r="JLH5" s="33"/>
      <c r="JLI5" s="33"/>
      <c r="JLJ5" s="33"/>
      <c r="JLK5" s="33"/>
      <c r="JLL5" s="33"/>
      <c r="JLM5" s="33"/>
      <c r="JLN5" s="33"/>
      <c r="JLO5" s="33"/>
      <c r="JLP5" s="33"/>
      <c r="JLQ5" s="33"/>
      <c r="JLR5" s="33"/>
      <c r="JLS5" s="33"/>
      <c r="JLT5" s="33"/>
      <c r="JLU5" s="33"/>
      <c r="JLV5" s="33"/>
      <c r="JLW5" s="33"/>
      <c r="JLX5" s="33"/>
      <c r="JLY5" s="33"/>
      <c r="JLZ5" s="33"/>
      <c r="JMA5" s="33"/>
      <c r="JMB5" s="33"/>
      <c r="JMC5" s="33"/>
      <c r="JMD5" s="33"/>
      <c r="JME5" s="33"/>
      <c r="JMF5" s="33"/>
      <c r="JMG5" s="33"/>
      <c r="JMH5" s="33"/>
      <c r="JMI5" s="33"/>
      <c r="JMJ5" s="33"/>
      <c r="JMK5" s="33"/>
      <c r="JML5" s="33"/>
      <c r="JMM5" s="33"/>
      <c r="JMN5" s="33"/>
      <c r="JMO5" s="33"/>
      <c r="JMP5" s="33"/>
      <c r="JMQ5" s="33"/>
      <c r="JMR5" s="33"/>
      <c r="JMS5" s="33"/>
      <c r="JMT5" s="33"/>
      <c r="JMU5" s="33"/>
      <c r="JMV5" s="33"/>
      <c r="JMW5" s="33"/>
      <c r="JMX5" s="33"/>
      <c r="JMY5" s="33"/>
      <c r="JMZ5" s="33"/>
      <c r="JNA5" s="33"/>
      <c r="JNB5" s="33"/>
      <c r="JNC5" s="33"/>
      <c r="JND5" s="33"/>
      <c r="JNE5" s="33"/>
      <c r="JNF5" s="33"/>
      <c r="JNG5" s="33"/>
      <c r="JNH5" s="33"/>
      <c r="JNI5" s="33"/>
      <c r="JNJ5" s="33"/>
      <c r="JNK5" s="33"/>
      <c r="JNL5" s="33"/>
      <c r="JNM5" s="33"/>
      <c r="JNN5" s="33"/>
      <c r="JNO5" s="33"/>
      <c r="JNP5" s="33"/>
      <c r="JNQ5" s="33"/>
      <c r="JNR5" s="33"/>
      <c r="JNS5" s="33"/>
      <c r="JNT5" s="33"/>
      <c r="JNU5" s="33"/>
      <c r="JNV5" s="33"/>
      <c r="JNW5" s="33"/>
      <c r="JNX5" s="33"/>
      <c r="JNY5" s="33"/>
      <c r="JNZ5" s="33"/>
      <c r="JOA5" s="33"/>
      <c r="JOB5" s="33"/>
      <c r="JOC5" s="33"/>
      <c r="JOD5" s="33"/>
      <c r="JOE5" s="33"/>
      <c r="JOF5" s="33"/>
      <c r="JOG5" s="33"/>
      <c r="JOH5" s="33"/>
      <c r="JOI5" s="33"/>
      <c r="JOJ5" s="33"/>
      <c r="JOK5" s="33"/>
      <c r="JOL5" s="33"/>
      <c r="JOM5" s="33"/>
      <c r="JON5" s="33"/>
      <c r="JOO5" s="33"/>
      <c r="JOP5" s="33"/>
      <c r="JOQ5" s="33"/>
      <c r="JOR5" s="33"/>
      <c r="JOS5" s="33"/>
      <c r="JOT5" s="33"/>
      <c r="JOU5" s="33"/>
      <c r="JOV5" s="33"/>
      <c r="JOW5" s="33"/>
      <c r="JOX5" s="33"/>
      <c r="JOY5" s="33"/>
      <c r="JOZ5" s="33"/>
      <c r="JPA5" s="33"/>
      <c r="JPB5" s="33"/>
      <c r="JPC5" s="33"/>
      <c r="JPD5" s="33"/>
      <c r="JPE5" s="33"/>
      <c r="JPF5" s="33"/>
      <c r="JPG5" s="33"/>
      <c r="JPH5" s="33"/>
      <c r="JPI5" s="33"/>
      <c r="JPJ5" s="33"/>
      <c r="JPK5" s="33"/>
      <c r="JPL5" s="33"/>
      <c r="JPM5" s="33"/>
      <c r="JPN5" s="33"/>
      <c r="JPO5" s="33"/>
      <c r="JPP5" s="33"/>
      <c r="JPQ5" s="33"/>
      <c r="JPR5" s="33"/>
      <c r="JPS5" s="33"/>
      <c r="JPT5" s="33"/>
      <c r="JPU5" s="33"/>
      <c r="JPV5" s="33"/>
      <c r="JPW5" s="33"/>
      <c r="JPX5" s="33"/>
      <c r="JPY5" s="33"/>
      <c r="JPZ5" s="33"/>
      <c r="JQA5" s="33"/>
      <c r="JQB5" s="33"/>
      <c r="JQC5" s="33"/>
      <c r="JQD5" s="33"/>
      <c r="JQE5" s="33"/>
      <c r="JQF5" s="33"/>
      <c r="JQG5" s="33"/>
      <c r="JQH5" s="33"/>
      <c r="JQI5" s="33"/>
      <c r="JQJ5" s="33"/>
      <c r="JQK5" s="33"/>
      <c r="JQL5" s="33"/>
      <c r="JQM5" s="33"/>
      <c r="JQN5" s="33"/>
      <c r="JQO5" s="33"/>
      <c r="JQP5" s="33"/>
      <c r="JQQ5" s="33"/>
      <c r="JQR5" s="33"/>
      <c r="JQS5" s="33"/>
      <c r="JQT5" s="33"/>
      <c r="JQU5" s="33"/>
      <c r="JQV5" s="33"/>
      <c r="JQW5" s="33"/>
      <c r="JQX5" s="33"/>
      <c r="JQY5" s="33"/>
      <c r="JQZ5" s="33"/>
      <c r="JRA5" s="33"/>
      <c r="JRB5" s="33"/>
      <c r="JRC5" s="33"/>
      <c r="JRD5" s="33"/>
      <c r="JRE5" s="33"/>
      <c r="JRF5" s="33"/>
      <c r="JRG5" s="33"/>
      <c r="JRH5" s="33"/>
      <c r="JRI5" s="33"/>
      <c r="JRJ5" s="33"/>
      <c r="JRK5" s="33"/>
      <c r="JRL5" s="33"/>
      <c r="JRM5" s="33"/>
      <c r="JRN5" s="33"/>
      <c r="JRO5" s="33"/>
      <c r="JRP5" s="33"/>
      <c r="JRQ5" s="33"/>
      <c r="JRR5" s="33"/>
      <c r="JRS5" s="33"/>
      <c r="JRT5" s="33"/>
      <c r="JRU5" s="33"/>
      <c r="JRV5" s="33"/>
      <c r="JRW5" s="33"/>
      <c r="JRX5" s="33"/>
      <c r="JRY5" s="33"/>
      <c r="JRZ5" s="33"/>
      <c r="JSA5" s="33"/>
      <c r="JSB5" s="33"/>
      <c r="JSC5" s="33"/>
      <c r="JSD5" s="33"/>
      <c r="JSE5" s="33"/>
      <c r="JSF5" s="33"/>
      <c r="JSG5" s="33"/>
      <c r="JSH5" s="33"/>
      <c r="JSI5" s="33"/>
      <c r="JSJ5" s="33"/>
      <c r="JSK5" s="33"/>
      <c r="JSL5" s="33"/>
      <c r="JSM5" s="33"/>
      <c r="JSN5" s="33"/>
      <c r="JSO5" s="33"/>
      <c r="JSP5" s="33"/>
      <c r="JSQ5" s="33"/>
      <c r="JSR5" s="33"/>
      <c r="JSS5" s="33"/>
      <c r="JST5" s="33"/>
      <c r="JSU5" s="33"/>
      <c r="JSV5" s="33"/>
      <c r="JSW5" s="33"/>
      <c r="JSX5" s="33"/>
      <c r="JSY5" s="33"/>
      <c r="JSZ5" s="33"/>
      <c r="JTA5" s="33"/>
      <c r="JTB5" s="33"/>
      <c r="JTC5" s="33"/>
      <c r="JTD5" s="33"/>
      <c r="JTE5" s="33"/>
      <c r="JTF5" s="33"/>
      <c r="JTG5" s="33"/>
      <c r="JTH5" s="33"/>
      <c r="JTI5" s="33"/>
      <c r="JTJ5" s="33"/>
      <c r="JTK5" s="33"/>
      <c r="JTL5" s="33"/>
      <c r="JTM5" s="33"/>
      <c r="JTN5" s="33"/>
      <c r="JTO5" s="33"/>
      <c r="JTP5" s="33"/>
      <c r="JTQ5" s="33"/>
      <c r="JTR5" s="33"/>
      <c r="JTS5" s="33"/>
      <c r="JTT5" s="33"/>
      <c r="JTU5" s="33"/>
      <c r="JTV5" s="33"/>
      <c r="JTW5" s="33"/>
      <c r="JTX5" s="33"/>
      <c r="JTY5" s="33"/>
      <c r="JTZ5" s="33"/>
      <c r="JUA5" s="33"/>
      <c r="JUB5" s="33"/>
      <c r="JUC5" s="33"/>
      <c r="JUD5" s="33"/>
      <c r="JUE5" s="33"/>
      <c r="JUF5" s="33"/>
      <c r="JUG5" s="33"/>
      <c r="JUH5" s="33"/>
      <c r="JUI5" s="33"/>
      <c r="JUJ5" s="33"/>
      <c r="JUK5" s="33"/>
      <c r="JUL5" s="33"/>
      <c r="JUM5" s="33"/>
      <c r="JUN5" s="33"/>
      <c r="JUO5" s="33"/>
      <c r="JUP5" s="33"/>
      <c r="JUQ5" s="33"/>
      <c r="JUR5" s="33"/>
      <c r="JUS5" s="33"/>
      <c r="JUT5" s="33"/>
      <c r="JUU5" s="33"/>
      <c r="JUV5" s="33"/>
      <c r="JUW5" s="33"/>
      <c r="JUX5" s="33"/>
      <c r="JUY5" s="33"/>
      <c r="JUZ5" s="33"/>
      <c r="JVA5" s="33"/>
      <c r="JVB5" s="33"/>
      <c r="JVC5" s="33"/>
      <c r="JVD5" s="33"/>
      <c r="JVE5" s="33"/>
      <c r="JVF5" s="33"/>
      <c r="JVG5" s="33"/>
      <c r="JVH5" s="33"/>
      <c r="JVI5" s="33"/>
      <c r="JVJ5" s="33"/>
      <c r="JVK5" s="33"/>
      <c r="JVL5" s="33"/>
      <c r="JVM5" s="33"/>
      <c r="JVN5" s="33"/>
      <c r="JVO5" s="33"/>
      <c r="JVP5" s="33"/>
      <c r="JVQ5" s="33"/>
      <c r="JVR5" s="33"/>
      <c r="JVS5" s="33"/>
      <c r="JVT5" s="33"/>
      <c r="JVU5" s="33"/>
      <c r="JVV5" s="33"/>
      <c r="JVW5" s="33"/>
      <c r="JVX5" s="33"/>
      <c r="JVY5" s="33"/>
      <c r="JVZ5" s="33"/>
      <c r="JWA5" s="33"/>
      <c r="JWB5" s="33"/>
      <c r="JWC5" s="33"/>
      <c r="JWD5" s="33"/>
      <c r="JWE5" s="33"/>
      <c r="JWF5" s="33"/>
      <c r="JWG5" s="33"/>
      <c r="JWH5" s="33"/>
      <c r="JWI5" s="33"/>
      <c r="JWJ5" s="33"/>
      <c r="JWK5" s="33"/>
      <c r="JWL5" s="33"/>
      <c r="JWM5" s="33"/>
      <c r="JWN5" s="33"/>
      <c r="JWO5" s="33"/>
      <c r="JWP5" s="33"/>
      <c r="JWQ5" s="33"/>
      <c r="JWR5" s="33"/>
      <c r="JWS5" s="33"/>
      <c r="JWT5" s="33"/>
      <c r="JWU5" s="33"/>
      <c r="JWV5" s="33"/>
      <c r="JWW5" s="33"/>
      <c r="JWX5" s="33"/>
      <c r="JWY5" s="33"/>
      <c r="JWZ5" s="33"/>
      <c r="JXA5" s="33"/>
      <c r="JXB5" s="33"/>
      <c r="JXC5" s="33"/>
      <c r="JXD5" s="33"/>
      <c r="JXE5" s="33"/>
      <c r="JXF5" s="33"/>
      <c r="JXG5" s="33"/>
      <c r="JXH5" s="33"/>
      <c r="JXI5" s="33"/>
      <c r="JXJ5" s="33"/>
      <c r="JXK5" s="33"/>
      <c r="JXL5" s="33"/>
      <c r="JXM5" s="33"/>
      <c r="JXN5" s="33"/>
      <c r="JXO5" s="33"/>
      <c r="JXP5" s="33"/>
      <c r="JXQ5" s="33"/>
      <c r="JXR5" s="33"/>
      <c r="JXS5" s="33"/>
      <c r="JXT5" s="33"/>
      <c r="JXU5" s="33"/>
      <c r="JXV5" s="33"/>
      <c r="JXW5" s="33"/>
      <c r="JXX5" s="33"/>
      <c r="JXY5" s="33"/>
      <c r="JXZ5" s="33"/>
      <c r="JYA5" s="33"/>
      <c r="JYB5" s="33"/>
      <c r="JYC5" s="33"/>
      <c r="JYD5" s="33"/>
      <c r="JYE5" s="33"/>
      <c r="JYF5" s="33"/>
      <c r="JYG5" s="33"/>
      <c r="JYH5" s="33"/>
      <c r="JYI5" s="33"/>
      <c r="JYJ5" s="33"/>
      <c r="JYK5" s="33"/>
      <c r="JYL5" s="33"/>
      <c r="JYM5" s="33"/>
      <c r="JYN5" s="33"/>
      <c r="JYO5" s="33"/>
      <c r="JYP5" s="33"/>
      <c r="JYQ5" s="33"/>
      <c r="JYR5" s="33"/>
      <c r="JYS5" s="33"/>
      <c r="JYT5" s="33"/>
      <c r="JYU5" s="33"/>
      <c r="JYV5" s="33"/>
      <c r="JYW5" s="33"/>
      <c r="JYX5" s="33"/>
      <c r="JYY5" s="33"/>
      <c r="JYZ5" s="33"/>
      <c r="JZA5" s="33"/>
      <c r="JZB5" s="33"/>
      <c r="JZC5" s="33"/>
      <c r="JZD5" s="33"/>
      <c r="JZE5" s="33"/>
      <c r="JZF5" s="33"/>
      <c r="JZG5" s="33"/>
      <c r="JZH5" s="33"/>
      <c r="JZI5" s="33"/>
      <c r="JZJ5" s="33"/>
      <c r="JZK5" s="33"/>
      <c r="JZL5" s="33"/>
      <c r="JZM5" s="33"/>
      <c r="JZN5" s="33"/>
      <c r="JZO5" s="33"/>
      <c r="JZP5" s="33"/>
      <c r="JZQ5" s="33"/>
      <c r="JZR5" s="33"/>
      <c r="JZS5" s="33"/>
      <c r="JZT5" s="33"/>
      <c r="JZU5" s="33"/>
      <c r="JZV5" s="33"/>
      <c r="JZW5" s="33"/>
      <c r="JZX5" s="33"/>
      <c r="JZY5" s="33"/>
      <c r="JZZ5" s="33"/>
      <c r="KAA5" s="33"/>
      <c r="KAB5" s="33"/>
      <c r="KAC5" s="33"/>
      <c r="KAD5" s="33"/>
      <c r="KAE5" s="33"/>
      <c r="KAF5" s="33"/>
      <c r="KAG5" s="33"/>
      <c r="KAH5" s="33"/>
      <c r="KAI5" s="33"/>
      <c r="KAJ5" s="33"/>
      <c r="KAK5" s="33"/>
      <c r="KAL5" s="33"/>
      <c r="KAM5" s="33"/>
      <c r="KAN5" s="33"/>
      <c r="KAO5" s="33"/>
      <c r="KAP5" s="33"/>
      <c r="KAQ5" s="33"/>
      <c r="KAR5" s="33"/>
      <c r="KAS5" s="33"/>
      <c r="KAT5" s="33"/>
      <c r="KAU5" s="33"/>
      <c r="KAV5" s="33"/>
      <c r="KAW5" s="33"/>
      <c r="KAX5" s="33"/>
      <c r="KAY5" s="33"/>
      <c r="KAZ5" s="33"/>
      <c r="KBA5" s="33"/>
      <c r="KBB5" s="33"/>
      <c r="KBC5" s="33"/>
      <c r="KBD5" s="33"/>
      <c r="KBE5" s="33"/>
      <c r="KBF5" s="33"/>
      <c r="KBG5" s="33"/>
      <c r="KBH5" s="33"/>
      <c r="KBI5" s="33"/>
      <c r="KBJ5" s="33"/>
      <c r="KBK5" s="33"/>
      <c r="KBL5" s="33"/>
      <c r="KBM5" s="33"/>
      <c r="KBN5" s="33"/>
      <c r="KBO5" s="33"/>
      <c r="KBP5" s="33"/>
      <c r="KBQ5" s="33"/>
      <c r="KBR5" s="33"/>
      <c r="KBS5" s="33"/>
      <c r="KBT5" s="33"/>
      <c r="KBU5" s="33"/>
      <c r="KBV5" s="33"/>
      <c r="KBW5" s="33"/>
      <c r="KBX5" s="33"/>
      <c r="KBY5" s="33"/>
      <c r="KBZ5" s="33"/>
      <c r="KCA5" s="33"/>
      <c r="KCB5" s="33"/>
      <c r="KCC5" s="33"/>
      <c r="KCD5" s="33"/>
      <c r="KCE5" s="33"/>
      <c r="KCF5" s="33"/>
      <c r="KCG5" s="33"/>
      <c r="KCH5" s="33"/>
      <c r="KCI5" s="33"/>
      <c r="KCJ5" s="33"/>
      <c r="KCK5" s="33"/>
      <c r="KCL5" s="33"/>
      <c r="KCM5" s="33"/>
      <c r="KCN5" s="33"/>
      <c r="KCO5" s="33"/>
      <c r="KCP5" s="33"/>
      <c r="KCQ5" s="33"/>
      <c r="KCR5" s="33"/>
      <c r="KCS5" s="33"/>
      <c r="KCT5" s="33"/>
      <c r="KCU5" s="33"/>
      <c r="KCV5" s="33"/>
      <c r="KCW5" s="33"/>
      <c r="KCX5" s="33"/>
      <c r="KCY5" s="33"/>
      <c r="KCZ5" s="33"/>
      <c r="KDA5" s="33"/>
      <c r="KDB5" s="33"/>
      <c r="KDC5" s="33"/>
      <c r="KDD5" s="33"/>
      <c r="KDE5" s="33"/>
      <c r="KDF5" s="33"/>
      <c r="KDG5" s="33"/>
      <c r="KDH5" s="33"/>
      <c r="KDI5" s="33"/>
      <c r="KDJ5" s="33"/>
      <c r="KDK5" s="33"/>
      <c r="KDL5" s="33"/>
      <c r="KDM5" s="33"/>
      <c r="KDN5" s="33"/>
      <c r="KDO5" s="33"/>
      <c r="KDP5" s="33"/>
      <c r="KDQ5" s="33"/>
      <c r="KDR5" s="33"/>
      <c r="KDS5" s="33"/>
      <c r="KDT5" s="33"/>
      <c r="KDU5" s="33"/>
      <c r="KDV5" s="33"/>
      <c r="KDW5" s="33"/>
      <c r="KDX5" s="33"/>
      <c r="KDY5" s="33"/>
      <c r="KDZ5" s="33"/>
      <c r="KEA5" s="33"/>
      <c r="KEB5" s="33"/>
      <c r="KEC5" s="33"/>
      <c r="KED5" s="33"/>
      <c r="KEE5" s="33"/>
      <c r="KEF5" s="33"/>
      <c r="KEG5" s="33"/>
      <c r="KEH5" s="33"/>
      <c r="KEI5" s="33"/>
      <c r="KEJ5" s="33"/>
      <c r="KEK5" s="33"/>
      <c r="KEL5" s="33"/>
      <c r="KEM5" s="33"/>
      <c r="KEN5" s="33"/>
      <c r="KEO5" s="33"/>
      <c r="KEP5" s="33"/>
      <c r="KEQ5" s="33"/>
      <c r="KER5" s="33"/>
      <c r="KES5" s="33"/>
      <c r="KET5" s="33"/>
      <c r="KEU5" s="33"/>
      <c r="KEV5" s="33"/>
      <c r="KEW5" s="33"/>
      <c r="KEX5" s="33"/>
      <c r="KEY5" s="33"/>
      <c r="KEZ5" s="33"/>
      <c r="KFA5" s="33"/>
      <c r="KFB5" s="33"/>
      <c r="KFC5" s="33"/>
      <c r="KFD5" s="33"/>
      <c r="KFE5" s="33"/>
      <c r="KFF5" s="33"/>
      <c r="KFG5" s="33"/>
      <c r="KFH5" s="33"/>
      <c r="KFI5" s="33"/>
      <c r="KFJ5" s="33"/>
      <c r="KFK5" s="33"/>
      <c r="KFL5" s="33"/>
      <c r="KFM5" s="33"/>
      <c r="KFN5" s="33"/>
      <c r="KFO5" s="33"/>
      <c r="KFP5" s="33"/>
      <c r="KFQ5" s="33"/>
      <c r="KFR5" s="33"/>
      <c r="KFS5" s="33"/>
      <c r="KFT5" s="33"/>
      <c r="KFU5" s="33"/>
      <c r="KFV5" s="33"/>
      <c r="KFW5" s="33"/>
      <c r="KFX5" s="33"/>
      <c r="KFY5" s="33"/>
      <c r="KFZ5" s="33"/>
      <c r="KGA5" s="33"/>
      <c r="KGB5" s="33"/>
      <c r="KGC5" s="33"/>
      <c r="KGD5" s="33"/>
      <c r="KGE5" s="33"/>
      <c r="KGF5" s="33"/>
      <c r="KGG5" s="33"/>
      <c r="KGH5" s="33"/>
      <c r="KGI5" s="33"/>
      <c r="KGJ5" s="33"/>
      <c r="KGK5" s="33"/>
      <c r="KGL5" s="33"/>
      <c r="KGM5" s="33"/>
      <c r="KGN5" s="33"/>
      <c r="KGO5" s="33"/>
      <c r="KGP5" s="33"/>
      <c r="KGQ5" s="33"/>
      <c r="KGR5" s="33"/>
      <c r="KGS5" s="33"/>
      <c r="KGT5" s="33"/>
      <c r="KGU5" s="33"/>
      <c r="KGV5" s="33"/>
      <c r="KGW5" s="33"/>
      <c r="KGX5" s="33"/>
      <c r="KGY5" s="33"/>
      <c r="KGZ5" s="33"/>
      <c r="KHA5" s="33"/>
      <c r="KHB5" s="33"/>
      <c r="KHC5" s="33"/>
      <c r="KHD5" s="33"/>
      <c r="KHE5" s="33"/>
      <c r="KHF5" s="33"/>
      <c r="KHG5" s="33"/>
      <c r="KHH5" s="33"/>
      <c r="KHI5" s="33"/>
      <c r="KHJ5" s="33"/>
      <c r="KHK5" s="33"/>
      <c r="KHL5" s="33"/>
      <c r="KHM5" s="33"/>
      <c r="KHN5" s="33"/>
      <c r="KHO5" s="33"/>
      <c r="KHP5" s="33"/>
      <c r="KHQ5" s="33"/>
      <c r="KHR5" s="33"/>
      <c r="KHS5" s="33"/>
      <c r="KHT5" s="33"/>
      <c r="KHU5" s="33"/>
      <c r="KHV5" s="33"/>
      <c r="KHW5" s="33"/>
      <c r="KHX5" s="33"/>
      <c r="KHY5" s="33"/>
      <c r="KHZ5" s="33"/>
      <c r="KIA5" s="33"/>
      <c r="KIB5" s="33"/>
      <c r="KIC5" s="33"/>
      <c r="KID5" s="33"/>
      <c r="KIE5" s="33"/>
      <c r="KIF5" s="33"/>
      <c r="KIG5" s="33"/>
      <c r="KIH5" s="33"/>
      <c r="KII5" s="33"/>
      <c r="KIJ5" s="33"/>
      <c r="KIK5" s="33"/>
      <c r="KIL5" s="33"/>
      <c r="KIM5" s="33"/>
      <c r="KIN5" s="33"/>
      <c r="KIO5" s="33"/>
      <c r="KIP5" s="33"/>
      <c r="KIQ5" s="33"/>
      <c r="KIR5" s="33"/>
      <c r="KIS5" s="33"/>
      <c r="KIT5" s="33"/>
      <c r="KIU5" s="33"/>
      <c r="KIV5" s="33"/>
      <c r="KIW5" s="33"/>
      <c r="KIX5" s="33"/>
      <c r="KIY5" s="33"/>
      <c r="KIZ5" s="33"/>
      <c r="KJA5" s="33"/>
      <c r="KJB5" s="33"/>
      <c r="KJC5" s="33"/>
      <c r="KJD5" s="33"/>
      <c r="KJE5" s="33"/>
      <c r="KJF5" s="33"/>
      <c r="KJG5" s="33"/>
      <c r="KJH5" s="33"/>
      <c r="KJI5" s="33"/>
      <c r="KJJ5" s="33"/>
      <c r="KJK5" s="33"/>
      <c r="KJL5" s="33"/>
      <c r="KJM5" s="33"/>
      <c r="KJN5" s="33"/>
      <c r="KJO5" s="33"/>
      <c r="KJP5" s="33"/>
      <c r="KJQ5" s="33"/>
      <c r="KJR5" s="33"/>
      <c r="KJS5" s="33"/>
      <c r="KJT5" s="33"/>
      <c r="KJU5" s="33"/>
      <c r="KJV5" s="33"/>
      <c r="KJW5" s="33"/>
      <c r="KJX5" s="33"/>
      <c r="KJY5" s="33"/>
      <c r="KJZ5" s="33"/>
      <c r="KKA5" s="33"/>
      <c r="KKB5" s="33"/>
      <c r="KKC5" s="33"/>
      <c r="KKD5" s="33"/>
      <c r="KKE5" s="33"/>
      <c r="KKF5" s="33"/>
      <c r="KKG5" s="33"/>
      <c r="KKH5" s="33"/>
      <c r="KKI5" s="33"/>
      <c r="KKJ5" s="33"/>
      <c r="KKK5" s="33"/>
      <c r="KKL5" s="33"/>
      <c r="KKM5" s="33"/>
      <c r="KKN5" s="33"/>
      <c r="KKO5" s="33"/>
      <c r="KKP5" s="33"/>
      <c r="KKQ5" s="33"/>
      <c r="KKR5" s="33"/>
      <c r="KKS5" s="33"/>
      <c r="KKT5" s="33"/>
      <c r="KKU5" s="33"/>
      <c r="KKV5" s="33"/>
      <c r="KKW5" s="33"/>
      <c r="KKX5" s="33"/>
      <c r="KKY5" s="33"/>
      <c r="KKZ5" s="33"/>
      <c r="KLA5" s="33"/>
      <c r="KLB5" s="33"/>
      <c r="KLC5" s="33"/>
      <c r="KLD5" s="33"/>
      <c r="KLE5" s="33"/>
      <c r="KLF5" s="33"/>
      <c r="KLG5" s="33"/>
      <c r="KLH5" s="33"/>
      <c r="KLI5" s="33"/>
      <c r="KLJ5" s="33"/>
      <c r="KLK5" s="33"/>
      <c r="KLL5" s="33"/>
      <c r="KLM5" s="33"/>
      <c r="KLN5" s="33"/>
      <c r="KLO5" s="33"/>
      <c r="KLP5" s="33"/>
      <c r="KLQ5" s="33"/>
      <c r="KLR5" s="33"/>
      <c r="KLS5" s="33"/>
      <c r="KLT5" s="33"/>
      <c r="KLU5" s="33"/>
      <c r="KLV5" s="33"/>
      <c r="KLW5" s="33"/>
      <c r="KLX5" s="33"/>
      <c r="KLY5" s="33"/>
      <c r="KLZ5" s="33"/>
      <c r="KMA5" s="33"/>
      <c r="KMB5" s="33"/>
      <c r="KMC5" s="33"/>
      <c r="KMD5" s="33"/>
      <c r="KME5" s="33"/>
      <c r="KMF5" s="33"/>
      <c r="KMG5" s="33"/>
      <c r="KMH5" s="33"/>
      <c r="KMI5" s="33"/>
      <c r="KMJ5" s="33"/>
      <c r="KMK5" s="33"/>
      <c r="KML5" s="33"/>
      <c r="KMM5" s="33"/>
      <c r="KMN5" s="33"/>
      <c r="KMO5" s="33"/>
      <c r="KMP5" s="33"/>
      <c r="KMQ5" s="33"/>
      <c r="KMR5" s="33"/>
      <c r="KMS5" s="33"/>
      <c r="KMT5" s="33"/>
      <c r="KMU5" s="33"/>
      <c r="KMV5" s="33"/>
      <c r="KMW5" s="33"/>
      <c r="KMX5" s="33"/>
      <c r="KMY5" s="33"/>
      <c r="KMZ5" s="33"/>
      <c r="KNA5" s="33"/>
      <c r="KNB5" s="33"/>
      <c r="KNC5" s="33"/>
      <c r="KND5" s="33"/>
      <c r="KNE5" s="33"/>
      <c r="KNF5" s="33"/>
      <c r="KNG5" s="33"/>
      <c r="KNH5" s="33"/>
      <c r="KNI5" s="33"/>
      <c r="KNJ5" s="33"/>
      <c r="KNK5" s="33"/>
      <c r="KNL5" s="33"/>
      <c r="KNM5" s="33"/>
      <c r="KNN5" s="33"/>
      <c r="KNO5" s="33"/>
      <c r="KNP5" s="33"/>
      <c r="KNQ5" s="33"/>
      <c r="KNR5" s="33"/>
      <c r="KNS5" s="33"/>
      <c r="KNT5" s="33"/>
      <c r="KNU5" s="33"/>
      <c r="KNV5" s="33"/>
      <c r="KNW5" s="33"/>
      <c r="KNX5" s="33"/>
      <c r="KNY5" s="33"/>
      <c r="KNZ5" s="33"/>
      <c r="KOA5" s="33"/>
      <c r="KOB5" s="33"/>
      <c r="KOC5" s="33"/>
      <c r="KOD5" s="33"/>
      <c r="KOE5" s="33"/>
      <c r="KOF5" s="33"/>
      <c r="KOG5" s="33"/>
      <c r="KOH5" s="33"/>
      <c r="KOI5" s="33"/>
      <c r="KOJ5" s="33"/>
      <c r="KOK5" s="33"/>
      <c r="KOL5" s="33"/>
      <c r="KOM5" s="33"/>
      <c r="KON5" s="33"/>
      <c r="KOO5" s="33"/>
      <c r="KOP5" s="33"/>
      <c r="KOQ5" s="33"/>
      <c r="KOR5" s="33"/>
      <c r="KOS5" s="33"/>
      <c r="KOT5" s="33"/>
      <c r="KOU5" s="33"/>
      <c r="KOV5" s="33"/>
      <c r="KOW5" s="33"/>
      <c r="KOX5" s="33"/>
      <c r="KOY5" s="33"/>
      <c r="KOZ5" s="33"/>
      <c r="KPA5" s="33"/>
      <c r="KPB5" s="33"/>
      <c r="KPC5" s="33"/>
      <c r="KPD5" s="33"/>
      <c r="KPE5" s="33"/>
      <c r="KPF5" s="33"/>
      <c r="KPG5" s="33"/>
      <c r="KPH5" s="33"/>
      <c r="KPI5" s="33"/>
      <c r="KPJ5" s="33"/>
      <c r="KPK5" s="33"/>
      <c r="KPL5" s="33"/>
      <c r="KPM5" s="33"/>
      <c r="KPN5" s="33"/>
      <c r="KPO5" s="33"/>
      <c r="KPP5" s="33"/>
      <c r="KPQ5" s="33"/>
      <c r="KPR5" s="33"/>
      <c r="KPS5" s="33"/>
      <c r="KPT5" s="33"/>
      <c r="KPU5" s="33"/>
      <c r="KPV5" s="33"/>
      <c r="KPW5" s="33"/>
      <c r="KPX5" s="33"/>
      <c r="KPY5" s="33"/>
      <c r="KPZ5" s="33"/>
      <c r="KQA5" s="33"/>
      <c r="KQB5" s="33"/>
      <c r="KQC5" s="33"/>
      <c r="KQD5" s="33"/>
      <c r="KQE5" s="33"/>
      <c r="KQF5" s="33"/>
      <c r="KQG5" s="33"/>
      <c r="KQH5" s="33"/>
      <c r="KQI5" s="33"/>
      <c r="KQJ5" s="33"/>
      <c r="KQK5" s="33"/>
      <c r="KQL5" s="33"/>
      <c r="KQM5" s="33"/>
      <c r="KQN5" s="33"/>
      <c r="KQO5" s="33"/>
      <c r="KQP5" s="33"/>
      <c r="KQQ5" s="33"/>
      <c r="KQR5" s="33"/>
      <c r="KQS5" s="33"/>
      <c r="KQT5" s="33"/>
      <c r="KQU5" s="33"/>
      <c r="KQV5" s="33"/>
      <c r="KQW5" s="33"/>
      <c r="KQX5" s="33"/>
      <c r="KQY5" s="33"/>
      <c r="KQZ5" s="33"/>
      <c r="KRA5" s="33"/>
      <c r="KRB5" s="33"/>
      <c r="KRC5" s="33"/>
      <c r="KRD5" s="33"/>
      <c r="KRE5" s="33"/>
      <c r="KRF5" s="33"/>
      <c r="KRG5" s="33"/>
      <c r="KRH5" s="33"/>
      <c r="KRI5" s="33"/>
      <c r="KRJ5" s="33"/>
      <c r="KRK5" s="33"/>
      <c r="KRL5" s="33"/>
      <c r="KRM5" s="33"/>
      <c r="KRN5" s="33"/>
      <c r="KRO5" s="33"/>
      <c r="KRP5" s="33"/>
      <c r="KRQ5" s="33"/>
      <c r="KRR5" s="33"/>
      <c r="KRS5" s="33"/>
      <c r="KRT5" s="33"/>
      <c r="KRU5" s="33"/>
      <c r="KRV5" s="33"/>
      <c r="KRW5" s="33"/>
      <c r="KRX5" s="33"/>
      <c r="KRY5" s="33"/>
      <c r="KRZ5" s="33"/>
      <c r="KSA5" s="33"/>
      <c r="KSB5" s="33"/>
      <c r="KSC5" s="33"/>
      <c r="KSD5" s="33"/>
      <c r="KSE5" s="33"/>
      <c r="KSF5" s="33"/>
      <c r="KSG5" s="33"/>
      <c r="KSH5" s="33"/>
      <c r="KSI5" s="33"/>
      <c r="KSJ5" s="33"/>
      <c r="KSK5" s="33"/>
      <c r="KSL5" s="33"/>
      <c r="KSM5" s="33"/>
      <c r="KSN5" s="33"/>
      <c r="KSO5" s="33"/>
      <c r="KSP5" s="33"/>
      <c r="KSQ5" s="33"/>
      <c r="KSR5" s="33"/>
      <c r="KSS5" s="33"/>
      <c r="KST5" s="33"/>
      <c r="KSU5" s="33"/>
      <c r="KSV5" s="33"/>
      <c r="KSW5" s="33"/>
      <c r="KSX5" s="33"/>
      <c r="KSY5" s="33"/>
      <c r="KSZ5" s="33"/>
      <c r="KTA5" s="33"/>
      <c r="KTB5" s="33"/>
      <c r="KTC5" s="33"/>
      <c r="KTD5" s="33"/>
      <c r="KTE5" s="33"/>
      <c r="KTF5" s="33"/>
      <c r="KTG5" s="33"/>
      <c r="KTH5" s="33"/>
      <c r="KTI5" s="33"/>
      <c r="KTJ5" s="33"/>
      <c r="KTK5" s="33"/>
      <c r="KTL5" s="33"/>
      <c r="KTM5" s="33"/>
      <c r="KTN5" s="33"/>
      <c r="KTO5" s="33"/>
      <c r="KTP5" s="33"/>
      <c r="KTQ5" s="33"/>
      <c r="KTR5" s="33"/>
      <c r="KTS5" s="33"/>
      <c r="KTT5" s="33"/>
      <c r="KTU5" s="33"/>
      <c r="KTV5" s="33"/>
      <c r="KTW5" s="33"/>
      <c r="KTX5" s="33"/>
      <c r="KTY5" s="33"/>
      <c r="KTZ5" s="33"/>
      <c r="KUA5" s="33"/>
      <c r="KUB5" s="33"/>
      <c r="KUC5" s="33"/>
      <c r="KUD5" s="33"/>
      <c r="KUE5" s="33"/>
      <c r="KUF5" s="33"/>
      <c r="KUG5" s="33"/>
      <c r="KUH5" s="33"/>
      <c r="KUI5" s="33"/>
      <c r="KUJ5" s="33"/>
      <c r="KUK5" s="33"/>
      <c r="KUL5" s="33"/>
      <c r="KUM5" s="33"/>
      <c r="KUN5" s="33"/>
      <c r="KUO5" s="33"/>
      <c r="KUP5" s="33"/>
      <c r="KUQ5" s="33"/>
      <c r="KUR5" s="33"/>
      <c r="KUS5" s="33"/>
      <c r="KUT5" s="33"/>
      <c r="KUU5" s="33"/>
      <c r="KUV5" s="33"/>
      <c r="KUW5" s="33"/>
      <c r="KUX5" s="33"/>
      <c r="KUY5" s="33"/>
      <c r="KUZ5" s="33"/>
      <c r="KVA5" s="33"/>
      <c r="KVB5" s="33"/>
      <c r="KVC5" s="33"/>
      <c r="KVD5" s="33"/>
      <c r="KVE5" s="33"/>
      <c r="KVF5" s="33"/>
      <c r="KVG5" s="33"/>
      <c r="KVH5" s="33"/>
      <c r="KVI5" s="33"/>
      <c r="KVJ5" s="33"/>
      <c r="KVK5" s="33"/>
      <c r="KVL5" s="33"/>
      <c r="KVM5" s="33"/>
      <c r="KVN5" s="33"/>
      <c r="KVO5" s="33"/>
      <c r="KVP5" s="33"/>
      <c r="KVQ5" s="33"/>
      <c r="KVR5" s="33"/>
      <c r="KVS5" s="33"/>
      <c r="KVT5" s="33"/>
      <c r="KVU5" s="33"/>
      <c r="KVV5" s="33"/>
      <c r="KVW5" s="33"/>
      <c r="KVX5" s="33"/>
      <c r="KVY5" s="33"/>
      <c r="KVZ5" s="33"/>
      <c r="KWA5" s="33"/>
      <c r="KWB5" s="33"/>
      <c r="KWC5" s="33"/>
      <c r="KWD5" s="33"/>
      <c r="KWE5" s="33"/>
      <c r="KWF5" s="33"/>
      <c r="KWG5" s="33"/>
      <c r="KWH5" s="33"/>
      <c r="KWI5" s="33"/>
      <c r="KWJ5" s="33"/>
      <c r="KWK5" s="33"/>
      <c r="KWL5" s="33"/>
      <c r="KWM5" s="33"/>
      <c r="KWN5" s="33"/>
      <c r="KWO5" s="33"/>
      <c r="KWP5" s="33"/>
      <c r="KWQ5" s="33"/>
      <c r="KWR5" s="33"/>
      <c r="KWS5" s="33"/>
      <c r="KWT5" s="33"/>
      <c r="KWU5" s="33"/>
      <c r="KWV5" s="33"/>
      <c r="KWW5" s="33"/>
      <c r="KWX5" s="33"/>
      <c r="KWY5" s="33"/>
      <c r="KWZ5" s="33"/>
      <c r="KXA5" s="33"/>
      <c r="KXB5" s="33"/>
      <c r="KXC5" s="33"/>
      <c r="KXD5" s="33"/>
      <c r="KXE5" s="33"/>
      <c r="KXF5" s="33"/>
      <c r="KXG5" s="33"/>
      <c r="KXH5" s="33"/>
      <c r="KXI5" s="33"/>
      <c r="KXJ5" s="33"/>
      <c r="KXK5" s="33"/>
      <c r="KXL5" s="33"/>
      <c r="KXM5" s="33"/>
      <c r="KXN5" s="33"/>
      <c r="KXO5" s="33"/>
      <c r="KXP5" s="33"/>
      <c r="KXQ5" s="33"/>
      <c r="KXR5" s="33"/>
      <c r="KXS5" s="33"/>
      <c r="KXT5" s="33"/>
      <c r="KXU5" s="33"/>
      <c r="KXV5" s="33"/>
      <c r="KXW5" s="33"/>
      <c r="KXX5" s="33"/>
      <c r="KXY5" s="33"/>
      <c r="KXZ5" s="33"/>
      <c r="KYA5" s="33"/>
      <c r="KYB5" s="33"/>
      <c r="KYC5" s="33"/>
      <c r="KYD5" s="33"/>
      <c r="KYE5" s="33"/>
      <c r="KYF5" s="33"/>
      <c r="KYG5" s="33"/>
      <c r="KYH5" s="33"/>
      <c r="KYI5" s="33"/>
      <c r="KYJ5" s="33"/>
      <c r="KYK5" s="33"/>
      <c r="KYL5" s="33"/>
      <c r="KYM5" s="33"/>
      <c r="KYN5" s="33"/>
      <c r="KYO5" s="33"/>
      <c r="KYP5" s="33"/>
      <c r="KYQ5" s="33"/>
      <c r="KYR5" s="33"/>
      <c r="KYS5" s="33"/>
      <c r="KYT5" s="33"/>
      <c r="KYU5" s="33"/>
      <c r="KYV5" s="33"/>
      <c r="KYW5" s="33"/>
      <c r="KYX5" s="33"/>
      <c r="KYY5" s="33"/>
      <c r="KYZ5" s="33"/>
      <c r="KZA5" s="33"/>
      <c r="KZB5" s="33"/>
      <c r="KZC5" s="33"/>
      <c r="KZD5" s="33"/>
      <c r="KZE5" s="33"/>
      <c r="KZF5" s="33"/>
      <c r="KZG5" s="33"/>
      <c r="KZH5" s="33"/>
      <c r="KZI5" s="33"/>
      <c r="KZJ5" s="33"/>
      <c r="KZK5" s="33"/>
      <c r="KZL5" s="33"/>
      <c r="KZM5" s="33"/>
      <c r="KZN5" s="33"/>
      <c r="KZO5" s="33"/>
      <c r="KZP5" s="33"/>
      <c r="KZQ5" s="33"/>
      <c r="KZR5" s="33"/>
      <c r="KZS5" s="33"/>
      <c r="KZT5" s="33"/>
      <c r="KZU5" s="33"/>
      <c r="KZV5" s="33"/>
      <c r="KZW5" s="33"/>
      <c r="KZX5" s="33"/>
      <c r="KZY5" s="33"/>
      <c r="KZZ5" s="33"/>
      <c r="LAA5" s="33"/>
      <c r="LAB5" s="33"/>
      <c r="LAC5" s="33"/>
      <c r="LAD5" s="33"/>
      <c r="LAE5" s="33"/>
      <c r="LAF5" s="33"/>
      <c r="LAG5" s="33"/>
      <c r="LAH5" s="33"/>
      <c r="LAI5" s="33"/>
      <c r="LAJ5" s="33"/>
      <c r="LAK5" s="33"/>
      <c r="LAL5" s="33"/>
      <c r="LAM5" s="33"/>
      <c r="LAN5" s="33"/>
      <c r="LAO5" s="33"/>
      <c r="LAP5" s="33"/>
      <c r="LAQ5" s="33"/>
      <c r="LAR5" s="33"/>
      <c r="LAS5" s="33"/>
      <c r="LAT5" s="33"/>
      <c r="LAU5" s="33"/>
      <c r="LAV5" s="33"/>
      <c r="LAW5" s="33"/>
      <c r="LAX5" s="33"/>
      <c r="LAY5" s="33"/>
      <c r="LAZ5" s="33"/>
      <c r="LBA5" s="33"/>
      <c r="LBB5" s="33"/>
      <c r="LBC5" s="33"/>
      <c r="LBD5" s="33"/>
      <c r="LBE5" s="33"/>
      <c r="LBF5" s="33"/>
      <c r="LBG5" s="33"/>
      <c r="LBH5" s="33"/>
      <c r="LBI5" s="33"/>
      <c r="LBJ5" s="33"/>
      <c r="LBK5" s="33"/>
      <c r="LBL5" s="33"/>
      <c r="LBM5" s="33"/>
      <c r="LBN5" s="33"/>
      <c r="LBO5" s="33"/>
      <c r="LBP5" s="33"/>
      <c r="LBQ5" s="33"/>
      <c r="LBR5" s="33"/>
      <c r="LBS5" s="33"/>
      <c r="LBT5" s="33"/>
      <c r="LBU5" s="33"/>
      <c r="LBV5" s="33"/>
      <c r="LBW5" s="33"/>
      <c r="LBX5" s="33"/>
      <c r="LBY5" s="33"/>
      <c r="LBZ5" s="33"/>
      <c r="LCA5" s="33"/>
      <c r="LCB5" s="33"/>
      <c r="LCC5" s="33"/>
      <c r="LCD5" s="33"/>
      <c r="LCE5" s="33"/>
      <c r="LCF5" s="33"/>
      <c r="LCG5" s="33"/>
      <c r="LCH5" s="33"/>
      <c r="LCI5" s="33"/>
      <c r="LCJ5" s="33"/>
      <c r="LCK5" s="33"/>
      <c r="LCL5" s="33"/>
      <c r="LCM5" s="33"/>
      <c r="LCN5" s="33"/>
      <c r="LCO5" s="33"/>
      <c r="LCP5" s="33"/>
      <c r="LCQ5" s="33"/>
      <c r="LCR5" s="33"/>
      <c r="LCS5" s="33"/>
      <c r="LCT5" s="33"/>
      <c r="LCU5" s="33"/>
      <c r="LCV5" s="33"/>
      <c r="LCW5" s="33"/>
      <c r="LCX5" s="33"/>
      <c r="LCY5" s="33"/>
      <c r="LCZ5" s="33"/>
      <c r="LDA5" s="33"/>
      <c r="LDB5" s="33"/>
      <c r="LDC5" s="33"/>
      <c r="LDD5" s="33"/>
      <c r="LDE5" s="33"/>
      <c r="LDF5" s="33"/>
      <c r="LDG5" s="33"/>
      <c r="LDH5" s="33"/>
      <c r="LDI5" s="33"/>
      <c r="LDJ5" s="33"/>
      <c r="LDK5" s="33"/>
      <c r="LDL5" s="33"/>
      <c r="LDM5" s="33"/>
      <c r="LDN5" s="33"/>
      <c r="LDO5" s="33"/>
      <c r="LDP5" s="33"/>
      <c r="LDQ5" s="33"/>
      <c r="LDR5" s="33"/>
      <c r="LDS5" s="33"/>
      <c r="LDT5" s="33"/>
      <c r="LDU5" s="33"/>
      <c r="LDV5" s="33"/>
      <c r="LDW5" s="33"/>
      <c r="LDX5" s="33"/>
      <c r="LDY5" s="33"/>
      <c r="LDZ5" s="33"/>
      <c r="LEA5" s="33"/>
      <c r="LEB5" s="33"/>
      <c r="LEC5" s="33"/>
      <c r="LED5" s="33"/>
      <c r="LEE5" s="33"/>
      <c r="LEF5" s="33"/>
      <c r="LEG5" s="33"/>
      <c r="LEH5" s="33"/>
      <c r="LEI5" s="33"/>
      <c r="LEJ5" s="33"/>
      <c r="LEK5" s="33"/>
      <c r="LEL5" s="33"/>
      <c r="LEM5" s="33"/>
      <c r="LEN5" s="33"/>
      <c r="LEO5" s="33"/>
      <c r="LEP5" s="33"/>
      <c r="LEQ5" s="33"/>
      <c r="LER5" s="33"/>
      <c r="LES5" s="33"/>
      <c r="LET5" s="33"/>
      <c r="LEU5" s="33"/>
      <c r="LEV5" s="33"/>
      <c r="LEW5" s="33"/>
      <c r="LEX5" s="33"/>
      <c r="LEY5" s="33"/>
      <c r="LEZ5" s="33"/>
      <c r="LFA5" s="33"/>
      <c r="LFB5" s="33"/>
      <c r="LFC5" s="33"/>
      <c r="LFD5" s="33"/>
      <c r="LFE5" s="33"/>
      <c r="LFF5" s="33"/>
      <c r="LFG5" s="33"/>
      <c r="LFH5" s="33"/>
      <c r="LFI5" s="33"/>
      <c r="LFJ5" s="33"/>
      <c r="LFK5" s="33"/>
      <c r="LFL5" s="33"/>
      <c r="LFM5" s="33"/>
      <c r="LFN5" s="33"/>
      <c r="LFO5" s="33"/>
      <c r="LFP5" s="33"/>
      <c r="LFQ5" s="33"/>
      <c r="LFR5" s="33"/>
      <c r="LFS5" s="33"/>
      <c r="LFT5" s="33"/>
      <c r="LFU5" s="33"/>
      <c r="LFV5" s="33"/>
      <c r="LFW5" s="33"/>
      <c r="LFX5" s="33"/>
      <c r="LFY5" s="33"/>
      <c r="LFZ5" s="33"/>
      <c r="LGA5" s="33"/>
      <c r="LGB5" s="33"/>
      <c r="LGC5" s="33"/>
      <c r="LGD5" s="33"/>
      <c r="LGE5" s="33"/>
      <c r="LGF5" s="33"/>
      <c r="LGG5" s="33"/>
      <c r="LGH5" s="33"/>
      <c r="LGI5" s="33"/>
      <c r="LGJ5" s="33"/>
      <c r="LGK5" s="33"/>
      <c r="LGL5" s="33"/>
      <c r="LGM5" s="33"/>
      <c r="LGN5" s="33"/>
      <c r="LGO5" s="33"/>
      <c r="LGP5" s="33"/>
      <c r="LGQ5" s="33"/>
      <c r="LGR5" s="33"/>
      <c r="LGS5" s="33"/>
      <c r="LGT5" s="33"/>
      <c r="LGU5" s="33"/>
      <c r="LGV5" s="33"/>
      <c r="LGW5" s="33"/>
      <c r="LGX5" s="33"/>
      <c r="LGY5" s="33"/>
      <c r="LGZ5" s="33"/>
      <c r="LHA5" s="33"/>
      <c r="LHB5" s="33"/>
      <c r="LHC5" s="33"/>
      <c r="LHD5" s="33"/>
      <c r="LHE5" s="33"/>
      <c r="LHF5" s="33"/>
      <c r="LHG5" s="33"/>
      <c r="LHH5" s="33"/>
      <c r="LHI5" s="33"/>
      <c r="LHJ5" s="33"/>
      <c r="LHK5" s="33"/>
      <c r="LHL5" s="33"/>
      <c r="LHM5" s="33"/>
      <c r="LHN5" s="33"/>
      <c r="LHO5" s="33"/>
      <c r="LHP5" s="33"/>
      <c r="LHQ5" s="33"/>
      <c r="LHR5" s="33"/>
      <c r="LHS5" s="33"/>
      <c r="LHT5" s="33"/>
      <c r="LHU5" s="33"/>
      <c r="LHV5" s="33"/>
      <c r="LHW5" s="33"/>
      <c r="LHX5" s="33"/>
      <c r="LHY5" s="33"/>
      <c r="LHZ5" s="33"/>
      <c r="LIA5" s="33"/>
      <c r="LIB5" s="33"/>
      <c r="LIC5" s="33"/>
      <c r="LID5" s="33"/>
      <c r="LIE5" s="33"/>
      <c r="LIF5" s="33"/>
      <c r="LIG5" s="33"/>
      <c r="LIH5" s="33"/>
      <c r="LII5" s="33"/>
      <c r="LIJ5" s="33"/>
      <c r="LIK5" s="33"/>
      <c r="LIL5" s="33"/>
      <c r="LIM5" s="33"/>
      <c r="LIN5" s="33"/>
      <c r="LIO5" s="33"/>
      <c r="LIP5" s="33"/>
      <c r="LIQ5" s="33"/>
      <c r="LIR5" s="33"/>
      <c r="LIS5" s="33"/>
      <c r="LIT5" s="33"/>
      <c r="LIU5" s="33"/>
      <c r="LIV5" s="33"/>
      <c r="LIW5" s="33"/>
      <c r="LIX5" s="33"/>
      <c r="LIY5" s="33"/>
      <c r="LIZ5" s="33"/>
      <c r="LJA5" s="33"/>
      <c r="LJB5" s="33"/>
      <c r="LJC5" s="33"/>
      <c r="LJD5" s="33"/>
      <c r="LJE5" s="33"/>
      <c r="LJF5" s="33"/>
      <c r="LJG5" s="33"/>
      <c r="LJH5" s="33"/>
      <c r="LJI5" s="33"/>
      <c r="LJJ5" s="33"/>
      <c r="LJK5" s="33"/>
      <c r="LJL5" s="33"/>
      <c r="LJM5" s="33"/>
      <c r="LJN5" s="33"/>
      <c r="LJO5" s="33"/>
      <c r="LJP5" s="33"/>
      <c r="LJQ5" s="33"/>
      <c r="LJR5" s="33"/>
      <c r="LJS5" s="33"/>
      <c r="LJT5" s="33"/>
      <c r="LJU5" s="33"/>
      <c r="LJV5" s="33"/>
      <c r="LJW5" s="33"/>
      <c r="LJX5" s="33"/>
      <c r="LJY5" s="33"/>
      <c r="LJZ5" s="33"/>
      <c r="LKA5" s="33"/>
      <c r="LKB5" s="33"/>
      <c r="LKC5" s="33"/>
      <c r="LKD5" s="33"/>
      <c r="LKE5" s="33"/>
      <c r="LKF5" s="33"/>
      <c r="LKG5" s="33"/>
      <c r="LKH5" s="33"/>
      <c r="LKI5" s="33"/>
      <c r="LKJ5" s="33"/>
      <c r="LKK5" s="33"/>
      <c r="LKL5" s="33"/>
      <c r="LKM5" s="33"/>
      <c r="LKN5" s="33"/>
      <c r="LKO5" s="33"/>
      <c r="LKP5" s="33"/>
      <c r="LKQ5" s="33"/>
      <c r="LKR5" s="33"/>
      <c r="LKS5" s="33"/>
      <c r="LKT5" s="33"/>
      <c r="LKU5" s="33"/>
      <c r="LKV5" s="33"/>
      <c r="LKW5" s="33"/>
      <c r="LKX5" s="33"/>
      <c r="LKY5" s="33"/>
      <c r="LKZ5" s="33"/>
      <c r="LLA5" s="33"/>
      <c r="LLB5" s="33"/>
      <c r="LLC5" s="33"/>
      <c r="LLD5" s="33"/>
      <c r="LLE5" s="33"/>
      <c r="LLF5" s="33"/>
      <c r="LLG5" s="33"/>
      <c r="LLH5" s="33"/>
      <c r="LLI5" s="33"/>
      <c r="LLJ5" s="33"/>
      <c r="LLK5" s="33"/>
      <c r="LLL5" s="33"/>
      <c r="LLM5" s="33"/>
      <c r="LLN5" s="33"/>
      <c r="LLO5" s="33"/>
      <c r="LLP5" s="33"/>
      <c r="LLQ5" s="33"/>
      <c r="LLR5" s="33"/>
      <c r="LLS5" s="33"/>
      <c r="LLT5" s="33"/>
      <c r="LLU5" s="33"/>
      <c r="LLV5" s="33"/>
      <c r="LLW5" s="33"/>
      <c r="LLX5" s="33"/>
      <c r="LLY5" s="33"/>
      <c r="LLZ5" s="33"/>
      <c r="LMA5" s="33"/>
      <c r="LMB5" s="33"/>
      <c r="LMC5" s="33"/>
      <c r="LMD5" s="33"/>
      <c r="LME5" s="33"/>
      <c r="LMF5" s="33"/>
      <c r="LMG5" s="33"/>
      <c r="LMH5" s="33"/>
      <c r="LMI5" s="33"/>
      <c r="LMJ5" s="33"/>
      <c r="LMK5" s="33"/>
      <c r="LML5" s="33"/>
      <c r="LMM5" s="33"/>
      <c r="LMN5" s="33"/>
      <c r="LMO5" s="33"/>
      <c r="LMP5" s="33"/>
      <c r="LMQ5" s="33"/>
      <c r="LMR5" s="33"/>
      <c r="LMS5" s="33"/>
      <c r="LMT5" s="33"/>
      <c r="LMU5" s="33"/>
      <c r="LMV5" s="33"/>
      <c r="LMW5" s="33"/>
      <c r="LMX5" s="33"/>
      <c r="LMY5" s="33"/>
      <c r="LMZ5" s="33"/>
      <c r="LNA5" s="33"/>
      <c r="LNB5" s="33"/>
      <c r="LNC5" s="33"/>
      <c r="LND5" s="33"/>
      <c r="LNE5" s="33"/>
      <c r="LNF5" s="33"/>
      <c r="LNG5" s="33"/>
      <c r="LNH5" s="33"/>
      <c r="LNI5" s="33"/>
      <c r="LNJ5" s="33"/>
      <c r="LNK5" s="33"/>
      <c r="LNL5" s="33"/>
      <c r="LNM5" s="33"/>
      <c r="LNN5" s="33"/>
      <c r="LNO5" s="33"/>
      <c r="LNP5" s="33"/>
      <c r="LNQ5" s="33"/>
      <c r="LNR5" s="33"/>
      <c r="LNS5" s="33"/>
      <c r="LNT5" s="33"/>
      <c r="LNU5" s="33"/>
      <c r="LNV5" s="33"/>
      <c r="LNW5" s="33"/>
      <c r="LNX5" s="33"/>
      <c r="LNY5" s="33"/>
      <c r="LNZ5" s="33"/>
      <c r="LOA5" s="33"/>
      <c r="LOB5" s="33"/>
      <c r="LOC5" s="33"/>
      <c r="LOD5" s="33"/>
      <c r="LOE5" s="33"/>
      <c r="LOF5" s="33"/>
      <c r="LOG5" s="33"/>
      <c r="LOH5" s="33"/>
      <c r="LOI5" s="33"/>
      <c r="LOJ5" s="33"/>
      <c r="LOK5" s="33"/>
      <c r="LOL5" s="33"/>
      <c r="LOM5" s="33"/>
      <c r="LON5" s="33"/>
      <c r="LOO5" s="33"/>
      <c r="LOP5" s="33"/>
      <c r="LOQ5" s="33"/>
      <c r="LOR5" s="33"/>
      <c r="LOS5" s="33"/>
      <c r="LOT5" s="33"/>
      <c r="LOU5" s="33"/>
      <c r="LOV5" s="33"/>
      <c r="LOW5" s="33"/>
      <c r="LOX5" s="33"/>
      <c r="LOY5" s="33"/>
      <c r="LOZ5" s="33"/>
      <c r="LPA5" s="33"/>
      <c r="LPB5" s="33"/>
      <c r="LPC5" s="33"/>
      <c r="LPD5" s="33"/>
      <c r="LPE5" s="33"/>
      <c r="LPF5" s="33"/>
      <c r="LPG5" s="33"/>
      <c r="LPH5" s="33"/>
      <c r="LPI5" s="33"/>
      <c r="LPJ5" s="33"/>
      <c r="LPK5" s="33"/>
      <c r="LPL5" s="33"/>
      <c r="LPM5" s="33"/>
      <c r="LPN5" s="33"/>
      <c r="LPO5" s="33"/>
      <c r="LPP5" s="33"/>
      <c r="LPQ5" s="33"/>
      <c r="LPR5" s="33"/>
      <c r="LPS5" s="33"/>
      <c r="LPT5" s="33"/>
      <c r="LPU5" s="33"/>
      <c r="LPV5" s="33"/>
      <c r="LPW5" s="33"/>
      <c r="LPX5" s="33"/>
      <c r="LPY5" s="33"/>
      <c r="LPZ5" s="33"/>
      <c r="LQA5" s="33"/>
      <c r="LQB5" s="33"/>
      <c r="LQC5" s="33"/>
      <c r="LQD5" s="33"/>
      <c r="LQE5" s="33"/>
      <c r="LQF5" s="33"/>
      <c r="LQG5" s="33"/>
      <c r="LQH5" s="33"/>
      <c r="LQI5" s="33"/>
      <c r="LQJ5" s="33"/>
      <c r="LQK5" s="33"/>
      <c r="LQL5" s="33"/>
      <c r="LQM5" s="33"/>
      <c r="LQN5" s="33"/>
      <c r="LQO5" s="33"/>
      <c r="LQP5" s="33"/>
      <c r="LQQ5" s="33"/>
      <c r="LQR5" s="33"/>
      <c r="LQS5" s="33"/>
      <c r="LQT5" s="33"/>
      <c r="LQU5" s="33"/>
      <c r="LQV5" s="33"/>
      <c r="LQW5" s="33"/>
      <c r="LQX5" s="33"/>
      <c r="LQY5" s="33"/>
      <c r="LQZ5" s="33"/>
      <c r="LRA5" s="33"/>
      <c r="LRB5" s="33"/>
      <c r="LRC5" s="33"/>
      <c r="LRD5" s="33"/>
      <c r="LRE5" s="33"/>
      <c r="LRF5" s="33"/>
      <c r="LRG5" s="33"/>
      <c r="LRH5" s="33"/>
      <c r="LRI5" s="33"/>
      <c r="LRJ5" s="33"/>
      <c r="LRK5" s="33"/>
      <c r="LRL5" s="33"/>
      <c r="LRM5" s="33"/>
      <c r="LRN5" s="33"/>
      <c r="LRO5" s="33"/>
      <c r="LRP5" s="33"/>
      <c r="LRQ5" s="33"/>
      <c r="LRR5" s="33"/>
      <c r="LRS5" s="33"/>
      <c r="LRT5" s="33"/>
      <c r="LRU5" s="33"/>
      <c r="LRV5" s="33"/>
      <c r="LRW5" s="33"/>
      <c r="LRX5" s="33"/>
      <c r="LRY5" s="33"/>
      <c r="LRZ5" s="33"/>
      <c r="LSA5" s="33"/>
      <c r="LSB5" s="33"/>
      <c r="LSC5" s="33"/>
      <c r="LSD5" s="33"/>
      <c r="LSE5" s="33"/>
      <c r="LSF5" s="33"/>
      <c r="LSG5" s="33"/>
      <c r="LSH5" s="33"/>
      <c r="LSI5" s="33"/>
      <c r="LSJ5" s="33"/>
      <c r="LSK5" s="33"/>
      <c r="LSL5" s="33"/>
      <c r="LSM5" s="33"/>
      <c r="LSN5" s="33"/>
      <c r="LSO5" s="33"/>
      <c r="LSP5" s="33"/>
      <c r="LSQ5" s="33"/>
      <c r="LSR5" s="33"/>
      <c r="LSS5" s="33"/>
      <c r="LST5" s="33"/>
      <c r="LSU5" s="33"/>
      <c r="LSV5" s="33"/>
      <c r="LSW5" s="33"/>
      <c r="LSX5" s="33"/>
      <c r="LSY5" s="33"/>
      <c r="LSZ5" s="33"/>
      <c r="LTA5" s="33"/>
      <c r="LTB5" s="33"/>
      <c r="LTC5" s="33"/>
      <c r="LTD5" s="33"/>
      <c r="LTE5" s="33"/>
      <c r="LTF5" s="33"/>
      <c r="LTG5" s="33"/>
      <c r="LTH5" s="33"/>
      <c r="LTI5" s="33"/>
      <c r="LTJ5" s="33"/>
      <c r="LTK5" s="33"/>
      <c r="LTL5" s="33"/>
      <c r="LTM5" s="33"/>
      <c r="LTN5" s="33"/>
      <c r="LTO5" s="33"/>
      <c r="LTP5" s="33"/>
      <c r="LTQ5" s="33"/>
      <c r="LTR5" s="33"/>
      <c r="LTS5" s="33"/>
      <c r="LTT5" s="33"/>
      <c r="LTU5" s="33"/>
      <c r="LTV5" s="33"/>
      <c r="LTW5" s="33"/>
      <c r="LTX5" s="33"/>
      <c r="LTY5" s="33"/>
      <c r="LTZ5" s="33"/>
      <c r="LUA5" s="33"/>
      <c r="LUB5" s="33"/>
      <c r="LUC5" s="33"/>
      <c r="LUD5" s="33"/>
      <c r="LUE5" s="33"/>
      <c r="LUF5" s="33"/>
      <c r="LUG5" s="33"/>
      <c r="LUH5" s="33"/>
      <c r="LUI5" s="33"/>
      <c r="LUJ5" s="33"/>
      <c r="LUK5" s="33"/>
      <c r="LUL5" s="33"/>
      <c r="LUM5" s="33"/>
      <c r="LUN5" s="33"/>
      <c r="LUO5" s="33"/>
      <c r="LUP5" s="33"/>
      <c r="LUQ5" s="33"/>
      <c r="LUR5" s="33"/>
      <c r="LUS5" s="33"/>
      <c r="LUT5" s="33"/>
      <c r="LUU5" s="33"/>
      <c r="LUV5" s="33"/>
      <c r="LUW5" s="33"/>
      <c r="LUX5" s="33"/>
      <c r="LUY5" s="33"/>
      <c r="LUZ5" s="33"/>
      <c r="LVA5" s="33"/>
      <c r="LVB5" s="33"/>
      <c r="LVC5" s="33"/>
      <c r="LVD5" s="33"/>
      <c r="LVE5" s="33"/>
      <c r="LVF5" s="33"/>
      <c r="LVG5" s="33"/>
      <c r="LVH5" s="33"/>
      <c r="LVI5" s="33"/>
      <c r="LVJ5" s="33"/>
      <c r="LVK5" s="33"/>
      <c r="LVL5" s="33"/>
      <c r="LVM5" s="33"/>
      <c r="LVN5" s="33"/>
      <c r="LVO5" s="33"/>
      <c r="LVP5" s="33"/>
      <c r="LVQ5" s="33"/>
      <c r="LVR5" s="33"/>
      <c r="LVS5" s="33"/>
      <c r="LVT5" s="33"/>
      <c r="LVU5" s="33"/>
      <c r="LVV5" s="33"/>
      <c r="LVW5" s="33"/>
      <c r="LVX5" s="33"/>
      <c r="LVY5" s="33"/>
      <c r="LVZ5" s="33"/>
      <c r="LWA5" s="33"/>
      <c r="LWB5" s="33"/>
      <c r="LWC5" s="33"/>
      <c r="LWD5" s="33"/>
      <c r="LWE5" s="33"/>
      <c r="LWF5" s="33"/>
      <c r="LWG5" s="33"/>
      <c r="LWH5" s="33"/>
      <c r="LWI5" s="33"/>
      <c r="LWJ5" s="33"/>
      <c r="LWK5" s="33"/>
      <c r="LWL5" s="33"/>
      <c r="LWM5" s="33"/>
      <c r="LWN5" s="33"/>
      <c r="LWO5" s="33"/>
      <c r="LWP5" s="33"/>
      <c r="LWQ5" s="33"/>
      <c r="LWR5" s="33"/>
      <c r="LWS5" s="33"/>
      <c r="LWT5" s="33"/>
      <c r="LWU5" s="33"/>
      <c r="LWV5" s="33"/>
      <c r="LWW5" s="33"/>
      <c r="LWX5" s="33"/>
      <c r="LWY5" s="33"/>
      <c r="LWZ5" s="33"/>
      <c r="LXA5" s="33"/>
      <c r="LXB5" s="33"/>
      <c r="LXC5" s="33"/>
      <c r="LXD5" s="33"/>
      <c r="LXE5" s="33"/>
      <c r="LXF5" s="33"/>
      <c r="LXG5" s="33"/>
      <c r="LXH5" s="33"/>
      <c r="LXI5" s="33"/>
      <c r="LXJ5" s="33"/>
      <c r="LXK5" s="33"/>
      <c r="LXL5" s="33"/>
      <c r="LXM5" s="33"/>
      <c r="LXN5" s="33"/>
      <c r="LXO5" s="33"/>
      <c r="LXP5" s="33"/>
      <c r="LXQ5" s="33"/>
      <c r="LXR5" s="33"/>
      <c r="LXS5" s="33"/>
      <c r="LXT5" s="33"/>
      <c r="LXU5" s="33"/>
      <c r="LXV5" s="33"/>
      <c r="LXW5" s="33"/>
      <c r="LXX5" s="33"/>
      <c r="LXY5" s="33"/>
      <c r="LXZ5" s="33"/>
      <c r="LYA5" s="33"/>
      <c r="LYB5" s="33"/>
      <c r="LYC5" s="33"/>
      <c r="LYD5" s="33"/>
      <c r="LYE5" s="33"/>
      <c r="LYF5" s="33"/>
      <c r="LYG5" s="33"/>
      <c r="LYH5" s="33"/>
      <c r="LYI5" s="33"/>
      <c r="LYJ5" s="33"/>
      <c r="LYK5" s="33"/>
      <c r="LYL5" s="33"/>
      <c r="LYM5" s="33"/>
      <c r="LYN5" s="33"/>
      <c r="LYO5" s="33"/>
      <c r="LYP5" s="33"/>
      <c r="LYQ5" s="33"/>
      <c r="LYR5" s="33"/>
      <c r="LYS5" s="33"/>
      <c r="LYT5" s="33"/>
      <c r="LYU5" s="33"/>
      <c r="LYV5" s="33"/>
      <c r="LYW5" s="33"/>
      <c r="LYX5" s="33"/>
      <c r="LYY5" s="33"/>
      <c r="LYZ5" s="33"/>
      <c r="LZA5" s="33"/>
      <c r="LZB5" s="33"/>
      <c r="LZC5" s="33"/>
      <c r="LZD5" s="33"/>
      <c r="LZE5" s="33"/>
      <c r="LZF5" s="33"/>
      <c r="LZG5" s="33"/>
      <c r="LZH5" s="33"/>
      <c r="LZI5" s="33"/>
      <c r="LZJ5" s="33"/>
      <c r="LZK5" s="33"/>
      <c r="LZL5" s="33"/>
      <c r="LZM5" s="33"/>
      <c r="LZN5" s="33"/>
      <c r="LZO5" s="33"/>
      <c r="LZP5" s="33"/>
      <c r="LZQ5" s="33"/>
      <c r="LZR5" s="33"/>
      <c r="LZS5" s="33"/>
      <c r="LZT5" s="33"/>
      <c r="LZU5" s="33"/>
      <c r="LZV5" s="33"/>
      <c r="LZW5" s="33"/>
      <c r="LZX5" s="33"/>
      <c r="LZY5" s="33"/>
      <c r="LZZ5" s="33"/>
      <c r="MAA5" s="33"/>
      <c r="MAB5" s="33"/>
      <c r="MAC5" s="33"/>
      <c r="MAD5" s="33"/>
      <c r="MAE5" s="33"/>
      <c r="MAF5" s="33"/>
      <c r="MAG5" s="33"/>
      <c r="MAH5" s="33"/>
      <c r="MAI5" s="33"/>
      <c r="MAJ5" s="33"/>
      <c r="MAK5" s="33"/>
      <c r="MAL5" s="33"/>
      <c r="MAM5" s="33"/>
      <c r="MAN5" s="33"/>
      <c r="MAO5" s="33"/>
      <c r="MAP5" s="33"/>
      <c r="MAQ5" s="33"/>
      <c r="MAR5" s="33"/>
      <c r="MAS5" s="33"/>
      <c r="MAT5" s="33"/>
      <c r="MAU5" s="33"/>
      <c r="MAV5" s="33"/>
      <c r="MAW5" s="33"/>
      <c r="MAX5" s="33"/>
      <c r="MAY5" s="33"/>
      <c r="MAZ5" s="33"/>
      <c r="MBA5" s="33"/>
      <c r="MBB5" s="33"/>
      <c r="MBC5" s="33"/>
      <c r="MBD5" s="33"/>
      <c r="MBE5" s="33"/>
      <c r="MBF5" s="33"/>
      <c r="MBG5" s="33"/>
      <c r="MBH5" s="33"/>
      <c r="MBI5" s="33"/>
      <c r="MBJ5" s="33"/>
      <c r="MBK5" s="33"/>
      <c r="MBL5" s="33"/>
      <c r="MBM5" s="33"/>
      <c r="MBN5" s="33"/>
      <c r="MBO5" s="33"/>
      <c r="MBP5" s="33"/>
      <c r="MBQ5" s="33"/>
      <c r="MBR5" s="33"/>
      <c r="MBS5" s="33"/>
      <c r="MBT5" s="33"/>
      <c r="MBU5" s="33"/>
      <c r="MBV5" s="33"/>
      <c r="MBW5" s="33"/>
      <c r="MBX5" s="33"/>
      <c r="MBY5" s="33"/>
      <c r="MBZ5" s="33"/>
      <c r="MCA5" s="33"/>
      <c r="MCB5" s="33"/>
      <c r="MCC5" s="33"/>
      <c r="MCD5" s="33"/>
      <c r="MCE5" s="33"/>
      <c r="MCF5" s="33"/>
      <c r="MCG5" s="33"/>
      <c r="MCH5" s="33"/>
      <c r="MCI5" s="33"/>
      <c r="MCJ5" s="33"/>
      <c r="MCK5" s="33"/>
      <c r="MCL5" s="33"/>
      <c r="MCM5" s="33"/>
      <c r="MCN5" s="33"/>
      <c r="MCO5" s="33"/>
      <c r="MCP5" s="33"/>
      <c r="MCQ5" s="33"/>
      <c r="MCR5" s="33"/>
      <c r="MCS5" s="33"/>
      <c r="MCT5" s="33"/>
      <c r="MCU5" s="33"/>
      <c r="MCV5" s="33"/>
      <c r="MCW5" s="33"/>
      <c r="MCX5" s="33"/>
      <c r="MCY5" s="33"/>
      <c r="MCZ5" s="33"/>
      <c r="MDA5" s="33"/>
      <c r="MDB5" s="33"/>
      <c r="MDC5" s="33"/>
      <c r="MDD5" s="33"/>
      <c r="MDE5" s="33"/>
      <c r="MDF5" s="33"/>
      <c r="MDG5" s="33"/>
      <c r="MDH5" s="33"/>
      <c r="MDI5" s="33"/>
      <c r="MDJ5" s="33"/>
      <c r="MDK5" s="33"/>
      <c r="MDL5" s="33"/>
      <c r="MDM5" s="33"/>
      <c r="MDN5" s="33"/>
      <c r="MDO5" s="33"/>
      <c r="MDP5" s="33"/>
      <c r="MDQ5" s="33"/>
      <c r="MDR5" s="33"/>
      <c r="MDS5" s="33"/>
      <c r="MDT5" s="33"/>
      <c r="MDU5" s="33"/>
      <c r="MDV5" s="33"/>
      <c r="MDW5" s="33"/>
      <c r="MDX5" s="33"/>
      <c r="MDY5" s="33"/>
      <c r="MDZ5" s="33"/>
      <c r="MEA5" s="33"/>
      <c r="MEB5" s="33"/>
      <c r="MEC5" s="33"/>
      <c r="MED5" s="33"/>
      <c r="MEE5" s="33"/>
      <c r="MEF5" s="33"/>
      <c r="MEG5" s="33"/>
      <c r="MEH5" s="33"/>
      <c r="MEI5" s="33"/>
      <c r="MEJ5" s="33"/>
      <c r="MEK5" s="33"/>
      <c r="MEL5" s="33"/>
      <c r="MEM5" s="33"/>
      <c r="MEN5" s="33"/>
      <c r="MEO5" s="33"/>
      <c r="MEP5" s="33"/>
      <c r="MEQ5" s="33"/>
      <c r="MER5" s="33"/>
      <c r="MES5" s="33"/>
      <c r="MET5" s="33"/>
      <c r="MEU5" s="33"/>
      <c r="MEV5" s="33"/>
      <c r="MEW5" s="33"/>
      <c r="MEX5" s="33"/>
      <c r="MEY5" s="33"/>
      <c r="MEZ5" s="33"/>
      <c r="MFA5" s="33"/>
      <c r="MFB5" s="33"/>
      <c r="MFC5" s="33"/>
      <c r="MFD5" s="33"/>
      <c r="MFE5" s="33"/>
      <c r="MFF5" s="33"/>
      <c r="MFG5" s="33"/>
      <c r="MFH5" s="33"/>
      <c r="MFI5" s="33"/>
      <c r="MFJ5" s="33"/>
      <c r="MFK5" s="33"/>
      <c r="MFL5" s="33"/>
      <c r="MFM5" s="33"/>
      <c r="MFN5" s="33"/>
      <c r="MFO5" s="33"/>
      <c r="MFP5" s="33"/>
      <c r="MFQ5" s="33"/>
      <c r="MFR5" s="33"/>
      <c r="MFS5" s="33"/>
      <c r="MFT5" s="33"/>
      <c r="MFU5" s="33"/>
      <c r="MFV5" s="33"/>
      <c r="MFW5" s="33"/>
      <c r="MFX5" s="33"/>
      <c r="MFY5" s="33"/>
      <c r="MFZ5" s="33"/>
      <c r="MGA5" s="33"/>
      <c r="MGB5" s="33"/>
      <c r="MGC5" s="33"/>
      <c r="MGD5" s="33"/>
      <c r="MGE5" s="33"/>
      <c r="MGF5" s="33"/>
      <c r="MGG5" s="33"/>
      <c r="MGH5" s="33"/>
      <c r="MGI5" s="33"/>
      <c r="MGJ5" s="33"/>
      <c r="MGK5" s="33"/>
      <c r="MGL5" s="33"/>
      <c r="MGM5" s="33"/>
      <c r="MGN5" s="33"/>
      <c r="MGO5" s="33"/>
      <c r="MGP5" s="33"/>
      <c r="MGQ5" s="33"/>
      <c r="MGR5" s="33"/>
      <c r="MGS5" s="33"/>
      <c r="MGT5" s="33"/>
      <c r="MGU5" s="33"/>
      <c r="MGV5" s="33"/>
      <c r="MGW5" s="33"/>
      <c r="MGX5" s="33"/>
      <c r="MGY5" s="33"/>
      <c r="MGZ5" s="33"/>
      <c r="MHA5" s="33"/>
      <c r="MHB5" s="33"/>
      <c r="MHC5" s="33"/>
      <c r="MHD5" s="33"/>
      <c r="MHE5" s="33"/>
      <c r="MHF5" s="33"/>
      <c r="MHG5" s="33"/>
      <c r="MHH5" s="33"/>
      <c r="MHI5" s="33"/>
      <c r="MHJ5" s="33"/>
      <c r="MHK5" s="33"/>
      <c r="MHL5" s="33"/>
      <c r="MHM5" s="33"/>
      <c r="MHN5" s="33"/>
      <c r="MHO5" s="33"/>
      <c r="MHP5" s="33"/>
      <c r="MHQ5" s="33"/>
      <c r="MHR5" s="33"/>
      <c r="MHS5" s="33"/>
      <c r="MHT5" s="33"/>
      <c r="MHU5" s="33"/>
      <c r="MHV5" s="33"/>
      <c r="MHW5" s="33"/>
      <c r="MHX5" s="33"/>
      <c r="MHY5" s="33"/>
      <c r="MHZ5" s="33"/>
      <c r="MIA5" s="33"/>
      <c r="MIB5" s="33"/>
      <c r="MIC5" s="33"/>
      <c r="MID5" s="33"/>
      <c r="MIE5" s="33"/>
      <c r="MIF5" s="33"/>
      <c r="MIG5" s="33"/>
      <c r="MIH5" s="33"/>
      <c r="MII5" s="33"/>
      <c r="MIJ5" s="33"/>
      <c r="MIK5" s="33"/>
      <c r="MIL5" s="33"/>
      <c r="MIM5" s="33"/>
      <c r="MIN5" s="33"/>
      <c r="MIO5" s="33"/>
      <c r="MIP5" s="33"/>
      <c r="MIQ5" s="33"/>
      <c r="MIR5" s="33"/>
      <c r="MIS5" s="33"/>
      <c r="MIT5" s="33"/>
      <c r="MIU5" s="33"/>
      <c r="MIV5" s="33"/>
      <c r="MIW5" s="33"/>
      <c r="MIX5" s="33"/>
      <c r="MIY5" s="33"/>
      <c r="MIZ5" s="33"/>
      <c r="MJA5" s="33"/>
      <c r="MJB5" s="33"/>
      <c r="MJC5" s="33"/>
      <c r="MJD5" s="33"/>
      <c r="MJE5" s="33"/>
      <c r="MJF5" s="33"/>
      <c r="MJG5" s="33"/>
      <c r="MJH5" s="33"/>
      <c r="MJI5" s="33"/>
      <c r="MJJ5" s="33"/>
      <c r="MJK5" s="33"/>
      <c r="MJL5" s="33"/>
      <c r="MJM5" s="33"/>
      <c r="MJN5" s="33"/>
      <c r="MJO5" s="33"/>
      <c r="MJP5" s="33"/>
      <c r="MJQ5" s="33"/>
      <c r="MJR5" s="33"/>
      <c r="MJS5" s="33"/>
      <c r="MJT5" s="33"/>
      <c r="MJU5" s="33"/>
      <c r="MJV5" s="33"/>
      <c r="MJW5" s="33"/>
      <c r="MJX5" s="33"/>
      <c r="MJY5" s="33"/>
      <c r="MJZ5" s="33"/>
      <c r="MKA5" s="33"/>
      <c r="MKB5" s="33"/>
      <c r="MKC5" s="33"/>
      <c r="MKD5" s="33"/>
      <c r="MKE5" s="33"/>
      <c r="MKF5" s="33"/>
      <c r="MKG5" s="33"/>
      <c r="MKH5" s="33"/>
      <c r="MKI5" s="33"/>
      <c r="MKJ5" s="33"/>
      <c r="MKK5" s="33"/>
      <c r="MKL5" s="33"/>
      <c r="MKM5" s="33"/>
      <c r="MKN5" s="33"/>
      <c r="MKO5" s="33"/>
      <c r="MKP5" s="33"/>
      <c r="MKQ5" s="33"/>
      <c r="MKR5" s="33"/>
      <c r="MKS5" s="33"/>
      <c r="MKT5" s="33"/>
      <c r="MKU5" s="33"/>
      <c r="MKV5" s="33"/>
      <c r="MKW5" s="33"/>
      <c r="MKX5" s="33"/>
      <c r="MKY5" s="33"/>
      <c r="MKZ5" s="33"/>
      <c r="MLA5" s="33"/>
      <c r="MLB5" s="33"/>
      <c r="MLC5" s="33"/>
      <c r="MLD5" s="33"/>
      <c r="MLE5" s="33"/>
      <c r="MLF5" s="33"/>
      <c r="MLG5" s="33"/>
      <c r="MLH5" s="33"/>
      <c r="MLI5" s="33"/>
      <c r="MLJ5" s="33"/>
      <c r="MLK5" s="33"/>
      <c r="MLL5" s="33"/>
      <c r="MLM5" s="33"/>
      <c r="MLN5" s="33"/>
      <c r="MLO5" s="33"/>
      <c r="MLP5" s="33"/>
      <c r="MLQ5" s="33"/>
      <c r="MLR5" s="33"/>
      <c r="MLS5" s="33"/>
      <c r="MLT5" s="33"/>
      <c r="MLU5" s="33"/>
      <c r="MLV5" s="33"/>
      <c r="MLW5" s="33"/>
      <c r="MLX5" s="33"/>
      <c r="MLY5" s="33"/>
      <c r="MLZ5" s="33"/>
      <c r="MMA5" s="33"/>
      <c r="MMB5" s="33"/>
      <c r="MMC5" s="33"/>
      <c r="MMD5" s="33"/>
      <c r="MME5" s="33"/>
      <c r="MMF5" s="33"/>
      <c r="MMG5" s="33"/>
      <c r="MMH5" s="33"/>
      <c r="MMI5" s="33"/>
      <c r="MMJ5" s="33"/>
      <c r="MMK5" s="33"/>
      <c r="MML5" s="33"/>
      <c r="MMM5" s="33"/>
      <c r="MMN5" s="33"/>
      <c r="MMO5" s="33"/>
      <c r="MMP5" s="33"/>
      <c r="MMQ5" s="33"/>
      <c r="MMR5" s="33"/>
      <c r="MMS5" s="33"/>
      <c r="MMT5" s="33"/>
      <c r="MMU5" s="33"/>
      <c r="MMV5" s="33"/>
      <c r="MMW5" s="33"/>
      <c r="MMX5" s="33"/>
      <c r="MMY5" s="33"/>
      <c r="MMZ5" s="33"/>
      <c r="MNA5" s="33"/>
      <c r="MNB5" s="33"/>
      <c r="MNC5" s="33"/>
      <c r="MND5" s="33"/>
      <c r="MNE5" s="33"/>
      <c r="MNF5" s="33"/>
      <c r="MNG5" s="33"/>
      <c r="MNH5" s="33"/>
      <c r="MNI5" s="33"/>
      <c r="MNJ5" s="33"/>
      <c r="MNK5" s="33"/>
      <c r="MNL5" s="33"/>
      <c r="MNM5" s="33"/>
      <c r="MNN5" s="33"/>
      <c r="MNO5" s="33"/>
      <c r="MNP5" s="33"/>
      <c r="MNQ5" s="33"/>
      <c r="MNR5" s="33"/>
      <c r="MNS5" s="33"/>
      <c r="MNT5" s="33"/>
      <c r="MNU5" s="33"/>
      <c r="MNV5" s="33"/>
      <c r="MNW5" s="33"/>
      <c r="MNX5" s="33"/>
      <c r="MNY5" s="33"/>
      <c r="MNZ5" s="33"/>
      <c r="MOA5" s="33"/>
      <c r="MOB5" s="33"/>
      <c r="MOC5" s="33"/>
      <c r="MOD5" s="33"/>
      <c r="MOE5" s="33"/>
      <c r="MOF5" s="33"/>
      <c r="MOG5" s="33"/>
      <c r="MOH5" s="33"/>
      <c r="MOI5" s="33"/>
      <c r="MOJ5" s="33"/>
      <c r="MOK5" s="33"/>
      <c r="MOL5" s="33"/>
      <c r="MOM5" s="33"/>
      <c r="MON5" s="33"/>
      <c r="MOO5" s="33"/>
      <c r="MOP5" s="33"/>
      <c r="MOQ5" s="33"/>
      <c r="MOR5" s="33"/>
      <c r="MOS5" s="33"/>
      <c r="MOT5" s="33"/>
      <c r="MOU5" s="33"/>
      <c r="MOV5" s="33"/>
      <c r="MOW5" s="33"/>
      <c r="MOX5" s="33"/>
      <c r="MOY5" s="33"/>
      <c r="MOZ5" s="33"/>
      <c r="MPA5" s="33"/>
      <c r="MPB5" s="33"/>
      <c r="MPC5" s="33"/>
      <c r="MPD5" s="33"/>
      <c r="MPE5" s="33"/>
      <c r="MPF5" s="33"/>
      <c r="MPG5" s="33"/>
      <c r="MPH5" s="33"/>
      <c r="MPI5" s="33"/>
      <c r="MPJ5" s="33"/>
      <c r="MPK5" s="33"/>
      <c r="MPL5" s="33"/>
      <c r="MPM5" s="33"/>
      <c r="MPN5" s="33"/>
      <c r="MPO5" s="33"/>
      <c r="MPP5" s="33"/>
      <c r="MPQ5" s="33"/>
      <c r="MPR5" s="33"/>
      <c r="MPS5" s="33"/>
      <c r="MPT5" s="33"/>
      <c r="MPU5" s="33"/>
      <c r="MPV5" s="33"/>
      <c r="MPW5" s="33"/>
      <c r="MPX5" s="33"/>
      <c r="MPY5" s="33"/>
      <c r="MPZ5" s="33"/>
      <c r="MQA5" s="33"/>
      <c r="MQB5" s="33"/>
      <c r="MQC5" s="33"/>
      <c r="MQD5" s="33"/>
      <c r="MQE5" s="33"/>
      <c r="MQF5" s="33"/>
      <c r="MQG5" s="33"/>
      <c r="MQH5" s="33"/>
      <c r="MQI5" s="33"/>
      <c r="MQJ5" s="33"/>
      <c r="MQK5" s="33"/>
      <c r="MQL5" s="33"/>
      <c r="MQM5" s="33"/>
      <c r="MQN5" s="33"/>
      <c r="MQO5" s="33"/>
      <c r="MQP5" s="33"/>
      <c r="MQQ5" s="33"/>
      <c r="MQR5" s="33"/>
      <c r="MQS5" s="33"/>
      <c r="MQT5" s="33"/>
      <c r="MQU5" s="33"/>
      <c r="MQV5" s="33"/>
      <c r="MQW5" s="33"/>
      <c r="MQX5" s="33"/>
      <c r="MQY5" s="33"/>
      <c r="MQZ5" s="33"/>
      <c r="MRA5" s="33"/>
      <c r="MRB5" s="33"/>
      <c r="MRC5" s="33"/>
      <c r="MRD5" s="33"/>
      <c r="MRE5" s="33"/>
      <c r="MRF5" s="33"/>
      <c r="MRG5" s="33"/>
      <c r="MRH5" s="33"/>
      <c r="MRI5" s="33"/>
      <c r="MRJ5" s="33"/>
      <c r="MRK5" s="33"/>
      <c r="MRL5" s="33"/>
      <c r="MRM5" s="33"/>
      <c r="MRN5" s="33"/>
      <c r="MRO5" s="33"/>
      <c r="MRP5" s="33"/>
      <c r="MRQ5" s="33"/>
      <c r="MRR5" s="33"/>
      <c r="MRS5" s="33"/>
      <c r="MRT5" s="33"/>
      <c r="MRU5" s="33"/>
      <c r="MRV5" s="33"/>
      <c r="MRW5" s="33"/>
      <c r="MRX5" s="33"/>
      <c r="MRY5" s="33"/>
      <c r="MRZ5" s="33"/>
      <c r="MSA5" s="33"/>
      <c r="MSB5" s="33"/>
      <c r="MSC5" s="33"/>
      <c r="MSD5" s="33"/>
      <c r="MSE5" s="33"/>
      <c r="MSF5" s="33"/>
      <c r="MSG5" s="33"/>
      <c r="MSH5" s="33"/>
      <c r="MSI5" s="33"/>
      <c r="MSJ5" s="33"/>
      <c r="MSK5" s="33"/>
      <c r="MSL5" s="33"/>
      <c r="MSM5" s="33"/>
      <c r="MSN5" s="33"/>
      <c r="MSO5" s="33"/>
      <c r="MSP5" s="33"/>
      <c r="MSQ5" s="33"/>
      <c r="MSR5" s="33"/>
      <c r="MSS5" s="33"/>
      <c r="MST5" s="33"/>
      <c r="MSU5" s="33"/>
      <c r="MSV5" s="33"/>
      <c r="MSW5" s="33"/>
      <c r="MSX5" s="33"/>
      <c r="MSY5" s="33"/>
      <c r="MSZ5" s="33"/>
      <c r="MTA5" s="33"/>
      <c r="MTB5" s="33"/>
      <c r="MTC5" s="33"/>
      <c r="MTD5" s="33"/>
      <c r="MTE5" s="33"/>
      <c r="MTF5" s="33"/>
      <c r="MTG5" s="33"/>
      <c r="MTH5" s="33"/>
      <c r="MTI5" s="33"/>
      <c r="MTJ5" s="33"/>
      <c r="MTK5" s="33"/>
      <c r="MTL5" s="33"/>
      <c r="MTM5" s="33"/>
      <c r="MTN5" s="33"/>
      <c r="MTO5" s="33"/>
      <c r="MTP5" s="33"/>
      <c r="MTQ5" s="33"/>
      <c r="MTR5" s="33"/>
      <c r="MTS5" s="33"/>
      <c r="MTT5" s="33"/>
      <c r="MTU5" s="33"/>
      <c r="MTV5" s="33"/>
      <c r="MTW5" s="33"/>
      <c r="MTX5" s="33"/>
      <c r="MTY5" s="33"/>
      <c r="MTZ5" s="33"/>
      <c r="MUA5" s="33"/>
      <c r="MUB5" s="33"/>
      <c r="MUC5" s="33"/>
      <c r="MUD5" s="33"/>
      <c r="MUE5" s="33"/>
      <c r="MUF5" s="33"/>
      <c r="MUG5" s="33"/>
      <c r="MUH5" s="33"/>
      <c r="MUI5" s="33"/>
      <c r="MUJ5" s="33"/>
      <c r="MUK5" s="33"/>
      <c r="MUL5" s="33"/>
      <c r="MUM5" s="33"/>
      <c r="MUN5" s="33"/>
      <c r="MUO5" s="33"/>
      <c r="MUP5" s="33"/>
      <c r="MUQ5" s="33"/>
      <c r="MUR5" s="33"/>
      <c r="MUS5" s="33"/>
      <c r="MUT5" s="33"/>
      <c r="MUU5" s="33"/>
      <c r="MUV5" s="33"/>
      <c r="MUW5" s="33"/>
      <c r="MUX5" s="33"/>
      <c r="MUY5" s="33"/>
      <c r="MUZ5" s="33"/>
      <c r="MVA5" s="33"/>
      <c r="MVB5" s="33"/>
      <c r="MVC5" s="33"/>
      <c r="MVD5" s="33"/>
      <c r="MVE5" s="33"/>
      <c r="MVF5" s="33"/>
      <c r="MVG5" s="33"/>
      <c r="MVH5" s="33"/>
      <c r="MVI5" s="33"/>
      <c r="MVJ5" s="33"/>
      <c r="MVK5" s="33"/>
      <c r="MVL5" s="33"/>
      <c r="MVM5" s="33"/>
      <c r="MVN5" s="33"/>
      <c r="MVO5" s="33"/>
      <c r="MVP5" s="33"/>
      <c r="MVQ5" s="33"/>
      <c r="MVR5" s="33"/>
      <c r="MVS5" s="33"/>
      <c r="MVT5" s="33"/>
      <c r="MVU5" s="33"/>
      <c r="MVV5" s="33"/>
      <c r="MVW5" s="33"/>
      <c r="MVX5" s="33"/>
      <c r="MVY5" s="33"/>
      <c r="MVZ5" s="33"/>
      <c r="MWA5" s="33"/>
      <c r="MWB5" s="33"/>
      <c r="MWC5" s="33"/>
      <c r="MWD5" s="33"/>
      <c r="MWE5" s="33"/>
      <c r="MWF5" s="33"/>
      <c r="MWG5" s="33"/>
      <c r="MWH5" s="33"/>
      <c r="MWI5" s="33"/>
      <c r="MWJ5" s="33"/>
      <c r="MWK5" s="33"/>
      <c r="MWL5" s="33"/>
      <c r="MWM5" s="33"/>
      <c r="MWN5" s="33"/>
      <c r="MWO5" s="33"/>
      <c r="MWP5" s="33"/>
      <c r="MWQ5" s="33"/>
      <c r="MWR5" s="33"/>
      <c r="MWS5" s="33"/>
      <c r="MWT5" s="33"/>
      <c r="MWU5" s="33"/>
      <c r="MWV5" s="33"/>
      <c r="MWW5" s="33"/>
      <c r="MWX5" s="33"/>
      <c r="MWY5" s="33"/>
      <c r="MWZ5" s="33"/>
      <c r="MXA5" s="33"/>
      <c r="MXB5" s="33"/>
      <c r="MXC5" s="33"/>
      <c r="MXD5" s="33"/>
      <c r="MXE5" s="33"/>
      <c r="MXF5" s="33"/>
      <c r="MXG5" s="33"/>
      <c r="MXH5" s="33"/>
      <c r="MXI5" s="33"/>
      <c r="MXJ5" s="33"/>
      <c r="MXK5" s="33"/>
      <c r="MXL5" s="33"/>
      <c r="MXM5" s="33"/>
      <c r="MXN5" s="33"/>
      <c r="MXO5" s="33"/>
      <c r="MXP5" s="33"/>
      <c r="MXQ5" s="33"/>
      <c r="MXR5" s="33"/>
      <c r="MXS5" s="33"/>
      <c r="MXT5" s="33"/>
      <c r="MXU5" s="33"/>
      <c r="MXV5" s="33"/>
      <c r="MXW5" s="33"/>
      <c r="MXX5" s="33"/>
      <c r="MXY5" s="33"/>
      <c r="MXZ5" s="33"/>
      <c r="MYA5" s="33"/>
      <c r="MYB5" s="33"/>
      <c r="MYC5" s="33"/>
      <c r="MYD5" s="33"/>
      <c r="MYE5" s="33"/>
      <c r="MYF5" s="33"/>
      <c r="MYG5" s="33"/>
      <c r="MYH5" s="33"/>
      <c r="MYI5" s="33"/>
      <c r="MYJ5" s="33"/>
      <c r="MYK5" s="33"/>
      <c r="MYL5" s="33"/>
      <c r="MYM5" s="33"/>
      <c r="MYN5" s="33"/>
      <c r="MYO5" s="33"/>
      <c r="MYP5" s="33"/>
      <c r="MYQ5" s="33"/>
      <c r="MYR5" s="33"/>
      <c r="MYS5" s="33"/>
      <c r="MYT5" s="33"/>
      <c r="MYU5" s="33"/>
      <c r="MYV5" s="33"/>
      <c r="MYW5" s="33"/>
      <c r="MYX5" s="33"/>
      <c r="MYY5" s="33"/>
      <c r="MYZ5" s="33"/>
      <c r="MZA5" s="33"/>
      <c r="MZB5" s="33"/>
      <c r="MZC5" s="33"/>
      <c r="MZD5" s="33"/>
      <c r="MZE5" s="33"/>
      <c r="MZF5" s="33"/>
      <c r="MZG5" s="33"/>
      <c r="MZH5" s="33"/>
      <c r="MZI5" s="33"/>
      <c r="MZJ5" s="33"/>
      <c r="MZK5" s="33"/>
      <c r="MZL5" s="33"/>
      <c r="MZM5" s="33"/>
      <c r="MZN5" s="33"/>
      <c r="MZO5" s="33"/>
      <c r="MZP5" s="33"/>
      <c r="MZQ5" s="33"/>
      <c r="MZR5" s="33"/>
      <c r="MZS5" s="33"/>
      <c r="MZT5" s="33"/>
      <c r="MZU5" s="33"/>
      <c r="MZV5" s="33"/>
      <c r="MZW5" s="33"/>
      <c r="MZX5" s="33"/>
      <c r="MZY5" s="33"/>
      <c r="MZZ5" s="33"/>
      <c r="NAA5" s="33"/>
      <c r="NAB5" s="33"/>
      <c r="NAC5" s="33"/>
      <c r="NAD5" s="33"/>
      <c r="NAE5" s="33"/>
      <c r="NAF5" s="33"/>
      <c r="NAG5" s="33"/>
      <c r="NAH5" s="33"/>
      <c r="NAI5" s="33"/>
      <c r="NAJ5" s="33"/>
      <c r="NAK5" s="33"/>
      <c r="NAL5" s="33"/>
      <c r="NAM5" s="33"/>
      <c r="NAN5" s="33"/>
      <c r="NAO5" s="33"/>
      <c r="NAP5" s="33"/>
      <c r="NAQ5" s="33"/>
      <c r="NAR5" s="33"/>
      <c r="NAS5" s="33"/>
      <c r="NAT5" s="33"/>
      <c r="NAU5" s="33"/>
      <c r="NAV5" s="33"/>
      <c r="NAW5" s="33"/>
      <c r="NAX5" s="33"/>
      <c r="NAY5" s="33"/>
      <c r="NAZ5" s="33"/>
      <c r="NBA5" s="33"/>
      <c r="NBB5" s="33"/>
      <c r="NBC5" s="33"/>
      <c r="NBD5" s="33"/>
      <c r="NBE5" s="33"/>
      <c r="NBF5" s="33"/>
      <c r="NBG5" s="33"/>
      <c r="NBH5" s="33"/>
      <c r="NBI5" s="33"/>
      <c r="NBJ5" s="33"/>
      <c r="NBK5" s="33"/>
      <c r="NBL5" s="33"/>
      <c r="NBM5" s="33"/>
      <c r="NBN5" s="33"/>
      <c r="NBO5" s="33"/>
      <c r="NBP5" s="33"/>
      <c r="NBQ5" s="33"/>
      <c r="NBR5" s="33"/>
      <c r="NBS5" s="33"/>
      <c r="NBT5" s="33"/>
      <c r="NBU5" s="33"/>
      <c r="NBV5" s="33"/>
      <c r="NBW5" s="33"/>
      <c r="NBX5" s="33"/>
      <c r="NBY5" s="33"/>
      <c r="NBZ5" s="33"/>
      <c r="NCA5" s="33"/>
      <c r="NCB5" s="33"/>
      <c r="NCC5" s="33"/>
      <c r="NCD5" s="33"/>
      <c r="NCE5" s="33"/>
      <c r="NCF5" s="33"/>
      <c r="NCG5" s="33"/>
      <c r="NCH5" s="33"/>
      <c r="NCI5" s="33"/>
      <c r="NCJ5" s="33"/>
      <c r="NCK5" s="33"/>
      <c r="NCL5" s="33"/>
      <c r="NCM5" s="33"/>
      <c r="NCN5" s="33"/>
      <c r="NCO5" s="33"/>
      <c r="NCP5" s="33"/>
      <c r="NCQ5" s="33"/>
      <c r="NCR5" s="33"/>
      <c r="NCS5" s="33"/>
      <c r="NCT5" s="33"/>
      <c r="NCU5" s="33"/>
      <c r="NCV5" s="33"/>
      <c r="NCW5" s="33"/>
      <c r="NCX5" s="33"/>
      <c r="NCY5" s="33"/>
      <c r="NCZ5" s="33"/>
      <c r="NDA5" s="33"/>
      <c r="NDB5" s="33"/>
      <c r="NDC5" s="33"/>
      <c r="NDD5" s="33"/>
      <c r="NDE5" s="33"/>
      <c r="NDF5" s="33"/>
      <c r="NDG5" s="33"/>
      <c r="NDH5" s="33"/>
      <c r="NDI5" s="33"/>
      <c r="NDJ5" s="33"/>
      <c r="NDK5" s="33"/>
      <c r="NDL5" s="33"/>
      <c r="NDM5" s="33"/>
      <c r="NDN5" s="33"/>
      <c r="NDO5" s="33"/>
      <c r="NDP5" s="33"/>
      <c r="NDQ5" s="33"/>
      <c r="NDR5" s="33"/>
      <c r="NDS5" s="33"/>
      <c r="NDT5" s="33"/>
      <c r="NDU5" s="33"/>
      <c r="NDV5" s="33"/>
      <c r="NDW5" s="33"/>
      <c r="NDX5" s="33"/>
      <c r="NDY5" s="33"/>
      <c r="NDZ5" s="33"/>
      <c r="NEA5" s="33"/>
      <c r="NEB5" s="33"/>
      <c r="NEC5" s="33"/>
      <c r="NED5" s="33"/>
      <c r="NEE5" s="33"/>
      <c r="NEF5" s="33"/>
      <c r="NEG5" s="33"/>
      <c r="NEH5" s="33"/>
      <c r="NEI5" s="33"/>
      <c r="NEJ5" s="33"/>
      <c r="NEK5" s="33"/>
      <c r="NEL5" s="33"/>
      <c r="NEM5" s="33"/>
      <c r="NEN5" s="33"/>
      <c r="NEO5" s="33"/>
      <c r="NEP5" s="33"/>
      <c r="NEQ5" s="33"/>
      <c r="NER5" s="33"/>
      <c r="NES5" s="33"/>
      <c r="NET5" s="33"/>
      <c r="NEU5" s="33"/>
      <c r="NEV5" s="33"/>
      <c r="NEW5" s="33"/>
      <c r="NEX5" s="33"/>
      <c r="NEY5" s="33"/>
      <c r="NEZ5" s="33"/>
      <c r="NFA5" s="33"/>
      <c r="NFB5" s="33"/>
      <c r="NFC5" s="33"/>
      <c r="NFD5" s="33"/>
      <c r="NFE5" s="33"/>
      <c r="NFF5" s="33"/>
      <c r="NFG5" s="33"/>
      <c r="NFH5" s="33"/>
      <c r="NFI5" s="33"/>
      <c r="NFJ5" s="33"/>
      <c r="NFK5" s="33"/>
      <c r="NFL5" s="33"/>
      <c r="NFM5" s="33"/>
      <c r="NFN5" s="33"/>
      <c r="NFO5" s="33"/>
      <c r="NFP5" s="33"/>
      <c r="NFQ5" s="33"/>
      <c r="NFR5" s="33"/>
      <c r="NFS5" s="33"/>
      <c r="NFT5" s="33"/>
      <c r="NFU5" s="33"/>
      <c r="NFV5" s="33"/>
      <c r="NFW5" s="33"/>
      <c r="NFX5" s="33"/>
      <c r="NFY5" s="33"/>
      <c r="NFZ5" s="33"/>
      <c r="NGA5" s="33"/>
      <c r="NGB5" s="33"/>
      <c r="NGC5" s="33"/>
      <c r="NGD5" s="33"/>
      <c r="NGE5" s="33"/>
      <c r="NGF5" s="33"/>
      <c r="NGG5" s="33"/>
      <c r="NGH5" s="33"/>
      <c r="NGI5" s="33"/>
      <c r="NGJ5" s="33"/>
      <c r="NGK5" s="33"/>
      <c r="NGL5" s="33"/>
      <c r="NGM5" s="33"/>
      <c r="NGN5" s="33"/>
      <c r="NGO5" s="33"/>
      <c r="NGP5" s="33"/>
      <c r="NGQ5" s="33"/>
      <c r="NGR5" s="33"/>
      <c r="NGS5" s="33"/>
      <c r="NGT5" s="33"/>
      <c r="NGU5" s="33"/>
      <c r="NGV5" s="33"/>
      <c r="NGW5" s="33"/>
      <c r="NGX5" s="33"/>
      <c r="NGY5" s="33"/>
      <c r="NGZ5" s="33"/>
      <c r="NHA5" s="33"/>
      <c r="NHB5" s="33"/>
      <c r="NHC5" s="33"/>
      <c r="NHD5" s="33"/>
      <c r="NHE5" s="33"/>
      <c r="NHF5" s="33"/>
      <c r="NHG5" s="33"/>
      <c r="NHH5" s="33"/>
      <c r="NHI5" s="33"/>
      <c r="NHJ5" s="33"/>
      <c r="NHK5" s="33"/>
      <c r="NHL5" s="33"/>
      <c r="NHM5" s="33"/>
      <c r="NHN5" s="33"/>
      <c r="NHO5" s="33"/>
      <c r="NHP5" s="33"/>
      <c r="NHQ5" s="33"/>
      <c r="NHR5" s="33"/>
      <c r="NHS5" s="33"/>
      <c r="NHT5" s="33"/>
      <c r="NHU5" s="33"/>
      <c r="NHV5" s="33"/>
      <c r="NHW5" s="33"/>
      <c r="NHX5" s="33"/>
      <c r="NHY5" s="33"/>
      <c r="NHZ5" s="33"/>
      <c r="NIA5" s="33"/>
      <c r="NIB5" s="33"/>
      <c r="NIC5" s="33"/>
      <c r="NID5" s="33"/>
      <c r="NIE5" s="33"/>
      <c r="NIF5" s="33"/>
      <c r="NIG5" s="33"/>
      <c r="NIH5" s="33"/>
      <c r="NII5" s="33"/>
      <c r="NIJ5" s="33"/>
      <c r="NIK5" s="33"/>
      <c r="NIL5" s="33"/>
      <c r="NIM5" s="33"/>
      <c r="NIN5" s="33"/>
      <c r="NIO5" s="33"/>
      <c r="NIP5" s="33"/>
      <c r="NIQ5" s="33"/>
      <c r="NIR5" s="33"/>
      <c r="NIS5" s="33"/>
      <c r="NIT5" s="33"/>
      <c r="NIU5" s="33"/>
      <c r="NIV5" s="33"/>
      <c r="NIW5" s="33"/>
      <c r="NIX5" s="33"/>
      <c r="NIY5" s="33"/>
      <c r="NIZ5" s="33"/>
      <c r="NJA5" s="33"/>
      <c r="NJB5" s="33"/>
      <c r="NJC5" s="33"/>
      <c r="NJD5" s="33"/>
      <c r="NJE5" s="33"/>
      <c r="NJF5" s="33"/>
      <c r="NJG5" s="33"/>
      <c r="NJH5" s="33"/>
      <c r="NJI5" s="33"/>
      <c r="NJJ5" s="33"/>
      <c r="NJK5" s="33"/>
      <c r="NJL5" s="33"/>
      <c r="NJM5" s="33"/>
      <c r="NJN5" s="33"/>
      <c r="NJO5" s="33"/>
      <c r="NJP5" s="33"/>
      <c r="NJQ5" s="33"/>
      <c r="NJR5" s="33"/>
      <c r="NJS5" s="33"/>
      <c r="NJT5" s="33"/>
      <c r="NJU5" s="33"/>
      <c r="NJV5" s="33"/>
      <c r="NJW5" s="33"/>
      <c r="NJX5" s="33"/>
      <c r="NJY5" s="33"/>
      <c r="NJZ5" s="33"/>
      <c r="NKA5" s="33"/>
      <c r="NKB5" s="33"/>
      <c r="NKC5" s="33"/>
      <c r="NKD5" s="33"/>
      <c r="NKE5" s="33"/>
      <c r="NKF5" s="33"/>
      <c r="NKG5" s="33"/>
      <c r="NKH5" s="33"/>
      <c r="NKI5" s="33"/>
      <c r="NKJ5" s="33"/>
      <c r="NKK5" s="33"/>
      <c r="NKL5" s="33"/>
      <c r="NKM5" s="33"/>
      <c r="NKN5" s="33"/>
      <c r="NKO5" s="33"/>
      <c r="NKP5" s="33"/>
      <c r="NKQ5" s="33"/>
      <c r="NKR5" s="33"/>
      <c r="NKS5" s="33"/>
      <c r="NKT5" s="33"/>
      <c r="NKU5" s="33"/>
      <c r="NKV5" s="33"/>
      <c r="NKW5" s="33"/>
      <c r="NKX5" s="33"/>
      <c r="NKY5" s="33"/>
      <c r="NKZ5" s="33"/>
      <c r="NLA5" s="33"/>
      <c r="NLB5" s="33"/>
      <c r="NLC5" s="33"/>
      <c r="NLD5" s="33"/>
      <c r="NLE5" s="33"/>
      <c r="NLF5" s="33"/>
      <c r="NLG5" s="33"/>
      <c r="NLH5" s="33"/>
      <c r="NLI5" s="33"/>
      <c r="NLJ5" s="33"/>
      <c r="NLK5" s="33"/>
      <c r="NLL5" s="33"/>
      <c r="NLM5" s="33"/>
      <c r="NLN5" s="33"/>
      <c r="NLO5" s="33"/>
      <c r="NLP5" s="33"/>
      <c r="NLQ5" s="33"/>
      <c r="NLR5" s="33"/>
      <c r="NLS5" s="33"/>
      <c r="NLT5" s="33"/>
      <c r="NLU5" s="33"/>
      <c r="NLV5" s="33"/>
      <c r="NLW5" s="33"/>
      <c r="NLX5" s="33"/>
      <c r="NLY5" s="33"/>
      <c r="NLZ5" s="33"/>
      <c r="NMA5" s="33"/>
      <c r="NMB5" s="33"/>
      <c r="NMC5" s="33"/>
      <c r="NMD5" s="33"/>
      <c r="NME5" s="33"/>
      <c r="NMF5" s="33"/>
      <c r="NMG5" s="33"/>
      <c r="NMH5" s="33"/>
      <c r="NMI5" s="33"/>
      <c r="NMJ5" s="33"/>
      <c r="NMK5" s="33"/>
      <c r="NML5" s="33"/>
      <c r="NMM5" s="33"/>
      <c r="NMN5" s="33"/>
      <c r="NMO5" s="33"/>
      <c r="NMP5" s="33"/>
      <c r="NMQ5" s="33"/>
      <c r="NMR5" s="33"/>
      <c r="NMS5" s="33"/>
      <c r="NMT5" s="33"/>
      <c r="NMU5" s="33"/>
      <c r="NMV5" s="33"/>
      <c r="NMW5" s="33"/>
      <c r="NMX5" s="33"/>
      <c r="NMY5" s="33"/>
      <c r="NMZ5" s="33"/>
      <c r="NNA5" s="33"/>
      <c r="NNB5" s="33"/>
      <c r="NNC5" s="33"/>
      <c r="NND5" s="33"/>
      <c r="NNE5" s="33"/>
      <c r="NNF5" s="33"/>
      <c r="NNG5" s="33"/>
      <c r="NNH5" s="33"/>
      <c r="NNI5" s="33"/>
      <c r="NNJ5" s="33"/>
      <c r="NNK5" s="33"/>
      <c r="NNL5" s="33"/>
      <c r="NNM5" s="33"/>
      <c r="NNN5" s="33"/>
      <c r="NNO5" s="33"/>
      <c r="NNP5" s="33"/>
      <c r="NNQ5" s="33"/>
      <c r="NNR5" s="33"/>
      <c r="NNS5" s="33"/>
      <c r="NNT5" s="33"/>
      <c r="NNU5" s="33"/>
      <c r="NNV5" s="33"/>
      <c r="NNW5" s="33"/>
      <c r="NNX5" s="33"/>
      <c r="NNY5" s="33"/>
      <c r="NNZ5" s="33"/>
      <c r="NOA5" s="33"/>
      <c r="NOB5" s="33"/>
      <c r="NOC5" s="33"/>
      <c r="NOD5" s="33"/>
      <c r="NOE5" s="33"/>
      <c r="NOF5" s="33"/>
      <c r="NOG5" s="33"/>
      <c r="NOH5" s="33"/>
      <c r="NOI5" s="33"/>
      <c r="NOJ5" s="33"/>
      <c r="NOK5" s="33"/>
      <c r="NOL5" s="33"/>
      <c r="NOM5" s="33"/>
      <c r="NON5" s="33"/>
      <c r="NOO5" s="33"/>
      <c r="NOP5" s="33"/>
      <c r="NOQ5" s="33"/>
      <c r="NOR5" s="33"/>
      <c r="NOS5" s="33"/>
      <c r="NOT5" s="33"/>
      <c r="NOU5" s="33"/>
      <c r="NOV5" s="33"/>
      <c r="NOW5" s="33"/>
      <c r="NOX5" s="33"/>
      <c r="NOY5" s="33"/>
      <c r="NOZ5" s="33"/>
      <c r="NPA5" s="33"/>
      <c r="NPB5" s="33"/>
      <c r="NPC5" s="33"/>
      <c r="NPD5" s="33"/>
      <c r="NPE5" s="33"/>
      <c r="NPF5" s="33"/>
      <c r="NPG5" s="33"/>
      <c r="NPH5" s="33"/>
      <c r="NPI5" s="33"/>
      <c r="NPJ5" s="33"/>
      <c r="NPK5" s="33"/>
      <c r="NPL5" s="33"/>
      <c r="NPM5" s="33"/>
      <c r="NPN5" s="33"/>
      <c r="NPO5" s="33"/>
      <c r="NPP5" s="33"/>
      <c r="NPQ5" s="33"/>
      <c r="NPR5" s="33"/>
      <c r="NPS5" s="33"/>
      <c r="NPT5" s="33"/>
      <c r="NPU5" s="33"/>
      <c r="NPV5" s="33"/>
      <c r="NPW5" s="33"/>
      <c r="NPX5" s="33"/>
      <c r="NPY5" s="33"/>
      <c r="NPZ5" s="33"/>
      <c r="NQA5" s="33"/>
      <c r="NQB5" s="33"/>
      <c r="NQC5" s="33"/>
      <c r="NQD5" s="33"/>
      <c r="NQE5" s="33"/>
      <c r="NQF5" s="33"/>
      <c r="NQG5" s="33"/>
      <c r="NQH5" s="33"/>
      <c r="NQI5" s="33"/>
      <c r="NQJ5" s="33"/>
      <c r="NQK5" s="33"/>
      <c r="NQL5" s="33"/>
      <c r="NQM5" s="33"/>
      <c r="NQN5" s="33"/>
      <c r="NQO5" s="33"/>
      <c r="NQP5" s="33"/>
      <c r="NQQ5" s="33"/>
      <c r="NQR5" s="33"/>
      <c r="NQS5" s="33"/>
      <c r="NQT5" s="33"/>
      <c r="NQU5" s="33"/>
      <c r="NQV5" s="33"/>
      <c r="NQW5" s="33"/>
      <c r="NQX5" s="33"/>
      <c r="NQY5" s="33"/>
      <c r="NQZ5" s="33"/>
      <c r="NRA5" s="33"/>
      <c r="NRB5" s="33"/>
      <c r="NRC5" s="33"/>
      <c r="NRD5" s="33"/>
      <c r="NRE5" s="33"/>
      <c r="NRF5" s="33"/>
      <c r="NRG5" s="33"/>
      <c r="NRH5" s="33"/>
      <c r="NRI5" s="33"/>
      <c r="NRJ5" s="33"/>
      <c r="NRK5" s="33"/>
      <c r="NRL5" s="33"/>
      <c r="NRM5" s="33"/>
      <c r="NRN5" s="33"/>
      <c r="NRO5" s="33"/>
      <c r="NRP5" s="33"/>
      <c r="NRQ5" s="33"/>
      <c r="NRR5" s="33"/>
      <c r="NRS5" s="33"/>
      <c r="NRT5" s="33"/>
      <c r="NRU5" s="33"/>
      <c r="NRV5" s="33"/>
      <c r="NRW5" s="33"/>
      <c r="NRX5" s="33"/>
      <c r="NRY5" s="33"/>
      <c r="NRZ5" s="33"/>
      <c r="NSA5" s="33"/>
      <c r="NSB5" s="33"/>
      <c r="NSC5" s="33"/>
      <c r="NSD5" s="33"/>
      <c r="NSE5" s="33"/>
      <c r="NSF5" s="33"/>
      <c r="NSG5" s="33"/>
      <c r="NSH5" s="33"/>
      <c r="NSI5" s="33"/>
      <c r="NSJ5" s="33"/>
      <c r="NSK5" s="33"/>
      <c r="NSL5" s="33"/>
      <c r="NSM5" s="33"/>
      <c r="NSN5" s="33"/>
      <c r="NSO5" s="33"/>
      <c r="NSP5" s="33"/>
      <c r="NSQ5" s="33"/>
      <c r="NSR5" s="33"/>
      <c r="NSS5" s="33"/>
      <c r="NST5" s="33"/>
      <c r="NSU5" s="33"/>
      <c r="NSV5" s="33"/>
      <c r="NSW5" s="33"/>
      <c r="NSX5" s="33"/>
      <c r="NSY5" s="33"/>
      <c r="NSZ5" s="33"/>
      <c r="NTA5" s="33"/>
      <c r="NTB5" s="33"/>
      <c r="NTC5" s="33"/>
      <c r="NTD5" s="33"/>
      <c r="NTE5" s="33"/>
      <c r="NTF5" s="33"/>
      <c r="NTG5" s="33"/>
      <c r="NTH5" s="33"/>
      <c r="NTI5" s="33"/>
      <c r="NTJ5" s="33"/>
      <c r="NTK5" s="33"/>
      <c r="NTL5" s="33"/>
      <c r="NTM5" s="33"/>
      <c r="NTN5" s="33"/>
      <c r="NTO5" s="33"/>
      <c r="NTP5" s="33"/>
      <c r="NTQ5" s="33"/>
      <c r="NTR5" s="33"/>
      <c r="NTS5" s="33"/>
      <c r="NTT5" s="33"/>
      <c r="NTU5" s="33"/>
      <c r="NTV5" s="33"/>
      <c r="NTW5" s="33"/>
      <c r="NTX5" s="33"/>
      <c r="NTY5" s="33"/>
      <c r="NTZ5" s="33"/>
      <c r="NUA5" s="33"/>
      <c r="NUB5" s="33"/>
      <c r="NUC5" s="33"/>
      <c r="NUD5" s="33"/>
      <c r="NUE5" s="33"/>
      <c r="NUF5" s="33"/>
      <c r="NUG5" s="33"/>
      <c r="NUH5" s="33"/>
      <c r="NUI5" s="33"/>
      <c r="NUJ5" s="33"/>
      <c r="NUK5" s="33"/>
      <c r="NUL5" s="33"/>
      <c r="NUM5" s="33"/>
      <c r="NUN5" s="33"/>
      <c r="NUO5" s="33"/>
      <c r="NUP5" s="33"/>
      <c r="NUQ5" s="33"/>
      <c r="NUR5" s="33"/>
      <c r="NUS5" s="33"/>
      <c r="NUT5" s="33"/>
      <c r="NUU5" s="33"/>
      <c r="NUV5" s="33"/>
      <c r="NUW5" s="33"/>
      <c r="NUX5" s="33"/>
      <c r="NUY5" s="33"/>
      <c r="NUZ5" s="33"/>
      <c r="NVA5" s="33"/>
      <c r="NVB5" s="33"/>
      <c r="NVC5" s="33"/>
      <c r="NVD5" s="33"/>
      <c r="NVE5" s="33"/>
      <c r="NVF5" s="33"/>
      <c r="NVG5" s="33"/>
      <c r="NVH5" s="33"/>
      <c r="NVI5" s="33"/>
      <c r="NVJ5" s="33"/>
      <c r="NVK5" s="33"/>
      <c r="NVL5" s="33"/>
      <c r="NVM5" s="33"/>
      <c r="NVN5" s="33"/>
      <c r="NVO5" s="33"/>
      <c r="NVP5" s="33"/>
      <c r="NVQ5" s="33"/>
      <c r="NVR5" s="33"/>
      <c r="NVS5" s="33"/>
      <c r="NVT5" s="33"/>
      <c r="NVU5" s="33"/>
      <c r="NVV5" s="33"/>
      <c r="NVW5" s="33"/>
      <c r="NVX5" s="33"/>
      <c r="NVY5" s="33"/>
      <c r="NVZ5" s="33"/>
      <c r="NWA5" s="33"/>
      <c r="NWB5" s="33"/>
      <c r="NWC5" s="33"/>
      <c r="NWD5" s="33"/>
      <c r="NWE5" s="33"/>
      <c r="NWF5" s="33"/>
      <c r="NWG5" s="33"/>
      <c r="NWH5" s="33"/>
      <c r="NWI5" s="33"/>
      <c r="NWJ5" s="33"/>
      <c r="NWK5" s="33"/>
      <c r="NWL5" s="33"/>
      <c r="NWM5" s="33"/>
      <c r="NWN5" s="33"/>
      <c r="NWO5" s="33"/>
      <c r="NWP5" s="33"/>
      <c r="NWQ5" s="33"/>
      <c r="NWR5" s="33"/>
      <c r="NWS5" s="33"/>
      <c r="NWT5" s="33"/>
      <c r="NWU5" s="33"/>
      <c r="NWV5" s="33"/>
      <c r="NWW5" s="33"/>
      <c r="NWX5" s="33"/>
      <c r="NWY5" s="33"/>
      <c r="NWZ5" s="33"/>
      <c r="NXA5" s="33"/>
      <c r="NXB5" s="33"/>
      <c r="NXC5" s="33"/>
      <c r="NXD5" s="33"/>
      <c r="NXE5" s="33"/>
      <c r="NXF5" s="33"/>
      <c r="NXG5" s="33"/>
      <c r="NXH5" s="33"/>
      <c r="NXI5" s="33"/>
      <c r="NXJ5" s="33"/>
      <c r="NXK5" s="33"/>
      <c r="NXL5" s="33"/>
      <c r="NXM5" s="33"/>
      <c r="NXN5" s="33"/>
      <c r="NXO5" s="33"/>
      <c r="NXP5" s="33"/>
      <c r="NXQ5" s="33"/>
      <c r="NXR5" s="33"/>
      <c r="NXS5" s="33"/>
      <c r="NXT5" s="33"/>
      <c r="NXU5" s="33"/>
      <c r="NXV5" s="33"/>
      <c r="NXW5" s="33"/>
      <c r="NXX5" s="33"/>
      <c r="NXY5" s="33"/>
      <c r="NXZ5" s="33"/>
      <c r="NYA5" s="33"/>
      <c r="NYB5" s="33"/>
      <c r="NYC5" s="33"/>
      <c r="NYD5" s="33"/>
      <c r="NYE5" s="33"/>
      <c r="NYF5" s="33"/>
      <c r="NYG5" s="33"/>
      <c r="NYH5" s="33"/>
      <c r="NYI5" s="33"/>
      <c r="NYJ5" s="33"/>
      <c r="NYK5" s="33"/>
      <c r="NYL5" s="33"/>
      <c r="NYM5" s="33"/>
      <c r="NYN5" s="33"/>
      <c r="NYO5" s="33"/>
      <c r="NYP5" s="33"/>
      <c r="NYQ5" s="33"/>
      <c r="NYR5" s="33"/>
      <c r="NYS5" s="33"/>
      <c r="NYT5" s="33"/>
      <c r="NYU5" s="33"/>
      <c r="NYV5" s="33"/>
      <c r="NYW5" s="33"/>
      <c r="NYX5" s="33"/>
      <c r="NYY5" s="33"/>
      <c r="NYZ5" s="33"/>
      <c r="NZA5" s="33"/>
      <c r="NZB5" s="33"/>
      <c r="NZC5" s="33"/>
      <c r="NZD5" s="33"/>
      <c r="NZE5" s="33"/>
      <c r="NZF5" s="33"/>
      <c r="NZG5" s="33"/>
      <c r="NZH5" s="33"/>
      <c r="NZI5" s="33"/>
      <c r="NZJ5" s="33"/>
      <c r="NZK5" s="33"/>
      <c r="NZL5" s="33"/>
      <c r="NZM5" s="33"/>
      <c r="NZN5" s="33"/>
      <c r="NZO5" s="33"/>
      <c r="NZP5" s="33"/>
      <c r="NZQ5" s="33"/>
      <c r="NZR5" s="33"/>
      <c r="NZS5" s="33"/>
      <c r="NZT5" s="33"/>
      <c r="NZU5" s="33"/>
      <c r="NZV5" s="33"/>
      <c r="NZW5" s="33"/>
      <c r="NZX5" s="33"/>
      <c r="NZY5" s="33"/>
      <c r="NZZ5" s="33"/>
      <c r="OAA5" s="33"/>
      <c r="OAB5" s="33"/>
      <c r="OAC5" s="33"/>
      <c r="OAD5" s="33"/>
      <c r="OAE5" s="33"/>
      <c r="OAF5" s="33"/>
      <c r="OAG5" s="33"/>
      <c r="OAH5" s="33"/>
      <c r="OAI5" s="33"/>
      <c r="OAJ5" s="33"/>
      <c r="OAK5" s="33"/>
      <c r="OAL5" s="33"/>
      <c r="OAM5" s="33"/>
      <c r="OAN5" s="33"/>
      <c r="OAO5" s="33"/>
      <c r="OAP5" s="33"/>
      <c r="OAQ5" s="33"/>
      <c r="OAR5" s="33"/>
      <c r="OAS5" s="33"/>
      <c r="OAT5" s="33"/>
      <c r="OAU5" s="33"/>
      <c r="OAV5" s="33"/>
      <c r="OAW5" s="33"/>
      <c r="OAX5" s="33"/>
      <c r="OAY5" s="33"/>
      <c r="OAZ5" s="33"/>
      <c r="OBA5" s="33"/>
      <c r="OBB5" s="33"/>
      <c r="OBC5" s="33"/>
      <c r="OBD5" s="33"/>
      <c r="OBE5" s="33"/>
      <c r="OBF5" s="33"/>
      <c r="OBG5" s="33"/>
      <c r="OBH5" s="33"/>
      <c r="OBI5" s="33"/>
      <c r="OBJ5" s="33"/>
      <c r="OBK5" s="33"/>
      <c r="OBL5" s="33"/>
      <c r="OBM5" s="33"/>
      <c r="OBN5" s="33"/>
      <c r="OBO5" s="33"/>
      <c r="OBP5" s="33"/>
      <c r="OBQ5" s="33"/>
      <c r="OBR5" s="33"/>
      <c r="OBS5" s="33"/>
      <c r="OBT5" s="33"/>
      <c r="OBU5" s="33"/>
      <c r="OBV5" s="33"/>
      <c r="OBW5" s="33"/>
      <c r="OBX5" s="33"/>
      <c r="OBY5" s="33"/>
      <c r="OBZ5" s="33"/>
      <c r="OCA5" s="33"/>
      <c r="OCB5" s="33"/>
      <c r="OCC5" s="33"/>
      <c r="OCD5" s="33"/>
      <c r="OCE5" s="33"/>
      <c r="OCF5" s="33"/>
      <c r="OCG5" s="33"/>
      <c r="OCH5" s="33"/>
      <c r="OCI5" s="33"/>
      <c r="OCJ5" s="33"/>
      <c r="OCK5" s="33"/>
      <c r="OCL5" s="33"/>
      <c r="OCM5" s="33"/>
      <c r="OCN5" s="33"/>
      <c r="OCO5" s="33"/>
      <c r="OCP5" s="33"/>
      <c r="OCQ5" s="33"/>
      <c r="OCR5" s="33"/>
      <c r="OCS5" s="33"/>
      <c r="OCT5" s="33"/>
      <c r="OCU5" s="33"/>
      <c r="OCV5" s="33"/>
      <c r="OCW5" s="33"/>
      <c r="OCX5" s="33"/>
      <c r="OCY5" s="33"/>
      <c r="OCZ5" s="33"/>
      <c r="ODA5" s="33"/>
      <c r="ODB5" s="33"/>
      <c r="ODC5" s="33"/>
      <c r="ODD5" s="33"/>
      <c r="ODE5" s="33"/>
      <c r="ODF5" s="33"/>
      <c r="ODG5" s="33"/>
      <c r="ODH5" s="33"/>
      <c r="ODI5" s="33"/>
      <c r="ODJ5" s="33"/>
      <c r="ODK5" s="33"/>
      <c r="ODL5" s="33"/>
      <c r="ODM5" s="33"/>
      <c r="ODN5" s="33"/>
      <c r="ODO5" s="33"/>
      <c r="ODP5" s="33"/>
      <c r="ODQ5" s="33"/>
      <c r="ODR5" s="33"/>
      <c r="ODS5" s="33"/>
      <c r="ODT5" s="33"/>
      <c r="ODU5" s="33"/>
      <c r="ODV5" s="33"/>
      <c r="ODW5" s="33"/>
      <c r="ODX5" s="33"/>
      <c r="ODY5" s="33"/>
      <c r="ODZ5" s="33"/>
      <c r="OEA5" s="33"/>
      <c r="OEB5" s="33"/>
      <c r="OEC5" s="33"/>
      <c r="OED5" s="33"/>
      <c r="OEE5" s="33"/>
      <c r="OEF5" s="33"/>
      <c r="OEG5" s="33"/>
      <c r="OEH5" s="33"/>
      <c r="OEI5" s="33"/>
      <c r="OEJ5" s="33"/>
      <c r="OEK5" s="33"/>
      <c r="OEL5" s="33"/>
      <c r="OEM5" s="33"/>
      <c r="OEN5" s="33"/>
      <c r="OEO5" s="33"/>
      <c r="OEP5" s="33"/>
      <c r="OEQ5" s="33"/>
      <c r="OER5" s="33"/>
      <c r="OES5" s="33"/>
      <c r="OET5" s="33"/>
      <c r="OEU5" s="33"/>
      <c r="OEV5" s="33"/>
      <c r="OEW5" s="33"/>
      <c r="OEX5" s="33"/>
      <c r="OEY5" s="33"/>
      <c r="OEZ5" s="33"/>
      <c r="OFA5" s="33"/>
      <c r="OFB5" s="33"/>
      <c r="OFC5" s="33"/>
      <c r="OFD5" s="33"/>
      <c r="OFE5" s="33"/>
      <c r="OFF5" s="33"/>
      <c r="OFG5" s="33"/>
      <c r="OFH5" s="33"/>
      <c r="OFI5" s="33"/>
      <c r="OFJ5" s="33"/>
      <c r="OFK5" s="33"/>
      <c r="OFL5" s="33"/>
      <c r="OFM5" s="33"/>
      <c r="OFN5" s="33"/>
      <c r="OFO5" s="33"/>
      <c r="OFP5" s="33"/>
      <c r="OFQ5" s="33"/>
      <c r="OFR5" s="33"/>
      <c r="OFS5" s="33"/>
      <c r="OFT5" s="33"/>
      <c r="OFU5" s="33"/>
      <c r="OFV5" s="33"/>
      <c r="OFW5" s="33"/>
      <c r="OFX5" s="33"/>
      <c r="OFY5" s="33"/>
      <c r="OFZ5" s="33"/>
      <c r="OGA5" s="33"/>
      <c r="OGB5" s="33"/>
      <c r="OGC5" s="33"/>
      <c r="OGD5" s="33"/>
      <c r="OGE5" s="33"/>
      <c r="OGF5" s="33"/>
      <c r="OGG5" s="33"/>
      <c r="OGH5" s="33"/>
      <c r="OGI5" s="33"/>
      <c r="OGJ5" s="33"/>
      <c r="OGK5" s="33"/>
      <c r="OGL5" s="33"/>
      <c r="OGM5" s="33"/>
      <c r="OGN5" s="33"/>
      <c r="OGO5" s="33"/>
      <c r="OGP5" s="33"/>
      <c r="OGQ5" s="33"/>
      <c r="OGR5" s="33"/>
      <c r="OGS5" s="33"/>
      <c r="OGT5" s="33"/>
      <c r="OGU5" s="33"/>
      <c r="OGV5" s="33"/>
      <c r="OGW5" s="33"/>
      <c r="OGX5" s="33"/>
      <c r="OGY5" s="33"/>
      <c r="OGZ5" s="33"/>
      <c r="OHA5" s="33"/>
      <c r="OHB5" s="33"/>
      <c r="OHC5" s="33"/>
      <c r="OHD5" s="33"/>
      <c r="OHE5" s="33"/>
      <c r="OHF5" s="33"/>
      <c r="OHG5" s="33"/>
      <c r="OHH5" s="33"/>
      <c r="OHI5" s="33"/>
      <c r="OHJ5" s="33"/>
      <c r="OHK5" s="33"/>
      <c r="OHL5" s="33"/>
      <c r="OHM5" s="33"/>
      <c r="OHN5" s="33"/>
      <c r="OHO5" s="33"/>
      <c r="OHP5" s="33"/>
      <c r="OHQ5" s="33"/>
      <c r="OHR5" s="33"/>
      <c r="OHS5" s="33"/>
      <c r="OHT5" s="33"/>
      <c r="OHU5" s="33"/>
      <c r="OHV5" s="33"/>
      <c r="OHW5" s="33"/>
      <c r="OHX5" s="33"/>
      <c r="OHY5" s="33"/>
      <c r="OHZ5" s="33"/>
      <c r="OIA5" s="33"/>
      <c r="OIB5" s="33"/>
      <c r="OIC5" s="33"/>
      <c r="OID5" s="33"/>
      <c r="OIE5" s="33"/>
      <c r="OIF5" s="33"/>
      <c r="OIG5" s="33"/>
      <c r="OIH5" s="33"/>
      <c r="OII5" s="33"/>
      <c r="OIJ5" s="33"/>
      <c r="OIK5" s="33"/>
      <c r="OIL5" s="33"/>
      <c r="OIM5" s="33"/>
      <c r="OIN5" s="33"/>
      <c r="OIO5" s="33"/>
      <c r="OIP5" s="33"/>
      <c r="OIQ5" s="33"/>
      <c r="OIR5" s="33"/>
      <c r="OIS5" s="33"/>
      <c r="OIT5" s="33"/>
      <c r="OIU5" s="33"/>
      <c r="OIV5" s="33"/>
      <c r="OIW5" s="33"/>
      <c r="OIX5" s="33"/>
      <c r="OIY5" s="33"/>
      <c r="OIZ5" s="33"/>
      <c r="OJA5" s="33"/>
      <c r="OJB5" s="33"/>
      <c r="OJC5" s="33"/>
      <c r="OJD5" s="33"/>
      <c r="OJE5" s="33"/>
      <c r="OJF5" s="33"/>
      <c r="OJG5" s="33"/>
      <c r="OJH5" s="33"/>
      <c r="OJI5" s="33"/>
      <c r="OJJ5" s="33"/>
      <c r="OJK5" s="33"/>
      <c r="OJL5" s="33"/>
      <c r="OJM5" s="33"/>
      <c r="OJN5" s="33"/>
      <c r="OJO5" s="33"/>
      <c r="OJP5" s="33"/>
      <c r="OJQ5" s="33"/>
      <c r="OJR5" s="33"/>
      <c r="OJS5" s="33"/>
      <c r="OJT5" s="33"/>
      <c r="OJU5" s="33"/>
      <c r="OJV5" s="33"/>
      <c r="OJW5" s="33"/>
      <c r="OJX5" s="33"/>
      <c r="OJY5" s="33"/>
      <c r="OJZ5" s="33"/>
      <c r="OKA5" s="33"/>
      <c r="OKB5" s="33"/>
      <c r="OKC5" s="33"/>
      <c r="OKD5" s="33"/>
      <c r="OKE5" s="33"/>
      <c r="OKF5" s="33"/>
      <c r="OKG5" s="33"/>
      <c r="OKH5" s="33"/>
      <c r="OKI5" s="33"/>
      <c r="OKJ5" s="33"/>
      <c r="OKK5" s="33"/>
      <c r="OKL5" s="33"/>
      <c r="OKM5" s="33"/>
      <c r="OKN5" s="33"/>
      <c r="OKO5" s="33"/>
      <c r="OKP5" s="33"/>
      <c r="OKQ5" s="33"/>
      <c r="OKR5" s="33"/>
      <c r="OKS5" s="33"/>
      <c r="OKT5" s="33"/>
      <c r="OKU5" s="33"/>
      <c r="OKV5" s="33"/>
      <c r="OKW5" s="33"/>
      <c r="OKX5" s="33"/>
      <c r="OKY5" s="33"/>
      <c r="OKZ5" s="33"/>
      <c r="OLA5" s="33"/>
      <c r="OLB5" s="33"/>
      <c r="OLC5" s="33"/>
      <c r="OLD5" s="33"/>
      <c r="OLE5" s="33"/>
      <c r="OLF5" s="33"/>
      <c r="OLG5" s="33"/>
      <c r="OLH5" s="33"/>
      <c r="OLI5" s="33"/>
      <c r="OLJ5" s="33"/>
      <c r="OLK5" s="33"/>
      <c r="OLL5" s="33"/>
      <c r="OLM5" s="33"/>
      <c r="OLN5" s="33"/>
      <c r="OLO5" s="33"/>
      <c r="OLP5" s="33"/>
      <c r="OLQ5" s="33"/>
      <c r="OLR5" s="33"/>
      <c r="OLS5" s="33"/>
      <c r="OLT5" s="33"/>
      <c r="OLU5" s="33"/>
      <c r="OLV5" s="33"/>
      <c r="OLW5" s="33"/>
      <c r="OLX5" s="33"/>
      <c r="OLY5" s="33"/>
      <c r="OLZ5" s="33"/>
      <c r="OMA5" s="33"/>
      <c r="OMB5" s="33"/>
      <c r="OMC5" s="33"/>
      <c r="OMD5" s="33"/>
      <c r="OME5" s="33"/>
      <c r="OMF5" s="33"/>
      <c r="OMG5" s="33"/>
      <c r="OMH5" s="33"/>
      <c r="OMI5" s="33"/>
      <c r="OMJ5" s="33"/>
      <c r="OMK5" s="33"/>
      <c r="OML5" s="33"/>
      <c r="OMM5" s="33"/>
      <c r="OMN5" s="33"/>
      <c r="OMO5" s="33"/>
      <c r="OMP5" s="33"/>
      <c r="OMQ5" s="33"/>
      <c r="OMR5" s="33"/>
      <c r="OMS5" s="33"/>
      <c r="OMT5" s="33"/>
      <c r="OMU5" s="33"/>
      <c r="OMV5" s="33"/>
      <c r="OMW5" s="33"/>
      <c r="OMX5" s="33"/>
      <c r="OMY5" s="33"/>
      <c r="OMZ5" s="33"/>
      <c r="ONA5" s="33"/>
      <c r="ONB5" s="33"/>
      <c r="ONC5" s="33"/>
      <c r="OND5" s="33"/>
      <c r="ONE5" s="33"/>
      <c r="ONF5" s="33"/>
      <c r="ONG5" s="33"/>
      <c r="ONH5" s="33"/>
      <c r="ONI5" s="33"/>
      <c r="ONJ5" s="33"/>
      <c r="ONK5" s="33"/>
      <c r="ONL5" s="33"/>
      <c r="ONM5" s="33"/>
      <c r="ONN5" s="33"/>
      <c r="ONO5" s="33"/>
      <c r="ONP5" s="33"/>
      <c r="ONQ5" s="33"/>
      <c r="ONR5" s="33"/>
      <c r="ONS5" s="33"/>
      <c r="ONT5" s="33"/>
      <c r="ONU5" s="33"/>
      <c r="ONV5" s="33"/>
      <c r="ONW5" s="33"/>
      <c r="ONX5" s="33"/>
      <c r="ONY5" s="33"/>
      <c r="ONZ5" s="33"/>
      <c r="OOA5" s="33"/>
      <c r="OOB5" s="33"/>
      <c r="OOC5" s="33"/>
      <c r="OOD5" s="33"/>
      <c r="OOE5" s="33"/>
      <c r="OOF5" s="33"/>
      <c r="OOG5" s="33"/>
      <c r="OOH5" s="33"/>
      <c r="OOI5" s="33"/>
      <c r="OOJ5" s="33"/>
      <c r="OOK5" s="33"/>
      <c r="OOL5" s="33"/>
      <c r="OOM5" s="33"/>
      <c r="OON5" s="33"/>
      <c r="OOO5" s="33"/>
      <c r="OOP5" s="33"/>
      <c r="OOQ5" s="33"/>
      <c r="OOR5" s="33"/>
      <c r="OOS5" s="33"/>
      <c r="OOT5" s="33"/>
      <c r="OOU5" s="33"/>
      <c r="OOV5" s="33"/>
      <c r="OOW5" s="33"/>
      <c r="OOX5" s="33"/>
      <c r="OOY5" s="33"/>
      <c r="OOZ5" s="33"/>
      <c r="OPA5" s="33"/>
      <c r="OPB5" s="33"/>
      <c r="OPC5" s="33"/>
      <c r="OPD5" s="33"/>
      <c r="OPE5" s="33"/>
      <c r="OPF5" s="33"/>
      <c r="OPG5" s="33"/>
      <c r="OPH5" s="33"/>
      <c r="OPI5" s="33"/>
      <c r="OPJ5" s="33"/>
      <c r="OPK5" s="33"/>
      <c r="OPL5" s="33"/>
      <c r="OPM5" s="33"/>
      <c r="OPN5" s="33"/>
      <c r="OPO5" s="33"/>
      <c r="OPP5" s="33"/>
      <c r="OPQ5" s="33"/>
      <c r="OPR5" s="33"/>
      <c r="OPS5" s="33"/>
      <c r="OPT5" s="33"/>
      <c r="OPU5" s="33"/>
      <c r="OPV5" s="33"/>
      <c r="OPW5" s="33"/>
      <c r="OPX5" s="33"/>
      <c r="OPY5" s="33"/>
      <c r="OPZ5" s="33"/>
      <c r="OQA5" s="33"/>
      <c r="OQB5" s="33"/>
      <c r="OQC5" s="33"/>
      <c r="OQD5" s="33"/>
      <c r="OQE5" s="33"/>
      <c r="OQF5" s="33"/>
      <c r="OQG5" s="33"/>
      <c r="OQH5" s="33"/>
      <c r="OQI5" s="33"/>
      <c r="OQJ5" s="33"/>
      <c r="OQK5" s="33"/>
      <c r="OQL5" s="33"/>
      <c r="OQM5" s="33"/>
      <c r="OQN5" s="33"/>
      <c r="OQO5" s="33"/>
      <c r="OQP5" s="33"/>
      <c r="OQQ5" s="33"/>
      <c r="OQR5" s="33"/>
      <c r="OQS5" s="33"/>
      <c r="OQT5" s="33"/>
      <c r="OQU5" s="33"/>
      <c r="OQV5" s="33"/>
      <c r="OQW5" s="33"/>
      <c r="OQX5" s="33"/>
      <c r="OQY5" s="33"/>
      <c r="OQZ5" s="33"/>
      <c r="ORA5" s="33"/>
      <c r="ORB5" s="33"/>
      <c r="ORC5" s="33"/>
      <c r="ORD5" s="33"/>
      <c r="ORE5" s="33"/>
      <c r="ORF5" s="33"/>
      <c r="ORG5" s="33"/>
      <c r="ORH5" s="33"/>
      <c r="ORI5" s="33"/>
      <c r="ORJ5" s="33"/>
      <c r="ORK5" s="33"/>
      <c r="ORL5" s="33"/>
      <c r="ORM5" s="33"/>
      <c r="ORN5" s="33"/>
      <c r="ORO5" s="33"/>
      <c r="ORP5" s="33"/>
      <c r="ORQ5" s="33"/>
      <c r="ORR5" s="33"/>
      <c r="ORS5" s="33"/>
      <c r="ORT5" s="33"/>
      <c r="ORU5" s="33"/>
      <c r="ORV5" s="33"/>
      <c r="ORW5" s="33"/>
      <c r="ORX5" s="33"/>
      <c r="ORY5" s="33"/>
      <c r="ORZ5" s="33"/>
      <c r="OSA5" s="33"/>
      <c r="OSB5" s="33"/>
      <c r="OSC5" s="33"/>
      <c r="OSD5" s="33"/>
      <c r="OSE5" s="33"/>
      <c r="OSF5" s="33"/>
      <c r="OSG5" s="33"/>
      <c r="OSH5" s="33"/>
      <c r="OSI5" s="33"/>
      <c r="OSJ5" s="33"/>
      <c r="OSK5" s="33"/>
      <c r="OSL5" s="33"/>
      <c r="OSM5" s="33"/>
      <c r="OSN5" s="33"/>
      <c r="OSO5" s="33"/>
      <c r="OSP5" s="33"/>
      <c r="OSQ5" s="33"/>
      <c r="OSR5" s="33"/>
      <c r="OSS5" s="33"/>
      <c r="OST5" s="33"/>
      <c r="OSU5" s="33"/>
      <c r="OSV5" s="33"/>
      <c r="OSW5" s="33"/>
      <c r="OSX5" s="33"/>
      <c r="OSY5" s="33"/>
      <c r="OSZ5" s="33"/>
      <c r="OTA5" s="33"/>
      <c r="OTB5" s="33"/>
      <c r="OTC5" s="33"/>
      <c r="OTD5" s="33"/>
      <c r="OTE5" s="33"/>
      <c r="OTF5" s="33"/>
      <c r="OTG5" s="33"/>
      <c r="OTH5" s="33"/>
      <c r="OTI5" s="33"/>
      <c r="OTJ5" s="33"/>
      <c r="OTK5" s="33"/>
      <c r="OTL5" s="33"/>
      <c r="OTM5" s="33"/>
      <c r="OTN5" s="33"/>
      <c r="OTO5" s="33"/>
      <c r="OTP5" s="33"/>
      <c r="OTQ5" s="33"/>
      <c r="OTR5" s="33"/>
      <c r="OTS5" s="33"/>
      <c r="OTT5" s="33"/>
      <c r="OTU5" s="33"/>
      <c r="OTV5" s="33"/>
      <c r="OTW5" s="33"/>
      <c r="OTX5" s="33"/>
      <c r="OTY5" s="33"/>
      <c r="OTZ5" s="33"/>
      <c r="OUA5" s="33"/>
      <c r="OUB5" s="33"/>
      <c r="OUC5" s="33"/>
      <c r="OUD5" s="33"/>
      <c r="OUE5" s="33"/>
      <c r="OUF5" s="33"/>
      <c r="OUG5" s="33"/>
      <c r="OUH5" s="33"/>
      <c r="OUI5" s="33"/>
      <c r="OUJ5" s="33"/>
      <c r="OUK5" s="33"/>
      <c r="OUL5" s="33"/>
      <c r="OUM5" s="33"/>
      <c r="OUN5" s="33"/>
      <c r="OUO5" s="33"/>
      <c r="OUP5" s="33"/>
      <c r="OUQ5" s="33"/>
      <c r="OUR5" s="33"/>
      <c r="OUS5" s="33"/>
      <c r="OUT5" s="33"/>
      <c r="OUU5" s="33"/>
      <c r="OUV5" s="33"/>
      <c r="OUW5" s="33"/>
      <c r="OUX5" s="33"/>
      <c r="OUY5" s="33"/>
      <c r="OUZ5" s="33"/>
      <c r="OVA5" s="33"/>
      <c r="OVB5" s="33"/>
      <c r="OVC5" s="33"/>
      <c r="OVD5" s="33"/>
      <c r="OVE5" s="33"/>
      <c r="OVF5" s="33"/>
      <c r="OVG5" s="33"/>
      <c r="OVH5" s="33"/>
      <c r="OVI5" s="33"/>
      <c r="OVJ5" s="33"/>
      <c r="OVK5" s="33"/>
      <c r="OVL5" s="33"/>
      <c r="OVM5" s="33"/>
      <c r="OVN5" s="33"/>
      <c r="OVO5" s="33"/>
      <c r="OVP5" s="33"/>
      <c r="OVQ5" s="33"/>
      <c r="OVR5" s="33"/>
      <c r="OVS5" s="33"/>
      <c r="OVT5" s="33"/>
      <c r="OVU5" s="33"/>
      <c r="OVV5" s="33"/>
      <c r="OVW5" s="33"/>
      <c r="OVX5" s="33"/>
      <c r="OVY5" s="33"/>
      <c r="OVZ5" s="33"/>
      <c r="OWA5" s="33"/>
      <c r="OWB5" s="33"/>
      <c r="OWC5" s="33"/>
      <c r="OWD5" s="33"/>
      <c r="OWE5" s="33"/>
      <c r="OWF5" s="33"/>
      <c r="OWG5" s="33"/>
      <c r="OWH5" s="33"/>
      <c r="OWI5" s="33"/>
      <c r="OWJ5" s="33"/>
      <c r="OWK5" s="33"/>
      <c r="OWL5" s="33"/>
      <c r="OWM5" s="33"/>
      <c r="OWN5" s="33"/>
      <c r="OWO5" s="33"/>
      <c r="OWP5" s="33"/>
      <c r="OWQ5" s="33"/>
      <c r="OWR5" s="33"/>
      <c r="OWS5" s="33"/>
      <c r="OWT5" s="33"/>
      <c r="OWU5" s="33"/>
      <c r="OWV5" s="33"/>
      <c r="OWW5" s="33"/>
      <c r="OWX5" s="33"/>
      <c r="OWY5" s="33"/>
      <c r="OWZ5" s="33"/>
      <c r="OXA5" s="33"/>
      <c r="OXB5" s="33"/>
      <c r="OXC5" s="33"/>
      <c r="OXD5" s="33"/>
      <c r="OXE5" s="33"/>
      <c r="OXF5" s="33"/>
      <c r="OXG5" s="33"/>
      <c r="OXH5" s="33"/>
      <c r="OXI5" s="33"/>
      <c r="OXJ5" s="33"/>
      <c r="OXK5" s="33"/>
      <c r="OXL5" s="33"/>
      <c r="OXM5" s="33"/>
      <c r="OXN5" s="33"/>
      <c r="OXO5" s="33"/>
      <c r="OXP5" s="33"/>
      <c r="OXQ5" s="33"/>
      <c r="OXR5" s="33"/>
      <c r="OXS5" s="33"/>
      <c r="OXT5" s="33"/>
      <c r="OXU5" s="33"/>
      <c r="OXV5" s="33"/>
      <c r="OXW5" s="33"/>
      <c r="OXX5" s="33"/>
      <c r="OXY5" s="33"/>
      <c r="OXZ5" s="33"/>
      <c r="OYA5" s="33"/>
      <c r="OYB5" s="33"/>
      <c r="OYC5" s="33"/>
      <c r="OYD5" s="33"/>
      <c r="OYE5" s="33"/>
      <c r="OYF5" s="33"/>
      <c r="OYG5" s="33"/>
      <c r="OYH5" s="33"/>
      <c r="OYI5" s="33"/>
      <c r="OYJ5" s="33"/>
      <c r="OYK5" s="33"/>
      <c r="OYL5" s="33"/>
      <c r="OYM5" s="33"/>
      <c r="OYN5" s="33"/>
      <c r="OYO5" s="33"/>
      <c r="OYP5" s="33"/>
      <c r="OYQ5" s="33"/>
      <c r="OYR5" s="33"/>
      <c r="OYS5" s="33"/>
      <c r="OYT5" s="33"/>
      <c r="OYU5" s="33"/>
      <c r="OYV5" s="33"/>
      <c r="OYW5" s="33"/>
      <c r="OYX5" s="33"/>
      <c r="OYY5" s="33"/>
      <c r="OYZ5" s="33"/>
      <c r="OZA5" s="33"/>
      <c r="OZB5" s="33"/>
      <c r="OZC5" s="33"/>
      <c r="OZD5" s="33"/>
      <c r="OZE5" s="33"/>
      <c r="OZF5" s="33"/>
      <c r="OZG5" s="33"/>
      <c r="OZH5" s="33"/>
      <c r="OZI5" s="33"/>
      <c r="OZJ5" s="33"/>
      <c r="OZK5" s="33"/>
      <c r="OZL5" s="33"/>
      <c r="OZM5" s="33"/>
      <c r="OZN5" s="33"/>
      <c r="OZO5" s="33"/>
      <c r="OZP5" s="33"/>
      <c r="OZQ5" s="33"/>
      <c r="OZR5" s="33"/>
      <c r="OZS5" s="33"/>
      <c r="OZT5" s="33"/>
      <c r="OZU5" s="33"/>
      <c r="OZV5" s="33"/>
      <c r="OZW5" s="33"/>
      <c r="OZX5" s="33"/>
      <c r="OZY5" s="33"/>
      <c r="OZZ5" s="33"/>
      <c r="PAA5" s="33"/>
      <c r="PAB5" s="33"/>
      <c r="PAC5" s="33"/>
      <c r="PAD5" s="33"/>
      <c r="PAE5" s="33"/>
      <c r="PAF5" s="33"/>
      <c r="PAG5" s="33"/>
      <c r="PAH5" s="33"/>
      <c r="PAI5" s="33"/>
      <c r="PAJ5" s="33"/>
      <c r="PAK5" s="33"/>
      <c r="PAL5" s="33"/>
      <c r="PAM5" s="33"/>
      <c r="PAN5" s="33"/>
      <c r="PAO5" s="33"/>
      <c r="PAP5" s="33"/>
      <c r="PAQ5" s="33"/>
      <c r="PAR5" s="33"/>
      <c r="PAS5" s="33"/>
      <c r="PAT5" s="33"/>
      <c r="PAU5" s="33"/>
      <c r="PAV5" s="33"/>
      <c r="PAW5" s="33"/>
      <c r="PAX5" s="33"/>
      <c r="PAY5" s="33"/>
      <c r="PAZ5" s="33"/>
      <c r="PBA5" s="33"/>
      <c r="PBB5" s="33"/>
      <c r="PBC5" s="33"/>
      <c r="PBD5" s="33"/>
      <c r="PBE5" s="33"/>
      <c r="PBF5" s="33"/>
      <c r="PBG5" s="33"/>
      <c r="PBH5" s="33"/>
      <c r="PBI5" s="33"/>
      <c r="PBJ5" s="33"/>
      <c r="PBK5" s="33"/>
      <c r="PBL5" s="33"/>
      <c r="PBM5" s="33"/>
      <c r="PBN5" s="33"/>
      <c r="PBO5" s="33"/>
      <c r="PBP5" s="33"/>
      <c r="PBQ5" s="33"/>
      <c r="PBR5" s="33"/>
      <c r="PBS5" s="33"/>
      <c r="PBT5" s="33"/>
      <c r="PBU5" s="33"/>
      <c r="PBV5" s="33"/>
      <c r="PBW5" s="33"/>
      <c r="PBX5" s="33"/>
      <c r="PBY5" s="33"/>
      <c r="PBZ5" s="33"/>
      <c r="PCA5" s="33"/>
      <c r="PCB5" s="33"/>
      <c r="PCC5" s="33"/>
      <c r="PCD5" s="33"/>
      <c r="PCE5" s="33"/>
      <c r="PCF5" s="33"/>
      <c r="PCG5" s="33"/>
      <c r="PCH5" s="33"/>
      <c r="PCI5" s="33"/>
      <c r="PCJ5" s="33"/>
      <c r="PCK5" s="33"/>
      <c r="PCL5" s="33"/>
      <c r="PCM5" s="33"/>
      <c r="PCN5" s="33"/>
      <c r="PCO5" s="33"/>
      <c r="PCP5" s="33"/>
      <c r="PCQ5" s="33"/>
      <c r="PCR5" s="33"/>
      <c r="PCS5" s="33"/>
      <c r="PCT5" s="33"/>
      <c r="PCU5" s="33"/>
      <c r="PCV5" s="33"/>
      <c r="PCW5" s="33"/>
      <c r="PCX5" s="33"/>
      <c r="PCY5" s="33"/>
      <c r="PCZ5" s="33"/>
      <c r="PDA5" s="33"/>
      <c r="PDB5" s="33"/>
      <c r="PDC5" s="33"/>
      <c r="PDD5" s="33"/>
      <c r="PDE5" s="33"/>
      <c r="PDF5" s="33"/>
      <c r="PDG5" s="33"/>
      <c r="PDH5" s="33"/>
      <c r="PDI5" s="33"/>
      <c r="PDJ5" s="33"/>
      <c r="PDK5" s="33"/>
      <c r="PDL5" s="33"/>
      <c r="PDM5" s="33"/>
      <c r="PDN5" s="33"/>
      <c r="PDO5" s="33"/>
      <c r="PDP5" s="33"/>
      <c r="PDQ5" s="33"/>
      <c r="PDR5" s="33"/>
      <c r="PDS5" s="33"/>
      <c r="PDT5" s="33"/>
      <c r="PDU5" s="33"/>
      <c r="PDV5" s="33"/>
      <c r="PDW5" s="33"/>
      <c r="PDX5" s="33"/>
      <c r="PDY5" s="33"/>
      <c r="PDZ5" s="33"/>
      <c r="PEA5" s="33"/>
      <c r="PEB5" s="33"/>
      <c r="PEC5" s="33"/>
      <c r="PED5" s="33"/>
      <c r="PEE5" s="33"/>
      <c r="PEF5" s="33"/>
      <c r="PEG5" s="33"/>
      <c r="PEH5" s="33"/>
      <c r="PEI5" s="33"/>
      <c r="PEJ5" s="33"/>
      <c r="PEK5" s="33"/>
      <c r="PEL5" s="33"/>
      <c r="PEM5" s="33"/>
      <c r="PEN5" s="33"/>
      <c r="PEO5" s="33"/>
      <c r="PEP5" s="33"/>
      <c r="PEQ5" s="33"/>
      <c r="PER5" s="33"/>
      <c r="PES5" s="33"/>
      <c r="PET5" s="33"/>
      <c r="PEU5" s="33"/>
      <c r="PEV5" s="33"/>
      <c r="PEW5" s="33"/>
      <c r="PEX5" s="33"/>
      <c r="PEY5" s="33"/>
      <c r="PEZ5" s="33"/>
      <c r="PFA5" s="33"/>
      <c r="PFB5" s="33"/>
      <c r="PFC5" s="33"/>
      <c r="PFD5" s="33"/>
      <c r="PFE5" s="33"/>
      <c r="PFF5" s="33"/>
      <c r="PFG5" s="33"/>
      <c r="PFH5" s="33"/>
      <c r="PFI5" s="33"/>
      <c r="PFJ5" s="33"/>
      <c r="PFK5" s="33"/>
      <c r="PFL5" s="33"/>
      <c r="PFM5" s="33"/>
      <c r="PFN5" s="33"/>
      <c r="PFO5" s="33"/>
      <c r="PFP5" s="33"/>
      <c r="PFQ5" s="33"/>
      <c r="PFR5" s="33"/>
      <c r="PFS5" s="33"/>
      <c r="PFT5" s="33"/>
      <c r="PFU5" s="33"/>
      <c r="PFV5" s="33"/>
      <c r="PFW5" s="33"/>
      <c r="PFX5" s="33"/>
      <c r="PFY5" s="33"/>
      <c r="PFZ5" s="33"/>
      <c r="PGA5" s="33"/>
      <c r="PGB5" s="33"/>
      <c r="PGC5" s="33"/>
      <c r="PGD5" s="33"/>
      <c r="PGE5" s="33"/>
      <c r="PGF5" s="33"/>
      <c r="PGG5" s="33"/>
      <c r="PGH5" s="33"/>
      <c r="PGI5" s="33"/>
      <c r="PGJ5" s="33"/>
      <c r="PGK5" s="33"/>
      <c r="PGL5" s="33"/>
      <c r="PGM5" s="33"/>
      <c r="PGN5" s="33"/>
      <c r="PGO5" s="33"/>
      <c r="PGP5" s="33"/>
      <c r="PGQ5" s="33"/>
      <c r="PGR5" s="33"/>
      <c r="PGS5" s="33"/>
      <c r="PGT5" s="33"/>
      <c r="PGU5" s="33"/>
      <c r="PGV5" s="33"/>
      <c r="PGW5" s="33"/>
      <c r="PGX5" s="33"/>
      <c r="PGY5" s="33"/>
      <c r="PGZ5" s="33"/>
      <c r="PHA5" s="33"/>
      <c r="PHB5" s="33"/>
      <c r="PHC5" s="33"/>
      <c r="PHD5" s="33"/>
      <c r="PHE5" s="33"/>
      <c r="PHF5" s="33"/>
      <c r="PHG5" s="33"/>
      <c r="PHH5" s="33"/>
      <c r="PHI5" s="33"/>
      <c r="PHJ5" s="33"/>
      <c r="PHK5" s="33"/>
      <c r="PHL5" s="33"/>
      <c r="PHM5" s="33"/>
      <c r="PHN5" s="33"/>
      <c r="PHO5" s="33"/>
      <c r="PHP5" s="33"/>
      <c r="PHQ5" s="33"/>
      <c r="PHR5" s="33"/>
      <c r="PHS5" s="33"/>
      <c r="PHT5" s="33"/>
      <c r="PHU5" s="33"/>
      <c r="PHV5" s="33"/>
      <c r="PHW5" s="33"/>
      <c r="PHX5" s="33"/>
      <c r="PHY5" s="33"/>
      <c r="PHZ5" s="33"/>
      <c r="PIA5" s="33"/>
      <c r="PIB5" s="33"/>
      <c r="PIC5" s="33"/>
      <c r="PID5" s="33"/>
      <c r="PIE5" s="33"/>
      <c r="PIF5" s="33"/>
      <c r="PIG5" s="33"/>
      <c r="PIH5" s="33"/>
      <c r="PII5" s="33"/>
      <c r="PIJ5" s="33"/>
      <c r="PIK5" s="33"/>
      <c r="PIL5" s="33"/>
      <c r="PIM5" s="33"/>
      <c r="PIN5" s="33"/>
      <c r="PIO5" s="33"/>
      <c r="PIP5" s="33"/>
      <c r="PIQ5" s="33"/>
      <c r="PIR5" s="33"/>
      <c r="PIS5" s="33"/>
      <c r="PIT5" s="33"/>
      <c r="PIU5" s="33"/>
      <c r="PIV5" s="33"/>
      <c r="PIW5" s="33"/>
      <c r="PIX5" s="33"/>
      <c r="PIY5" s="33"/>
      <c r="PIZ5" s="33"/>
      <c r="PJA5" s="33"/>
      <c r="PJB5" s="33"/>
      <c r="PJC5" s="33"/>
      <c r="PJD5" s="33"/>
      <c r="PJE5" s="33"/>
      <c r="PJF5" s="33"/>
      <c r="PJG5" s="33"/>
      <c r="PJH5" s="33"/>
      <c r="PJI5" s="33"/>
      <c r="PJJ5" s="33"/>
      <c r="PJK5" s="33"/>
      <c r="PJL5" s="33"/>
      <c r="PJM5" s="33"/>
      <c r="PJN5" s="33"/>
      <c r="PJO5" s="33"/>
      <c r="PJP5" s="33"/>
      <c r="PJQ5" s="33"/>
      <c r="PJR5" s="33"/>
      <c r="PJS5" s="33"/>
      <c r="PJT5" s="33"/>
      <c r="PJU5" s="33"/>
      <c r="PJV5" s="33"/>
      <c r="PJW5" s="33"/>
      <c r="PJX5" s="33"/>
      <c r="PJY5" s="33"/>
      <c r="PJZ5" s="33"/>
      <c r="PKA5" s="33"/>
      <c r="PKB5" s="33"/>
      <c r="PKC5" s="33"/>
      <c r="PKD5" s="33"/>
      <c r="PKE5" s="33"/>
      <c r="PKF5" s="33"/>
      <c r="PKG5" s="33"/>
      <c r="PKH5" s="33"/>
      <c r="PKI5" s="33"/>
      <c r="PKJ5" s="33"/>
      <c r="PKK5" s="33"/>
      <c r="PKL5" s="33"/>
      <c r="PKM5" s="33"/>
      <c r="PKN5" s="33"/>
      <c r="PKO5" s="33"/>
      <c r="PKP5" s="33"/>
      <c r="PKQ5" s="33"/>
      <c r="PKR5" s="33"/>
      <c r="PKS5" s="33"/>
      <c r="PKT5" s="33"/>
      <c r="PKU5" s="33"/>
      <c r="PKV5" s="33"/>
      <c r="PKW5" s="33"/>
      <c r="PKX5" s="33"/>
      <c r="PKY5" s="33"/>
      <c r="PKZ5" s="33"/>
      <c r="PLA5" s="33"/>
      <c r="PLB5" s="33"/>
      <c r="PLC5" s="33"/>
      <c r="PLD5" s="33"/>
      <c r="PLE5" s="33"/>
      <c r="PLF5" s="33"/>
      <c r="PLG5" s="33"/>
      <c r="PLH5" s="33"/>
      <c r="PLI5" s="33"/>
      <c r="PLJ5" s="33"/>
      <c r="PLK5" s="33"/>
      <c r="PLL5" s="33"/>
      <c r="PLM5" s="33"/>
      <c r="PLN5" s="33"/>
      <c r="PLO5" s="33"/>
      <c r="PLP5" s="33"/>
      <c r="PLQ5" s="33"/>
      <c r="PLR5" s="33"/>
      <c r="PLS5" s="33"/>
      <c r="PLT5" s="33"/>
      <c r="PLU5" s="33"/>
      <c r="PLV5" s="33"/>
      <c r="PLW5" s="33"/>
      <c r="PLX5" s="33"/>
      <c r="PLY5" s="33"/>
      <c r="PLZ5" s="33"/>
      <c r="PMA5" s="33"/>
      <c r="PMB5" s="33"/>
      <c r="PMC5" s="33"/>
      <c r="PMD5" s="33"/>
      <c r="PME5" s="33"/>
      <c r="PMF5" s="33"/>
      <c r="PMG5" s="33"/>
      <c r="PMH5" s="33"/>
      <c r="PMI5" s="33"/>
      <c r="PMJ5" s="33"/>
      <c r="PMK5" s="33"/>
      <c r="PML5" s="33"/>
      <c r="PMM5" s="33"/>
      <c r="PMN5" s="33"/>
      <c r="PMO5" s="33"/>
      <c r="PMP5" s="33"/>
      <c r="PMQ5" s="33"/>
      <c r="PMR5" s="33"/>
      <c r="PMS5" s="33"/>
      <c r="PMT5" s="33"/>
      <c r="PMU5" s="33"/>
      <c r="PMV5" s="33"/>
      <c r="PMW5" s="33"/>
      <c r="PMX5" s="33"/>
      <c r="PMY5" s="33"/>
      <c r="PMZ5" s="33"/>
      <c r="PNA5" s="33"/>
      <c r="PNB5" s="33"/>
      <c r="PNC5" s="33"/>
      <c r="PND5" s="33"/>
      <c r="PNE5" s="33"/>
      <c r="PNF5" s="33"/>
      <c r="PNG5" s="33"/>
      <c r="PNH5" s="33"/>
      <c r="PNI5" s="33"/>
      <c r="PNJ5" s="33"/>
      <c r="PNK5" s="33"/>
      <c r="PNL5" s="33"/>
      <c r="PNM5" s="33"/>
      <c r="PNN5" s="33"/>
      <c r="PNO5" s="33"/>
      <c r="PNP5" s="33"/>
      <c r="PNQ5" s="33"/>
      <c r="PNR5" s="33"/>
      <c r="PNS5" s="33"/>
      <c r="PNT5" s="33"/>
      <c r="PNU5" s="33"/>
      <c r="PNV5" s="33"/>
      <c r="PNW5" s="33"/>
      <c r="PNX5" s="33"/>
      <c r="PNY5" s="33"/>
      <c r="PNZ5" s="33"/>
      <c r="POA5" s="33"/>
      <c r="POB5" s="33"/>
      <c r="POC5" s="33"/>
      <c r="POD5" s="33"/>
      <c r="POE5" s="33"/>
      <c r="POF5" s="33"/>
      <c r="POG5" s="33"/>
      <c r="POH5" s="33"/>
      <c r="POI5" s="33"/>
      <c r="POJ5" s="33"/>
      <c r="POK5" s="33"/>
      <c r="POL5" s="33"/>
      <c r="POM5" s="33"/>
      <c r="PON5" s="33"/>
      <c r="POO5" s="33"/>
      <c r="POP5" s="33"/>
      <c r="POQ5" s="33"/>
      <c r="POR5" s="33"/>
      <c r="POS5" s="33"/>
      <c r="POT5" s="33"/>
      <c r="POU5" s="33"/>
      <c r="POV5" s="33"/>
      <c r="POW5" s="33"/>
      <c r="POX5" s="33"/>
      <c r="POY5" s="33"/>
      <c r="POZ5" s="33"/>
      <c r="PPA5" s="33"/>
      <c r="PPB5" s="33"/>
      <c r="PPC5" s="33"/>
      <c r="PPD5" s="33"/>
      <c r="PPE5" s="33"/>
      <c r="PPF5" s="33"/>
      <c r="PPG5" s="33"/>
      <c r="PPH5" s="33"/>
      <c r="PPI5" s="33"/>
      <c r="PPJ5" s="33"/>
      <c r="PPK5" s="33"/>
      <c r="PPL5" s="33"/>
      <c r="PPM5" s="33"/>
      <c r="PPN5" s="33"/>
      <c r="PPO5" s="33"/>
      <c r="PPP5" s="33"/>
      <c r="PPQ5" s="33"/>
      <c r="PPR5" s="33"/>
      <c r="PPS5" s="33"/>
      <c r="PPT5" s="33"/>
      <c r="PPU5" s="33"/>
      <c r="PPV5" s="33"/>
      <c r="PPW5" s="33"/>
      <c r="PPX5" s="33"/>
      <c r="PPY5" s="33"/>
      <c r="PPZ5" s="33"/>
      <c r="PQA5" s="33"/>
      <c r="PQB5" s="33"/>
      <c r="PQC5" s="33"/>
      <c r="PQD5" s="33"/>
      <c r="PQE5" s="33"/>
      <c r="PQF5" s="33"/>
      <c r="PQG5" s="33"/>
      <c r="PQH5" s="33"/>
      <c r="PQI5" s="33"/>
      <c r="PQJ5" s="33"/>
      <c r="PQK5" s="33"/>
      <c r="PQL5" s="33"/>
      <c r="PQM5" s="33"/>
      <c r="PQN5" s="33"/>
      <c r="PQO5" s="33"/>
      <c r="PQP5" s="33"/>
      <c r="PQQ5" s="33"/>
      <c r="PQR5" s="33"/>
      <c r="PQS5" s="33"/>
      <c r="PQT5" s="33"/>
      <c r="PQU5" s="33"/>
      <c r="PQV5" s="33"/>
      <c r="PQW5" s="33"/>
      <c r="PQX5" s="33"/>
      <c r="PQY5" s="33"/>
      <c r="PQZ5" s="33"/>
      <c r="PRA5" s="33"/>
      <c r="PRB5" s="33"/>
      <c r="PRC5" s="33"/>
      <c r="PRD5" s="33"/>
      <c r="PRE5" s="33"/>
      <c r="PRF5" s="33"/>
      <c r="PRG5" s="33"/>
      <c r="PRH5" s="33"/>
      <c r="PRI5" s="33"/>
      <c r="PRJ5" s="33"/>
      <c r="PRK5" s="33"/>
      <c r="PRL5" s="33"/>
      <c r="PRM5" s="33"/>
      <c r="PRN5" s="33"/>
      <c r="PRO5" s="33"/>
      <c r="PRP5" s="33"/>
      <c r="PRQ5" s="33"/>
      <c r="PRR5" s="33"/>
      <c r="PRS5" s="33"/>
      <c r="PRT5" s="33"/>
      <c r="PRU5" s="33"/>
      <c r="PRV5" s="33"/>
      <c r="PRW5" s="33"/>
      <c r="PRX5" s="33"/>
      <c r="PRY5" s="33"/>
      <c r="PRZ5" s="33"/>
      <c r="PSA5" s="33"/>
      <c r="PSB5" s="33"/>
      <c r="PSC5" s="33"/>
      <c r="PSD5" s="33"/>
      <c r="PSE5" s="33"/>
      <c r="PSF5" s="33"/>
      <c r="PSG5" s="33"/>
      <c r="PSH5" s="33"/>
      <c r="PSI5" s="33"/>
      <c r="PSJ5" s="33"/>
      <c r="PSK5" s="33"/>
      <c r="PSL5" s="33"/>
      <c r="PSM5" s="33"/>
      <c r="PSN5" s="33"/>
      <c r="PSO5" s="33"/>
      <c r="PSP5" s="33"/>
      <c r="PSQ5" s="33"/>
      <c r="PSR5" s="33"/>
      <c r="PSS5" s="33"/>
      <c r="PST5" s="33"/>
      <c r="PSU5" s="33"/>
      <c r="PSV5" s="33"/>
      <c r="PSW5" s="33"/>
      <c r="PSX5" s="33"/>
      <c r="PSY5" s="33"/>
      <c r="PSZ5" s="33"/>
      <c r="PTA5" s="33"/>
      <c r="PTB5" s="33"/>
      <c r="PTC5" s="33"/>
      <c r="PTD5" s="33"/>
      <c r="PTE5" s="33"/>
      <c r="PTF5" s="33"/>
      <c r="PTG5" s="33"/>
      <c r="PTH5" s="33"/>
      <c r="PTI5" s="33"/>
      <c r="PTJ5" s="33"/>
      <c r="PTK5" s="33"/>
      <c r="PTL5" s="33"/>
      <c r="PTM5" s="33"/>
      <c r="PTN5" s="33"/>
      <c r="PTO5" s="33"/>
      <c r="PTP5" s="33"/>
      <c r="PTQ5" s="33"/>
      <c r="PTR5" s="33"/>
      <c r="PTS5" s="33"/>
      <c r="PTT5" s="33"/>
      <c r="PTU5" s="33"/>
      <c r="PTV5" s="33"/>
      <c r="PTW5" s="33"/>
      <c r="PTX5" s="33"/>
      <c r="PTY5" s="33"/>
      <c r="PTZ5" s="33"/>
      <c r="PUA5" s="33"/>
      <c r="PUB5" s="33"/>
      <c r="PUC5" s="33"/>
      <c r="PUD5" s="33"/>
      <c r="PUE5" s="33"/>
      <c r="PUF5" s="33"/>
      <c r="PUG5" s="33"/>
      <c r="PUH5" s="33"/>
      <c r="PUI5" s="33"/>
      <c r="PUJ5" s="33"/>
      <c r="PUK5" s="33"/>
      <c r="PUL5" s="33"/>
      <c r="PUM5" s="33"/>
      <c r="PUN5" s="33"/>
      <c r="PUO5" s="33"/>
      <c r="PUP5" s="33"/>
      <c r="PUQ5" s="33"/>
      <c r="PUR5" s="33"/>
      <c r="PUS5" s="33"/>
      <c r="PUT5" s="33"/>
      <c r="PUU5" s="33"/>
      <c r="PUV5" s="33"/>
      <c r="PUW5" s="33"/>
      <c r="PUX5" s="33"/>
      <c r="PUY5" s="33"/>
      <c r="PUZ5" s="33"/>
      <c r="PVA5" s="33"/>
      <c r="PVB5" s="33"/>
      <c r="PVC5" s="33"/>
      <c r="PVD5" s="33"/>
      <c r="PVE5" s="33"/>
      <c r="PVF5" s="33"/>
      <c r="PVG5" s="33"/>
      <c r="PVH5" s="33"/>
      <c r="PVI5" s="33"/>
      <c r="PVJ5" s="33"/>
      <c r="PVK5" s="33"/>
      <c r="PVL5" s="33"/>
      <c r="PVM5" s="33"/>
      <c r="PVN5" s="33"/>
      <c r="PVO5" s="33"/>
      <c r="PVP5" s="33"/>
      <c r="PVQ5" s="33"/>
      <c r="PVR5" s="33"/>
      <c r="PVS5" s="33"/>
      <c r="PVT5" s="33"/>
      <c r="PVU5" s="33"/>
      <c r="PVV5" s="33"/>
      <c r="PVW5" s="33"/>
      <c r="PVX5" s="33"/>
      <c r="PVY5" s="33"/>
      <c r="PVZ5" s="33"/>
      <c r="PWA5" s="33"/>
      <c r="PWB5" s="33"/>
      <c r="PWC5" s="33"/>
      <c r="PWD5" s="33"/>
      <c r="PWE5" s="33"/>
      <c r="PWF5" s="33"/>
      <c r="PWG5" s="33"/>
      <c r="PWH5" s="33"/>
      <c r="PWI5" s="33"/>
      <c r="PWJ5" s="33"/>
      <c r="PWK5" s="33"/>
      <c r="PWL5" s="33"/>
      <c r="PWM5" s="33"/>
      <c r="PWN5" s="33"/>
      <c r="PWO5" s="33"/>
      <c r="PWP5" s="33"/>
      <c r="PWQ5" s="33"/>
      <c r="PWR5" s="33"/>
      <c r="PWS5" s="33"/>
      <c r="PWT5" s="33"/>
      <c r="PWU5" s="33"/>
      <c r="PWV5" s="33"/>
      <c r="PWW5" s="33"/>
      <c r="PWX5" s="33"/>
      <c r="PWY5" s="33"/>
      <c r="PWZ5" s="33"/>
      <c r="PXA5" s="33"/>
      <c r="PXB5" s="33"/>
      <c r="PXC5" s="33"/>
      <c r="PXD5" s="33"/>
      <c r="PXE5" s="33"/>
      <c r="PXF5" s="33"/>
      <c r="PXG5" s="33"/>
      <c r="PXH5" s="33"/>
      <c r="PXI5" s="33"/>
      <c r="PXJ5" s="33"/>
      <c r="PXK5" s="33"/>
      <c r="PXL5" s="33"/>
      <c r="PXM5" s="33"/>
      <c r="PXN5" s="33"/>
      <c r="PXO5" s="33"/>
      <c r="PXP5" s="33"/>
      <c r="PXQ5" s="33"/>
      <c r="PXR5" s="33"/>
      <c r="PXS5" s="33"/>
      <c r="PXT5" s="33"/>
      <c r="PXU5" s="33"/>
      <c r="PXV5" s="33"/>
      <c r="PXW5" s="33"/>
      <c r="PXX5" s="33"/>
      <c r="PXY5" s="33"/>
      <c r="PXZ5" s="33"/>
      <c r="PYA5" s="33"/>
      <c r="PYB5" s="33"/>
      <c r="PYC5" s="33"/>
      <c r="PYD5" s="33"/>
      <c r="PYE5" s="33"/>
      <c r="PYF5" s="33"/>
      <c r="PYG5" s="33"/>
      <c r="PYH5" s="33"/>
      <c r="PYI5" s="33"/>
      <c r="PYJ5" s="33"/>
      <c r="PYK5" s="33"/>
      <c r="PYL5" s="33"/>
      <c r="PYM5" s="33"/>
      <c r="PYN5" s="33"/>
      <c r="PYO5" s="33"/>
      <c r="PYP5" s="33"/>
      <c r="PYQ5" s="33"/>
      <c r="PYR5" s="33"/>
      <c r="PYS5" s="33"/>
      <c r="PYT5" s="33"/>
      <c r="PYU5" s="33"/>
      <c r="PYV5" s="33"/>
      <c r="PYW5" s="33"/>
      <c r="PYX5" s="33"/>
      <c r="PYY5" s="33"/>
      <c r="PYZ5" s="33"/>
      <c r="PZA5" s="33"/>
      <c r="PZB5" s="33"/>
      <c r="PZC5" s="33"/>
      <c r="PZD5" s="33"/>
      <c r="PZE5" s="33"/>
      <c r="PZF5" s="33"/>
      <c r="PZG5" s="33"/>
      <c r="PZH5" s="33"/>
      <c r="PZI5" s="33"/>
      <c r="PZJ5" s="33"/>
      <c r="PZK5" s="33"/>
      <c r="PZL5" s="33"/>
      <c r="PZM5" s="33"/>
      <c r="PZN5" s="33"/>
      <c r="PZO5" s="33"/>
      <c r="PZP5" s="33"/>
      <c r="PZQ5" s="33"/>
      <c r="PZR5" s="33"/>
      <c r="PZS5" s="33"/>
      <c r="PZT5" s="33"/>
      <c r="PZU5" s="33"/>
      <c r="PZV5" s="33"/>
      <c r="PZW5" s="33"/>
      <c r="PZX5" s="33"/>
      <c r="PZY5" s="33"/>
      <c r="PZZ5" s="33"/>
      <c r="QAA5" s="33"/>
      <c r="QAB5" s="33"/>
      <c r="QAC5" s="33"/>
      <c r="QAD5" s="33"/>
      <c r="QAE5" s="33"/>
      <c r="QAF5" s="33"/>
      <c r="QAG5" s="33"/>
      <c r="QAH5" s="33"/>
      <c r="QAI5" s="33"/>
      <c r="QAJ5" s="33"/>
      <c r="QAK5" s="33"/>
      <c r="QAL5" s="33"/>
      <c r="QAM5" s="33"/>
      <c r="QAN5" s="33"/>
      <c r="QAO5" s="33"/>
      <c r="QAP5" s="33"/>
      <c r="QAQ5" s="33"/>
      <c r="QAR5" s="33"/>
      <c r="QAS5" s="33"/>
      <c r="QAT5" s="33"/>
      <c r="QAU5" s="33"/>
      <c r="QAV5" s="33"/>
      <c r="QAW5" s="33"/>
      <c r="QAX5" s="33"/>
      <c r="QAY5" s="33"/>
      <c r="QAZ5" s="33"/>
      <c r="QBA5" s="33"/>
      <c r="QBB5" s="33"/>
      <c r="QBC5" s="33"/>
      <c r="QBD5" s="33"/>
      <c r="QBE5" s="33"/>
      <c r="QBF5" s="33"/>
      <c r="QBG5" s="33"/>
      <c r="QBH5" s="33"/>
      <c r="QBI5" s="33"/>
      <c r="QBJ5" s="33"/>
      <c r="QBK5" s="33"/>
      <c r="QBL5" s="33"/>
      <c r="QBM5" s="33"/>
      <c r="QBN5" s="33"/>
      <c r="QBO5" s="33"/>
      <c r="QBP5" s="33"/>
      <c r="QBQ5" s="33"/>
      <c r="QBR5" s="33"/>
      <c r="QBS5" s="33"/>
      <c r="QBT5" s="33"/>
      <c r="QBU5" s="33"/>
      <c r="QBV5" s="33"/>
      <c r="QBW5" s="33"/>
      <c r="QBX5" s="33"/>
      <c r="QBY5" s="33"/>
      <c r="QBZ5" s="33"/>
      <c r="QCA5" s="33"/>
      <c r="QCB5" s="33"/>
      <c r="QCC5" s="33"/>
      <c r="QCD5" s="33"/>
      <c r="QCE5" s="33"/>
      <c r="QCF5" s="33"/>
      <c r="QCG5" s="33"/>
      <c r="QCH5" s="33"/>
      <c r="QCI5" s="33"/>
      <c r="QCJ5" s="33"/>
      <c r="QCK5" s="33"/>
      <c r="QCL5" s="33"/>
      <c r="QCM5" s="33"/>
      <c r="QCN5" s="33"/>
      <c r="QCO5" s="33"/>
      <c r="QCP5" s="33"/>
      <c r="QCQ5" s="33"/>
      <c r="QCR5" s="33"/>
      <c r="QCS5" s="33"/>
      <c r="QCT5" s="33"/>
      <c r="QCU5" s="33"/>
      <c r="QCV5" s="33"/>
      <c r="QCW5" s="33"/>
      <c r="QCX5" s="33"/>
      <c r="QCY5" s="33"/>
      <c r="QCZ5" s="33"/>
      <c r="QDA5" s="33"/>
      <c r="QDB5" s="33"/>
      <c r="QDC5" s="33"/>
      <c r="QDD5" s="33"/>
      <c r="QDE5" s="33"/>
      <c r="QDF5" s="33"/>
      <c r="QDG5" s="33"/>
      <c r="QDH5" s="33"/>
      <c r="QDI5" s="33"/>
      <c r="QDJ5" s="33"/>
      <c r="QDK5" s="33"/>
      <c r="QDL5" s="33"/>
      <c r="QDM5" s="33"/>
      <c r="QDN5" s="33"/>
      <c r="QDO5" s="33"/>
      <c r="QDP5" s="33"/>
      <c r="QDQ5" s="33"/>
      <c r="QDR5" s="33"/>
      <c r="QDS5" s="33"/>
      <c r="QDT5" s="33"/>
      <c r="QDU5" s="33"/>
      <c r="QDV5" s="33"/>
      <c r="QDW5" s="33"/>
      <c r="QDX5" s="33"/>
      <c r="QDY5" s="33"/>
      <c r="QDZ5" s="33"/>
      <c r="QEA5" s="33"/>
      <c r="QEB5" s="33"/>
      <c r="QEC5" s="33"/>
      <c r="QED5" s="33"/>
      <c r="QEE5" s="33"/>
      <c r="QEF5" s="33"/>
      <c r="QEG5" s="33"/>
      <c r="QEH5" s="33"/>
      <c r="QEI5" s="33"/>
      <c r="QEJ5" s="33"/>
      <c r="QEK5" s="33"/>
      <c r="QEL5" s="33"/>
      <c r="QEM5" s="33"/>
      <c r="QEN5" s="33"/>
      <c r="QEO5" s="33"/>
      <c r="QEP5" s="33"/>
      <c r="QEQ5" s="33"/>
      <c r="QER5" s="33"/>
      <c r="QES5" s="33"/>
      <c r="QET5" s="33"/>
      <c r="QEU5" s="33"/>
      <c r="QEV5" s="33"/>
      <c r="QEW5" s="33"/>
      <c r="QEX5" s="33"/>
      <c r="QEY5" s="33"/>
      <c r="QEZ5" s="33"/>
      <c r="QFA5" s="33"/>
      <c r="QFB5" s="33"/>
      <c r="QFC5" s="33"/>
      <c r="QFD5" s="33"/>
      <c r="QFE5" s="33"/>
      <c r="QFF5" s="33"/>
      <c r="QFG5" s="33"/>
      <c r="QFH5" s="33"/>
      <c r="QFI5" s="33"/>
      <c r="QFJ5" s="33"/>
      <c r="QFK5" s="33"/>
      <c r="QFL5" s="33"/>
      <c r="QFM5" s="33"/>
      <c r="QFN5" s="33"/>
      <c r="QFO5" s="33"/>
      <c r="QFP5" s="33"/>
      <c r="QFQ5" s="33"/>
      <c r="QFR5" s="33"/>
      <c r="QFS5" s="33"/>
      <c r="QFT5" s="33"/>
      <c r="QFU5" s="33"/>
      <c r="QFV5" s="33"/>
      <c r="QFW5" s="33"/>
      <c r="QFX5" s="33"/>
      <c r="QFY5" s="33"/>
      <c r="QFZ5" s="33"/>
      <c r="QGA5" s="33"/>
      <c r="QGB5" s="33"/>
      <c r="QGC5" s="33"/>
      <c r="QGD5" s="33"/>
      <c r="QGE5" s="33"/>
      <c r="QGF5" s="33"/>
      <c r="QGG5" s="33"/>
      <c r="QGH5" s="33"/>
      <c r="QGI5" s="33"/>
      <c r="QGJ5" s="33"/>
      <c r="QGK5" s="33"/>
      <c r="QGL5" s="33"/>
      <c r="QGM5" s="33"/>
      <c r="QGN5" s="33"/>
      <c r="QGO5" s="33"/>
      <c r="QGP5" s="33"/>
      <c r="QGQ5" s="33"/>
      <c r="QGR5" s="33"/>
      <c r="QGS5" s="33"/>
      <c r="QGT5" s="33"/>
      <c r="QGU5" s="33"/>
      <c r="QGV5" s="33"/>
      <c r="QGW5" s="33"/>
      <c r="QGX5" s="33"/>
      <c r="QGY5" s="33"/>
      <c r="QGZ5" s="33"/>
      <c r="QHA5" s="33"/>
      <c r="QHB5" s="33"/>
      <c r="QHC5" s="33"/>
      <c r="QHD5" s="33"/>
      <c r="QHE5" s="33"/>
      <c r="QHF5" s="33"/>
      <c r="QHG5" s="33"/>
      <c r="QHH5" s="33"/>
      <c r="QHI5" s="33"/>
      <c r="QHJ5" s="33"/>
      <c r="QHK5" s="33"/>
      <c r="QHL5" s="33"/>
      <c r="QHM5" s="33"/>
      <c r="QHN5" s="33"/>
      <c r="QHO5" s="33"/>
      <c r="QHP5" s="33"/>
      <c r="QHQ5" s="33"/>
      <c r="QHR5" s="33"/>
      <c r="QHS5" s="33"/>
      <c r="QHT5" s="33"/>
      <c r="QHU5" s="33"/>
      <c r="QHV5" s="33"/>
      <c r="QHW5" s="33"/>
      <c r="QHX5" s="33"/>
      <c r="QHY5" s="33"/>
      <c r="QHZ5" s="33"/>
      <c r="QIA5" s="33"/>
      <c r="QIB5" s="33"/>
      <c r="QIC5" s="33"/>
      <c r="QID5" s="33"/>
      <c r="QIE5" s="33"/>
      <c r="QIF5" s="33"/>
      <c r="QIG5" s="33"/>
      <c r="QIH5" s="33"/>
      <c r="QII5" s="33"/>
      <c r="QIJ5" s="33"/>
      <c r="QIK5" s="33"/>
      <c r="QIL5" s="33"/>
      <c r="QIM5" s="33"/>
      <c r="QIN5" s="33"/>
      <c r="QIO5" s="33"/>
      <c r="QIP5" s="33"/>
      <c r="QIQ5" s="33"/>
      <c r="QIR5" s="33"/>
      <c r="QIS5" s="33"/>
      <c r="QIT5" s="33"/>
      <c r="QIU5" s="33"/>
      <c r="QIV5" s="33"/>
      <c r="QIW5" s="33"/>
      <c r="QIX5" s="33"/>
      <c r="QIY5" s="33"/>
      <c r="QIZ5" s="33"/>
      <c r="QJA5" s="33"/>
      <c r="QJB5" s="33"/>
      <c r="QJC5" s="33"/>
      <c r="QJD5" s="33"/>
      <c r="QJE5" s="33"/>
      <c r="QJF5" s="33"/>
      <c r="QJG5" s="33"/>
      <c r="QJH5" s="33"/>
      <c r="QJI5" s="33"/>
      <c r="QJJ5" s="33"/>
      <c r="QJK5" s="33"/>
      <c r="QJL5" s="33"/>
      <c r="QJM5" s="33"/>
      <c r="QJN5" s="33"/>
      <c r="QJO5" s="33"/>
      <c r="QJP5" s="33"/>
      <c r="QJQ5" s="33"/>
      <c r="QJR5" s="33"/>
      <c r="QJS5" s="33"/>
      <c r="QJT5" s="33"/>
      <c r="QJU5" s="33"/>
      <c r="QJV5" s="33"/>
      <c r="QJW5" s="33"/>
      <c r="QJX5" s="33"/>
      <c r="QJY5" s="33"/>
      <c r="QJZ5" s="33"/>
      <c r="QKA5" s="33"/>
      <c r="QKB5" s="33"/>
      <c r="QKC5" s="33"/>
      <c r="QKD5" s="33"/>
      <c r="QKE5" s="33"/>
      <c r="QKF5" s="33"/>
      <c r="QKG5" s="33"/>
      <c r="QKH5" s="33"/>
      <c r="QKI5" s="33"/>
      <c r="QKJ5" s="33"/>
      <c r="QKK5" s="33"/>
      <c r="QKL5" s="33"/>
      <c r="QKM5" s="33"/>
      <c r="QKN5" s="33"/>
      <c r="QKO5" s="33"/>
      <c r="QKP5" s="33"/>
      <c r="QKQ5" s="33"/>
      <c r="QKR5" s="33"/>
      <c r="QKS5" s="33"/>
      <c r="QKT5" s="33"/>
      <c r="QKU5" s="33"/>
      <c r="QKV5" s="33"/>
      <c r="QKW5" s="33"/>
      <c r="QKX5" s="33"/>
      <c r="QKY5" s="33"/>
      <c r="QKZ5" s="33"/>
      <c r="QLA5" s="33"/>
      <c r="QLB5" s="33"/>
      <c r="QLC5" s="33"/>
      <c r="QLD5" s="33"/>
      <c r="QLE5" s="33"/>
      <c r="QLF5" s="33"/>
      <c r="QLG5" s="33"/>
      <c r="QLH5" s="33"/>
      <c r="QLI5" s="33"/>
      <c r="QLJ5" s="33"/>
      <c r="QLK5" s="33"/>
      <c r="QLL5" s="33"/>
      <c r="QLM5" s="33"/>
      <c r="QLN5" s="33"/>
      <c r="QLO5" s="33"/>
      <c r="QLP5" s="33"/>
      <c r="QLQ5" s="33"/>
      <c r="QLR5" s="33"/>
      <c r="QLS5" s="33"/>
      <c r="QLT5" s="33"/>
      <c r="QLU5" s="33"/>
      <c r="QLV5" s="33"/>
      <c r="QLW5" s="33"/>
      <c r="QLX5" s="33"/>
      <c r="QLY5" s="33"/>
      <c r="QLZ5" s="33"/>
      <c r="QMA5" s="33"/>
      <c r="QMB5" s="33"/>
      <c r="QMC5" s="33"/>
      <c r="QMD5" s="33"/>
      <c r="QME5" s="33"/>
      <c r="QMF5" s="33"/>
      <c r="QMG5" s="33"/>
      <c r="QMH5" s="33"/>
      <c r="QMI5" s="33"/>
      <c r="QMJ5" s="33"/>
      <c r="QMK5" s="33"/>
      <c r="QML5" s="33"/>
      <c r="QMM5" s="33"/>
      <c r="QMN5" s="33"/>
      <c r="QMO5" s="33"/>
      <c r="QMP5" s="33"/>
      <c r="QMQ5" s="33"/>
      <c r="QMR5" s="33"/>
      <c r="QMS5" s="33"/>
      <c r="QMT5" s="33"/>
      <c r="QMU5" s="33"/>
      <c r="QMV5" s="33"/>
      <c r="QMW5" s="33"/>
      <c r="QMX5" s="33"/>
      <c r="QMY5" s="33"/>
      <c r="QMZ5" s="33"/>
      <c r="QNA5" s="33"/>
      <c r="QNB5" s="33"/>
      <c r="QNC5" s="33"/>
      <c r="QND5" s="33"/>
      <c r="QNE5" s="33"/>
      <c r="QNF5" s="33"/>
      <c r="QNG5" s="33"/>
      <c r="QNH5" s="33"/>
      <c r="QNI5" s="33"/>
      <c r="QNJ5" s="33"/>
      <c r="QNK5" s="33"/>
      <c r="QNL5" s="33"/>
      <c r="QNM5" s="33"/>
      <c r="QNN5" s="33"/>
      <c r="QNO5" s="33"/>
      <c r="QNP5" s="33"/>
      <c r="QNQ5" s="33"/>
      <c r="QNR5" s="33"/>
      <c r="QNS5" s="33"/>
      <c r="QNT5" s="33"/>
      <c r="QNU5" s="33"/>
      <c r="QNV5" s="33"/>
      <c r="QNW5" s="33"/>
      <c r="QNX5" s="33"/>
      <c r="QNY5" s="33"/>
      <c r="QNZ5" s="33"/>
      <c r="QOA5" s="33"/>
      <c r="QOB5" s="33"/>
      <c r="QOC5" s="33"/>
      <c r="QOD5" s="33"/>
      <c r="QOE5" s="33"/>
      <c r="QOF5" s="33"/>
      <c r="QOG5" s="33"/>
      <c r="QOH5" s="33"/>
      <c r="QOI5" s="33"/>
      <c r="QOJ5" s="33"/>
      <c r="QOK5" s="33"/>
      <c r="QOL5" s="33"/>
      <c r="QOM5" s="33"/>
      <c r="QON5" s="33"/>
      <c r="QOO5" s="33"/>
      <c r="QOP5" s="33"/>
      <c r="QOQ5" s="33"/>
      <c r="QOR5" s="33"/>
      <c r="QOS5" s="33"/>
      <c r="QOT5" s="33"/>
      <c r="QOU5" s="33"/>
      <c r="QOV5" s="33"/>
      <c r="QOW5" s="33"/>
      <c r="QOX5" s="33"/>
      <c r="QOY5" s="33"/>
      <c r="QOZ5" s="33"/>
      <c r="QPA5" s="33"/>
      <c r="QPB5" s="33"/>
      <c r="QPC5" s="33"/>
      <c r="QPD5" s="33"/>
      <c r="QPE5" s="33"/>
      <c r="QPF5" s="33"/>
      <c r="QPG5" s="33"/>
      <c r="QPH5" s="33"/>
      <c r="QPI5" s="33"/>
      <c r="QPJ5" s="33"/>
      <c r="QPK5" s="33"/>
      <c r="QPL5" s="33"/>
      <c r="QPM5" s="33"/>
      <c r="QPN5" s="33"/>
      <c r="QPO5" s="33"/>
      <c r="QPP5" s="33"/>
      <c r="QPQ5" s="33"/>
      <c r="QPR5" s="33"/>
      <c r="QPS5" s="33"/>
      <c r="QPT5" s="33"/>
      <c r="QPU5" s="33"/>
      <c r="QPV5" s="33"/>
      <c r="QPW5" s="33"/>
      <c r="QPX5" s="33"/>
      <c r="QPY5" s="33"/>
      <c r="QPZ5" s="33"/>
      <c r="QQA5" s="33"/>
      <c r="QQB5" s="33"/>
      <c r="QQC5" s="33"/>
      <c r="QQD5" s="33"/>
      <c r="QQE5" s="33"/>
      <c r="QQF5" s="33"/>
      <c r="QQG5" s="33"/>
      <c r="QQH5" s="33"/>
      <c r="QQI5" s="33"/>
      <c r="QQJ5" s="33"/>
      <c r="QQK5" s="33"/>
      <c r="QQL5" s="33"/>
      <c r="QQM5" s="33"/>
      <c r="QQN5" s="33"/>
      <c r="QQO5" s="33"/>
      <c r="QQP5" s="33"/>
      <c r="QQQ5" s="33"/>
      <c r="QQR5" s="33"/>
      <c r="QQS5" s="33"/>
      <c r="QQT5" s="33"/>
      <c r="QQU5" s="33"/>
      <c r="QQV5" s="33"/>
      <c r="QQW5" s="33"/>
      <c r="QQX5" s="33"/>
      <c r="QQY5" s="33"/>
      <c r="QQZ5" s="33"/>
      <c r="QRA5" s="33"/>
      <c r="QRB5" s="33"/>
      <c r="QRC5" s="33"/>
      <c r="QRD5" s="33"/>
      <c r="QRE5" s="33"/>
      <c r="QRF5" s="33"/>
      <c r="QRG5" s="33"/>
      <c r="QRH5" s="33"/>
      <c r="QRI5" s="33"/>
      <c r="QRJ5" s="33"/>
      <c r="QRK5" s="33"/>
      <c r="QRL5" s="33"/>
      <c r="QRM5" s="33"/>
      <c r="QRN5" s="33"/>
      <c r="QRO5" s="33"/>
      <c r="QRP5" s="33"/>
      <c r="QRQ5" s="33"/>
      <c r="QRR5" s="33"/>
      <c r="QRS5" s="33"/>
      <c r="QRT5" s="33"/>
      <c r="QRU5" s="33"/>
      <c r="QRV5" s="33"/>
      <c r="QRW5" s="33"/>
      <c r="QRX5" s="33"/>
      <c r="QRY5" s="33"/>
      <c r="QRZ5" s="33"/>
      <c r="QSA5" s="33"/>
      <c r="QSB5" s="33"/>
      <c r="QSC5" s="33"/>
      <c r="QSD5" s="33"/>
      <c r="QSE5" s="33"/>
      <c r="QSF5" s="33"/>
      <c r="QSG5" s="33"/>
      <c r="QSH5" s="33"/>
      <c r="QSI5" s="33"/>
      <c r="QSJ5" s="33"/>
      <c r="QSK5" s="33"/>
      <c r="QSL5" s="33"/>
      <c r="QSM5" s="33"/>
      <c r="QSN5" s="33"/>
      <c r="QSO5" s="33"/>
      <c r="QSP5" s="33"/>
      <c r="QSQ5" s="33"/>
      <c r="QSR5" s="33"/>
      <c r="QSS5" s="33"/>
      <c r="QST5" s="33"/>
      <c r="QSU5" s="33"/>
      <c r="QSV5" s="33"/>
      <c r="QSW5" s="33"/>
      <c r="QSX5" s="33"/>
      <c r="QSY5" s="33"/>
      <c r="QSZ5" s="33"/>
      <c r="QTA5" s="33"/>
      <c r="QTB5" s="33"/>
      <c r="QTC5" s="33"/>
      <c r="QTD5" s="33"/>
      <c r="QTE5" s="33"/>
      <c r="QTF5" s="33"/>
      <c r="QTG5" s="33"/>
      <c r="QTH5" s="33"/>
      <c r="QTI5" s="33"/>
      <c r="QTJ5" s="33"/>
      <c r="QTK5" s="33"/>
      <c r="QTL5" s="33"/>
      <c r="QTM5" s="33"/>
      <c r="QTN5" s="33"/>
      <c r="QTO5" s="33"/>
      <c r="QTP5" s="33"/>
      <c r="QTQ5" s="33"/>
      <c r="QTR5" s="33"/>
      <c r="QTS5" s="33"/>
      <c r="QTT5" s="33"/>
      <c r="QTU5" s="33"/>
      <c r="QTV5" s="33"/>
      <c r="QTW5" s="33"/>
      <c r="QTX5" s="33"/>
      <c r="QTY5" s="33"/>
      <c r="QTZ5" s="33"/>
      <c r="QUA5" s="33"/>
      <c r="QUB5" s="33"/>
      <c r="QUC5" s="33"/>
      <c r="QUD5" s="33"/>
      <c r="QUE5" s="33"/>
      <c r="QUF5" s="33"/>
      <c r="QUG5" s="33"/>
      <c r="QUH5" s="33"/>
      <c r="QUI5" s="33"/>
      <c r="QUJ5" s="33"/>
      <c r="QUK5" s="33"/>
      <c r="QUL5" s="33"/>
      <c r="QUM5" s="33"/>
      <c r="QUN5" s="33"/>
      <c r="QUO5" s="33"/>
      <c r="QUP5" s="33"/>
      <c r="QUQ5" s="33"/>
      <c r="QUR5" s="33"/>
      <c r="QUS5" s="33"/>
      <c r="QUT5" s="33"/>
      <c r="QUU5" s="33"/>
      <c r="QUV5" s="33"/>
      <c r="QUW5" s="33"/>
      <c r="QUX5" s="33"/>
      <c r="QUY5" s="33"/>
      <c r="QUZ5" s="33"/>
      <c r="QVA5" s="33"/>
      <c r="QVB5" s="33"/>
      <c r="QVC5" s="33"/>
      <c r="QVD5" s="33"/>
      <c r="QVE5" s="33"/>
      <c r="QVF5" s="33"/>
      <c r="QVG5" s="33"/>
      <c r="QVH5" s="33"/>
      <c r="QVI5" s="33"/>
      <c r="QVJ5" s="33"/>
      <c r="QVK5" s="33"/>
      <c r="QVL5" s="33"/>
      <c r="QVM5" s="33"/>
      <c r="QVN5" s="33"/>
      <c r="QVO5" s="33"/>
      <c r="QVP5" s="33"/>
      <c r="QVQ5" s="33"/>
      <c r="QVR5" s="33"/>
      <c r="QVS5" s="33"/>
      <c r="QVT5" s="33"/>
      <c r="QVU5" s="33"/>
      <c r="QVV5" s="33"/>
      <c r="QVW5" s="33"/>
      <c r="QVX5" s="33"/>
      <c r="QVY5" s="33"/>
      <c r="QVZ5" s="33"/>
      <c r="QWA5" s="33"/>
      <c r="QWB5" s="33"/>
      <c r="QWC5" s="33"/>
      <c r="QWD5" s="33"/>
      <c r="QWE5" s="33"/>
      <c r="QWF5" s="33"/>
      <c r="QWG5" s="33"/>
      <c r="QWH5" s="33"/>
      <c r="QWI5" s="33"/>
      <c r="QWJ5" s="33"/>
      <c r="QWK5" s="33"/>
      <c r="QWL5" s="33"/>
      <c r="QWM5" s="33"/>
      <c r="QWN5" s="33"/>
      <c r="QWO5" s="33"/>
      <c r="QWP5" s="33"/>
      <c r="QWQ5" s="33"/>
      <c r="QWR5" s="33"/>
      <c r="QWS5" s="33"/>
      <c r="QWT5" s="33"/>
      <c r="QWU5" s="33"/>
      <c r="QWV5" s="33"/>
      <c r="QWW5" s="33"/>
      <c r="QWX5" s="33"/>
      <c r="QWY5" s="33"/>
      <c r="QWZ5" s="33"/>
      <c r="QXA5" s="33"/>
      <c r="QXB5" s="33"/>
      <c r="QXC5" s="33"/>
      <c r="QXD5" s="33"/>
      <c r="QXE5" s="33"/>
      <c r="QXF5" s="33"/>
      <c r="QXG5" s="33"/>
      <c r="QXH5" s="33"/>
      <c r="QXI5" s="33"/>
      <c r="QXJ5" s="33"/>
      <c r="QXK5" s="33"/>
      <c r="QXL5" s="33"/>
      <c r="QXM5" s="33"/>
      <c r="QXN5" s="33"/>
      <c r="QXO5" s="33"/>
      <c r="QXP5" s="33"/>
      <c r="QXQ5" s="33"/>
      <c r="QXR5" s="33"/>
      <c r="QXS5" s="33"/>
      <c r="QXT5" s="33"/>
      <c r="QXU5" s="33"/>
      <c r="QXV5" s="33"/>
      <c r="QXW5" s="33"/>
      <c r="QXX5" s="33"/>
      <c r="QXY5" s="33"/>
      <c r="QXZ5" s="33"/>
      <c r="QYA5" s="33"/>
      <c r="QYB5" s="33"/>
      <c r="QYC5" s="33"/>
      <c r="QYD5" s="33"/>
      <c r="QYE5" s="33"/>
      <c r="QYF5" s="33"/>
      <c r="QYG5" s="33"/>
      <c r="QYH5" s="33"/>
      <c r="QYI5" s="33"/>
      <c r="QYJ5" s="33"/>
      <c r="QYK5" s="33"/>
      <c r="QYL5" s="33"/>
      <c r="QYM5" s="33"/>
      <c r="QYN5" s="33"/>
      <c r="QYO5" s="33"/>
      <c r="QYP5" s="33"/>
      <c r="QYQ5" s="33"/>
      <c r="QYR5" s="33"/>
      <c r="QYS5" s="33"/>
      <c r="QYT5" s="33"/>
      <c r="QYU5" s="33"/>
      <c r="QYV5" s="33"/>
      <c r="QYW5" s="33"/>
      <c r="QYX5" s="33"/>
      <c r="QYY5" s="33"/>
      <c r="QYZ5" s="33"/>
      <c r="QZA5" s="33"/>
      <c r="QZB5" s="33"/>
      <c r="QZC5" s="33"/>
      <c r="QZD5" s="33"/>
      <c r="QZE5" s="33"/>
      <c r="QZF5" s="33"/>
      <c r="QZG5" s="33"/>
      <c r="QZH5" s="33"/>
      <c r="QZI5" s="33"/>
      <c r="QZJ5" s="33"/>
      <c r="QZK5" s="33"/>
      <c r="QZL5" s="33"/>
      <c r="QZM5" s="33"/>
      <c r="QZN5" s="33"/>
      <c r="QZO5" s="33"/>
      <c r="QZP5" s="33"/>
      <c r="QZQ5" s="33"/>
      <c r="QZR5" s="33"/>
      <c r="QZS5" s="33"/>
      <c r="QZT5" s="33"/>
      <c r="QZU5" s="33"/>
      <c r="QZV5" s="33"/>
      <c r="QZW5" s="33"/>
      <c r="QZX5" s="33"/>
      <c r="QZY5" s="33"/>
      <c r="QZZ5" s="33"/>
      <c r="RAA5" s="33"/>
      <c r="RAB5" s="33"/>
      <c r="RAC5" s="33"/>
      <c r="RAD5" s="33"/>
      <c r="RAE5" s="33"/>
      <c r="RAF5" s="33"/>
      <c r="RAG5" s="33"/>
      <c r="RAH5" s="33"/>
      <c r="RAI5" s="33"/>
      <c r="RAJ5" s="33"/>
      <c r="RAK5" s="33"/>
      <c r="RAL5" s="33"/>
      <c r="RAM5" s="33"/>
      <c r="RAN5" s="33"/>
      <c r="RAO5" s="33"/>
      <c r="RAP5" s="33"/>
      <c r="RAQ5" s="33"/>
      <c r="RAR5" s="33"/>
      <c r="RAS5" s="33"/>
      <c r="RAT5" s="33"/>
      <c r="RAU5" s="33"/>
      <c r="RAV5" s="33"/>
      <c r="RAW5" s="33"/>
      <c r="RAX5" s="33"/>
      <c r="RAY5" s="33"/>
      <c r="RAZ5" s="33"/>
      <c r="RBA5" s="33"/>
      <c r="RBB5" s="33"/>
      <c r="RBC5" s="33"/>
      <c r="RBD5" s="33"/>
      <c r="RBE5" s="33"/>
      <c r="RBF5" s="33"/>
      <c r="RBG5" s="33"/>
      <c r="RBH5" s="33"/>
      <c r="RBI5" s="33"/>
      <c r="RBJ5" s="33"/>
      <c r="RBK5" s="33"/>
      <c r="RBL5" s="33"/>
      <c r="RBM5" s="33"/>
      <c r="RBN5" s="33"/>
      <c r="RBO5" s="33"/>
      <c r="RBP5" s="33"/>
      <c r="RBQ5" s="33"/>
      <c r="RBR5" s="33"/>
      <c r="RBS5" s="33"/>
      <c r="RBT5" s="33"/>
      <c r="RBU5" s="33"/>
      <c r="RBV5" s="33"/>
      <c r="RBW5" s="33"/>
      <c r="RBX5" s="33"/>
      <c r="RBY5" s="33"/>
      <c r="RBZ5" s="33"/>
      <c r="RCA5" s="33"/>
      <c r="RCB5" s="33"/>
      <c r="RCC5" s="33"/>
      <c r="RCD5" s="33"/>
      <c r="RCE5" s="33"/>
      <c r="RCF5" s="33"/>
      <c r="RCG5" s="33"/>
      <c r="RCH5" s="33"/>
      <c r="RCI5" s="33"/>
      <c r="RCJ5" s="33"/>
      <c r="RCK5" s="33"/>
      <c r="RCL5" s="33"/>
      <c r="RCM5" s="33"/>
      <c r="RCN5" s="33"/>
      <c r="RCO5" s="33"/>
      <c r="RCP5" s="33"/>
      <c r="RCQ5" s="33"/>
      <c r="RCR5" s="33"/>
      <c r="RCS5" s="33"/>
      <c r="RCT5" s="33"/>
      <c r="RCU5" s="33"/>
      <c r="RCV5" s="33"/>
      <c r="RCW5" s="33"/>
      <c r="RCX5" s="33"/>
      <c r="RCY5" s="33"/>
      <c r="RCZ5" s="33"/>
      <c r="RDA5" s="33"/>
      <c r="RDB5" s="33"/>
      <c r="RDC5" s="33"/>
      <c r="RDD5" s="33"/>
      <c r="RDE5" s="33"/>
      <c r="RDF5" s="33"/>
      <c r="RDG5" s="33"/>
      <c r="RDH5" s="33"/>
      <c r="RDI5" s="33"/>
      <c r="RDJ5" s="33"/>
      <c r="RDK5" s="33"/>
      <c r="RDL5" s="33"/>
      <c r="RDM5" s="33"/>
      <c r="RDN5" s="33"/>
      <c r="RDO5" s="33"/>
      <c r="RDP5" s="33"/>
      <c r="RDQ5" s="33"/>
      <c r="RDR5" s="33"/>
      <c r="RDS5" s="33"/>
      <c r="RDT5" s="33"/>
      <c r="RDU5" s="33"/>
      <c r="RDV5" s="33"/>
      <c r="RDW5" s="33"/>
      <c r="RDX5" s="33"/>
      <c r="RDY5" s="33"/>
      <c r="RDZ5" s="33"/>
      <c r="REA5" s="33"/>
      <c r="REB5" s="33"/>
      <c r="REC5" s="33"/>
      <c r="RED5" s="33"/>
      <c r="REE5" s="33"/>
      <c r="REF5" s="33"/>
      <c r="REG5" s="33"/>
      <c r="REH5" s="33"/>
      <c r="REI5" s="33"/>
      <c r="REJ5" s="33"/>
      <c r="REK5" s="33"/>
      <c r="REL5" s="33"/>
      <c r="REM5" s="33"/>
      <c r="REN5" s="33"/>
      <c r="REO5" s="33"/>
      <c r="REP5" s="33"/>
      <c r="REQ5" s="33"/>
      <c r="RER5" s="33"/>
      <c r="RES5" s="33"/>
      <c r="RET5" s="33"/>
      <c r="REU5" s="33"/>
      <c r="REV5" s="33"/>
      <c r="REW5" s="33"/>
      <c r="REX5" s="33"/>
      <c r="REY5" s="33"/>
      <c r="REZ5" s="33"/>
      <c r="RFA5" s="33"/>
      <c r="RFB5" s="33"/>
      <c r="RFC5" s="33"/>
      <c r="RFD5" s="33"/>
      <c r="RFE5" s="33"/>
      <c r="RFF5" s="33"/>
      <c r="RFG5" s="33"/>
      <c r="RFH5" s="33"/>
      <c r="RFI5" s="33"/>
      <c r="RFJ5" s="33"/>
      <c r="RFK5" s="33"/>
      <c r="RFL5" s="33"/>
      <c r="RFM5" s="33"/>
      <c r="RFN5" s="33"/>
      <c r="RFO5" s="33"/>
      <c r="RFP5" s="33"/>
      <c r="RFQ5" s="33"/>
      <c r="RFR5" s="33"/>
      <c r="RFS5" s="33"/>
      <c r="RFT5" s="33"/>
      <c r="RFU5" s="33"/>
      <c r="RFV5" s="33"/>
      <c r="RFW5" s="33"/>
      <c r="RFX5" s="33"/>
      <c r="RFY5" s="33"/>
      <c r="RFZ5" s="33"/>
      <c r="RGA5" s="33"/>
      <c r="RGB5" s="33"/>
      <c r="RGC5" s="33"/>
      <c r="RGD5" s="33"/>
      <c r="RGE5" s="33"/>
      <c r="RGF5" s="33"/>
      <c r="RGG5" s="33"/>
      <c r="RGH5" s="33"/>
      <c r="RGI5" s="33"/>
      <c r="RGJ5" s="33"/>
      <c r="RGK5" s="33"/>
      <c r="RGL5" s="33"/>
      <c r="RGM5" s="33"/>
      <c r="RGN5" s="33"/>
      <c r="RGO5" s="33"/>
      <c r="RGP5" s="33"/>
      <c r="RGQ5" s="33"/>
      <c r="RGR5" s="33"/>
      <c r="RGS5" s="33"/>
      <c r="RGT5" s="33"/>
      <c r="RGU5" s="33"/>
      <c r="RGV5" s="33"/>
      <c r="RGW5" s="33"/>
      <c r="RGX5" s="33"/>
      <c r="RGY5" s="33"/>
      <c r="RGZ5" s="33"/>
      <c r="RHA5" s="33"/>
      <c r="RHB5" s="33"/>
      <c r="RHC5" s="33"/>
      <c r="RHD5" s="33"/>
      <c r="RHE5" s="33"/>
      <c r="RHF5" s="33"/>
      <c r="RHG5" s="33"/>
      <c r="RHH5" s="33"/>
      <c r="RHI5" s="33"/>
      <c r="RHJ5" s="33"/>
      <c r="RHK5" s="33"/>
      <c r="RHL5" s="33"/>
      <c r="RHM5" s="33"/>
      <c r="RHN5" s="33"/>
      <c r="RHO5" s="33"/>
      <c r="RHP5" s="33"/>
      <c r="RHQ5" s="33"/>
      <c r="RHR5" s="33"/>
      <c r="RHS5" s="33"/>
      <c r="RHT5" s="33"/>
      <c r="RHU5" s="33"/>
      <c r="RHV5" s="33"/>
      <c r="RHW5" s="33"/>
      <c r="RHX5" s="33"/>
      <c r="RHY5" s="33"/>
      <c r="RHZ5" s="33"/>
      <c r="RIA5" s="33"/>
      <c r="RIB5" s="33"/>
      <c r="RIC5" s="33"/>
      <c r="RID5" s="33"/>
      <c r="RIE5" s="33"/>
      <c r="RIF5" s="33"/>
      <c r="RIG5" s="33"/>
      <c r="RIH5" s="33"/>
      <c r="RII5" s="33"/>
      <c r="RIJ5" s="33"/>
      <c r="RIK5" s="33"/>
      <c r="RIL5" s="33"/>
      <c r="RIM5" s="33"/>
      <c r="RIN5" s="33"/>
      <c r="RIO5" s="33"/>
      <c r="RIP5" s="33"/>
      <c r="RIQ5" s="33"/>
      <c r="RIR5" s="33"/>
      <c r="RIS5" s="33"/>
      <c r="RIT5" s="33"/>
      <c r="RIU5" s="33"/>
      <c r="RIV5" s="33"/>
      <c r="RIW5" s="33"/>
      <c r="RIX5" s="33"/>
      <c r="RIY5" s="33"/>
      <c r="RIZ5" s="33"/>
      <c r="RJA5" s="33"/>
      <c r="RJB5" s="33"/>
      <c r="RJC5" s="33"/>
      <c r="RJD5" s="33"/>
      <c r="RJE5" s="33"/>
      <c r="RJF5" s="33"/>
      <c r="RJG5" s="33"/>
      <c r="RJH5" s="33"/>
      <c r="RJI5" s="33"/>
      <c r="RJJ5" s="33"/>
      <c r="RJK5" s="33"/>
      <c r="RJL5" s="33"/>
      <c r="RJM5" s="33"/>
      <c r="RJN5" s="33"/>
      <c r="RJO5" s="33"/>
      <c r="RJP5" s="33"/>
      <c r="RJQ5" s="33"/>
      <c r="RJR5" s="33"/>
      <c r="RJS5" s="33"/>
      <c r="RJT5" s="33"/>
      <c r="RJU5" s="33"/>
      <c r="RJV5" s="33"/>
      <c r="RJW5" s="33"/>
      <c r="RJX5" s="33"/>
      <c r="RJY5" s="33"/>
      <c r="RJZ5" s="33"/>
      <c r="RKA5" s="33"/>
      <c r="RKB5" s="33"/>
      <c r="RKC5" s="33"/>
      <c r="RKD5" s="33"/>
      <c r="RKE5" s="33"/>
      <c r="RKF5" s="33"/>
      <c r="RKG5" s="33"/>
      <c r="RKH5" s="33"/>
      <c r="RKI5" s="33"/>
      <c r="RKJ5" s="33"/>
      <c r="RKK5" s="33"/>
      <c r="RKL5" s="33"/>
      <c r="RKM5" s="33"/>
      <c r="RKN5" s="33"/>
      <c r="RKO5" s="33"/>
      <c r="RKP5" s="33"/>
      <c r="RKQ5" s="33"/>
      <c r="RKR5" s="33"/>
      <c r="RKS5" s="33"/>
      <c r="RKT5" s="33"/>
      <c r="RKU5" s="33"/>
      <c r="RKV5" s="33"/>
      <c r="RKW5" s="33"/>
      <c r="RKX5" s="33"/>
      <c r="RKY5" s="33"/>
      <c r="RKZ5" s="33"/>
      <c r="RLA5" s="33"/>
      <c r="RLB5" s="33"/>
      <c r="RLC5" s="33"/>
      <c r="RLD5" s="33"/>
      <c r="RLE5" s="33"/>
      <c r="RLF5" s="33"/>
      <c r="RLG5" s="33"/>
      <c r="RLH5" s="33"/>
      <c r="RLI5" s="33"/>
      <c r="RLJ5" s="33"/>
      <c r="RLK5" s="33"/>
      <c r="RLL5" s="33"/>
      <c r="RLM5" s="33"/>
      <c r="RLN5" s="33"/>
      <c r="RLO5" s="33"/>
      <c r="RLP5" s="33"/>
      <c r="RLQ5" s="33"/>
      <c r="RLR5" s="33"/>
      <c r="RLS5" s="33"/>
      <c r="RLT5" s="33"/>
      <c r="RLU5" s="33"/>
      <c r="RLV5" s="33"/>
      <c r="RLW5" s="33"/>
      <c r="RLX5" s="33"/>
      <c r="RLY5" s="33"/>
      <c r="RLZ5" s="33"/>
      <c r="RMA5" s="33"/>
      <c r="RMB5" s="33"/>
      <c r="RMC5" s="33"/>
      <c r="RMD5" s="33"/>
      <c r="RME5" s="33"/>
      <c r="RMF5" s="33"/>
      <c r="RMG5" s="33"/>
      <c r="RMH5" s="33"/>
      <c r="RMI5" s="33"/>
      <c r="RMJ5" s="33"/>
      <c r="RMK5" s="33"/>
      <c r="RML5" s="33"/>
      <c r="RMM5" s="33"/>
      <c r="RMN5" s="33"/>
      <c r="RMO5" s="33"/>
      <c r="RMP5" s="33"/>
      <c r="RMQ5" s="33"/>
      <c r="RMR5" s="33"/>
      <c r="RMS5" s="33"/>
      <c r="RMT5" s="33"/>
      <c r="RMU5" s="33"/>
      <c r="RMV5" s="33"/>
      <c r="RMW5" s="33"/>
      <c r="RMX5" s="33"/>
      <c r="RMY5" s="33"/>
      <c r="RMZ5" s="33"/>
      <c r="RNA5" s="33"/>
      <c r="RNB5" s="33"/>
      <c r="RNC5" s="33"/>
      <c r="RND5" s="33"/>
      <c r="RNE5" s="33"/>
      <c r="RNF5" s="33"/>
      <c r="RNG5" s="33"/>
      <c r="RNH5" s="33"/>
      <c r="RNI5" s="33"/>
      <c r="RNJ5" s="33"/>
      <c r="RNK5" s="33"/>
      <c r="RNL5" s="33"/>
      <c r="RNM5" s="33"/>
      <c r="RNN5" s="33"/>
      <c r="RNO5" s="33"/>
      <c r="RNP5" s="33"/>
      <c r="RNQ5" s="33"/>
      <c r="RNR5" s="33"/>
      <c r="RNS5" s="33"/>
      <c r="RNT5" s="33"/>
      <c r="RNU5" s="33"/>
      <c r="RNV5" s="33"/>
      <c r="RNW5" s="33"/>
      <c r="RNX5" s="33"/>
      <c r="RNY5" s="33"/>
      <c r="RNZ5" s="33"/>
      <c r="ROA5" s="33"/>
      <c r="ROB5" s="33"/>
      <c r="ROC5" s="33"/>
      <c r="ROD5" s="33"/>
      <c r="ROE5" s="33"/>
      <c r="ROF5" s="33"/>
      <c r="ROG5" s="33"/>
      <c r="ROH5" s="33"/>
      <c r="ROI5" s="33"/>
      <c r="ROJ5" s="33"/>
      <c r="ROK5" s="33"/>
      <c r="ROL5" s="33"/>
      <c r="ROM5" s="33"/>
      <c r="RON5" s="33"/>
      <c r="ROO5" s="33"/>
      <c r="ROP5" s="33"/>
      <c r="ROQ5" s="33"/>
      <c r="ROR5" s="33"/>
      <c r="ROS5" s="33"/>
      <c r="ROT5" s="33"/>
      <c r="ROU5" s="33"/>
      <c r="ROV5" s="33"/>
      <c r="ROW5" s="33"/>
      <c r="ROX5" s="33"/>
      <c r="ROY5" s="33"/>
      <c r="ROZ5" s="33"/>
      <c r="RPA5" s="33"/>
      <c r="RPB5" s="33"/>
      <c r="RPC5" s="33"/>
      <c r="RPD5" s="33"/>
      <c r="RPE5" s="33"/>
      <c r="RPF5" s="33"/>
      <c r="RPG5" s="33"/>
      <c r="RPH5" s="33"/>
      <c r="RPI5" s="33"/>
      <c r="RPJ5" s="33"/>
      <c r="RPK5" s="33"/>
      <c r="RPL5" s="33"/>
      <c r="RPM5" s="33"/>
      <c r="RPN5" s="33"/>
      <c r="RPO5" s="33"/>
      <c r="RPP5" s="33"/>
      <c r="RPQ5" s="33"/>
      <c r="RPR5" s="33"/>
      <c r="RPS5" s="33"/>
      <c r="RPT5" s="33"/>
      <c r="RPU5" s="33"/>
      <c r="RPV5" s="33"/>
      <c r="RPW5" s="33"/>
      <c r="RPX5" s="33"/>
      <c r="RPY5" s="33"/>
      <c r="RPZ5" s="33"/>
      <c r="RQA5" s="33"/>
      <c r="RQB5" s="33"/>
      <c r="RQC5" s="33"/>
      <c r="RQD5" s="33"/>
      <c r="RQE5" s="33"/>
      <c r="RQF5" s="33"/>
      <c r="RQG5" s="33"/>
      <c r="RQH5" s="33"/>
      <c r="RQI5" s="33"/>
      <c r="RQJ5" s="33"/>
      <c r="RQK5" s="33"/>
      <c r="RQL5" s="33"/>
      <c r="RQM5" s="33"/>
      <c r="RQN5" s="33"/>
      <c r="RQO5" s="33"/>
      <c r="RQP5" s="33"/>
      <c r="RQQ5" s="33"/>
      <c r="RQR5" s="33"/>
      <c r="RQS5" s="33"/>
      <c r="RQT5" s="33"/>
      <c r="RQU5" s="33"/>
      <c r="RQV5" s="33"/>
      <c r="RQW5" s="33"/>
      <c r="RQX5" s="33"/>
      <c r="RQY5" s="33"/>
      <c r="RQZ5" s="33"/>
      <c r="RRA5" s="33"/>
      <c r="RRB5" s="33"/>
      <c r="RRC5" s="33"/>
      <c r="RRD5" s="33"/>
      <c r="RRE5" s="33"/>
      <c r="RRF5" s="33"/>
      <c r="RRG5" s="33"/>
      <c r="RRH5" s="33"/>
      <c r="RRI5" s="33"/>
      <c r="RRJ5" s="33"/>
      <c r="RRK5" s="33"/>
      <c r="RRL5" s="33"/>
      <c r="RRM5" s="33"/>
      <c r="RRN5" s="33"/>
      <c r="RRO5" s="33"/>
      <c r="RRP5" s="33"/>
      <c r="RRQ5" s="33"/>
      <c r="RRR5" s="33"/>
      <c r="RRS5" s="33"/>
      <c r="RRT5" s="33"/>
      <c r="RRU5" s="33"/>
      <c r="RRV5" s="33"/>
      <c r="RRW5" s="33"/>
      <c r="RRX5" s="33"/>
      <c r="RRY5" s="33"/>
      <c r="RRZ5" s="33"/>
      <c r="RSA5" s="33"/>
      <c r="RSB5" s="33"/>
      <c r="RSC5" s="33"/>
      <c r="RSD5" s="33"/>
      <c r="RSE5" s="33"/>
      <c r="RSF5" s="33"/>
      <c r="RSG5" s="33"/>
      <c r="RSH5" s="33"/>
      <c r="RSI5" s="33"/>
      <c r="RSJ5" s="33"/>
      <c r="RSK5" s="33"/>
      <c r="RSL5" s="33"/>
      <c r="RSM5" s="33"/>
      <c r="RSN5" s="33"/>
      <c r="RSO5" s="33"/>
      <c r="RSP5" s="33"/>
      <c r="RSQ5" s="33"/>
      <c r="RSR5" s="33"/>
      <c r="RSS5" s="33"/>
      <c r="RST5" s="33"/>
      <c r="RSU5" s="33"/>
      <c r="RSV5" s="33"/>
      <c r="RSW5" s="33"/>
      <c r="RSX5" s="33"/>
      <c r="RSY5" s="33"/>
      <c r="RSZ5" s="33"/>
      <c r="RTA5" s="33"/>
      <c r="RTB5" s="33"/>
      <c r="RTC5" s="33"/>
      <c r="RTD5" s="33"/>
      <c r="RTE5" s="33"/>
      <c r="RTF5" s="33"/>
      <c r="RTG5" s="33"/>
      <c r="RTH5" s="33"/>
      <c r="RTI5" s="33"/>
      <c r="RTJ5" s="33"/>
      <c r="RTK5" s="33"/>
      <c r="RTL5" s="33"/>
      <c r="RTM5" s="33"/>
      <c r="RTN5" s="33"/>
      <c r="RTO5" s="33"/>
      <c r="RTP5" s="33"/>
      <c r="RTQ5" s="33"/>
      <c r="RTR5" s="33"/>
      <c r="RTS5" s="33"/>
      <c r="RTT5" s="33"/>
      <c r="RTU5" s="33"/>
      <c r="RTV5" s="33"/>
      <c r="RTW5" s="33"/>
      <c r="RTX5" s="33"/>
      <c r="RTY5" s="33"/>
      <c r="RTZ5" s="33"/>
      <c r="RUA5" s="33"/>
      <c r="RUB5" s="33"/>
      <c r="RUC5" s="33"/>
      <c r="RUD5" s="33"/>
      <c r="RUE5" s="33"/>
      <c r="RUF5" s="33"/>
      <c r="RUG5" s="33"/>
      <c r="RUH5" s="33"/>
      <c r="RUI5" s="33"/>
      <c r="RUJ5" s="33"/>
      <c r="RUK5" s="33"/>
      <c r="RUL5" s="33"/>
      <c r="RUM5" s="33"/>
      <c r="RUN5" s="33"/>
      <c r="RUO5" s="33"/>
      <c r="RUP5" s="33"/>
      <c r="RUQ5" s="33"/>
      <c r="RUR5" s="33"/>
      <c r="RUS5" s="33"/>
      <c r="RUT5" s="33"/>
      <c r="RUU5" s="33"/>
      <c r="RUV5" s="33"/>
      <c r="RUW5" s="33"/>
      <c r="RUX5" s="33"/>
      <c r="RUY5" s="33"/>
      <c r="RUZ5" s="33"/>
      <c r="RVA5" s="33"/>
      <c r="RVB5" s="33"/>
      <c r="RVC5" s="33"/>
      <c r="RVD5" s="33"/>
      <c r="RVE5" s="33"/>
      <c r="RVF5" s="33"/>
      <c r="RVG5" s="33"/>
      <c r="RVH5" s="33"/>
      <c r="RVI5" s="33"/>
      <c r="RVJ5" s="33"/>
      <c r="RVK5" s="33"/>
      <c r="RVL5" s="33"/>
      <c r="RVM5" s="33"/>
      <c r="RVN5" s="33"/>
      <c r="RVO5" s="33"/>
      <c r="RVP5" s="33"/>
      <c r="RVQ5" s="33"/>
      <c r="RVR5" s="33"/>
      <c r="RVS5" s="33"/>
      <c r="RVT5" s="33"/>
      <c r="RVU5" s="33"/>
      <c r="RVV5" s="33"/>
      <c r="RVW5" s="33"/>
      <c r="RVX5" s="33"/>
      <c r="RVY5" s="33"/>
      <c r="RVZ5" s="33"/>
      <c r="RWA5" s="33"/>
      <c r="RWB5" s="33"/>
      <c r="RWC5" s="33"/>
      <c r="RWD5" s="33"/>
      <c r="RWE5" s="33"/>
      <c r="RWF5" s="33"/>
      <c r="RWG5" s="33"/>
      <c r="RWH5" s="33"/>
      <c r="RWI5" s="33"/>
      <c r="RWJ5" s="33"/>
      <c r="RWK5" s="33"/>
      <c r="RWL5" s="33"/>
      <c r="RWM5" s="33"/>
      <c r="RWN5" s="33"/>
      <c r="RWO5" s="33"/>
      <c r="RWP5" s="33"/>
      <c r="RWQ5" s="33"/>
      <c r="RWR5" s="33"/>
      <c r="RWS5" s="33"/>
      <c r="RWT5" s="33"/>
      <c r="RWU5" s="33"/>
      <c r="RWV5" s="33"/>
      <c r="RWW5" s="33"/>
      <c r="RWX5" s="33"/>
      <c r="RWY5" s="33"/>
      <c r="RWZ5" s="33"/>
      <c r="RXA5" s="33"/>
      <c r="RXB5" s="33"/>
      <c r="RXC5" s="33"/>
      <c r="RXD5" s="33"/>
      <c r="RXE5" s="33"/>
      <c r="RXF5" s="33"/>
      <c r="RXG5" s="33"/>
      <c r="RXH5" s="33"/>
      <c r="RXI5" s="33"/>
      <c r="RXJ5" s="33"/>
      <c r="RXK5" s="33"/>
      <c r="RXL5" s="33"/>
      <c r="RXM5" s="33"/>
      <c r="RXN5" s="33"/>
      <c r="RXO5" s="33"/>
      <c r="RXP5" s="33"/>
      <c r="RXQ5" s="33"/>
      <c r="RXR5" s="33"/>
      <c r="RXS5" s="33"/>
      <c r="RXT5" s="33"/>
      <c r="RXU5" s="33"/>
      <c r="RXV5" s="33"/>
      <c r="RXW5" s="33"/>
      <c r="RXX5" s="33"/>
      <c r="RXY5" s="33"/>
      <c r="RXZ5" s="33"/>
      <c r="RYA5" s="33"/>
      <c r="RYB5" s="33"/>
      <c r="RYC5" s="33"/>
      <c r="RYD5" s="33"/>
      <c r="RYE5" s="33"/>
      <c r="RYF5" s="33"/>
      <c r="RYG5" s="33"/>
      <c r="RYH5" s="33"/>
      <c r="RYI5" s="33"/>
      <c r="RYJ5" s="33"/>
      <c r="RYK5" s="33"/>
      <c r="RYL5" s="33"/>
      <c r="RYM5" s="33"/>
      <c r="RYN5" s="33"/>
      <c r="RYO5" s="33"/>
      <c r="RYP5" s="33"/>
      <c r="RYQ5" s="33"/>
      <c r="RYR5" s="33"/>
      <c r="RYS5" s="33"/>
      <c r="RYT5" s="33"/>
      <c r="RYU5" s="33"/>
      <c r="RYV5" s="33"/>
      <c r="RYW5" s="33"/>
      <c r="RYX5" s="33"/>
      <c r="RYY5" s="33"/>
      <c r="RYZ5" s="33"/>
      <c r="RZA5" s="33"/>
      <c r="RZB5" s="33"/>
      <c r="RZC5" s="33"/>
      <c r="RZD5" s="33"/>
      <c r="RZE5" s="33"/>
      <c r="RZF5" s="33"/>
      <c r="RZG5" s="33"/>
      <c r="RZH5" s="33"/>
      <c r="RZI5" s="33"/>
      <c r="RZJ5" s="33"/>
      <c r="RZK5" s="33"/>
      <c r="RZL5" s="33"/>
      <c r="RZM5" s="33"/>
      <c r="RZN5" s="33"/>
      <c r="RZO5" s="33"/>
      <c r="RZP5" s="33"/>
      <c r="RZQ5" s="33"/>
      <c r="RZR5" s="33"/>
      <c r="RZS5" s="33"/>
      <c r="RZT5" s="33"/>
      <c r="RZU5" s="33"/>
      <c r="RZV5" s="33"/>
      <c r="RZW5" s="33"/>
      <c r="RZX5" s="33"/>
      <c r="RZY5" s="33"/>
      <c r="RZZ5" s="33"/>
      <c r="SAA5" s="33"/>
      <c r="SAB5" s="33"/>
      <c r="SAC5" s="33"/>
      <c r="SAD5" s="33"/>
      <c r="SAE5" s="33"/>
      <c r="SAF5" s="33"/>
      <c r="SAG5" s="33"/>
      <c r="SAH5" s="33"/>
      <c r="SAI5" s="33"/>
      <c r="SAJ5" s="33"/>
      <c r="SAK5" s="33"/>
      <c r="SAL5" s="33"/>
      <c r="SAM5" s="33"/>
      <c r="SAN5" s="33"/>
      <c r="SAO5" s="33"/>
      <c r="SAP5" s="33"/>
      <c r="SAQ5" s="33"/>
      <c r="SAR5" s="33"/>
      <c r="SAS5" s="33"/>
      <c r="SAT5" s="33"/>
      <c r="SAU5" s="33"/>
      <c r="SAV5" s="33"/>
      <c r="SAW5" s="33"/>
      <c r="SAX5" s="33"/>
      <c r="SAY5" s="33"/>
      <c r="SAZ5" s="33"/>
      <c r="SBA5" s="33"/>
      <c r="SBB5" s="33"/>
      <c r="SBC5" s="33"/>
      <c r="SBD5" s="33"/>
      <c r="SBE5" s="33"/>
      <c r="SBF5" s="33"/>
      <c r="SBG5" s="33"/>
      <c r="SBH5" s="33"/>
      <c r="SBI5" s="33"/>
      <c r="SBJ5" s="33"/>
      <c r="SBK5" s="33"/>
      <c r="SBL5" s="33"/>
      <c r="SBM5" s="33"/>
      <c r="SBN5" s="33"/>
      <c r="SBO5" s="33"/>
      <c r="SBP5" s="33"/>
      <c r="SBQ5" s="33"/>
      <c r="SBR5" s="33"/>
      <c r="SBS5" s="33"/>
      <c r="SBT5" s="33"/>
      <c r="SBU5" s="33"/>
      <c r="SBV5" s="33"/>
      <c r="SBW5" s="33"/>
      <c r="SBX5" s="33"/>
      <c r="SBY5" s="33"/>
      <c r="SBZ5" s="33"/>
      <c r="SCA5" s="33"/>
      <c r="SCB5" s="33"/>
      <c r="SCC5" s="33"/>
      <c r="SCD5" s="33"/>
      <c r="SCE5" s="33"/>
      <c r="SCF5" s="33"/>
      <c r="SCG5" s="33"/>
      <c r="SCH5" s="33"/>
      <c r="SCI5" s="33"/>
      <c r="SCJ5" s="33"/>
      <c r="SCK5" s="33"/>
      <c r="SCL5" s="33"/>
      <c r="SCM5" s="33"/>
      <c r="SCN5" s="33"/>
      <c r="SCO5" s="33"/>
      <c r="SCP5" s="33"/>
      <c r="SCQ5" s="33"/>
      <c r="SCR5" s="33"/>
      <c r="SCS5" s="33"/>
      <c r="SCT5" s="33"/>
      <c r="SCU5" s="33"/>
      <c r="SCV5" s="33"/>
      <c r="SCW5" s="33"/>
      <c r="SCX5" s="33"/>
      <c r="SCY5" s="33"/>
      <c r="SCZ5" s="33"/>
      <c r="SDA5" s="33"/>
      <c r="SDB5" s="33"/>
      <c r="SDC5" s="33"/>
      <c r="SDD5" s="33"/>
      <c r="SDE5" s="33"/>
      <c r="SDF5" s="33"/>
      <c r="SDG5" s="33"/>
      <c r="SDH5" s="33"/>
      <c r="SDI5" s="33"/>
      <c r="SDJ5" s="33"/>
      <c r="SDK5" s="33"/>
      <c r="SDL5" s="33"/>
      <c r="SDM5" s="33"/>
      <c r="SDN5" s="33"/>
      <c r="SDO5" s="33"/>
      <c r="SDP5" s="33"/>
      <c r="SDQ5" s="33"/>
      <c r="SDR5" s="33"/>
      <c r="SDS5" s="33"/>
      <c r="SDT5" s="33"/>
      <c r="SDU5" s="33"/>
      <c r="SDV5" s="33"/>
      <c r="SDW5" s="33"/>
      <c r="SDX5" s="33"/>
      <c r="SDY5" s="33"/>
      <c r="SDZ5" s="33"/>
      <c r="SEA5" s="33"/>
      <c r="SEB5" s="33"/>
      <c r="SEC5" s="33"/>
      <c r="SED5" s="33"/>
      <c r="SEE5" s="33"/>
      <c r="SEF5" s="33"/>
      <c r="SEG5" s="33"/>
      <c r="SEH5" s="33"/>
      <c r="SEI5" s="33"/>
      <c r="SEJ5" s="33"/>
      <c r="SEK5" s="33"/>
      <c r="SEL5" s="33"/>
      <c r="SEM5" s="33"/>
      <c r="SEN5" s="33"/>
      <c r="SEO5" s="33"/>
      <c r="SEP5" s="33"/>
      <c r="SEQ5" s="33"/>
      <c r="SER5" s="33"/>
      <c r="SES5" s="33"/>
      <c r="SET5" s="33"/>
      <c r="SEU5" s="33"/>
      <c r="SEV5" s="33"/>
      <c r="SEW5" s="33"/>
      <c r="SEX5" s="33"/>
      <c r="SEY5" s="33"/>
      <c r="SEZ5" s="33"/>
      <c r="SFA5" s="33"/>
      <c r="SFB5" s="33"/>
      <c r="SFC5" s="33"/>
      <c r="SFD5" s="33"/>
      <c r="SFE5" s="33"/>
      <c r="SFF5" s="33"/>
      <c r="SFG5" s="33"/>
      <c r="SFH5" s="33"/>
      <c r="SFI5" s="33"/>
      <c r="SFJ5" s="33"/>
      <c r="SFK5" s="33"/>
      <c r="SFL5" s="33"/>
      <c r="SFM5" s="33"/>
      <c r="SFN5" s="33"/>
      <c r="SFO5" s="33"/>
      <c r="SFP5" s="33"/>
      <c r="SFQ5" s="33"/>
      <c r="SFR5" s="33"/>
      <c r="SFS5" s="33"/>
      <c r="SFT5" s="33"/>
      <c r="SFU5" s="33"/>
      <c r="SFV5" s="33"/>
      <c r="SFW5" s="33"/>
      <c r="SFX5" s="33"/>
      <c r="SFY5" s="33"/>
      <c r="SFZ5" s="33"/>
      <c r="SGA5" s="33"/>
      <c r="SGB5" s="33"/>
      <c r="SGC5" s="33"/>
      <c r="SGD5" s="33"/>
      <c r="SGE5" s="33"/>
      <c r="SGF5" s="33"/>
      <c r="SGG5" s="33"/>
      <c r="SGH5" s="33"/>
      <c r="SGI5" s="33"/>
      <c r="SGJ5" s="33"/>
      <c r="SGK5" s="33"/>
      <c r="SGL5" s="33"/>
      <c r="SGM5" s="33"/>
      <c r="SGN5" s="33"/>
      <c r="SGO5" s="33"/>
      <c r="SGP5" s="33"/>
      <c r="SGQ5" s="33"/>
      <c r="SGR5" s="33"/>
      <c r="SGS5" s="33"/>
      <c r="SGT5" s="33"/>
      <c r="SGU5" s="33"/>
      <c r="SGV5" s="33"/>
      <c r="SGW5" s="33"/>
      <c r="SGX5" s="33"/>
      <c r="SGY5" s="33"/>
      <c r="SGZ5" s="33"/>
      <c r="SHA5" s="33"/>
      <c r="SHB5" s="33"/>
      <c r="SHC5" s="33"/>
      <c r="SHD5" s="33"/>
      <c r="SHE5" s="33"/>
      <c r="SHF5" s="33"/>
      <c r="SHG5" s="33"/>
      <c r="SHH5" s="33"/>
      <c r="SHI5" s="33"/>
      <c r="SHJ5" s="33"/>
      <c r="SHK5" s="33"/>
      <c r="SHL5" s="33"/>
      <c r="SHM5" s="33"/>
      <c r="SHN5" s="33"/>
      <c r="SHO5" s="33"/>
      <c r="SHP5" s="33"/>
      <c r="SHQ5" s="33"/>
      <c r="SHR5" s="33"/>
      <c r="SHS5" s="33"/>
      <c r="SHT5" s="33"/>
      <c r="SHU5" s="33"/>
      <c r="SHV5" s="33"/>
      <c r="SHW5" s="33"/>
      <c r="SHX5" s="33"/>
      <c r="SHY5" s="33"/>
      <c r="SHZ5" s="33"/>
      <c r="SIA5" s="33"/>
      <c r="SIB5" s="33"/>
      <c r="SIC5" s="33"/>
      <c r="SID5" s="33"/>
      <c r="SIE5" s="33"/>
      <c r="SIF5" s="33"/>
      <c r="SIG5" s="33"/>
      <c r="SIH5" s="33"/>
      <c r="SII5" s="33"/>
      <c r="SIJ5" s="33"/>
      <c r="SIK5" s="33"/>
      <c r="SIL5" s="33"/>
      <c r="SIM5" s="33"/>
      <c r="SIN5" s="33"/>
      <c r="SIO5" s="33"/>
      <c r="SIP5" s="33"/>
      <c r="SIQ5" s="33"/>
      <c r="SIR5" s="33"/>
      <c r="SIS5" s="33"/>
      <c r="SIT5" s="33"/>
      <c r="SIU5" s="33"/>
      <c r="SIV5" s="33"/>
      <c r="SIW5" s="33"/>
      <c r="SIX5" s="33"/>
      <c r="SIY5" s="33"/>
      <c r="SIZ5" s="33"/>
      <c r="SJA5" s="33"/>
      <c r="SJB5" s="33"/>
      <c r="SJC5" s="33"/>
      <c r="SJD5" s="33"/>
      <c r="SJE5" s="33"/>
      <c r="SJF5" s="33"/>
      <c r="SJG5" s="33"/>
      <c r="SJH5" s="33"/>
      <c r="SJI5" s="33"/>
      <c r="SJJ5" s="33"/>
      <c r="SJK5" s="33"/>
      <c r="SJL5" s="33"/>
      <c r="SJM5" s="33"/>
      <c r="SJN5" s="33"/>
      <c r="SJO5" s="33"/>
      <c r="SJP5" s="33"/>
      <c r="SJQ5" s="33"/>
      <c r="SJR5" s="33"/>
      <c r="SJS5" s="33"/>
      <c r="SJT5" s="33"/>
      <c r="SJU5" s="33"/>
      <c r="SJV5" s="33"/>
      <c r="SJW5" s="33"/>
      <c r="SJX5" s="33"/>
      <c r="SJY5" s="33"/>
      <c r="SJZ5" s="33"/>
      <c r="SKA5" s="33"/>
      <c r="SKB5" s="33"/>
      <c r="SKC5" s="33"/>
      <c r="SKD5" s="33"/>
      <c r="SKE5" s="33"/>
      <c r="SKF5" s="33"/>
      <c r="SKG5" s="33"/>
      <c r="SKH5" s="33"/>
      <c r="SKI5" s="33"/>
      <c r="SKJ5" s="33"/>
      <c r="SKK5" s="33"/>
      <c r="SKL5" s="33"/>
      <c r="SKM5" s="33"/>
      <c r="SKN5" s="33"/>
      <c r="SKO5" s="33"/>
      <c r="SKP5" s="33"/>
      <c r="SKQ5" s="33"/>
      <c r="SKR5" s="33"/>
      <c r="SKS5" s="33"/>
      <c r="SKT5" s="33"/>
      <c r="SKU5" s="33"/>
      <c r="SKV5" s="33"/>
      <c r="SKW5" s="33"/>
      <c r="SKX5" s="33"/>
      <c r="SKY5" s="33"/>
      <c r="SKZ5" s="33"/>
      <c r="SLA5" s="33"/>
      <c r="SLB5" s="33"/>
      <c r="SLC5" s="33"/>
      <c r="SLD5" s="33"/>
      <c r="SLE5" s="33"/>
      <c r="SLF5" s="33"/>
      <c r="SLG5" s="33"/>
      <c r="SLH5" s="33"/>
      <c r="SLI5" s="33"/>
      <c r="SLJ5" s="33"/>
      <c r="SLK5" s="33"/>
      <c r="SLL5" s="33"/>
      <c r="SLM5" s="33"/>
      <c r="SLN5" s="33"/>
      <c r="SLO5" s="33"/>
      <c r="SLP5" s="33"/>
      <c r="SLQ5" s="33"/>
      <c r="SLR5" s="33"/>
      <c r="SLS5" s="33"/>
      <c r="SLT5" s="33"/>
      <c r="SLU5" s="33"/>
      <c r="SLV5" s="33"/>
      <c r="SLW5" s="33"/>
      <c r="SLX5" s="33"/>
      <c r="SLY5" s="33"/>
      <c r="SLZ5" s="33"/>
      <c r="SMA5" s="33"/>
      <c r="SMB5" s="33"/>
      <c r="SMC5" s="33"/>
      <c r="SMD5" s="33"/>
      <c r="SME5" s="33"/>
      <c r="SMF5" s="33"/>
      <c r="SMG5" s="33"/>
      <c r="SMH5" s="33"/>
      <c r="SMI5" s="33"/>
      <c r="SMJ5" s="33"/>
      <c r="SMK5" s="33"/>
      <c r="SML5" s="33"/>
      <c r="SMM5" s="33"/>
      <c r="SMN5" s="33"/>
      <c r="SMO5" s="33"/>
      <c r="SMP5" s="33"/>
      <c r="SMQ5" s="33"/>
      <c r="SMR5" s="33"/>
      <c r="SMS5" s="33"/>
      <c r="SMT5" s="33"/>
      <c r="SMU5" s="33"/>
      <c r="SMV5" s="33"/>
      <c r="SMW5" s="33"/>
      <c r="SMX5" s="33"/>
      <c r="SMY5" s="33"/>
      <c r="SMZ5" s="33"/>
      <c r="SNA5" s="33"/>
      <c r="SNB5" s="33"/>
      <c r="SNC5" s="33"/>
      <c r="SND5" s="33"/>
      <c r="SNE5" s="33"/>
      <c r="SNF5" s="33"/>
      <c r="SNG5" s="33"/>
      <c r="SNH5" s="33"/>
      <c r="SNI5" s="33"/>
      <c r="SNJ5" s="33"/>
      <c r="SNK5" s="33"/>
      <c r="SNL5" s="33"/>
      <c r="SNM5" s="33"/>
      <c r="SNN5" s="33"/>
      <c r="SNO5" s="33"/>
      <c r="SNP5" s="33"/>
      <c r="SNQ5" s="33"/>
      <c r="SNR5" s="33"/>
      <c r="SNS5" s="33"/>
      <c r="SNT5" s="33"/>
      <c r="SNU5" s="33"/>
      <c r="SNV5" s="33"/>
      <c r="SNW5" s="33"/>
      <c r="SNX5" s="33"/>
      <c r="SNY5" s="33"/>
      <c r="SNZ5" s="33"/>
      <c r="SOA5" s="33"/>
      <c r="SOB5" s="33"/>
      <c r="SOC5" s="33"/>
      <c r="SOD5" s="33"/>
      <c r="SOE5" s="33"/>
      <c r="SOF5" s="33"/>
      <c r="SOG5" s="33"/>
      <c r="SOH5" s="33"/>
      <c r="SOI5" s="33"/>
      <c r="SOJ5" s="33"/>
      <c r="SOK5" s="33"/>
      <c r="SOL5" s="33"/>
      <c r="SOM5" s="33"/>
      <c r="SON5" s="33"/>
      <c r="SOO5" s="33"/>
      <c r="SOP5" s="33"/>
      <c r="SOQ5" s="33"/>
      <c r="SOR5" s="33"/>
      <c r="SOS5" s="33"/>
      <c r="SOT5" s="33"/>
      <c r="SOU5" s="33"/>
      <c r="SOV5" s="33"/>
      <c r="SOW5" s="33"/>
      <c r="SOX5" s="33"/>
      <c r="SOY5" s="33"/>
      <c r="SOZ5" s="33"/>
      <c r="SPA5" s="33"/>
      <c r="SPB5" s="33"/>
      <c r="SPC5" s="33"/>
      <c r="SPD5" s="33"/>
      <c r="SPE5" s="33"/>
      <c r="SPF5" s="33"/>
      <c r="SPG5" s="33"/>
      <c r="SPH5" s="33"/>
      <c r="SPI5" s="33"/>
      <c r="SPJ5" s="33"/>
      <c r="SPK5" s="33"/>
      <c r="SPL5" s="33"/>
      <c r="SPM5" s="33"/>
      <c r="SPN5" s="33"/>
      <c r="SPO5" s="33"/>
      <c r="SPP5" s="33"/>
      <c r="SPQ5" s="33"/>
      <c r="SPR5" s="33"/>
      <c r="SPS5" s="33"/>
      <c r="SPT5" s="33"/>
      <c r="SPU5" s="33"/>
      <c r="SPV5" s="33"/>
      <c r="SPW5" s="33"/>
      <c r="SPX5" s="33"/>
      <c r="SPY5" s="33"/>
      <c r="SPZ5" s="33"/>
      <c r="SQA5" s="33"/>
      <c r="SQB5" s="33"/>
      <c r="SQC5" s="33"/>
      <c r="SQD5" s="33"/>
      <c r="SQE5" s="33"/>
      <c r="SQF5" s="33"/>
      <c r="SQG5" s="33"/>
      <c r="SQH5" s="33"/>
      <c r="SQI5" s="33"/>
      <c r="SQJ5" s="33"/>
      <c r="SQK5" s="33"/>
      <c r="SQL5" s="33"/>
      <c r="SQM5" s="33"/>
      <c r="SQN5" s="33"/>
      <c r="SQO5" s="33"/>
      <c r="SQP5" s="33"/>
      <c r="SQQ5" s="33"/>
      <c r="SQR5" s="33"/>
      <c r="SQS5" s="33"/>
      <c r="SQT5" s="33"/>
      <c r="SQU5" s="33"/>
      <c r="SQV5" s="33"/>
      <c r="SQW5" s="33"/>
      <c r="SQX5" s="33"/>
      <c r="SQY5" s="33"/>
      <c r="SQZ5" s="33"/>
      <c r="SRA5" s="33"/>
      <c r="SRB5" s="33"/>
      <c r="SRC5" s="33"/>
      <c r="SRD5" s="33"/>
      <c r="SRE5" s="33"/>
      <c r="SRF5" s="33"/>
      <c r="SRG5" s="33"/>
      <c r="SRH5" s="33"/>
      <c r="SRI5" s="33"/>
      <c r="SRJ5" s="33"/>
      <c r="SRK5" s="33"/>
      <c r="SRL5" s="33"/>
      <c r="SRM5" s="33"/>
      <c r="SRN5" s="33"/>
      <c r="SRO5" s="33"/>
      <c r="SRP5" s="33"/>
      <c r="SRQ5" s="33"/>
      <c r="SRR5" s="33"/>
      <c r="SRS5" s="33"/>
      <c r="SRT5" s="33"/>
      <c r="SRU5" s="33"/>
      <c r="SRV5" s="33"/>
      <c r="SRW5" s="33"/>
      <c r="SRX5" s="33"/>
      <c r="SRY5" s="33"/>
      <c r="SRZ5" s="33"/>
      <c r="SSA5" s="33"/>
      <c r="SSB5" s="33"/>
      <c r="SSC5" s="33"/>
      <c r="SSD5" s="33"/>
      <c r="SSE5" s="33"/>
      <c r="SSF5" s="33"/>
      <c r="SSG5" s="33"/>
      <c r="SSH5" s="33"/>
      <c r="SSI5" s="33"/>
      <c r="SSJ5" s="33"/>
      <c r="SSK5" s="33"/>
      <c r="SSL5" s="33"/>
      <c r="SSM5" s="33"/>
      <c r="SSN5" s="33"/>
      <c r="SSO5" s="33"/>
      <c r="SSP5" s="33"/>
      <c r="SSQ5" s="33"/>
      <c r="SSR5" s="33"/>
      <c r="SSS5" s="33"/>
      <c r="SST5" s="33"/>
      <c r="SSU5" s="33"/>
      <c r="SSV5" s="33"/>
      <c r="SSW5" s="33"/>
      <c r="SSX5" s="33"/>
      <c r="SSY5" s="33"/>
      <c r="SSZ5" s="33"/>
      <c r="STA5" s="33"/>
      <c r="STB5" s="33"/>
      <c r="STC5" s="33"/>
      <c r="STD5" s="33"/>
      <c r="STE5" s="33"/>
      <c r="STF5" s="33"/>
      <c r="STG5" s="33"/>
      <c r="STH5" s="33"/>
      <c r="STI5" s="33"/>
      <c r="STJ5" s="33"/>
      <c r="STK5" s="33"/>
      <c r="STL5" s="33"/>
      <c r="STM5" s="33"/>
      <c r="STN5" s="33"/>
      <c r="STO5" s="33"/>
      <c r="STP5" s="33"/>
      <c r="STQ5" s="33"/>
      <c r="STR5" s="33"/>
      <c r="STS5" s="33"/>
      <c r="STT5" s="33"/>
      <c r="STU5" s="33"/>
      <c r="STV5" s="33"/>
      <c r="STW5" s="33"/>
      <c r="STX5" s="33"/>
      <c r="STY5" s="33"/>
      <c r="STZ5" s="33"/>
      <c r="SUA5" s="33"/>
      <c r="SUB5" s="33"/>
      <c r="SUC5" s="33"/>
      <c r="SUD5" s="33"/>
      <c r="SUE5" s="33"/>
      <c r="SUF5" s="33"/>
      <c r="SUG5" s="33"/>
      <c r="SUH5" s="33"/>
      <c r="SUI5" s="33"/>
      <c r="SUJ5" s="33"/>
      <c r="SUK5" s="33"/>
      <c r="SUL5" s="33"/>
      <c r="SUM5" s="33"/>
      <c r="SUN5" s="33"/>
      <c r="SUO5" s="33"/>
      <c r="SUP5" s="33"/>
      <c r="SUQ5" s="33"/>
      <c r="SUR5" s="33"/>
      <c r="SUS5" s="33"/>
      <c r="SUT5" s="33"/>
      <c r="SUU5" s="33"/>
      <c r="SUV5" s="33"/>
      <c r="SUW5" s="33"/>
      <c r="SUX5" s="33"/>
      <c r="SUY5" s="33"/>
      <c r="SUZ5" s="33"/>
      <c r="SVA5" s="33"/>
      <c r="SVB5" s="33"/>
      <c r="SVC5" s="33"/>
      <c r="SVD5" s="33"/>
      <c r="SVE5" s="33"/>
      <c r="SVF5" s="33"/>
      <c r="SVG5" s="33"/>
      <c r="SVH5" s="33"/>
      <c r="SVI5" s="33"/>
      <c r="SVJ5" s="33"/>
      <c r="SVK5" s="33"/>
      <c r="SVL5" s="33"/>
      <c r="SVM5" s="33"/>
      <c r="SVN5" s="33"/>
      <c r="SVO5" s="33"/>
      <c r="SVP5" s="33"/>
      <c r="SVQ5" s="33"/>
      <c r="SVR5" s="33"/>
      <c r="SVS5" s="33"/>
      <c r="SVT5" s="33"/>
      <c r="SVU5" s="33"/>
      <c r="SVV5" s="33"/>
      <c r="SVW5" s="33"/>
      <c r="SVX5" s="33"/>
      <c r="SVY5" s="33"/>
      <c r="SVZ5" s="33"/>
      <c r="SWA5" s="33"/>
      <c r="SWB5" s="33"/>
      <c r="SWC5" s="33"/>
      <c r="SWD5" s="33"/>
      <c r="SWE5" s="33"/>
      <c r="SWF5" s="33"/>
      <c r="SWG5" s="33"/>
      <c r="SWH5" s="33"/>
      <c r="SWI5" s="33"/>
      <c r="SWJ5" s="33"/>
      <c r="SWK5" s="33"/>
      <c r="SWL5" s="33"/>
      <c r="SWM5" s="33"/>
      <c r="SWN5" s="33"/>
      <c r="SWO5" s="33"/>
      <c r="SWP5" s="33"/>
      <c r="SWQ5" s="33"/>
      <c r="SWR5" s="33"/>
      <c r="SWS5" s="33"/>
      <c r="SWT5" s="33"/>
      <c r="SWU5" s="33"/>
      <c r="SWV5" s="33"/>
      <c r="SWW5" s="33"/>
      <c r="SWX5" s="33"/>
      <c r="SWY5" s="33"/>
      <c r="SWZ5" s="33"/>
      <c r="SXA5" s="33"/>
      <c r="SXB5" s="33"/>
      <c r="SXC5" s="33"/>
      <c r="SXD5" s="33"/>
      <c r="SXE5" s="33"/>
      <c r="SXF5" s="33"/>
      <c r="SXG5" s="33"/>
      <c r="SXH5" s="33"/>
      <c r="SXI5" s="33"/>
      <c r="SXJ5" s="33"/>
      <c r="SXK5" s="33"/>
      <c r="SXL5" s="33"/>
      <c r="SXM5" s="33"/>
      <c r="SXN5" s="33"/>
      <c r="SXO5" s="33"/>
      <c r="SXP5" s="33"/>
      <c r="SXQ5" s="33"/>
      <c r="SXR5" s="33"/>
      <c r="SXS5" s="33"/>
      <c r="SXT5" s="33"/>
      <c r="SXU5" s="33"/>
      <c r="SXV5" s="33"/>
      <c r="SXW5" s="33"/>
      <c r="SXX5" s="33"/>
      <c r="SXY5" s="33"/>
      <c r="SXZ5" s="33"/>
      <c r="SYA5" s="33"/>
      <c r="SYB5" s="33"/>
      <c r="SYC5" s="33"/>
      <c r="SYD5" s="33"/>
      <c r="SYE5" s="33"/>
      <c r="SYF5" s="33"/>
      <c r="SYG5" s="33"/>
      <c r="SYH5" s="33"/>
      <c r="SYI5" s="33"/>
      <c r="SYJ5" s="33"/>
      <c r="SYK5" s="33"/>
      <c r="SYL5" s="33"/>
      <c r="SYM5" s="33"/>
      <c r="SYN5" s="33"/>
      <c r="SYO5" s="33"/>
      <c r="SYP5" s="33"/>
      <c r="SYQ5" s="33"/>
      <c r="SYR5" s="33"/>
      <c r="SYS5" s="33"/>
      <c r="SYT5" s="33"/>
      <c r="SYU5" s="33"/>
      <c r="SYV5" s="33"/>
      <c r="SYW5" s="33"/>
      <c r="SYX5" s="33"/>
      <c r="SYY5" s="33"/>
      <c r="SYZ5" s="33"/>
      <c r="SZA5" s="33"/>
      <c r="SZB5" s="33"/>
      <c r="SZC5" s="33"/>
      <c r="SZD5" s="33"/>
      <c r="SZE5" s="33"/>
      <c r="SZF5" s="33"/>
      <c r="SZG5" s="33"/>
      <c r="SZH5" s="33"/>
      <c r="SZI5" s="33"/>
      <c r="SZJ5" s="33"/>
      <c r="SZK5" s="33"/>
      <c r="SZL5" s="33"/>
      <c r="SZM5" s="33"/>
      <c r="SZN5" s="33"/>
      <c r="SZO5" s="33"/>
      <c r="SZP5" s="33"/>
      <c r="SZQ5" s="33"/>
      <c r="SZR5" s="33"/>
      <c r="SZS5" s="33"/>
      <c r="SZT5" s="33"/>
      <c r="SZU5" s="33"/>
      <c r="SZV5" s="33"/>
      <c r="SZW5" s="33"/>
      <c r="SZX5" s="33"/>
      <c r="SZY5" s="33"/>
      <c r="SZZ5" s="33"/>
      <c r="TAA5" s="33"/>
      <c r="TAB5" s="33"/>
      <c r="TAC5" s="33"/>
      <c r="TAD5" s="33"/>
      <c r="TAE5" s="33"/>
      <c r="TAF5" s="33"/>
      <c r="TAG5" s="33"/>
      <c r="TAH5" s="33"/>
      <c r="TAI5" s="33"/>
      <c r="TAJ5" s="33"/>
      <c r="TAK5" s="33"/>
      <c r="TAL5" s="33"/>
      <c r="TAM5" s="33"/>
      <c r="TAN5" s="33"/>
      <c r="TAO5" s="33"/>
      <c r="TAP5" s="33"/>
      <c r="TAQ5" s="33"/>
      <c r="TAR5" s="33"/>
      <c r="TAS5" s="33"/>
      <c r="TAT5" s="33"/>
      <c r="TAU5" s="33"/>
      <c r="TAV5" s="33"/>
      <c r="TAW5" s="33"/>
      <c r="TAX5" s="33"/>
      <c r="TAY5" s="33"/>
      <c r="TAZ5" s="33"/>
      <c r="TBA5" s="33"/>
      <c r="TBB5" s="33"/>
      <c r="TBC5" s="33"/>
      <c r="TBD5" s="33"/>
      <c r="TBE5" s="33"/>
      <c r="TBF5" s="33"/>
      <c r="TBG5" s="33"/>
      <c r="TBH5" s="33"/>
      <c r="TBI5" s="33"/>
      <c r="TBJ5" s="33"/>
      <c r="TBK5" s="33"/>
      <c r="TBL5" s="33"/>
      <c r="TBM5" s="33"/>
      <c r="TBN5" s="33"/>
      <c r="TBO5" s="33"/>
      <c r="TBP5" s="33"/>
      <c r="TBQ5" s="33"/>
      <c r="TBR5" s="33"/>
      <c r="TBS5" s="33"/>
      <c r="TBT5" s="33"/>
      <c r="TBU5" s="33"/>
      <c r="TBV5" s="33"/>
      <c r="TBW5" s="33"/>
      <c r="TBX5" s="33"/>
      <c r="TBY5" s="33"/>
      <c r="TBZ5" s="33"/>
      <c r="TCA5" s="33"/>
      <c r="TCB5" s="33"/>
      <c r="TCC5" s="33"/>
      <c r="TCD5" s="33"/>
      <c r="TCE5" s="33"/>
      <c r="TCF5" s="33"/>
      <c r="TCG5" s="33"/>
      <c r="TCH5" s="33"/>
      <c r="TCI5" s="33"/>
      <c r="TCJ5" s="33"/>
      <c r="TCK5" s="33"/>
      <c r="TCL5" s="33"/>
      <c r="TCM5" s="33"/>
      <c r="TCN5" s="33"/>
      <c r="TCO5" s="33"/>
      <c r="TCP5" s="33"/>
      <c r="TCQ5" s="33"/>
      <c r="TCR5" s="33"/>
      <c r="TCS5" s="33"/>
      <c r="TCT5" s="33"/>
      <c r="TCU5" s="33"/>
      <c r="TCV5" s="33"/>
      <c r="TCW5" s="33"/>
      <c r="TCX5" s="33"/>
      <c r="TCY5" s="33"/>
      <c r="TCZ5" s="33"/>
      <c r="TDA5" s="33"/>
      <c r="TDB5" s="33"/>
      <c r="TDC5" s="33"/>
      <c r="TDD5" s="33"/>
      <c r="TDE5" s="33"/>
      <c r="TDF5" s="33"/>
      <c r="TDG5" s="33"/>
      <c r="TDH5" s="33"/>
      <c r="TDI5" s="33"/>
      <c r="TDJ5" s="33"/>
      <c r="TDK5" s="33"/>
      <c r="TDL5" s="33"/>
      <c r="TDM5" s="33"/>
      <c r="TDN5" s="33"/>
      <c r="TDO5" s="33"/>
      <c r="TDP5" s="33"/>
      <c r="TDQ5" s="33"/>
      <c r="TDR5" s="33"/>
      <c r="TDS5" s="33"/>
      <c r="TDT5" s="33"/>
      <c r="TDU5" s="33"/>
      <c r="TDV5" s="33"/>
      <c r="TDW5" s="33"/>
      <c r="TDX5" s="33"/>
      <c r="TDY5" s="33"/>
      <c r="TDZ5" s="33"/>
      <c r="TEA5" s="33"/>
      <c r="TEB5" s="33"/>
      <c r="TEC5" s="33"/>
      <c r="TED5" s="33"/>
      <c r="TEE5" s="33"/>
      <c r="TEF5" s="33"/>
      <c r="TEG5" s="33"/>
      <c r="TEH5" s="33"/>
      <c r="TEI5" s="33"/>
      <c r="TEJ5" s="33"/>
      <c r="TEK5" s="33"/>
      <c r="TEL5" s="33"/>
      <c r="TEM5" s="33"/>
      <c r="TEN5" s="33"/>
      <c r="TEO5" s="33"/>
      <c r="TEP5" s="33"/>
      <c r="TEQ5" s="33"/>
      <c r="TER5" s="33"/>
      <c r="TES5" s="33"/>
      <c r="TET5" s="33"/>
      <c r="TEU5" s="33"/>
      <c r="TEV5" s="33"/>
      <c r="TEW5" s="33"/>
      <c r="TEX5" s="33"/>
      <c r="TEY5" s="33"/>
      <c r="TEZ5" s="33"/>
      <c r="TFA5" s="33"/>
      <c r="TFB5" s="33"/>
      <c r="TFC5" s="33"/>
      <c r="TFD5" s="33"/>
      <c r="TFE5" s="33"/>
      <c r="TFF5" s="33"/>
      <c r="TFG5" s="33"/>
      <c r="TFH5" s="33"/>
      <c r="TFI5" s="33"/>
      <c r="TFJ5" s="33"/>
      <c r="TFK5" s="33"/>
      <c r="TFL5" s="33"/>
      <c r="TFM5" s="33"/>
      <c r="TFN5" s="33"/>
      <c r="TFO5" s="33"/>
      <c r="TFP5" s="33"/>
      <c r="TFQ5" s="33"/>
      <c r="TFR5" s="33"/>
      <c r="TFS5" s="33"/>
      <c r="TFT5" s="33"/>
      <c r="TFU5" s="33"/>
      <c r="TFV5" s="33"/>
      <c r="TFW5" s="33"/>
      <c r="TFX5" s="33"/>
      <c r="TFY5" s="33"/>
      <c r="TFZ5" s="33"/>
      <c r="TGA5" s="33"/>
      <c r="TGB5" s="33"/>
      <c r="TGC5" s="33"/>
      <c r="TGD5" s="33"/>
      <c r="TGE5" s="33"/>
      <c r="TGF5" s="33"/>
      <c r="TGG5" s="33"/>
      <c r="TGH5" s="33"/>
      <c r="TGI5" s="33"/>
      <c r="TGJ5" s="33"/>
      <c r="TGK5" s="33"/>
      <c r="TGL5" s="33"/>
      <c r="TGM5" s="33"/>
      <c r="TGN5" s="33"/>
      <c r="TGO5" s="33"/>
      <c r="TGP5" s="33"/>
      <c r="TGQ5" s="33"/>
      <c r="TGR5" s="33"/>
      <c r="TGS5" s="33"/>
      <c r="TGT5" s="33"/>
      <c r="TGU5" s="33"/>
      <c r="TGV5" s="33"/>
      <c r="TGW5" s="33"/>
      <c r="TGX5" s="33"/>
      <c r="TGY5" s="33"/>
      <c r="TGZ5" s="33"/>
      <c r="THA5" s="33"/>
      <c r="THB5" s="33"/>
      <c r="THC5" s="33"/>
      <c r="THD5" s="33"/>
      <c r="THE5" s="33"/>
      <c r="THF5" s="33"/>
      <c r="THG5" s="33"/>
      <c r="THH5" s="33"/>
      <c r="THI5" s="33"/>
      <c r="THJ5" s="33"/>
      <c r="THK5" s="33"/>
      <c r="THL5" s="33"/>
      <c r="THM5" s="33"/>
      <c r="THN5" s="33"/>
      <c r="THO5" s="33"/>
      <c r="THP5" s="33"/>
      <c r="THQ5" s="33"/>
      <c r="THR5" s="33"/>
      <c r="THS5" s="33"/>
      <c r="THT5" s="33"/>
      <c r="THU5" s="33"/>
      <c r="THV5" s="33"/>
      <c r="THW5" s="33"/>
      <c r="THX5" s="33"/>
      <c r="THY5" s="33"/>
      <c r="THZ5" s="33"/>
      <c r="TIA5" s="33"/>
      <c r="TIB5" s="33"/>
      <c r="TIC5" s="33"/>
      <c r="TID5" s="33"/>
      <c r="TIE5" s="33"/>
      <c r="TIF5" s="33"/>
      <c r="TIG5" s="33"/>
      <c r="TIH5" s="33"/>
      <c r="TII5" s="33"/>
      <c r="TIJ5" s="33"/>
      <c r="TIK5" s="33"/>
      <c r="TIL5" s="33"/>
      <c r="TIM5" s="33"/>
      <c r="TIN5" s="33"/>
      <c r="TIO5" s="33"/>
      <c r="TIP5" s="33"/>
      <c r="TIQ5" s="33"/>
      <c r="TIR5" s="33"/>
      <c r="TIS5" s="33"/>
      <c r="TIT5" s="33"/>
      <c r="TIU5" s="33"/>
      <c r="TIV5" s="33"/>
      <c r="TIW5" s="33"/>
      <c r="TIX5" s="33"/>
      <c r="TIY5" s="33"/>
      <c r="TIZ5" s="33"/>
      <c r="TJA5" s="33"/>
      <c r="TJB5" s="33"/>
      <c r="TJC5" s="33"/>
      <c r="TJD5" s="33"/>
      <c r="TJE5" s="33"/>
      <c r="TJF5" s="33"/>
      <c r="TJG5" s="33"/>
      <c r="TJH5" s="33"/>
      <c r="TJI5" s="33"/>
      <c r="TJJ5" s="33"/>
      <c r="TJK5" s="33"/>
      <c r="TJL5" s="33"/>
      <c r="TJM5" s="33"/>
      <c r="TJN5" s="33"/>
      <c r="TJO5" s="33"/>
      <c r="TJP5" s="33"/>
      <c r="TJQ5" s="33"/>
      <c r="TJR5" s="33"/>
      <c r="TJS5" s="33"/>
      <c r="TJT5" s="33"/>
      <c r="TJU5" s="33"/>
      <c r="TJV5" s="33"/>
      <c r="TJW5" s="33"/>
      <c r="TJX5" s="33"/>
      <c r="TJY5" s="33"/>
      <c r="TJZ5" s="33"/>
      <c r="TKA5" s="33"/>
      <c r="TKB5" s="33"/>
      <c r="TKC5" s="33"/>
      <c r="TKD5" s="33"/>
      <c r="TKE5" s="33"/>
      <c r="TKF5" s="33"/>
      <c r="TKG5" s="33"/>
      <c r="TKH5" s="33"/>
      <c r="TKI5" s="33"/>
      <c r="TKJ5" s="33"/>
      <c r="TKK5" s="33"/>
      <c r="TKL5" s="33"/>
      <c r="TKM5" s="33"/>
      <c r="TKN5" s="33"/>
      <c r="TKO5" s="33"/>
      <c r="TKP5" s="33"/>
      <c r="TKQ5" s="33"/>
      <c r="TKR5" s="33"/>
      <c r="TKS5" s="33"/>
      <c r="TKT5" s="33"/>
      <c r="TKU5" s="33"/>
      <c r="TKV5" s="33"/>
      <c r="TKW5" s="33"/>
      <c r="TKX5" s="33"/>
      <c r="TKY5" s="33"/>
      <c r="TKZ5" s="33"/>
      <c r="TLA5" s="33"/>
      <c r="TLB5" s="33"/>
      <c r="TLC5" s="33"/>
      <c r="TLD5" s="33"/>
      <c r="TLE5" s="33"/>
      <c r="TLF5" s="33"/>
      <c r="TLG5" s="33"/>
      <c r="TLH5" s="33"/>
      <c r="TLI5" s="33"/>
      <c r="TLJ5" s="33"/>
      <c r="TLK5" s="33"/>
      <c r="TLL5" s="33"/>
      <c r="TLM5" s="33"/>
      <c r="TLN5" s="33"/>
      <c r="TLO5" s="33"/>
      <c r="TLP5" s="33"/>
      <c r="TLQ5" s="33"/>
      <c r="TLR5" s="33"/>
      <c r="TLS5" s="33"/>
      <c r="TLT5" s="33"/>
      <c r="TLU5" s="33"/>
      <c r="TLV5" s="33"/>
      <c r="TLW5" s="33"/>
      <c r="TLX5" s="33"/>
      <c r="TLY5" s="33"/>
      <c r="TLZ5" s="33"/>
      <c r="TMA5" s="33"/>
      <c r="TMB5" s="33"/>
      <c r="TMC5" s="33"/>
      <c r="TMD5" s="33"/>
      <c r="TME5" s="33"/>
      <c r="TMF5" s="33"/>
      <c r="TMG5" s="33"/>
      <c r="TMH5" s="33"/>
      <c r="TMI5" s="33"/>
      <c r="TMJ5" s="33"/>
      <c r="TMK5" s="33"/>
      <c r="TML5" s="33"/>
      <c r="TMM5" s="33"/>
      <c r="TMN5" s="33"/>
      <c r="TMO5" s="33"/>
      <c r="TMP5" s="33"/>
      <c r="TMQ5" s="33"/>
      <c r="TMR5" s="33"/>
      <c r="TMS5" s="33"/>
      <c r="TMT5" s="33"/>
      <c r="TMU5" s="33"/>
      <c r="TMV5" s="33"/>
      <c r="TMW5" s="33"/>
      <c r="TMX5" s="33"/>
      <c r="TMY5" s="33"/>
      <c r="TMZ5" s="33"/>
      <c r="TNA5" s="33"/>
      <c r="TNB5" s="33"/>
      <c r="TNC5" s="33"/>
      <c r="TND5" s="33"/>
      <c r="TNE5" s="33"/>
      <c r="TNF5" s="33"/>
      <c r="TNG5" s="33"/>
      <c r="TNH5" s="33"/>
      <c r="TNI5" s="33"/>
      <c r="TNJ5" s="33"/>
      <c r="TNK5" s="33"/>
      <c r="TNL5" s="33"/>
      <c r="TNM5" s="33"/>
      <c r="TNN5" s="33"/>
      <c r="TNO5" s="33"/>
      <c r="TNP5" s="33"/>
      <c r="TNQ5" s="33"/>
      <c r="TNR5" s="33"/>
      <c r="TNS5" s="33"/>
      <c r="TNT5" s="33"/>
      <c r="TNU5" s="33"/>
      <c r="TNV5" s="33"/>
      <c r="TNW5" s="33"/>
      <c r="TNX5" s="33"/>
      <c r="TNY5" s="33"/>
      <c r="TNZ5" s="33"/>
      <c r="TOA5" s="33"/>
      <c r="TOB5" s="33"/>
      <c r="TOC5" s="33"/>
      <c r="TOD5" s="33"/>
      <c r="TOE5" s="33"/>
      <c r="TOF5" s="33"/>
      <c r="TOG5" s="33"/>
      <c r="TOH5" s="33"/>
      <c r="TOI5" s="33"/>
      <c r="TOJ5" s="33"/>
      <c r="TOK5" s="33"/>
      <c r="TOL5" s="33"/>
      <c r="TOM5" s="33"/>
      <c r="TON5" s="33"/>
      <c r="TOO5" s="33"/>
      <c r="TOP5" s="33"/>
      <c r="TOQ5" s="33"/>
      <c r="TOR5" s="33"/>
      <c r="TOS5" s="33"/>
      <c r="TOT5" s="33"/>
      <c r="TOU5" s="33"/>
      <c r="TOV5" s="33"/>
      <c r="TOW5" s="33"/>
      <c r="TOX5" s="33"/>
      <c r="TOY5" s="33"/>
      <c r="TOZ5" s="33"/>
      <c r="TPA5" s="33"/>
      <c r="TPB5" s="33"/>
      <c r="TPC5" s="33"/>
      <c r="TPD5" s="33"/>
      <c r="TPE5" s="33"/>
      <c r="TPF5" s="33"/>
      <c r="TPG5" s="33"/>
      <c r="TPH5" s="33"/>
      <c r="TPI5" s="33"/>
      <c r="TPJ5" s="33"/>
      <c r="TPK5" s="33"/>
      <c r="TPL5" s="33"/>
      <c r="TPM5" s="33"/>
      <c r="TPN5" s="33"/>
      <c r="TPO5" s="33"/>
      <c r="TPP5" s="33"/>
      <c r="TPQ5" s="33"/>
      <c r="TPR5" s="33"/>
      <c r="TPS5" s="33"/>
      <c r="TPT5" s="33"/>
      <c r="TPU5" s="33"/>
      <c r="TPV5" s="33"/>
      <c r="TPW5" s="33"/>
      <c r="TPX5" s="33"/>
      <c r="TPY5" s="33"/>
      <c r="TPZ5" s="33"/>
      <c r="TQA5" s="33"/>
      <c r="TQB5" s="33"/>
      <c r="TQC5" s="33"/>
      <c r="TQD5" s="33"/>
      <c r="TQE5" s="33"/>
      <c r="TQF5" s="33"/>
      <c r="TQG5" s="33"/>
      <c r="TQH5" s="33"/>
      <c r="TQI5" s="33"/>
      <c r="TQJ5" s="33"/>
      <c r="TQK5" s="33"/>
      <c r="TQL5" s="33"/>
      <c r="TQM5" s="33"/>
      <c r="TQN5" s="33"/>
      <c r="TQO5" s="33"/>
      <c r="TQP5" s="33"/>
      <c r="TQQ5" s="33"/>
      <c r="TQR5" s="33"/>
      <c r="TQS5" s="33"/>
      <c r="TQT5" s="33"/>
      <c r="TQU5" s="33"/>
      <c r="TQV5" s="33"/>
      <c r="TQW5" s="33"/>
      <c r="TQX5" s="33"/>
      <c r="TQY5" s="33"/>
      <c r="TQZ5" s="33"/>
      <c r="TRA5" s="33"/>
      <c r="TRB5" s="33"/>
      <c r="TRC5" s="33"/>
      <c r="TRD5" s="33"/>
      <c r="TRE5" s="33"/>
      <c r="TRF5" s="33"/>
      <c r="TRG5" s="33"/>
      <c r="TRH5" s="33"/>
      <c r="TRI5" s="33"/>
      <c r="TRJ5" s="33"/>
      <c r="TRK5" s="33"/>
      <c r="TRL5" s="33"/>
      <c r="TRM5" s="33"/>
      <c r="TRN5" s="33"/>
      <c r="TRO5" s="33"/>
      <c r="TRP5" s="33"/>
      <c r="TRQ5" s="33"/>
      <c r="TRR5" s="33"/>
      <c r="TRS5" s="33"/>
      <c r="TRT5" s="33"/>
      <c r="TRU5" s="33"/>
      <c r="TRV5" s="33"/>
      <c r="TRW5" s="33"/>
      <c r="TRX5" s="33"/>
      <c r="TRY5" s="33"/>
      <c r="TRZ5" s="33"/>
      <c r="TSA5" s="33"/>
      <c r="TSB5" s="33"/>
      <c r="TSC5" s="33"/>
      <c r="TSD5" s="33"/>
      <c r="TSE5" s="33"/>
      <c r="TSF5" s="33"/>
      <c r="TSG5" s="33"/>
      <c r="TSH5" s="33"/>
      <c r="TSI5" s="33"/>
      <c r="TSJ5" s="33"/>
      <c r="TSK5" s="33"/>
      <c r="TSL5" s="33"/>
      <c r="TSM5" s="33"/>
      <c r="TSN5" s="33"/>
      <c r="TSO5" s="33"/>
      <c r="TSP5" s="33"/>
      <c r="TSQ5" s="33"/>
      <c r="TSR5" s="33"/>
      <c r="TSS5" s="33"/>
      <c r="TST5" s="33"/>
      <c r="TSU5" s="33"/>
      <c r="TSV5" s="33"/>
      <c r="TSW5" s="33"/>
      <c r="TSX5" s="33"/>
      <c r="TSY5" s="33"/>
      <c r="TSZ5" s="33"/>
      <c r="TTA5" s="33"/>
      <c r="TTB5" s="33"/>
      <c r="TTC5" s="33"/>
      <c r="TTD5" s="33"/>
      <c r="TTE5" s="33"/>
      <c r="TTF5" s="33"/>
      <c r="TTG5" s="33"/>
      <c r="TTH5" s="33"/>
      <c r="TTI5" s="33"/>
      <c r="TTJ5" s="33"/>
      <c r="TTK5" s="33"/>
      <c r="TTL5" s="33"/>
      <c r="TTM5" s="33"/>
      <c r="TTN5" s="33"/>
      <c r="TTO5" s="33"/>
      <c r="TTP5" s="33"/>
      <c r="TTQ5" s="33"/>
      <c r="TTR5" s="33"/>
      <c r="TTS5" s="33"/>
      <c r="TTT5" s="33"/>
      <c r="TTU5" s="33"/>
      <c r="TTV5" s="33"/>
      <c r="TTW5" s="33"/>
      <c r="TTX5" s="33"/>
      <c r="TTY5" s="33"/>
      <c r="TTZ5" s="33"/>
      <c r="TUA5" s="33"/>
      <c r="TUB5" s="33"/>
      <c r="TUC5" s="33"/>
      <c r="TUD5" s="33"/>
      <c r="TUE5" s="33"/>
      <c r="TUF5" s="33"/>
      <c r="TUG5" s="33"/>
      <c r="TUH5" s="33"/>
      <c r="TUI5" s="33"/>
      <c r="TUJ5" s="33"/>
      <c r="TUK5" s="33"/>
      <c r="TUL5" s="33"/>
      <c r="TUM5" s="33"/>
      <c r="TUN5" s="33"/>
      <c r="TUO5" s="33"/>
      <c r="TUP5" s="33"/>
      <c r="TUQ5" s="33"/>
      <c r="TUR5" s="33"/>
      <c r="TUS5" s="33"/>
      <c r="TUT5" s="33"/>
      <c r="TUU5" s="33"/>
      <c r="TUV5" s="33"/>
      <c r="TUW5" s="33"/>
      <c r="TUX5" s="33"/>
      <c r="TUY5" s="33"/>
      <c r="TUZ5" s="33"/>
      <c r="TVA5" s="33"/>
      <c r="TVB5" s="33"/>
      <c r="TVC5" s="33"/>
      <c r="TVD5" s="33"/>
      <c r="TVE5" s="33"/>
      <c r="TVF5" s="33"/>
      <c r="TVG5" s="33"/>
      <c r="TVH5" s="33"/>
      <c r="TVI5" s="33"/>
      <c r="TVJ5" s="33"/>
      <c r="TVK5" s="33"/>
      <c r="TVL5" s="33"/>
      <c r="TVM5" s="33"/>
      <c r="TVN5" s="33"/>
      <c r="TVO5" s="33"/>
      <c r="TVP5" s="33"/>
      <c r="TVQ5" s="33"/>
      <c r="TVR5" s="33"/>
      <c r="TVS5" s="33"/>
      <c r="TVT5" s="33"/>
      <c r="TVU5" s="33"/>
      <c r="TVV5" s="33"/>
      <c r="TVW5" s="33"/>
      <c r="TVX5" s="33"/>
      <c r="TVY5" s="33"/>
      <c r="TVZ5" s="33"/>
      <c r="TWA5" s="33"/>
      <c r="TWB5" s="33"/>
      <c r="TWC5" s="33"/>
      <c r="TWD5" s="33"/>
      <c r="TWE5" s="33"/>
      <c r="TWF5" s="33"/>
      <c r="TWG5" s="33"/>
      <c r="TWH5" s="33"/>
      <c r="TWI5" s="33"/>
      <c r="TWJ5" s="33"/>
      <c r="TWK5" s="33"/>
      <c r="TWL5" s="33"/>
      <c r="TWM5" s="33"/>
      <c r="TWN5" s="33"/>
      <c r="TWO5" s="33"/>
      <c r="TWP5" s="33"/>
      <c r="TWQ5" s="33"/>
      <c r="TWR5" s="33"/>
      <c r="TWS5" s="33"/>
      <c r="TWT5" s="33"/>
      <c r="TWU5" s="33"/>
      <c r="TWV5" s="33"/>
      <c r="TWW5" s="33"/>
      <c r="TWX5" s="33"/>
      <c r="TWY5" s="33"/>
      <c r="TWZ5" s="33"/>
      <c r="TXA5" s="33"/>
      <c r="TXB5" s="33"/>
      <c r="TXC5" s="33"/>
      <c r="TXD5" s="33"/>
      <c r="TXE5" s="33"/>
      <c r="TXF5" s="33"/>
      <c r="TXG5" s="33"/>
      <c r="TXH5" s="33"/>
      <c r="TXI5" s="33"/>
      <c r="TXJ5" s="33"/>
      <c r="TXK5" s="33"/>
      <c r="TXL5" s="33"/>
      <c r="TXM5" s="33"/>
      <c r="TXN5" s="33"/>
      <c r="TXO5" s="33"/>
      <c r="TXP5" s="33"/>
      <c r="TXQ5" s="33"/>
      <c r="TXR5" s="33"/>
      <c r="TXS5" s="33"/>
      <c r="TXT5" s="33"/>
      <c r="TXU5" s="33"/>
      <c r="TXV5" s="33"/>
      <c r="TXW5" s="33"/>
      <c r="TXX5" s="33"/>
      <c r="TXY5" s="33"/>
      <c r="TXZ5" s="33"/>
      <c r="TYA5" s="33"/>
      <c r="TYB5" s="33"/>
      <c r="TYC5" s="33"/>
      <c r="TYD5" s="33"/>
      <c r="TYE5" s="33"/>
      <c r="TYF5" s="33"/>
      <c r="TYG5" s="33"/>
      <c r="TYH5" s="33"/>
      <c r="TYI5" s="33"/>
      <c r="TYJ5" s="33"/>
      <c r="TYK5" s="33"/>
      <c r="TYL5" s="33"/>
      <c r="TYM5" s="33"/>
      <c r="TYN5" s="33"/>
      <c r="TYO5" s="33"/>
      <c r="TYP5" s="33"/>
      <c r="TYQ5" s="33"/>
      <c r="TYR5" s="33"/>
      <c r="TYS5" s="33"/>
      <c r="TYT5" s="33"/>
      <c r="TYU5" s="33"/>
      <c r="TYV5" s="33"/>
      <c r="TYW5" s="33"/>
      <c r="TYX5" s="33"/>
      <c r="TYY5" s="33"/>
      <c r="TYZ5" s="33"/>
      <c r="TZA5" s="33"/>
      <c r="TZB5" s="33"/>
      <c r="TZC5" s="33"/>
      <c r="TZD5" s="33"/>
      <c r="TZE5" s="33"/>
      <c r="TZF5" s="33"/>
      <c r="TZG5" s="33"/>
      <c r="TZH5" s="33"/>
      <c r="TZI5" s="33"/>
      <c r="TZJ5" s="33"/>
      <c r="TZK5" s="33"/>
      <c r="TZL5" s="33"/>
      <c r="TZM5" s="33"/>
      <c r="TZN5" s="33"/>
      <c r="TZO5" s="33"/>
      <c r="TZP5" s="33"/>
      <c r="TZQ5" s="33"/>
      <c r="TZR5" s="33"/>
      <c r="TZS5" s="33"/>
      <c r="TZT5" s="33"/>
      <c r="TZU5" s="33"/>
      <c r="TZV5" s="33"/>
      <c r="TZW5" s="33"/>
      <c r="TZX5" s="33"/>
      <c r="TZY5" s="33"/>
      <c r="TZZ5" s="33"/>
      <c r="UAA5" s="33"/>
      <c r="UAB5" s="33"/>
      <c r="UAC5" s="33"/>
      <c r="UAD5" s="33"/>
      <c r="UAE5" s="33"/>
      <c r="UAF5" s="33"/>
      <c r="UAG5" s="33"/>
      <c r="UAH5" s="33"/>
      <c r="UAI5" s="33"/>
      <c r="UAJ5" s="33"/>
      <c r="UAK5" s="33"/>
      <c r="UAL5" s="33"/>
      <c r="UAM5" s="33"/>
      <c r="UAN5" s="33"/>
      <c r="UAO5" s="33"/>
      <c r="UAP5" s="33"/>
      <c r="UAQ5" s="33"/>
      <c r="UAR5" s="33"/>
      <c r="UAS5" s="33"/>
      <c r="UAT5" s="33"/>
      <c r="UAU5" s="33"/>
      <c r="UAV5" s="33"/>
      <c r="UAW5" s="33"/>
      <c r="UAX5" s="33"/>
      <c r="UAY5" s="33"/>
      <c r="UAZ5" s="33"/>
      <c r="UBA5" s="33"/>
      <c r="UBB5" s="33"/>
      <c r="UBC5" s="33"/>
      <c r="UBD5" s="33"/>
      <c r="UBE5" s="33"/>
      <c r="UBF5" s="33"/>
      <c r="UBG5" s="33"/>
      <c r="UBH5" s="33"/>
      <c r="UBI5" s="33"/>
      <c r="UBJ5" s="33"/>
      <c r="UBK5" s="33"/>
      <c r="UBL5" s="33"/>
      <c r="UBM5" s="33"/>
      <c r="UBN5" s="33"/>
      <c r="UBO5" s="33"/>
      <c r="UBP5" s="33"/>
      <c r="UBQ5" s="33"/>
      <c r="UBR5" s="33"/>
      <c r="UBS5" s="33"/>
      <c r="UBT5" s="33"/>
      <c r="UBU5" s="33"/>
      <c r="UBV5" s="33"/>
      <c r="UBW5" s="33"/>
      <c r="UBX5" s="33"/>
      <c r="UBY5" s="33"/>
      <c r="UBZ5" s="33"/>
      <c r="UCA5" s="33"/>
      <c r="UCB5" s="33"/>
      <c r="UCC5" s="33"/>
      <c r="UCD5" s="33"/>
      <c r="UCE5" s="33"/>
      <c r="UCF5" s="33"/>
      <c r="UCG5" s="33"/>
      <c r="UCH5" s="33"/>
      <c r="UCI5" s="33"/>
      <c r="UCJ5" s="33"/>
      <c r="UCK5" s="33"/>
      <c r="UCL5" s="33"/>
      <c r="UCM5" s="33"/>
      <c r="UCN5" s="33"/>
      <c r="UCO5" s="33"/>
      <c r="UCP5" s="33"/>
      <c r="UCQ5" s="33"/>
      <c r="UCR5" s="33"/>
      <c r="UCS5" s="33"/>
      <c r="UCT5" s="33"/>
      <c r="UCU5" s="33"/>
      <c r="UCV5" s="33"/>
      <c r="UCW5" s="33"/>
      <c r="UCX5" s="33"/>
      <c r="UCY5" s="33"/>
      <c r="UCZ5" s="33"/>
      <c r="UDA5" s="33"/>
      <c r="UDB5" s="33"/>
      <c r="UDC5" s="33"/>
      <c r="UDD5" s="33"/>
      <c r="UDE5" s="33"/>
      <c r="UDF5" s="33"/>
      <c r="UDG5" s="33"/>
      <c r="UDH5" s="33"/>
      <c r="UDI5" s="33"/>
      <c r="UDJ5" s="33"/>
      <c r="UDK5" s="33"/>
      <c r="UDL5" s="33"/>
      <c r="UDM5" s="33"/>
      <c r="UDN5" s="33"/>
      <c r="UDO5" s="33"/>
      <c r="UDP5" s="33"/>
      <c r="UDQ5" s="33"/>
      <c r="UDR5" s="33"/>
      <c r="UDS5" s="33"/>
      <c r="UDT5" s="33"/>
      <c r="UDU5" s="33"/>
      <c r="UDV5" s="33"/>
      <c r="UDW5" s="33"/>
      <c r="UDX5" s="33"/>
      <c r="UDY5" s="33"/>
      <c r="UDZ5" s="33"/>
      <c r="UEA5" s="33"/>
      <c r="UEB5" s="33"/>
      <c r="UEC5" s="33"/>
      <c r="UED5" s="33"/>
      <c r="UEE5" s="33"/>
      <c r="UEF5" s="33"/>
      <c r="UEG5" s="33"/>
      <c r="UEH5" s="33"/>
      <c r="UEI5" s="33"/>
      <c r="UEJ5" s="33"/>
      <c r="UEK5" s="33"/>
      <c r="UEL5" s="33"/>
      <c r="UEM5" s="33"/>
      <c r="UEN5" s="33"/>
      <c r="UEO5" s="33"/>
      <c r="UEP5" s="33"/>
      <c r="UEQ5" s="33"/>
      <c r="UER5" s="33"/>
      <c r="UES5" s="33"/>
      <c r="UET5" s="33"/>
      <c r="UEU5" s="33"/>
      <c r="UEV5" s="33"/>
      <c r="UEW5" s="33"/>
      <c r="UEX5" s="33"/>
      <c r="UEY5" s="33"/>
      <c r="UEZ5" s="33"/>
      <c r="UFA5" s="33"/>
      <c r="UFB5" s="33"/>
      <c r="UFC5" s="33"/>
      <c r="UFD5" s="33"/>
      <c r="UFE5" s="33"/>
      <c r="UFF5" s="33"/>
      <c r="UFG5" s="33"/>
      <c r="UFH5" s="33"/>
      <c r="UFI5" s="33"/>
      <c r="UFJ5" s="33"/>
      <c r="UFK5" s="33"/>
      <c r="UFL5" s="33"/>
      <c r="UFM5" s="33"/>
      <c r="UFN5" s="33"/>
      <c r="UFO5" s="33"/>
      <c r="UFP5" s="33"/>
      <c r="UFQ5" s="33"/>
      <c r="UFR5" s="33"/>
      <c r="UFS5" s="33"/>
      <c r="UFT5" s="33"/>
      <c r="UFU5" s="33"/>
      <c r="UFV5" s="33"/>
      <c r="UFW5" s="33"/>
      <c r="UFX5" s="33"/>
      <c r="UFY5" s="33"/>
      <c r="UFZ5" s="33"/>
      <c r="UGA5" s="33"/>
      <c r="UGB5" s="33"/>
      <c r="UGC5" s="33"/>
      <c r="UGD5" s="33"/>
      <c r="UGE5" s="33"/>
      <c r="UGF5" s="33"/>
      <c r="UGG5" s="33"/>
      <c r="UGH5" s="33"/>
      <c r="UGI5" s="33"/>
      <c r="UGJ5" s="33"/>
      <c r="UGK5" s="33"/>
      <c r="UGL5" s="33"/>
      <c r="UGM5" s="33"/>
      <c r="UGN5" s="33"/>
      <c r="UGO5" s="33"/>
      <c r="UGP5" s="33"/>
      <c r="UGQ5" s="33"/>
      <c r="UGR5" s="33"/>
      <c r="UGS5" s="33"/>
      <c r="UGT5" s="33"/>
      <c r="UGU5" s="33"/>
      <c r="UGV5" s="33"/>
      <c r="UGW5" s="33"/>
      <c r="UGX5" s="33"/>
      <c r="UGY5" s="33"/>
      <c r="UGZ5" s="33"/>
      <c r="UHA5" s="33"/>
      <c r="UHB5" s="33"/>
      <c r="UHC5" s="33"/>
      <c r="UHD5" s="33"/>
      <c r="UHE5" s="33"/>
      <c r="UHF5" s="33"/>
      <c r="UHG5" s="33"/>
      <c r="UHH5" s="33"/>
      <c r="UHI5" s="33"/>
      <c r="UHJ5" s="33"/>
      <c r="UHK5" s="33"/>
      <c r="UHL5" s="33"/>
      <c r="UHM5" s="33"/>
      <c r="UHN5" s="33"/>
      <c r="UHO5" s="33"/>
      <c r="UHP5" s="33"/>
      <c r="UHQ5" s="33"/>
      <c r="UHR5" s="33"/>
      <c r="UHS5" s="33"/>
      <c r="UHT5" s="33"/>
      <c r="UHU5" s="33"/>
      <c r="UHV5" s="33"/>
      <c r="UHW5" s="33"/>
      <c r="UHX5" s="33"/>
      <c r="UHY5" s="33"/>
      <c r="UHZ5" s="33"/>
      <c r="UIA5" s="33"/>
      <c r="UIB5" s="33"/>
      <c r="UIC5" s="33"/>
      <c r="UID5" s="33"/>
      <c r="UIE5" s="33"/>
      <c r="UIF5" s="33"/>
      <c r="UIG5" s="33"/>
      <c r="UIH5" s="33"/>
      <c r="UII5" s="33"/>
      <c r="UIJ5" s="33"/>
      <c r="UIK5" s="33"/>
      <c r="UIL5" s="33"/>
      <c r="UIM5" s="33"/>
      <c r="UIN5" s="33"/>
      <c r="UIO5" s="33"/>
      <c r="UIP5" s="33"/>
      <c r="UIQ5" s="33"/>
      <c r="UIR5" s="33"/>
      <c r="UIS5" s="33"/>
      <c r="UIT5" s="33"/>
      <c r="UIU5" s="33"/>
      <c r="UIV5" s="33"/>
      <c r="UIW5" s="33"/>
      <c r="UIX5" s="33"/>
      <c r="UIY5" s="33"/>
      <c r="UIZ5" s="33"/>
      <c r="UJA5" s="33"/>
      <c r="UJB5" s="33"/>
      <c r="UJC5" s="33"/>
      <c r="UJD5" s="33"/>
      <c r="UJE5" s="33"/>
      <c r="UJF5" s="33"/>
      <c r="UJG5" s="33"/>
      <c r="UJH5" s="33"/>
      <c r="UJI5" s="33"/>
      <c r="UJJ5" s="33"/>
      <c r="UJK5" s="33"/>
      <c r="UJL5" s="33"/>
      <c r="UJM5" s="33"/>
      <c r="UJN5" s="33"/>
      <c r="UJO5" s="33"/>
      <c r="UJP5" s="33"/>
      <c r="UJQ5" s="33"/>
      <c r="UJR5" s="33"/>
      <c r="UJS5" s="33"/>
      <c r="UJT5" s="33"/>
      <c r="UJU5" s="33"/>
      <c r="UJV5" s="33"/>
      <c r="UJW5" s="33"/>
      <c r="UJX5" s="33"/>
      <c r="UJY5" s="33"/>
      <c r="UJZ5" s="33"/>
      <c r="UKA5" s="33"/>
      <c r="UKB5" s="33"/>
      <c r="UKC5" s="33"/>
      <c r="UKD5" s="33"/>
      <c r="UKE5" s="33"/>
      <c r="UKF5" s="33"/>
      <c r="UKG5" s="33"/>
      <c r="UKH5" s="33"/>
      <c r="UKI5" s="33"/>
      <c r="UKJ5" s="33"/>
      <c r="UKK5" s="33"/>
      <c r="UKL5" s="33"/>
      <c r="UKM5" s="33"/>
      <c r="UKN5" s="33"/>
      <c r="UKO5" s="33"/>
      <c r="UKP5" s="33"/>
      <c r="UKQ5" s="33"/>
      <c r="UKR5" s="33"/>
      <c r="UKS5" s="33"/>
      <c r="UKT5" s="33"/>
      <c r="UKU5" s="33"/>
      <c r="UKV5" s="33"/>
      <c r="UKW5" s="33"/>
      <c r="UKX5" s="33"/>
      <c r="UKY5" s="33"/>
      <c r="UKZ5" s="33"/>
      <c r="ULA5" s="33"/>
      <c r="ULB5" s="33"/>
      <c r="ULC5" s="33"/>
      <c r="ULD5" s="33"/>
      <c r="ULE5" s="33"/>
      <c r="ULF5" s="33"/>
      <c r="ULG5" s="33"/>
      <c r="ULH5" s="33"/>
      <c r="ULI5" s="33"/>
      <c r="ULJ5" s="33"/>
      <c r="ULK5" s="33"/>
      <c r="ULL5" s="33"/>
      <c r="ULM5" s="33"/>
      <c r="ULN5" s="33"/>
      <c r="ULO5" s="33"/>
      <c r="ULP5" s="33"/>
      <c r="ULQ5" s="33"/>
      <c r="ULR5" s="33"/>
      <c r="ULS5" s="33"/>
      <c r="ULT5" s="33"/>
      <c r="ULU5" s="33"/>
      <c r="ULV5" s="33"/>
      <c r="ULW5" s="33"/>
      <c r="ULX5" s="33"/>
      <c r="ULY5" s="33"/>
      <c r="ULZ5" s="33"/>
      <c r="UMA5" s="33"/>
      <c r="UMB5" s="33"/>
      <c r="UMC5" s="33"/>
      <c r="UMD5" s="33"/>
      <c r="UME5" s="33"/>
      <c r="UMF5" s="33"/>
      <c r="UMG5" s="33"/>
      <c r="UMH5" s="33"/>
      <c r="UMI5" s="33"/>
      <c r="UMJ5" s="33"/>
      <c r="UMK5" s="33"/>
      <c r="UML5" s="33"/>
      <c r="UMM5" s="33"/>
      <c r="UMN5" s="33"/>
      <c r="UMO5" s="33"/>
      <c r="UMP5" s="33"/>
      <c r="UMQ5" s="33"/>
      <c r="UMR5" s="33"/>
      <c r="UMS5" s="33"/>
      <c r="UMT5" s="33"/>
      <c r="UMU5" s="33"/>
      <c r="UMV5" s="33"/>
      <c r="UMW5" s="33"/>
      <c r="UMX5" s="33"/>
      <c r="UMY5" s="33"/>
      <c r="UMZ5" s="33"/>
      <c r="UNA5" s="33"/>
      <c r="UNB5" s="33"/>
      <c r="UNC5" s="33"/>
      <c r="UND5" s="33"/>
      <c r="UNE5" s="33"/>
      <c r="UNF5" s="33"/>
      <c r="UNG5" s="33"/>
      <c r="UNH5" s="33"/>
      <c r="UNI5" s="33"/>
      <c r="UNJ5" s="33"/>
      <c r="UNK5" s="33"/>
      <c r="UNL5" s="33"/>
      <c r="UNM5" s="33"/>
      <c r="UNN5" s="33"/>
      <c r="UNO5" s="33"/>
      <c r="UNP5" s="33"/>
      <c r="UNQ5" s="33"/>
      <c r="UNR5" s="33"/>
      <c r="UNS5" s="33"/>
      <c r="UNT5" s="33"/>
      <c r="UNU5" s="33"/>
      <c r="UNV5" s="33"/>
      <c r="UNW5" s="33"/>
      <c r="UNX5" s="33"/>
      <c r="UNY5" s="33"/>
      <c r="UNZ5" s="33"/>
      <c r="UOA5" s="33"/>
      <c r="UOB5" s="33"/>
      <c r="UOC5" s="33"/>
      <c r="UOD5" s="33"/>
      <c r="UOE5" s="33"/>
      <c r="UOF5" s="33"/>
      <c r="UOG5" s="33"/>
      <c r="UOH5" s="33"/>
      <c r="UOI5" s="33"/>
      <c r="UOJ5" s="33"/>
      <c r="UOK5" s="33"/>
      <c r="UOL5" s="33"/>
      <c r="UOM5" s="33"/>
      <c r="UON5" s="33"/>
      <c r="UOO5" s="33"/>
      <c r="UOP5" s="33"/>
      <c r="UOQ5" s="33"/>
      <c r="UOR5" s="33"/>
      <c r="UOS5" s="33"/>
      <c r="UOT5" s="33"/>
      <c r="UOU5" s="33"/>
      <c r="UOV5" s="33"/>
      <c r="UOW5" s="33"/>
      <c r="UOX5" s="33"/>
      <c r="UOY5" s="33"/>
      <c r="UOZ5" s="33"/>
      <c r="UPA5" s="33"/>
      <c r="UPB5" s="33"/>
      <c r="UPC5" s="33"/>
      <c r="UPD5" s="33"/>
      <c r="UPE5" s="33"/>
      <c r="UPF5" s="33"/>
      <c r="UPG5" s="33"/>
      <c r="UPH5" s="33"/>
      <c r="UPI5" s="33"/>
      <c r="UPJ5" s="33"/>
      <c r="UPK5" s="33"/>
      <c r="UPL5" s="33"/>
      <c r="UPM5" s="33"/>
      <c r="UPN5" s="33"/>
      <c r="UPO5" s="33"/>
      <c r="UPP5" s="33"/>
      <c r="UPQ5" s="33"/>
      <c r="UPR5" s="33"/>
      <c r="UPS5" s="33"/>
      <c r="UPT5" s="33"/>
      <c r="UPU5" s="33"/>
      <c r="UPV5" s="33"/>
      <c r="UPW5" s="33"/>
      <c r="UPX5" s="33"/>
      <c r="UPY5" s="33"/>
      <c r="UPZ5" s="33"/>
      <c r="UQA5" s="33"/>
      <c r="UQB5" s="33"/>
      <c r="UQC5" s="33"/>
      <c r="UQD5" s="33"/>
      <c r="UQE5" s="33"/>
      <c r="UQF5" s="33"/>
      <c r="UQG5" s="33"/>
      <c r="UQH5" s="33"/>
      <c r="UQI5" s="33"/>
      <c r="UQJ5" s="33"/>
      <c r="UQK5" s="33"/>
      <c r="UQL5" s="33"/>
      <c r="UQM5" s="33"/>
      <c r="UQN5" s="33"/>
      <c r="UQO5" s="33"/>
      <c r="UQP5" s="33"/>
      <c r="UQQ5" s="33"/>
      <c r="UQR5" s="33"/>
      <c r="UQS5" s="33"/>
      <c r="UQT5" s="33"/>
      <c r="UQU5" s="33"/>
      <c r="UQV5" s="33"/>
      <c r="UQW5" s="33"/>
      <c r="UQX5" s="33"/>
      <c r="UQY5" s="33"/>
      <c r="UQZ5" s="33"/>
      <c r="URA5" s="33"/>
      <c r="URB5" s="33"/>
      <c r="URC5" s="33"/>
      <c r="URD5" s="33"/>
      <c r="URE5" s="33"/>
      <c r="URF5" s="33"/>
      <c r="URG5" s="33"/>
      <c r="URH5" s="33"/>
      <c r="URI5" s="33"/>
      <c r="URJ5" s="33"/>
      <c r="URK5" s="33"/>
      <c r="URL5" s="33"/>
      <c r="URM5" s="33"/>
      <c r="URN5" s="33"/>
      <c r="URO5" s="33"/>
      <c r="URP5" s="33"/>
      <c r="URQ5" s="33"/>
      <c r="URR5" s="33"/>
      <c r="URS5" s="33"/>
      <c r="URT5" s="33"/>
      <c r="URU5" s="33"/>
      <c r="URV5" s="33"/>
      <c r="URW5" s="33"/>
      <c r="URX5" s="33"/>
      <c r="URY5" s="33"/>
      <c r="URZ5" s="33"/>
      <c r="USA5" s="33"/>
      <c r="USB5" s="33"/>
      <c r="USC5" s="33"/>
      <c r="USD5" s="33"/>
      <c r="USE5" s="33"/>
      <c r="USF5" s="33"/>
      <c r="USG5" s="33"/>
      <c r="USH5" s="33"/>
      <c r="USI5" s="33"/>
      <c r="USJ5" s="33"/>
      <c r="USK5" s="33"/>
      <c r="USL5" s="33"/>
      <c r="USM5" s="33"/>
      <c r="USN5" s="33"/>
      <c r="USO5" s="33"/>
      <c r="USP5" s="33"/>
      <c r="USQ5" s="33"/>
      <c r="USR5" s="33"/>
      <c r="USS5" s="33"/>
      <c r="UST5" s="33"/>
      <c r="USU5" s="33"/>
      <c r="USV5" s="33"/>
      <c r="USW5" s="33"/>
      <c r="USX5" s="33"/>
      <c r="USY5" s="33"/>
      <c r="USZ5" s="33"/>
      <c r="UTA5" s="33"/>
      <c r="UTB5" s="33"/>
      <c r="UTC5" s="33"/>
      <c r="UTD5" s="33"/>
      <c r="UTE5" s="33"/>
      <c r="UTF5" s="33"/>
      <c r="UTG5" s="33"/>
      <c r="UTH5" s="33"/>
      <c r="UTI5" s="33"/>
      <c r="UTJ5" s="33"/>
      <c r="UTK5" s="33"/>
      <c r="UTL5" s="33"/>
      <c r="UTM5" s="33"/>
      <c r="UTN5" s="33"/>
      <c r="UTO5" s="33"/>
      <c r="UTP5" s="33"/>
      <c r="UTQ5" s="33"/>
      <c r="UTR5" s="33"/>
      <c r="UTS5" s="33"/>
      <c r="UTT5" s="33"/>
      <c r="UTU5" s="33"/>
      <c r="UTV5" s="33"/>
      <c r="UTW5" s="33"/>
      <c r="UTX5" s="33"/>
      <c r="UTY5" s="33"/>
      <c r="UTZ5" s="33"/>
      <c r="UUA5" s="33"/>
      <c r="UUB5" s="33"/>
      <c r="UUC5" s="33"/>
      <c r="UUD5" s="33"/>
      <c r="UUE5" s="33"/>
      <c r="UUF5" s="33"/>
      <c r="UUG5" s="33"/>
      <c r="UUH5" s="33"/>
      <c r="UUI5" s="33"/>
      <c r="UUJ5" s="33"/>
      <c r="UUK5" s="33"/>
      <c r="UUL5" s="33"/>
      <c r="UUM5" s="33"/>
      <c r="UUN5" s="33"/>
      <c r="UUO5" s="33"/>
      <c r="UUP5" s="33"/>
      <c r="UUQ5" s="33"/>
      <c r="UUR5" s="33"/>
      <c r="UUS5" s="33"/>
      <c r="UUT5" s="33"/>
      <c r="UUU5" s="33"/>
      <c r="UUV5" s="33"/>
      <c r="UUW5" s="33"/>
      <c r="UUX5" s="33"/>
      <c r="UUY5" s="33"/>
      <c r="UUZ5" s="33"/>
      <c r="UVA5" s="33"/>
      <c r="UVB5" s="33"/>
      <c r="UVC5" s="33"/>
      <c r="UVD5" s="33"/>
      <c r="UVE5" s="33"/>
      <c r="UVF5" s="33"/>
      <c r="UVG5" s="33"/>
      <c r="UVH5" s="33"/>
      <c r="UVI5" s="33"/>
      <c r="UVJ5" s="33"/>
      <c r="UVK5" s="33"/>
      <c r="UVL5" s="33"/>
      <c r="UVM5" s="33"/>
      <c r="UVN5" s="33"/>
      <c r="UVO5" s="33"/>
      <c r="UVP5" s="33"/>
      <c r="UVQ5" s="33"/>
      <c r="UVR5" s="33"/>
      <c r="UVS5" s="33"/>
      <c r="UVT5" s="33"/>
      <c r="UVU5" s="33"/>
      <c r="UVV5" s="33"/>
      <c r="UVW5" s="33"/>
      <c r="UVX5" s="33"/>
      <c r="UVY5" s="33"/>
      <c r="UVZ5" s="33"/>
      <c r="UWA5" s="33"/>
      <c r="UWB5" s="33"/>
      <c r="UWC5" s="33"/>
      <c r="UWD5" s="33"/>
      <c r="UWE5" s="33"/>
      <c r="UWF5" s="33"/>
      <c r="UWG5" s="33"/>
      <c r="UWH5" s="33"/>
      <c r="UWI5" s="33"/>
      <c r="UWJ5" s="33"/>
      <c r="UWK5" s="33"/>
      <c r="UWL5" s="33"/>
      <c r="UWM5" s="33"/>
      <c r="UWN5" s="33"/>
      <c r="UWO5" s="33"/>
      <c r="UWP5" s="33"/>
      <c r="UWQ5" s="33"/>
      <c r="UWR5" s="33"/>
      <c r="UWS5" s="33"/>
      <c r="UWT5" s="33"/>
      <c r="UWU5" s="33"/>
      <c r="UWV5" s="33"/>
      <c r="UWW5" s="33"/>
      <c r="UWX5" s="33"/>
      <c r="UWY5" s="33"/>
      <c r="UWZ5" s="33"/>
      <c r="UXA5" s="33"/>
      <c r="UXB5" s="33"/>
      <c r="UXC5" s="33"/>
      <c r="UXD5" s="33"/>
      <c r="UXE5" s="33"/>
      <c r="UXF5" s="33"/>
      <c r="UXG5" s="33"/>
      <c r="UXH5" s="33"/>
      <c r="UXI5" s="33"/>
      <c r="UXJ5" s="33"/>
      <c r="UXK5" s="33"/>
      <c r="UXL5" s="33"/>
      <c r="UXM5" s="33"/>
      <c r="UXN5" s="33"/>
      <c r="UXO5" s="33"/>
      <c r="UXP5" s="33"/>
      <c r="UXQ5" s="33"/>
      <c r="UXR5" s="33"/>
      <c r="UXS5" s="33"/>
      <c r="UXT5" s="33"/>
      <c r="UXU5" s="33"/>
      <c r="UXV5" s="33"/>
      <c r="UXW5" s="33"/>
      <c r="UXX5" s="33"/>
      <c r="UXY5" s="33"/>
      <c r="UXZ5" s="33"/>
      <c r="UYA5" s="33"/>
      <c r="UYB5" s="33"/>
      <c r="UYC5" s="33"/>
      <c r="UYD5" s="33"/>
      <c r="UYE5" s="33"/>
      <c r="UYF5" s="33"/>
      <c r="UYG5" s="33"/>
      <c r="UYH5" s="33"/>
      <c r="UYI5" s="33"/>
      <c r="UYJ5" s="33"/>
      <c r="UYK5" s="33"/>
      <c r="UYL5" s="33"/>
      <c r="UYM5" s="33"/>
      <c r="UYN5" s="33"/>
      <c r="UYO5" s="33"/>
      <c r="UYP5" s="33"/>
      <c r="UYQ5" s="33"/>
      <c r="UYR5" s="33"/>
      <c r="UYS5" s="33"/>
      <c r="UYT5" s="33"/>
      <c r="UYU5" s="33"/>
      <c r="UYV5" s="33"/>
      <c r="UYW5" s="33"/>
      <c r="UYX5" s="33"/>
      <c r="UYY5" s="33"/>
      <c r="UYZ5" s="33"/>
      <c r="UZA5" s="33"/>
      <c r="UZB5" s="33"/>
      <c r="UZC5" s="33"/>
      <c r="UZD5" s="33"/>
      <c r="UZE5" s="33"/>
      <c r="UZF5" s="33"/>
      <c r="UZG5" s="33"/>
      <c r="UZH5" s="33"/>
      <c r="UZI5" s="33"/>
      <c r="UZJ5" s="33"/>
      <c r="UZK5" s="33"/>
      <c r="UZL5" s="33"/>
      <c r="UZM5" s="33"/>
      <c r="UZN5" s="33"/>
      <c r="UZO5" s="33"/>
      <c r="UZP5" s="33"/>
      <c r="UZQ5" s="33"/>
      <c r="UZR5" s="33"/>
      <c r="UZS5" s="33"/>
      <c r="UZT5" s="33"/>
      <c r="UZU5" s="33"/>
      <c r="UZV5" s="33"/>
      <c r="UZW5" s="33"/>
      <c r="UZX5" s="33"/>
      <c r="UZY5" s="33"/>
      <c r="UZZ5" s="33"/>
      <c r="VAA5" s="33"/>
      <c r="VAB5" s="33"/>
      <c r="VAC5" s="33"/>
      <c r="VAD5" s="33"/>
      <c r="VAE5" s="33"/>
      <c r="VAF5" s="33"/>
      <c r="VAG5" s="33"/>
      <c r="VAH5" s="33"/>
      <c r="VAI5" s="33"/>
      <c r="VAJ5" s="33"/>
      <c r="VAK5" s="33"/>
      <c r="VAL5" s="33"/>
      <c r="VAM5" s="33"/>
      <c r="VAN5" s="33"/>
      <c r="VAO5" s="33"/>
      <c r="VAP5" s="33"/>
      <c r="VAQ5" s="33"/>
      <c r="VAR5" s="33"/>
      <c r="VAS5" s="33"/>
      <c r="VAT5" s="33"/>
      <c r="VAU5" s="33"/>
      <c r="VAV5" s="33"/>
      <c r="VAW5" s="33"/>
      <c r="VAX5" s="33"/>
      <c r="VAY5" s="33"/>
      <c r="VAZ5" s="33"/>
      <c r="VBA5" s="33"/>
      <c r="VBB5" s="33"/>
      <c r="VBC5" s="33"/>
      <c r="VBD5" s="33"/>
      <c r="VBE5" s="33"/>
      <c r="VBF5" s="33"/>
      <c r="VBG5" s="33"/>
      <c r="VBH5" s="33"/>
      <c r="VBI5" s="33"/>
      <c r="VBJ5" s="33"/>
      <c r="VBK5" s="33"/>
      <c r="VBL5" s="33"/>
      <c r="VBM5" s="33"/>
      <c r="VBN5" s="33"/>
      <c r="VBO5" s="33"/>
      <c r="VBP5" s="33"/>
      <c r="VBQ5" s="33"/>
      <c r="VBR5" s="33"/>
      <c r="VBS5" s="33"/>
      <c r="VBT5" s="33"/>
      <c r="VBU5" s="33"/>
      <c r="VBV5" s="33"/>
      <c r="VBW5" s="33"/>
      <c r="VBX5" s="33"/>
      <c r="VBY5" s="33"/>
      <c r="VBZ5" s="33"/>
      <c r="VCA5" s="33"/>
      <c r="VCB5" s="33"/>
      <c r="VCC5" s="33"/>
      <c r="VCD5" s="33"/>
      <c r="VCE5" s="33"/>
      <c r="VCF5" s="33"/>
      <c r="VCG5" s="33"/>
      <c r="VCH5" s="33"/>
      <c r="VCI5" s="33"/>
      <c r="VCJ5" s="33"/>
      <c r="VCK5" s="33"/>
      <c r="VCL5" s="33"/>
      <c r="VCM5" s="33"/>
      <c r="VCN5" s="33"/>
      <c r="VCO5" s="33"/>
      <c r="VCP5" s="33"/>
      <c r="VCQ5" s="33"/>
      <c r="VCR5" s="33"/>
      <c r="VCS5" s="33"/>
      <c r="VCT5" s="33"/>
      <c r="VCU5" s="33"/>
      <c r="VCV5" s="33"/>
      <c r="VCW5" s="33"/>
      <c r="VCX5" s="33"/>
      <c r="VCY5" s="33"/>
      <c r="VCZ5" s="33"/>
      <c r="VDA5" s="33"/>
      <c r="VDB5" s="33"/>
      <c r="VDC5" s="33"/>
      <c r="VDD5" s="33"/>
      <c r="VDE5" s="33"/>
      <c r="VDF5" s="33"/>
      <c r="VDG5" s="33"/>
      <c r="VDH5" s="33"/>
      <c r="VDI5" s="33"/>
      <c r="VDJ5" s="33"/>
      <c r="VDK5" s="33"/>
      <c r="VDL5" s="33"/>
      <c r="VDM5" s="33"/>
      <c r="VDN5" s="33"/>
      <c r="VDO5" s="33"/>
      <c r="VDP5" s="33"/>
      <c r="VDQ5" s="33"/>
      <c r="VDR5" s="33"/>
      <c r="VDS5" s="33"/>
      <c r="VDT5" s="33"/>
      <c r="VDU5" s="33"/>
      <c r="VDV5" s="33"/>
      <c r="VDW5" s="33"/>
      <c r="VDX5" s="33"/>
      <c r="VDY5" s="33"/>
      <c r="VDZ5" s="33"/>
      <c r="VEA5" s="33"/>
      <c r="VEB5" s="33"/>
      <c r="VEC5" s="33"/>
      <c r="VED5" s="33"/>
      <c r="VEE5" s="33"/>
      <c r="VEF5" s="33"/>
      <c r="VEG5" s="33"/>
      <c r="VEH5" s="33"/>
      <c r="VEI5" s="33"/>
      <c r="VEJ5" s="33"/>
      <c r="VEK5" s="33"/>
      <c r="VEL5" s="33"/>
      <c r="VEM5" s="33"/>
      <c r="VEN5" s="33"/>
      <c r="VEO5" s="33"/>
      <c r="VEP5" s="33"/>
      <c r="VEQ5" s="33"/>
      <c r="VER5" s="33"/>
      <c r="VES5" s="33"/>
      <c r="VET5" s="33"/>
      <c r="VEU5" s="33"/>
      <c r="VEV5" s="33"/>
      <c r="VEW5" s="33"/>
      <c r="VEX5" s="33"/>
      <c r="VEY5" s="33"/>
      <c r="VEZ5" s="33"/>
      <c r="VFA5" s="33"/>
      <c r="VFB5" s="33"/>
      <c r="VFC5" s="33"/>
      <c r="VFD5" s="33"/>
      <c r="VFE5" s="33"/>
      <c r="VFF5" s="33"/>
      <c r="VFG5" s="33"/>
      <c r="VFH5" s="33"/>
      <c r="VFI5" s="33"/>
      <c r="VFJ5" s="33"/>
      <c r="VFK5" s="33"/>
      <c r="VFL5" s="33"/>
      <c r="VFM5" s="33"/>
      <c r="VFN5" s="33"/>
      <c r="VFO5" s="33"/>
      <c r="VFP5" s="33"/>
      <c r="VFQ5" s="33"/>
      <c r="VFR5" s="33"/>
      <c r="VFS5" s="33"/>
      <c r="VFT5" s="33"/>
      <c r="VFU5" s="33"/>
      <c r="VFV5" s="33"/>
      <c r="VFW5" s="33"/>
      <c r="VFX5" s="33"/>
      <c r="VFY5" s="33"/>
      <c r="VFZ5" s="33"/>
      <c r="VGA5" s="33"/>
      <c r="VGB5" s="33"/>
      <c r="VGC5" s="33"/>
      <c r="VGD5" s="33"/>
      <c r="VGE5" s="33"/>
      <c r="VGF5" s="33"/>
      <c r="VGG5" s="33"/>
      <c r="VGH5" s="33"/>
      <c r="VGI5" s="33"/>
      <c r="VGJ5" s="33"/>
      <c r="VGK5" s="33"/>
      <c r="VGL5" s="33"/>
      <c r="VGM5" s="33"/>
      <c r="VGN5" s="33"/>
      <c r="VGO5" s="33"/>
      <c r="VGP5" s="33"/>
      <c r="VGQ5" s="33"/>
      <c r="VGR5" s="33"/>
      <c r="VGS5" s="33"/>
      <c r="VGT5" s="33"/>
      <c r="VGU5" s="33"/>
      <c r="VGV5" s="33"/>
      <c r="VGW5" s="33"/>
      <c r="VGX5" s="33"/>
      <c r="VGY5" s="33"/>
      <c r="VGZ5" s="33"/>
      <c r="VHA5" s="33"/>
      <c r="VHB5" s="33"/>
      <c r="VHC5" s="33"/>
      <c r="VHD5" s="33"/>
      <c r="VHE5" s="33"/>
      <c r="VHF5" s="33"/>
      <c r="VHG5" s="33"/>
      <c r="VHH5" s="33"/>
      <c r="VHI5" s="33"/>
      <c r="VHJ5" s="33"/>
      <c r="VHK5" s="33"/>
      <c r="VHL5" s="33"/>
      <c r="VHM5" s="33"/>
      <c r="VHN5" s="33"/>
      <c r="VHO5" s="33"/>
      <c r="VHP5" s="33"/>
      <c r="VHQ5" s="33"/>
      <c r="VHR5" s="33"/>
      <c r="VHS5" s="33"/>
      <c r="VHT5" s="33"/>
      <c r="VHU5" s="33"/>
      <c r="VHV5" s="33"/>
      <c r="VHW5" s="33"/>
      <c r="VHX5" s="33"/>
      <c r="VHY5" s="33"/>
      <c r="VHZ5" s="33"/>
      <c r="VIA5" s="33"/>
      <c r="VIB5" s="33"/>
      <c r="VIC5" s="33"/>
      <c r="VID5" s="33"/>
      <c r="VIE5" s="33"/>
      <c r="VIF5" s="33"/>
      <c r="VIG5" s="33"/>
      <c r="VIH5" s="33"/>
      <c r="VII5" s="33"/>
      <c r="VIJ5" s="33"/>
      <c r="VIK5" s="33"/>
      <c r="VIL5" s="33"/>
      <c r="VIM5" s="33"/>
      <c r="VIN5" s="33"/>
      <c r="VIO5" s="33"/>
      <c r="VIP5" s="33"/>
      <c r="VIQ5" s="33"/>
      <c r="VIR5" s="33"/>
      <c r="VIS5" s="33"/>
      <c r="VIT5" s="33"/>
      <c r="VIU5" s="33"/>
      <c r="VIV5" s="33"/>
      <c r="VIW5" s="33"/>
      <c r="VIX5" s="33"/>
      <c r="VIY5" s="33"/>
      <c r="VIZ5" s="33"/>
      <c r="VJA5" s="33"/>
      <c r="VJB5" s="33"/>
      <c r="VJC5" s="33"/>
      <c r="VJD5" s="33"/>
      <c r="VJE5" s="33"/>
      <c r="VJF5" s="33"/>
      <c r="VJG5" s="33"/>
      <c r="VJH5" s="33"/>
      <c r="VJI5" s="33"/>
      <c r="VJJ5" s="33"/>
      <c r="VJK5" s="33"/>
      <c r="VJL5" s="33"/>
      <c r="VJM5" s="33"/>
      <c r="VJN5" s="33"/>
      <c r="VJO5" s="33"/>
      <c r="VJP5" s="33"/>
      <c r="VJQ5" s="33"/>
      <c r="VJR5" s="33"/>
      <c r="VJS5" s="33"/>
      <c r="VJT5" s="33"/>
      <c r="VJU5" s="33"/>
      <c r="VJV5" s="33"/>
      <c r="VJW5" s="33"/>
      <c r="VJX5" s="33"/>
      <c r="VJY5" s="33"/>
      <c r="VJZ5" s="33"/>
      <c r="VKA5" s="33"/>
      <c r="VKB5" s="33"/>
      <c r="VKC5" s="33"/>
      <c r="VKD5" s="33"/>
      <c r="VKE5" s="33"/>
      <c r="VKF5" s="33"/>
      <c r="VKG5" s="33"/>
      <c r="VKH5" s="33"/>
      <c r="VKI5" s="33"/>
      <c r="VKJ5" s="33"/>
      <c r="VKK5" s="33"/>
      <c r="VKL5" s="33"/>
      <c r="VKM5" s="33"/>
      <c r="VKN5" s="33"/>
      <c r="VKO5" s="33"/>
      <c r="VKP5" s="33"/>
      <c r="VKQ5" s="33"/>
      <c r="VKR5" s="33"/>
      <c r="VKS5" s="33"/>
      <c r="VKT5" s="33"/>
      <c r="VKU5" s="33"/>
      <c r="VKV5" s="33"/>
      <c r="VKW5" s="33"/>
      <c r="VKX5" s="33"/>
      <c r="VKY5" s="33"/>
      <c r="VKZ5" s="33"/>
      <c r="VLA5" s="33"/>
      <c r="VLB5" s="33"/>
      <c r="VLC5" s="33"/>
      <c r="VLD5" s="33"/>
      <c r="VLE5" s="33"/>
      <c r="VLF5" s="33"/>
      <c r="VLG5" s="33"/>
      <c r="VLH5" s="33"/>
      <c r="VLI5" s="33"/>
      <c r="VLJ5" s="33"/>
      <c r="VLK5" s="33"/>
      <c r="VLL5" s="33"/>
      <c r="VLM5" s="33"/>
      <c r="VLN5" s="33"/>
      <c r="VLO5" s="33"/>
      <c r="VLP5" s="33"/>
      <c r="VLQ5" s="33"/>
      <c r="VLR5" s="33"/>
      <c r="VLS5" s="33"/>
      <c r="VLT5" s="33"/>
      <c r="VLU5" s="33"/>
      <c r="VLV5" s="33"/>
      <c r="VLW5" s="33"/>
      <c r="VLX5" s="33"/>
      <c r="VLY5" s="33"/>
      <c r="VLZ5" s="33"/>
      <c r="VMA5" s="33"/>
      <c r="VMB5" s="33"/>
      <c r="VMC5" s="33"/>
      <c r="VMD5" s="33"/>
      <c r="VME5" s="33"/>
      <c r="VMF5" s="33"/>
      <c r="VMG5" s="33"/>
      <c r="VMH5" s="33"/>
      <c r="VMI5" s="33"/>
      <c r="VMJ5" s="33"/>
      <c r="VMK5" s="33"/>
      <c r="VML5" s="33"/>
      <c r="VMM5" s="33"/>
      <c r="VMN5" s="33"/>
      <c r="VMO5" s="33"/>
      <c r="VMP5" s="33"/>
      <c r="VMQ5" s="33"/>
      <c r="VMR5" s="33"/>
      <c r="VMS5" s="33"/>
      <c r="VMT5" s="33"/>
      <c r="VMU5" s="33"/>
      <c r="VMV5" s="33"/>
      <c r="VMW5" s="33"/>
      <c r="VMX5" s="33"/>
      <c r="VMY5" s="33"/>
      <c r="VMZ5" s="33"/>
      <c r="VNA5" s="33"/>
      <c r="VNB5" s="33"/>
      <c r="VNC5" s="33"/>
      <c r="VND5" s="33"/>
      <c r="VNE5" s="33"/>
      <c r="VNF5" s="33"/>
      <c r="VNG5" s="33"/>
      <c r="VNH5" s="33"/>
      <c r="VNI5" s="33"/>
      <c r="VNJ5" s="33"/>
      <c r="VNK5" s="33"/>
      <c r="VNL5" s="33"/>
      <c r="VNM5" s="33"/>
      <c r="VNN5" s="33"/>
      <c r="VNO5" s="33"/>
      <c r="VNP5" s="33"/>
      <c r="VNQ5" s="33"/>
      <c r="VNR5" s="33"/>
      <c r="VNS5" s="33"/>
      <c r="VNT5" s="33"/>
      <c r="VNU5" s="33"/>
      <c r="VNV5" s="33"/>
      <c r="VNW5" s="33"/>
      <c r="VNX5" s="33"/>
      <c r="VNY5" s="33"/>
      <c r="VNZ5" s="33"/>
      <c r="VOA5" s="33"/>
      <c r="VOB5" s="33"/>
      <c r="VOC5" s="33"/>
      <c r="VOD5" s="33"/>
      <c r="VOE5" s="33"/>
      <c r="VOF5" s="33"/>
      <c r="VOG5" s="33"/>
      <c r="VOH5" s="33"/>
      <c r="VOI5" s="33"/>
      <c r="VOJ5" s="33"/>
      <c r="VOK5" s="33"/>
      <c r="VOL5" s="33"/>
      <c r="VOM5" s="33"/>
      <c r="VON5" s="33"/>
      <c r="VOO5" s="33"/>
      <c r="VOP5" s="33"/>
      <c r="VOQ5" s="33"/>
      <c r="VOR5" s="33"/>
      <c r="VOS5" s="33"/>
      <c r="VOT5" s="33"/>
      <c r="VOU5" s="33"/>
      <c r="VOV5" s="33"/>
      <c r="VOW5" s="33"/>
      <c r="VOX5" s="33"/>
      <c r="VOY5" s="33"/>
      <c r="VOZ5" s="33"/>
      <c r="VPA5" s="33"/>
      <c r="VPB5" s="33"/>
      <c r="VPC5" s="33"/>
      <c r="VPD5" s="33"/>
      <c r="VPE5" s="33"/>
      <c r="VPF5" s="33"/>
      <c r="VPG5" s="33"/>
      <c r="VPH5" s="33"/>
      <c r="VPI5" s="33"/>
      <c r="VPJ5" s="33"/>
      <c r="VPK5" s="33"/>
      <c r="VPL5" s="33"/>
      <c r="VPM5" s="33"/>
      <c r="VPN5" s="33"/>
      <c r="VPO5" s="33"/>
      <c r="VPP5" s="33"/>
      <c r="VPQ5" s="33"/>
      <c r="VPR5" s="33"/>
      <c r="VPS5" s="33"/>
      <c r="VPT5" s="33"/>
      <c r="VPU5" s="33"/>
      <c r="VPV5" s="33"/>
      <c r="VPW5" s="33"/>
      <c r="VPX5" s="33"/>
      <c r="VPY5" s="33"/>
      <c r="VPZ5" s="33"/>
      <c r="VQA5" s="33"/>
      <c r="VQB5" s="33"/>
      <c r="VQC5" s="33"/>
      <c r="VQD5" s="33"/>
      <c r="VQE5" s="33"/>
      <c r="VQF5" s="33"/>
      <c r="VQG5" s="33"/>
      <c r="VQH5" s="33"/>
      <c r="VQI5" s="33"/>
      <c r="VQJ5" s="33"/>
      <c r="VQK5" s="33"/>
      <c r="VQL5" s="33"/>
      <c r="VQM5" s="33"/>
      <c r="VQN5" s="33"/>
      <c r="VQO5" s="33"/>
      <c r="VQP5" s="33"/>
      <c r="VQQ5" s="33"/>
      <c r="VQR5" s="33"/>
      <c r="VQS5" s="33"/>
      <c r="VQT5" s="33"/>
      <c r="VQU5" s="33"/>
      <c r="VQV5" s="33"/>
      <c r="VQW5" s="33"/>
      <c r="VQX5" s="33"/>
      <c r="VQY5" s="33"/>
      <c r="VQZ5" s="33"/>
      <c r="VRA5" s="33"/>
      <c r="VRB5" s="33"/>
      <c r="VRC5" s="33"/>
      <c r="VRD5" s="33"/>
      <c r="VRE5" s="33"/>
      <c r="VRF5" s="33"/>
      <c r="VRG5" s="33"/>
      <c r="VRH5" s="33"/>
      <c r="VRI5" s="33"/>
      <c r="VRJ5" s="33"/>
      <c r="VRK5" s="33"/>
      <c r="VRL5" s="33"/>
      <c r="VRM5" s="33"/>
      <c r="VRN5" s="33"/>
      <c r="VRO5" s="33"/>
      <c r="VRP5" s="33"/>
      <c r="VRQ5" s="33"/>
      <c r="VRR5" s="33"/>
      <c r="VRS5" s="33"/>
      <c r="VRT5" s="33"/>
      <c r="VRU5" s="33"/>
      <c r="VRV5" s="33"/>
      <c r="VRW5" s="33"/>
      <c r="VRX5" s="33"/>
      <c r="VRY5" s="33"/>
      <c r="VRZ5" s="33"/>
      <c r="VSA5" s="33"/>
      <c r="VSB5" s="33"/>
      <c r="VSC5" s="33"/>
      <c r="VSD5" s="33"/>
      <c r="VSE5" s="33"/>
      <c r="VSF5" s="33"/>
      <c r="VSG5" s="33"/>
      <c r="VSH5" s="33"/>
      <c r="VSI5" s="33"/>
      <c r="VSJ5" s="33"/>
      <c r="VSK5" s="33"/>
      <c r="VSL5" s="33"/>
      <c r="VSM5" s="33"/>
      <c r="VSN5" s="33"/>
      <c r="VSO5" s="33"/>
      <c r="VSP5" s="33"/>
      <c r="VSQ5" s="33"/>
      <c r="VSR5" s="33"/>
      <c r="VSS5" s="33"/>
      <c r="VST5" s="33"/>
      <c r="VSU5" s="33"/>
      <c r="VSV5" s="33"/>
      <c r="VSW5" s="33"/>
      <c r="VSX5" s="33"/>
      <c r="VSY5" s="33"/>
      <c r="VSZ5" s="33"/>
      <c r="VTA5" s="33"/>
      <c r="VTB5" s="33"/>
      <c r="VTC5" s="33"/>
      <c r="VTD5" s="33"/>
      <c r="VTE5" s="33"/>
      <c r="VTF5" s="33"/>
      <c r="VTG5" s="33"/>
      <c r="VTH5" s="33"/>
      <c r="VTI5" s="33"/>
      <c r="VTJ5" s="33"/>
      <c r="VTK5" s="33"/>
      <c r="VTL5" s="33"/>
      <c r="VTM5" s="33"/>
      <c r="VTN5" s="33"/>
      <c r="VTO5" s="33"/>
      <c r="VTP5" s="33"/>
      <c r="VTQ5" s="33"/>
      <c r="VTR5" s="33"/>
      <c r="VTS5" s="33"/>
      <c r="VTT5" s="33"/>
      <c r="VTU5" s="33"/>
      <c r="VTV5" s="33"/>
      <c r="VTW5" s="33"/>
      <c r="VTX5" s="33"/>
      <c r="VTY5" s="33"/>
      <c r="VTZ5" s="33"/>
      <c r="VUA5" s="33"/>
      <c r="VUB5" s="33"/>
      <c r="VUC5" s="33"/>
      <c r="VUD5" s="33"/>
      <c r="VUE5" s="33"/>
      <c r="VUF5" s="33"/>
      <c r="VUG5" s="33"/>
      <c r="VUH5" s="33"/>
      <c r="VUI5" s="33"/>
      <c r="VUJ5" s="33"/>
      <c r="VUK5" s="33"/>
      <c r="VUL5" s="33"/>
      <c r="VUM5" s="33"/>
      <c r="VUN5" s="33"/>
      <c r="VUO5" s="33"/>
      <c r="VUP5" s="33"/>
      <c r="VUQ5" s="33"/>
      <c r="VUR5" s="33"/>
      <c r="VUS5" s="33"/>
      <c r="VUT5" s="33"/>
      <c r="VUU5" s="33"/>
      <c r="VUV5" s="33"/>
      <c r="VUW5" s="33"/>
      <c r="VUX5" s="33"/>
      <c r="VUY5" s="33"/>
      <c r="VUZ5" s="33"/>
      <c r="VVA5" s="33"/>
      <c r="VVB5" s="33"/>
      <c r="VVC5" s="33"/>
      <c r="VVD5" s="33"/>
      <c r="VVE5" s="33"/>
      <c r="VVF5" s="33"/>
      <c r="VVG5" s="33"/>
      <c r="VVH5" s="33"/>
      <c r="VVI5" s="33"/>
      <c r="VVJ5" s="33"/>
      <c r="VVK5" s="33"/>
      <c r="VVL5" s="33"/>
      <c r="VVM5" s="33"/>
      <c r="VVN5" s="33"/>
      <c r="VVO5" s="33"/>
      <c r="VVP5" s="33"/>
      <c r="VVQ5" s="33"/>
      <c r="VVR5" s="33"/>
      <c r="VVS5" s="33"/>
      <c r="VVT5" s="33"/>
      <c r="VVU5" s="33"/>
      <c r="VVV5" s="33"/>
      <c r="VVW5" s="33"/>
      <c r="VVX5" s="33"/>
      <c r="VVY5" s="33"/>
      <c r="VVZ5" s="33"/>
      <c r="VWA5" s="33"/>
      <c r="VWB5" s="33"/>
      <c r="VWC5" s="33"/>
      <c r="VWD5" s="33"/>
      <c r="VWE5" s="33"/>
      <c r="VWF5" s="33"/>
      <c r="VWG5" s="33"/>
      <c r="VWH5" s="33"/>
      <c r="VWI5" s="33"/>
      <c r="VWJ5" s="33"/>
      <c r="VWK5" s="33"/>
      <c r="VWL5" s="33"/>
      <c r="VWM5" s="33"/>
      <c r="VWN5" s="33"/>
      <c r="VWO5" s="33"/>
      <c r="VWP5" s="33"/>
      <c r="VWQ5" s="33"/>
      <c r="VWR5" s="33"/>
      <c r="VWS5" s="33"/>
      <c r="VWT5" s="33"/>
      <c r="VWU5" s="33"/>
      <c r="VWV5" s="33"/>
      <c r="VWW5" s="33"/>
      <c r="VWX5" s="33"/>
      <c r="VWY5" s="33"/>
      <c r="VWZ5" s="33"/>
      <c r="VXA5" s="33"/>
      <c r="VXB5" s="33"/>
      <c r="VXC5" s="33"/>
      <c r="VXD5" s="33"/>
      <c r="VXE5" s="33"/>
      <c r="VXF5" s="33"/>
      <c r="VXG5" s="33"/>
      <c r="VXH5" s="33"/>
      <c r="VXI5" s="33"/>
      <c r="VXJ5" s="33"/>
      <c r="VXK5" s="33"/>
      <c r="VXL5" s="33"/>
      <c r="VXM5" s="33"/>
      <c r="VXN5" s="33"/>
      <c r="VXO5" s="33"/>
      <c r="VXP5" s="33"/>
      <c r="VXQ5" s="33"/>
      <c r="VXR5" s="33"/>
      <c r="VXS5" s="33"/>
      <c r="VXT5" s="33"/>
      <c r="VXU5" s="33"/>
      <c r="VXV5" s="33"/>
      <c r="VXW5" s="33"/>
      <c r="VXX5" s="33"/>
      <c r="VXY5" s="33"/>
      <c r="VXZ5" s="33"/>
      <c r="VYA5" s="33"/>
      <c r="VYB5" s="33"/>
      <c r="VYC5" s="33"/>
      <c r="VYD5" s="33"/>
      <c r="VYE5" s="33"/>
      <c r="VYF5" s="33"/>
      <c r="VYG5" s="33"/>
      <c r="VYH5" s="33"/>
      <c r="VYI5" s="33"/>
      <c r="VYJ5" s="33"/>
      <c r="VYK5" s="33"/>
      <c r="VYL5" s="33"/>
      <c r="VYM5" s="33"/>
      <c r="VYN5" s="33"/>
      <c r="VYO5" s="33"/>
      <c r="VYP5" s="33"/>
      <c r="VYQ5" s="33"/>
      <c r="VYR5" s="33"/>
      <c r="VYS5" s="33"/>
      <c r="VYT5" s="33"/>
      <c r="VYU5" s="33"/>
      <c r="VYV5" s="33"/>
      <c r="VYW5" s="33"/>
      <c r="VYX5" s="33"/>
      <c r="VYY5" s="33"/>
      <c r="VYZ5" s="33"/>
      <c r="VZA5" s="33"/>
      <c r="VZB5" s="33"/>
      <c r="VZC5" s="33"/>
      <c r="VZD5" s="33"/>
      <c r="VZE5" s="33"/>
      <c r="VZF5" s="33"/>
      <c r="VZG5" s="33"/>
      <c r="VZH5" s="33"/>
      <c r="VZI5" s="33"/>
      <c r="VZJ5" s="33"/>
      <c r="VZK5" s="33"/>
      <c r="VZL5" s="33"/>
      <c r="VZM5" s="33"/>
      <c r="VZN5" s="33"/>
      <c r="VZO5" s="33"/>
      <c r="VZP5" s="33"/>
      <c r="VZQ5" s="33"/>
      <c r="VZR5" s="33"/>
      <c r="VZS5" s="33"/>
      <c r="VZT5" s="33"/>
      <c r="VZU5" s="33"/>
      <c r="VZV5" s="33"/>
      <c r="VZW5" s="33"/>
      <c r="VZX5" s="33"/>
      <c r="VZY5" s="33"/>
      <c r="VZZ5" s="33"/>
      <c r="WAA5" s="33"/>
      <c r="WAB5" s="33"/>
      <c r="WAC5" s="33"/>
      <c r="WAD5" s="33"/>
      <c r="WAE5" s="33"/>
      <c r="WAF5" s="33"/>
      <c r="WAG5" s="33"/>
      <c r="WAH5" s="33"/>
      <c r="WAI5" s="33"/>
      <c r="WAJ5" s="33"/>
      <c r="WAK5" s="33"/>
      <c r="WAL5" s="33"/>
      <c r="WAM5" s="33"/>
      <c r="WAN5" s="33"/>
      <c r="WAO5" s="33"/>
      <c r="WAP5" s="33"/>
      <c r="WAQ5" s="33"/>
      <c r="WAR5" s="33"/>
      <c r="WAS5" s="33"/>
      <c r="WAT5" s="33"/>
      <c r="WAU5" s="33"/>
      <c r="WAV5" s="33"/>
      <c r="WAW5" s="33"/>
      <c r="WAX5" s="33"/>
      <c r="WAY5" s="33"/>
      <c r="WAZ5" s="33"/>
      <c r="WBA5" s="33"/>
      <c r="WBB5" s="33"/>
      <c r="WBC5" s="33"/>
      <c r="WBD5" s="33"/>
      <c r="WBE5" s="33"/>
      <c r="WBF5" s="33"/>
      <c r="WBG5" s="33"/>
      <c r="WBH5" s="33"/>
      <c r="WBI5" s="33"/>
      <c r="WBJ5" s="33"/>
      <c r="WBK5" s="33"/>
      <c r="WBL5" s="33"/>
      <c r="WBM5" s="33"/>
      <c r="WBN5" s="33"/>
      <c r="WBO5" s="33"/>
      <c r="WBP5" s="33"/>
      <c r="WBQ5" s="33"/>
      <c r="WBR5" s="33"/>
      <c r="WBS5" s="33"/>
      <c r="WBT5" s="33"/>
      <c r="WBU5" s="33"/>
      <c r="WBV5" s="33"/>
      <c r="WBW5" s="33"/>
      <c r="WBX5" s="33"/>
      <c r="WBY5" s="33"/>
      <c r="WBZ5" s="33"/>
      <c r="WCA5" s="33"/>
      <c r="WCB5" s="33"/>
      <c r="WCC5" s="33"/>
      <c r="WCD5" s="33"/>
      <c r="WCE5" s="33"/>
      <c r="WCF5" s="33"/>
      <c r="WCG5" s="33"/>
      <c r="WCH5" s="33"/>
      <c r="WCI5" s="33"/>
      <c r="WCJ5" s="33"/>
      <c r="WCK5" s="33"/>
      <c r="WCL5" s="33"/>
      <c r="WCM5" s="33"/>
      <c r="WCN5" s="33"/>
      <c r="WCO5" s="33"/>
      <c r="WCP5" s="33"/>
      <c r="WCQ5" s="33"/>
      <c r="WCR5" s="33"/>
      <c r="WCS5" s="33"/>
      <c r="WCT5" s="33"/>
      <c r="WCU5" s="33"/>
      <c r="WCV5" s="33"/>
      <c r="WCW5" s="33"/>
      <c r="WCX5" s="33"/>
      <c r="WCY5" s="33"/>
      <c r="WCZ5" s="33"/>
      <c r="WDA5" s="33"/>
      <c r="WDB5" s="33"/>
      <c r="WDC5" s="33"/>
      <c r="WDD5" s="33"/>
      <c r="WDE5" s="33"/>
      <c r="WDF5" s="33"/>
      <c r="WDG5" s="33"/>
      <c r="WDH5" s="33"/>
      <c r="WDI5" s="33"/>
      <c r="WDJ5" s="33"/>
      <c r="WDK5" s="33"/>
      <c r="WDL5" s="33"/>
      <c r="WDM5" s="33"/>
      <c r="WDN5" s="33"/>
      <c r="WDO5" s="33"/>
      <c r="WDP5" s="33"/>
      <c r="WDQ5" s="33"/>
      <c r="WDR5" s="33"/>
      <c r="WDS5" s="33"/>
      <c r="WDT5" s="33"/>
      <c r="WDU5" s="33"/>
      <c r="WDV5" s="33"/>
      <c r="WDW5" s="33"/>
      <c r="WDX5" s="33"/>
      <c r="WDY5" s="33"/>
      <c r="WDZ5" s="33"/>
      <c r="WEA5" s="33"/>
      <c r="WEB5" s="33"/>
      <c r="WEC5" s="33"/>
      <c r="WED5" s="33"/>
      <c r="WEE5" s="33"/>
      <c r="WEF5" s="33"/>
      <c r="WEG5" s="33"/>
      <c r="WEH5" s="33"/>
      <c r="WEI5" s="33"/>
      <c r="WEJ5" s="33"/>
      <c r="WEK5" s="33"/>
      <c r="WEL5" s="33"/>
      <c r="WEM5" s="33"/>
      <c r="WEN5" s="33"/>
      <c r="WEO5" s="33"/>
      <c r="WEP5" s="33"/>
      <c r="WEQ5" s="33"/>
      <c r="WER5" s="33"/>
      <c r="WES5" s="33"/>
      <c r="WET5" s="33"/>
      <c r="WEU5" s="33"/>
      <c r="WEV5" s="33"/>
      <c r="WEW5" s="33"/>
      <c r="WEX5" s="33"/>
      <c r="WEY5" s="33"/>
      <c r="WEZ5" s="33"/>
      <c r="WFA5" s="33"/>
      <c r="WFB5" s="33"/>
      <c r="WFC5" s="33"/>
      <c r="WFD5" s="33"/>
      <c r="WFE5" s="33"/>
      <c r="WFF5" s="33"/>
      <c r="WFG5" s="33"/>
      <c r="WFH5" s="33"/>
      <c r="WFI5" s="33"/>
      <c r="WFJ5" s="33"/>
      <c r="WFK5" s="33"/>
      <c r="WFL5" s="33"/>
      <c r="WFM5" s="33"/>
      <c r="WFN5" s="33"/>
      <c r="WFO5" s="33"/>
      <c r="WFP5" s="33"/>
      <c r="WFQ5" s="33"/>
      <c r="WFR5" s="33"/>
      <c r="WFS5" s="33"/>
      <c r="WFT5" s="33"/>
      <c r="WFU5" s="33"/>
      <c r="WFV5" s="33"/>
      <c r="WFW5" s="33"/>
      <c r="WFX5" s="33"/>
      <c r="WFY5" s="33"/>
      <c r="WFZ5" s="33"/>
      <c r="WGA5" s="33"/>
      <c r="WGB5" s="33"/>
      <c r="WGC5" s="33"/>
      <c r="WGD5" s="33"/>
      <c r="WGE5" s="33"/>
      <c r="WGF5" s="33"/>
      <c r="WGG5" s="33"/>
      <c r="WGH5" s="33"/>
      <c r="WGI5" s="33"/>
      <c r="WGJ5" s="33"/>
      <c r="WGK5" s="33"/>
      <c r="WGL5" s="33"/>
      <c r="WGM5" s="33"/>
      <c r="WGN5" s="33"/>
      <c r="WGO5" s="33"/>
      <c r="WGP5" s="33"/>
      <c r="WGQ5" s="33"/>
      <c r="WGR5" s="33"/>
      <c r="WGS5" s="33"/>
      <c r="WGT5" s="33"/>
      <c r="WGU5" s="33"/>
      <c r="WGV5" s="33"/>
      <c r="WGW5" s="33"/>
      <c r="WGX5" s="33"/>
      <c r="WGY5" s="33"/>
      <c r="WGZ5" s="33"/>
      <c r="WHA5" s="33"/>
      <c r="WHB5" s="33"/>
      <c r="WHC5" s="33"/>
      <c r="WHD5" s="33"/>
      <c r="WHE5" s="33"/>
      <c r="WHF5" s="33"/>
      <c r="WHG5" s="33"/>
      <c r="WHH5" s="33"/>
      <c r="WHI5" s="33"/>
      <c r="WHJ5" s="33"/>
      <c r="WHK5" s="33"/>
      <c r="WHL5" s="33"/>
      <c r="WHM5" s="33"/>
      <c r="WHN5" s="33"/>
      <c r="WHO5" s="33"/>
      <c r="WHP5" s="33"/>
      <c r="WHQ5" s="33"/>
      <c r="WHR5" s="33"/>
      <c r="WHS5" s="33"/>
      <c r="WHT5" s="33"/>
      <c r="WHU5" s="33"/>
      <c r="WHV5" s="33"/>
      <c r="WHW5" s="33"/>
      <c r="WHX5" s="33"/>
      <c r="WHY5" s="33"/>
      <c r="WHZ5" s="33"/>
      <c r="WIA5" s="33"/>
      <c r="WIB5" s="33"/>
      <c r="WIC5" s="33"/>
      <c r="WID5" s="33"/>
      <c r="WIE5" s="33"/>
      <c r="WIF5" s="33"/>
      <c r="WIG5" s="33"/>
      <c r="WIH5" s="33"/>
      <c r="WII5" s="33"/>
      <c r="WIJ5" s="33"/>
      <c r="WIK5" s="33"/>
      <c r="WIL5" s="33"/>
      <c r="WIM5" s="33"/>
      <c r="WIN5" s="33"/>
      <c r="WIO5" s="33"/>
      <c r="WIP5" s="33"/>
      <c r="WIQ5" s="33"/>
      <c r="WIR5" s="33"/>
      <c r="WIS5" s="33"/>
      <c r="WIT5" s="33"/>
      <c r="WIU5" s="33"/>
      <c r="WIV5" s="33"/>
      <c r="WIW5" s="33"/>
      <c r="WIX5" s="33"/>
      <c r="WIY5" s="33"/>
      <c r="WIZ5" s="33"/>
      <c r="WJA5" s="33"/>
      <c r="WJB5" s="33"/>
      <c r="WJC5" s="33"/>
      <c r="WJD5" s="33"/>
      <c r="WJE5" s="33"/>
      <c r="WJF5" s="33"/>
      <c r="WJG5" s="33"/>
      <c r="WJH5" s="33"/>
      <c r="WJI5" s="33"/>
      <c r="WJJ5" s="33"/>
      <c r="WJK5" s="33"/>
      <c r="WJL5" s="33"/>
      <c r="WJM5" s="33"/>
      <c r="WJN5" s="33"/>
      <c r="WJO5" s="33"/>
      <c r="WJP5" s="33"/>
      <c r="WJQ5" s="33"/>
      <c r="WJR5" s="33"/>
      <c r="WJS5" s="33"/>
      <c r="WJT5" s="33"/>
      <c r="WJU5" s="33"/>
      <c r="WJV5" s="33"/>
      <c r="WJW5" s="33"/>
      <c r="WJX5" s="33"/>
      <c r="WJY5" s="33"/>
      <c r="WJZ5" s="33"/>
      <c r="WKA5" s="33"/>
      <c r="WKB5" s="33"/>
      <c r="WKC5" s="33"/>
      <c r="WKD5" s="33"/>
      <c r="WKE5" s="33"/>
      <c r="WKF5" s="33"/>
      <c r="WKG5" s="33"/>
      <c r="WKH5" s="33"/>
      <c r="WKI5" s="33"/>
      <c r="WKJ5" s="33"/>
      <c r="WKK5" s="33"/>
      <c r="WKL5" s="33"/>
      <c r="WKM5" s="33"/>
      <c r="WKN5" s="33"/>
      <c r="WKO5" s="33"/>
      <c r="WKP5" s="33"/>
      <c r="WKQ5" s="33"/>
      <c r="WKR5" s="33"/>
      <c r="WKS5" s="33"/>
      <c r="WKT5" s="33"/>
      <c r="WKU5" s="33"/>
      <c r="WKV5" s="33"/>
      <c r="WKW5" s="33"/>
      <c r="WKX5" s="33"/>
      <c r="WKY5" s="33"/>
      <c r="WKZ5" s="33"/>
      <c r="WLA5" s="33"/>
      <c r="WLB5" s="33"/>
      <c r="WLC5" s="33"/>
      <c r="WLD5" s="33"/>
      <c r="WLE5" s="33"/>
      <c r="WLF5" s="33"/>
      <c r="WLG5" s="33"/>
      <c r="WLH5" s="33"/>
      <c r="WLI5" s="33"/>
      <c r="WLJ5" s="33"/>
      <c r="WLK5" s="33"/>
      <c r="WLL5" s="33"/>
      <c r="WLM5" s="33"/>
      <c r="WLN5" s="33"/>
      <c r="WLO5" s="33"/>
      <c r="WLP5" s="33"/>
      <c r="WLQ5" s="33"/>
      <c r="WLR5" s="33"/>
      <c r="WLS5" s="33"/>
      <c r="WLT5" s="33"/>
      <c r="WLU5" s="33"/>
      <c r="WLV5" s="33"/>
      <c r="WLW5" s="33"/>
      <c r="WLX5" s="33"/>
      <c r="WLY5" s="33"/>
      <c r="WLZ5" s="33"/>
      <c r="WMA5" s="33"/>
      <c r="WMB5" s="33"/>
      <c r="WMC5" s="33"/>
      <c r="WMD5" s="33"/>
      <c r="WME5" s="33"/>
      <c r="WMF5" s="33"/>
      <c r="WMG5" s="33"/>
      <c r="WMH5" s="33"/>
      <c r="WMI5" s="33"/>
      <c r="WMJ5" s="33"/>
      <c r="WMK5" s="33"/>
      <c r="WML5" s="33"/>
      <c r="WMM5" s="33"/>
      <c r="WMN5" s="33"/>
      <c r="WMO5" s="33"/>
      <c r="WMP5" s="33"/>
      <c r="WMQ5" s="33"/>
      <c r="WMR5" s="33"/>
      <c r="WMS5" s="33"/>
      <c r="WMT5" s="33"/>
      <c r="WMU5" s="33"/>
      <c r="WMV5" s="33"/>
      <c r="WMW5" s="33"/>
      <c r="WMX5" s="33"/>
      <c r="WMY5" s="33"/>
      <c r="WMZ5" s="33"/>
      <c r="WNA5" s="33"/>
      <c r="WNB5" s="33"/>
      <c r="WNC5" s="33"/>
      <c r="WND5" s="33"/>
      <c r="WNE5" s="33"/>
      <c r="WNF5" s="33"/>
      <c r="WNG5" s="33"/>
      <c r="WNH5" s="33"/>
      <c r="WNI5" s="33"/>
      <c r="WNJ5" s="33"/>
      <c r="WNK5" s="33"/>
      <c r="WNL5" s="33"/>
      <c r="WNM5" s="33"/>
      <c r="WNN5" s="33"/>
      <c r="WNO5" s="33"/>
      <c r="WNP5" s="33"/>
      <c r="WNQ5" s="33"/>
      <c r="WNR5" s="33"/>
      <c r="WNS5" s="33"/>
      <c r="WNT5" s="33"/>
      <c r="WNU5" s="33"/>
      <c r="WNV5" s="33"/>
      <c r="WNW5" s="33"/>
      <c r="WNX5" s="33"/>
      <c r="WNY5" s="33"/>
      <c r="WNZ5" s="33"/>
      <c r="WOA5" s="33"/>
      <c r="WOB5" s="33"/>
      <c r="WOC5" s="33"/>
      <c r="WOD5" s="33"/>
      <c r="WOE5" s="33"/>
      <c r="WOF5" s="33"/>
      <c r="WOG5" s="33"/>
      <c r="WOH5" s="33"/>
      <c r="WOI5" s="33"/>
      <c r="WOJ5" s="33"/>
      <c r="WOK5" s="33"/>
      <c r="WOL5" s="33"/>
      <c r="WOM5" s="33"/>
      <c r="WON5" s="33"/>
      <c r="WOO5" s="33"/>
      <c r="WOP5" s="33"/>
      <c r="WOQ5" s="33"/>
      <c r="WOR5" s="33"/>
      <c r="WOS5" s="33"/>
      <c r="WOT5" s="33"/>
      <c r="WOU5" s="33"/>
      <c r="WOV5" s="33"/>
      <c r="WOW5" s="33"/>
      <c r="WOX5" s="33"/>
      <c r="WOY5" s="33"/>
      <c r="WOZ5" s="33"/>
      <c r="WPA5" s="33"/>
      <c r="WPB5" s="33"/>
      <c r="WPC5" s="33"/>
      <c r="WPD5" s="33"/>
      <c r="WPE5" s="33"/>
      <c r="WPF5" s="33"/>
      <c r="WPG5" s="33"/>
      <c r="WPH5" s="33"/>
      <c r="WPI5" s="33"/>
      <c r="WPJ5" s="33"/>
      <c r="WPK5" s="33"/>
      <c r="WPL5" s="33"/>
      <c r="WPM5" s="33"/>
      <c r="WPN5" s="33"/>
      <c r="WPO5" s="33"/>
      <c r="WPP5" s="33"/>
      <c r="WPQ5" s="33"/>
      <c r="WPR5" s="33"/>
      <c r="WPS5" s="33"/>
      <c r="WPT5" s="33"/>
      <c r="WPU5" s="33"/>
      <c r="WPV5" s="33"/>
      <c r="WPW5" s="33"/>
      <c r="WPX5" s="33"/>
      <c r="WPY5" s="33"/>
      <c r="WPZ5" s="33"/>
      <c r="WQA5" s="33"/>
      <c r="WQB5" s="33"/>
      <c r="WQC5" s="33"/>
      <c r="WQD5" s="33"/>
      <c r="WQE5" s="33"/>
      <c r="WQF5" s="33"/>
      <c r="WQG5" s="33"/>
      <c r="WQH5" s="33"/>
      <c r="WQI5" s="33"/>
      <c r="WQJ5" s="33"/>
      <c r="WQK5" s="33"/>
      <c r="WQL5" s="33"/>
      <c r="WQM5" s="33"/>
      <c r="WQN5" s="33"/>
      <c r="WQO5" s="33"/>
      <c r="WQP5" s="33"/>
      <c r="WQQ5" s="33"/>
      <c r="WQR5" s="33"/>
      <c r="WQS5" s="33"/>
      <c r="WQT5" s="33"/>
      <c r="WQU5" s="33"/>
      <c r="WQV5" s="33"/>
      <c r="WQW5" s="33"/>
      <c r="WQX5" s="33"/>
      <c r="WQY5" s="33"/>
      <c r="WQZ5" s="33"/>
      <c r="WRA5" s="33"/>
      <c r="WRB5" s="33"/>
      <c r="WRC5" s="33"/>
      <c r="WRD5" s="33"/>
      <c r="WRE5" s="33"/>
      <c r="WRF5" s="33"/>
      <c r="WRG5" s="33"/>
      <c r="WRH5" s="33"/>
      <c r="WRI5" s="33"/>
      <c r="WRJ5" s="33"/>
      <c r="WRK5" s="33"/>
      <c r="WRL5" s="33"/>
      <c r="WRM5" s="33"/>
      <c r="WRN5" s="33"/>
      <c r="WRO5" s="33"/>
      <c r="WRP5" s="33"/>
      <c r="WRQ5" s="33"/>
      <c r="WRR5" s="33"/>
      <c r="WRS5" s="33"/>
      <c r="WRT5" s="33"/>
      <c r="WRU5" s="33"/>
      <c r="WRV5" s="33"/>
      <c r="WRW5" s="33"/>
      <c r="WRX5" s="33"/>
      <c r="WRY5" s="33"/>
      <c r="WRZ5" s="33"/>
      <c r="WSA5" s="33"/>
      <c r="WSB5" s="33"/>
      <c r="WSC5" s="33"/>
      <c r="WSD5" s="33"/>
      <c r="WSE5" s="33"/>
      <c r="WSF5" s="33"/>
      <c r="WSG5" s="33"/>
      <c r="WSH5" s="33"/>
      <c r="WSI5" s="33"/>
      <c r="WSJ5" s="33"/>
      <c r="WSK5" s="33"/>
      <c r="WSL5" s="33"/>
      <c r="WSM5" s="33"/>
      <c r="WSN5" s="33"/>
      <c r="WSO5" s="33"/>
      <c r="WSP5" s="33"/>
      <c r="WSQ5" s="33"/>
      <c r="WSR5" s="33"/>
      <c r="WSS5" s="33"/>
      <c r="WST5" s="33"/>
      <c r="WSU5" s="33"/>
      <c r="WSV5" s="33"/>
      <c r="WSW5" s="33"/>
      <c r="WSX5" s="33"/>
      <c r="WSY5" s="33"/>
      <c r="WSZ5" s="33"/>
      <c r="WTA5" s="33"/>
      <c r="WTB5" s="33"/>
      <c r="WTC5" s="33"/>
      <c r="WTD5" s="33"/>
      <c r="WTE5" s="33"/>
      <c r="WTF5" s="33"/>
      <c r="WTG5" s="33"/>
      <c r="WTH5" s="33"/>
      <c r="WTI5" s="33"/>
      <c r="WTJ5" s="33"/>
      <c r="WTK5" s="33"/>
      <c r="WTL5" s="33"/>
      <c r="WTM5" s="33"/>
      <c r="WTN5" s="33"/>
      <c r="WTO5" s="33"/>
      <c r="WTP5" s="33"/>
      <c r="WTQ5" s="33"/>
      <c r="WTR5" s="33"/>
      <c r="WTS5" s="33"/>
      <c r="WTT5" s="33"/>
      <c r="WTU5" s="33"/>
      <c r="WTV5" s="33"/>
      <c r="WTW5" s="33"/>
      <c r="WTX5" s="33"/>
      <c r="WTY5" s="33"/>
      <c r="WTZ5" s="33"/>
      <c r="WUA5" s="33"/>
      <c r="WUB5" s="33"/>
      <c r="WUC5" s="33"/>
      <c r="WUD5" s="33"/>
      <c r="WUE5" s="33"/>
      <c r="WUF5" s="33"/>
      <c r="WUG5" s="33"/>
      <c r="WUH5" s="33"/>
      <c r="WUI5" s="33"/>
      <c r="WUJ5" s="33"/>
      <c r="WUK5" s="33"/>
      <c r="WUL5" s="33"/>
      <c r="WUM5" s="33"/>
      <c r="WUN5" s="33"/>
      <c r="WUO5" s="33"/>
      <c r="WUP5" s="33"/>
      <c r="WUQ5" s="33"/>
      <c r="WUR5" s="33"/>
      <c r="WUS5" s="33"/>
      <c r="WUT5" s="33"/>
      <c r="WUU5" s="33"/>
      <c r="WUV5" s="33"/>
      <c r="WUW5" s="33"/>
      <c r="WUX5" s="33"/>
      <c r="WUY5" s="33"/>
      <c r="WUZ5" s="33"/>
      <c r="WVA5" s="33"/>
      <c r="WVB5" s="33"/>
      <c r="WVC5" s="33"/>
      <c r="WVD5" s="33"/>
      <c r="WVE5" s="33"/>
      <c r="WVF5" s="33"/>
      <c r="WVG5" s="33"/>
      <c r="WVH5" s="33"/>
      <c r="WVI5" s="33"/>
      <c r="WVJ5" s="33"/>
      <c r="WVK5" s="33"/>
      <c r="WVL5" s="33"/>
      <c r="WVM5" s="33"/>
      <c r="WVN5" s="33"/>
      <c r="WVO5" s="33"/>
      <c r="WVP5" s="33"/>
      <c r="WVQ5" s="33"/>
      <c r="WVR5" s="33"/>
      <c r="WVS5" s="33"/>
      <c r="WVT5" s="33"/>
      <c r="WVU5" s="33"/>
      <c r="WVV5" s="33"/>
      <c r="WVW5" s="33"/>
      <c r="WVX5" s="33"/>
      <c r="WVY5" s="33"/>
      <c r="WVZ5" s="33"/>
      <c r="WWA5" s="33"/>
      <c r="WWB5" s="33"/>
      <c r="WWC5" s="33"/>
      <c r="WWD5" s="33"/>
      <c r="WWE5" s="33"/>
      <c r="WWF5" s="33"/>
      <c r="WWG5" s="33"/>
      <c r="WWH5" s="33"/>
      <c r="WWI5" s="33"/>
      <c r="WWJ5" s="33"/>
      <c r="WWK5" s="33"/>
      <c r="WWL5" s="33"/>
      <c r="WWM5" s="33"/>
      <c r="WWN5" s="33"/>
      <c r="WWO5" s="33"/>
      <c r="WWP5" s="33"/>
      <c r="WWQ5" s="33"/>
      <c r="WWR5" s="33"/>
      <c r="WWS5" s="33"/>
      <c r="WWT5" s="33"/>
      <c r="WWU5" s="33"/>
      <c r="WWV5" s="33"/>
      <c r="WWW5" s="33"/>
      <c r="WWX5" s="33"/>
      <c r="WWY5" s="33"/>
      <c r="WWZ5" s="33"/>
      <c r="WXA5" s="33"/>
      <c r="WXB5" s="33"/>
      <c r="WXC5" s="33"/>
      <c r="WXD5" s="33"/>
      <c r="WXE5" s="33"/>
      <c r="WXF5" s="33"/>
      <c r="WXG5" s="33"/>
      <c r="WXH5" s="33"/>
      <c r="WXI5" s="33"/>
      <c r="WXJ5" s="33"/>
      <c r="WXK5" s="33"/>
      <c r="WXL5" s="33"/>
      <c r="WXM5" s="33"/>
      <c r="WXN5" s="33"/>
      <c r="WXO5" s="33"/>
      <c r="WXP5" s="33"/>
      <c r="WXQ5" s="33"/>
      <c r="WXR5" s="33"/>
      <c r="WXS5" s="33"/>
      <c r="WXT5" s="33"/>
      <c r="WXU5" s="33"/>
      <c r="WXV5" s="33"/>
      <c r="WXW5" s="33"/>
      <c r="WXX5" s="33"/>
      <c r="WXY5" s="33"/>
      <c r="WXZ5" s="33"/>
      <c r="WYA5" s="33"/>
      <c r="WYB5" s="33"/>
      <c r="WYC5" s="33"/>
      <c r="WYD5" s="33"/>
      <c r="WYE5" s="33"/>
      <c r="WYF5" s="33"/>
      <c r="WYG5" s="33"/>
      <c r="WYH5" s="33"/>
      <c r="WYI5" s="33"/>
      <c r="WYJ5" s="33"/>
      <c r="WYK5" s="33"/>
      <c r="WYL5" s="33"/>
      <c r="WYM5" s="33"/>
      <c r="WYN5" s="33"/>
      <c r="WYO5" s="33"/>
      <c r="WYP5" s="33"/>
      <c r="WYQ5" s="33"/>
      <c r="WYR5" s="33"/>
      <c r="WYS5" s="33"/>
      <c r="WYT5" s="33"/>
      <c r="WYU5" s="33"/>
      <c r="WYV5" s="33"/>
      <c r="WYW5" s="33"/>
      <c r="WYX5" s="33"/>
      <c r="WYY5" s="33"/>
      <c r="WYZ5" s="33"/>
      <c r="WZA5" s="33"/>
      <c r="WZB5" s="33"/>
      <c r="WZC5" s="33"/>
      <c r="WZD5" s="33"/>
      <c r="WZE5" s="33"/>
      <c r="WZF5" s="33"/>
      <c r="WZG5" s="33"/>
      <c r="WZH5" s="33"/>
      <c r="WZI5" s="33"/>
      <c r="WZJ5" s="33"/>
      <c r="WZK5" s="33"/>
      <c r="WZL5" s="33"/>
      <c r="WZM5" s="33"/>
      <c r="WZN5" s="33"/>
      <c r="WZO5" s="33"/>
      <c r="WZP5" s="33"/>
      <c r="WZQ5" s="33"/>
      <c r="WZR5" s="33"/>
      <c r="WZS5" s="33"/>
      <c r="WZT5" s="33"/>
      <c r="WZU5" s="33"/>
      <c r="WZV5" s="33"/>
      <c r="WZW5" s="33"/>
      <c r="WZX5" s="33"/>
      <c r="WZY5" s="33"/>
      <c r="WZZ5" s="33"/>
      <c r="XAA5" s="33"/>
      <c r="XAB5" s="33"/>
      <c r="XAC5" s="33"/>
      <c r="XAD5" s="33"/>
      <c r="XAE5" s="33"/>
      <c r="XAF5" s="33"/>
      <c r="XAG5" s="33"/>
      <c r="XAH5" s="33"/>
      <c r="XAI5" s="33"/>
      <c r="XAJ5" s="33"/>
      <c r="XAK5" s="33"/>
      <c r="XAL5" s="33"/>
      <c r="XAM5" s="33"/>
      <c r="XAN5" s="33"/>
      <c r="XAO5" s="33"/>
      <c r="XAP5" s="33"/>
      <c r="XAQ5" s="33"/>
      <c r="XAR5" s="33"/>
      <c r="XAS5" s="33"/>
      <c r="XAT5" s="33"/>
      <c r="XAU5" s="33"/>
      <c r="XAV5" s="33"/>
      <c r="XAW5" s="33"/>
      <c r="XAX5" s="33"/>
      <c r="XAY5" s="33"/>
      <c r="XAZ5" s="33"/>
      <c r="XBA5" s="33"/>
      <c r="XBB5" s="33"/>
      <c r="XBC5" s="33"/>
      <c r="XBD5" s="33"/>
      <c r="XBE5" s="33"/>
      <c r="XBF5" s="33"/>
      <c r="XBG5" s="33"/>
      <c r="XBH5" s="33"/>
      <c r="XBI5" s="33"/>
      <c r="XBJ5" s="33"/>
      <c r="XBK5" s="33"/>
      <c r="XBL5" s="33"/>
      <c r="XBM5" s="33"/>
      <c r="XBN5" s="33"/>
      <c r="XBO5" s="33"/>
      <c r="XBP5" s="33"/>
      <c r="XBQ5" s="33"/>
      <c r="XBR5" s="33"/>
      <c r="XBS5" s="33"/>
      <c r="XBT5" s="33"/>
      <c r="XBU5" s="33"/>
      <c r="XBV5" s="33"/>
      <c r="XBW5" s="33"/>
      <c r="XBX5" s="33"/>
      <c r="XBY5" s="33"/>
      <c r="XBZ5" s="33"/>
      <c r="XCA5" s="33"/>
      <c r="XCB5" s="33"/>
      <c r="XCC5" s="33"/>
      <c r="XCD5" s="33"/>
      <c r="XCE5" s="33"/>
      <c r="XCF5" s="33"/>
      <c r="XCG5" s="33"/>
      <c r="XCH5" s="33"/>
      <c r="XCI5" s="33"/>
      <c r="XCJ5" s="33"/>
      <c r="XCK5" s="33"/>
      <c r="XCL5" s="33"/>
      <c r="XCM5" s="33"/>
      <c r="XCN5" s="33"/>
      <c r="XCO5" s="33"/>
      <c r="XCP5" s="33"/>
      <c r="XCQ5" s="33"/>
      <c r="XCR5" s="33"/>
      <c r="XCS5" s="33"/>
      <c r="XCT5" s="33"/>
      <c r="XCU5" s="33"/>
      <c r="XCV5" s="33"/>
      <c r="XCW5" s="33"/>
      <c r="XCX5" s="33"/>
      <c r="XCY5" s="33"/>
      <c r="XCZ5" s="33"/>
      <c r="XDA5" s="33"/>
      <c r="XDB5" s="33"/>
      <c r="XDC5" s="33"/>
      <c r="XDD5" s="33"/>
      <c r="XDE5" s="33"/>
      <c r="XDF5" s="33"/>
      <c r="XDG5" s="33"/>
      <c r="XDH5" s="33"/>
      <c r="XDI5" s="33"/>
      <c r="XDJ5" s="33"/>
      <c r="XDK5" s="33"/>
      <c r="XDL5" s="33"/>
      <c r="XDM5" s="33"/>
      <c r="XDN5" s="33"/>
      <c r="XDO5" s="33"/>
      <c r="XDP5" s="33"/>
      <c r="XDQ5" s="33"/>
      <c r="XDR5" s="33"/>
      <c r="XDS5" s="33"/>
      <c r="XDT5" s="33"/>
      <c r="XDU5" s="33"/>
      <c r="XDV5" s="33"/>
      <c r="XDW5" s="33"/>
      <c r="XDX5" s="33"/>
      <c r="XDY5" s="33"/>
      <c r="XDZ5" s="33"/>
      <c r="XEA5" s="33"/>
      <c r="XEB5" s="33"/>
      <c r="XEC5" s="33"/>
      <c r="XED5" s="33"/>
      <c r="XEE5" s="33"/>
      <c r="XEF5" s="33"/>
      <c r="XEG5" s="33"/>
      <c r="XEH5" s="33"/>
      <c r="XEI5" s="33"/>
      <c r="XEJ5" s="33"/>
      <c r="XEK5" s="33"/>
      <c r="XEL5" s="33"/>
      <c r="XEM5" s="33"/>
      <c r="XEN5" s="33"/>
      <c r="XEO5" s="33"/>
      <c r="XEP5" s="33"/>
      <c r="XEQ5" s="33"/>
      <c r="XER5" s="33"/>
      <c r="XES5" s="33"/>
      <c r="XET5" s="33"/>
      <c r="XEU5" s="33"/>
      <c r="XEV5" s="33"/>
      <c r="XEW5" s="33"/>
      <c r="XEX5" s="33"/>
      <c r="XEY5" s="33"/>
      <c r="XEZ5" s="33"/>
      <c r="XFA5" s="33"/>
      <c r="XFB5" s="33"/>
      <c r="XFC5" s="33"/>
      <c r="XFD5" s="33"/>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105"/>
  <sheetViews>
    <sheetView workbookViewId="0">
      <selection activeCell="G1" sqref="G1"/>
    </sheetView>
  </sheetViews>
  <sheetFormatPr baseColWidth="10" defaultRowHeight="15" x14ac:dyDescent="0.25"/>
  <cols>
    <col min="1" max="1" width="11.42578125" style="18"/>
    <col min="2" max="2" width="8.28515625" style="18" bestFit="1" customWidth="1"/>
    <col min="3" max="4" width="12" style="18" bestFit="1" customWidth="1"/>
    <col min="5" max="5" width="12.85546875" style="18" bestFit="1" customWidth="1"/>
    <col min="6" max="6" width="14.7109375" style="18" bestFit="1" customWidth="1"/>
    <col min="7" max="7" width="14.140625" style="18" bestFit="1" customWidth="1"/>
    <col min="8" max="8" width="18.28515625" style="18" bestFit="1" customWidth="1"/>
    <col min="9" max="16384" width="11.42578125" style="18"/>
  </cols>
  <sheetData>
    <row r="1" spans="1:18" ht="120" x14ac:dyDescent="0.25">
      <c r="A1" s="16" t="s">
        <v>0</v>
      </c>
      <c r="B1" s="17" t="s">
        <v>47</v>
      </c>
      <c r="C1" s="18" t="s">
        <v>56</v>
      </c>
      <c r="D1" s="18" t="s">
        <v>57</v>
      </c>
      <c r="E1" s="18" t="s">
        <v>12</v>
      </c>
      <c r="F1" s="18" t="s">
        <v>13</v>
      </c>
      <c r="G1" s="18" t="s">
        <v>14</v>
      </c>
      <c r="H1" s="18" t="s">
        <v>15</v>
      </c>
      <c r="I1" s="19" t="s">
        <v>44</v>
      </c>
      <c r="J1" s="20" t="s">
        <v>45</v>
      </c>
      <c r="K1" s="18" t="s">
        <v>46</v>
      </c>
      <c r="L1" s="18" t="s">
        <v>51</v>
      </c>
      <c r="M1" s="18" t="s">
        <v>58</v>
      </c>
      <c r="N1" s="18" t="s">
        <v>59</v>
      </c>
      <c r="O1" s="18" t="s">
        <v>52</v>
      </c>
      <c r="P1" s="18" t="s">
        <v>53</v>
      </c>
      <c r="Q1" s="18" t="s">
        <v>54</v>
      </c>
      <c r="R1" s="18" t="s">
        <v>55</v>
      </c>
    </row>
    <row r="2" spans="1:18" x14ac:dyDescent="0.25">
      <c r="A2" s="21">
        <v>34759</v>
      </c>
      <c r="B2" s="22">
        <v>-17120.702304367627</v>
      </c>
      <c r="C2" s="18">
        <v>2692.4812598066587</v>
      </c>
      <c r="D2" s="18">
        <v>3685.5595294811096</v>
      </c>
      <c r="E2" s="18">
        <v>-24.160390293530757</v>
      </c>
      <c r="F2" s="18">
        <v>-462.38499910922502</v>
      </c>
      <c r="G2" s="18">
        <v>125.12268283349145</v>
      </c>
      <c r="I2" s="18">
        <v>78.937616108938045</v>
      </c>
      <c r="J2" s="18">
        <v>54.941672673578978</v>
      </c>
      <c r="K2" s="18">
        <v>48.258022376757857</v>
      </c>
      <c r="L2" s="18">
        <v>68.700207289426316</v>
      </c>
      <c r="M2" s="18">
        <v>143.95426236189007</v>
      </c>
      <c r="N2" s="18">
        <v>407.01856766031131</v>
      </c>
      <c r="O2" s="18">
        <v>2705.8751999999995</v>
      </c>
      <c r="P2" s="18">
        <v>-634.15400999999929</v>
      </c>
      <c r="Q2">
        <v>4640.8</v>
      </c>
      <c r="R2">
        <v>194.59999999999945</v>
      </c>
    </row>
    <row r="3" spans="1:18" x14ac:dyDescent="0.25">
      <c r="A3" s="21">
        <v>34851</v>
      </c>
      <c r="B3" s="22">
        <v>-17709.888795349518</v>
      </c>
      <c r="C3" s="18">
        <v>3053.66325697608</v>
      </c>
      <c r="D3" s="18">
        <v>3902.648787348422</v>
      </c>
      <c r="E3" s="18">
        <v>-34.885287670790021</v>
      </c>
      <c r="F3" s="18">
        <v>-173.47693149761747</v>
      </c>
      <c r="G3" s="18">
        <v>135.30047152661297</v>
      </c>
      <c r="I3" s="18">
        <v>82.018798504383</v>
      </c>
      <c r="J3" s="18">
        <v>55.581190590805804</v>
      </c>
      <c r="K3" s="18">
        <v>49.648020596663265</v>
      </c>
      <c r="L3" s="18">
        <v>69.055991498237049</v>
      </c>
      <c r="M3" s="18">
        <v>146.5426942155849</v>
      </c>
      <c r="N3" s="18">
        <v>403.60194225107421</v>
      </c>
      <c r="O3" s="18">
        <v>2988.6751999999992</v>
      </c>
      <c r="P3" s="18">
        <v>-486.07519999999886</v>
      </c>
      <c r="Q3">
        <v>5556.6</v>
      </c>
      <c r="R3">
        <v>336.09999999999945</v>
      </c>
    </row>
    <row r="4" spans="1:18" x14ac:dyDescent="0.25">
      <c r="A4" s="21">
        <v>34943</v>
      </c>
      <c r="B4" s="22">
        <v>-18511.145083388044</v>
      </c>
      <c r="C4" s="18">
        <v>2886.1950126809143</v>
      </c>
      <c r="D4" s="18">
        <v>3997.7007231706853</v>
      </c>
      <c r="E4" s="18">
        <v>-393.32091596727378</v>
      </c>
      <c r="F4" s="18">
        <v>-65.316424393458476</v>
      </c>
      <c r="G4" s="18">
        <v>120.79128602271035</v>
      </c>
      <c r="I4" s="18">
        <v>78.426244565587851</v>
      </c>
      <c r="J4" s="18">
        <v>55.905439144781965</v>
      </c>
      <c r="K4" s="18">
        <v>46.831154523680887</v>
      </c>
      <c r="L4" s="18">
        <v>66.68517520336141</v>
      </c>
      <c r="M4" s="18">
        <v>137.37154812169899</v>
      </c>
      <c r="N4" s="18">
        <v>403.89080819580977</v>
      </c>
      <c r="O4" s="18">
        <v>3316.6751999999992</v>
      </c>
      <c r="P4" s="18">
        <v>-734.37620000000015</v>
      </c>
      <c r="Q4">
        <v>6187.6</v>
      </c>
      <c r="R4">
        <v>83.699999999998909</v>
      </c>
    </row>
    <row r="5" spans="1:18" x14ac:dyDescent="0.25">
      <c r="A5" s="21">
        <v>35034</v>
      </c>
      <c r="B5" s="22">
        <v>-19239.119351928472</v>
      </c>
      <c r="C5" s="18">
        <v>3223.174864880948</v>
      </c>
      <c r="D5" s="18">
        <v>4193.2858326762225</v>
      </c>
      <c r="E5" s="18">
        <v>-259.80128331574099</v>
      </c>
      <c r="F5" s="18">
        <v>-176.19302976969922</v>
      </c>
      <c r="G5" s="18">
        <v>127.4652681683568</v>
      </c>
      <c r="I5" s="18">
        <v>85.293743652327052</v>
      </c>
      <c r="J5" s="18">
        <v>56.442195212594804</v>
      </c>
      <c r="K5" s="18">
        <v>45.883815471501066</v>
      </c>
      <c r="L5" s="18">
        <v>64.058055628913266</v>
      </c>
      <c r="M5" s="18">
        <v>143.11972079121256</v>
      </c>
      <c r="N5" s="18">
        <v>392.98536798528346</v>
      </c>
      <c r="O5" s="18">
        <v>3204.8751999999995</v>
      </c>
      <c r="P5" s="18">
        <v>-761.5751999999984</v>
      </c>
      <c r="Q5">
        <v>7338.5</v>
      </c>
      <c r="R5">
        <v>-877.30000000000018</v>
      </c>
    </row>
    <row r="6" spans="1:18" x14ac:dyDescent="0.25">
      <c r="A6" s="21">
        <v>35125</v>
      </c>
      <c r="B6" s="22">
        <v>-19739.994846174865</v>
      </c>
      <c r="C6" s="18">
        <v>2891.2756319925979</v>
      </c>
      <c r="D6" s="18">
        <v>3768.6890588500705</v>
      </c>
      <c r="E6" s="18">
        <v>-536.82251907909972</v>
      </c>
      <c r="F6" s="18">
        <v>-674.39869499999998</v>
      </c>
      <c r="G6" s="18">
        <v>44.090113839261249</v>
      </c>
      <c r="I6" s="18">
        <v>79.638489602345288</v>
      </c>
      <c r="J6" s="18">
        <v>57.191458794244333</v>
      </c>
      <c r="K6" s="18">
        <v>45.665782018928475</v>
      </c>
      <c r="L6" s="18">
        <v>63.974735672412599</v>
      </c>
      <c r="M6" s="18">
        <v>152.04062605380241</v>
      </c>
      <c r="N6" s="18">
        <v>399.82397171882548</v>
      </c>
      <c r="O6" s="18">
        <v>4086.6370532706073</v>
      </c>
      <c r="P6" s="18">
        <v>-1308.4337922706077</v>
      </c>
      <c r="Q6">
        <v>7113.7</v>
      </c>
      <c r="R6">
        <v>-363.80000000000018</v>
      </c>
    </row>
    <row r="7" spans="1:18" x14ac:dyDescent="0.25">
      <c r="A7" s="21">
        <v>35217</v>
      </c>
      <c r="B7" s="22">
        <v>-20503.619545424437</v>
      </c>
      <c r="C7" s="18">
        <v>3279.1248336636818</v>
      </c>
      <c r="D7" s="18">
        <v>3990.6748670764837</v>
      </c>
      <c r="E7" s="18">
        <v>-474.99532267236208</v>
      </c>
      <c r="F7" s="18">
        <v>-832.20933385830403</v>
      </c>
      <c r="G7" s="18">
        <v>51.796513839261252</v>
      </c>
      <c r="I7" s="18">
        <v>82.679346505614376</v>
      </c>
      <c r="J7" s="18">
        <v>57.555614862556027</v>
      </c>
      <c r="K7" s="18">
        <v>47.412122060921014</v>
      </c>
      <c r="L7" s="18">
        <v>65.708919609176476</v>
      </c>
      <c r="M7" s="18">
        <v>160.34546897185885</v>
      </c>
      <c r="N7" s="18">
        <v>399.66707126484425</v>
      </c>
      <c r="O7" s="18">
        <v>3894.2436112302971</v>
      </c>
      <c r="P7" s="18">
        <v>-776.0527594302971</v>
      </c>
      <c r="Q7">
        <v>7742.2</v>
      </c>
      <c r="R7">
        <v>-535.39999999999964</v>
      </c>
    </row>
    <row r="8" spans="1:18" x14ac:dyDescent="0.25">
      <c r="A8" s="21">
        <v>35309</v>
      </c>
      <c r="B8" s="22">
        <v>-21427.678017047867</v>
      </c>
      <c r="C8" s="18">
        <v>3099.2918814009181</v>
      </c>
      <c r="D8" s="18">
        <v>4087.8707440363969</v>
      </c>
      <c r="E8" s="18">
        <v>-750.97436609360716</v>
      </c>
      <c r="F8" s="18">
        <v>-282.48965466154522</v>
      </c>
      <c r="G8" s="18">
        <v>93.826499999999982</v>
      </c>
      <c r="I8" s="18">
        <v>75.543423599003461</v>
      </c>
      <c r="J8" s="18">
        <v>58.281931623462626</v>
      </c>
      <c r="K8" s="18">
        <v>47.698190089784795</v>
      </c>
      <c r="L8" s="18">
        <v>65.156771478213656</v>
      </c>
      <c r="M8" s="18">
        <v>163.63099158600033</v>
      </c>
      <c r="N8" s="18">
        <v>392.89425586983111</v>
      </c>
      <c r="O8" s="18">
        <v>4413.5943129562975</v>
      </c>
      <c r="P8" s="18">
        <v>-1419.2259987562966</v>
      </c>
      <c r="Q8">
        <v>8795.2000000000007</v>
      </c>
      <c r="R8">
        <v>-510.89999999999964</v>
      </c>
    </row>
    <row r="9" spans="1:18" x14ac:dyDescent="0.25">
      <c r="A9" s="21">
        <v>35400</v>
      </c>
      <c r="B9" s="22">
        <v>-22197.578945064426</v>
      </c>
      <c r="C9" s="18">
        <v>3461.1520175076366</v>
      </c>
      <c r="D9" s="18">
        <v>4287.8673677162988</v>
      </c>
      <c r="E9" s="18">
        <v>-1020.9571050716235</v>
      </c>
      <c r="F9" s="18">
        <v>-188.40870099853603</v>
      </c>
      <c r="G9" s="18">
        <v>98.519100000000009</v>
      </c>
      <c r="H9" s="18">
        <v>181.14713617270837</v>
      </c>
      <c r="I9" s="18">
        <v>77.692645516367236</v>
      </c>
      <c r="J9" s="18">
        <v>58.661053009650132</v>
      </c>
      <c r="K9" s="18">
        <v>48.079648296052405</v>
      </c>
      <c r="L9" s="18">
        <v>64.57605751588116</v>
      </c>
      <c r="M9" s="18">
        <v>177.73347191617813</v>
      </c>
      <c r="N9" s="18">
        <v>393.25974856511289</v>
      </c>
      <c r="O9" s="18">
        <v>4368.6786043667944</v>
      </c>
      <c r="P9" s="18">
        <v>-1308.4682301667954</v>
      </c>
      <c r="Q9">
        <v>9246.9</v>
      </c>
      <c r="R9">
        <v>-297.79999999999927</v>
      </c>
    </row>
    <row r="10" spans="1:18" x14ac:dyDescent="0.25">
      <c r="A10" s="21">
        <v>35490</v>
      </c>
      <c r="B10" s="22">
        <v>-23086.654551713153</v>
      </c>
      <c r="C10" s="18">
        <v>2935.0927028946103</v>
      </c>
      <c r="D10" s="18">
        <v>3751.7477045643691</v>
      </c>
      <c r="E10" s="18">
        <v>-1067.175582242143</v>
      </c>
      <c r="F10" s="18">
        <v>-1000.9555332678534</v>
      </c>
      <c r="G10" s="18">
        <v>102.1056127203978</v>
      </c>
      <c r="H10" s="18">
        <v>172.88612305532442</v>
      </c>
      <c r="I10" s="18">
        <v>77.988634196888441</v>
      </c>
      <c r="J10" s="18">
        <v>59.405328152007719</v>
      </c>
      <c r="K10" s="18">
        <v>47.368040229543574</v>
      </c>
      <c r="L10" s="18">
        <v>65.883656543668948</v>
      </c>
      <c r="M10" s="18">
        <v>159.42011621633935</v>
      </c>
      <c r="N10" s="18">
        <v>386.89197959667638</v>
      </c>
      <c r="O10" s="18">
        <v>4844.2919320704241</v>
      </c>
      <c r="P10" s="18">
        <v>-1808.0512413654687</v>
      </c>
      <c r="Q10">
        <v>8800.2999999999993</v>
      </c>
      <c r="R10">
        <v>-301.39999999999964</v>
      </c>
    </row>
    <row r="11" spans="1:18" x14ac:dyDescent="0.25">
      <c r="A11" s="21">
        <v>35582</v>
      </c>
      <c r="B11" s="22">
        <v>-24206.392463838652</v>
      </c>
      <c r="C11" s="18">
        <v>3602.5163037790303</v>
      </c>
      <c r="D11" s="18">
        <v>4514.1394359246306</v>
      </c>
      <c r="E11" s="18">
        <v>-1149.8087422065284</v>
      </c>
      <c r="F11" s="18">
        <v>35.645778941566434</v>
      </c>
      <c r="G11" s="18">
        <v>106.1056127203978</v>
      </c>
      <c r="H11" s="18">
        <v>192.17026536906278</v>
      </c>
      <c r="I11" s="18">
        <v>83.728660174799813</v>
      </c>
      <c r="J11" s="18">
        <v>60.142619479356583</v>
      </c>
      <c r="K11" s="18">
        <v>51.275372698771456</v>
      </c>
      <c r="L11" s="18">
        <v>67.245034411154791</v>
      </c>
      <c r="M11" s="18">
        <v>142.3965918728353</v>
      </c>
      <c r="N11" s="18">
        <v>379.33824866042096</v>
      </c>
      <c r="O11" s="18">
        <v>4857.8196934879652</v>
      </c>
      <c r="P11" s="18">
        <v>-1164.3526496117793</v>
      </c>
      <c r="Q11">
        <v>9577.5</v>
      </c>
      <c r="R11">
        <v>-815.20000000000073</v>
      </c>
    </row>
    <row r="12" spans="1:18" x14ac:dyDescent="0.25">
      <c r="A12" s="21">
        <v>35674</v>
      </c>
      <c r="B12" s="22">
        <v>-25230.74891558892</v>
      </c>
      <c r="C12" s="18">
        <v>3541.7512921921539</v>
      </c>
      <c r="D12" s="18">
        <v>4709.3775935534186</v>
      </c>
      <c r="E12" s="18">
        <v>-1379.6558589786825</v>
      </c>
      <c r="F12" s="18">
        <v>-8.4790807966031245</v>
      </c>
      <c r="G12" s="18">
        <v>45</v>
      </c>
      <c r="H12" s="18">
        <v>191.46715277720878</v>
      </c>
      <c r="I12" s="18">
        <v>77.168088510408722</v>
      </c>
      <c r="J12" s="18">
        <v>61.162256470629316</v>
      </c>
      <c r="K12" s="18">
        <v>50.445343348341623</v>
      </c>
      <c r="L12" s="18">
        <v>67.800109677700917</v>
      </c>
      <c r="M12" s="18">
        <v>145.16626352416026</v>
      </c>
      <c r="N12" s="18">
        <v>375.57947620770119</v>
      </c>
      <c r="O12" s="18">
        <v>5445.3426309816732</v>
      </c>
      <c r="P12" s="18">
        <v>-1141.4597903829308</v>
      </c>
      <c r="Q12">
        <v>11713</v>
      </c>
      <c r="R12">
        <v>-708.29999999999927</v>
      </c>
    </row>
    <row r="13" spans="1:18" x14ac:dyDescent="0.25">
      <c r="A13" s="21">
        <v>35765</v>
      </c>
      <c r="B13" s="22">
        <v>-26535.510565493329</v>
      </c>
      <c r="C13" s="18">
        <v>3610.1820951925906</v>
      </c>
      <c r="D13" s="18">
        <v>4982.7584853897606</v>
      </c>
      <c r="E13" s="18">
        <v>-1156.1601573803378</v>
      </c>
      <c r="F13" s="18">
        <v>-430.09845091252396</v>
      </c>
      <c r="G13" s="18">
        <v>48</v>
      </c>
      <c r="H13" s="18">
        <v>180.79078272000837</v>
      </c>
      <c r="I13" s="18">
        <v>86.669793677761319</v>
      </c>
      <c r="J13" s="18">
        <v>61.988342017374734</v>
      </c>
      <c r="K13" s="18">
        <v>51.025520880559782</v>
      </c>
      <c r="L13" s="18">
        <v>70.258607390681732</v>
      </c>
      <c r="M13" s="18">
        <v>144.13504669417054</v>
      </c>
      <c r="N13" s="18">
        <v>364.27822922701489</v>
      </c>
      <c r="O13" s="18">
        <v>5378.1577434599367</v>
      </c>
      <c r="P13" s="18">
        <v>-1274.2229886398227</v>
      </c>
      <c r="Q13">
        <v>11444.2</v>
      </c>
      <c r="R13">
        <v>-1599.5</v>
      </c>
    </row>
    <row r="14" spans="1:18" x14ac:dyDescent="0.25">
      <c r="A14" s="21">
        <v>35855</v>
      </c>
      <c r="B14" s="22">
        <v>-27736.680292910107</v>
      </c>
      <c r="C14" s="18">
        <v>3045.0781575376641</v>
      </c>
      <c r="D14" s="18">
        <v>4485.618190747984</v>
      </c>
      <c r="E14" s="18">
        <v>-470.6609003393072</v>
      </c>
      <c r="F14" s="18">
        <v>-212.78343397206532</v>
      </c>
      <c r="G14" s="18">
        <v>153.62487172470298</v>
      </c>
      <c r="H14" s="18">
        <v>175.76956888666149</v>
      </c>
      <c r="I14" s="18">
        <v>83.737142390915778</v>
      </c>
      <c r="J14" s="18">
        <v>62.452266871525239</v>
      </c>
      <c r="K14" s="18">
        <v>48.470032503527797</v>
      </c>
      <c r="L14" s="18">
        <v>66.732541990187627</v>
      </c>
      <c r="M14" s="18">
        <v>117.48253871467134</v>
      </c>
      <c r="N14" s="18">
        <v>359.59783744446895</v>
      </c>
      <c r="O14" s="18">
        <v>6059.1681553008639</v>
      </c>
      <c r="P14" s="18">
        <v>-2265.9733173552513</v>
      </c>
      <c r="Q14">
        <v>10997.676671000001</v>
      </c>
      <c r="R14">
        <v>-767.1025609999997</v>
      </c>
    </row>
    <row r="15" spans="1:18" x14ac:dyDescent="0.25">
      <c r="A15" s="21">
        <v>35947</v>
      </c>
      <c r="B15" s="22">
        <v>-31929.317623788302</v>
      </c>
      <c r="C15" s="18">
        <v>3365.7975022674923</v>
      </c>
      <c r="D15" s="18">
        <v>4506.7078034015967</v>
      </c>
      <c r="E15" s="18">
        <v>-361.36058832062997</v>
      </c>
      <c r="F15" s="18">
        <v>-518.87816645640055</v>
      </c>
      <c r="G15" s="18">
        <v>152.62487172470298</v>
      </c>
      <c r="H15" s="18">
        <v>172.01624571822109</v>
      </c>
      <c r="I15" s="18">
        <v>86.108174919569848</v>
      </c>
      <c r="J15" s="18">
        <v>62.719647217573268</v>
      </c>
      <c r="K15" s="18">
        <v>47.43095323590051</v>
      </c>
      <c r="L15" s="18">
        <v>63.719013181773924</v>
      </c>
      <c r="M15" s="18">
        <v>110.73835493809523</v>
      </c>
      <c r="N15" s="18">
        <v>353.19715309171875</v>
      </c>
      <c r="O15" s="18">
        <v>6338.32604162606</v>
      </c>
      <c r="P15" s="18">
        <v>-2109.6984884923631</v>
      </c>
      <c r="Q15">
        <v>11299.71111</v>
      </c>
      <c r="R15">
        <v>-961.50111000000106</v>
      </c>
    </row>
    <row r="16" spans="1:18" x14ac:dyDescent="0.25">
      <c r="A16" s="21">
        <v>36039</v>
      </c>
      <c r="B16" s="22">
        <v>-33451.453769174514</v>
      </c>
      <c r="C16" s="18">
        <v>3203.8325743373052</v>
      </c>
      <c r="D16" s="18">
        <v>4331.7730221549054</v>
      </c>
      <c r="E16" s="18">
        <v>-628.62762336682329</v>
      </c>
      <c r="F16" s="18">
        <v>-444.42050194323087</v>
      </c>
      <c r="G16" s="18">
        <v>34.4</v>
      </c>
      <c r="H16" s="18">
        <v>178.68402345069308</v>
      </c>
      <c r="I16" s="18">
        <v>75.222448741924197</v>
      </c>
      <c r="J16" s="18">
        <v>63.768217156739247</v>
      </c>
      <c r="K16" s="18">
        <v>45.448579902603932</v>
      </c>
      <c r="L16" s="18">
        <v>60.782308847972388</v>
      </c>
      <c r="M16" s="18">
        <v>104.20913888610451</v>
      </c>
      <c r="N16" s="18">
        <v>347.1430981837924</v>
      </c>
      <c r="O16" s="18">
        <v>5872.0087304909885</v>
      </c>
      <c r="P16" s="18">
        <v>-1728.8254363629567</v>
      </c>
      <c r="Q16">
        <v>13227.411110999999</v>
      </c>
      <c r="R16">
        <v>-1843.3011209999986</v>
      </c>
    </row>
    <row r="17" spans="1:18" x14ac:dyDescent="0.25">
      <c r="A17" s="21">
        <v>36130</v>
      </c>
      <c r="B17" s="22">
        <v>-35424.43807609583</v>
      </c>
      <c r="C17" s="18">
        <v>3270.3219757851457</v>
      </c>
      <c r="D17" s="18">
        <v>3708.5537659675192</v>
      </c>
      <c r="E17" s="18">
        <v>-572.17891749575256</v>
      </c>
      <c r="F17" s="18">
        <v>34.157946899651364</v>
      </c>
      <c r="G17" s="18">
        <v>40.4</v>
      </c>
      <c r="H17" s="18">
        <v>161.59177962984356</v>
      </c>
      <c r="I17" s="18">
        <v>78.4703259645961</v>
      </c>
      <c r="J17" s="18">
        <v>64.53843218341494</v>
      </c>
      <c r="K17" s="18">
        <v>44.268689053067057</v>
      </c>
      <c r="L17" s="18">
        <v>61.265542578440993</v>
      </c>
      <c r="M17" s="18">
        <v>98.067494016741165</v>
      </c>
      <c r="N17" s="18">
        <v>338.31254722056116</v>
      </c>
      <c r="O17" s="18">
        <v>5912.6734205190896</v>
      </c>
      <c r="P17" s="18">
        <v>-1302.7644637014873</v>
      </c>
      <c r="Q17">
        <v>12527.501109999999</v>
      </c>
      <c r="R17">
        <v>-1584.6952099999999</v>
      </c>
    </row>
    <row r="18" spans="1:18" x14ac:dyDescent="0.25">
      <c r="A18" s="21">
        <v>36220</v>
      </c>
      <c r="B18" s="22">
        <v>-37135.796510566106</v>
      </c>
      <c r="C18" s="18">
        <v>2862.0765230657698</v>
      </c>
      <c r="D18" s="18">
        <v>3068.7651917152621</v>
      </c>
      <c r="E18" s="18">
        <v>-473.7917504448539</v>
      </c>
      <c r="F18" s="18">
        <v>-295.1005848972394</v>
      </c>
      <c r="G18" s="18">
        <v>-13.889001184798985</v>
      </c>
      <c r="H18" s="18">
        <v>183.44464655082561</v>
      </c>
      <c r="I18" s="18">
        <v>69.147556705251418</v>
      </c>
      <c r="J18" s="18">
        <v>65.996054144520073</v>
      </c>
      <c r="K18" s="18">
        <v>45.392626218159727</v>
      </c>
      <c r="L18" s="18">
        <v>60.545982665595567</v>
      </c>
      <c r="M18" s="18">
        <v>97.99079469519819</v>
      </c>
      <c r="N18" s="18">
        <v>333.52544766002217</v>
      </c>
      <c r="O18" s="18">
        <v>6803.6790260338494</v>
      </c>
      <c r="P18" s="18">
        <v>-2754.0934889853197</v>
      </c>
      <c r="Q18">
        <v>12068.883746521429</v>
      </c>
      <c r="R18">
        <v>540.50864382123245</v>
      </c>
    </row>
    <row r="19" spans="1:18" x14ac:dyDescent="0.25">
      <c r="A19" s="21">
        <v>36312</v>
      </c>
      <c r="B19" s="22">
        <v>-33448.985674050433</v>
      </c>
      <c r="C19" s="18">
        <v>3251.2731405036211</v>
      </c>
      <c r="D19" s="18">
        <v>3138.693379381587</v>
      </c>
      <c r="E19" s="18">
        <v>-508.26774087565525</v>
      </c>
      <c r="F19" s="18">
        <v>-573.95061351314052</v>
      </c>
      <c r="G19" s="18">
        <v>-14.968542991999328</v>
      </c>
      <c r="H19" s="18">
        <v>161.76335093107085</v>
      </c>
      <c r="I19" s="18">
        <v>70.544594895872294</v>
      </c>
      <c r="J19" s="18">
        <v>66.852070327017145</v>
      </c>
      <c r="K19" s="18">
        <v>52.257542629775571</v>
      </c>
      <c r="L19" s="18">
        <v>65.091847102653375</v>
      </c>
      <c r="M19" s="18">
        <v>126.41685954231153</v>
      </c>
      <c r="N19" s="18">
        <v>319.32465904858452</v>
      </c>
      <c r="O19" s="18">
        <v>7546.2839196953173</v>
      </c>
      <c r="P19" s="18">
        <v>-2751.4446020186742</v>
      </c>
      <c r="Q19">
        <v>13843.091257604581</v>
      </c>
      <c r="R19">
        <v>-1200.02465386583</v>
      </c>
    </row>
    <row r="20" spans="1:18" x14ac:dyDescent="0.25">
      <c r="A20" s="21">
        <v>36404</v>
      </c>
      <c r="B20" s="22">
        <v>-34708.047007956171</v>
      </c>
      <c r="C20" s="18">
        <v>3572.1293035741355</v>
      </c>
      <c r="D20" s="18">
        <v>3192.3205582352389</v>
      </c>
      <c r="E20" s="18">
        <v>-151.89948932922823</v>
      </c>
      <c r="F20" s="18">
        <v>176.00543111186926</v>
      </c>
      <c r="G20" s="18">
        <v>62.323540478471855</v>
      </c>
      <c r="H20" s="18">
        <v>174.37613938619228</v>
      </c>
      <c r="I20" s="18">
        <v>67.49149844314303</v>
      </c>
      <c r="J20" s="18">
        <v>66.873021772043302</v>
      </c>
      <c r="K20" s="18">
        <v>55.409233409118052</v>
      </c>
      <c r="L20" s="18">
        <v>69.449813230437357</v>
      </c>
      <c r="M20" s="18">
        <v>151.64507452252022</v>
      </c>
      <c r="N20" s="18">
        <v>323.77861467679236</v>
      </c>
      <c r="O20" s="18">
        <v>7099.6404111874745</v>
      </c>
      <c r="P20" s="18">
        <v>-1928.9718770059881</v>
      </c>
      <c r="Q20">
        <v>14293.453253807173</v>
      </c>
      <c r="R20">
        <v>-1777.8783579195799</v>
      </c>
    </row>
    <row r="21" spans="1:18" x14ac:dyDescent="0.25">
      <c r="A21" s="21">
        <v>36495</v>
      </c>
      <c r="B21" s="22">
        <v>-33480.751560578283</v>
      </c>
      <c r="C21" s="18">
        <v>3818.0474969611414</v>
      </c>
      <c r="D21" s="18">
        <v>3643.59801636475</v>
      </c>
      <c r="E21" s="18">
        <v>-258.41212255615631</v>
      </c>
      <c r="F21" s="18">
        <v>-154.94614648322914</v>
      </c>
      <c r="G21" s="18">
        <v>83.507831628541624</v>
      </c>
      <c r="H21" s="18">
        <v>154.82183779188546</v>
      </c>
      <c r="I21" s="18">
        <v>73.799934427234419</v>
      </c>
      <c r="J21" s="18">
        <v>68.469322345464377</v>
      </c>
      <c r="K21" s="18">
        <v>58.356612814448177</v>
      </c>
      <c r="L21" s="18">
        <v>71.097728527455061</v>
      </c>
      <c r="M21" s="18">
        <v>169.82728615446666</v>
      </c>
      <c r="N21" s="18">
        <v>322.0799909258086</v>
      </c>
      <c r="O21" s="18">
        <v>9060.3016630966813</v>
      </c>
      <c r="P21" s="18">
        <v>-4077.1471242417811</v>
      </c>
      <c r="Q21">
        <v>17315.571792531686</v>
      </c>
      <c r="R21">
        <v>-3745.6558251524202</v>
      </c>
    </row>
    <row r="22" spans="1:18" x14ac:dyDescent="0.25">
      <c r="A22" s="21">
        <v>36586</v>
      </c>
      <c r="B22" s="22">
        <v>-33667.090845729632</v>
      </c>
      <c r="C22" s="18">
        <v>3734.3545045000001</v>
      </c>
      <c r="D22" s="23">
        <v>3474.3282705000001</v>
      </c>
      <c r="E22" s="18">
        <v>-339.94791199999997</v>
      </c>
      <c r="F22" s="18">
        <v>-361.78065859999998</v>
      </c>
      <c r="G22" s="18">
        <v>203.03754595000001</v>
      </c>
      <c r="H22" s="18">
        <v>176.1087849154809</v>
      </c>
      <c r="I22" s="18">
        <v>71.616720726974592</v>
      </c>
      <c r="J22" s="18">
        <v>68.916286506022288</v>
      </c>
      <c r="K22" s="18">
        <v>62.598817095723064</v>
      </c>
      <c r="L22" s="18">
        <v>73.682582985632564</v>
      </c>
      <c r="M22" s="18">
        <v>188.69947669361852</v>
      </c>
      <c r="N22" s="18">
        <v>321.16056052139271</v>
      </c>
      <c r="O22" s="18">
        <v>6914.9740466309759</v>
      </c>
      <c r="P22" s="18">
        <v>-1044.3186952028263</v>
      </c>
      <c r="Q22">
        <v>14623.481971418305</v>
      </c>
      <c r="R22">
        <v>341.2683828046907</v>
      </c>
    </row>
    <row r="23" spans="1:18" x14ac:dyDescent="0.25">
      <c r="A23" s="21">
        <v>36678</v>
      </c>
      <c r="B23" s="22">
        <v>-29711.096569037785</v>
      </c>
      <c r="C23" s="18">
        <v>3842.8216391000001</v>
      </c>
      <c r="D23" s="18">
        <v>3574.6892536</v>
      </c>
      <c r="E23" s="18">
        <v>-455.42207930000001</v>
      </c>
      <c r="F23" s="18">
        <v>351.07499216000002</v>
      </c>
      <c r="G23" s="18">
        <v>195.88467116999999</v>
      </c>
      <c r="H23" s="18">
        <v>167.29867761941745</v>
      </c>
      <c r="I23" s="18">
        <v>75.20802898722809</v>
      </c>
      <c r="J23" s="18">
        <v>69.257495753591058</v>
      </c>
      <c r="K23" s="18">
        <v>61.525948108458898</v>
      </c>
      <c r="L23" s="18">
        <v>73.598726637502111</v>
      </c>
      <c r="M23" s="18">
        <v>182.41488451787961</v>
      </c>
      <c r="N23" s="18">
        <v>318.59219048495731</v>
      </c>
      <c r="O23" s="18">
        <v>7514.598633589344</v>
      </c>
      <c r="P23" s="18">
        <v>-1874.939566039774</v>
      </c>
      <c r="Q23">
        <v>15251.427721967615</v>
      </c>
      <c r="R23">
        <v>-685.50155644774918</v>
      </c>
    </row>
    <row r="24" spans="1:18" x14ac:dyDescent="0.25">
      <c r="A24" s="21">
        <v>36770</v>
      </c>
      <c r="B24" s="22">
        <v>-29391.153821237291</v>
      </c>
      <c r="C24" s="18">
        <v>4119.5886606000004</v>
      </c>
      <c r="D24" s="18">
        <v>3635.1345686</v>
      </c>
      <c r="E24" s="18">
        <v>-766.80517480000003</v>
      </c>
      <c r="F24" s="18">
        <v>390.23646387999997</v>
      </c>
      <c r="G24" s="18">
        <v>136.96863533000001</v>
      </c>
      <c r="H24" s="18">
        <v>182.59772920078819</v>
      </c>
      <c r="I24" s="18">
        <v>75.144219190901723</v>
      </c>
      <c r="J24" s="18">
        <v>69.241532747856837</v>
      </c>
      <c r="K24" s="18">
        <v>62.575209234766362</v>
      </c>
      <c r="L24" s="18">
        <v>75.230972692379638</v>
      </c>
      <c r="M24" s="18">
        <v>191.63760123406323</v>
      </c>
      <c r="N24" s="18">
        <v>314.51391732789318</v>
      </c>
      <c r="O24" s="18">
        <v>7497.3481250504901</v>
      </c>
      <c r="P24" s="18">
        <v>-1189.8416365963185</v>
      </c>
      <c r="Q24">
        <v>15551.161473062686</v>
      </c>
      <c r="R24">
        <v>-981.4423333377249</v>
      </c>
    </row>
    <row r="25" spans="1:18" x14ac:dyDescent="0.25">
      <c r="A25" s="21">
        <v>36861</v>
      </c>
      <c r="B25" s="22">
        <v>-28407.3024622958</v>
      </c>
      <c r="C25" s="18">
        <v>4108.3451795000001</v>
      </c>
      <c r="D25" s="18">
        <v>3805.1521667000002</v>
      </c>
      <c r="E25" s="18">
        <v>-548.93822939999995</v>
      </c>
      <c r="F25" s="18">
        <v>-554.19768669999996</v>
      </c>
      <c r="G25" s="18">
        <v>119.38855196999999</v>
      </c>
      <c r="H25" s="18">
        <v>168.6001168354646</v>
      </c>
      <c r="I25" s="18">
        <v>79.265085163106804</v>
      </c>
      <c r="J25" s="18">
        <v>69.84712927789846</v>
      </c>
      <c r="K25" s="18">
        <v>63.229166399058705</v>
      </c>
      <c r="L25" s="18">
        <v>72.841515657104694</v>
      </c>
      <c r="M25" s="18">
        <v>196.01517192464536</v>
      </c>
      <c r="N25" s="18">
        <v>304.62582986455095</v>
      </c>
      <c r="O25" s="18">
        <v>10538.224875565273</v>
      </c>
      <c r="P25" s="18">
        <v>-5574.6312210143396</v>
      </c>
      <c r="Q25">
        <v>20462.075165429967</v>
      </c>
      <c r="R25">
        <v>-6006.4490342211438</v>
      </c>
    </row>
    <row r="26" spans="1:18" x14ac:dyDescent="0.25">
      <c r="A26" s="21">
        <v>36951</v>
      </c>
      <c r="B26" s="22">
        <v>-27161.552934126616</v>
      </c>
      <c r="C26" s="18">
        <v>3627.1631489000001</v>
      </c>
      <c r="D26" s="18">
        <v>3914.7913093000002</v>
      </c>
      <c r="E26" s="18">
        <v>-517.91769509999995</v>
      </c>
      <c r="F26" s="18">
        <v>-204.52152229999999</v>
      </c>
      <c r="G26" s="18">
        <v>254.31900442</v>
      </c>
      <c r="H26" s="18">
        <v>178.30375016959795</v>
      </c>
      <c r="I26" s="18">
        <v>75.822002605476712</v>
      </c>
      <c r="J26" s="18">
        <v>69.754344307068365</v>
      </c>
      <c r="K26" s="18">
        <v>60.254750575808806</v>
      </c>
      <c r="L26" s="18">
        <v>70.405599752846513</v>
      </c>
      <c r="M26" s="18">
        <v>174.11343124560452</v>
      </c>
      <c r="N26" s="18">
        <v>301.42960320881122</v>
      </c>
      <c r="O26" s="18">
        <v>8657.3954819013979</v>
      </c>
      <c r="P26" s="18">
        <v>-2059.0170309702853</v>
      </c>
      <c r="Q26">
        <v>16628.010581828374</v>
      </c>
      <c r="R26">
        <v>640.91332149960658</v>
      </c>
    </row>
    <row r="27" spans="1:18" x14ac:dyDescent="0.25">
      <c r="A27" s="21">
        <v>37043</v>
      </c>
      <c r="B27" s="22">
        <v>-24321.269809952857</v>
      </c>
      <c r="C27" s="18">
        <v>3808.2251630999999</v>
      </c>
      <c r="D27" s="18">
        <v>4136.5070148000004</v>
      </c>
      <c r="E27" s="18">
        <v>-978.79277520000005</v>
      </c>
      <c r="F27" s="18">
        <v>-1058.7273250000001</v>
      </c>
      <c r="G27" s="18">
        <v>248.45916778</v>
      </c>
      <c r="H27" s="18">
        <v>162.90250011025958</v>
      </c>
      <c r="I27" s="18">
        <v>79.050118393995788</v>
      </c>
      <c r="J27" s="18">
        <v>70.468688813674305</v>
      </c>
      <c r="K27" s="18">
        <v>62.334568507951666</v>
      </c>
      <c r="L27" s="18">
        <v>71.163299825614061</v>
      </c>
      <c r="M27" s="18">
        <v>178.54690562427737</v>
      </c>
      <c r="N27" s="18">
        <v>294.56670670291015</v>
      </c>
      <c r="O27" s="18">
        <v>9831.0059252394622</v>
      </c>
      <c r="P27" s="18">
        <v>-2399.7408124274061</v>
      </c>
      <c r="Q27">
        <v>17875.904053021914</v>
      </c>
      <c r="R27">
        <v>-1319.8611389780242</v>
      </c>
    </row>
    <row r="28" spans="1:18" x14ac:dyDescent="0.25">
      <c r="A28" s="21">
        <v>37135</v>
      </c>
      <c r="B28" s="22">
        <v>-23549.542858567467</v>
      </c>
      <c r="C28" s="18">
        <v>3955.2394082999999</v>
      </c>
      <c r="D28" s="18">
        <v>3992.0777208</v>
      </c>
      <c r="E28" s="18">
        <v>-461.421314</v>
      </c>
      <c r="F28" s="18">
        <v>275.08189571999998</v>
      </c>
      <c r="G28" s="18">
        <v>227.64933877000001</v>
      </c>
      <c r="H28" s="18">
        <v>144.97900052084805</v>
      </c>
      <c r="I28" s="18">
        <v>76.484367618377362</v>
      </c>
      <c r="J28" s="18">
        <v>70.746046038306218</v>
      </c>
      <c r="K28" s="18">
        <v>61.529189180959925</v>
      </c>
      <c r="L28" s="18">
        <v>67.854112432825573</v>
      </c>
      <c r="M28" s="18">
        <v>170.24181869626406</v>
      </c>
      <c r="N28" s="18">
        <v>288.84487571255704</v>
      </c>
      <c r="O28" s="18">
        <v>7776.6053434452242</v>
      </c>
      <c r="P28" s="18">
        <v>-451.1327955540728</v>
      </c>
      <c r="Q28">
        <v>15698.463447643335</v>
      </c>
      <c r="R28">
        <v>-257.40043382310222</v>
      </c>
    </row>
    <row r="29" spans="1:18" x14ac:dyDescent="0.25">
      <c r="A29" s="21">
        <v>37226</v>
      </c>
      <c r="B29" s="22">
        <v>-22288.785145407965</v>
      </c>
      <c r="C29" s="18">
        <v>3671.9554149999999</v>
      </c>
      <c r="D29" s="18">
        <v>3987.1329129000001</v>
      </c>
      <c r="E29" s="18">
        <v>-567.69137699999999</v>
      </c>
      <c r="F29" s="18">
        <v>-139.2001362</v>
      </c>
      <c r="G29" s="18">
        <v>193.15264930000001</v>
      </c>
      <c r="H29" s="18">
        <v>144.20581671173454</v>
      </c>
      <c r="I29" s="18">
        <v>78.227707018456755</v>
      </c>
      <c r="J29" s="18">
        <v>72.593763952041144</v>
      </c>
      <c r="K29" s="18">
        <v>57.333233475123556</v>
      </c>
      <c r="L29" s="18">
        <v>63.823913221790484</v>
      </c>
      <c r="M29" s="18">
        <v>141.78187003232122</v>
      </c>
      <c r="N29" s="18">
        <v>282.8990625992376</v>
      </c>
      <c r="O29" s="18">
        <v>12180.191501346551</v>
      </c>
      <c r="P29" s="18">
        <v>-5940.268480434197</v>
      </c>
      <c r="Q29">
        <v>23559.948140424553</v>
      </c>
      <c r="R29">
        <v>-7221.9973027056349</v>
      </c>
    </row>
    <row r="30" spans="1:18" x14ac:dyDescent="0.25">
      <c r="A30" s="21">
        <v>37316</v>
      </c>
      <c r="B30" s="22">
        <v>-22692.291495898971</v>
      </c>
      <c r="C30" s="18">
        <v>3305.931122</v>
      </c>
      <c r="D30" s="18">
        <v>3430.0907010000001</v>
      </c>
      <c r="E30" s="18">
        <v>-839.1219092</v>
      </c>
      <c r="F30" s="18">
        <v>1255.0023862</v>
      </c>
      <c r="G30" s="18">
        <v>261.51954791000003</v>
      </c>
      <c r="H30" s="18">
        <v>161.89303141581678</v>
      </c>
      <c r="I30" s="18">
        <v>75.528401435747085</v>
      </c>
      <c r="J30" s="18">
        <v>74.783688801203198</v>
      </c>
      <c r="K30" s="18">
        <v>59.947583253433521</v>
      </c>
      <c r="L30" s="18">
        <v>63.583426985920674</v>
      </c>
      <c r="M30" s="18">
        <v>153.03763843143531</v>
      </c>
      <c r="N30" s="18">
        <v>278.73577705923617</v>
      </c>
      <c r="O30" s="18">
        <v>8696.5770675859549</v>
      </c>
      <c r="P30" s="18">
        <v>-2155.3410774165859</v>
      </c>
      <c r="Q30">
        <v>15670.91580842636</v>
      </c>
      <c r="R30">
        <v>668.16741811595796</v>
      </c>
    </row>
    <row r="31" spans="1:18" x14ac:dyDescent="0.25">
      <c r="A31" s="21">
        <v>37408</v>
      </c>
      <c r="B31" s="22">
        <v>-24394.877616237016</v>
      </c>
      <c r="C31" s="18">
        <v>3709.3638089999999</v>
      </c>
      <c r="D31" s="18">
        <v>4014.3751606999999</v>
      </c>
      <c r="E31" s="18">
        <v>-559.69362809999996</v>
      </c>
      <c r="F31" s="18">
        <v>487.70921628000002</v>
      </c>
      <c r="G31" s="18">
        <v>270.84931241999999</v>
      </c>
      <c r="H31" s="18">
        <v>154.94993938987889</v>
      </c>
      <c r="I31" s="18">
        <v>78.470954840863641</v>
      </c>
      <c r="J31" s="18">
        <v>76.363028681031707</v>
      </c>
      <c r="K31" s="18">
        <v>60.749029451498245</v>
      </c>
      <c r="L31" s="18">
        <v>67.075793101873543</v>
      </c>
      <c r="M31" s="18">
        <v>164.92546418461941</v>
      </c>
      <c r="N31" s="18">
        <v>280.71245026989845</v>
      </c>
      <c r="O31" s="18">
        <v>11989.151933399022</v>
      </c>
      <c r="P31" s="18">
        <v>-4380.4107944673924</v>
      </c>
      <c r="Q31">
        <v>20758.930264461265</v>
      </c>
      <c r="R31">
        <v>-3284.3770527122342</v>
      </c>
    </row>
    <row r="32" spans="1:18" x14ac:dyDescent="0.25">
      <c r="A32" s="21">
        <v>37500</v>
      </c>
      <c r="B32" s="22">
        <v>-23854.96389817202</v>
      </c>
      <c r="C32" s="18">
        <v>3592.8482109000001</v>
      </c>
      <c r="D32" s="18">
        <v>4006.5317295999998</v>
      </c>
      <c r="E32" s="18">
        <v>414.32861095999999</v>
      </c>
      <c r="F32" s="18">
        <v>-648.47755340000003</v>
      </c>
      <c r="G32" s="18">
        <v>258.63040501</v>
      </c>
      <c r="H32" s="18">
        <v>138.64170822538665</v>
      </c>
      <c r="I32" s="18">
        <v>75.248346309149994</v>
      </c>
      <c r="J32" s="18">
        <v>77.836613647871062</v>
      </c>
      <c r="K32" s="18">
        <v>60.604706431651493</v>
      </c>
      <c r="L32" s="18">
        <v>69.9670442385423</v>
      </c>
      <c r="M32" s="18">
        <v>173.28881030478991</v>
      </c>
      <c r="N32" s="18">
        <v>282.65335886843241</v>
      </c>
      <c r="O32" s="18">
        <v>9393.6513203706509</v>
      </c>
      <c r="P32" s="18">
        <v>-1506.4119775126578</v>
      </c>
      <c r="Q32">
        <v>18288.620351647583</v>
      </c>
      <c r="R32">
        <v>-964.78594171938562</v>
      </c>
    </row>
    <row r="33" spans="1:18" x14ac:dyDescent="0.25">
      <c r="A33" s="21">
        <v>37591</v>
      </c>
      <c r="B33" s="22">
        <v>-24997.025889608187</v>
      </c>
      <c r="C33" s="18">
        <v>3638.5382466999999</v>
      </c>
      <c r="D33" s="18">
        <v>4122.5746353000004</v>
      </c>
      <c r="E33" s="18">
        <v>-292.44376670000003</v>
      </c>
      <c r="F33" s="18">
        <v>-768.40464729999997</v>
      </c>
      <c r="G33" s="18">
        <v>266.85157484000001</v>
      </c>
      <c r="H33" s="18">
        <v>141.34511451383983</v>
      </c>
      <c r="I33" s="18">
        <v>78.423588132642337</v>
      </c>
      <c r="J33" s="18">
        <v>78.762467980455284</v>
      </c>
      <c r="K33" s="18">
        <v>59.659308809253673</v>
      </c>
      <c r="L33" s="18">
        <v>70.02272563825268</v>
      </c>
      <c r="M33" s="18">
        <v>171.72988531648218</v>
      </c>
      <c r="N33" s="18">
        <v>285.40990370300466</v>
      </c>
      <c r="O33" s="18">
        <v>12699.292125151924</v>
      </c>
      <c r="P33" s="18">
        <v>-4392.3967668793421</v>
      </c>
      <c r="Q33">
        <v>23671.978594220043</v>
      </c>
      <c r="R33">
        <v>-3684.0009793043364</v>
      </c>
    </row>
    <row r="34" spans="1:18" x14ac:dyDescent="0.25">
      <c r="A34" s="21">
        <v>37681</v>
      </c>
      <c r="B34" s="22">
        <v>-25504.258494537673</v>
      </c>
      <c r="C34" s="18">
        <v>3491.5621784999998</v>
      </c>
      <c r="D34" s="18">
        <v>3961.2811493999998</v>
      </c>
      <c r="E34" s="18">
        <v>-270.1233082</v>
      </c>
      <c r="F34" s="18">
        <v>120.98109891</v>
      </c>
      <c r="G34" s="18">
        <v>367.18573408999998</v>
      </c>
      <c r="H34" s="18">
        <v>165.95017026647631</v>
      </c>
      <c r="I34" s="18">
        <v>76.796905483559371</v>
      </c>
      <c r="J34" s="18">
        <v>80.340810172425407</v>
      </c>
      <c r="K34" s="18">
        <v>62.650695908485751</v>
      </c>
      <c r="L34" s="18">
        <v>73.079441409644645</v>
      </c>
      <c r="M34" s="18">
        <v>195.14880073182604</v>
      </c>
      <c r="N34" s="18">
        <v>287.72263514183169</v>
      </c>
      <c r="O34" s="18">
        <v>12265.886615893116</v>
      </c>
      <c r="P34" s="18">
        <v>-3938.6373348879415</v>
      </c>
      <c r="Q34">
        <v>19853.196421480763</v>
      </c>
      <c r="R34">
        <v>380.45763291052361</v>
      </c>
    </row>
    <row r="35" spans="1:18" x14ac:dyDescent="0.25">
      <c r="A35" s="21">
        <v>37773</v>
      </c>
      <c r="B35" s="22">
        <v>-26207.219497478909</v>
      </c>
      <c r="C35" s="18">
        <v>3859.8009138000002</v>
      </c>
      <c r="D35" s="18">
        <v>3967.1467925000002</v>
      </c>
      <c r="E35" s="18">
        <v>-484.95946629999997</v>
      </c>
      <c r="F35" s="18">
        <v>925.65559034</v>
      </c>
      <c r="G35" s="18">
        <v>377.50699079999998</v>
      </c>
      <c r="H35" s="18">
        <v>136.01334512310569</v>
      </c>
      <c r="I35" s="18">
        <v>78.718023288731203</v>
      </c>
      <c r="J35" s="18">
        <v>81.22476161495733</v>
      </c>
      <c r="K35" s="18">
        <v>58.600406442685404</v>
      </c>
      <c r="L35" s="18">
        <v>68.48414742256476</v>
      </c>
      <c r="M35" s="18">
        <v>169.20797442674035</v>
      </c>
      <c r="N35" s="18">
        <v>287.57682278453598</v>
      </c>
      <c r="O35" s="18">
        <v>11727.615428824802</v>
      </c>
      <c r="P35" s="18">
        <v>-2680.5693276719685</v>
      </c>
      <c r="Q35">
        <v>20831.951937120648</v>
      </c>
      <c r="R35">
        <v>-1660.5518662485788</v>
      </c>
    </row>
    <row r="36" spans="1:18" x14ac:dyDescent="0.25">
      <c r="A36" s="21">
        <v>37865</v>
      </c>
      <c r="B36" s="22">
        <v>-25961.753959615493</v>
      </c>
      <c r="C36" s="18">
        <v>4339.4168674000002</v>
      </c>
      <c r="D36" s="18">
        <v>4351.5614279000001</v>
      </c>
      <c r="E36" s="18">
        <v>-532.11059499999999</v>
      </c>
      <c r="F36" s="18">
        <v>447.90210381000003</v>
      </c>
      <c r="G36" s="18">
        <v>365.30208281</v>
      </c>
      <c r="H36" s="18">
        <v>156.28032617605865</v>
      </c>
      <c r="I36" s="18">
        <v>76.003228130018584</v>
      </c>
      <c r="J36" s="18">
        <v>83.042548892940601</v>
      </c>
      <c r="K36" s="18">
        <v>62.321174457342998</v>
      </c>
      <c r="L36" s="18">
        <v>68.445426102086984</v>
      </c>
      <c r="M36" s="18">
        <v>181.65348322576668</v>
      </c>
      <c r="N36" s="18">
        <v>277.8564864432675</v>
      </c>
      <c r="O36" s="18">
        <v>10195.453580915926</v>
      </c>
      <c r="P36" s="18">
        <v>-1060.019107765856</v>
      </c>
      <c r="Q36">
        <v>21926.307840671805</v>
      </c>
      <c r="R36">
        <v>-1473.4835093048823</v>
      </c>
    </row>
    <row r="37" spans="1:18" x14ac:dyDescent="0.25">
      <c r="A37" s="21">
        <v>37956</v>
      </c>
      <c r="B37" s="22">
        <v>-27008.597714970885</v>
      </c>
      <c r="C37" s="18">
        <v>4042.6348613999999</v>
      </c>
      <c r="D37" s="18">
        <v>4475.4873999000001</v>
      </c>
      <c r="E37" s="18">
        <v>504.38706432999999</v>
      </c>
      <c r="F37" s="18">
        <v>-139.33845439999999</v>
      </c>
      <c r="G37" s="18">
        <v>405.18768957999998</v>
      </c>
      <c r="H37" s="18">
        <v>124.73097062466245</v>
      </c>
      <c r="I37" s="18">
        <v>82.005322877805753</v>
      </c>
      <c r="J37" s="18">
        <v>83.018604384339284</v>
      </c>
      <c r="K37" s="18">
        <v>63.856412032726745</v>
      </c>
      <c r="L37" s="18">
        <v>68.03441126775131</v>
      </c>
      <c r="M37" s="18">
        <v>189.57618086050218</v>
      </c>
      <c r="N37" s="18">
        <v>275.11694635350182</v>
      </c>
      <c r="O37" s="18">
        <v>11784.671760613561</v>
      </c>
      <c r="P37" s="18">
        <v>-3848.9637285558351</v>
      </c>
      <c r="Q37">
        <v>25115.131956797777</v>
      </c>
      <c r="R37">
        <v>-3229.9212193345525</v>
      </c>
    </row>
    <row r="38" spans="1:18" x14ac:dyDescent="0.25">
      <c r="A38" s="21">
        <v>38047</v>
      </c>
      <c r="B38" s="22">
        <v>-28478.0981342905</v>
      </c>
      <c r="C38" s="18">
        <v>4053.0446394999999</v>
      </c>
      <c r="D38" s="18">
        <v>4331.3705440000003</v>
      </c>
      <c r="E38" s="18">
        <v>-632.97567370000002</v>
      </c>
      <c r="F38" s="18">
        <v>165.99409589000001</v>
      </c>
      <c r="G38" s="18">
        <v>573.50834870999995</v>
      </c>
      <c r="H38" s="18">
        <v>181.20792644110531</v>
      </c>
      <c r="I38" s="18">
        <v>79.590657358549848</v>
      </c>
      <c r="J38" s="18">
        <v>82.738254096132209</v>
      </c>
      <c r="K38" s="18">
        <v>66.008384326021812</v>
      </c>
      <c r="L38" s="18">
        <v>68.722330642557338</v>
      </c>
      <c r="M38" s="18">
        <v>210.21543044855002</v>
      </c>
      <c r="N38" s="18">
        <v>283.76937572237267</v>
      </c>
      <c r="O38" s="18">
        <v>13000.902907934133</v>
      </c>
      <c r="P38" s="18">
        <v>-4073.3322997603832</v>
      </c>
      <c r="Q38">
        <v>21032.639416118345</v>
      </c>
      <c r="R38">
        <v>866.97411530074578</v>
      </c>
    </row>
    <row r="39" spans="1:18" x14ac:dyDescent="0.25">
      <c r="A39" s="21">
        <v>38139</v>
      </c>
      <c r="B39" s="22">
        <v>-28555.62909967552</v>
      </c>
      <c r="C39" s="18">
        <v>4687.9693341000002</v>
      </c>
      <c r="D39" s="18">
        <v>4852.7584598000003</v>
      </c>
      <c r="E39" s="18">
        <v>-725.42935069999999</v>
      </c>
      <c r="F39" s="18">
        <v>631.73056541000005</v>
      </c>
      <c r="G39" s="18">
        <v>614.98727299999996</v>
      </c>
      <c r="H39" s="18">
        <v>127.12030481296452</v>
      </c>
      <c r="I39" s="18">
        <v>82.868396006239806</v>
      </c>
      <c r="J39" s="18">
        <v>83.633180105106405</v>
      </c>
      <c r="K39" s="18">
        <v>67.844397595989548</v>
      </c>
      <c r="L39" s="18">
        <v>71.087728521460306</v>
      </c>
      <c r="M39" s="18">
        <v>218.81205001570288</v>
      </c>
      <c r="N39" s="18">
        <v>287.29625158140311</v>
      </c>
      <c r="O39" s="18">
        <v>13301.083506457559</v>
      </c>
      <c r="P39" s="18">
        <v>-2054.4606003087852</v>
      </c>
      <c r="Q39">
        <v>23249.510845753655</v>
      </c>
      <c r="R39">
        <v>2169.9166205951783</v>
      </c>
    </row>
    <row r="40" spans="1:18" x14ac:dyDescent="0.25">
      <c r="A40" s="21">
        <v>38231</v>
      </c>
      <c r="B40" s="22">
        <v>-29302.142660481673</v>
      </c>
      <c r="C40" s="18">
        <v>5326.9911602000002</v>
      </c>
      <c r="D40" s="18">
        <v>5137.1736352999997</v>
      </c>
      <c r="E40" s="18">
        <v>-858.22215530000005</v>
      </c>
      <c r="F40" s="18">
        <v>129.73713627999999</v>
      </c>
      <c r="G40" s="18">
        <v>591.73385748999999</v>
      </c>
      <c r="H40" s="18">
        <v>149.9491087402221</v>
      </c>
      <c r="I40" s="18">
        <v>81.017041828395747</v>
      </c>
      <c r="J40" s="18">
        <v>84.292651779501</v>
      </c>
      <c r="K40" s="18">
        <v>70.546979606109673</v>
      </c>
      <c r="L40" s="18">
        <v>71.044426947349095</v>
      </c>
      <c r="M40" s="18">
        <v>241.17970329402561</v>
      </c>
      <c r="N40" s="18">
        <v>291.09625271826803</v>
      </c>
      <c r="O40" s="18">
        <v>11457.167828948743</v>
      </c>
      <c r="P40" s="18">
        <v>-926.04439710198722</v>
      </c>
      <c r="Q40">
        <v>22510.499705067654</v>
      </c>
      <c r="R40">
        <v>823.91951910119292</v>
      </c>
    </row>
    <row r="41" spans="1:18" x14ac:dyDescent="0.25">
      <c r="A41" s="21">
        <v>38322</v>
      </c>
      <c r="B41" s="22">
        <v>-29236.346317353946</v>
      </c>
      <c r="C41" s="18">
        <v>5579.8334027000001</v>
      </c>
      <c r="D41" s="18">
        <v>5768.5205170999998</v>
      </c>
      <c r="E41" s="18">
        <v>-706.55960689999995</v>
      </c>
      <c r="F41" s="18">
        <v>-1157.0035359999999</v>
      </c>
      <c r="G41" s="18">
        <v>652.92842214999996</v>
      </c>
      <c r="H41" s="18">
        <v>128.62368085874573</v>
      </c>
      <c r="I41" s="18">
        <v>86.738215474961649</v>
      </c>
      <c r="J41" s="18">
        <v>85.886956977205315</v>
      </c>
      <c r="K41" s="18">
        <v>72.446016653102603</v>
      </c>
      <c r="L41" s="18">
        <v>71.161041110634088</v>
      </c>
      <c r="M41" s="18">
        <v>256.26062905229986</v>
      </c>
      <c r="N41" s="18">
        <v>297.0759499591025</v>
      </c>
      <c r="O41" s="18">
        <v>15905.871094132217</v>
      </c>
      <c r="P41" s="18">
        <v>-6659.3878536734273</v>
      </c>
      <c r="Q41">
        <v>28796.68545744268</v>
      </c>
      <c r="R41">
        <v>-5489.315180239716</v>
      </c>
    </row>
    <row r="42" spans="1:18" x14ac:dyDescent="0.25">
      <c r="A42" s="21" t="s">
        <v>67</v>
      </c>
      <c r="B42" s="22" t="s">
        <v>69</v>
      </c>
      <c r="C42" s="18" t="s">
        <v>70</v>
      </c>
      <c r="D42" s="18" t="s">
        <v>31</v>
      </c>
      <c r="E42" s="18" t="s">
        <v>43</v>
      </c>
      <c r="F42" s="18" t="s">
        <v>71</v>
      </c>
      <c r="G42" s="18">
        <v>754.54396152000004</v>
      </c>
      <c r="H42" s="18">
        <v>191.80453260385181</v>
      </c>
      <c r="I42" s="18">
        <v>84.643207195182214</v>
      </c>
      <c r="J42" s="18">
        <v>87.657852925844367</v>
      </c>
      <c r="K42" s="18">
        <v>73.335704910951392</v>
      </c>
      <c r="L42" s="18">
        <v>71.09498537615066</v>
      </c>
      <c r="M42" s="18">
        <v>272.77898287250707</v>
      </c>
      <c r="N42" s="18">
        <v>303.01061288058452</v>
      </c>
      <c r="O42" s="18">
        <v>16115.561147603064</v>
      </c>
      <c r="P42" s="18">
        <v>-6134.3555244262843</v>
      </c>
      <c r="Q42">
        <v>22232.281869651968</v>
      </c>
      <c r="R42">
        <v>929.9226280504954</v>
      </c>
    </row>
    <row r="43" spans="1:18" x14ac:dyDescent="0.25">
      <c r="A43" s="21">
        <v>38504</v>
      </c>
      <c r="B43" s="22" t="s">
        <v>68</v>
      </c>
      <c r="C43" s="18">
        <v>6405.3072512999997</v>
      </c>
      <c r="D43" s="18">
        <v>6408.8898835999998</v>
      </c>
      <c r="E43" s="18">
        <v>-1593.043778</v>
      </c>
      <c r="F43" s="18">
        <v>817.23830916999998</v>
      </c>
      <c r="G43" s="18">
        <v>946.89084360000004</v>
      </c>
      <c r="H43" s="18">
        <v>154.33251053379414</v>
      </c>
      <c r="I43" s="18">
        <v>85.863300556380622</v>
      </c>
      <c r="J43" s="18">
        <v>88.762293385080071</v>
      </c>
      <c r="K43" s="18">
        <v>79.101713045776634</v>
      </c>
      <c r="L43" s="18">
        <v>72.586319197007327</v>
      </c>
      <c r="M43" s="18">
        <v>291.74632372065258</v>
      </c>
      <c r="N43" s="18">
        <v>296.08595835480662</v>
      </c>
      <c r="O43" s="18">
        <v>13200.351374861017</v>
      </c>
      <c r="P43" s="18">
        <v>-143.47080375622409</v>
      </c>
      <c r="Q43">
        <v>23628.702471949411</v>
      </c>
      <c r="R43">
        <v>1963.8898664315166</v>
      </c>
    </row>
    <row r="44" spans="1:18" x14ac:dyDescent="0.25">
      <c r="A44" s="21">
        <v>38596</v>
      </c>
      <c r="B44" s="22">
        <v>-30925.401961204268</v>
      </c>
      <c r="C44" s="18">
        <v>6333.0768624000002</v>
      </c>
      <c r="D44" s="18">
        <v>6730.9435899999999</v>
      </c>
      <c r="E44" s="18">
        <v>-911.58649579999997</v>
      </c>
      <c r="F44" s="18">
        <v>-159.13579669999999</v>
      </c>
      <c r="G44" s="18">
        <v>955.66887178000002</v>
      </c>
      <c r="H44" s="18">
        <v>209.06513200089566</v>
      </c>
      <c r="I44" s="18">
        <v>83.713013422139198</v>
      </c>
      <c r="J44" s="18">
        <v>88.646561593507045</v>
      </c>
      <c r="K44" s="18">
        <v>84.255624434466469</v>
      </c>
      <c r="L44" s="18">
        <v>74.278428342600648</v>
      </c>
      <c r="M44" s="18">
        <v>337.41635464201886</v>
      </c>
      <c r="N44" s="18">
        <v>298.15614426223061</v>
      </c>
      <c r="O44" s="18">
        <v>13686.066937959324</v>
      </c>
      <c r="P44" s="18">
        <v>-1468.0409276876044</v>
      </c>
      <c r="Q44">
        <v>26298.922921155365</v>
      </c>
      <c r="R44">
        <v>-2267.6738383492848</v>
      </c>
    </row>
    <row r="45" spans="1:18" x14ac:dyDescent="0.25">
      <c r="A45" s="21">
        <v>38687</v>
      </c>
      <c r="B45" s="22">
        <v>-31904.362523800643</v>
      </c>
      <c r="C45" s="18">
        <v>6584.2220528999997</v>
      </c>
      <c r="D45" s="18">
        <v>6762.2300981999997</v>
      </c>
      <c r="E45" s="18">
        <v>-2081.2934660000001</v>
      </c>
      <c r="F45" s="18">
        <v>969.06190300000003</v>
      </c>
      <c r="G45" s="18">
        <v>907.42913739000005</v>
      </c>
      <c r="H45" s="18">
        <v>151.11570615584859</v>
      </c>
      <c r="I45" s="18">
        <v>87.274628637254878</v>
      </c>
      <c r="J45" s="18">
        <v>88.770274887947181</v>
      </c>
      <c r="K45" s="18">
        <v>77.95254020869443</v>
      </c>
      <c r="L45" s="18">
        <v>73.43439296748754</v>
      </c>
      <c r="M45" s="18">
        <v>302.41059332839848</v>
      </c>
      <c r="N45" s="18">
        <v>302.86553575230556</v>
      </c>
      <c r="O45" s="18">
        <v>16383.51770843737</v>
      </c>
      <c r="P45" s="18">
        <v>-5763.433601069617</v>
      </c>
      <c r="Q45">
        <v>28197.953693278141</v>
      </c>
      <c r="R45">
        <v>-2127.2810507422691</v>
      </c>
    </row>
    <row r="46" spans="1:18" x14ac:dyDescent="0.25">
      <c r="A46" s="21">
        <v>38777</v>
      </c>
      <c r="B46" s="22">
        <v>-32553.190375955819</v>
      </c>
      <c r="C46" s="18">
        <v>6508.1857862999996</v>
      </c>
      <c r="D46" s="18">
        <v>6697.5269060999999</v>
      </c>
      <c r="E46" s="18">
        <v>-952.06367539999997</v>
      </c>
      <c r="F46" s="18">
        <v>685.96690378000005</v>
      </c>
      <c r="G46" s="18">
        <v>1053.1273596000001</v>
      </c>
      <c r="H46" s="18">
        <v>201.6057637270703</v>
      </c>
      <c r="I46" s="18">
        <v>88.082310482737284</v>
      </c>
      <c r="J46" s="18">
        <v>88.610644830605068</v>
      </c>
      <c r="K46" s="18">
        <v>80.502172461792568</v>
      </c>
      <c r="L46" s="18">
        <v>73.693747594619026</v>
      </c>
      <c r="M46" s="18">
        <v>323.97841391352296</v>
      </c>
      <c r="N46" s="18">
        <v>306.30863032745782</v>
      </c>
      <c r="O46" s="18">
        <v>18598.171734125532</v>
      </c>
      <c r="P46" s="18">
        <v>-6707.6765039995025</v>
      </c>
      <c r="Q46">
        <v>24578.05271167586</v>
      </c>
      <c r="R46">
        <v>2878.0109046327088</v>
      </c>
    </row>
    <row r="47" spans="1:18" x14ac:dyDescent="0.25">
      <c r="A47" s="21">
        <v>38869</v>
      </c>
      <c r="B47" s="22">
        <v>-33116.505654644687</v>
      </c>
      <c r="C47" s="18">
        <v>7074.9862805000002</v>
      </c>
      <c r="D47" s="18">
        <v>7493.4338029999999</v>
      </c>
      <c r="E47" s="18">
        <v>-1509.2890890000001</v>
      </c>
      <c r="F47" s="18">
        <v>2167.6797231</v>
      </c>
      <c r="G47" s="18">
        <v>1240.4375473</v>
      </c>
      <c r="H47" s="18">
        <v>155.32824830967564</v>
      </c>
      <c r="I47" s="18">
        <v>93.826503078175634</v>
      </c>
      <c r="J47" s="18">
        <v>88.20558356009947</v>
      </c>
      <c r="K47" s="18">
        <v>84.739867030205616</v>
      </c>
      <c r="L47" s="18">
        <v>77.937404598422219</v>
      </c>
      <c r="M47" s="18">
        <v>362.75682301020214</v>
      </c>
      <c r="N47" s="18">
        <v>315.73804062658195</v>
      </c>
      <c r="O47" s="18">
        <v>16657.522725878734</v>
      </c>
      <c r="P47" s="18">
        <v>-1468.2918133996827</v>
      </c>
      <c r="Q47">
        <v>27575.697867702715</v>
      </c>
      <c r="R47">
        <v>3280.9864020797359</v>
      </c>
    </row>
    <row r="48" spans="1:18" x14ac:dyDescent="0.25">
      <c r="A48" s="21">
        <v>38961</v>
      </c>
      <c r="B48" s="22">
        <v>-34793.217938015921</v>
      </c>
      <c r="C48" s="18">
        <v>7487.1838525000003</v>
      </c>
      <c r="D48" s="18">
        <v>8110.3302768000003</v>
      </c>
      <c r="E48" s="18">
        <v>-963.63163250000002</v>
      </c>
      <c r="F48" s="18">
        <v>-864.22963649999997</v>
      </c>
      <c r="G48" s="18">
        <v>1095.4563909999999</v>
      </c>
      <c r="H48" s="18">
        <v>149.88677816682875</v>
      </c>
      <c r="I48" s="18">
        <v>94.692248588812234</v>
      </c>
      <c r="J48" s="18">
        <v>89.154384713426637</v>
      </c>
      <c r="K48" s="18">
        <v>83.120349877103379</v>
      </c>
      <c r="L48" s="18">
        <v>77.711601606774352</v>
      </c>
      <c r="M48" s="18">
        <v>368.45425747151046</v>
      </c>
      <c r="N48" s="18">
        <v>324.51704357327156</v>
      </c>
      <c r="O48" s="18">
        <v>16566.170855184908</v>
      </c>
      <c r="P48" s="18">
        <v>20.632821457586942</v>
      </c>
      <c r="Q48">
        <v>28236.469059597483</v>
      </c>
      <c r="R48">
        <v>1502.4613783193563</v>
      </c>
    </row>
    <row r="49" spans="1:18" x14ac:dyDescent="0.25">
      <c r="A49" s="21">
        <v>39052</v>
      </c>
      <c r="B49" s="22">
        <v>-35476.841993397829</v>
      </c>
      <c r="C49" s="18">
        <v>7847.1032922000004</v>
      </c>
      <c r="D49" s="18">
        <v>8549.8755048999992</v>
      </c>
      <c r="E49" s="18">
        <v>-2057.882666</v>
      </c>
      <c r="F49" s="18">
        <v>172.04747637</v>
      </c>
      <c r="G49" s="18">
        <v>1201.5948235000001</v>
      </c>
      <c r="H49" s="18">
        <v>159.57789384418953</v>
      </c>
      <c r="I49" s="18">
        <v>100.51132253909616</v>
      </c>
      <c r="J49" s="18">
        <v>90.526205518710384</v>
      </c>
      <c r="K49" s="18">
        <v>80.030281249459662</v>
      </c>
      <c r="L49" s="18">
        <v>73.411142474960357</v>
      </c>
      <c r="M49" s="18">
        <v>345.19135150430986</v>
      </c>
      <c r="N49" s="18">
        <v>325.7463940049231</v>
      </c>
      <c r="O49" s="18">
        <v>17596.888094016758</v>
      </c>
      <c r="P49" s="18">
        <v>-4913.3874214512398</v>
      </c>
      <c r="Q49">
        <v>36896.485851981619</v>
      </c>
      <c r="R49">
        <v>-9212.1193779551904</v>
      </c>
    </row>
    <row r="50" spans="1:18" x14ac:dyDescent="0.25">
      <c r="A50" s="21">
        <v>39142</v>
      </c>
      <c r="B50" s="22">
        <v>-36646.531383021211</v>
      </c>
      <c r="C50" s="18">
        <v>7180.8281451000003</v>
      </c>
      <c r="D50" s="18">
        <v>8534.4601851000007</v>
      </c>
      <c r="E50" s="18">
        <v>-2323.045204</v>
      </c>
      <c r="F50" s="18">
        <v>-131.480445</v>
      </c>
      <c r="G50" s="18">
        <v>1460.1312502000001</v>
      </c>
      <c r="H50" s="18">
        <v>199.11759759202064</v>
      </c>
      <c r="I50" s="18">
        <v>98.987333875277159</v>
      </c>
      <c r="J50" s="18">
        <v>91.8002529138721</v>
      </c>
      <c r="K50" s="18">
        <v>80.040703148326955</v>
      </c>
      <c r="L50" s="18">
        <v>74.378734705719452</v>
      </c>
      <c r="M50" s="18">
        <v>336.44982052390316</v>
      </c>
      <c r="N50" s="18">
        <v>327.75698842654504</v>
      </c>
      <c r="O50" s="18">
        <v>20703.914994263756</v>
      </c>
      <c r="P50" s="18">
        <v>-5916.6801784345225</v>
      </c>
      <c r="Q50">
        <v>27243.694801728678</v>
      </c>
      <c r="R50">
        <v>2989.8495460656086</v>
      </c>
    </row>
    <row r="51" spans="1:18" x14ac:dyDescent="0.25">
      <c r="A51" s="21">
        <v>39234</v>
      </c>
      <c r="B51" s="22">
        <v>-35404.640205409429</v>
      </c>
      <c r="C51" s="18">
        <v>8376.6057748000003</v>
      </c>
      <c r="D51" s="18">
        <v>9079.2990446000003</v>
      </c>
      <c r="E51" s="18">
        <v>-2061.298342</v>
      </c>
      <c r="F51" s="18">
        <v>-382.30527430000001</v>
      </c>
      <c r="G51" s="18">
        <v>1631.4947964999999</v>
      </c>
      <c r="H51" s="18">
        <v>154.40328443247665</v>
      </c>
      <c r="I51" s="18">
        <v>104.38952201711955</v>
      </c>
      <c r="J51" s="18">
        <v>92.8478251651797</v>
      </c>
      <c r="K51" s="18">
        <v>85.706179387936274</v>
      </c>
      <c r="L51" s="18">
        <v>75.34291489006965</v>
      </c>
      <c r="M51" s="18">
        <v>409.85351245275581</v>
      </c>
      <c r="N51" s="18">
        <v>336.76142966198375</v>
      </c>
      <c r="O51" s="18">
        <v>18369.162070851111</v>
      </c>
      <c r="P51" s="18">
        <v>1063.0961588632754</v>
      </c>
      <c r="Q51">
        <v>31299.117360090298</v>
      </c>
      <c r="R51">
        <v>4187.3843079627186</v>
      </c>
    </row>
    <row r="52" spans="1:18" x14ac:dyDescent="0.25">
      <c r="A52" s="21">
        <v>39326</v>
      </c>
      <c r="B52" s="22">
        <v>-37475.952613275287</v>
      </c>
      <c r="C52" s="18">
        <v>8847.0318996999995</v>
      </c>
      <c r="D52" s="18">
        <v>9795.6295900000005</v>
      </c>
      <c r="E52" s="18">
        <v>-1977.2543149999999</v>
      </c>
      <c r="F52" s="18">
        <v>26.007039296999999</v>
      </c>
      <c r="G52" s="18">
        <v>1550.1411059</v>
      </c>
      <c r="H52" s="18">
        <v>158.01677717688233</v>
      </c>
      <c r="I52" s="18">
        <v>103.2404854016834</v>
      </c>
      <c r="J52" s="18">
        <v>93.780663312772646</v>
      </c>
      <c r="K52" s="18">
        <v>86.947311556519239</v>
      </c>
      <c r="L52" s="18">
        <v>78.95204569923618</v>
      </c>
      <c r="M52" s="18">
        <v>424.57307703438653</v>
      </c>
      <c r="N52" s="18">
        <v>343.34114582006634</v>
      </c>
      <c r="O52" s="18">
        <v>18395.29438167646</v>
      </c>
      <c r="P52" s="18">
        <v>-1602.7870846595833</v>
      </c>
      <c r="Q52">
        <v>34581.144198396862</v>
      </c>
      <c r="R52">
        <v>-792.47193539338332</v>
      </c>
    </row>
    <row r="53" spans="1:18" x14ac:dyDescent="0.25">
      <c r="A53" s="21">
        <v>39417</v>
      </c>
      <c r="B53" s="22">
        <v>-39990.328395258613</v>
      </c>
      <c r="C53" s="18">
        <v>10127.16452</v>
      </c>
      <c r="D53" s="18">
        <v>10531.570583000001</v>
      </c>
      <c r="E53" s="18">
        <v>-1245.373288</v>
      </c>
      <c r="F53" s="18">
        <v>673.29383960999996</v>
      </c>
      <c r="G53" s="18">
        <v>1956.5205245</v>
      </c>
      <c r="H53" s="18">
        <v>153.85900948519037</v>
      </c>
      <c r="I53" s="18">
        <v>108.11241121438484</v>
      </c>
      <c r="J53" s="18">
        <v>95.038747702200141</v>
      </c>
      <c r="K53" s="18">
        <v>91.074407852076931</v>
      </c>
      <c r="L53" s="18">
        <v>81.640778757620055</v>
      </c>
      <c r="M53" s="18">
        <v>464.28431334001579</v>
      </c>
      <c r="N53" s="18">
        <v>353.62062392180746</v>
      </c>
      <c r="O53" s="18">
        <v>18850.510240781845</v>
      </c>
      <c r="P53" s="18">
        <v>-5157.2561122539782</v>
      </c>
      <c r="Q53">
        <v>43805.897723372473</v>
      </c>
      <c r="R53">
        <v>-11067.558533509033</v>
      </c>
    </row>
    <row r="54" spans="1:18" x14ac:dyDescent="0.25">
      <c r="A54" s="21">
        <v>39508</v>
      </c>
      <c r="B54" s="22">
        <v>-42302.9475468499</v>
      </c>
      <c r="C54" s="18">
        <v>9957.6940032000002</v>
      </c>
      <c r="D54" s="18">
        <v>10191.43339</v>
      </c>
      <c r="E54" s="18">
        <v>-2122.380091</v>
      </c>
      <c r="F54" s="18">
        <v>661.15123700000004</v>
      </c>
      <c r="G54" s="18">
        <v>2065.3166867</v>
      </c>
      <c r="H54" s="18">
        <v>173.25268010239307</v>
      </c>
      <c r="I54" s="18">
        <v>103.04184730487698</v>
      </c>
      <c r="J54" s="18">
        <v>94.992854060714279</v>
      </c>
      <c r="K54" s="18">
        <v>93.884744312558084</v>
      </c>
      <c r="L54" s="18">
        <v>84.223150712049446</v>
      </c>
      <c r="M54" s="18">
        <v>506.43055059484522</v>
      </c>
      <c r="N54" s="18">
        <v>366.18237476297838</v>
      </c>
      <c r="O54" s="18">
        <v>19976.953758114207</v>
      </c>
      <c r="P54" s="18">
        <v>-89.685361850239133</v>
      </c>
      <c r="Q54">
        <v>27939.352828228592</v>
      </c>
      <c r="R54">
        <v>3895.6468589461911</v>
      </c>
    </row>
    <row r="55" spans="1:18" x14ac:dyDescent="0.25">
      <c r="A55" s="21">
        <v>39600</v>
      </c>
      <c r="B55" s="22">
        <v>-45011.547819752479</v>
      </c>
      <c r="C55" s="18">
        <v>11724.513036</v>
      </c>
      <c r="D55" s="18">
        <v>11435.141459</v>
      </c>
      <c r="E55" s="18">
        <v>-1571.3356550000001</v>
      </c>
      <c r="F55" s="18">
        <v>79.266378394</v>
      </c>
      <c r="G55" s="18">
        <v>2535.4719961999999</v>
      </c>
      <c r="H55" s="18">
        <v>155.17825729746158</v>
      </c>
      <c r="I55" s="18">
        <v>103.27132797885923</v>
      </c>
      <c r="J55" s="18">
        <v>93.570151174652736</v>
      </c>
      <c r="K55" s="18">
        <v>99.125812006366246</v>
      </c>
      <c r="L55" s="18">
        <v>84.910818596935016</v>
      </c>
      <c r="M55" s="18">
        <v>611.2179500057498</v>
      </c>
      <c r="N55" s="18">
        <v>391.12354567249088</v>
      </c>
      <c r="O55" s="18">
        <v>19996.429421754798</v>
      </c>
      <c r="P55" s="18">
        <v>-191.22161248810517</v>
      </c>
      <c r="Q55">
        <v>29690.640296620484</v>
      </c>
      <c r="R55">
        <v>4671.5484690802768</v>
      </c>
    </row>
    <row r="56" spans="1:18" x14ac:dyDescent="0.25">
      <c r="A56" s="21">
        <v>39692</v>
      </c>
      <c r="B56" s="22">
        <v>-46536.379363166954</v>
      </c>
      <c r="C56" s="18">
        <v>11575.023810999999</v>
      </c>
      <c r="D56" s="18">
        <v>12249.324853</v>
      </c>
      <c r="E56" s="18">
        <v>-1564.918852</v>
      </c>
      <c r="F56" s="18">
        <v>-90.735571129999997</v>
      </c>
      <c r="G56" s="18">
        <v>2224.6200306000001</v>
      </c>
      <c r="H56" s="18">
        <v>145.40914563676697</v>
      </c>
      <c r="I56" s="18">
        <v>96.787039170719751</v>
      </c>
      <c r="J56" s="18">
        <v>92.385895686745954</v>
      </c>
      <c r="K56" s="18">
        <v>93.852439063549809</v>
      </c>
      <c r="L56" s="18">
        <v>92.638474676817097</v>
      </c>
      <c r="M56" s="18">
        <v>598.03602160237904</v>
      </c>
      <c r="N56" s="18">
        <v>414.05282422436812</v>
      </c>
      <c r="O56" s="18">
        <v>20911.923648498527</v>
      </c>
      <c r="P56" s="18">
        <v>-2818.9610075318833</v>
      </c>
      <c r="Q56">
        <v>29639.030711819301</v>
      </c>
      <c r="R56">
        <v>3261.6109940129027</v>
      </c>
    </row>
    <row r="57" spans="1:18" x14ac:dyDescent="0.25">
      <c r="A57" s="21">
        <v>39783</v>
      </c>
      <c r="B57" s="22">
        <v>-47707.662148359981</v>
      </c>
      <c r="C57" s="18">
        <v>9801.9473610999994</v>
      </c>
      <c r="D57" s="18">
        <v>11546.269043</v>
      </c>
      <c r="E57" s="18">
        <v>-2220.392429</v>
      </c>
      <c r="F57" s="18">
        <v>361.87759409</v>
      </c>
      <c r="G57" s="18">
        <v>1566.6805752</v>
      </c>
      <c r="H57" s="18">
        <v>162.64273879662207</v>
      </c>
      <c r="I57" s="18">
        <v>99.074920636783261</v>
      </c>
      <c r="J57" s="18">
        <v>90.959202049250848</v>
      </c>
      <c r="K57" s="18">
        <v>78.199318630031641</v>
      </c>
      <c r="L57" s="18">
        <v>90.159677225777685</v>
      </c>
      <c r="M57" s="18">
        <v>386.87580337955239</v>
      </c>
      <c r="N57" s="18">
        <v>394.60010854390254</v>
      </c>
      <c r="O57" s="18">
        <v>25241.09859429003</v>
      </c>
      <c r="P57" s="18">
        <v>-7967.5399402759758</v>
      </c>
      <c r="Q57">
        <v>41209.315431254334</v>
      </c>
      <c r="R57">
        <v>-9634.2679962394031</v>
      </c>
    </row>
    <row r="58" spans="1:18" x14ac:dyDescent="0.25">
      <c r="A58" s="21">
        <v>39873</v>
      </c>
      <c r="B58" s="22">
        <v>-49506.866572057901</v>
      </c>
      <c r="C58" s="18">
        <v>9000.0365101000007</v>
      </c>
      <c r="D58" s="18">
        <v>9381.3146046000002</v>
      </c>
      <c r="E58" s="18">
        <v>-827.96900589999996</v>
      </c>
      <c r="F58" s="18">
        <v>-2041.8096660000001</v>
      </c>
      <c r="G58" s="18">
        <v>1445.8441473</v>
      </c>
      <c r="H58" s="18">
        <v>150.60275612477994</v>
      </c>
      <c r="I58" s="18">
        <v>96.044809263158356</v>
      </c>
      <c r="J58" s="18">
        <v>90.488293380091619</v>
      </c>
      <c r="K58" s="18">
        <v>74.331307556404212</v>
      </c>
      <c r="L58" s="18">
        <v>84.292725676260957</v>
      </c>
      <c r="M58" s="18">
        <v>341.4717696860904</v>
      </c>
      <c r="N58" s="18">
        <v>373.75629604332835</v>
      </c>
      <c r="O58" s="18">
        <v>20588.818239352353</v>
      </c>
      <c r="P58" s="18">
        <v>-3251.0479071935351</v>
      </c>
      <c r="Q58">
        <v>32223.614406830991</v>
      </c>
      <c r="R58">
        <v>-444.827438278513</v>
      </c>
    </row>
    <row r="59" spans="1:18" x14ac:dyDescent="0.25">
      <c r="A59" s="21">
        <v>39965</v>
      </c>
      <c r="B59" s="22">
        <v>-50215.143086291471</v>
      </c>
      <c r="C59" s="18">
        <v>9177.3850889999994</v>
      </c>
      <c r="D59" s="18">
        <v>9073.4018481999992</v>
      </c>
      <c r="E59" s="18">
        <v>-1914.184992</v>
      </c>
      <c r="F59" s="18">
        <v>-1045.727873</v>
      </c>
      <c r="G59" s="18">
        <v>1823.4266997</v>
      </c>
      <c r="H59" s="18">
        <v>132.55932031713166</v>
      </c>
      <c r="I59" s="18">
        <v>98.471561456107679</v>
      </c>
      <c r="J59" s="18">
        <v>92.453738461116359</v>
      </c>
      <c r="K59" s="18">
        <v>85.619315778663818</v>
      </c>
      <c r="L59" s="18">
        <v>91.361998761126245</v>
      </c>
      <c r="M59" s="18">
        <v>401.19178537220785</v>
      </c>
      <c r="N59" s="18">
        <v>352.38337311862193</v>
      </c>
      <c r="O59" s="18">
        <v>23961.435062945471</v>
      </c>
      <c r="P59" s="18">
        <v>-971.78744502357222</v>
      </c>
      <c r="Q59">
        <v>35353.893755824261</v>
      </c>
      <c r="R59">
        <v>2968.4867115224988</v>
      </c>
    </row>
    <row r="60" spans="1:18" x14ac:dyDescent="0.25">
      <c r="A60" s="21">
        <v>40057</v>
      </c>
      <c r="B60" s="22">
        <v>-51288.812953900306</v>
      </c>
      <c r="C60" s="18">
        <v>9807.3242613999992</v>
      </c>
      <c r="D60" s="18">
        <v>10126.595778000001</v>
      </c>
      <c r="E60" s="18">
        <v>-1988.1632549999999</v>
      </c>
      <c r="F60" s="18">
        <v>1415.3837612</v>
      </c>
      <c r="G60" s="18">
        <v>1806.7425986999999</v>
      </c>
      <c r="H60" s="18">
        <v>121.84756681581761</v>
      </c>
      <c r="I60" s="18">
        <v>94.178485328991613</v>
      </c>
      <c r="J60" s="18">
        <v>95.636362729374667</v>
      </c>
      <c r="K60" s="18">
        <v>89.104091741360676</v>
      </c>
      <c r="L60" s="18">
        <v>93.605964328617745</v>
      </c>
      <c r="M60" s="18">
        <v>437.83159380671657</v>
      </c>
      <c r="N60" s="18">
        <v>359.63900076662736</v>
      </c>
      <c r="O60" s="18">
        <v>23923.998609755592</v>
      </c>
      <c r="P60" s="18">
        <v>-3288.7162962022876</v>
      </c>
      <c r="Q60">
        <v>36847.641774218733</v>
      </c>
      <c r="R60">
        <v>-574.58154469983856</v>
      </c>
    </row>
    <row r="61" spans="1:18" x14ac:dyDescent="0.25">
      <c r="A61" s="21">
        <v>40148</v>
      </c>
      <c r="B61" s="22">
        <v>-53695.515353317307</v>
      </c>
      <c r="C61" s="18">
        <v>10587.421339</v>
      </c>
      <c r="D61" s="18">
        <v>10828.349946</v>
      </c>
      <c r="E61" s="18">
        <v>200.22234053</v>
      </c>
      <c r="F61" s="18">
        <v>-1924.2728959999999</v>
      </c>
      <c r="G61" s="18">
        <v>2163.6160358000002</v>
      </c>
      <c r="H61" s="18">
        <v>115.66031773367145</v>
      </c>
      <c r="I61" s="18">
        <v>99.343606225727456</v>
      </c>
      <c r="J61" s="18">
        <v>97.545937290329661</v>
      </c>
      <c r="K61" s="18">
        <v>95.784799839873145</v>
      </c>
      <c r="L61" s="18">
        <v>96.047510006511757</v>
      </c>
      <c r="M61" s="18">
        <v>476.51417629794514</v>
      </c>
      <c r="N61" s="18">
        <v>359.85900711450768</v>
      </c>
      <c r="O61" s="18">
        <v>29396.28303631107</v>
      </c>
      <c r="P61" s="18">
        <v>-13203.472008430779</v>
      </c>
      <c r="Q61">
        <v>45473.727115137626</v>
      </c>
      <c r="R61">
        <v>-12865.779214998805</v>
      </c>
    </row>
    <row r="62" spans="1:18" x14ac:dyDescent="0.25">
      <c r="A62" s="21">
        <v>40238</v>
      </c>
      <c r="B62" s="22">
        <v>-54236.7440614144</v>
      </c>
      <c r="C62" s="18">
        <v>10654.218247999999</v>
      </c>
      <c r="D62" s="18">
        <v>10400.668349</v>
      </c>
      <c r="E62" s="18">
        <v>-859.13634760000002</v>
      </c>
      <c r="F62" s="18">
        <v>2160.0824413999999</v>
      </c>
      <c r="G62" s="18">
        <v>2117.8009621000001</v>
      </c>
      <c r="H62" s="18">
        <v>144.89249354780048</v>
      </c>
      <c r="I62" s="18">
        <v>97.838546250002096</v>
      </c>
      <c r="J62" s="18">
        <v>98.800030928323608</v>
      </c>
      <c r="K62" s="18">
        <v>98.292321825951603</v>
      </c>
      <c r="L62" s="18">
        <v>99.835073390563437</v>
      </c>
      <c r="M62" s="18">
        <v>495.01931388701718</v>
      </c>
      <c r="N62" s="18">
        <v>366.64349469238022</v>
      </c>
      <c r="O62" s="18">
        <v>18790.326015891525</v>
      </c>
      <c r="P62" s="18">
        <v>730.60070469107177</v>
      </c>
      <c r="Q62">
        <v>36138.692271971115</v>
      </c>
      <c r="R62">
        <v>-1175.4972282107628</v>
      </c>
    </row>
    <row r="63" spans="1:18" x14ac:dyDescent="0.25">
      <c r="A63" s="21">
        <v>40330</v>
      </c>
      <c r="B63" s="22">
        <v>-55984.623657300763</v>
      </c>
      <c r="C63" s="18">
        <v>11409.03803</v>
      </c>
      <c r="D63" s="18">
        <v>11136.122947</v>
      </c>
      <c r="E63" s="18">
        <v>-1277.1890430000001</v>
      </c>
      <c r="F63" s="18">
        <v>-741.63370080000004</v>
      </c>
      <c r="G63" s="18">
        <v>2531.2895142000002</v>
      </c>
      <c r="H63" s="18">
        <v>121.87621518514939</v>
      </c>
      <c r="I63" s="18">
        <v>102.1878559852786</v>
      </c>
      <c r="J63" s="18">
        <v>100.37538005671856</v>
      </c>
      <c r="K63" s="18">
        <v>99.832690555542968</v>
      </c>
      <c r="L63" s="18">
        <v>99.746454270533675</v>
      </c>
      <c r="M63" s="18">
        <v>495.33628069874771</v>
      </c>
      <c r="N63" s="18">
        <v>362.47477017822405</v>
      </c>
      <c r="O63" s="18">
        <v>24693.697233566105</v>
      </c>
      <c r="P63" s="18">
        <v>-5082.0434999208701</v>
      </c>
      <c r="Q63">
        <v>34471.800443223168</v>
      </c>
      <c r="R63">
        <v>563.22822846574854</v>
      </c>
    </row>
    <row r="64" spans="1:18" x14ac:dyDescent="0.25">
      <c r="A64" s="21">
        <v>40422</v>
      </c>
      <c r="B64" s="22">
        <v>-57918.377106680724</v>
      </c>
      <c r="C64" s="18">
        <v>11369.848792000001</v>
      </c>
      <c r="D64" s="18">
        <v>12922.792132</v>
      </c>
      <c r="E64" s="18">
        <v>2320.5330720000002</v>
      </c>
      <c r="F64" s="18">
        <v>-789.41050170000005</v>
      </c>
      <c r="G64" s="18">
        <v>2517.3465353000001</v>
      </c>
      <c r="H64" s="18">
        <v>119.15795257838124</v>
      </c>
      <c r="I64" s="18">
        <v>97.306657858024764</v>
      </c>
      <c r="J64" s="18">
        <v>100.16486791859865</v>
      </c>
      <c r="K64" s="18">
        <v>98.453351107638255</v>
      </c>
      <c r="L64" s="18">
        <v>97.074899388154947</v>
      </c>
      <c r="M64" s="18">
        <v>488.8993411339539</v>
      </c>
      <c r="N64" s="18">
        <v>362.737604249458</v>
      </c>
      <c r="O64" s="18">
        <v>21340.899828571964</v>
      </c>
      <c r="P64" s="18">
        <v>-1672.1603188863846</v>
      </c>
      <c r="Q64">
        <v>23224.764470016933</v>
      </c>
      <c r="R64">
        <v>-1088.7143947028744</v>
      </c>
    </row>
    <row r="65" spans="1:18" x14ac:dyDescent="0.25">
      <c r="A65" s="21">
        <v>40513</v>
      </c>
      <c r="B65" s="22">
        <v>-59284.246557842533</v>
      </c>
      <c r="C65" s="18">
        <v>12449.790864000001</v>
      </c>
      <c r="D65" s="18">
        <v>13587.219379</v>
      </c>
      <c r="E65" s="18">
        <v>-1131.539857</v>
      </c>
      <c r="F65" s="18">
        <v>-541.06888919999994</v>
      </c>
      <c r="G65" s="18">
        <v>2681.6674087000001</v>
      </c>
      <c r="H65" s="18">
        <v>106.20129295356946</v>
      </c>
      <c r="I65" s="18">
        <v>102.66693990669455</v>
      </c>
      <c r="J65" s="18">
        <v>100.65972109635919</v>
      </c>
      <c r="K65" s="18">
        <v>103.42163651086715</v>
      </c>
      <c r="L65" s="18">
        <v>103.34357295074791</v>
      </c>
      <c r="M65" s="18">
        <v>542.10959433033952</v>
      </c>
      <c r="N65" s="18">
        <v>375.8064997121424</v>
      </c>
      <c r="O65" s="18">
        <v>31151.126820213987</v>
      </c>
      <c r="P65" s="18">
        <v>-14995.426634416228</v>
      </c>
      <c r="Q65">
        <v>67753.39093006961</v>
      </c>
      <c r="R65">
        <v>-12991.367447298042</v>
      </c>
    </row>
    <row r="66" spans="1:18" x14ac:dyDescent="0.25">
      <c r="A66" s="21">
        <v>40603</v>
      </c>
      <c r="B66" s="22">
        <v>-60706.046837679096</v>
      </c>
      <c r="C66" s="18">
        <v>14122.852686</v>
      </c>
      <c r="D66" s="18">
        <v>14052.920623</v>
      </c>
      <c r="E66" s="18">
        <v>-1600.935829</v>
      </c>
      <c r="F66" s="18">
        <v>332.89718615999999</v>
      </c>
      <c r="G66" s="18">
        <v>2983.9461351</v>
      </c>
      <c r="H66" s="18">
        <v>112.29037320214157</v>
      </c>
      <c r="I66" s="18">
        <v>103.0504970079173</v>
      </c>
      <c r="J66" s="18">
        <v>101.18350722201299</v>
      </c>
      <c r="K66" s="18">
        <v>109.22067460043763</v>
      </c>
      <c r="L66" s="18">
        <v>110.96720348348678</v>
      </c>
      <c r="M66" s="18">
        <v>606.24319976179731</v>
      </c>
      <c r="N66" s="18">
        <v>390.57346434009855</v>
      </c>
      <c r="O66" s="18">
        <v>16827.636718021484</v>
      </c>
      <c r="P66" s="18">
        <v>3753.9602941294097</v>
      </c>
      <c r="Q66">
        <v>35545.656319592308</v>
      </c>
      <c r="R66">
        <v>3492.7589689927336</v>
      </c>
    </row>
    <row r="67" spans="1:18" x14ac:dyDescent="0.25">
      <c r="A67" s="21">
        <v>40695</v>
      </c>
      <c r="B67" s="22">
        <v>-62618.351586552773</v>
      </c>
      <c r="C67" s="18">
        <v>16302.199467</v>
      </c>
      <c r="D67" s="18">
        <v>15678.865403</v>
      </c>
      <c r="E67" s="18">
        <v>-2691.5832249999999</v>
      </c>
      <c r="F67" s="18">
        <v>-456.73956279999999</v>
      </c>
      <c r="G67" s="18">
        <v>3361.4859059999999</v>
      </c>
      <c r="H67" s="18">
        <v>123.39894011970469</v>
      </c>
      <c r="I67" s="18">
        <v>104.40470216654418</v>
      </c>
      <c r="J67" s="18">
        <v>100.33247947880785</v>
      </c>
      <c r="K67" s="18">
        <v>117.64502563430671</v>
      </c>
      <c r="L67" s="18">
        <v>117.67539399202457</v>
      </c>
      <c r="M67" s="18">
        <v>700.29466342013529</v>
      </c>
      <c r="N67" s="18">
        <v>408.16185140987966</v>
      </c>
      <c r="O67" s="18">
        <v>25756.052008200757</v>
      </c>
      <c r="P67" s="18">
        <v>4241.7133731824561</v>
      </c>
      <c r="Q67">
        <v>40329.332895269567</v>
      </c>
      <c r="R67">
        <v>8773.773783278295</v>
      </c>
    </row>
    <row r="68" spans="1:18" x14ac:dyDescent="0.25">
      <c r="A68" s="21">
        <v>40787</v>
      </c>
      <c r="B68" s="22">
        <v>-66815.410068368074</v>
      </c>
      <c r="C68" s="18">
        <v>16264.539536</v>
      </c>
      <c r="D68" s="18">
        <v>16567.574999</v>
      </c>
      <c r="E68" s="18">
        <v>-1091.6380549999999</v>
      </c>
      <c r="F68" s="18">
        <v>-2571.1716750000001</v>
      </c>
      <c r="G68" s="18">
        <v>3905.7541715000002</v>
      </c>
      <c r="H68" s="18">
        <v>110.31320369389965</v>
      </c>
      <c r="I68" s="18">
        <v>103.20517123610182</v>
      </c>
      <c r="J68" s="18">
        <v>101.25234768424176</v>
      </c>
      <c r="K68" s="18">
        <v>114.47618566554729</v>
      </c>
      <c r="L68" s="18">
        <v>115.5114157425328</v>
      </c>
      <c r="M68" s="18">
        <v>678.70909792367161</v>
      </c>
      <c r="N68" s="18">
        <v>409.56491940601205</v>
      </c>
      <c r="O68" s="18">
        <v>26282.785041062958</v>
      </c>
      <c r="P68" s="18">
        <v>-2145.4148518477623</v>
      </c>
      <c r="Q68">
        <v>42215.428005164809</v>
      </c>
      <c r="R68">
        <v>647.74625100845878</v>
      </c>
    </row>
    <row r="69" spans="1:18" x14ac:dyDescent="0.25">
      <c r="A69" s="21">
        <v>40878</v>
      </c>
      <c r="B69" s="22">
        <v>-69461.785243804756</v>
      </c>
      <c r="C69" s="18">
        <v>17216.029283</v>
      </c>
      <c r="D69" s="18">
        <v>16970.216456999999</v>
      </c>
      <c r="E69" s="18">
        <v>-843.06054410000002</v>
      </c>
      <c r="F69" s="18">
        <v>-3475.764361</v>
      </c>
      <c r="G69" s="18">
        <v>4531.0881269000001</v>
      </c>
      <c r="H69" s="18">
        <v>96.385188414770255</v>
      </c>
      <c r="I69" s="18">
        <v>106.34907769103449</v>
      </c>
      <c r="J69" s="18">
        <v>100.4392320796554</v>
      </c>
      <c r="K69" s="18">
        <v>115.99888729998797</v>
      </c>
      <c r="L69" s="18">
        <v>121.23890459493917</v>
      </c>
      <c r="M69" s="18">
        <v>694.6235346507666</v>
      </c>
      <c r="N69" s="18">
        <v>407.1665503945357</v>
      </c>
      <c r="O69" s="18">
        <v>42887.472830115003</v>
      </c>
      <c r="P69" s="18">
        <v>-23356.973752409838</v>
      </c>
      <c r="Q69">
        <v>57589.669023584924</v>
      </c>
      <c r="R69">
        <v>-17381.387172247654</v>
      </c>
    </row>
    <row r="70" spans="1:18" x14ac:dyDescent="0.25">
      <c r="A70" s="21">
        <v>40969</v>
      </c>
      <c r="B70" s="22">
        <v>-71562.117729306425</v>
      </c>
      <c r="C70" s="18">
        <v>17350.641135999998</v>
      </c>
      <c r="D70" s="18">
        <v>16334.649105</v>
      </c>
      <c r="E70" s="18">
        <v>-3574.294026</v>
      </c>
      <c r="F70" s="18">
        <v>1884.5413177999999</v>
      </c>
      <c r="G70" s="18">
        <v>3980.4362993</v>
      </c>
      <c r="H70" s="18">
        <v>101.25402184041185</v>
      </c>
      <c r="I70" s="18">
        <v>103.83799367064368</v>
      </c>
      <c r="J70" s="18">
        <v>100.26663208015422</v>
      </c>
      <c r="K70" s="18">
        <v>118.58116392224046</v>
      </c>
      <c r="L70" s="18">
        <v>118.92624108190877</v>
      </c>
      <c r="M70" s="18">
        <v>729.50424851751166</v>
      </c>
      <c r="N70" s="18">
        <v>409.42630992958703</v>
      </c>
      <c r="O70" s="18">
        <v>19082.20260035936</v>
      </c>
      <c r="P70" s="18">
        <v>3006.513308453008</v>
      </c>
      <c r="Q70">
        <v>37807.790014960112</v>
      </c>
      <c r="R70">
        <v>5186.6169054342899</v>
      </c>
    </row>
    <row r="71" spans="1:18" x14ac:dyDescent="0.25">
      <c r="A71" s="21">
        <v>41061</v>
      </c>
      <c r="B71" s="22">
        <v>-73808.68073713468</v>
      </c>
      <c r="C71" s="18">
        <v>16787.882776999999</v>
      </c>
      <c r="D71" s="18">
        <v>17559.064485999999</v>
      </c>
      <c r="E71" s="18">
        <v>-3815.889768</v>
      </c>
      <c r="F71" s="18">
        <v>-2663.1037769999998</v>
      </c>
      <c r="G71" s="18">
        <v>3480.3266804999998</v>
      </c>
      <c r="H71" s="18">
        <v>133.82898934153658</v>
      </c>
      <c r="I71" s="18">
        <v>107.12398660605484</v>
      </c>
      <c r="J71" s="18">
        <v>99.667021677262937</v>
      </c>
      <c r="K71" s="18">
        <v>108.27932382958498</v>
      </c>
      <c r="L71" s="18">
        <v>118.30941725475247</v>
      </c>
      <c r="M71" s="18">
        <v>664.24224866308202</v>
      </c>
      <c r="N71" s="18">
        <v>416.27045517459402</v>
      </c>
      <c r="O71" s="18">
        <v>27974.658527258602</v>
      </c>
      <c r="P71" s="18">
        <v>13111.178114898832</v>
      </c>
      <c r="Q71">
        <v>42463.37852850504</v>
      </c>
      <c r="R71">
        <v>18741.648902969922</v>
      </c>
    </row>
    <row r="72" spans="1:18" x14ac:dyDescent="0.25">
      <c r="A72" s="21">
        <v>41153</v>
      </c>
      <c r="B72" s="22">
        <v>-75438.487776312133</v>
      </c>
      <c r="C72" s="18">
        <v>16537.084292</v>
      </c>
      <c r="D72" s="18">
        <v>17822.424811000001</v>
      </c>
      <c r="E72" s="18">
        <v>-3142.624542</v>
      </c>
      <c r="F72" s="18">
        <v>-3301.3951280000001</v>
      </c>
      <c r="G72" s="18">
        <v>3448.6063386999999</v>
      </c>
      <c r="H72" s="18">
        <v>103.04854458421208</v>
      </c>
      <c r="I72" s="18">
        <v>104.34930705742896</v>
      </c>
      <c r="J72" s="18">
        <v>99.333793932561278</v>
      </c>
      <c r="K72" s="18">
        <v>100.64770965501071</v>
      </c>
      <c r="L72" s="18">
        <v>112.51516254793886</v>
      </c>
      <c r="M72" s="18">
        <v>590.25433199189831</v>
      </c>
      <c r="N72" s="18">
        <v>407.95127412937552</v>
      </c>
      <c r="O72" s="18">
        <v>29203.403694797642</v>
      </c>
      <c r="P72" s="18">
        <v>-3544.6264779979192</v>
      </c>
      <c r="Q72">
        <v>44671.551878503022</v>
      </c>
      <c r="R72">
        <v>2027.0764660232162</v>
      </c>
    </row>
    <row r="73" spans="1:18" x14ac:dyDescent="0.25">
      <c r="A73" s="21">
        <v>41244</v>
      </c>
      <c r="B73" s="22">
        <v>-78605.228960136548</v>
      </c>
      <c r="C73" s="18">
        <v>17376.188730999998</v>
      </c>
      <c r="D73" s="18">
        <v>17522.247202999999</v>
      </c>
      <c r="E73" s="18">
        <v>-5113.3597380000001</v>
      </c>
      <c r="F73" s="18">
        <v>-689.39490809999995</v>
      </c>
      <c r="G73" s="18">
        <v>3935.8343286999998</v>
      </c>
      <c r="H73" s="18">
        <v>117.04913828730454</v>
      </c>
      <c r="I73" s="18">
        <v>105.69677395853228</v>
      </c>
      <c r="J73" s="18">
        <v>99.814679480304392</v>
      </c>
      <c r="K73" s="18">
        <v>104.33865554709921</v>
      </c>
      <c r="L73" s="18">
        <v>116.18566122653147</v>
      </c>
      <c r="M73" s="18">
        <v>629.75408014458549</v>
      </c>
      <c r="N73" s="18">
        <v>412.1658183700394</v>
      </c>
      <c r="O73" s="18">
        <v>46246.912022101198</v>
      </c>
      <c r="P73" s="18">
        <v>-28013.006001667847</v>
      </c>
      <c r="Q73">
        <v>60790.181106009259</v>
      </c>
      <c r="R73">
        <v>-17889.795895503215</v>
      </c>
    </row>
    <row r="74" spans="1:18" x14ac:dyDescent="0.25">
      <c r="A74" s="21">
        <v>41334</v>
      </c>
      <c r="B74" s="22">
        <v>-80853.267350851398</v>
      </c>
      <c r="C74" s="18">
        <v>16038.252336</v>
      </c>
      <c r="D74" s="18">
        <v>16851.097658999999</v>
      </c>
      <c r="E74" s="18">
        <v>-3281.6793309999998</v>
      </c>
      <c r="F74" s="18">
        <v>-2271.403448</v>
      </c>
      <c r="G74" s="18">
        <v>3581.6882406</v>
      </c>
      <c r="H74" s="18">
        <v>111.06517483376402</v>
      </c>
      <c r="I74" s="18">
        <v>102.55744319271773</v>
      </c>
      <c r="J74" s="18">
        <v>100.53002167476872</v>
      </c>
      <c r="K74" s="18">
        <v>104.19834050152046</v>
      </c>
      <c r="L74" s="18">
        <v>116.51410222811585</v>
      </c>
      <c r="M74" s="18">
        <v>642.26903696792135</v>
      </c>
      <c r="N74" s="18">
        <v>416.12846175051959</v>
      </c>
      <c r="O74" s="18">
        <v>25032.571021219796</v>
      </c>
      <c r="P74" s="18">
        <v>3162.222587180645</v>
      </c>
      <c r="Q74">
        <v>42489.169605251911</v>
      </c>
      <c r="R74">
        <v>7871.0812976940942</v>
      </c>
    </row>
    <row r="75" spans="1:18" x14ac:dyDescent="0.25">
      <c r="A75" s="21">
        <v>41426</v>
      </c>
      <c r="B75" s="22">
        <v>-84170.219768141658</v>
      </c>
      <c r="C75" s="18">
        <v>17238.429434999998</v>
      </c>
      <c r="D75" s="18">
        <v>17305.902139000002</v>
      </c>
      <c r="E75" s="18">
        <v>-2962.5320860000002</v>
      </c>
      <c r="F75" s="18">
        <v>-1099.741446</v>
      </c>
      <c r="G75" s="18">
        <v>3203.1940439</v>
      </c>
      <c r="H75" s="18">
        <v>115.06203889984441</v>
      </c>
      <c r="I75" s="18">
        <v>104.82273996149243</v>
      </c>
      <c r="J75" s="18">
        <v>101.39401936013289</v>
      </c>
      <c r="K75" s="18">
        <v>97.656021353040913</v>
      </c>
      <c r="L75" s="18">
        <v>115.34783572531978</v>
      </c>
      <c r="M75" s="18">
        <v>586.61539951788438</v>
      </c>
      <c r="N75" s="18">
        <v>413.18096699531645</v>
      </c>
      <c r="O75" s="18">
        <v>31593.99007680075</v>
      </c>
      <c r="P75" s="18">
        <v>6531.4822268664957</v>
      </c>
      <c r="Q75">
        <v>49419.659155595495</v>
      </c>
      <c r="R75">
        <v>6765.9094027166429</v>
      </c>
    </row>
    <row r="76" spans="1:18" x14ac:dyDescent="0.25">
      <c r="A76" s="21">
        <v>41518</v>
      </c>
      <c r="B76" s="22">
        <v>-87666.175808281012</v>
      </c>
      <c r="C76" s="18">
        <v>16620.679261000001</v>
      </c>
      <c r="D76" s="18">
        <v>18077.660284000001</v>
      </c>
      <c r="E76" s="18">
        <v>-2758.6575480000001</v>
      </c>
      <c r="F76" s="18">
        <v>-2172.4056049999999</v>
      </c>
      <c r="G76" s="18">
        <v>3331.7976211</v>
      </c>
      <c r="H76" s="18">
        <v>98.130729970164097</v>
      </c>
      <c r="I76" s="18">
        <v>102.06856477821</v>
      </c>
      <c r="J76" s="18">
        <v>101.0717661818735</v>
      </c>
      <c r="K76" s="18">
        <v>100.13039636053902</v>
      </c>
      <c r="L76" s="18">
        <v>116.45455866866784</v>
      </c>
      <c r="M76" s="18">
        <v>601.47289960843875</v>
      </c>
      <c r="N76" s="18">
        <v>408.84291640734216</v>
      </c>
      <c r="O76" s="18">
        <v>31772.363355702713</v>
      </c>
      <c r="P76" s="18">
        <v>-4567.3470363610259</v>
      </c>
      <c r="Q76">
        <v>50943.752799710877</v>
      </c>
      <c r="R76">
        <v>-2456.7148702690247</v>
      </c>
    </row>
    <row r="77" spans="1:18" x14ac:dyDescent="0.25">
      <c r="A77" s="21">
        <v>41609</v>
      </c>
      <c r="B77" s="22">
        <v>-91592.154745765874</v>
      </c>
      <c r="C77" s="18">
        <v>17407.312519999999</v>
      </c>
      <c r="D77" s="18">
        <v>18234.259097999999</v>
      </c>
      <c r="E77" s="18">
        <v>444.54148226000001</v>
      </c>
      <c r="F77" s="18">
        <v>-1894.4477509999999</v>
      </c>
      <c r="G77" s="18">
        <v>3434.2376690000001</v>
      </c>
      <c r="H77" s="18">
        <v>103.19339568044083</v>
      </c>
      <c r="I77" s="18">
        <v>104.88127100244435</v>
      </c>
      <c r="J77" s="18">
        <v>100.65872340850079</v>
      </c>
      <c r="K77" s="18">
        <v>98.896339607093012</v>
      </c>
      <c r="L77" s="18">
        <v>115.21551783920653</v>
      </c>
      <c r="M77" s="18">
        <v>589.98753237423205</v>
      </c>
      <c r="N77" s="18">
        <v>405.71149304635247</v>
      </c>
      <c r="O77" s="18">
        <v>48071.249731070158</v>
      </c>
      <c r="P77" s="18">
        <v>-21815.333110736581</v>
      </c>
      <c r="Q77">
        <v>68539.155989429884</v>
      </c>
      <c r="R77">
        <v>-16750.786667344335</v>
      </c>
    </row>
    <row r="78" spans="1:18" x14ac:dyDescent="0.25">
      <c r="A78" s="21">
        <v>41699</v>
      </c>
      <c r="B78" s="22">
        <v>-94116.613336982569</v>
      </c>
      <c r="C78" s="18">
        <v>15678.335104</v>
      </c>
      <c r="D78" s="18">
        <v>17497.797597000001</v>
      </c>
      <c r="E78" s="18">
        <v>-2895.0234150000001</v>
      </c>
      <c r="F78" s="18">
        <v>-2872.585024</v>
      </c>
      <c r="G78" s="18">
        <v>2836.7157447999998</v>
      </c>
      <c r="H78" s="18">
        <v>121.16974993815215</v>
      </c>
      <c r="I78" s="18">
        <v>103.37006269158542</v>
      </c>
      <c r="J78" s="18">
        <v>100.78642745437448</v>
      </c>
      <c r="K78" s="18">
        <v>96.348348740633185</v>
      </c>
      <c r="L78" s="18">
        <v>115.75121479332661</v>
      </c>
      <c r="M78" s="18">
        <v>567.44729024086678</v>
      </c>
      <c r="N78" s="18">
        <v>404.10047815047943</v>
      </c>
      <c r="O78" s="18">
        <v>29611.456743942184</v>
      </c>
      <c r="P78" s="18">
        <v>525.99744511489462</v>
      </c>
      <c r="Q78">
        <v>58199.765342529798</v>
      </c>
      <c r="R78">
        <v>-4566.5734523430729</v>
      </c>
    </row>
    <row r="79" spans="1:18" x14ac:dyDescent="0.25">
      <c r="A79" s="21">
        <v>41791</v>
      </c>
      <c r="B79" s="22">
        <v>-95316.530461157527</v>
      </c>
      <c r="C79" s="18">
        <v>16643.873964999999</v>
      </c>
      <c r="D79" s="18">
        <v>18611.414567</v>
      </c>
      <c r="E79" s="18">
        <v>-3469.5265079999999</v>
      </c>
      <c r="F79" s="18">
        <v>-2054.8012279999998</v>
      </c>
      <c r="G79" s="18">
        <v>3199.4379365</v>
      </c>
      <c r="H79" s="18">
        <v>90.147136470580818</v>
      </c>
      <c r="I79" s="18">
        <v>103.26304971576816</v>
      </c>
      <c r="J79" s="18">
        <v>100.91812225168172</v>
      </c>
      <c r="K79" s="18">
        <v>96.644721904775409</v>
      </c>
      <c r="L79" s="18">
        <v>114.43671739077679</v>
      </c>
      <c r="M79" s="18">
        <v>573.65736632462654</v>
      </c>
      <c r="N79" s="18">
        <v>410.57674555646895</v>
      </c>
      <c r="O79" s="18">
        <v>34945.948665559656</v>
      </c>
      <c r="P79" s="18">
        <v>576.05904838221431</v>
      </c>
      <c r="Q79">
        <v>59343.642195473898</v>
      </c>
      <c r="R79">
        <v>-1324.7888981884535</v>
      </c>
    </row>
    <row r="80" spans="1:18" x14ac:dyDescent="0.25">
      <c r="A80" s="21">
        <v>41883</v>
      </c>
      <c r="B80" s="22">
        <v>-99283.626364878059</v>
      </c>
      <c r="C80" s="18">
        <v>17320.927220000001</v>
      </c>
      <c r="D80" s="18">
        <v>19939.3164</v>
      </c>
      <c r="E80" s="18">
        <v>-3675.0684209999999</v>
      </c>
      <c r="F80" s="18">
        <v>-4760.0466919999999</v>
      </c>
      <c r="G80" s="18">
        <v>3179.5982340999999</v>
      </c>
      <c r="H80" s="18">
        <v>123.69891369051049</v>
      </c>
      <c r="I80" s="18">
        <v>102.07227230688905</v>
      </c>
      <c r="J80" s="18">
        <v>100.71160086499535</v>
      </c>
      <c r="K80" s="18">
        <v>92.11492473338842</v>
      </c>
      <c r="L80" s="18">
        <v>114.17461900231304</v>
      </c>
      <c r="M80" s="18">
        <v>518.36796266838564</v>
      </c>
      <c r="N80" s="18">
        <v>399.34340170040309</v>
      </c>
      <c r="O80" s="18">
        <v>36674.595870046847</v>
      </c>
      <c r="P80" s="18">
        <v>-5076.2884267892059</v>
      </c>
      <c r="Q80">
        <v>59569.494609077214</v>
      </c>
      <c r="R80">
        <v>-5966.5952037054376</v>
      </c>
    </row>
    <row r="81" spans="1:18" x14ac:dyDescent="0.25">
      <c r="A81" s="21">
        <v>41974</v>
      </c>
      <c r="B81" s="22">
        <v>-102491.63934633161</v>
      </c>
      <c r="C81" s="18">
        <v>14411.714909</v>
      </c>
      <c r="D81" s="18">
        <v>19868.921183999999</v>
      </c>
      <c r="E81" s="18">
        <v>-2230.1372710000001</v>
      </c>
      <c r="F81" s="18">
        <v>-1877.38814</v>
      </c>
      <c r="G81" s="18">
        <v>2294.5280603000001</v>
      </c>
      <c r="H81" s="18">
        <v>92.305603277113477</v>
      </c>
      <c r="I81" s="18">
        <v>107.03624364694222</v>
      </c>
      <c r="J81" s="18">
        <v>99.558273700698635</v>
      </c>
      <c r="K81" s="18">
        <v>78.889331728386693</v>
      </c>
      <c r="L81" s="18">
        <v>110.43834097727465</v>
      </c>
      <c r="M81" s="18">
        <v>400.05047265718531</v>
      </c>
      <c r="N81" s="18">
        <v>390.32764073624185</v>
      </c>
      <c r="O81" s="18">
        <v>43028.012421278385</v>
      </c>
      <c r="P81" s="18">
        <v>-14387.224282295121</v>
      </c>
      <c r="Q81">
        <v>64315.652102143344</v>
      </c>
      <c r="R81">
        <v>-6557.2173669850163</v>
      </c>
    </row>
    <row r="82" spans="1:18" x14ac:dyDescent="0.25">
      <c r="A82" s="21">
        <v>42064</v>
      </c>
      <c r="B82" s="22">
        <v>-106957.36607489022</v>
      </c>
      <c r="C82" s="18">
        <v>11860.903022</v>
      </c>
      <c r="D82" s="18">
        <v>16621.546198</v>
      </c>
      <c r="E82" s="18">
        <v>-3064.0529529999999</v>
      </c>
      <c r="F82" s="18">
        <v>-2439.6581449999999</v>
      </c>
      <c r="G82" s="18">
        <v>1572.5633991</v>
      </c>
      <c r="H82" s="18">
        <v>113.56271872800252</v>
      </c>
      <c r="I82" s="18">
        <v>101.59193106477535</v>
      </c>
      <c r="J82" s="18">
        <v>98.895808962728864</v>
      </c>
      <c r="K82" s="18">
        <v>67.978226416431752</v>
      </c>
      <c r="L82" s="18">
        <v>97.789248893782769</v>
      </c>
      <c r="M82" s="18">
        <v>299.15675640214187</v>
      </c>
      <c r="N82" s="18">
        <v>366.76071008069147</v>
      </c>
      <c r="O82" s="18">
        <v>31810.126200896459</v>
      </c>
      <c r="P82" s="18">
        <v>-3178.4460562007635</v>
      </c>
      <c r="Q82">
        <v>58913.546090437827</v>
      </c>
      <c r="R82">
        <v>-11006.781943542104</v>
      </c>
    </row>
    <row r="83" spans="1:18" x14ac:dyDescent="0.25">
      <c r="A83" s="21">
        <v>42156</v>
      </c>
      <c r="B83" s="22">
        <v>-112721.7774220414</v>
      </c>
      <c r="C83" s="18">
        <v>12082.595785</v>
      </c>
      <c r="D83" s="18">
        <v>15623.579209</v>
      </c>
      <c r="E83" s="18">
        <v>-2936.0382549999999</v>
      </c>
      <c r="F83" s="18">
        <v>-1426.1153280000001</v>
      </c>
      <c r="G83" s="18">
        <v>1992.4759462</v>
      </c>
      <c r="H83" s="18">
        <v>90.503564185034847</v>
      </c>
      <c r="I83" s="18">
        <v>103.12913044892771</v>
      </c>
      <c r="J83" s="18">
        <v>98.567569657319169</v>
      </c>
      <c r="K83" s="18">
        <v>74.901316772905545</v>
      </c>
      <c r="L83" s="18">
        <v>100.6170037740366</v>
      </c>
      <c r="M83" s="18">
        <v>332.56340084480962</v>
      </c>
      <c r="N83" s="18">
        <v>350.74379673670563</v>
      </c>
      <c r="O83" s="18">
        <v>37473.960240675711</v>
      </c>
      <c r="P83" s="18">
        <v>1192.5304461754749</v>
      </c>
      <c r="Q83">
        <v>62587.259641985984</v>
      </c>
      <c r="R83">
        <v>-4127.3486055011017</v>
      </c>
    </row>
    <row r="84" spans="1:18" x14ac:dyDescent="0.25">
      <c r="A84" s="21">
        <v>42248</v>
      </c>
      <c r="B84" s="22">
        <v>-114177.93278162042</v>
      </c>
      <c r="C84" s="18">
        <v>11424.080384999999</v>
      </c>
      <c r="D84" s="18">
        <v>16644.448659000001</v>
      </c>
      <c r="E84" s="18">
        <v>-213.08504590000001</v>
      </c>
      <c r="F84" s="18">
        <v>-5160.5797259999999</v>
      </c>
      <c r="G84" s="18">
        <v>1095.8264772</v>
      </c>
      <c r="H84" s="18">
        <v>113.56264420718696</v>
      </c>
      <c r="I84" s="18">
        <v>104.77996781926082</v>
      </c>
      <c r="J84" s="18">
        <v>99.008547690726729</v>
      </c>
      <c r="K84" s="18">
        <v>67.689880061887436</v>
      </c>
      <c r="L84" s="18">
        <v>103.76502970820063</v>
      </c>
      <c r="M84" s="18">
        <v>278.41400055018465</v>
      </c>
      <c r="N84" s="18">
        <v>345.10274449351402</v>
      </c>
      <c r="O84" s="18">
        <v>39556.049763455667</v>
      </c>
      <c r="P84" s="18">
        <v>-5897.0644868608606</v>
      </c>
      <c r="Q84">
        <v>57509.892731958964</v>
      </c>
      <c r="R84">
        <v>-1419.423319660491</v>
      </c>
    </row>
    <row r="85" spans="1:18" x14ac:dyDescent="0.25">
      <c r="A85" s="21">
        <v>42339</v>
      </c>
      <c r="B85" s="22">
        <v>-112800.1840844416</v>
      </c>
      <c r="C85" s="18">
        <v>10630.825532000001</v>
      </c>
      <c r="D85" s="18">
        <v>15375.393443999999</v>
      </c>
      <c r="E85" s="18">
        <v>-1293.0243760000001</v>
      </c>
      <c r="F85" s="18">
        <v>-139.47001449999999</v>
      </c>
      <c r="G85" s="18">
        <v>380.88820508999999</v>
      </c>
      <c r="H85" s="18">
        <v>99.304375976477843</v>
      </c>
      <c r="I85" s="18">
        <v>111.74522357701278</v>
      </c>
      <c r="J85" s="18">
        <v>98.102647115310262</v>
      </c>
      <c r="K85" s="18">
        <v>62.910126205991965</v>
      </c>
      <c r="L85" s="18">
        <v>96.599246959517814</v>
      </c>
      <c r="M85" s="18">
        <v>232.65207047973055</v>
      </c>
      <c r="N85" s="18">
        <v>325.66211419794786</v>
      </c>
      <c r="O85" s="18">
        <v>44749.521741119199</v>
      </c>
      <c r="P85" s="18">
        <v>-16385.609379066533</v>
      </c>
      <c r="Q85">
        <v>59952.520583768041</v>
      </c>
      <c r="R85">
        <v>-8280.0395155787337</v>
      </c>
    </row>
    <row r="86" spans="1:18" x14ac:dyDescent="0.25">
      <c r="A86" s="21">
        <v>42430</v>
      </c>
      <c r="B86" s="22">
        <v>-114415.45587768708</v>
      </c>
      <c r="C86" s="18">
        <v>9017.3118412000003</v>
      </c>
      <c r="D86" s="18">
        <v>12809.482678</v>
      </c>
      <c r="E86" s="18">
        <v>-3672.2842930000002</v>
      </c>
      <c r="F86" s="18">
        <v>-855.90624890000004</v>
      </c>
      <c r="G86" s="18">
        <v>686.45226845000002</v>
      </c>
      <c r="H86" s="18">
        <v>116.50349971529161</v>
      </c>
      <c r="I86" s="18">
        <v>106.67840310513368</v>
      </c>
      <c r="J86" s="18">
        <v>98.628428616680836</v>
      </c>
      <c r="K86" s="18">
        <v>58.791189210344932</v>
      </c>
      <c r="L86" s="18">
        <v>88.692561956269785</v>
      </c>
      <c r="M86" s="18">
        <v>189.30911750469409</v>
      </c>
      <c r="N86" s="18">
        <v>306.78648703168847</v>
      </c>
      <c r="O86" s="18">
        <v>37683.447041997133</v>
      </c>
      <c r="P86" s="18">
        <v>-7011.6950062757905</v>
      </c>
      <c r="Q86">
        <v>53817.010044223636</v>
      </c>
      <c r="R86">
        <v>6145.3208021301689</v>
      </c>
    </row>
    <row r="87" spans="1:18" x14ac:dyDescent="0.25">
      <c r="A87" s="21">
        <v>42522</v>
      </c>
      <c r="B87" s="22">
        <v>-118711.27634437921</v>
      </c>
      <c r="C87" s="18">
        <v>10494.849894000001</v>
      </c>
      <c r="D87" s="18">
        <v>13252.099757</v>
      </c>
      <c r="E87" s="18">
        <v>-2725.7226470000001</v>
      </c>
      <c r="F87" s="18">
        <v>-1625.1381799999999</v>
      </c>
      <c r="G87" s="18">
        <v>1162.2848108999999</v>
      </c>
      <c r="H87" s="18">
        <v>92.823093075238944</v>
      </c>
      <c r="I87" s="18">
        <v>106.44702421442884</v>
      </c>
      <c r="J87" s="18">
        <v>98.291210120545642</v>
      </c>
      <c r="K87" s="18">
        <v>69.015289366786746</v>
      </c>
      <c r="L87" s="18">
        <v>92.151340052120574</v>
      </c>
      <c r="M87" s="18">
        <v>249.47504259074901</v>
      </c>
      <c r="N87" s="18">
        <v>307.18172658322447</v>
      </c>
      <c r="O87" s="18">
        <v>41946.366856521388</v>
      </c>
      <c r="P87" s="18">
        <v>-1710.788592681145</v>
      </c>
      <c r="Q87">
        <v>74781.200023923826</v>
      </c>
      <c r="R87">
        <v>604.3964372605551</v>
      </c>
    </row>
    <row r="88" spans="1:18" x14ac:dyDescent="0.25">
      <c r="A88" s="21">
        <v>42614</v>
      </c>
      <c r="B88" s="22">
        <v>-117043.7614633351</v>
      </c>
      <c r="C88" s="18">
        <v>10796.511316</v>
      </c>
      <c r="D88" s="18">
        <v>14163.986578</v>
      </c>
      <c r="E88" s="18">
        <v>-1579.365708</v>
      </c>
      <c r="F88" s="18">
        <v>-974.61902799999996</v>
      </c>
      <c r="G88" s="18">
        <v>1067.3218921</v>
      </c>
      <c r="H88" s="18">
        <v>126.09008191093447</v>
      </c>
      <c r="I88" s="18">
        <v>107.776350578153</v>
      </c>
      <c r="J88" s="18">
        <v>98.278240178386582</v>
      </c>
      <c r="K88" s="18">
        <v>70.015216540430728</v>
      </c>
      <c r="L88" s="18">
        <v>94.378976304928756</v>
      </c>
      <c r="M88" s="18">
        <v>253.63592661162733</v>
      </c>
      <c r="N88" s="18">
        <v>307.54466841717726</v>
      </c>
      <c r="O88" s="18">
        <v>42428.679948830802</v>
      </c>
      <c r="P88" s="18">
        <v>-12979.368624441575</v>
      </c>
      <c r="Q88">
        <v>54608.581990370803</v>
      </c>
      <c r="R88">
        <v>-3287.6648066107373</v>
      </c>
    </row>
    <row r="89" spans="1:18" x14ac:dyDescent="0.25">
      <c r="A89" s="21">
        <v>42705</v>
      </c>
      <c r="B89" s="22">
        <v>-119660.45523950763</v>
      </c>
      <c r="C89" s="18">
        <v>11525.484919</v>
      </c>
      <c r="D89" s="18">
        <v>14314.039696</v>
      </c>
      <c r="E89" s="18">
        <v>-1353.078166</v>
      </c>
      <c r="F89" s="18">
        <v>-1383.6610310000001</v>
      </c>
      <c r="G89" s="18">
        <v>1450.5892497</v>
      </c>
      <c r="H89" s="18">
        <v>90.959537981251771</v>
      </c>
      <c r="I89" s="18">
        <v>113.06271524319075</v>
      </c>
      <c r="J89" s="18">
        <v>98.505713010099086</v>
      </c>
      <c r="K89" s="18">
        <v>73.876236876591733</v>
      </c>
      <c r="L89" s="18">
        <v>96.223387245133708</v>
      </c>
      <c r="M89" s="18">
        <v>270.06460381070735</v>
      </c>
      <c r="N89" s="18">
        <v>304.79721382623654</v>
      </c>
      <c r="O89" s="18">
        <v>41234.067345540621</v>
      </c>
      <c r="P89" s="18">
        <v>-13223.62332588563</v>
      </c>
      <c r="Q89">
        <v>72689.176935827098</v>
      </c>
      <c r="R89">
        <v>-21505.986559878555</v>
      </c>
    </row>
    <row r="90" spans="1:18" x14ac:dyDescent="0.25">
      <c r="A90" s="21">
        <v>42795</v>
      </c>
      <c r="B90" s="22">
        <v>-126985.76111355348</v>
      </c>
      <c r="C90" s="18">
        <v>11140.033785</v>
      </c>
      <c r="D90" s="18">
        <v>13724.281027000001</v>
      </c>
      <c r="E90" s="18">
        <v>-1796.9986429999999</v>
      </c>
      <c r="F90" s="18">
        <v>264.66742106999999</v>
      </c>
      <c r="G90" s="18">
        <v>1779.4169697</v>
      </c>
      <c r="H90" s="18">
        <v>135.02327487616765</v>
      </c>
      <c r="I90" s="18">
        <v>105.70829621151438</v>
      </c>
      <c r="J90" s="18">
        <v>98.14953844465451</v>
      </c>
      <c r="K90" s="18">
        <v>78.992463093269222</v>
      </c>
      <c r="L90" s="18">
        <v>93.332504512926505</v>
      </c>
      <c r="M90" s="18">
        <v>304.28378375659111</v>
      </c>
      <c r="N90" s="18">
        <v>309.82800984107843</v>
      </c>
      <c r="O90" s="18">
        <v>41281.886791598707</v>
      </c>
      <c r="P90" s="18">
        <v>-10726.614620128656</v>
      </c>
      <c r="Q90">
        <v>55267.346984420779</v>
      </c>
      <c r="R90">
        <v>-2927.5352052324961</v>
      </c>
    </row>
    <row r="91" spans="1:18" x14ac:dyDescent="0.25">
      <c r="A91" s="21">
        <v>42887</v>
      </c>
      <c r="B91" s="22">
        <v>-131126.24283009532</v>
      </c>
      <c r="C91" s="18">
        <v>11527.78342</v>
      </c>
      <c r="D91" s="18">
        <v>14009.338989</v>
      </c>
      <c r="E91" s="18">
        <v>-1251.5457939999999</v>
      </c>
      <c r="F91" s="18">
        <v>-1982.9938979999999</v>
      </c>
      <c r="G91" s="18">
        <v>1519.6286358</v>
      </c>
      <c r="H91" s="18">
        <v>104.37812089278864</v>
      </c>
      <c r="I91" s="18">
        <v>107.45566245880175</v>
      </c>
      <c r="J91" s="18">
        <v>98.589518790203698</v>
      </c>
      <c r="K91" s="18">
        <v>76.688502384241659</v>
      </c>
      <c r="L91" s="18">
        <v>90.439835668408321</v>
      </c>
      <c r="M91" s="18">
        <v>293.9878964487188</v>
      </c>
      <c r="N91" s="18">
        <v>311.48715891121719</v>
      </c>
      <c r="O91" s="18">
        <v>44254.424579311351</v>
      </c>
      <c r="P91" s="18">
        <v>-1867.827376755411</v>
      </c>
      <c r="Q91">
        <v>58984.215808926587</v>
      </c>
      <c r="R91">
        <v>9568.6834162524028</v>
      </c>
    </row>
    <row r="92" spans="1:18" x14ac:dyDescent="0.25">
      <c r="A92" s="21">
        <v>42979</v>
      </c>
      <c r="B92" s="22">
        <v>-134839.51527332448</v>
      </c>
      <c r="C92" s="18">
        <v>12249.015353999999</v>
      </c>
      <c r="D92" s="18">
        <v>14531.541354999999</v>
      </c>
      <c r="E92" s="18">
        <v>-4147.6796979999999</v>
      </c>
      <c r="F92" s="18">
        <v>-518.96242959999995</v>
      </c>
      <c r="G92" s="18">
        <v>1652.1941672</v>
      </c>
      <c r="H92" s="18">
        <v>115.58965416285216</v>
      </c>
      <c r="I92" s="18">
        <v>110.3533663369856</v>
      </c>
      <c r="J92" s="18">
        <v>97.24663093281319</v>
      </c>
      <c r="K92" s="18">
        <v>78.02045768524475</v>
      </c>
      <c r="L92" s="18">
        <v>92.86154039843467</v>
      </c>
      <c r="M92" s="18">
        <v>298.58385086113685</v>
      </c>
      <c r="N92" s="18">
        <v>306.85905297691482</v>
      </c>
      <c r="O92" s="18">
        <v>47154.523752957997</v>
      </c>
      <c r="P92" s="18">
        <v>-5639.2750749281277</v>
      </c>
      <c r="Q92">
        <v>56075.498674782997</v>
      </c>
      <c r="R92">
        <v>6572.6796115088073</v>
      </c>
    </row>
    <row r="93" spans="1:18" x14ac:dyDescent="0.25">
      <c r="A93" s="21">
        <v>43070</v>
      </c>
      <c r="B93" s="22">
        <v>-135146.42590833377</v>
      </c>
      <c r="C93" s="18">
        <v>13321.446843</v>
      </c>
      <c r="D93" s="18">
        <v>14420.198517000001</v>
      </c>
      <c r="E93" s="18">
        <v>-2950.9080180000001</v>
      </c>
      <c r="F93" s="18">
        <v>620.11681793000002</v>
      </c>
      <c r="G93" s="18">
        <v>2242.2212309000001</v>
      </c>
      <c r="H93" s="18">
        <v>98.137134025045853</v>
      </c>
      <c r="I93" s="18">
        <v>115.48365804302625</v>
      </c>
      <c r="J93" s="18">
        <v>98.016845959488876</v>
      </c>
      <c r="K93" s="18">
        <v>83.62489042485457</v>
      </c>
      <c r="L93" s="18">
        <v>98.263639845837744</v>
      </c>
      <c r="M93" s="18">
        <v>342.18463734225833</v>
      </c>
      <c r="N93" s="18">
        <v>315.24158816253203</v>
      </c>
      <c r="O93" s="18">
        <v>45007.610137044729</v>
      </c>
      <c r="P93" s="18">
        <v>-15402.282928187771</v>
      </c>
      <c r="Q93">
        <v>96535.348622023565</v>
      </c>
      <c r="R93">
        <v>-33888.125842339752</v>
      </c>
    </row>
    <row r="94" spans="1:18" x14ac:dyDescent="0.25">
      <c r="A94" s="21">
        <v>43160</v>
      </c>
      <c r="B94" s="22">
        <v>-140615.26227112146</v>
      </c>
      <c r="C94" s="18">
        <v>12723.867956</v>
      </c>
      <c r="D94" s="18">
        <v>14227.320264</v>
      </c>
      <c r="E94" s="18">
        <v>-935.07583439999996</v>
      </c>
      <c r="F94" s="18">
        <v>1750.4339453</v>
      </c>
      <c r="G94" s="18">
        <v>2467.0892520000002</v>
      </c>
      <c r="H94" s="18">
        <v>132.1296028058413</v>
      </c>
      <c r="I94" s="18">
        <v>110.62563306062931</v>
      </c>
      <c r="J94" s="18">
        <v>98.007866768763392</v>
      </c>
      <c r="K94" s="18">
        <v>85.120892332157538</v>
      </c>
      <c r="L94" s="18">
        <v>99.251854657693571</v>
      </c>
      <c r="M94" s="18">
        <v>372.27252554262293</v>
      </c>
      <c r="N94" s="18">
        <v>325.50621593943754</v>
      </c>
      <c r="O94" s="18">
        <v>39742.799882681844</v>
      </c>
      <c r="P94" s="18">
        <v>-5184.2088999996713</v>
      </c>
      <c r="Q94">
        <v>64884.703025943942</v>
      </c>
      <c r="R94">
        <v>-1064.183524456821</v>
      </c>
    </row>
    <row r="95" spans="1:18" x14ac:dyDescent="0.25">
      <c r="A95" s="21">
        <v>43252</v>
      </c>
      <c r="B95" s="22">
        <v>-142554.08410828764</v>
      </c>
      <c r="C95" s="18">
        <v>13692.161910999999</v>
      </c>
      <c r="D95" s="18">
        <v>15888.214378999999</v>
      </c>
      <c r="E95" s="18">
        <v>-2345.483788</v>
      </c>
      <c r="F95" s="18">
        <v>333.60244153000002</v>
      </c>
      <c r="G95" s="18">
        <v>2683.4707023000001</v>
      </c>
      <c r="H95" s="18">
        <v>109.81489163666809</v>
      </c>
      <c r="I95" s="18">
        <v>111.80179807896309</v>
      </c>
      <c r="J95" s="18">
        <v>98.344087577040213</v>
      </c>
      <c r="K95" s="18">
        <v>86.770860954403119</v>
      </c>
      <c r="L95" s="18">
        <v>101.91081163962964</v>
      </c>
      <c r="M95" s="18">
        <v>396.71368818312692</v>
      </c>
      <c r="N95" s="18">
        <v>333.0246473444567</v>
      </c>
      <c r="O95" s="18">
        <v>47034.489571305014</v>
      </c>
      <c r="P95" s="18">
        <v>-5891.9261041133905</v>
      </c>
      <c r="Q95">
        <v>77075.950003672289</v>
      </c>
      <c r="R95">
        <v>-3798.3263329822803</v>
      </c>
    </row>
    <row r="96" spans="1:18" x14ac:dyDescent="0.25">
      <c r="A96" s="21">
        <v>43344</v>
      </c>
      <c r="B96" s="22">
        <v>-146383.75040810063</v>
      </c>
      <c r="C96" s="18">
        <v>13772.757636</v>
      </c>
      <c r="D96" s="18">
        <v>16070.378266</v>
      </c>
      <c r="E96" s="18">
        <v>-2469.0962249999998</v>
      </c>
      <c r="F96" s="18">
        <v>536.19552941999996</v>
      </c>
      <c r="G96" s="18">
        <v>2451.4351253</v>
      </c>
      <c r="H96" s="18">
        <v>128.0301438408388</v>
      </c>
      <c r="I96" s="18">
        <v>116.56098862242656</v>
      </c>
      <c r="J96" s="18">
        <v>98.421907229994488</v>
      </c>
      <c r="K96" s="18">
        <v>88.877138003750659</v>
      </c>
      <c r="L96" s="18">
        <v>102.93073484246013</v>
      </c>
      <c r="M96" s="18">
        <v>405.30354335397772</v>
      </c>
      <c r="N96" s="18">
        <v>329.36694415513489</v>
      </c>
      <c r="O96" s="18">
        <v>49478.539960912778</v>
      </c>
      <c r="P96" s="18">
        <v>-12818.843490776968</v>
      </c>
      <c r="Q96">
        <v>120731.57226171854</v>
      </c>
      <c r="R96">
        <v>-52245.335843674373</v>
      </c>
    </row>
    <row r="97" spans="1:18" x14ac:dyDescent="0.25">
      <c r="A97" s="21">
        <v>43435</v>
      </c>
      <c r="B97" s="22">
        <v>-147949.07117875654</v>
      </c>
      <c r="C97" s="18">
        <v>13905.528988</v>
      </c>
      <c r="D97" s="18">
        <v>16904.030406000002</v>
      </c>
      <c r="E97" s="18">
        <v>-659.1463043</v>
      </c>
      <c r="F97" s="18">
        <v>-1323.210329</v>
      </c>
      <c r="G97" s="18">
        <v>2831.6558328000001</v>
      </c>
      <c r="H97" s="18">
        <v>115.22739773363628</v>
      </c>
      <c r="I97" s="18">
        <v>119.5770224141137</v>
      </c>
      <c r="J97" s="18">
        <v>98.653370813140555</v>
      </c>
      <c r="K97" s="18">
        <v>86.259752174542726</v>
      </c>
      <c r="L97" s="18">
        <v>101.74697827196105</v>
      </c>
      <c r="M97" s="18">
        <v>380.4851899013201</v>
      </c>
      <c r="N97" s="18">
        <v>322.48676220345988</v>
      </c>
      <c r="O97" s="18">
        <v>43352.177275284193</v>
      </c>
      <c r="P97" s="18">
        <v>-6420.8015933115366</v>
      </c>
      <c r="Q97">
        <v>54884.456169942547</v>
      </c>
      <c r="R97">
        <v>33811.790185262078</v>
      </c>
    </row>
    <row r="98" spans="1:18" x14ac:dyDescent="0.25">
      <c r="A98" s="21">
        <v>43525</v>
      </c>
      <c r="B98" s="22">
        <v>-153561.46673972649</v>
      </c>
      <c r="C98" s="18">
        <v>12822.224076</v>
      </c>
      <c r="D98" s="18">
        <v>15550.414006000001</v>
      </c>
      <c r="E98" s="18">
        <v>-2634.83142</v>
      </c>
      <c r="F98" s="18">
        <v>-1306.8595829999999</v>
      </c>
      <c r="G98" s="18">
        <v>2435.3975825000002</v>
      </c>
      <c r="H98" s="18">
        <v>129.59002701509957</v>
      </c>
      <c r="I98" s="18">
        <v>112.33978504311084</v>
      </c>
      <c r="J98" s="18">
        <v>98.987596245700587</v>
      </c>
      <c r="K98" s="18">
        <v>85.422812424015504</v>
      </c>
      <c r="L98" s="18">
        <v>99.5838953863272</v>
      </c>
      <c r="M98" s="18">
        <v>360.97655845258726</v>
      </c>
      <c r="N98" s="18">
        <v>312.85024129148871</v>
      </c>
      <c r="O98" s="18">
        <v>47120.496433949098</v>
      </c>
      <c r="P98" s="18">
        <v>-6291.9179111852991</v>
      </c>
      <c r="Q98">
        <v>72020.229383744358</v>
      </c>
      <c r="R98">
        <v>587.48955932128592</v>
      </c>
    </row>
    <row r="99" spans="1:18" x14ac:dyDescent="0.25">
      <c r="A99" s="21">
        <v>43617</v>
      </c>
      <c r="B99" s="22">
        <v>-154750.79701135648</v>
      </c>
      <c r="C99" s="18">
        <v>13737.317440999999</v>
      </c>
      <c r="D99" s="18">
        <v>16195.266044</v>
      </c>
      <c r="E99" s="18">
        <v>-3679.9720619999998</v>
      </c>
      <c r="F99" s="18">
        <v>-177.53104490000001</v>
      </c>
      <c r="G99" s="18">
        <v>2416.5960710999998</v>
      </c>
      <c r="H99" s="18">
        <v>122.23096378954803</v>
      </c>
      <c r="I99" s="18">
        <v>114.55013451840234</v>
      </c>
      <c r="J99" s="18">
        <v>98.420909542136087</v>
      </c>
      <c r="K99" s="18">
        <v>86.894846987196743</v>
      </c>
      <c r="L99" s="18">
        <v>102.84790912372364</v>
      </c>
      <c r="M99" s="18">
        <v>378.91634144956998</v>
      </c>
      <c r="N99" s="18">
        <v>317.12470754071768</v>
      </c>
      <c r="O99" s="18">
        <v>48126.587231802405</v>
      </c>
      <c r="P99" s="18">
        <v>1318.5378734465594</v>
      </c>
      <c r="Q99">
        <v>79096.000662730672</v>
      </c>
      <c r="R99">
        <v>6567.7714211025013</v>
      </c>
    </row>
    <row r="100" spans="1:18" x14ac:dyDescent="0.25">
      <c r="A100" s="21">
        <v>43709</v>
      </c>
      <c r="B100" s="22">
        <v>-156307.13320785732</v>
      </c>
      <c r="C100" s="18">
        <v>12884.69346</v>
      </c>
      <c r="D100" s="18">
        <v>16882.330555</v>
      </c>
      <c r="E100" s="18">
        <v>-1759.8609719999999</v>
      </c>
      <c r="F100" s="18">
        <v>264.98736385000001</v>
      </c>
      <c r="G100" s="18">
        <v>2134.9586067999999</v>
      </c>
      <c r="H100" s="18">
        <v>124.03331195677971</v>
      </c>
      <c r="I100" s="18">
        <v>118.62095236786887</v>
      </c>
      <c r="J100" s="18">
        <v>98.295200871979176</v>
      </c>
      <c r="K100" s="18">
        <v>84.626817275229328</v>
      </c>
      <c r="L100" s="18">
        <v>98.331294513071043</v>
      </c>
      <c r="M100" s="18">
        <v>346.65908951238555</v>
      </c>
      <c r="N100" s="18">
        <v>307.60312206568585</v>
      </c>
      <c r="O100" s="18">
        <v>50681.906755352567</v>
      </c>
      <c r="P100" s="18">
        <v>-7292.1383921754023</v>
      </c>
      <c r="Q100">
        <v>82169.826528089397</v>
      </c>
      <c r="R100">
        <v>-6155.0388298692123</v>
      </c>
    </row>
    <row r="101" spans="1:18" x14ac:dyDescent="0.25">
      <c r="A101" s="21">
        <v>43800</v>
      </c>
      <c r="B101" s="22">
        <v>-154256.16845238575</v>
      </c>
      <c r="C101" s="18">
        <v>12986.653232000001</v>
      </c>
      <c r="D101" s="18">
        <v>16058.457622</v>
      </c>
      <c r="E101" s="18">
        <v>-3204.0996749999999</v>
      </c>
      <c r="F101" s="18">
        <v>1725.8380207</v>
      </c>
      <c r="G101" s="18">
        <v>2492.1885940000002</v>
      </c>
      <c r="H101" s="18">
        <v>125.82007025583275</v>
      </c>
      <c r="I101" s="18">
        <v>121.65358242059609</v>
      </c>
      <c r="J101" s="18">
        <v>98.102647115310262</v>
      </c>
      <c r="K101" s="18">
        <v>85.513538332958817</v>
      </c>
      <c r="L101" s="18">
        <v>98.887444617181373</v>
      </c>
      <c r="M101" s="18">
        <v>343.65658168625333</v>
      </c>
      <c r="N101" s="18">
        <v>302.86888787673695</v>
      </c>
      <c r="O101" s="18">
        <v>51980.779569285223</v>
      </c>
      <c r="P101" s="18">
        <v>-13783.006236231371</v>
      </c>
      <c r="Q101">
        <v>98161.790863616552</v>
      </c>
      <c r="R101">
        <v>-20818.987547210127</v>
      </c>
    </row>
    <row r="102" spans="1:18" x14ac:dyDescent="0.25">
      <c r="B102" s="22"/>
    </row>
    <row r="103" spans="1:18" x14ac:dyDescent="0.25">
      <c r="B103" s="22"/>
    </row>
    <row r="104" spans="1:18" x14ac:dyDescent="0.25">
      <c r="B104" s="22"/>
    </row>
    <row r="105" spans="1:18" x14ac:dyDescent="0.25">
      <c r="B105" s="2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101"/>
  <sheetViews>
    <sheetView workbookViewId="0">
      <selection activeCell="E26" sqref="E26"/>
    </sheetView>
  </sheetViews>
  <sheetFormatPr baseColWidth="10" defaultColWidth="9.140625" defaultRowHeight="15" x14ac:dyDescent="0.25"/>
  <cols>
    <col min="1" max="1" width="18.42578125" style="24" bestFit="1" customWidth="1"/>
    <col min="2" max="16384" width="9.140625" style="24"/>
  </cols>
  <sheetData>
    <row r="1" spans="1:18" x14ac:dyDescent="0.25">
      <c r="A1" s="24" t="s">
        <v>0</v>
      </c>
      <c r="B1" s="24" t="s">
        <v>47</v>
      </c>
      <c r="C1" s="24" t="s">
        <v>56</v>
      </c>
      <c r="D1" s="24" t="s">
        <v>57</v>
      </c>
      <c r="E1" s="24" t="s">
        <v>12</v>
      </c>
      <c r="F1" s="24" t="s">
        <v>13</v>
      </c>
      <c r="G1" s="24" t="s">
        <v>14</v>
      </c>
      <c r="H1" s="24" t="s">
        <v>15</v>
      </c>
      <c r="I1" s="24" t="s">
        <v>60</v>
      </c>
      <c r="J1" s="24" t="s">
        <v>61</v>
      </c>
      <c r="K1" s="24" t="s">
        <v>46</v>
      </c>
      <c r="L1" s="24" t="s">
        <v>51</v>
      </c>
      <c r="M1" s="24" t="s">
        <v>58</v>
      </c>
      <c r="N1" s="24" t="s">
        <v>59</v>
      </c>
      <c r="O1" s="24" t="s">
        <v>52</v>
      </c>
      <c r="P1" s="24" t="s">
        <v>62</v>
      </c>
      <c r="Q1" s="24" t="s">
        <v>54</v>
      </c>
      <c r="R1" s="24" t="s">
        <v>55</v>
      </c>
    </row>
    <row r="2" spans="1:18" x14ac:dyDescent="0.25">
      <c r="A2" s="25">
        <v>34759</v>
      </c>
      <c r="B2" s="24">
        <v>-17120.702304367602</v>
      </c>
      <c r="C2" s="24">
        <v>2824.5302676958199</v>
      </c>
      <c r="D2" s="24">
        <v>3863.9255526178899</v>
      </c>
      <c r="E2" s="24">
        <v>-24.160390293530799</v>
      </c>
      <c r="F2" s="24">
        <v>-462.38499910922502</v>
      </c>
      <c r="G2" s="24">
        <v>150.78343256167</v>
      </c>
      <c r="I2" s="24">
        <v>81.080378021261197</v>
      </c>
      <c r="J2" s="24">
        <v>54.941672673578999</v>
      </c>
      <c r="K2" s="24">
        <v>48.2580223767579</v>
      </c>
      <c r="L2" s="24">
        <v>68.700207289426302</v>
      </c>
      <c r="M2" s="24">
        <v>143.95426236188999</v>
      </c>
      <c r="N2" s="24">
        <v>407.01856766031102</v>
      </c>
      <c r="O2" s="24">
        <v>2918.25009933719</v>
      </c>
      <c r="P2" s="24">
        <v>-587.81482520024804</v>
      </c>
      <c r="Q2" s="24">
        <v>4640.8</v>
      </c>
      <c r="R2" s="24">
        <v>194.599999999999</v>
      </c>
    </row>
    <row r="3" spans="1:18" x14ac:dyDescent="0.25">
      <c r="A3" s="25">
        <v>34851</v>
      </c>
      <c r="B3" s="24">
        <v>-17709.8887953495</v>
      </c>
      <c r="C3" s="24">
        <v>2946.0174840682698</v>
      </c>
      <c r="D3" s="24">
        <v>3952.24092565214</v>
      </c>
      <c r="E3" s="24">
        <v>-34.885287670789999</v>
      </c>
      <c r="F3" s="24">
        <v>-173.47693149761699</v>
      </c>
      <c r="G3" s="24">
        <v>139.43355791678101</v>
      </c>
      <c r="I3" s="24">
        <v>80.637874481160495</v>
      </c>
      <c r="J3" s="24">
        <v>55.581190590805797</v>
      </c>
      <c r="K3" s="24">
        <v>49.648020596663301</v>
      </c>
      <c r="L3" s="24">
        <v>69.055991498237006</v>
      </c>
      <c r="M3" s="24">
        <v>146.54269421558499</v>
      </c>
      <c r="N3" s="24">
        <v>403.60194225107398</v>
      </c>
      <c r="O3" s="24">
        <v>3059.4097457737798</v>
      </c>
      <c r="P3" s="24">
        <v>-672.68835275818697</v>
      </c>
      <c r="Q3" s="24">
        <v>5556.6</v>
      </c>
      <c r="R3" s="24">
        <v>336.099999999999</v>
      </c>
    </row>
    <row r="4" spans="1:18" x14ac:dyDescent="0.25">
      <c r="A4" s="25">
        <v>34943</v>
      </c>
      <c r="B4" s="24">
        <v>-18511.145083388001</v>
      </c>
      <c r="C4" s="24">
        <v>3002.5294383667701</v>
      </c>
      <c r="D4" s="24">
        <v>3997.5953870328399</v>
      </c>
      <c r="E4" s="24">
        <v>-393.320915967274</v>
      </c>
      <c r="F4" s="24">
        <v>-65.316424393458504</v>
      </c>
      <c r="G4" s="24">
        <v>111.625604152107</v>
      </c>
      <c r="I4" s="24">
        <v>81.2152597113475</v>
      </c>
      <c r="J4" s="24">
        <v>55.905439144782001</v>
      </c>
      <c r="K4" s="24">
        <v>46.831154523680901</v>
      </c>
      <c r="L4" s="24">
        <v>66.685175203361396</v>
      </c>
      <c r="M4" s="24">
        <v>137.37154812169899</v>
      </c>
      <c r="N4" s="24">
        <v>403.89080819581</v>
      </c>
      <c r="O4" s="24">
        <v>3143.4406271733101</v>
      </c>
      <c r="P4" s="24">
        <v>-697.29670391280899</v>
      </c>
      <c r="Q4" s="24">
        <v>6187.6</v>
      </c>
      <c r="R4" s="24">
        <v>83.699999999998894</v>
      </c>
    </row>
    <row r="5" spans="1:18" x14ac:dyDescent="0.25">
      <c r="A5" s="25">
        <v>35034</v>
      </c>
      <c r="B5" s="24">
        <v>-19239.119351928501</v>
      </c>
      <c r="C5" s="24">
        <v>3056.12987109916</v>
      </c>
      <c r="D5" s="24">
        <v>4044.7609243126199</v>
      </c>
      <c r="E5" s="24">
        <v>-259.80128331574099</v>
      </c>
      <c r="F5" s="24">
        <v>-176.193029769699</v>
      </c>
      <c r="G5" s="24">
        <v>101.85931221116699</v>
      </c>
      <c r="I5" s="24">
        <v>81.608725216306695</v>
      </c>
      <c r="J5" s="24">
        <v>56.442195212594797</v>
      </c>
      <c r="K5" s="24">
        <v>45.883815471501102</v>
      </c>
      <c r="L5" s="24">
        <v>64.058055628913294</v>
      </c>
      <c r="M5" s="24">
        <v>143.11972079121301</v>
      </c>
      <c r="N5" s="24">
        <v>392.98536798528301</v>
      </c>
      <c r="O5" s="24">
        <v>3222.5144210882299</v>
      </c>
      <c r="P5" s="24">
        <v>-817.45501352625195</v>
      </c>
      <c r="Q5" s="24">
        <v>7338.5</v>
      </c>
      <c r="R5" s="24">
        <v>-877.3</v>
      </c>
    </row>
    <row r="6" spans="1:18" x14ac:dyDescent="0.25">
      <c r="A6" s="25">
        <v>35125</v>
      </c>
      <c r="B6" s="24">
        <v>-19739.994846174901</v>
      </c>
      <c r="C6" s="24">
        <v>3098.9444769471402</v>
      </c>
      <c r="D6" s="24">
        <v>3966.5972362288899</v>
      </c>
      <c r="E6" s="24">
        <v>-536.82251907909995</v>
      </c>
      <c r="F6" s="24">
        <v>-674.39869499999998</v>
      </c>
      <c r="G6" s="24">
        <v>70.955565750856906</v>
      </c>
      <c r="I6" s="24">
        <v>81.330983488896507</v>
      </c>
      <c r="J6" s="24">
        <v>57.191458794244298</v>
      </c>
      <c r="K6" s="24">
        <v>45.665782018928503</v>
      </c>
      <c r="L6" s="24">
        <v>63.974735672412599</v>
      </c>
      <c r="M6" s="24">
        <v>152.04062605380199</v>
      </c>
      <c r="N6" s="24">
        <v>399.82397171882502</v>
      </c>
      <c r="O6" s="24">
        <v>4105.1995378186903</v>
      </c>
      <c r="P6" s="24">
        <v>-1015.84775372178</v>
      </c>
      <c r="Q6" s="24">
        <v>7113.7</v>
      </c>
      <c r="R6" s="24">
        <v>-363.8</v>
      </c>
    </row>
    <row r="7" spans="1:18" x14ac:dyDescent="0.25">
      <c r="A7" s="25">
        <v>35217</v>
      </c>
      <c r="B7" s="24">
        <v>-20503.619545424401</v>
      </c>
      <c r="C7" s="24">
        <v>3121.19596945901</v>
      </c>
      <c r="D7" s="24">
        <v>4036.6854476615099</v>
      </c>
      <c r="E7" s="24">
        <v>-474.99532267236202</v>
      </c>
      <c r="F7" s="24">
        <v>-832.20933385830403</v>
      </c>
      <c r="G7" s="24">
        <v>63.707350871725197</v>
      </c>
      <c r="I7" s="24">
        <v>80.747333814252698</v>
      </c>
      <c r="J7" s="24">
        <v>57.555614862555998</v>
      </c>
      <c r="K7" s="24">
        <v>47.412122060921</v>
      </c>
      <c r="L7" s="24">
        <v>65.708919609176505</v>
      </c>
      <c r="M7" s="24">
        <v>160.34546897185899</v>
      </c>
      <c r="N7" s="24">
        <v>399.66707126484403</v>
      </c>
      <c r="O7" s="24">
        <v>4127.9637216560895</v>
      </c>
      <c r="P7" s="24">
        <v>-1107.89212651404</v>
      </c>
      <c r="Q7" s="24">
        <v>7742.2</v>
      </c>
      <c r="R7" s="24">
        <v>-535.4</v>
      </c>
    </row>
    <row r="8" spans="1:18" x14ac:dyDescent="0.25">
      <c r="A8" s="25">
        <v>35309</v>
      </c>
      <c r="B8" s="24">
        <v>-21427.6780170479</v>
      </c>
      <c r="C8" s="24">
        <v>3155.0656595243299</v>
      </c>
      <c r="D8" s="24">
        <v>3993.6891512639299</v>
      </c>
      <c r="E8" s="24">
        <v>-750.97436609360705</v>
      </c>
      <c r="F8" s="24">
        <v>-282.48965466154499</v>
      </c>
      <c r="G8" s="24">
        <v>93.1409231187736</v>
      </c>
      <c r="I8" s="24">
        <v>78.774958569563907</v>
      </c>
      <c r="J8" s="24">
        <v>58.281931623462597</v>
      </c>
      <c r="K8" s="24">
        <v>47.698190089784802</v>
      </c>
      <c r="L8" s="24">
        <v>65.156771478213699</v>
      </c>
      <c r="M8" s="24">
        <v>163.63099158599999</v>
      </c>
      <c r="N8" s="24">
        <v>392.894255869831</v>
      </c>
      <c r="O8" s="24">
        <v>4292.5581240315996</v>
      </c>
      <c r="P8" s="24">
        <v>-1338.4898423100501</v>
      </c>
      <c r="Q8" s="24">
        <v>8795.2000000000007</v>
      </c>
      <c r="R8" s="24">
        <v>-510.9</v>
      </c>
    </row>
    <row r="9" spans="1:18" x14ac:dyDescent="0.25">
      <c r="A9" s="25">
        <v>35400</v>
      </c>
      <c r="B9" s="24">
        <v>-22197.578945064401</v>
      </c>
      <c r="C9" s="24">
        <v>3197.0617865914701</v>
      </c>
      <c r="D9" s="24">
        <v>4055.33249212494</v>
      </c>
      <c r="E9" s="24">
        <v>-1020.95710507162</v>
      </c>
      <c r="F9" s="24">
        <v>-188.40870099853601</v>
      </c>
      <c r="G9" s="24">
        <v>88.542286955256401</v>
      </c>
      <c r="H9" s="24">
        <v>182.48247435251801</v>
      </c>
      <c r="I9" s="24">
        <v>76.248761240989097</v>
      </c>
      <c r="J9" s="24">
        <v>58.661053009650097</v>
      </c>
      <c r="K9" s="24">
        <v>48.079648296052397</v>
      </c>
      <c r="L9" s="24">
        <v>64.576057515881203</v>
      </c>
      <c r="M9" s="24">
        <v>177.73347191617799</v>
      </c>
      <c r="N9" s="24">
        <v>393.259748565113</v>
      </c>
      <c r="O9" s="24">
        <v>4493.6286216989301</v>
      </c>
      <c r="P9" s="24">
        <v>-1373.5773915546299</v>
      </c>
      <c r="Q9" s="24">
        <v>9246.9</v>
      </c>
      <c r="R9" s="24">
        <v>-297.79999999999899</v>
      </c>
    </row>
    <row r="10" spans="1:18" x14ac:dyDescent="0.25">
      <c r="A10" s="25">
        <v>35490</v>
      </c>
      <c r="B10" s="24">
        <v>-23086.6545517132</v>
      </c>
      <c r="C10" s="24">
        <v>3343.6729469106799</v>
      </c>
      <c r="D10" s="24">
        <v>4143.6160248864298</v>
      </c>
      <c r="E10" s="24">
        <v>-1067.1755822421401</v>
      </c>
      <c r="F10" s="24">
        <v>-1000.95553326785</v>
      </c>
      <c r="G10" s="24">
        <v>87.154157797710397</v>
      </c>
      <c r="H10" s="24">
        <v>182.446530619947</v>
      </c>
      <c r="I10" s="24">
        <v>78.301470902207996</v>
      </c>
      <c r="J10" s="24">
        <v>59.405328152007698</v>
      </c>
      <c r="K10" s="24">
        <v>47.368040229543602</v>
      </c>
      <c r="L10" s="24">
        <v>65.883656543668906</v>
      </c>
      <c r="M10" s="24">
        <v>159.42011621633901</v>
      </c>
      <c r="N10" s="24">
        <v>386.89197959667598</v>
      </c>
      <c r="O10" s="24">
        <v>4750.7488383720101</v>
      </c>
      <c r="P10" s="24">
        <v>-1367.50307812131</v>
      </c>
      <c r="Q10" s="24">
        <v>8800.2999999999993</v>
      </c>
      <c r="R10" s="24">
        <v>-301.39999999999998</v>
      </c>
    </row>
    <row r="11" spans="1:18" x14ac:dyDescent="0.25">
      <c r="A11" s="25">
        <v>35582</v>
      </c>
      <c r="B11" s="24">
        <v>-24206.3924638387</v>
      </c>
      <c r="C11" s="24">
        <v>3408.3043210667702</v>
      </c>
      <c r="D11" s="24">
        <v>4417.2675941651396</v>
      </c>
      <c r="E11" s="24">
        <v>-1149.80874220653</v>
      </c>
      <c r="F11" s="24">
        <v>35.645778941566398</v>
      </c>
      <c r="G11" s="24">
        <v>90.607747163713597</v>
      </c>
      <c r="H11" s="24">
        <v>186.85667983504499</v>
      </c>
      <c r="I11" s="24">
        <v>81.550078807035206</v>
      </c>
      <c r="J11" s="24">
        <v>60.142619479356597</v>
      </c>
      <c r="K11" s="24">
        <v>51.275372698771498</v>
      </c>
      <c r="L11" s="24">
        <v>67.245034411154805</v>
      </c>
      <c r="M11" s="24">
        <v>142.39659187283499</v>
      </c>
      <c r="N11" s="24">
        <v>379.33824866042102</v>
      </c>
      <c r="O11" s="24">
        <v>5008.7530012056604</v>
      </c>
      <c r="P11" s="24">
        <v>-1352.65422082329</v>
      </c>
      <c r="Q11" s="24">
        <v>9577.5</v>
      </c>
      <c r="R11" s="24">
        <v>-815.20000000000095</v>
      </c>
    </row>
    <row r="12" spans="1:18" x14ac:dyDescent="0.25">
      <c r="A12" s="25">
        <v>35674</v>
      </c>
      <c r="B12" s="24">
        <v>-25230.748915588902</v>
      </c>
      <c r="C12" s="24">
        <v>3442.8389823463499</v>
      </c>
      <c r="D12" s="24">
        <v>4598.7264957336902</v>
      </c>
      <c r="E12" s="24">
        <v>-1379.65585897868</v>
      </c>
      <c r="F12" s="24">
        <v>-8.4790807966031192</v>
      </c>
      <c r="G12" s="24">
        <v>83.762353023995502</v>
      </c>
      <c r="H12" s="24">
        <v>186.70389859224099</v>
      </c>
      <c r="I12" s="24">
        <v>81.648435094111505</v>
      </c>
      <c r="J12" s="24">
        <v>61.162256470629302</v>
      </c>
      <c r="K12" s="24">
        <v>50.445343348341602</v>
      </c>
      <c r="L12" s="24">
        <v>67.800109677700902</v>
      </c>
      <c r="M12" s="24">
        <v>145.16626352416</v>
      </c>
      <c r="N12" s="24">
        <v>375.57947620770102</v>
      </c>
      <c r="O12" s="24">
        <v>5389.1945104001998</v>
      </c>
      <c r="P12" s="24">
        <v>-1392.12087830267</v>
      </c>
      <c r="Q12" s="24">
        <v>11713</v>
      </c>
      <c r="R12" s="24">
        <v>-708.29999999999905</v>
      </c>
    </row>
    <row r="13" spans="1:18" x14ac:dyDescent="0.25">
      <c r="A13" s="25">
        <v>35765</v>
      </c>
      <c r="B13" s="24">
        <v>-26535.5105654933</v>
      </c>
      <c r="C13" s="24">
        <v>3474.5654821368098</v>
      </c>
      <c r="D13" s="24">
        <v>4727.0250000998203</v>
      </c>
      <c r="E13" s="24">
        <v>-1156.16015738034</v>
      </c>
      <c r="F13" s="24">
        <v>-430.09845091252402</v>
      </c>
      <c r="G13" s="24">
        <v>75.254809344520893</v>
      </c>
      <c r="H13" s="24">
        <v>183.379074622974</v>
      </c>
      <c r="I13" s="24">
        <v>84.291841703020097</v>
      </c>
      <c r="J13" s="24">
        <v>61.988342017374698</v>
      </c>
      <c r="K13" s="24">
        <v>51.025520880559803</v>
      </c>
      <c r="L13" s="24">
        <v>70.258607390681703</v>
      </c>
      <c r="M13" s="24">
        <v>144.135046694171</v>
      </c>
      <c r="N13" s="24">
        <v>364.278229227015</v>
      </c>
      <c r="O13" s="24">
        <v>5637.7494533542704</v>
      </c>
      <c r="P13" s="24">
        <v>-1587.2024429845001</v>
      </c>
      <c r="Q13" s="24">
        <v>11444.2</v>
      </c>
      <c r="R13" s="24">
        <v>-1599.5</v>
      </c>
    </row>
    <row r="14" spans="1:18" x14ac:dyDescent="0.25">
      <c r="A14" s="25">
        <v>35855</v>
      </c>
      <c r="B14" s="24">
        <v>-27736.6802929101</v>
      </c>
      <c r="C14" s="24">
        <v>3255.29549738491</v>
      </c>
      <c r="D14" s="24">
        <v>4787.2178263588503</v>
      </c>
      <c r="E14" s="24">
        <v>-470.66090033930698</v>
      </c>
      <c r="F14" s="24">
        <v>-212.78343397206501</v>
      </c>
      <c r="G14" s="24">
        <v>123.033486288163</v>
      </c>
      <c r="H14" s="24">
        <v>178.17649153983501</v>
      </c>
      <c r="I14" s="24">
        <v>84.965763654143501</v>
      </c>
      <c r="J14" s="24">
        <v>62.452266871525197</v>
      </c>
      <c r="K14" s="24">
        <v>48.470032503527797</v>
      </c>
      <c r="L14" s="24">
        <v>66.732541990187599</v>
      </c>
      <c r="M14" s="24">
        <v>117.48253871467099</v>
      </c>
      <c r="N14" s="24">
        <v>359.59783744446901</v>
      </c>
      <c r="O14" s="24">
        <v>5883.8311289490703</v>
      </c>
      <c r="P14" s="24">
        <v>-1709.80016037473</v>
      </c>
      <c r="Q14" s="24">
        <v>10997.676670999999</v>
      </c>
      <c r="R14" s="24">
        <v>-767.10256100000004</v>
      </c>
    </row>
    <row r="15" spans="1:18" x14ac:dyDescent="0.25">
      <c r="A15" s="25">
        <v>35947</v>
      </c>
      <c r="B15" s="24">
        <v>-31929.317623788302</v>
      </c>
      <c r="C15" s="24">
        <v>3300.5252845636101</v>
      </c>
      <c r="D15" s="24">
        <v>4551.04421721578</v>
      </c>
      <c r="E15" s="24">
        <v>-361.36058832062997</v>
      </c>
      <c r="F15" s="24">
        <v>-518.878166456401</v>
      </c>
      <c r="G15" s="24">
        <v>113.05116301840999</v>
      </c>
      <c r="H15" s="24">
        <v>175.478059915442</v>
      </c>
      <c r="I15" s="24">
        <v>84.008909312594795</v>
      </c>
      <c r="J15" s="24">
        <v>62.719647217573304</v>
      </c>
      <c r="K15" s="24">
        <v>47.430953235900503</v>
      </c>
      <c r="L15" s="24">
        <v>63.719013181773903</v>
      </c>
      <c r="M15" s="24">
        <v>110.738354938095</v>
      </c>
      <c r="N15" s="24">
        <v>353.19715309171897</v>
      </c>
      <c r="O15" s="24">
        <v>6087.3658932738999</v>
      </c>
      <c r="P15" s="24">
        <v>-1865.9186719945101</v>
      </c>
      <c r="Q15" s="24">
        <v>11299.71111</v>
      </c>
      <c r="R15" s="24">
        <v>-961.50111000000095</v>
      </c>
    </row>
    <row r="16" spans="1:18" x14ac:dyDescent="0.25">
      <c r="A16" s="25">
        <v>36039</v>
      </c>
      <c r="B16" s="24">
        <v>-33451.453769174499</v>
      </c>
      <c r="C16" s="24">
        <v>3199.0642665535102</v>
      </c>
      <c r="D16" s="24">
        <v>4228.5574401618096</v>
      </c>
      <c r="E16" s="24">
        <v>-628.62762336682295</v>
      </c>
      <c r="F16" s="24">
        <v>-444.42050194323099</v>
      </c>
      <c r="G16" s="24">
        <v>49.883321742374299</v>
      </c>
      <c r="H16" s="24">
        <v>173.24388038123499</v>
      </c>
      <c r="I16" s="24">
        <v>78.422219173156094</v>
      </c>
      <c r="J16" s="24">
        <v>63.768217156739198</v>
      </c>
      <c r="K16" s="24">
        <v>45.448579902603903</v>
      </c>
      <c r="L16" s="24">
        <v>60.782308847972402</v>
      </c>
      <c r="M16" s="24">
        <v>104.20913888610499</v>
      </c>
      <c r="N16" s="24">
        <v>347.14309818379201</v>
      </c>
      <c r="O16" s="24">
        <v>6143.6223491542096</v>
      </c>
      <c r="P16" s="24">
        <v>-2000.33698253174</v>
      </c>
      <c r="Q16" s="24">
        <v>13227.411110999999</v>
      </c>
      <c r="R16" s="24">
        <v>-1843.301121</v>
      </c>
    </row>
    <row r="17" spans="1:18" x14ac:dyDescent="0.25">
      <c r="A17" s="25">
        <v>36130</v>
      </c>
      <c r="B17" s="24">
        <v>-35424.438076095801</v>
      </c>
      <c r="C17" s="24">
        <v>3152.03163956147</v>
      </c>
      <c r="D17" s="24">
        <v>3527.8004669912798</v>
      </c>
      <c r="E17" s="24">
        <v>-572.17891749575301</v>
      </c>
      <c r="F17" s="24">
        <v>34.1579468996514</v>
      </c>
      <c r="G17" s="24">
        <v>55.483856616689401</v>
      </c>
      <c r="H17" s="24">
        <v>171.35645622679999</v>
      </c>
      <c r="I17" s="24">
        <v>75.526685476695405</v>
      </c>
      <c r="J17" s="24">
        <v>64.538432183414898</v>
      </c>
      <c r="K17" s="24">
        <v>44.268689053067099</v>
      </c>
      <c r="L17" s="24">
        <v>61.265542578441</v>
      </c>
      <c r="M17" s="24">
        <v>98.067494016741193</v>
      </c>
      <c r="N17" s="24">
        <v>338.31254722056099</v>
      </c>
      <c r="O17" s="24">
        <v>6231.7635780708297</v>
      </c>
      <c r="P17" s="24">
        <v>-1777.82370665642</v>
      </c>
      <c r="Q17" s="24">
        <v>12527.501109999999</v>
      </c>
      <c r="R17" s="24">
        <v>-1584.6952100000001</v>
      </c>
    </row>
    <row r="18" spans="1:18" x14ac:dyDescent="0.25">
      <c r="A18" s="25">
        <v>36220</v>
      </c>
      <c r="B18" s="24">
        <v>-37135.796510566099</v>
      </c>
      <c r="C18" s="24">
        <v>3120.8643631539198</v>
      </c>
      <c r="D18" s="24">
        <v>3269.1036017718998</v>
      </c>
      <c r="E18" s="24">
        <v>-473.79175044485402</v>
      </c>
      <c r="F18" s="24">
        <v>-295.100584897239</v>
      </c>
      <c r="G18" s="24">
        <v>-15.4655740447045</v>
      </c>
      <c r="H18" s="24">
        <v>172.59862343269199</v>
      </c>
      <c r="I18" s="24">
        <v>71.0694603125839</v>
      </c>
      <c r="J18" s="24">
        <v>65.996054144520102</v>
      </c>
      <c r="K18" s="24">
        <v>45.392626218159698</v>
      </c>
      <c r="L18" s="24">
        <v>60.545982665595602</v>
      </c>
      <c r="M18" s="24">
        <v>97.990794695198204</v>
      </c>
      <c r="N18" s="24">
        <v>333.525447660022</v>
      </c>
      <c r="O18" s="24">
        <v>6872.1771581652902</v>
      </c>
      <c r="P18" s="24">
        <v>-2495.4468647086201</v>
      </c>
      <c r="Q18" s="24">
        <v>12068.8837465214</v>
      </c>
      <c r="R18" s="24">
        <v>540.508643821232</v>
      </c>
    </row>
    <row r="19" spans="1:18" x14ac:dyDescent="0.25">
      <c r="A19" s="25">
        <v>36312</v>
      </c>
      <c r="B19" s="24">
        <v>-33448.985674050396</v>
      </c>
      <c r="C19" s="24">
        <v>3158.1391196562399</v>
      </c>
      <c r="D19" s="24">
        <v>3169.10799818232</v>
      </c>
      <c r="E19" s="24">
        <v>-508.26774087565502</v>
      </c>
      <c r="F19" s="24">
        <v>-573.95061351314098</v>
      </c>
      <c r="G19" s="24">
        <v>-6.7527749664165704</v>
      </c>
      <c r="H19" s="24">
        <v>168.84771007560499</v>
      </c>
      <c r="I19" s="24">
        <v>68.909518882633705</v>
      </c>
      <c r="J19" s="24">
        <v>66.852070327017103</v>
      </c>
      <c r="K19" s="24">
        <v>52.2575426297756</v>
      </c>
      <c r="L19" s="24">
        <v>65.091847102653404</v>
      </c>
      <c r="M19" s="24">
        <v>126.416859542312</v>
      </c>
      <c r="N19" s="24">
        <v>319.32465904858498</v>
      </c>
      <c r="O19" s="24">
        <v>7276.7531894932499</v>
      </c>
      <c r="P19" s="24">
        <v>-2528.2405047685202</v>
      </c>
      <c r="Q19" s="24">
        <v>13843.091257604599</v>
      </c>
      <c r="R19" s="24">
        <v>-1200.02465386583</v>
      </c>
    </row>
    <row r="20" spans="1:18" x14ac:dyDescent="0.25">
      <c r="A20" s="25">
        <v>36404</v>
      </c>
      <c r="B20" s="24">
        <v>-34708.0470079562</v>
      </c>
      <c r="C20" s="24">
        <v>3523.7112261101902</v>
      </c>
      <c r="D20" s="24">
        <v>3116.8603276028002</v>
      </c>
      <c r="E20" s="24">
        <v>-151.899489329228</v>
      </c>
      <c r="F20" s="24">
        <v>176.005431111869</v>
      </c>
      <c r="G20" s="24">
        <v>75.773538580387395</v>
      </c>
      <c r="H20" s="24">
        <v>167.39855053717599</v>
      </c>
      <c r="I20" s="24">
        <v>69.647631271818796</v>
      </c>
      <c r="J20" s="24">
        <v>66.873021772043302</v>
      </c>
      <c r="K20" s="24">
        <v>55.409233409118102</v>
      </c>
      <c r="L20" s="24">
        <v>69.4498132304374</v>
      </c>
      <c r="M20" s="24">
        <v>151.64507452251999</v>
      </c>
      <c r="N20" s="24">
        <v>323.77861467679202</v>
      </c>
      <c r="O20" s="24">
        <v>7535.54439561044</v>
      </c>
      <c r="P20" s="24">
        <v>-2503.3934014288998</v>
      </c>
      <c r="Q20" s="24">
        <v>14293.4532538072</v>
      </c>
      <c r="R20" s="24">
        <v>-1777.8783579195799</v>
      </c>
    </row>
    <row r="21" spans="1:18" x14ac:dyDescent="0.25">
      <c r="A21" s="25">
        <v>36495</v>
      </c>
      <c r="B21" s="24">
        <v>-33480.751560578297</v>
      </c>
      <c r="C21" s="24">
        <v>3743.2169322299501</v>
      </c>
      <c r="D21" s="24">
        <v>3473.7390993936501</v>
      </c>
      <c r="E21" s="24">
        <v>-258.41212255615602</v>
      </c>
      <c r="F21" s="24">
        <v>-154.946146483229</v>
      </c>
      <c r="G21" s="24">
        <v>95.946915574599601</v>
      </c>
      <c r="H21" s="24">
        <v>166.61665343719201</v>
      </c>
      <c r="I21" s="24">
        <v>71.308021964332198</v>
      </c>
      <c r="J21" s="24">
        <v>68.469322345464406</v>
      </c>
      <c r="K21" s="24">
        <v>58.356612814448198</v>
      </c>
      <c r="L21" s="24">
        <v>71.097728527455104</v>
      </c>
      <c r="M21" s="24">
        <v>169.827286154467</v>
      </c>
      <c r="N21" s="24">
        <v>322.079990925809</v>
      </c>
      <c r="O21" s="24">
        <v>7882.3666722271</v>
      </c>
      <c r="P21" s="24">
        <v>-2525.29600072731</v>
      </c>
      <c r="Q21" s="24">
        <v>17315.5717925317</v>
      </c>
      <c r="R21" s="24">
        <v>-3745.6558251524202</v>
      </c>
    </row>
    <row r="22" spans="1:18" x14ac:dyDescent="0.25">
      <c r="A22" s="25">
        <v>36586</v>
      </c>
      <c r="B22" s="24">
        <v>-33667.090845729603</v>
      </c>
      <c r="C22" s="24">
        <v>3916.8305781849999</v>
      </c>
      <c r="D22" s="24">
        <v>3628.5569048754801</v>
      </c>
      <c r="E22" s="24">
        <v>-339.94791199999997</v>
      </c>
      <c r="F22" s="24">
        <v>-361.78065859999998</v>
      </c>
      <c r="G22" s="24">
        <v>154.04319444835599</v>
      </c>
      <c r="H22" s="24">
        <v>169.123398351909</v>
      </c>
      <c r="I22" s="24">
        <v>73.103927486813703</v>
      </c>
      <c r="J22" s="24">
        <v>68.916286506022303</v>
      </c>
      <c r="K22" s="24">
        <v>62.598817095723099</v>
      </c>
      <c r="L22" s="24">
        <v>73.682582985632607</v>
      </c>
      <c r="M22" s="24">
        <v>188.699476693619</v>
      </c>
      <c r="N22" s="24">
        <v>321.16056052139299</v>
      </c>
      <c r="O22" s="24">
        <v>7633.4258881258802</v>
      </c>
      <c r="P22" s="24">
        <v>-2046.1467281129901</v>
      </c>
      <c r="Q22" s="24">
        <v>14623.4819714183</v>
      </c>
      <c r="R22" s="24">
        <v>341.26838280469099</v>
      </c>
    </row>
    <row r="23" spans="1:18" x14ac:dyDescent="0.25">
      <c r="A23" s="25">
        <v>36678</v>
      </c>
      <c r="B23" s="24">
        <v>-29711.0965690378</v>
      </c>
      <c r="C23" s="24">
        <v>3855.6510917739201</v>
      </c>
      <c r="D23" s="24">
        <v>3607.1694591857399</v>
      </c>
      <c r="E23" s="24">
        <v>-455.42207930000001</v>
      </c>
      <c r="F23" s="24">
        <v>351.07499216000002</v>
      </c>
      <c r="G23" s="24">
        <v>176.91788138606901</v>
      </c>
      <c r="H23" s="24">
        <v>173.129143162302</v>
      </c>
      <c r="I23" s="24">
        <v>73.805395752435103</v>
      </c>
      <c r="J23" s="24">
        <v>69.257495753591101</v>
      </c>
      <c r="K23" s="24">
        <v>61.525948108458898</v>
      </c>
      <c r="L23" s="24">
        <v>73.598726637502097</v>
      </c>
      <c r="M23" s="24">
        <v>182.41488451788001</v>
      </c>
      <c r="N23" s="24">
        <v>318.59219048495697</v>
      </c>
      <c r="O23" s="24">
        <v>7792.2915587490997</v>
      </c>
      <c r="P23" s="24">
        <v>-2235.25731218294</v>
      </c>
      <c r="Q23" s="24">
        <v>15251.427721967601</v>
      </c>
      <c r="R23" s="24">
        <v>-685.50155644774895</v>
      </c>
    </row>
    <row r="24" spans="1:18" x14ac:dyDescent="0.25">
      <c r="A24" s="25">
        <v>36770</v>
      </c>
      <c r="B24" s="24">
        <v>-29391.153821237302</v>
      </c>
      <c r="C24" s="24">
        <v>4049.0477154187101</v>
      </c>
      <c r="D24" s="24">
        <v>3630.2801261977802</v>
      </c>
      <c r="E24" s="24">
        <v>-766.80517480000003</v>
      </c>
      <c r="F24" s="24">
        <v>390.23646387999997</v>
      </c>
      <c r="G24" s="24">
        <v>163.62355621588401</v>
      </c>
      <c r="H24" s="24">
        <v>177.16765115955801</v>
      </c>
      <c r="I24" s="24">
        <v>76.903947551481494</v>
      </c>
      <c r="J24" s="24">
        <v>69.241532747856795</v>
      </c>
      <c r="K24" s="24">
        <v>62.575209234766398</v>
      </c>
      <c r="L24" s="24">
        <v>75.230972692379595</v>
      </c>
      <c r="M24" s="24">
        <v>191.637601234063</v>
      </c>
      <c r="N24" s="24">
        <v>314.51391732789301</v>
      </c>
      <c r="O24" s="24">
        <v>8373.6102681109005</v>
      </c>
      <c r="P24" s="24">
        <v>-2487.8194600616198</v>
      </c>
      <c r="Q24" s="24">
        <v>15551.161473062701</v>
      </c>
      <c r="R24" s="24">
        <v>-981.44233333772502</v>
      </c>
    </row>
    <row r="25" spans="1:18" x14ac:dyDescent="0.25">
      <c r="A25" s="25">
        <v>36861</v>
      </c>
      <c r="B25" s="24">
        <v>-28407.3024622958</v>
      </c>
      <c r="C25" s="24">
        <v>3980.9185678596</v>
      </c>
      <c r="D25" s="24">
        <v>3721.6093671482199</v>
      </c>
      <c r="E25" s="24">
        <v>-548.93822939999995</v>
      </c>
      <c r="F25" s="24">
        <v>-554.19768669999996</v>
      </c>
      <c r="G25" s="24">
        <v>178.615006449779</v>
      </c>
      <c r="H25" s="24">
        <v>174.90127997953499</v>
      </c>
      <c r="I25" s="24">
        <v>76.660025086928897</v>
      </c>
      <c r="J25" s="24">
        <v>69.847129277898503</v>
      </c>
      <c r="K25" s="24">
        <v>63.229166399058698</v>
      </c>
      <c r="L25" s="24">
        <v>72.841515657104694</v>
      </c>
      <c r="M25" s="24">
        <v>196.01517192464499</v>
      </c>
      <c r="N25" s="24">
        <v>304.62582986455101</v>
      </c>
      <c r="O25" s="24">
        <v>8732.2310992454804</v>
      </c>
      <c r="P25" s="24">
        <v>-2725.0281701704298</v>
      </c>
      <c r="Q25" s="24">
        <v>20462.07516543</v>
      </c>
      <c r="R25" s="24">
        <v>-6006.4490342211402</v>
      </c>
    </row>
    <row r="26" spans="1:18" x14ac:dyDescent="0.25">
      <c r="A26" s="25">
        <v>36951</v>
      </c>
      <c r="B26" s="24">
        <v>-27161.552934126601</v>
      </c>
      <c r="C26" s="24">
        <v>3861.0509216963301</v>
      </c>
      <c r="D26" s="24">
        <v>4062.3577079074398</v>
      </c>
      <c r="E26" s="24">
        <v>-517.91769509999995</v>
      </c>
      <c r="F26" s="24">
        <v>-204.52152229999999</v>
      </c>
      <c r="G26" s="24">
        <v>210.24048123612701</v>
      </c>
      <c r="H26" s="24">
        <v>169.75642484536701</v>
      </c>
      <c r="I26" s="24">
        <v>77.623513082799803</v>
      </c>
      <c r="J26" s="24">
        <v>69.754344307068394</v>
      </c>
      <c r="K26" s="24">
        <v>60.254750575808799</v>
      </c>
      <c r="L26" s="24">
        <v>70.405599752846499</v>
      </c>
      <c r="M26" s="24">
        <v>174.113431245605</v>
      </c>
      <c r="N26" s="24">
        <v>301.42960320881099</v>
      </c>
      <c r="O26" s="24">
        <v>9274.2782805245497</v>
      </c>
      <c r="P26" s="24">
        <v>-2786.3313999433299</v>
      </c>
      <c r="Q26" s="24">
        <v>16628.010581828399</v>
      </c>
      <c r="R26" s="24">
        <v>640.91332149960704</v>
      </c>
    </row>
    <row r="27" spans="1:18" x14ac:dyDescent="0.25">
      <c r="A27" s="25">
        <v>37043</v>
      </c>
      <c r="B27" s="24">
        <v>-24321.269809952901</v>
      </c>
      <c r="C27" s="24">
        <v>3807.4191304558899</v>
      </c>
      <c r="D27" s="24">
        <v>4172.3233777391397</v>
      </c>
      <c r="E27" s="24">
        <v>-978.79277520000005</v>
      </c>
      <c r="F27" s="24">
        <v>-1058.7273250000001</v>
      </c>
      <c r="G27" s="24">
        <v>216.519985041052</v>
      </c>
      <c r="H27" s="24">
        <v>162.30452529998601</v>
      </c>
      <c r="I27" s="24">
        <v>77.730891018526904</v>
      </c>
      <c r="J27" s="24">
        <v>70.468688813674305</v>
      </c>
      <c r="K27" s="24">
        <v>62.334568507951701</v>
      </c>
      <c r="L27" s="24">
        <v>71.163299825614104</v>
      </c>
      <c r="M27" s="24">
        <v>178.546905624277</v>
      </c>
      <c r="N27" s="24">
        <v>294.56670670290998</v>
      </c>
      <c r="O27" s="24">
        <v>9414.2114339475393</v>
      </c>
      <c r="P27" s="24">
        <v>-2595.7965948909</v>
      </c>
      <c r="Q27" s="24">
        <v>17875.904053021899</v>
      </c>
      <c r="R27" s="24">
        <v>-1319.8611389780201</v>
      </c>
    </row>
    <row r="28" spans="1:18" x14ac:dyDescent="0.25">
      <c r="A28" s="25">
        <v>37135</v>
      </c>
      <c r="B28" s="24">
        <v>-23549.5428585675</v>
      </c>
      <c r="C28" s="24">
        <v>3821.3639227384601</v>
      </c>
      <c r="D28" s="24">
        <v>3981.2695224055601</v>
      </c>
      <c r="E28" s="24">
        <v>-461.421314</v>
      </c>
      <c r="F28" s="24">
        <v>275.08189571999998</v>
      </c>
      <c r="G28" s="24">
        <v>236.852893425839</v>
      </c>
      <c r="H28" s="24">
        <v>153.40425881006499</v>
      </c>
      <c r="I28" s="24">
        <v>77.956832124620007</v>
      </c>
      <c r="J28" s="24">
        <v>70.746046038306204</v>
      </c>
      <c r="K28" s="24">
        <v>61.529189180959897</v>
      </c>
      <c r="L28" s="24">
        <v>67.854112432825602</v>
      </c>
      <c r="M28" s="24">
        <v>170.241818696264</v>
      </c>
      <c r="N28" s="24">
        <v>288.84487571255698</v>
      </c>
      <c r="O28" s="24">
        <v>9438.7858863645397</v>
      </c>
      <c r="P28" s="24">
        <v>-2663.0312415111398</v>
      </c>
      <c r="Q28" s="24">
        <v>15698.4634476433</v>
      </c>
      <c r="R28" s="24">
        <v>-257.40043382310199</v>
      </c>
    </row>
    <row r="29" spans="1:18" x14ac:dyDescent="0.25">
      <c r="A29" s="25">
        <v>37226</v>
      </c>
      <c r="B29" s="24">
        <v>-22288.785145408001</v>
      </c>
      <c r="C29" s="24">
        <v>3604.4176410422601</v>
      </c>
      <c r="D29" s="24">
        <v>3818.9256113947599</v>
      </c>
      <c r="E29" s="24">
        <v>-567.69137699999999</v>
      </c>
      <c r="F29" s="24">
        <v>-139.2001362</v>
      </c>
      <c r="G29" s="24">
        <v>238.59240900017599</v>
      </c>
      <c r="H29" s="24">
        <v>150.55134444922601</v>
      </c>
      <c r="I29" s="24">
        <v>76.207433164450407</v>
      </c>
      <c r="J29" s="24">
        <v>72.593763952041101</v>
      </c>
      <c r="K29" s="24">
        <v>57.333233475123599</v>
      </c>
      <c r="L29" s="24">
        <v>63.823913221790498</v>
      </c>
      <c r="M29" s="24">
        <v>141.781870032321</v>
      </c>
      <c r="N29" s="24">
        <v>282.89906259923799</v>
      </c>
      <c r="O29" s="24">
        <v>10019.372218618801</v>
      </c>
      <c r="P29" s="24">
        <v>-3234.9447935723701</v>
      </c>
      <c r="Q29" s="24">
        <v>23559.9481404246</v>
      </c>
      <c r="R29" s="24">
        <v>-7221.9973027056303</v>
      </c>
    </row>
    <row r="30" spans="1:18" x14ac:dyDescent="0.25">
      <c r="A30" s="25">
        <v>37316</v>
      </c>
      <c r="B30" s="24">
        <v>-22692.291495899</v>
      </c>
      <c r="C30" s="24">
        <v>3612.0850513011201</v>
      </c>
      <c r="D30" s="24">
        <v>3759.1582708154901</v>
      </c>
      <c r="E30" s="24">
        <v>-839.1219092</v>
      </c>
      <c r="F30" s="24">
        <v>1255.0023862</v>
      </c>
      <c r="G30" s="24">
        <v>233.057383213935</v>
      </c>
      <c r="H30" s="24">
        <v>151.55397682373601</v>
      </c>
      <c r="I30" s="24">
        <v>76.904066706367402</v>
      </c>
      <c r="J30" s="24">
        <v>74.783688801203198</v>
      </c>
      <c r="K30" s="24">
        <v>59.9475832534335</v>
      </c>
      <c r="L30" s="24">
        <v>63.583426985920703</v>
      </c>
      <c r="M30" s="24">
        <v>153.037638431435</v>
      </c>
      <c r="N30" s="24">
        <v>278.735777059236</v>
      </c>
      <c r="O30" s="24">
        <v>9852.5009032227299</v>
      </c>
      <c r="P30" s="24">
        <v>-2961.1062803773998</v>
      </c>
      <c r="Q30" s="24">
        <v>15670.9158084264</v>
      </c>
      <c r="R30" s="24">
        <v>668.16741811595796</v>
      </c>
    </row>
    <row r="31" spans="1:18" x14ac:dyDescent="0.25">
      <c r="A31" s="25">
        <v>37408</v>
      </c>
      <c r="B31" s="24">
        <v>-24394.877616237001</v>
      </c>
      <c r="C31" s="24">
        <v>3577.4389635636899</v>
      </c>
      <c r="D31" s="24">
        <v>3923.3086953182501</v>
      </c>
      <c r="E31" s="24">
        <v>-559.69362809999996</v>
      </c>
      <c r="F31" s="24">
        <v>487.70921628000002</v>
      </c>
      <c r="G31" s="24">
        <v>253.96535833767999</v>
      </c>
      <c r="H31" s="24">
        <v>151.506264873975</v>
      </c>
      <c r="I31" s="24">
        <v>77.237066632403995</v>
      </c>
      <c r="J31" s="24">
        <v>76.363028681031693</v>
      </c>
      <c r="K31" s="24">
        <v>60.749029451498203</v>
      </c>
      <c r="L31" s="24">
        <v>67.075793101873501</v>
      </c>
      <c r="M31" s="24">
        <v>164.92546418461899</v>
      </c>
      <c r="N31" s="24">
        <v>280.712450269898</v>
      </c>
      <c r="O31" s="24">
        <v>10911.389070654701</v>
      </c>
      <c r="P31" s="24">
        <v>-3676.1883642327002</v>
      </c>
      <c r="Q31" s="24">
        <v>20758.930264461302</v>
      </c>
      <c r="R31" s="24">
        <v>-3284.3770527122301</v>
      </c>
    </row>
    <row r="32" spans="1:18" x14ac:dyDescent="0.25">
      <c r="A32" s="25">
        <v>37500</v>
      </c>
      <c r="B32" s="24">
        <v>-23854.963898172002</v>
      </c>
      <c r="C32" s="24">
        <v>3479.0745663279399</v>
      </c>
      <c r="D32" s="24">
        <v>3899.7848613374399</v>
      </c>
      <c r="E32" s="24">
        <v>414.32861095999999</v>
      </c>
      <c r="F32" s="24">
        <v>-648.47755340000003</v>
      </c>
      <c r="G32" s="24">
        <v>273.60455883129998</v>
      </c>
      <c r="H32" s="24">
        <v>146.316605394661</v>
      </c>
      <c r="I32" s="24">
        <v>77.076434241621598</v>
      </c>
      <c r="J32" s="24">
        <v>77.836613647871104</v>
      </c>
      <c r="K32" s="24">
        <v>60.604706431651501</v>
      </c>
      <c r="L32" s="24">
        <v>69.9670442385423</v>
      </c>
      <c r="M32" s="24">
        <v>173.28881030478999</v>
      </c>
      <c r="N32" s="24">
        <v>282.65335886843201</v>
      </c>
      <c r="O32" s="24">
        <v>11151.276176032899</v>
      </c>
      <c r="P32" s="24">
        <v>-3440.1683914805799</v>
      </c>
      <c r="Q32" s="24">
        <v>18288.620351647602</v>
      </c>
      <c r="R32" s="24">
        <v>-964.78594171938596</v>
      </c>
    </row>
    <row r="33" spans="1:18" x14ac:dyDescent="0.25">
      <c r="A33" s="25">
        <v>37591</v>
      </c>
      <c r="B33" s="24">
        <v>-24997.025889608201</v>
      </c>
      <c r="C33" s="24">
        <v>3479.8442539006901</v>
      </c>
      <c r="D33" s="24">
        <v>3952.9100065963298</v>
      </c>
      <c r="E33" s="24">
        <v>-292.44376670000003</v>
      </c>
      <c r="F33" s="24">
        <v>-768.40464729999997</v>
      </c>
      <c r="G33" s="24">
        <v>301.17119631401698</v>
      </c>
      <c r="H33" s="24">
        <v>149.27463441012301</v>
      </c>
      <c r="I33" s="24">
        <v>77.637932257285499</v>
      </c>
      <c r="J33" s="24">
        <v>78.762467980455298</v>
      </c>
      <c r="K33" s="24">
        <v>59.659308809253702</v>
      </c>
      <c r="L33" s="24">
        <v>70.022725638252695</v>
      </c>
      <c r="M33" s="24">
        <v>171.72988531648201</v>
      </c>
      <c r="N33" s="24">
        <v>285.409903703005</v>
      </c>
      <c r="O33" s="24">
        <v>11472.520772784899</v>
      </c>
      <c r="P33" s="24">
        <v>-3096.2992627792901</v>
      </c>
      <c r="Q33" s="24">
        <v>23671.97859422</v>
      </c>
      <c r="R33" s="24">
        <v>-3684.00097930434</v>
      </c>
    </row>
    <row r="34" spans="1:18" x14ac:dyDescent="0.25">
      <c r="A34" s="25">
        <v>37681</v>
      </c>
      <c r="B34" s="24">
        <v>-25504.258494537698</v>
      </c>
      <c r="C34" s="24">
        <v>3797.5507725958901</v>
      </c>
      <c r="D34" s="24">
        <v>4200.6330644397904</v>
      </c>
      <c r="E34" s="24">
        <v>-270.1233082</v>
      </c>
      <c r="F34" s="24">
        <v>120.98109891</v>
      </c>
      <c r="G34" s="24">
        <v>324.84862518539802</v>
      </c>
      <c r="H34" s="24">
        <v>148.34833588064399</v>
      </c>
      <c r="I34" s="24">
        <v>76.834935048035604</v>
      </c>
      <c r="J34" s="24">
        <v>80.340810172425407</v>
      </c>
      <c r="K34" s="24">
        <v>62.650695908485801</v>
      </c>
      <c r="L34" s="24">
        <v>73.079441409644602</v>
      </c>
      <c r="M34" s="24">
        <v>195.14880073182599</v>
      </c>
      <c r="N34" s="24">
        <v>287.72263514183197</v>
      </c>
      <c r="O34" s="24">
        <v>11915.136525154099</v>
      </c>
      <c r="P34" s="24">
        <v>-3304.8609465098698</v>
      </c>
      <c r="Q34" s="24">
        <v>19853.196421480799</v>
      </c>
      <c r="R34" s="24">
        <v>380.45763291052401</v>
      </c>
    </row>
    <row r="35" spans="1:18" x14ac:dyDescent="0.25">
      <c r="A35" s="25">
        <v>37773</v>
      </c>
      <c r="B35" s="24">
        <v>-26207.219497478902</v>
      </c>
      <c r="C35" s="24">
        <v>3851.60136703748</v>
      </c>
      <c r="D35" s="24">
        <v>4008.0521983911499</v>
      </c>
      <c r="E35" s="24">
        <v>-484.95946629999997</v>
      </c>
      <c r="F35" s="24">
        <v>925.65559034</v>
      </c>
      <c r="G35" s="24">
        <v>355.95068502596598</v>
      </c>
      <c r="H35" s="24">
        <v>146.94611788624999</v>
      </c>
      <c r="I35" s="24">
        <v>77.617374850041301</v>
      </c>
      <c r="J35" s="24">
        <v>81.224761614957302</v>
      </c>
      <c r="K35" s="24">
        <v>58.600406442685397</v>
      </c>
      <c r="L35" s="24">
        <v>68.484147422564803</v>
      </c>
      <c r="M35" s="24">
        <v>169.20797442674001</v>
      </c>
      <c r="N35" s="24">
        <v>287.57682278453598</v>
      </c>
      <c r="O35" s="24">
        <v>11485.4184807899</v>
      </c>
      <c r="P35" s="24">
        <v>-2881.6002328235099</v>
      </c>
      <c r="Q35" s="24">
        <v>20831.951937120601</v>
      </c>
      <c r="R35" s="24">
        <v>-1660.5518662485799</v>
      </c>
    </row>
    <row r="36" spans="1:18" x14ac:dyDescent="0.25">
      <c r="A36" s="25">
        <v>37865</v>
      </c>
      <c r="B36" s="24">
        <v>-25961.7539596155</v>
      </c>
      <c r="C36" s="24">
        <v>4059.4110328122201</v>
      </c>
      <c r="D36" s="24">
        <v>4229.9473911827899</v>
      </c>
      <c r="E36" s="24">
        <v>-532.11059499999999</v>
      </c>
      <c r="F36" s="24">
        <v>447.90210381000003</v>
      </c>
      <c r="G36" s="24">
        <v>401.98045617814</v>
      </c>
      <c r="H36" s="24">
        <v>148.16545249343801</v>
      </c>
      <c r="I36" s="24">
        <v>79.147943959603893</v>
      </c>
      <c r="J36" s="24">
        <v>83.042548892940601</v>
      </c>
      <c r="K36" s="24">
        <v>62.321174457342998</v>
      </c>
      <c r="L36" s="24">
        <v>68.445426102086998</v>
      </c>
      <c r="M36" s="24">
        <v>181.65348322576699</v>
      </c>
      <c r="N36" s="24">
        <v>277.85648644326699</v>
      </c>
      <c r="O36" s="24">
        <v>11764.238250075099</v>
      </c>
      <c r="P36" s="24">
        <v>-2891.2081902331201</v>
      </c>
      <c r="Q36" s="24">
        <v>21926.307840671801</v>
      </c>
      <c r="R36" s="24">
        <v>-1473.48350930488</v>
      </c>
    </row>
    <row r="37" spans="1:18" x14ac:dyDescent="0.25">
      <c r="A37" s="25">
        <v>37956</v>
      </c>
      <c r="B37" s="24">
        <v>-27008.5977149709</v>
      </c>
      <c r="C37" s="24">
        <v>4023.5289521844902</v>
      </c>
      <c r="D37" s="24">
        <v>4295.1153620496098</v>
      </c>
      <c r="E37" s="24">
        <v>504.38706432999999</v>
      </c>
      <c r="F37" s="24">
        <v>-139.33845439999999</v>
      </c>
      <c r="G37" s="24">
        <v>446.99946383795998</v>
      </c>
      <c r="H37" s="24">
        <v>144.45825391453801</v>
      </c>
      <c r="I37" s="24">
        <v>80.179402924422405</v>
      </c>
      <c r="J37" s="24">
        <v>83.018604384339298</v>
      </c>
      <c r="K37" s="24">
        <v>63.856412032726702</v>
      </c>
      <c r="L37" s="24">
        <v>68.034411267751295</v>
      </c>
      <c r="M37" s="24">
        <v>189.57618086050201</v>
      </c>
      <c r="N37" s="24">
        <v>275.11694635350199</v>
      </c>
      <c r="O37" s="24">
        <v>11549.4141036451</v>
      </c>
      <c r="P37" s="24">
        <v>-2535.4236719411902</v>
      </c>
      <c r="Q37" s="24">
        <v>25115.131956797799</v>
      </c>
      <c r="R37" s="24">
        <v>-3229.9212193345502</v>
      </c>
    </row>
    <row r="38" spans="1:18" x14ac:dyDescent="0.25">
      <c r="A38" s="25">
        <v>38047</v>
      </c>
      <c r="B38" s="24">
        <v>-28478.0981342905</v>
      </c>
      <c r="C38" s="24">
        <v>4277.8810772953402</v>
      </c>
      <c r="D38" s="24">
        <v>4512.17072379817</v>
      </c>
      <c r="E38" s="24">
        <v>-632.97567370000002</v>
      </c>
      <c r="F38" s="24">
        <v>165.99409589000001</v>
      </c>
      <c r="G38" s="24">
        <v>531.63591766902402</v>
      </c>
      <c r="H38" s="24">
        <v>147.735496784189</v>
      </c>
      <c r="I38" s="24">
        <v>80.7947060702177</v>
      </c>
      <c r="J38" s="24">
        <v>82.738254096132195</v>
      </c>
      <c r="K38" s="24">
        <v>66.008384326021798</v>
      </c>
      <c r="L38" s="24">
        <v>68.722330642557296</v>
      </c>
      <c r="M38" s="24">
        <v>210.21543044854999</v>
      </c>
      <c r="N38" s="24">
        <v>283.76937572237301</v>
      </c>
      <c r="O38" s="24">
        <v>12250.5614919236</v>
      </c>
      <c r="P38" s="24">
        <v>-2797.42947961759</v>
      </c>
      <c r="Q38" s="24">
        <v>21032.639416118302</v>
      </c>
      <c r="R38" s="24">
        <v>866.97411530074601</v>
      </c>
    </row>
    <row r="39" spans="1:18" x14ac:dyDescent="0.25">
      <c r="A39" s="25">
        <v>38139</v>
      </c>
      <c r="B39" s="24">
        <v>-28555.629099675501</v>
      </c>
      <c r="C39" s="24">
        <v>4626.2803512505297</v>
      </c>
      <c r="D39" s="24">
        <v>4906.9066408727904</v>
      </c>
      <c r="E39" s="24">
        <v>-725.42935069999999</v>
      </c>
      <c r="F39" s="24">
        <v>631.73056541000005</v>
      </c>
      <c r="G39" s="24">
        <v>563.86267918591102</v>
      </c>
      <c r="H39" s="24">
        <v>143.31113340738801</v>
      </c>
      <c r="I39" s="24">
        <v>81.818464750165106</v>
      </c>
      <c r="J39" s="24">
        <v>83.633180105106405</v>
      </c>
      <c r="K39" s="24">
        <v>67.844397595989506</v>
      </c>
      <c r="L39" s="24">
        <v>71.087728521460306</v>
      </c>
      <c r="M39" s="24">
        <v>218.81205001570299</v>
      </c>
      <c r="N39" s="24">
        <v>287.296251581403</v>
      </c>
      <c r="O39" s="24">
        <v>13177.861139712501</v>
      </c>
      <c r="P39" s="24">
        <v>-3343.4126858378499</v>
      </c>
      <c r="Q39" s="24">
        <v>23249.510845753699</v>
      </c>
      <c r="R39" s="24">
        <v>2169.9166205951801</v>
      </c>
    </row>
    <row r="40" spans="1:18" x14ac:dyDescent="0.25">
      <c r="A40" s="25">
        <v>38231</v>
      </c>
      <c r="B40" s="24">
        <v>-29302.142660481699</v>
      </c>
      <c r="C40" s="24">
        <v>5183.34664794543</v>
      </c>
      <c r="D40" s="24">
        <v>4985.7699857014204</v>
      </c>
      <c r="E40" s="24">
        <v>-858.22215530000005</v>
      </c>
      <c r="F40" s="24">
        <v>129.73713627999999</v>
      </c>
      <c r="G40" s="24">
        <v>617.94569818007403</v>
      </c>
      <c r="H40" s="24">
        <v>142.386094524318</v>
      </c>
      <c r="I40" s="24">
        <v>82.539125542047898</v>
      </c>
      <c r="J40" s="24">
        <v>84.292651779501</v>
      </c>
      <c r="K40" s="24">
        <v>70.546979606109701</v>
      </c>
      <c r="L40" s="24">
        <v>71.044426947349095</v>
      </c>
      <c r="M40" s="24">
        <v>241.17970329402601</v>
      </c>
      <c r="N40" s="24">
        <v>291.09625271826798</v>
      </c>
      <c r="O40" s="24">
        <v>13434.213195094901</v>
      </c>
      <c r="P40" s="24">
        <v>-3302.15421841027</v>
      </c>
      <c r="Q40" s="24">
        <v>22510.499705067701</v>
      </c>
      <c r="R40" s="24">
        <v>823.91951910119303</v>
      </c>
    </row>
    <row r="41" spans="1:18" x14ac:dyDescent="0.25">
      <c r="A41" s="25">
        <v>38322</v>
      </c>
      <c r="B41" s="24">
        <v>-29236.346317353898</v>
      </c>
      <c r="C41" s="24">
        <v>5587.8337850847001</v>
      </c>
      <c r="D41" s="24">
        <v>5539.6458765544803</v>
      </c>
      <c r="E41" s="24">
        <v>-706.55960689999995</v>
      </c>
      <c r="F41" s="24">
        <v>-1157.0035359999999</v>
      </c>
      <c r="G41" s="24">
        <v>716.99993741019796</v>
      </c>
      <c r="H41" s="24">
        <v>151.567259819881</v>
      </c>
      <c r="I41" s="24">
        <v>84.788130949020101</v>
      </c>
      <c r="J41" s="24">
        <v>85.886956977205301</v>
      </c>
      <c r="K41" s="24">
        <v>72.446016653102603</v>
      </c>
      <c r="L41" s="24">
        <v>71.161041110634102</v>
      </c>
      <c r="M41" s="24">
        <v>256.26062905229998</v>
      </c>
      <c r="N41" s="24">
        <v>297.07594995910301</v>
      </c>
      <c r="O41" s="24">
        <v>14475.443535452599</v>
      </c>
      <c r="P41" s="24">
        <v>-3933.8347304072599</v>
      </c>
      <c r="Q41" s="24">
        <v>28796.685457442702</v>
      </c>
      <c r="R41" s="24">
        <v>-5489.3151802397197</v>
      </c>
    </row>
    <row r="42" spans="1:18" x14ac:dyDescent="0.25">
      <c r="A42" s="25" t="s">
        <v>67</v>
      </c>
      <c r="B42" s="24" t="s">
        <v>69</v>
      </c>
      <c r="C42" s="24" t="s">
        <v>70</v>
      </c>
      <c r="D42" s="24" t="s">
        <v>31</v>
      </c>
      <c r="E42" s="24" t="s">
        <v>43</v>
      </c>
      <c r="F42" s="24" t="s">
        <v>71</v>
      </c>
      <c r="G42" s="24">
        <v>756.59025876082001</v>
      </c>
      <c r="H42" s="24">
        <v>162.144402236697</v>
      </c>
      <c r="I42" s="24">
        <v>85.617517556269405</v>
      </c>
      <c r="J42" s="24">
        <v>87.657852925844395</v>
      </c>
      <c r="K42" s="24">
        <v>73.335704910951407</v>
      </c>
      <c r="L42" s="24">
        <v>71.094985376150703</v>
      </c>
      <c r="M42" s="24">
        <v>272.77898287250702</v>
      </c>
      <c r="N42" s="24">
        <v>303.01061288058497</v>
      </c>
      <c r="O42" s="24">
        <v>14579.3677454554</v>
      </c>
      <c r="P42" s="24">
        <v>-3727.0214711458202</v>
      </c>
      <c r="Q42" s="24">
        <v>22232.281869652001</v>
      </c>
      <c r="R42" s="24">
        <v>929.92262805049495</v>
      </c>
    </row>
    <row r="43" spans="1:18" x14ac:dyDescent="0.25">
      <c r="A43" s="25">
        <v>38504</v>
      </c>
      <c r="B43" s="24" t="s">
        <v>68</v>
      </c>
      <c r="C43" s="24">
        <v>6168.4038507733503</v>
      </c>
      <c r="D43" s="24">
        <v>6280.7251783195097</v>
      </c>
      <c r="E43" s="24">
        <v>-1593.043778</v>
      </c>
      <c r="F43" s="24">
        <v>817.23830916999998</v>
      </c>
      <c r="G43" s="24">
        <v>856.555650543463</v>
      </c>
      <c r="H43" s="24">
        <v>172.82188134839799</v>
      </c>
      <c r="I43" s="24">
        <v>84.717600206080505</v>
      </c>
      <c r="J43" s="24">
        <v>88.762293385080099</v>
      </c>
      <c r="K43" s="24">
        <v>79.101713045776606</v>
      </c>
      <c r="L43" s="24">
        <v>72.586319197007299</v>
      </c>
      <c r="M43" s="24">
        <v>291.74632372065298</v>
      </c>
      <c r="N43" s="24">
        <v>296.08595835480702</v>
      </c>
      <c r="O43" s="24">
        <v>14459.9688857655</v>
      </c>
      <c r="P43" s="24">
        <v>-3184.8242634653302</v>
      </c>
      <c r="Q43" s="24">
        <v>23628.7024719494</v>
      </c>
      <c r="R43" s="24">
        <v>1963.88986643152</v>
      </c>
    </row>
    <row r="44" spans="1:18" x14ac:dyDescent="0.25">
      <c r="A44" s="25">
        <v>38596</v>
      </c>
      <c r="B44" s="24">
        <v>-30925.401961204301</v>
      </c>
      <c r="C44" s="24">
        <v>6266.9643398439403</v>
      </c>
      <c r="D44" s="24">
        <v>6519.0855891935098</v>
      </c>
      <c r="E44" s="24">
        <v>-911.58649579999997</v>
      </c>
      <c r="F44" s="24">
        <v>-159.13579669999999</v>
      </c>
      <c r="G44" s="24">
        <v>967.21676877299399</v>
      </c>
      <c r="H44" s="24">
        <v>184.069132260929</v>
      </c>
      <c r="I44" s="24">
        <v>85.553653892259106</v>
      </c>
      <c r="J44" s="24">
        <v>88.646561593507002</v>
      </c>
      <c r="K44" s="24">
        <v>84.255624434466498</v>
      </c>
      <c r="L44" s="24">
        <v>74.278428342600606</v>
      </c>
      <c r="M44" s="24">
        <v>337.41635464201897</v>
      </c>
      <c r="N44" s="24">
        <v>298.15614426223101</v>
      </c>
      <c r="O44" s="24">
        <v>15335.548995162901</v>
      </c>
      <c r="P44" s="24">
        <v>-3787.9707208177601</v>
      </c>
      <c r="Q44" s="24">
        <v>26298.922921155401</v>
      </c>
      <c r="R44" s="24">
        <v>-2267.6738383492798</v>
      </c>
    </row>
    <row r="45" spans="1:18" x14ac:dyDescent="0.25">
      <c r="A45" s="25">
        <v>38687</v>
      </c>
      <c r="B45" s="24">
        <v>-31904.362523800599</v>
      </c>
      <c r="C45" s="24">
        <v>6529.0538765990896</v>
      </c>
      <c r="D45" s="24">
        <v>6647.5185657793199</v>
      </c>
      <c r="E45" s="24">
        <v>-2081.2934660000001</v>
      </c>
      <c r="F45" s="24">
        <v>969.06190300000003</v>
      </c>
      <c r="G45" s="24">
        <v>980.39465658023903</v>
      </c>
      <c r="H45" s="24">
        <v>175.28500645765499</v>
      </c>
      <c r="I45" s="24">
        <v>85.279741218159899</v>
      </c>
      <c r="J45" s="24">
        <v>88.770274887947195</v>
      </c>
      <c r="K45" s="24">
        <v>77.952540208694401</v>
      </c>
      <c r="L45" s="24">
        <v>73.434392967487497</v>
      </c>
      <c r="M45" s="24">
        <v>302.41059332839802</v>
      </c>
      <c r="N45" s="24">
        <v>302.86553575230602</v>
      </c>
      <c r="O45" s="24">
        <v>15878.302152410701</v>
      </c>
      <c r="P45" s="24">
        <v>-3534.1202889272499</v>
      </c>
      <c r="Q45" s="24">
        <v>28197.953693278101</v>
      </c>
      <c r="R45" s="24">
        <v>-2127.2810507422701</v>
      </c>
    </row>
    <row r="46" spans="1:18" x14ac:dyDescent="0.25">
      <c r="A46" s="25">
        <v>38777</v>
      </c>
      <c r="B46" s="24">
        <v>-32553.190375955801</v>
      </c>
      <c r="C46" s="24">
        <v>6782.57383980959</v>
      </c>
      <c r="D46" s="24">
        <v>6945.1897584916296</v>
      </c>
      <c r="E46" s="24">
        <v>-952.06367539999997</v>
      </c>
      <c r="F46" s="24">
        <v>685.96690378000005</v>
      </c>
      <c r="G46" s="24">
        <v>1044.93694269294</v>
      </c>
      <c r="H46" s="24">
        <v>173.300847917722</v>
      </c>
      <c r="I46" s="24">
        <v>89.427289436127097</v>
      </c>
      <c r="J46" s="24">
        <v>88.610644830605096</v>
      </c>
      <c r="K46" s="24">
        <v>80.502172461792597</v>
      </c>
      <c r="L46" s="24">
        <v>73.693747594618998</v>
      </c>
      <c r="M46" s="24">
        <v>323.97841391352301</v>
      </c>
      <c r="N46" s="24">
        <v>306.30863032745799</v>
      </c>
      <c r="O46" s="24">
        <v>16640.658904657601</v>
      </c>
      <c r="P46" s="24">
        <v>-3628.9963260580498</v>
      </c>
      <c r="Q46" s="24">
        <v>24578.0527116759</v>
      </c>
      <c r="R46" s="24">
        <v>2878.0109046327102</v>
      </c>
    </row>
    <row r="47" spans="1:18" x14ac:dyDescent="0.25">
      <c r="A47" s="25">
        <v>38869</v>
      </c>
      <c r="B47" s="24">
        <v>-33116.505654644701</v>
      </c>
      <c r="C47" s="24">
        <v>7058.3168224166002</v>
      </c>
      <c r="D47" s="24">
        <v>7596.0401002942299</v>
      </c>
      <c r="E47" s="24">
        <v>-1509.2890890000001</v>
      </c>
      <c r="F47" s="24">
        <v>2167.6797231</v>
      </c>
      <c r="G47" s="24">
        <v>1129.8853717198699</v>
      </c>
      <c r="H47" s="24">
        <v>167.679263238776</v>
      </c>
      <c r="I47" s="24">
        <v>92.581174762494399</v>
      </c>
      <c r="J47" s="24">
        <v>88.205583560099498</v>
      </c>
      <c r="K47" s="24">
        <v>84.739867030205602</v>
      </c>
      <c r="L47" s="24">
        <v>77.937404598422205</v>
      </c>
      <c r="M47" s="24">
        <v>362.75682301020203</v>
      </c>
      <c r="N47" s="24">
        <v>315.73804062658201</v>
      </c>
      <c r="O47" s="24">
        <v>17414.170053054801</v>
      </c>
      <c r="P47" s="24">
        <v>-3769.3456667543601</v>
      </c>
      <c r="Q47" s="24">
        <v>27575.6978677027</v>
      </c>
      <c r="R47" s="24">
        <v>3280.9864020797399</v>
      </c>
    </row>
    <row r="48" spans="1:18" x14ac:dyDescent="0.25">
      <c r="A48" s="25">
        <v>38961</v>
      </c>
      <c r="B48" s="24">
        <v>-34793.2179380159</v>
      </c>
      <c r="C48" s="24">
        <v>7385.1623897254103</v>
      </c>
      <c r="D48" s="24">
        <v>8018.9909759460097</v>
      </c>
      <c r="E48" s="24">
        <v>-963.63163250000002</v>
      </c>
      <c r="F48" s="24">
        <v>-864.22963649999997</v>
      </c>
      <c r="G48" s="24">
        <v>1177.69844691823</v>
      </c>
      <c r="H48" s="24">
        <v>158.38769234706101</v>
      </c>
      <c r="I48" s="24">
        <v>96.119537690660493</v>
      </c>
      <c r="J48" s="24">
        <v>89.154384713426595</v>
      </c>
      <c r="K48" s="24">
        <v>83.120349877103394</v>
      </c>
      <c r="L48" s="24">
        <v>77.711601606774394</v>
      </c>
      <c r="M48" s="24">
        <v>368.45425747151</v>
      </c>
      <c r="N48" s="24">
        <v>324.51704357327202</v>
      </c>
      <c r="O48" s="24">
        <v>17847.861357153401</v>
      </c>
      <c r="P48" s="24">
        <v>-2771.58091021472</v>
      </c>
      <c r="Q48" s="24">
        <v>28236.469059597501</v>
      </c>
      <c r="R48" s="24">
        <v>1502.4613783193599</v>
      </c>
    </row>
    <row r="49" spans="1:18" x14ac:dyDescent="0.25">
      <c r="A49" s="25">
        <v>39052</v>
      </c>
      <c r="B49" s="24">
        <v>-35476.8419933978</v>
      </c>
      <c r="C49" s="24">
        <v>7668.6968600367099</v>
      </c>
      <c r="D49" s="24">
        <v>8405.4557551493508</v>
      </c>
      <c r="E49" s="24">
        <v>-2057.882666</v>
      </c>
      <c r="F49" s="24">
        <v>172.04747637</v>
      </c>
      <c r="G49" s="24">
        <v>1248.0617088922399</v>
      </c>
      <c r="H49" s="24">
        <v>166.95783180864001</v>
      </c>
      <c r="I49" s="24">
        <v>98.398067223361593</v>
      </c>
      <c r="J49" s="24">
        <v>90.526205518710398</v>
      </c>
      <c r="K49" s="24">
        <v>80.030281249459705</v>
      </c>
      <c r="L49" s="24">
        <v>73.4111424749604</v>
      </c>
      <c r="M49" s="24">
        <v>345.19135150430998</v>
      </c>
      <c r="N49" s="24">
        <v>325.74639400492299</v>
      </c>
      <c r="O49" s="24">
        <v>18114.329569994701</v>
      </c>
      <c r="P49" s="24">
        <v>-2820.9722697951302</v>
      </c>
      <c r="Q49" s="24">
        <v>36896.485851981597</v>
      </c>
      <c r="R49" s="24">
        <v>-9212.1193779551904</v>
      </c>
    </row>
    <row r="50" spans="1:18" x14ac:dyDescent="0.25">
      <c r="A50" s="25">
        <v>39142</v>
      </c>
      <c r="B50" s="24">
        <v>-36646.531383021204</v>
      </c>
      <c r="C50" s="24">
        <v>7694.6226464486799</v>
      </c>
      <c r="D50" s="24">
        <v>8851.8253925703193</v>
      </c>
      <c r="E50" s="24">
        <v>-2323.045204</v>
      </c>
      <c r="F50" s="24">
        <v>-131.480445</v>
      </c>
      <c r="G50" s="24">
        <v>1427.71310977807</v>
      </c>
      <c r="H50" s="24">
        <v>170.28027873963799</v>
      </c>
      <c r="I50" s="24">
        <v>100.470833121585</v>
      </c>
      <c r="J50" s="24">
        <v>91.8002529138721</v>
      </c>
      <c r="K50" s="24">
        <v>80.040703148326998</v>
      </c>
      <c r="L50" s="24">
        <v>74.378734705719495</v>
      </c>
      <c r="M50" s="24">
        <v>336.44982052390299</v>
      </c>
      <c r="N50" s="24">
        <v>327.75698842654498</v>
      </c>
      <c r="O50" s="24">
        <v>18839.743240205498</v>
      </c>
      <c r="P50" s="24">
        <v>-2894.3475102068201</v>
      </c>
      <c r="Q50" s="24">
        <v>27243.6948017287</v>
      </c>
      <c r="R50" s="24">
        <v>2989.84954606561</v>
      </c>
    </row>
    <row r="51" spans="1:18" x14ac:dyDescent="0.25">
      <c r="A51" s="25">
        <v>39234</v>
      </c>
      <c r="B51" s="24">
        <v>-35404.6402054094</v>
      </c>
      <c r="C51" s="24">
        <v>8204.2204314528208</v>
      </c>
      <c r="D51" s="24">
        <v>9220.1946348945494</v>
      </c>
      <c r="E51" s="24">
        <v>-2061.298342</v>
      </c>
      <c r="F51" s="24">
        <v>-382.30527430000001</v>
      </c>
      <c r="G51" s="24">
        <v>1534.7625855700701</v>
      </c>
      <c r="H51" s="24">
        <v>164.586086440309</v>
      </c>
      <c r="I51" s="24">
        <v>103.145820361444</v>
      </c>
      <c r="J51" s="24">
        <v>92.8478251651797</v>
      </c>
      <c r="K51" s="24">
        <v>85.706179387936302</v>
      </c>
      <c r="L51" s="24">
        <v>75.342914890069693</v>
      </c>
      <c r="M51" s="24">
        <v>409.85351245275598</v>
      </c>
      <c r="N51" s="24">
        <v>336.76142966198398</v>
      </c>
      <c r="O51" s="24">
        <v>18891.399170610199</v>
      </c>
      <c r="P51" s="24">
        <v>-2340.1106184646601</v>
      </c>
      <c r="Q51" s="24">
        <v>31299.117360090298</v>
      </c>
      <c r="R51" s="24">
        <v>4187.3843079627204</v>
      </c>
    </row>
    <row r="52" spans="1:18" x14ac:dyDescent="0.25">
      <c r="A52" s="25">
        <v>39326</v>
      </c>
      <c r="B52" s="24">
        <v>-37475.952613275302</v>
      </c>
      <c r="C52" s="24">
        <v>8658.5375118696502</v>
      </c>
      <c r="D52" s="24">
        <v>9666.6680374077096</v>
      </c>
      <c r="E52" s="24">
        <v>-1977.2543149999999</v>
      </c>
      <c r="F52" s="24">
        <v>26.007039296999999</v>
      </c>
      <c r="G52" s="24">
        <v>1690.5567398063499</v>
      </c>
      <c r="H52" s="24">
        <v>163.501631332627</v>
      </c>
      <c r="I52" s="24">
        <v>104.6960844349</v>
      </c>
      <c r="J52" s="24">
        <v>93.780663312772603</v>
      </c>
      <c r="K52" s="24">
        <v>86.947311556519196</v>
      </c>
      <c r="L52" s="24">
        <v>78.952045699236194</v>
      </c>
      <c r="M52" s="24">
        <v>424.57307703438698</v>
      </c>
      <c r="N52" s="24">
        <v>343.341145820066</v>
      </c>
      <c r="O52" s="24">
        <v>19108.979454572102</v>
      </c>
      <c r="P52" s="24">
        <v>-2863.9045375077499</v>
      </c>
      <c r="Q52" s="24">
        <v>34581.144198396898</v>
      </c>
      <c r="R52" s="24">
        <v>-792.47193539338298</v>
      </c>
    </row>
    <row r="53" spans="1:18" x14ac:dyDescent="0.25">
      <c r="A53" s="25">
        <v>39417</v>
      </c>
      <c r="B53" s="24">
        <v>-39990.328395258599</v>
      </c>
      <c r="C53" s="24">
        <v>9954.8394019797797</v>
      </c>
      <c r="D53" s="24">
        <v>10119.3758047763</v>
      </c>
      <c r="E53" s="24">
        <v>-1245.373288</v>
      </c>
      <c r="F53" s="24">
        <v>673.29383960999996</v>
      </c>
      <c r="G53" s="24">
        <v>1917.14595639864</v>
      </c>
      <c r="H53" s="24">
        <v>159.708749423337</v>
      </c>
      <c r="I53" s="24">
        <v>106.334937197657</v>
      </c>
      <c r="J53" s="24">
        <v>95.038747702200098</v>
      </c>
      <c r="K53" s="24">
        <v>91.074407852076902</v>
      </c>
      <c r="L53" s="24">
        <v>81.640778757620097</v>
      </c>
      <c r="M53" s="24">
        <v>464.28431334001601</v>
      </c>
      <c r="N53" s="24">
        <v>353.62062392180701</v>
      </c>
      <c r="O53" s="24">
        <v>19033.440691153799</v>
      </c>
      <c r="P53" s="24">
        <v>-2642.1301112606202</v>
      </c>
      <c r="Q53" s="24">
        <v>43805.897723372502</v>
      </c>
      <c r="R53" s="24">
        <v>-11067.558533509</v>
      </c>
    </row>
    <row r="54" spans="1:18" x14ac:dyDescent="0.25">
      <c r="A54" s="25">
        <v>39508</v>
      </c>
      <c r="B54" s="24">
        <v>-42302.9475468499</v>
      </c>
      <c r="C54" s="24">
        <v>10617.123468191799</v>
      </c>
      <c r="D54" s="24">
        <v>10977.7329530607</v>
      </c>
      <c r="E54" s="24">
        <v>-2122.380091</v>
      </c>
      <c r="F54" s="24">
        <v>661.15123700000004</v>
      </c>
      <c r="G54" s="24">
        <v>2073.7017625531398</v>
      </c>
      <c r="H54" s="24">
        <v>160.60855259302701</v>
      </c>
      <c r="I54" s="24">
        <v>104.10595235372099</v>
      </c>
      <c r="J54" s="24">
        <v>94.992854060714293</v>
      </c>
      <c r="K54" s="24">
        <v>93.884744312558098</v>
      </c>
      <c r="L54" s="24">
        <v>84.223150712049403</v>
      </c>
      <c r="M54" s="24">
        <v>506.43055059484499</v>
      </c>
      <c r="N54" s="24">
        <v>366.18237476297799</v>
      </c>
      <c r="O54" s="24">
        <v>19921.973643117199</v>
      </c>
      <c r="P54" s="24">
        <v>1308.09692249624</v>
      </c>
      <c r="Q54" s="24">
        <v>27939.352828228599</v>
      </c>
      <c r="R54" s="24">
        <v>3895.6468589461902</v>
      </c>
    </row>
    <row r="55" spans="1:18" x14ac:dyDescent="0.25">
      <c r="A55" s="25">
        <v>39600</v>
      </c>
      <c r="B55" s="24">
        <v>-45011.547819752501</v>
      </c>
      <c r="C55" s="24">
        <v>11282.5015727672</v>
      </c>
      <c r="D55" s="24">
        <v>11263.604637287101</v>
      </c>
      <c r="E55" s="24">
        <v>-1571.3356550000001</v>
      </c>
      <c r="F55" s="24">
        <v>79.266378394</v>
      </c>
      <c r="G55" s="24">
        <v>2429.7075034644799</v>
      </c>
      <c r="H55" s="24">
        <v>159.07211666060601</v>
      </c>
      <c r="I55" s="24">
        <v>101.934070544672</v>
      </c>
      <c r="J55" s="24">
        <v>93.570151174652693</v>
      </c>
      <c r="K55" s="24">
        <v>99.125812006366203</v>
      </c>
      <c r="L55" s="24">
        <v>84.910818596935002</v>
      </c>
      <c r="M55" s="24">
        <v>611.21795000575003</v>
      </c>
      <c r="N55" s="24">
        <v>391.12354567249099</v>
      </c>
      <c r="O55" s="24">
        <v>20514.1568108049</v>
      </c>
      <c r="P55" s="24">
        <v>-3403.2683018939301</v>
      </c>
      <c r="Q55" s="24">
        <v>29690.640296620499</v>
      </c>
      <c r="R55" s="24">
        <v>4671.5484690802796</v>
      </c>
    </row>
    <row r="56" spans="1:18" x14ac:dyDescent="0.25">
      <c r="A56" s="25">
        <v>39692</v>
      </c>
      <c r="B56" s="24">
        <v>-46536.379363166998</v>
      </c>
      <c r="C56" s="24">
        <v>11025.641306900399</v>
      </c>
      <c r="D56" s="24">
        <v>11792.313044250101</v>
      </c>
      <c r="E56" s="24">
        <v>-1564.918852</v>
      </c>
      <c r="F56" s="24">
        <v>-90.735571129999997</v>
      </c>
      <c r="G56" s="24">
        <v>2335.4901404806501</v>
      </c>
      <c r="H56" s="24">
        <v>155.32701214970899</v>
      </c>
      <c r="I56" s="24">
        <v>100.12159586659401</v>
      </c>
      <c r="J56" s="24">
        <v>92.385895686745997</v>
      </c>
      <c r="K56" s="24">
        <v>93.852439063549795</v>
      </c>
      <c r="L56" s="24">
        <v>92.638474676817097</v>
      </c>
      <c r="M56" s="24">
        <v>598.03602160237904</v>
      </c>
      <c r="N56" s="24">
        <v>414.05282422436801</v>
      </c>
      <c r="O56" s="24">
        <v>21509.0414558306</v>
      </c>
      <c r="P56" s="24">
        <v>-3666.5680818924202</v>
      </c>
      <c r="Q56" s="24">
        <v>29639.030711819301</v>
      </c>
      <c r="R56" s="24">
        <v>3261.6109940128999</v>
      </c>
    </row>
    <row r="57" spans="1:18" x14ac:dyDescent="0.25">
      <c r="A57" s="25">
        <v>39783</v>
      </c>
      <c r="B57" s="24">
        <v>-47707.662148360003</v>
      </c>
      <c r="C57" s="24">
        <v>9724.2896387934597</v>
      </c>
      <c r="D57" s="24">
        <v>11089.696939179301</v>
      </c>
      <c r="E57" s="24">
        <v>-2220.392429</v>
      </c>
      <c r="F57" s="24">
        <v>361.87759409</v>
      </c>
      <c r="G57" s="24">
        <v>1480.94259424698</v>
      </c>
      <c r="H57" s="24">
        <v>155.55896489858699</v>
      </c>
      <c r="I57" s="24">
        <v>97.693152029086207</v>
      </c>
      <c r="J57" s="24">
        <v>90.959202049250806</v>
      </c>
      <c r="K57" s="24">
        <v>78.199318630031598</v>
      </c>
      <c r="L57" s="24">
        <v>90.159677225777699</v>
      </c>
      <c r="M57" s="24">
        <v>386.875803379552</v>
      </c>
      <c r="N57" s="24">
        <v>394.60010854390299</v>
      </c>
      <c r="O57" s="24">
        <v>22655.577581120298</v>
      </c>
      <c r="P57" s="24">
        <v>-3528.94653858322</v>
      </c>
      <c r="Q57" s="24">
        <v>41209.315431254297</v>
      </c>
      <c r="R57" s="24">
        <v>-9634.2679962393995</v>
      </c>
    </row>
    <row r="58" spans="1:18" x14ac:dyDescent="0.25">
      <c r="A58" s="25">
        <v>39873</v>
      </c>
      <c r="B58" s="24">
        <v>-49506.866572057901</v>
      </c>
      <c r="C58" s="24">
        <v>9334.9200516249202</v>
      </c>
      <c r="D58" s="24">
        <v>9959.5398184783498</v>
      </c>
      <c r="E58" s="24">
        <v>-827.96900589999996</v>
      </c>
      <c r="F58" s="24">
        <v>-2041.8096660000001</v>
      </c>
      <c r="G58" s="24">
        <v>1556.82210224507</v>
      </c>
      <c r="H58" s="24">
        <v>143.51918338421299</v>
      </c>
      <c r="I58" s="24">
        <v>96.701515003744404</v>
      </c>
      <c r="J58" s="24">
        <v>90.488293380091605</v>
      </c>
      <c r="K58" s="24">
        <v>74.331307556404198</v>
      </c>
      <c r="L58" s="24">
        <v>84.292725676261</v>
      </c>
      <c r="M58" s="24">
        <v>341.47176968609</v>
      </c>
      <c r="N58" s="24">
        <v>373.75629604332801</v>
      </c>
      <c r="O58" s="24">
        <v>23309.4777680597</v>
      </c>
      <c r="P58" s="24">
        <v>-4326.0694200636099</v>
      </c>
      <c r="Q58" s="24">
        <v>32223.614406830999</v>
      </c>
      <c r="R58" s="24">
        <v>-444.827438278513</v>
      </c>
    </row>
    <row r="59" spans="1:18" x14ac:dyDescent="0.25">
      <c r="A59" s="25">
        <v>39965</v>
      </c>
      <c r="B59" s="24">
        <v>-50215.1430862915</v>
      </c>
      <c r="C59" s="24">
        <v>9105.6405110381893</v>
      </c>
      <c r="D59" s="24">
        <v>9244.2812311793095</v>
      </c>
      <c r="E59" s="24">
        <v>-1914.184992</v>
      </c>
      <c r="F59" s="24">
        <v>-1045.727873</v>
      </c>
      <c r="G59" s="24">
        <v>1727.30979527573</v>
      </c>
      <c r="H59" s="24">
        <v>135.52875194564101</v>
      </c>
      <c r="I59" s="24">
        <v>97.002454080139302</v>
      </c>
      <c r="J59" s="24">
        <v>92.453738461116401</v>
      </c>
      <c r="K59" s="24">
        <v>85.619315778663804</v>
      </c>
      <c r="L59" s="24">
        <v>91.361998761126202</v>
      </c>
      <c r="M59" s="24">
        <v>401.19178537220802</v>
      </c>
      <c r="N59" s="24">
        <v>352.38337311862199</v>
      </c>
      <c r="O59" s="24">
        <v>23917.6883735173</v>
      </c>
      <c r="P59" s="24">
        <v>-4529.7609349616496</v>
      </c>
      <c r="Q59" s="24">
        <v>35353.893755824298</v>
      </c>
      <c r="R59" s="24">
        <v>2968.4867115225002</v>
      </c>
    </row>
    <row r="60" spans="1:18" x14ac:dyDescent="0.25">
      <c r="A60" s="25">
        <v>40057</v>
      </c>
      <c r="B60" s="24">
        <v>-51288.812953900298</v>
      </c>
      <c r="C60" s="24">
        <v>9779.1404062019992</v>
      </c>
      <c r="D60" s="24">
        <v>9741.4350694654095</v>
      </c>
      <c r="E60" s="24">
        <v>-1988.1632549999999</v>
      </c>
      <c r="F60" s="24">
        <v>1415.3837612</v>
      </c>
      <c r="G60" s="24">
        <v>1882.34523878816</v>
      </c>
      <c r="H60" s="24">
        <v>128.295385911941</v>
      </c>
      <c r="I60" s="24">
        <v>96.567497183915606</v>
      </c>
      <c r="J60" s="24">
        <v>95.636362729374696</v>
      </c>
      <c r="K60" s="24">
        <v>89.104091741360705</v>
      </c>
      <c r="L60" s="24">
        <v>93.605964328617702</v>
      </c>
      <c r="M60" s="24">
        <v>437.83159380671702</v>
      </c>
      <c r="N60" s="24">
        <v>359.63900076662702</v>
      </c>
      <c r="O60" s="24">
        <v>24489.0436522413</v>
      </c>
      <c r="P60" s="24">
        <v>-4330.4101121739504</v>
      </c>
      <c r="Q60" s="24">
        <v>36847.641774218697</v>
      </c>
      <c r="R60" s="24">
        <v>-574.58154469983901</v>
      </c>
    </row>
    <row r="61" spans="1:18" x14ac:dyDescent="0.25">
      <c r="A61" s="25">
        <v>40148</v>
      </c>
      <c r="B61" s="24">
        <v>-53695.5153533173</v>
      </c>
      <c r="C61" s="24">
        <v>10477.8378289027</v>
      </c>
      <c r="D61" s="24">
        <v>10402.975717232101</v>
      </c>
      <c r="E61" s="24">
        <v>200.22234053</v>
      </c>
      <c r="F61" s="24">
        <v>-1924.2728959999999</v>
      </c>
      <c r="G61" s="24">
        <v>2076.85510498757</v>
      </c>
      <c r="H61" s="24">
        <v>124.765587821617</v>
      </c>
      <c r="I61" s="24">
        <v>97.433941910379403</v>
      </c>
      <c r="J61" s="24">
        <v>97.545937290329704</v>
      </c>
      <c r="K61" s="24">
        <v>95.784799839873102</v>
      </c>
      <c r="L61" s="24">
        <v>96.0475100065118</v>
      </c>
      <c r="M61" s="24">
        <v>476.51417629794503</v>
      </c>
      <c r="N61" s="24">
        <v>359.85900711450802</v>
      </c>
      <c r="O61" s="24">
        <v>24121.7760108357</v>
      </c>
      <c r="P61" s="24">
        <v>-4292.4615405763798</v>
      </c>
      <c r="Q61" s="24">
        <v>45473.727115137597</v>
      </c>
      <c r="R61" s="24">
        <v>-12865.7792149988</v>
      </c>
    </row>
    <row r="62" spans="1:18" x14ac:dyDescent="0.25">
      <c r="A62" s="25">
        <v>40238</v>
      </c>
      <c r="B62" s="24">
        <v>-54236.7440614144</v>
      </c>
      <c r="C62" s="24">
        <v>11172.1203634702</v>
      </c>
      <c r="D62" s="24">
        <v>11038.991218147399</v>
      </c>
      <c r="E62" s="24">
        <v>-859.13634760000002</v>
      </c>
      <c r="F62" s="24">
        <v>2160.0824413999999</v>
      </c>
      <c r="G62" s="24">
        <v>2256.86454932898</v>
      </c>
      <c r="H62" s="24">
        <v>128.65812621749501</v>
      </c>
      <c r="I62" s="24">
        <v>98.984366388751496</v>
      </c>
      <c r="J62" s="24">
        <v>98.800030928323594</v>
      </c>
      <c r="K62" s="24">
        <v>98.292321825951603</v>
      </c>
      <c r="L62" s="24">
        <v>99.835073390563394</v>
      </c>
      <c r="M62" s="24">
        <v>495.01931388701701</v>
      </c>
      <c r="N62" s="24">
        <v>366.64349469237999</v>
      </c>
      <c r="O62" s="24">
        <v>23809.999067475801</v>
      </c>
      <c r="P62" s="24">
        <v>-3480.11947908601</v>
      </c>
      <c r="Q62" s="24">
        <v>36138.6922719711</v>
      </c>
      <c r="R62" s="24">
        <v>-1175.4972282107601</v>
      </c>
    </row>
    <row r="63" spans="1:18" x14ac:dyDescent="0.25">
      <c r="A63" s="25">
        <v>40330</v>
      </c>
      <c r="B63" s="24">
        <v>-55984.623657300799</v>
      </c>
      <c r="C63" s="24">
        <v>11094.583314559401</v>
      </c>
      <c r="D63" s="24">
        <v>11344.5531058305</v>
      </c>
      <c r="E63" s="24">
        <v>-1277.1890430000001</v>
      </c>
      <c r="F63" s="24">
        <v>-741.63370080000004</v>
      </c>
      <c r="G63" s="24">
        <v>2406.4251356625</v>
      </c>
      <c r="H63" s="24">
        <v>122.54795452791799</v>
      </c>
      <c r="I63" s="24">
        <v>100.727733902799</v>
      </c>
      <c r="J63" s="24">
        <v>100.375380056719</v>
      </c>
      <c r="K63" s="24">
        <v>99.832690555542996</v>
      </c>
      <c r="L63" s="24">
        <v>99.746454270533704</v>
      </c>
      <c r="M63" s="24">
        <v>495.336280698748</v>
      </c>
      <c r="N63" s="24">
        <v>362.47477017822399</v>
      </c>
      <c r="O63" s="24">
        <v>23603.3301063609</v>
      </c>
      <c r="P63" s="24">
        <v>-10062.963117540699</v>
      </c>
      <c r="Q63" s="24">
        <v>34471.800443223197</v>
      </c>
      <c r="R63" s="24">
        <v>563.228228465749</v>
      </c>
    </row>
    <row r="64" spans="1:18" x14ac:dyDescent="0.25">
      <c r="A64" s="25">
        <v>40422</v>
      </c>
      <c r="B64" s="24">
        <v>-57918.377106680702</v>
      </c>
      <c r="C64" s="24">
        <v>11400.192743195301</v>
      </c>
      <c r="D64" s="24">
        <v>12423.4089029159</v>
      </c>
      <c r="E64" s="24">
        <v>2320.5330720000002</v>
      </c>
      <c r="F64" s="24">
        <v>-789.41050170000005</v>
      </c>
      <c r="G64" s="24">
        <v>2540.8094712206298</v>
      </c>
      <c r="H64" s="24">
        <v>119.351564871321</v>
      </c>
      <c r="I64" s="24">
        <v>99.000129352981901</v>
      </c>
      <c r="J64" s="24">
        <v>100.164867918599</v>
      </c>
      <c r="K64" s="24">
        <v>98.453351107638298</v>
      </c>
      <c r="L64" s="24">
        <v>97.074899388154904</v>
      </c>
      <c r="M64" s="24">
        <v>488.89934113395401</v>
      </c>
      <c r="N64" s="24">
        <v>362.737604249458</v>
      </c>
      <c r="O64" s="24">
        <v>22752.732806859</v>
      </c>
      <c r="P64" s="24">
        <v>-2704.2357445735202</v>
      </c>
      <c r="Q64" s="24">
        <v>23224.7644700169</v>
      </c>
      <c r="R64" s="24">
        <v>-1088.7143947028701</v>
      </c>
    </row>
    <row r="65" spans="1:18" x14ac:dyDescent="0.25">
      <c r="A65" s="25">
        <v>40513</v>
      </c>
      <c r="B65" s="24">
        <v>-59284.246557842504</v>
      </c>
      <c r="C65" s="24">
        <v>12498.9626645838</v>
      </c>
      <c r="D65" s="24">
        <v>13064.7151796584</v>
      </c>
      <c r="E65" s="24">
        <v>-1131.539857</v>
      </c>
      <c r="F65" s="24">
        <v>-541.06888919999994</v>
      </c>
      <c r="G65" s="24">
        <v>2604.3499139369001</v>
      </c>
      <c r="H65" s="24">
        <v>115.776011893404</v>
      </c>
      <c r="I65" s="24">
        <v>101.12301220206901</v>
      </c>
      <c r="J65" s="24">
        <v>100.65972109635899</v>
      </c>
      <c r="K65" s="24">
        <v>103.421636510867</v>
      </c>
      <c r="L65" s="24">
        <v>103.343572950748</v>
      </c>
      <c r="M65" s="24">
        <v>542.10959433033997</v>
      </c>
      <c r="N65" s="24">
        <v>375.806499712142</v>
      </c>
      <c r="O65" s="24">
        <v>23188.3450857711</v>
      </c>
      <c r="P65" s="24">
        <v>-2910.6317255460499</v>
      </c>
      <c r="Q65" s="24">
        <v>67753.390930069596</v>
      </c>
      <c r="R65" s="24">
        <v>-12991.367447298</v>
      </c>
    </row>
    <row r="66" spans="1:18" x14ac:dyDescent="0.25">
      <c r="A66" s="25">
        <v>40603</v>
      </c>
      <c r="B66" s="24">
        <v>-60706.046837679103</v>
      </c>
      <c r="C66" s="24">
        <v>14177.352862567799</v>
      </c>
      <c r="D66" s="24">
        <v>14922.5801620945</v>
      </c>
      <c r="E66" s="24">
        <v>-1600.935829</v>
      </c>
      <c r="F66" s="24">
        <v>332.89718615999999</v>
      </c>
      <c r="G66" s="24">
        <v>3164.6864676864798</v>
      </c>
      <c r="H66" s="24">
        <v>112.26139703651801</v>
      </c>
      <c r="I66" s="24">
        <v>103.908554745332</v>
      </c>
      <c r="J66" s="24">
        <v>101.18350722201301</v>
      </c>
      <c r="K66" s="24">
        <v>109.220674600438</v>
      </c>
      <c r="L66" s="24">
        <v>110.967203483487</v>
      </c>
      <c r="M66" s="24">
        <v>606.24319976179697</v>
      </c>
      <c r="N66" s="24">
        <v>390.57346434009901</v>
      </c>
      <c r="O66" s="24">
        <v>23869.212020302901</v>
      </c>
      <c r="P66" s="24">
        <v>-2029.5050916431001</v>
      </c>
      <c r="Q66" s="24">
        <v>35545.656319592301</v>
      </c>
      <c r="R66" s="24">
        <v>3492.7589689927299</v>
      </c>
    </row>
    <row r="67" spans="1:18" x14ac:dyDescent="0.25">
      <c r="A67" s="25">
        <v>40695</v>
      </c>
      <c r="B67" s="24">
        <v>-62618.351586552802</v>
      </c>
      <c r="C67" s="24">
        <v>16286.1318304008</v>
      </c>
      <c r="D67" s="24">
        <v>15963.715441995701</v>
      </c>
      <c r="E67" s="24">
        <v>-2691.5832249999999</v>
      </c>
      <c r="F67" s="24">
        <v>-456.73956279999999</v>
      </c>
      <c r="G67" s="24">
        <v>3261.5293364398799</v>
      </c>
      <c r="H67" s="24">
        <v>112.498111614967</v>
      </c>
      <c r="I67" s="24">
        <v>103.15390801211601</v>
      </c>
      <c r="J67" s="24">
        <v>100.332479478808</v>
      </c>
      <c r="K67" s="24">
        <v>117.645025634307</v>
      </c>
      <c r="L67" s="24">
        <v>117.67539399202499</v>
      </c>
      <c r="M67" s="24">
        <v>700.29466342013495</v>
      </c>
      <c r="N67" s="24">
        <v>408.16185140988</v>
      </c>
      <c r="O67" s="24">
        <v>25395.855824604801</v>
      </c>
      <c r="P67" s="24">
        <v>-2179.61506728214</v>
      </c>
      <c r="Q67" s="24">
        <v>40329.332895269603</v>
      </c>
      <c r="R67" s="24">
        <v>8773.7737832783005</v>
      </c>
    </row>
    <row r="68" spans="1:18" x14ac:dyDescent="0.25">
      <c r="A68" s="25">
        <v>40787</v>
      </c>
      <c r="B68" s="24">
        <v>-66815.410068368103</v>
      </c>
      <c r="C68" s="24">
        <v>16505.749565878901</v>
      </c>
      <c r="D68" s="24">
        <v>15911.1645349544</v>
      </c>
      <c r="E68" s="24">
        <v>-1091.6380549999999</v>
      </c>
      <c r="F68" s="24">
        <v>-2571.1716750000001</v>
      </c>
      <c r="G68" s="24">
        <v>3922.6956561709499</v>
      </c>
      <c r="H68" s="24">
        <v>110.417103596693</v>
      </c>
      <c r="I68" s="24">
        <v>104.897223987739</v>
      </c>
      <c r="J68" s="24">
        <v>101.252347684242</v>
      </c>
      <c r="K68" s="24">
        <v>114.47618566554701</v>
      </c>
      <c r="L68" s="24">
        <v>115.511415742533</v>
      </c>
      <c r="M68" s="24">
        <v>678.70909792367195</v>
      </c>
      <c r="N68" s="24">
        <v>409.564919406012</v>
      </c>
      <c r="O68" s="24">
        <v>26917.8017042918</v>
      </c>
      <c r="P68" s="24">
        <v>-2193.7818401951699</v>
      </c>
      <c r="Q68" s="24">
        <v>42215.428005164802</v>
      </c>
      <c r="R68" s="24">
        <v>647.74625100845901</v>
      </c>
    </row>
    <row r="69" spans="1:18" x14ac:dyDescent="0.25">
      <c r="A69" s="25">
        <v>40878</v>
      </c>
      <c r="B69" s="24">
        <v>-69461.785243804799</v>
      </c>
      <c r="C69" s="24">
        <v>17116.5176380259</v>
      </c>
      <c r="D69" s="24">
        <v>16701.3395401163</v>
      </c>
      <c r="E69" s="24">
        <v>-843.06054410000002</v>
      </c>
      <c r="F69" s="24">
        <v>-3475.764361</v>
      </c>
      <c r="G69" s="24">
        <v>4433.2664874164102</v>
      </c>
      <c r="H69" s="24">
        <v>104.96371715816301</v>
      </c>
      <c r="I69" s="24">
        <v>104.35237316244</v>
      </c>
      <c r="J69" s="24">
        <v>100.439232079655</v>
      </c>
      <c r="K69" s="24">
        <v>115.998887299988</v>
      </c>
      <c r="L69" s="24">
        <v>121.238904594939</v>
      </c>
      <c r="M69" s="24">
        <v>694.62353465076706</v>
      </c>
      <c r="N69" s="24">
        <v>407.16655039453599</v>
      </c>
      <c r="O69" s="24">
        <v>28393.198759272502</v>
      </c>
      <c r="P69" s="24">
        <v>-10903.4475268347</v>
      </c>
      <c r="Q69" s="24">
        <v>57589.669023584902</v>
      </c>
      <c r="R69" s="24">
        <v>-17381.387172247702</v>
      </c>
    </row>
    <row r="70" spans="1:18" x14ac:dyDescent="0.25">
      <c r="A70" s="25">
        <v>40969</v>
      </c>
      <c r="B70" s="24">
        <v>-71562.117729306396</v>
      </c>
      <c r="C70" s="24">
        <v>17865.035002962199</v>
      </c>
      <c r="D70" s="24">
        <v>17062.081897780899</v>
      </c>
      <c r="E70" s="24">
        <v>-3574.294026</v>
      </c>
      <c r="F70" s="24">
        <v>1884.5413177999999</v>
      </c>
      <c r="G70" s="24">
        <v>4179.8737584476603</v>
      </c>
      <c r="H70" s="24">
        <v>108.096548487994</v>
      </c>
      <c r="I70" s="24">
        <v>105.00176507595999</v>
      </c>
      <c r="J70" s="24">
        <v>100.266632080154</v>
      </c>
      <c r="K70" s="24">
        <v>118.58116392223999</v>
      </c>
      <c r="L70" s="24">
        <v>118.926241081909</v>
      </c>
      <c r="M70" s="24">
        <v>729.504248517512</v>
      </c>
      <c r="N70" s="24">
        <v>409.42630992958698</v>
      </c>
      <c r="O70" s="24">
        <v>27971.2703761128</v>
      </c>
      <c r="P70" s="24">
        <v>-2451.3582461238502</v>
      </c>
      <c r="Q70" s="24">
        <v>37807.790014960097</v>
      </c>
      <c r="R70" s="24">
        <v>5186.6169054342899</v>
      </c>
    </row>
    <row r="71" spans="1:18" x14ac:dyDescent="0.25">
      <c r="A71" s="25">
        <v>41061</v>
      </c>
      <c r="B71" s="24">
        <v>-73808.680737134695</v>
      </c>
      <c r="C71" s="24">
        <v>16505.5677440033</v>
      </c>
      <c r="D71" s="24">
        <v>17880.6239016728</v>
      </c>
      <c r="E71" s="24">
        <v>-3815.889768</v>
      </c>
      <c r="F71" s="24">
        <v>-2663.1037769999998</v>
      </c>
      <c r="G71" s="24">
        <v>3370.6911046302898</v>
      </c>
      <c r="H71" s="24">
        <v>114.780023099044</v>
      </c>
      <c r="I71" s="24">
        <v>106.187054729482</v>
      </c>
      <c r="J71" s="24">
        <v>99.667021677262895</v>
      </c>
      <c r="K71" s="24">
        <v>108.279323829585</v>
      </c>
      <c r="L71" s="24">
        <v>118.30941725475201</v>
      </c>
      <c r="M71" s="24">
        <v>664.24224866308202</v>
      </c>
      <c r="N71" s="24">
        <v>416.27045517459402</v>
      </c>
      <c r="O71" s="24">
        <v>29248.841967948902</v>
      </c>
      <c r="P71" s="24">
        <v>5399.2060267345796</v>
      </c>
      <c r="Q71" s="24">
        <v>42463.378528505003</v>
      </c>
      <c r="R71" s="24">
        <v>18741.648902969901</v>
      </c>
    </row>
    <row r="72" spans="1:18" x14ac:dyDescent="0.25">
      <c r="A72" s="25">
        <v>41153</v>
      </c>
      <c r="B72" s="24">
        <v>-75438.487776312104</v>
      </c>
      <c r="C72" s="24">
        <v>16405.177972596601</v>
      </c>
      <c r="D72" s="24">
        <v>17488.350048183202</v>
      </c>
      <c r="E72" s="24">
        <v>-3142.624542</v>
      </c>
      <c r="F72" s="24">
        <v>-3301.3951280000001</v>
      </c>
      <c r="G72" s="24">
        <v>3415.5368077172702</v>
      </c>
      <c r="H72" s="24">
        <v>112.73153343037001</v>
      </c>
      <c r="I72" s="24">
        <v>105.305176219069</v>
      </c>
      <c r="J72" s="24">
        <v>99.333793932561306</v>
      </c>
      <c r="K72" s="24">
        <v>100.647709655011</v>
      </c>
      <c r="L72" s="24">
        <v>112.515162547939</v>
      </c>
      <c r="M72" s="24">
        <v>590.25433199189797</v>
      </c>
      <c r="N72" s="24">
        <v>407.95127412937597</v>
      </c>
      <c r="O72" s="24">
        <v>30506.032945478</v>
      </c>
      <c r="P72" s="24">
        <v>-2389.21342257078</v>
      </c>
      <c r="Q72" s="24">
        <v>44671.551878503</v>
      </c>
      <c r="R72" s="24">
        <v>2027.0764660232201</v>
      </c>
    </row>
    <row r="73" spans="1:18" x14ac:dyDescent="0.25">
      <c r="A73" s="25">
        <v>41244</v>
      </c>
      <c r="B73" s="24">
        <v>-78605.228960136505</v>
      </c>
      <c r="C73" s="24">
        <v>17087.886102654102</v>
      </c>
      <c r="D73" s="24">
        <v>16849.480118644398</v>
      </c>
      <c r="E73" s="24">
        <v>-5113.3597380000001</v>
      </c>
      <c r="F73" s="24">
        <v>-689.39490809999995</v>
      </c>
      <c r="G73" s="24">
        <v>3814.5593811183198</v>
      </c>
      <c r="H73" s="24">
        <v>114.790940028854</v>
      </c>
      <c r="I73" s="24">
        <v>103.71774679539701</v>
      </c>
      <c r="J73" s="24">
        <v>99.814679480304406</v>
      </c>
      <c r="K73" s="24">
        <v>104.33865554709899</v>
      </c>
      <c r="L73" s="24">
        <v>116.185661226531</v>
      </c>
      <c r="M73" s="24">
        <v>629.75408014458503</v>
      </c>
      <c r="N73" s="24">
        <v>412.16581837003901</v>
      </c>
      <c r="O73" s="24">
        <v>31658.382257266399</v>
      </c>
      <c r="P73" s="24">
        <v>-15785.311860116901</v>
      </c>
      <c r="Q73" s="24">
        <v>60790.181106009302</v>
      </c>
      <c r="R73" s="24">
        <v>-17889.795895503201</v>
      </c>
    </row>
    <row r="74" spans="1:18" x14ac:dyDescent="0.25">
      <c r="A74" s="25">
        <v>41334</v>
      </c>
      <c r="B74" s="24">
        <v>-80853.267350851398</v>
      </c>
      <c r="C74" s="24">
        <v>17067.511117519502</v>
      </c>
      <c r="D74" s="24">
        <v>18521.587923401101</v>
      </c>
      <c r="E74" s="24">
        <v>-3281.6793309999998</v>
      </c>
      <c r="F74" s="24">
        <v>-2271.403448</v>
      </c>
      <c r="G74" s="24">
        <v>3885.8798975659702</v>
      </c>
      <c r="H74" s="24">
        <v>112.488789345903</v>
      </c>
      <c r="I74" s="24">
        <v>103.94770481287701</v>
      </c>
      <c r="J74" s="24">
        <v>100.530021674769</v>
      </c>
      <c r="K74" s="24">
        <v>104.19834050151999</v>
      </c>
      <c r="L74" s="24">
        <v>116.514102228116</v>
      </c>
      <c r="M74" s="24">
        <v>642.26903696792101</v>
      </c>
      <c r="N74" s="24">
        <v>416.12846175051999</v>
      </c>
      <c r="O74" s="24">
        <v>32858.495589370701</v>
      </c>
      <c r="P74" s="24">
        <v>-2089.7779090406002</v>
      </c>
      <c r="Q74" s="24">
        <v>42489.169605251896</v>
      </c>
      <c r="R74" s="24">
        <v>7871.0812976940897</v>
      </c>
    </row>
    <row r="75" spans="1:18" x14ac:dyDescent="0.25">
      <c r="A75" s="25">
        <v>41426</v>
      </c>
      <c r="B75" s="24">
        <v>-84170.219768141702</v>
      </c>
      <c r="C75" s="24">
        <v>16672.438174504099</v>
      </c>
      <c r="D75" s="24">
        <v>17079.522997931701</v>
      </c>
      <c r="E75" s="24">
        <v>-2962.5320860000002</v>
      </c>
      <c r="F75" s="24">
        <v>-1099.741446</v>
      </c>
      <c r="G75" s="24">
        <v>3135.4109524330902</v>
      </c>
      <c r="H75" s="24">
        <v>110.209135325229</v>
      </c>
      <c r="I75" s="24">
        <v>104.39202354210001</v>
      </c>
      <c r="J75" s="24">
        <v>101.394019360133</v>
      </c>
      <c r="K75" s="24">
        <v>97.656021353040899</v>
      </c>
      <c r="L75" s="24">
        <v>115.34783572532</v>
      </c>
      <c r="M75" s="24">
        <v>586.61539951788404</v>
      </c>
      <c r="N75" s="24">
        <v>413.180966995316</v>
      </c>
      <c r="O75" s="24">
        <v>33433.7743714233</v>
      </c>
      <c r="P75" s="24">
        <v>-1822.6148940215601</v>
      </c>
      <c r="Q75" s="24">
        <v>49419.659155595502</v>
      </c>
      <c r="R75" s="24">
        <v>6765.9094027166402</v>
      </c>
    </row>
    <row r="76" spans="1:18" x14ac:dyDescent="0.25">
      <c r="A76" s="25">
        <v>41518</v>
      </c>
      <c r="B76" s="24">
        <v>-87666.175808280997</v>
      </c>
      <c r="C76" s="24">
        <v>16430.2234331197</v>
      </c>
      <c r="D76" s="24">
        <v>17315.392502304599</v>
      </c>
      <c r="E76" s="24">
        <v>-2758.6575480000001</v>
      </c>
      <c r="F76" s="24">
        <v>-2172.4056049999999</v>
      </c>
      <c r="G76" s="24">
        <v>3229.04019114421</v>
      </c>
      <c r="H76" s="24">
        <v>104.521846269455</v>
      </c>
      <c r="I76" s="24">
        <v>103.16650986124</v>
      </c>
      <c r="J76" s="24">
        <v>101.071766181873</v>
      </c>
      <c r="K76" s="24">
        <v>100.130396360539</v>
      </c>
      <c r="L76" s="24">
        <v>116.454558668668</v>
      </c>
      <c r="M76" s="24">
        <v>601.47289960843898</v>
      </c>
      <c r="N76" s="24">
        <v>408.84291640734199</v>
      </c>
      <c r="O76" s="24">
        <v>33992.200877269497</v>
      </c>
      <c r="P76" s="24">
        <v>-3124.3611812602999</v>
      </c>
      <c r="Q76" s="24">
        <v>50943.752799710899</v>
      </c>
      <c r="R76" s="24">
        <v>-2456.7148702690201</v>
      </c>
    </row>
    <row r="77" spans="1:18" x14ac:dyDescent="0.25">
      <c r="A77" s="25">
        <v>41609</v>
      </c>
      <c r="B77" s="24">
        <v>-91592.154745765903</v>
      </c>
      <c r="C77" s="24">
        <v>16570.670916108302</v>
      </c>
      <c r="D77" s="24">
        <v>17520.073902107699</v>
      </c>
      <c r="E77" s="24">
        <v>444.54148226000001</v>
      </c>
      <c r="F77" s="24">
        <v>-1894.4477509999999</v>
      </c>
      <c r="G77" s="24">
        <v>3224.8117785150798</v>
      </c>
      <c r="H77" s="24">
        <v>106.95070166697801</v>
      </c>
      <c r="I77" s="24">
        <v>103.602620490942</v>
      </c>
      <c r="J77" s="24">
        <v>100.658723408501</v>
      </c>
      <c r="K77" s="24">
        <v>98.896339607092997</v>
      </c>
      <c r="L77" s="24">
        <v>115.215517839207</v>
      </c>
      <c r="M77" s="24">
        <v>589.98753237423205</v>
      </c>
      <c r="N77" s="24">
        <v>405.71149304635202</v>
      </c>
      <c r="O77" s="24">
        <v>35683.136784792499</v>
      </c>
      <c r="P77" s="24">
        <v>-10965.715737161599</v>
      </c>
      <c r="Q77" s="24">
        <v>68539.155989429899</v>
      </c>
      <c r="R77" s="24">
        <v>-16750.786667344299</v>
      </c>
    </row>
    <row r="78" spans="1:18" x14ac:dyDescent="0.25">
      <c r="A78" s="25">
        <v>41699</v>
      </c>
      <c r="B78" s="24">
        <v>-94116.613336982598</v>
      </c>
      <c r="C78" s="24">
        <v>16803.776073822501</v>
      </c>
      <c r="D78" s="24">
        <v>18640.5752551429</v>
      </c>
      <c r="E78" s="24">
        <v>-2895.0234150000001</v>
      </c>
      <c r="F78" s="24">
        <v>-2872.585024</v>
      </c>
      <c r="G78" s="24">
        <v>3198.1335760833499</v>
      </c>
      <c r="H78" s="24">
        <v>108.29301706757499</v>
      </c>
      <c r="I78" s="24">
        <v>103.748029419471</v>
      </c>
      <c r="J78" s="24">
        <v>100.78642745437401</v>
      </c>
      <c r="K78" s="24">
        <v>96.348348740633199</v>
      </c>
      <c r="L78" s="24">
        <v>115.75121479332699</v>
      </c>
      <c r="M78" s="24">
        <v>567.44729024086701</v>
      </c>
      <c r="N78" s="24">
        <v>404.10047815047898</v>
      </c>
      <c r="O78" s="24">
        <v>36186.431159468702</v>
      </c>
      <c r="P78" s="24">
        <v>-4034.4384152040302</v>
      </c>
      <c r="Q78" s="24">
        <v>58199.765342529798</v>
      </c>
      <c r="R78" s="24">
        <v>-4566.5734523430701</v>
      </c>
    </row>
    <row r="79" spans="1:18" x14ac:dyDescent="0.25">
      <c r="A79" s="25">
        <v>41791</v>
      </c>
      <c r="B79" s="24">
        <v>-95316.530461157497</v>
      </c>
      <c r="C79" s="24">
        <v>16664.342459478601</v>
      </c>
      <c r="D79" s="24">
        <v>18992.4208719661</v>
      </c>
      <c r="E79" s="24">
        <v>-3469.5265079999999</v>
      </c>
      <c r="F79" s="24">
        <v>-2054.8012279999998</v>
      </c>
      <c r="G79" s="24">
        <v>3151.8425734426901</v>
      </c>
      <c r="H79" s="24">
        <v>103.786452934965</v>
      </c>
      <c r="I79" s="24">
        <v>103.490359465353</v>
      </c>
      <c r="J79" s="24">
        <v>100.91812225168199</v>
      </c>
      <c r="K79" s="24">
        <v>96.644721904775395</v>
      </c>
      <c r="L79" s="24">
        <v>114.43671739077701</v>
      </c>
      <c r="M79" s="24">
        <v>573.65736632462699</v>
      </c>
      <c r="N79" s="24">
        <v>410.57674555646901</v>
      </c>
      <c r="O79" s="24">
        <v>36428.9471241305</v>
      </c>
      <c r="P79" s="24">
        <v>-5389.3995869257797</v>
      </c>
      <c r="Q79" s="24">
        <v>59343.642195473898</v>
      </c>
      <c r="R79" s="24">
        <v>-1324.78889818845</v>
      </c>
    </row>
    <row r="80" spans="1:18" x14ac:dyDescent="0.25">
      <c r="A80" s="25">
        <v>41883</v>
      </c>
      <c r="B80" s="24">
        <v>-99283.626364878102</v>
      </c>
      <c r="C80" s="24">
        <v>16418.630422692</v>
      </c>
      <c r="D80" s="24">
        <v>19073.270658150101</v>
      </c>
      <c r="E80" s="24">
        <v>-3675.0684209999999</v>
      </c>
      <c r="F80" s="24">
        <v>-4760.0466919999999</v>
      </c>
      <c r="G80" s="24">
        <v>3094.2466866725599</v>
      </c>
      <c r="H80" s="24">
        <v>108.286389833394</v>
      </c>
      <c r="I80" s="24">
        <v>104.122482697782</v>
      </c>
      <c r="J80" s="24">
        <v>100.71160086499501</v>
      </c>
      <c r="K80" s="24">
        <v>92.114924733388406</v>
      </c>
      <c r="L80" s="24">
        <v>114.17461900231299</v>
      </c>
      <c r="M80" s="24">
        <v>518.36796266838599</v>
      </c>
      <c r="N80" s="24">
        <v>399.34340170040298</v>
      </c>
      <c r="O80" s="24">
        <v>36990.999654952502</v>
      </c>
      <c r="P80" s="24">
        <v>-4964.98762108555</v>
      </c>
      <c r="Q80" s="24">
        <v>59569.494609077199</v>
      </c>
      <c r="R80" s="24">
        <v>-5966.5952037054403</v>
      </c>
    </row>
    <row r="81" spans="1:18" x14ac:dyDescent="0.25">
      <c r="A81" s="25">
        <v>41974</v>
      </c>
      <c r="B81" s="24">
        <v>-102491.639346332</v>
      </c>
      <c r="C81" s="24">
        <v>14234.451870315501</v>
      </c>
      <c r="D81" s="24">
        <v>19068.867558175501</v>
      </c>
      <c r="E81" s="24">
        <v>-2230.1372710000001</v>
      </c>
      <c r="F81" s="24">
        <v>-1877.38814</v>
      </c>
      <c r="G81" s="24">
        <v>2049.3114687785401</v>
      </c>
      <c r="H81" s="24">
        <v>103.311550241099</v>
      </c>
      <c r="I81" s="24">
        <v>104.10053797736199</v>
      </c>
      <c r="J81" s="24">
        <v>99.558273700698606</v>
      </c>
      <c r="K81" s="24">
        <v>78.889331728386693</v>
      </c>
      <c r="L81" s="24">
        <v>110.438340977275</v>
      </c>
      <c r="M81" s="24">
        <v>400.05047265718503</v>
      </c>
      <c r="N81" s="24">
        <v>390.32764073624202</v>
      </c>
      <c r="O81" s="24">
        <v>36490.707753001101</v>
      </c>
      <c r="P81" s="24">
        <v>-5079.50226253867</v>
      </c>
      <c r="Q81" s="24">
        <v>64315.6521021433</v>
      </c>
      <c r="R81" s="24">
        <v>-6557.2173669850199</v>
      </c>
    </row>
    <row r="82" spans="1:18" x14ac:dyDescent="0.25">
      <c r="A82" s="25">
        <v>42064</v>
      </c>
      <c r="B82" s="24">
        <v>-106957.36607489</v>
      </c>
      <c r="C82" s="24">
        <v>12665.0244872643</v>
      </c>
      <c r="D82" s="24">
        <v>17727.6668806981</v>
      </c>
      <c r="E82" s="24">
        <v>-3064.0529529999999</v>
      </c>
      <c r="F82" s="24">
        <v>-2439.6581449999999</v>
      </c>
      <c r="G82" s="24">
        <v>1954.34192208237</v>
      </c>
      <c r="H82" s="24">
        <v>102.764130197847</v>
      </c>
      <c r="I82" s="24">
        <v>103.246166474246</v>
      </c>
      <c r="J82" s="24">
        <v>98.895808962728907</v>
      </c>
      <c r="K82" s="24">
        <v>67.978226416431795</v>
      </c>
      <c r="L82" s="24">
        <v>97.789248893782798</v>
      </c>
      <c r="M82" s="24">
        <v>299.15675640214198</v>
      </c>
      <c r="N82" s="24">
        <v>366.76071008069101</v>
      </c>
      <c r="O82" s="24">
        <v>37273.521719668999</v>
      </c>
      <c r="P82" s="24">
        <v>-5648.9171337437401</v>
      </c>
      <c r="Q82" s="24">
        <v>58913.546090437798</v>
      </c>
      <c r="R82" s="24">
        <v>-11006.781943542101</v>
      </c>
    </row>
    <row r="83" spans="1:18" x14ac:dyDescent="0.25">
      <c r="A83" s="25">
        <v>42156</v>
      </c>
      <c r="B83" s="24">
        <v>-112721.77742204101</v>
      </c>
      <c r="C83" s="24">
        <v>11798.5785640301</v>
      </c>
      <c r="D83" s="24">
        <v>15958.971533219799</v>
      </c>
      <c r="E83" s="24">
        <v>-2936.0382549999999</v>
      </c>
      <c r="F83" s="24">
        <v>-1426.1153280000001</v>
      </c>
      <c r="G83" s="24">
        <v>1922.1953626079301</v>
      </c>
      <c r="H83" s="24">
        <v>103.214786222488</v>
      </c>
      <c r="I83" s="24">
        <v>104.021531994594</v>
      </c>
      <c r="J83" s="24">
        <v>98.567569657319197</v>
      </c>
      <c r="K83" s="24">
        <v>74.901316772905503</v>
      </c>
      <c r="L83" s="24">
        <v>100.617003774037</v>
      </c>
      <c r="M83" s="24">
        <v>332.56340084481002</v>
      </c>
      <c r="N83" s="24">
        <v>350.74379673670597</v>
      </c>
      <c r="O83" s="24">
        <v>38292.045187703799</v>
      </c>
      <c r="P83" s="24">
        <v>-5688.5674503807704</v>
      </c>
      <c r="Q83" s="24">
        <v>62587.259641985998</v>
      </c>
      <c r="R83" s="24">
        <v>-4127.3486055010999</v>
      </c>
    </row>
    <row r="84" spans="1:18" x14ac:dyDescent="0.25">
      <c r="A84" s="25">
        <v>42248</v>
      </c>
      <c r="B84" s="24">
        <v>-114177.93278161999</v>
      </c>
      <c r="C84" s="24">
        <v>11237.9044287124</v>
      </c>
      <c r="D84" s="24">
        <v>15905.957488754801</v>
      </c>
      <c r="E84" s="24">
        <v>-213.08504590000001</v>
      </c>
      <c r="F84" s="24">
        <v>-5160.5797259999999</v>
      </c>
      <c r="G84" s="24">
        <v>1061.7875926987199</v>
      </c>
      <c r="H84" s="24">
        <v>102.961973130416</v>
      </c>
      <c r="I84" s="24">
        <v>105.532731170516</v>
      </c>
      <c r="J84" s="24">
        <v>99.008547690726701</v>
      </c>
      <c r="K84" s="24">
        <v>67.689880061887393</v>
      </c>
      <c r="L84" s="24">
        <v>103.765029708201</v>
      </c>
      <c r="M84" s="24">
        <v>278.41400055018499</v>
      </c>
      <c r="N84" s="24">
        <v>345.10274449351402</v>
      </c>
      <c r="O84" s="24">
        <v>39409.776976077097</v>
      </c>
      <c r="P84" s="24">
        <v>-6687.8096130078302</v>
      </c>
      <c r="Q84" s="24">
        <v>57509.892731959</v>
      </c>
      <c r="R84" s="24">
        <v>-1419.4233196604901</v>
      </c>
    </row>
    <row r="85" spans="1:18" x14ac:dyDescent="0.25">
      <c r="A85" s="25">
        <v>42339</v>
      </c>
      <c r="B85" s="24">
        <v>-112800.18408444199</v>
      </c>
      <c r="C85" s="24">
        <v>10437.117087031</v>
      </c>
      <c r="D85" s="24">
        <v>14745.763089976601</v>
      </c>
      <c r="E85" s="24">
        <v>-1293.0243760000001</v>
      </c>
      <c r="F85" s="24">
        <v>-139.47001449999999</v>
      </c>
      <c r="G85" s="24">
        <v>124.304834834101</v>
      </c>
      <c r="H85" s="24">
        <v>107.056833383518</v>
      </c>
      <c r="I85" s="24">
        <v>107.691160345513</v>
      </c>
      <c r="J85" s="24">
        <v>98.102647115310305</v>
      </c>
      <c r="K85" s="24">
        <v>62.910126205992</v>
      </c>
      <c r="L85" s="24">
        <v>96.599246959517799</v>
      </c>
      <c r="M85" s="24">
        <v>232.65207047973101</v>
      </c>
      <c r="N85" s="24">
        <v>325.66211419794797</v>
      </c>
      <c r="O85" s="24">
        <v>40789.806941278097</v>
      </c>
      <c r="P85" s="24">
        <v>-7559.6418396527697</v>
      </c>
      <c r="Q85" s="24">
        <v>59952.520583767997</v>
      </c>
      <c r="R85" s="24">
        <v>-8280.0395155787301</v>
      </c>
    </row>
    <row r="86" spans="1:18" x14ac:dyDescent="0.25">
      <c r="A86" s="25">
        <v>42430</v>
      </c>
      <c r="B86" s="24">
        <v>-114415.455877687</v>
      </c>
      <c r="C86" s="24">
        <v>9709.1560078006296</v>
      </c>
      <c r="D86" s="24">
        <v>13880.5876213551</v>
      </c>
      <c r="E86" s="24">
        <v>-3672.2842930000002</v>
      </c>
      <c r="F86" s="24">
        <v>-855.90624890000004</v>
      </c>
      <c r="G86" s="24">
        <v>1026.9514970673399</v>
      </c>
      <c r="H86" s="24">
        <v>105.256161021778</v>
      </c>
      <c r="I86" s="24">
        <v>108.785282438613</v>
      </c>
      <c r="J86" s="24">
        <v>98.628428616680793</v>
      </c>
      <c r="K86" s="24">
        <v>58.791189210344903</v>
      </c>
      <c r="L86" s="24">
        <v>88.692561956269799</v>
      </c>
      <c r="M86" s="24">
        <v>189.309117504694</v>
      </c>
      <c r="N86" s="24">
        <v>306.78648703168801</v>
      </c>
      <c r="O86" s="24">
        <v>41348.128251100898</v>
      </c>
      <c r="P86" s="24">
        <v>-7730.7576864167004</v>
      </c>
      <c r="Q86" s="24">
        <v>53817.0100442236</v>
      </c>
      <c r="R86" s="24">
        <v>6145.3208021301698</v>
      </c>
    </row>
    <row r="87" spans="1:18" x14ac:dyDescent="0.25">
      <c r="A87" s="25">
        <v>42522</v>
      </c>
      <c r="B87" s="24">
        <v>-118711.276344379</v>
      </c>
      <c r="C87" s="24">
        <v>10154.855026879</v>
      </c>
      <c r="D87" s="24">
        <v>13106.3792775127</v>
      </c>
      <c r="E87" s="24">
        <v>-2725.7226470000001</v>
      </c>
      <c r="F87" s="24">
        <v>-1625.1381799999999</v>
      </c>
      <c r="G87" s="24">
        <v>1081.73026559289</v>
      </c>
      <c r="H87" s="24">
        <v>106.475428573808</v>
      </c>
      <c r="I87" s="24">
        <v>107.760994033454</v>
      </c>
      <c r="J87" s="24">
        <v>98.2912101205456</v>
      </c>
      <c r="K87" s="24">
        <v>69.015289366786703</v>
      </c>
      <c r="L87" s="24">
        <v>92.151340052120602</v>
      </c>
      <c r="M87" s="24">
        <v>249.47504259074901</v>
      </c>
      <c r="N87" s="24">
        <v>307.18172658322402</v>
      </c>
      <c r="O87" s="24">
        <v>41769.866335995801</v>
      </c>
      <c r="P87" s="24">
        <v>-7468.4287330816696</v>
      </c>
      <c r="Q87" s="24">
        <v>74781.200023923797</v>
      </c>
      <c r="R87" s="24">
        <v>604.39643726055499</v>
      </c>
    </row>
    <row r="88" spans="1:18" x14ac:dyDescent="0.25">
      <c r="A88" s="25">
        <v>42614</v>
      </c>
      <c r="B88" s="24">
        <v>-117043.761463335</v>
      </c>
      <c r="C88" s="24">
        <v>10770.068603001</v>
      </c>
      <c r="D88" s="24">
        <v>13528.2088628815</v>
      </c>
      <c r="E88" s="24">
        <v>-1579.365708</v>
      </c>
      <c r="F88" s="24">
        <v>-974.61902799999996</v>
      </c>
      <c r="G88" s="24">
        <v>1090.64705293001</v>
      </c>
      <c r="H88" s="24">
        <v>110.606078567189</v>
      </c>
      <c r="I88" s="24">
        <v>107.919510583354</v>
      </c>
      <c r="J88" s="24">
        <v>98.278240178386596</v>
      </c>
      <c r="K88" s="24">
        <v>70.0152165404307</v>
      </c>
      <c r="L88" s="24">
        <v>94.378976304928798</v>
      </c>
      <c r="M88" s="24">
        <v>253.63592661162701</v>
      </c>
      <c r="N88" s="24">
        <v>307.54466841717698</v>
      </c>
      <c r="O88" s="24">
        <v>41751.393710677403</v>
      </c>
      <c r="P88" s="24">
        <v>-14289.54251374</v>
      </c>
      <c r="Q88" s="24">
        <v>54608.581990370803</v>
      </c>
      <c r="R88" s="24">
        <v>-3287.66480661074</v>
      </c>
    </row>
    <row r="89" spans="1:18" x14ac:dyDescent="0.25">
      <c r="A89" s="25">
        <v>42705</v>
      </c>
      <c r="B89" s="24">
        <v>-119660.455239508</v>
      </c>
      <c r="C89" s="24">
        <v>11322.8240405205</v>
      </c>
      <c r="D89" s="24">
        <v>14043.805375821399</v>
      </c>
      <c r="E89" s="24">
        <v>-1353.078166</v>
      </c>
      <c r="F89" s="24">
        <v>-1383.6610310000001</v>
      </c>
      <c r="G89" s="24">
        <v>1185.3626225006601</v>
      </c>
      <c r="H89" s="24">
        <v>108.413780448883</v>
      </c>
      <c r="I89" s="24">
        <v>108.820299289738</v>
      </c>
      <c r="J89" s="24">
        <v>98.5057130100991</v>
      </c>
      <c r="K89" s="24">
        <v>73.876236876591705</v>
      </c>
      <c r="L89" s="24">
        <v>96.223387245133694</v>
      </c>
      <c r="M89" s="24">
        <v>270.06460381070701</v>
      </c>
      <c r="N89" s="24">
        <v>304.797213826237</v>
      </c>
      <c r="O89" s="24">
        <v>41655.554129385702</v>
      </c>
      <c r="P89" s="24">
        <v>-6261.6911377146698</v>
      </c>
      <c r="Q89" s="24">
        <v>72689.176935827098</v>
      </c>
      <c r="R89" s="24">
        <v>-21505.986559878598</v>
      </c>
    </row>
    <row r="90" spans="1:18" x14ac:dyDescent="0.25">
      <c r="A90" s="25">
        <v>42795</v>
      </c>
      <c r="B90" s="24">
        <v>-126985.761113553</v>
      </c>
      <c r="C90" s="24">
        <v>11558.1992874034</v>
      </c>
      <c r="D90" s="24">
        <v>14341.54156148</v>
      </c>
      <c r="E90" s="24">
        <v>-1796.9986429999999</v>
      </c>
      <c r="F90" s="24">
        <v>264.66742106999999</v>
      </c>
      <c r="G90" s="24">
        <v>2065.81210253263</v>
      </c>
      <c r="H90" s="24">
        <v>113.67922444800401</v>
      </c>
      <c r="I90" s="24">
        <v>108.393724186764</v>
      </c>
      <c r="J90" s="24">
        <v>98.149538444654496</v>
      </c>
      <c r="K90" s="24">
        <v>78.992463093269194</v>
      </c>
      <c r="L90" s="24">
        <v>93.332504512926505</v>
      </c>
      <c r="M90" s="24">
        <v>304.28378375659099</v>
      </c>
      <c r="N90" s="24">
        <v>309.82800984107803</v>
      </c>
      <c r="O90" s="24">
        <v>43788.946957292399</v>
      </c>
      <c r="P90" s="24">
        <v>-11542.797213064299</v>
      </c>
      <c r="Q90" s="24">
        <v>55267.346984420801</v>
      </c>
      <c r="R90" s="24">
        <v>-2927.5352052325002</v>
      </c>
    </row>
    <row r="91" spans="1:18" x14ac:dyDescent="0.25">
      <c r="A91" s="25">
        <v>42887</v>
      </c>
      <c r="B91" s="24">
        <v>-131126.242830095</v>
      </c>
      <c r="C91" s="24">
        <v>11527.087877358401</v>
      </c>
      <c r="D91" s="24">
        <v>14293.614877746901</v>
      </c>
      <c r="E91" s="24">
        <v>-1251.5457939999999</v>
      </c>
      <c r="F91" s="24">
        <v>-1982.9938979999999</v>
      </c>
      <c r="G91" s="24">
        <v>1500.1618229322</v>
      </c>
      <c r="H91" s="24">
        <v>113.395831635631</v>
      </c>
      <c r="I91" s="24">
        <v>109.071879815209</v>
      </c>
      <c r="J91" s="24">
        <v>98.589518790203698</v>
      </c>
      <c r="K91" s="24">
        <v>76.688502384241701</v>
      </c>
      <c r="L91" s="24">
        <v>90.439835668408307</v>
      </c>
      <c r="M91" s="24">
        <v>293.98789644871903</v>
      </c>
      <c r="N91" s="24">
        <v>311.48715891121702</v>
      </c>
      <c r="O91" s="24">
        <v>43779.425887969497</v>
      </c>
      <c r="P91" s="24">
        <v>-7098.0286629892098</v>
      </c>
      <c r="Q91" s="24">
        <v>58984.215808926601</v>
      </c>
      <c r="R91" s="24">
        <v>9568.6834162523992</v>
      </c>
    </row>
    <row r="92" spans="1:18" x14ac:dyDescent="0.25">
      <c r="A92" s="25">
        <v>42979</v>
      </c>
      <c r="B92" s="24">
        <v>-134839.51527332401</v>
      </c>
      <c r="C92" s="24">
        <v>12217.7118508561</v>
      </c>
      <c r="D92" s="24">
        <v>14192.4376973863</v>
      </c>
      <c r="E92" s="24">
        <v>-4147.6796979999999</v>
      </c>
      <c r="F92" s="24">
        <v>-518.96242959999995</v>
      </c>
      <c r="G92" s="24">
        <v>1742.2634911996599</v>
      </c>
      <c r="H92" s="24">
        <v>110.007433292052</v>
      </c>
      <c r="I92" s="24">
        <v>109.743549266085</v>
      </c>
      <c r="J92" s="24">
        <v>97.246630932813204</v>
      </c>
      <c r="K92" s="24">
        <v>78.020457685244807</v>
      </c>
      <c r="L92" s="24">
        <v>92.861540398434698</v>
      </c>
      <c r="M92" s="24">
        <v>298.58385086113702</v>
      </c>
      <c r="N92" s="24">
        <v>306.859052976915</v>
      </c>
      <c r="O92" s="24">
        <v>44649.665337284801</v>
      </c>
      <c r="P92" s="24">
        <v>-6726.8352657122095</v>
      </c>
      <c r="Q92" s="24">
        <v>56075.498674782997</v>
      </c>
      <c r="R92" s="24">
        <v>6572.67961150881</v>
      </c>
    </row>
    <row r="93" spans="1:18" x14ac:dyDescent="0.25">
      <c r="A93" s="25">
        <v>43070</v>
      </c>
      <c r="B93" s="24">
        <v>-135146.425908334</v>
      </c>
      <c r="C93" s="24">
        <v>12942.604356501401</v>
      </c>
      <c r="D93" s="24">
        <v>14150.0902873251</v>
      </c>
      <c r="E93" s="24">
        <v>-2950.9080180000001</v>
      </c>
      <c r="F93" s="24">
        <v>620.11681793000002</v>
      </c>
      <c r="G93" s="24">
        <v>1932.9742493567301</v>
      </c>
      <c r="H93" s="24">
        <v>112.419153395066</v>
      </c>
      <c r="I93" s="24">
        <v>111.043143116781</v>
      </c>
      <c r="J93" s="24">
        <v>98.016845959488904</v>
      </c>
      <c r="K93" s="24">
        <v>83.624890424854598</v>
      </c>
      <c r="L93" s="24">
        <v>98.263639845837702</v>
      </c>
      <c r="M93" s="24">
        <v>342.18463734225799</v>
      </c>
      <c r="N93" s="24">
        <v>315.24158816253203</v>
      </c>
      <c r="O93" s="24">
        <v>45361.889881062198</v>
      </c>
      <c r="P93" s="24">
        <v>-7183.62166541845</v>
      </c>
      <c r="Q93" s="24">
        <v>96535.348622023594</v>
      </c>
      <c r="R93" s="24">
        <v>-33888.125842339803</v>
      </c>
    </row>
    <row r="94" spans="1:18" x14ac:dyDescent="0.25">
      <c r="A94" s="25">
        <v>43160</v>
      </c>
      <c r="B94" s="24">
        <v>-140615.262271121</v>
      </c>
      <c r="C94" s="24">
        <v>13826.0767934083</v>
      </c>
      <c r="D94" s="24">
        <v>15385.568284339</v>
      </c>
      <c r="E94" s="24">
        <v>-935.07583439999996</v>
      </c>
      <c r="F94" s="24">
        <v>1750.4339453</v>
      </c>
      <c r="G94" s="24">
        <v>2613.0884896653101</v>
      </c>
      <c r="H94" s="24">
        <v>116.41799732338799</v>
      </c>
      <c r="I94" s="24">
        <v>113.76621125596699</v>
      </c>
      <c r="J94" s="24">
        <v>98.007866768763407</v>
      </c>
      <c r="K94" s="24">
        <v>85.120892332157496</v>
      </c>
      <c r="L94" s="24">
        <v>99.251854657693599</v>
      </c>
      <c r="M94" s="24">
        <v>372.27252554262299</v>
      </c>
      <c r="N94" s="24">
        <v>325.50621593943799</v>
      </c>
      <c r="O94" s="24">
        <v>44059.376622454103</v>
      </c>
      <c r="P94" s="24">
        <v>-6579.6260687768599</v>
      </c>
      <c r="Q94" s="24">
        <v>64884.703025943898</v>
      </c>
      <c r="R94" s="24">
        <v>-1064.1835244568199</v>
      </c>
    </row>
    <row r="95" spans="1:18" x14ac:dyDescent="0.25">
      <c r="A95" s="25">
        <v>43252</v>
      </c>
      <c r="B95" s="24">
        <v>-142554.08410828799</v>
      </c>
      <c r="C95" s="24">
        <v>13086.9914603137</v>
      </c>
      <c r="D95" s="24">
        <v>15678.4596115149</v>
      </c>
      <c r="E95" s="24">
        <v>-2345.483788</v>
      </c>
      <c r="F95" s="24">
        <v>333.60244153000002</v>
      </c>
      <c r="G95" s="24">
        <v>2668.9086946359598</v>
      </c>
      <c r="H95" s="24">
        <v>117.88081800357701</v>
      </c>
      <c r="I95" s="24">
        <v>113.60520314529801</v>
      </c>
      <c r="J95" s="24">
        <v>98.344087577040199</v>
      </c>
      <c r="K95" s="24">
        <v>86.770860954403105</v>
      </c>
      <c r="L95" s="24">
        <v>101.91081163963</v>
      </c>
      <c r="M95" s="24">
        <v>396.71368818312698</v>
      </c>
      <c r="N95" s="24">
        <v>333.02464734445698</v>
      </c>
      <c r="O95" s="24">
        <v>45836.796496799398</v>
      </c>
      <c r="P95" s="24">
        <v>-12652.743644181501</v>
      </c>
      <c r="Q95" s="24">
        <v>77075.950003672304</v>
      </c>
      <c r="R95" s="24">
        <v>-3798.3263329822798</v>
      </c>
    </row>
    <row r="96" spans="1:18" x14ac:dyDescent="0.25">
      <c r="A96" s="25">
        <v>43344</v>
      </c>
      <c r="B96" s="24">
        <v>-146383.75040810101</v>
      </c>
      <c r="C96" s="24">
        <v>13646.590727196701</v>
      </c>
      <c r="D96" s="24">
        <v>15678.658486915499</v>
      </c>
      <c r="E96" s="24">
        <v>-2469.0962249999998</v>
      </c>
      <c r="F96" s="24">
        <v>536.19552941999996</v>
      </c>
      <c r="G96" s="24">
        <v>2622.7081061406002</v>
      </c>
      <c r="H96" s="24">
        <v>121.78368702395299</v>
      </c>
      <c r="I96" s="24">
        <v>115.361556785497</v>
      </c>
      <c r="J96" s="24">
        <v>98.421907229994503</v>
      </c>
      <c r="K96" s="24">
        <v>88.877138003750702</v>
      </c>
      <c r="L96" s="24">
        <v>102.93073484246</v>
      </c>
      <c r="M96" s="24">
        <v>405.303543353978</v>
      </c>
      <c r="N96" s="24">
        <v>329.366944155135</v>
      </c>
      <c r="O96" s="24">
        <v>46385.369409248</v>
      </c>
      <c r="P96" s="24">
        <v>-12822.319272132199</v>
      </c>
      <c r="Q96" s="24">
        <v>120731.572261719</v>
      </c>
      <c r="R96" s="24">
        <v>-52245.335843674402</v>
      </c>
    </row>
    <row r="97" spans="1:18" x14ac:dyDescent="0.25">
      <c r="A97" s="25">
        <v>43435</v>
      </c>
      <c r="B97" s="24">
        <v>-147949.071178757</v>
      </c>
      <c r="C97" s="24">
        <v>13620.968162515899</v>
      </c>
      <c r="D97" s="24">
        <v>16204.478263814401</v>
      </c>
      <c r="E97" s="24">
        <v>-659.1463043</v>
      </c>
      <c r="F97" s="24">
        <v>-1323.210329</v>
      </c>
      <c r="G97" s="24">
        <v>2573.3826352936298</v>
      </c>
      <c r="H97" s="24">
        <v>122.878152137416</v>
      </c>
      <c r="I97" s="24">
        <v>115.39604460892799</v>
      </c>
      <c r="J97" s="24">
        <v>98.653370813140597</v>
      </c>
      <c r="K97" s="24">
        <v>86.259752174542697</v>
      </c>
      <c r="L97" s="24">
        <v>101.746978271961</v>
      </c>
      <c r="M97" s="24">
        <v>380.48518990131998</v>
      </c>
      <c r="N97" s="24">
        <v>322.48676220345999</v>
      </c>
      <c r="O97" s="24">
        <v>45812.578067637398</v>
      </c>
      <c r="P97" s="24">
        <v>1497.6487163142899</v>
      </c>
      <c r="Q97" s="24">
        <v>54884.456169942503</v>
      </c>
      <c r="R97" s="24">
        <v>33811.7901852621</v>
      </c>
    </row>
    <row r="98" spans="1:18" x14ac:dyDescent="0.25">
      <c r="A98" s="25">
        <v>43525</v>
      </c>
      <c r="B98" s="24">
        <v>-153561.46673972599</v>
      </c>
      <c r="C98" s="24">
        <v>13433.5501767323</v>
      </c>
      <c r="D98" s="24">
        <v>16703.7738163309</v>
      </c>
      <c r="E98" s="24">
        <v>-2634.83142</v>
      </c>
      <c r="F98" s="24">
        <v>-1306.8595829999999</v>
      </c>
      <c r="G98" s="24">
        <v>2516.52382199567</v>
      </c>
      <c r="H98" s="24">
        <v>123.803692511489</v>
      </c>
      <c r="I98" s="24">
        <v>115.59001124179601</v>
      </c>
      <c r="J98" s="24">
        <v>98.987596245700601</v>
      </c>
      <c r="K98" s="24">
        <v>85.422812424015504</v>
      </c>
      <c r="L98" s="24">
        <v>99.5838953863272</v>
      </c>
      <c r="M98" s="24">
        <v>360.97655845258703</v>
      </c>
      <c r="N98" s="24">
        <v>312.850241291489</v>
      </c>
      <c r="O98" s="24">
        <v>48266.914333173903</v>
      </c>
      <c r="P98" s="24">
        <v>-6783.7640941054096</v>
      </c>
      <c r="Q98" s="24">
        <v>72020.229383744401</v>
      </c>
      <c r="R98" s="24">
        <v>587.48955932128604</v>
      </c>
    </row>
    <row r="99" spans="1:18" x14ac:dyDescent="0.25">
      <c r="A99" s="25">
        <v>43617</v>
      </c>
      <c r="B99" s="24">
        <v>-154750.79701135599</v>
      </c>
      <c r="C99" s="24">
        <v>13423.5070725594</v>
      </c>
      <c r="D99" s="24">
        <v>16492.7131478298</v>
      </c>
      <c r="E99" s="24">
        <v>-3679.9720619999998</v>
      </c>
      <c r="F99" s="24">
        <v>-177.53104490000001</v>
      </c>
      <c r="G99" s="24">
        <v>2405.56060161811</v>
      </c>
      <c r="H99" s="24">
        <v>125.112595930626</v>
      </c>
      <c r="I99" s="24">
        <v>116.51686439671801</v>
      </c>
      <c r="J99" s="24">
        <v>98.420909542136101</v>
      </c>
      <c r="K99" s="24">
        <v>86.894846987196701</v>
      </c>
      <c r="L99" s="24">
        <v>102.84790912372399</v>
      </c>
      <c r="M99" s="24">
        <v>378.91634144956998</v>
      </c>
      <c r="N99" s="24">
        <v>317.12470754071802</v>
      </c>
      <c r="O99" s="24">
        <v>48563.564332676498</v>
      </c>
      <c r="P99" s="24">
        <v>-6463.2955392397598</v>
      </c>
      <c r="Q99" s="24">
        <v>79096.000662730701</v>
      </c>
      <c r="R99" s="24">
        <v>6567.7714211025004</v>
      </c>
    </row>
    <row r="100" spans="1:18" x14ac:dyDescent="0.25">
      <c r="A100" s="25">
        <v>43709</v>
      </c>
      <c r="B100" s="24">
        <v>-156307.133207857</v>
      </c>
      <c r="C100" s="24">
        <v>12884.828950552401</v>
      </c>
      <c r="D100" s="24">
        <v>16075.442949447301</v>
      </c>
      <c r="E100" s="24">
        <v>-1759.8609719999999</v>
      </c>
      <c r="F100" s="24">
        <v>264.98736385000001</v>
      </c>
      <c r="G100" s="24">
        <v>2328.19029838294</v>
      </c>
      <c r="H100" s="24">
        <v>124.72565892316899</v>
      </c>
      <c r="I100" s="24">
        <v>117.398528325615</v>
      </c>
      <c r="J100" s="24">
        <v>98.295200871979205</v>
      </c>
      <c r="K100" s="24">
        <v>84.6268172752293</v>
      </c>
      <c r="L100" s="24">
        <v>98.331294513071001</v>
      </c>
      <c r="M100" s="24">
        <v>346.659089512386</v>
      </c>
      <c r="N100" s="24">
        <v>307.60312206568602</v>
      </c>
      <c r="O100" s="24">
        <v>49843.624281017801</v>
      </c>
      <c r="P100" s="24">
        <v>-6617.5079055819297</v>
      </c>
      <c r="Q100" s="24">
        <v>82169.826528089397</v>
      </c>
      <c r="R100" s="24">
        <v>-6155.0388298692096</v>
      </c>
    </row>
    <row r="101" spans="1:18" x14ac:dyDescent="0.25">
      <c r="A101" s="25">
        <v>43800</v>
      </c>
      <c r="B101" s="24">
        <v>-154256.16845238599</v>
      </c>
      <c r="C101" s="24">
        <v>12362.850102619501</v>
      </c>
      <c r="D101" s="24">
        <v>15380.1342354469</v>
      </c>
      <c r="E101" s="24">
        <v>-3204.0996749999999</v>
      </c>
      <c r="F101" s="24">
        <v>1725.8380207</v>
      </c>
      <c r="G101" s="24">
        <v>2261.5893881337902</v>
      </c>
      <c r="H101" s="24">
        <v>126.507567860736</v>
      </c>
      <c r="I101" s="24">
        <v>118.552230899316</v>
      </c>
      <c r="J101" s="24">
        <v>98.102647115310305</v>
      </c>
      <c r="K101" s="24">
        <v>85.513538332958802</v>
      </c>
      <c r="L101" s="24">
        <v>98.887444617181401</v>
      </c>
      <c r="M101" s="24">
        <v>343.65658168625299</v>
      </c>
      <c r="N101" s="24">
        <v>302.86888787673701</v>
      </c>
      <c r="O101" s="24">
        <v>52230.6823101517</v>
      </c>
      <c r="P101" s="24">
        <v>-6427.2452862027503</v>
      </c>
      <c r="Q101" s="24">
        <v>98161.790863616596</v>
      </c>
      <c r="R101" s="24">
        <v>-20818.987547210101</v>
      </c>
    </row>
  </sheetData>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S101"/>
  <sheetViews>
    <sheetView workbookViewId="0">
      <selection activeCell="H108" sqref="H108"/>
    </sheetView>
  </sheetViews>
  <sheetFormatPr baseColWidth="10" defaultRowHeight="15" x14ac:dyDescent="0.25"/>
  <cols>
    <col min="9" max="9" width="14.28515625" customWidth="1"/>
  </cols>
  <sheetData>
    <row r="1" spans="1:19" x14ac:dyDescent="0.25">
      <c r="A1" s="24" t="s">
        <v>0</v>
      </c>
      <c r="B1" s="24" t="s">
        <v>47</v>
      </c>
      <c r="C1" s="24" t="s">
        <v>56</v>
      </c>
      <c r="D1" s="24" t="s">
        <v>57</v>
      </c>
      <c r="E1" s="24" t="s">
        <v>12</v>
      </c>
      <c r="F1" s="24" t="s">
        <v>13</v>
      </c>
      <c r="G1" s="24" t="s">
        <v>14</v>
      </c>
      <c r="H1" s="24" t="s">
        <v>15</v>
      </c>
      <c r="I1" s="24" t="s">
        <v>60</v>
      </c>
      <c r="J1" s="24" t="s">
        <v>61</v>
      </c>
      <c r="K1" s="24" t="s">
        <v>46</v>
      </c>
      <c r="L1" s="24" t="s">
        <v>51</v>
      </c>
      <c r="M1" s="24" t="s">
        <v>58</v>
      </c>
      <c r="N1" s="24" t="s">
        <v>59</v>
      </c>
      <c r="O1" s="24" t="s">
        <v>52</v>
      </c>
      <c r="P1" s="24" t="s">
        <v>62</v>
      </c>
      <c r="Q1" s="24" t="s">
        <v>54</v>
      </c>
      <c r="R1" s="24" t="s">
        <v>55</v>
      </c>
    </row>
    <row r="2" spans="1:19" x14ac:dyDescent="0.25">
      <c r="A2" s="21">
        <v>34759</v>
      </c>
      <c r="B2" s="26">
        <f>variables_sin_des!B2-variables_des!B2</f>
        <v>0</v>
      </c>
      <c r="C2" s="26">
        <f>variables_sin_des!C2-variables_des!C2</f>
        <v>-132.0490078891612</v>
      </c>
      <c r="D2" s="26">
        <f>variables_sin_des!D2-variables_des!D2</f>
        <v>-178.36602313678031</v>
      </c>
      <c r="E2" s="26">
        <f>variables_sin_des!E2-variables_des!E2</f>
        <v>4.2632564145606011E-14</v>
      </c>
      <c r="F2" s="26">
        <f>variables_sin_des!F2-variables_des!F2</f>
        <v>0</v>
      </c>
      <c r="G2" s="26">
        <f>variables_sin_des!G2-variables_des!G2</f>
        <v>-25.660749728178544</v>
      </c>
      <c r="H2" s="26">
        <f>variables_sin_des!H2-variables_des!H2</f>
        <v>0</v>
      </c>
      <c r="I2" s="26">
        <f>variables_sin_des!I2-variables_des!I2</f>
        <v>-2.1427619123231523</v>
      </c>
      <c r="J2" s="26">
        <f>variables_sin_des!J2-variables_des!J2</f>
        <v>0</v>
      </c>
      <c r="K2" s="26">
        <f>variables_sin_des!K2-variables_des!K2</f>
        <v>0</v>
      </c>
      <c r="L2" s="26">
        <f>variables_sin_des!L2-variables_des!L2</f>
        <v>0</v>
      </c>
      <c r="M2" s="26">
        <f>variables_sin_des!M2-variables_des!M2</f>
        <v>0</v>
      </c>
      <c r="N2" s="26">
        <f>variables_sin_des!N2-variables_des!N2</f>
        <v>0</v>
      </c>
      <c r="O2" s="26">
        <f>variables_sin_des!O2-variables_des!O2</f>
        <v>-212.37489933719053</v>
      </c>
      <c r="P2" s="26">
        <f>variables_sin_des!P2-variables_des!P2</f>
        <v>-46.339184799751251</v>
      </c>
      <c r="Q2" s="26">
        <f>variables_sin_des!Q2-variables_des!Q2</f>
        <v>0</v>
      </c>
      <c r="R2" s="26">
        <f>variables_sin_des!R2-variables_des!R2</f>
        <v>4.5474735088646412E-13</v>
      </c>
      <c r="S2" s="26"/>
    </row>
    <row r="3" spans="1:19" x14ac:dyDescent="0.25">
      <c r="A3" s="21">
        <v>34851</v>
      </c>
      <c r="B3" s="26">
        <f>variables_sin_des!B3-variables_des!B3</f>
        <v>0</v>
      </c>
      <c r="C3" s="26">
        <f>variables_sin_des!C3-variables_des!C3</f>
        <v>107.64577290781017</v>
      </c>
      <c r="D3" s="26">
        <f>variables_sin_des!D3-variables_des!D3</f>
        <v>-49.592138303718002</v>
      </c>
      <c r="E3" s="26">
        <f>variables_sin_des!E3-variables_des!E3</f>
        <v>0</v>
      </c>
      <c r="F3" s="26">
        <f>variables_sin_des!F3-variables_des!F3</f>
        <v>-4.8316906031686813E-13</v>
      </c>
      <c r="G3" s="26">
        <f>variables_sin_des!G3-variables_des!G3</f>
        <v>-4.1330863901680459</v>
      </c>
      <c r="H3" s="26">
        <f>variables_sin_des!H3-variables_des!H3</f>
        <v>0</v>
      </c>
      <c r="I3" s="26">
        <f>variables_sin_des!I3-variables_des!I3</f>
        <v>1.3809240232225051</v>
      </c>
      <c r="J3" s="26">
        <f>variables_sin_des!J3-variables_des!J3</f>
        <v>0</v>
      </c>
      <c r="K3" s="26">
        <f>variables_sin_des!K3-variables_des!K3</f>
        <v>0</v>
      </c>
      <c r="L3" s="26">
        <f>variables_sin_des!L3-variables_des!L3</f>
        <v>0</v>
      </c>
      <c r="M3" s="26">
        <f>variables_sin_des!M3-variables_des!M3</f>
        <v>0</v>
      </c>
      <c r="N3" s="26">
        <f>variables_sin_des!N3-variables_des!N3</f>
        <v>0</v>
      </c>
      <c r="O3" s="26">
        <f>variables_sin_des!O3-variables_des!O3</f>
        <v>-70.73454577378061</v>
      </c>
      <c r="P3" s="26">
        <f>variables_sin_des!P3-variables_des!P3</f>
        <v>186.61315275818811</v>
      </c>
      <c r="Q3" s="26">
        <f>variables_sin_des!Q3-variables_des!Q3</f>
        <v>0</v>
      </c>
      <c r="R3" s="26">
        <f>variables_sin_des!R3-variables_des!R3</f>
        <v>4.5474735088646412E-13</v>
      </c>
    </row>
    <row r="4" spans="1:19" x14ac:dyDescent="0.25">
      <c r="A4" s="21">
        <v>34943</v>
      </c>
      <c r="B4" s="26">
        <f>variables_sin_des!B4-variables_des!B4</f>
        <v>-4.3655745685100555E-11</v>
      </c>
      <c r="C4" s="26">
        <f>variables_sin_des!C4-variables_des!C4</f>
        <v>-116.33442568585588</v>
      </c>
      <c r="D4" s="26">
        <f>variables_sin_des!D4-variables_des!D4</f>
        <v>0.1053361378453701</v>
      </c>
      <c r="E4" s="26">
        <f>variables_sin_des!E4-variables_des!E4</f>
        <v>0</v>
      </c>
      <c r="F4" s="26">
        <f>variables_sin_des!F4-variables_des!F4</f>
        <v>0</v>
      </c>
      <c r="G4" s="26">
        <f>variables_sin_des!G4-variables_des!G4</f>
        <v>9.1656818706033505</v>
      </c>
      <c r="H4" s="26">
        <f>variables_sin_des!H4-variables_des!H4</f>
        <v>0</v>
      </c>
      <c r="I4" s="26">
        <f>variables_sin_des!I4-variables_des!I4</f>
        <v>-2.7890151457596488</v>
      </c>
      <c r="J4" s="26">
        <f>variables_sin_des!J4-variables_des!J4</f>
        <v>0</v>
      </c>
      <c r="K4" s="26">
        <f>variables_sin_des!K4-variables_des!K4</f>
        <v>0</v>
      </c>
      <c r="L4" s="26">
        <f>variables_sin_des!L4-variables_des!L4</f>
        <v>0</v>
      </c>
      <c r="M4" s="26">
        <f>variables_sin_des!M4-variables_des!M4</f>
        <v>0</v>
      </c>
      <c r="N4" s="26">
        <f>variables_sin_des!N4-variables_des!N4</f>
        <v>0</v>
      </c>
      <c r="O4" s="26">
        <f>variables_sin_des!O4-variables_des!O4</f>
        <v>173.23457282668915</v>
      </c>
      <c r="P4" s="26">
        <f>variables_sin_des!P4-variables_des!P4</f>
        <v>-37.07949608719116</v>
      </c>
      <c r="Q4" s="26">
        <f>variables_sin_des!Q4-variables_des!Q4</f>
        <v>0</v>
      </c>
      <c r="R4" s="26">
        <f>variables_sin_des!R4-variables_des!R4</f>
        <v>0</v>
      </c>
    </row>
    <row r="5" spans="1:19" x14ac:dyDescent="0.25">
      <c r="A5" s="21">
        <v>35034</v>
      </c>
      <c r="B5" s="26">
        <f>variables_sin_des!B5-variables_des!B5</f>
        <v>2.9103830456733704E-11</v>
      </c>
      <c r="C5" s="26">
        <f>variables_sin_des!C5-variables_des!C5</f>
        <v>167.04499378178798</v>
      </c>
      <c r="D5" s="26">
        <f>variables_sin_des!D5-variables_des!D5</f>
        <v>148.52490836360266</v>
      </c>
      <c r="E5" s="26">
        <f>variables_sin_des!E5-variables_des!E5</f>
        <v>0</v>
      </c>
      <c r="F5" s="26">
        <f>variables_sin_des!F5-variables_des!F5</f>
        <v>-2.2737367544323206E-13</v>
      </c>
      <c r="G5" s="26">
        <f>variables_sin_des!G5-variables_des!G5</f>
        <v>25.605955957189806</v>
      </c>
      <c r="H5" s="26">
        <f>variables_sin_des!H5-variables_des!H5</f>
        <v>0</v>
      </c>
      <c r="I5" s="26">
        <f>variables_sin_des!I5-variables_des!I5</f>
        <v>3.6850184360203571</v>
      </c>
      <c r="J5" s="26">
        <f>variables_sin_des!J5-variables_des!J5</f>
        <v>0</v>
      </c>
      <c r="K5" s="26">
        <f>variables_sin_des!K5-variables_des!K5</f>
        <v>0</v>
      </c>
      <c r="L5" s="26">
        <f>variables_sin_des!L5-variables_des!L5</f>
        <v>0</v>
      </c>
      <c r="M5" s="26">
        <f>variables_sin_des!M5-variables_des!M5</f>
        <v>-4.5474735088646412E-13</v>
      </c>
      <c r="N5" s="26">
        <f>variables_sin_des!N5-variables_des!N5</f>
        <v>4.5474735088646412E-13</v>
      </c>
      <c r="O5" s="26">
        <f>variables_sin_des!O5-variables_des!O5</f>
        <v>-17.639221088230443</v>
      </c>
      <c r="P5" s="26">
        <f>variables_sin_des!P5-variables_des!P5</f>
        <v>55.879813526253542</v>
      </c>
      <c r="Q5" s="26">
        <f>variables_sin_des!Q5-variables_des!Q5</f>
        <v>0</v>
      </c>
      <c r="R5" s="26">
        <f>variables_sin_des!R5-variables_des!R5</f>
        <v>0</v>
      </c>
    </row>
    <row r="6" spans="1:19" x14ac:dyDescent="0.25">
      <c r="A6" s="21">
        <v>35125</v>
      </c>
      <c r="B6" s="26">
        <f>variables_sin_des!B6-variables_des!B6</f>
        <v>3.637978807091713E-11</v>
      </c>
      <c r="C6" s="26">
        <f>variables_sin_des!C6-variables_des!C6</f>
        <v>-207.66884495454224</v>
      </c>
      <c r="D6" s="26">
        <f>variables_sin_des!D6-variables_des!D6</f>
        <v>-197.90817737881935</v>
      </c>
      <c r="E6" s="26">
        <f>variables_sin_des!E6-variables_des!E6</f>
        <v>0</v>
      </c>
      <c r="F6" s="26">
        <f>variables_sin_des!F6-variables_des!F6</f>
        <v>0</v>
      </c>
      <c r="G6" s="26">
        <f>variables_sin_des!G6-variables_des!G6</f>
        <v>-26.865451911595656</v>
      </c>
      <c r="H6" s="26">
        <f>variables_sin_des!H6-variables_des!H6</f>
        <v>0</v>
      </c>
      <c r="I6" s="26">
        <f>variables_sin_des!I6-variables_des!I6</f>
        <v>-1.6924938865512189</v>
      </c>
      <c r="J6" s="26">
        <f>variables_sin_des!J6-variables_des!J6</f>
        <v>0</v>
      </c>
      <c r="K6" s="26">
        <f>variables_sin_des!K6-variables_des!K6</f>
        <v>0</v>
      </c>
      <c r="L6" s="26">
        <f>variables_sin_des!L6-variables_des!L6</f>
        <v>0</v>
      </c>
      <c r="M6" s="26">
        <f>variables_sin_des!M6-variables_des!M6</f>
        <v>4.2632564145606011E-13</v>
      </c>
      <c r="N6" s="26">
        <f>variables_sin_des!N6-variables_des!N6</f>
        <v>4.5474735088646412E-13</v>
      </c>
      <c r="O6" s="26">
        <f>variables_sin_des!O6-variables_des!O6</f>
        <v>-18.562484548082921</v>
      </c>
      <c r="P6" s="26">
        <f>variables_sin_des!P6-variables_des!P6</f>
        <v>-292.58603854882767</v>
      </c>
      <c r="Q6" s="26">
        <f>variables_sin_des!Q6-variables_des!Q6</f>
        <v>0</v>
      </c>
      <c r="R6" s="26">
        <f>variables_sin_des!R6-variables_des!R6</f>
        <v>0</v>
      </c>
    </row>
    <row r="7" spans="1:19" x14ac:dyDescent="0.25">
      <c r="A7" s="21">
        <v>35217</v>
      </c>
      <c r="B7" s="26">
        <f>variables_sin_des!B7-variables_des!B7</f>
        <v>-3.637978807091713E-11</v>
      </c>
      <c r="C7" s="26">
        <f>variables_sin_des!C7-variables_des!C7</f>
        <v>157.92886420467175</v>
      </c>
      <c r="D7" s="26">
        <f>variables_sin_des!D7-variables_des!D7</f>
        <v>-46.010580585026219</v>
      </c>
      <c r="E7" s="26">
        <f>variables_sin_des!E7-variables_des!E7</f>
        <v>0</v>
      </c>
      <c r="F7" s="26">
        <f>variables_sin_des!F7-variables_des!F7</f>
        <v>0</v>
      </c>
      <c r="G7" s="26">
        <f>variables_sin_des!G7-variables_des!G7</f>
        <v>-11.910837032463945</v>
      </c>
      <c r="H7" s="26">
        <f>variables_sin_des!H7-variables_des!H7</f>
        <v>0</v>
      </c>
      <c r="I7" s="26">
        <f>variables_sin_des!I7-variables_des!I7</f>
        <v>1.9320126913616775</v>
      </c>
      <c r="J7" s="26">
        <f>variables_sin_des!J7-variables_des!J7</f>
        <v>0</v>
      </c>
      <c r="K7" s="26">
        <f>variables_sin_des!K7-variables_des!K7</f>
        <v>0</v>
      </c>
      <c r="L7" s="26">
        <f>variables_sin_des!L7-variables_des!L7</f>
        <v>0</v>
      </c>
      <c r="M7" s="26">
        <f>variables_sin_des!M7-variables_des!M7</f>
        <v>0</v>
      </c>
      <c r="N7" s="26">
        <f>variables_sin_des!N7-variables_des!N7</f>
        <v>0</v>
      </c>
      <c r="O7" s="26">
        <f>variables_sin_des!O7-variables_des!O7</f>
        <v>-233.72011042579243</v>
      </c>
      <c r="P7" s="26">
        <f>variables_sin_des!P7-variables_des!P7</f>
        <v>331.8393670837429</v>
      </c>
      <c r="Q7" s="26">
        <f>variables_sin_des!Q7-variables_des!Q7</f>
        <v>0</v>
      </c>
      <c r="R7" s="26">
        <f>variables_sin_des!R7-variables_des!R7</f>
        <v>0</v>
      </c>
    </row>
    <row r="8" spans="1:19" x14ac:dyDescent="0.25">
      <c r="A8" s="21">
        <v>35309</v>
      </c>
      <c r="B8" s="26">
        <f>variables_sin_des!B8-variables_des!B8</f>
        <v>3.2741809263825417E-11</v>
      </c>
      <c r="C8" s="26">
        <f>variables_sin_des!C8-variables_des!C8</f>
        <v>-55.77377812341183</v>
      </c>
      <c r="D8" s="26">
        <f>variables_sin_des!D8-variables_des!D8</f>
        <v>94.181592772466956</v>
      </c>
      <c r="E8" s="26">
        <f>variables_sin_des!E8-variables_des!E8</f>
        <v>0</v>
      </c>
      <c r="F8" s="26">
        <f>variables_sin_des!F8-variables_des!F8</f>
        <v>0</v>
      </c>
      <c r="G8" s="26">
        <f>variables_sin_des!G8-variables_des!G8</f>
        <v>0.68557688122638183</v>
      </c>
      <c r="H8" s="26">
        <f>variables_sin_des!H8-variables_des!H8</f>
        <v>0</v>
      </c>
      <c r="I8" s="26">
        <f>variables_sin_des!I8-variables_des!I8</f>
        <v>-3.2315349705604461</v>
      </c>
      <c r="J8" s="26">
        <f>variables_sin_des!J8-variables_des!J8</f>
        <v>0</v>
      </c>
      <c r="K8" s="26">
        <f>variables_sin_des!K8-variables_des!K8</f>
        <v>0</v>
      </c>
      <c r="L8" s="26">
        <f>variables_sin_des!L8-variables_des!L8</f>
        <v>0</v>
      </c>
      <c r="M8" s="26">
        <f>variables_sin_des!M8-variables_des!M8</f>
        <v>3.4106051316484809E-13</v>
      </c>
      <c r="N8" s="26">
        <f>variables_sin_des!N8-variables_des!N8</f>
        <v>0</v>
      </c>
      <c r="O8" s="26">
        <f>variables_sin_des!O8-variables_des!O8</f>
        <v>121.03618892469785</v>
      </c>
      <c r="P8" s="26">
        <f>variables_sin_des!P8-variables_des!P8</f>
        <v>-80.736156446246468</v>
      </c>
      <c r="Q8" s="26">
        <f>variables_sin_des!Q8-variables_des!Q8</f>
        <v>0</v>
      </c>
      <c r="R8" s="26">
        <f>variables_sin_des!R8-variables_des!R8</f>
        <v>0</v>
      </c>
    </row>
    <row r="9" spans="1:19" x14ac:dyDescent="0.25">
      <c r="A9" s="21">
        <v>35400</v>
      </c>
      <c r="B9" s="26">
        <f>variables_sin_des!B9-variables_des!B9</f>
        <v>0</v>
      </c>
      <c r="C9" s="26">
        <f>variables_sin_des!C9-variables_des!C9</f>
        <v>264.09023091616655</v>
      </c>
      <c r="D9" s="26">
        <f>variables_sin_des!D9-variables_des!D9</f>
        <v>232.53487559135874</v>
      </c>
      <c r="E9" s="26">
        <f>variables_sin_des!E9-variables_des!E9</f>
        <v>-3.4106051316484809E-12</v>
      </c>
      <c r="F9" s="26">
        <f>variables_sin_des!F9-variables_des!F9</f>
        <v>0</v>
      </c>
      <c r="G9" s="26">
        <f>variables_sin_des!G9-variables_des!G9</f>
        <v>9.9768130447436079</v>
      </c>
      <c r="H9" s="26">
        <f>variables_sin_des!H9-variables_des!H9</f>
        <v>-1.3353381798096393</v>
      </c>
      <c r="I9" s="26">
        <f>variables_sin_des!I9-variables_des!I9</f>
        <v>1.4438842753781387</v>
      </c>
      <c r="J9" s="26">
        <f>variables_sin_des!J9-variables_des!J9</f>
        <v>0</v>
      </c>
      <c r="K9" s="26">
        <f>variables_sin_des!K9-variables_des!K9</f>
        <v>0</v>
      </c>
      <c r="L9" s="26">
        <f>variables_sin_des!L9-variables_des!L9</f>
        <v>0</v>
      </c>
      <c r="M9" s="26">
        <f>variables_sin_des!M9-variables_des!M9</f>
        <v>0</v>
      </c>
      <c r="N9" s="26">
        <f>variables_sin_des!N9-variables_des!N9</f>
        <v>0</v>
      </c>
      <c r="O9" s="26">
        <f>variables_sin_des!O9-variables_des!O9</f>
        <v>-124.95001733213576</v>
      </c>
      <c r="P9" s="26">
        <f>variables_sin_des!P9-variables_des!P9</f>
        <v>65.109161387834547</v>
      </c>
      <c r="Q9" s="26">
        <f>variables_sin_des!Q9-variables_des!Q9</f>
        <v>0</v>
      </c>
      <c r="R9" s="26">
        <f>variables_sin_des!R9-variables_des!R9</f>
        <v>0</v>
      </c>
    </row>
    <row r="10" spans="1:19" x14ac:dyDescent="0.25">
      <c r="A10" s="21">
        <v>35490</v>
      </c>
      <c r="B10" s="26">
        <f>variables_sin_des!B10-variables_des!B10</f>
        <v>4.7293724492192268E-11</v>
      </c>
      <c r="C10" s="26">
        <f>variables_sin_des!C10-variables_des!C10</f>
        <v>-408.58024401606963</v>
      </c>
      <c r="D10" s="26">
        <f>variables_sin_des!D10-variables_des!D10</f>
        <v>-391.86832032206075</v>
      </c>
      <c r="E10" s="26">
        <f>variables_sin_des!E10-variables_des!E10</f>
        <v>-2.9558577807620168E-12</v>
      </c>
      <c r="F10" s="26">
        <f>variables_sin_des!F10-variables_des!F10</f>
        <v>-3.4106051316484809E-12</v>
      </c>
      <c r="G10" s="26">
        <f>variables_sin_des!G10-variables_des!G10</f>
        <v>14.951454922687404</v>
      </c>
      <c r="H10" s="26">
        <f>variables_sin_des!H10-variables_des!H10</f>
        <v>-9.5604075646225795</v>
      </c>
      <c r="I10" s="26">
        <f>variables_sin_des!I10-variables_des!I10</f>
        <v>-0.31283670531955465</v>
      </c>
      <c r="J10" s="26">
        <f>variables_sin_des!J10-variables_des!J10</f>
        <v>0</v>
      </c>
      <c r="K10" s="26">
        <f>variables_sin_des!K10-variables_des!K10</f>
        <v>0</v>
      </c>
      <c r="L10" s="26">
        <f>variables_sin_des!L10-variables_des!L10</f>
        <v>0</v>
      </c>
      <c r="M10" s="26">
        <f>variables_sin_des!M10-variables_des!M10</f>
        <v>3.4106051316484809E-13</v>
      </c>
      <c r="N10" s="26">
        <f>variables_sin_des!N10-variables_des!N10</f>
        <v>0</v>
      </c>
      <c r="O10" s="26">
        <f>variables_sin_des!O10-variables_des!O10</f>
        <v>93.543093698413941</v>
      </c>
      <c r="P10" s="26">
        <f>variables_sin_des!P10-variables_des!P10</f>
        <v>-440.54816324415879</v>
      </c>
      <c r="Q10" s="26">
        <f>variables_sin_des!Q10-variables_des!Q10</f>
        <v>0</v>
      </c>
      <c r="R10" s="26">
        <f>variables_sin_des!R10-variables_des!R10</f>
        <v>0</v>
      </c>
    </row>
    <row r="11" spans="1:19" x14ac:dyDescent="0.25">
      <c r="A11" s="21">
        <v>35582</v>
      </c>
      <c r="B11" s="26">
        <f>variables_sin_des!B11-variables_des!B11</f>
        <v>4.7293724492192268E-11</v>
      </c>
      <c r="C11" s="26">
        <f>variables_sin_des!C11-variables_des!C11</f>
        <v>194.21198271226012</v>
      </c>
      <c r="D11" s="26">
        <f>variables_sin_des!D11-variables_des!D11</f>
        <v>96.871841759490962</v>
      </c>
      <c r="E11" s="26">
        <f>variables_sin_des!E11-variables_des!E11</f>
        <v>0</v>
      </c>
      <c r="F11" s="26">
        <f>variables_sin_des!F11-variables_des!F11</f>
        <v>0</v>
      </c>
      <c r="G11" s="26">
        <f>variables_sin_des!G11-variables_des!G11</f>
        <v>15.497865556684204</v>
      </c>
      <c r="H11" s="26">
        <f>variables_sin_des!H11-variables_des!H11</f>
        <v>5.3135855340177898</v>
      </c>
      <c r="I11" s="26">
        <f>variables_sin_des!I11-variables_des!I11</f>
        <v>2.1785813677646075</v>
      </c>
      <c r="J11" s="26">
        <f>variables_sin_des!J11-variables_des!J11</f>
        <v>0</v>
      </c>
      <c r="K11" s="26">
        <f>variables_sin_des!K11-variables_des!K11</f>
        <v>0</v>
      </c>
      <c r="L11" s="26">
        <f>variables_sin_des!L11-variables_des!L11</f>
        <v>0</v>
      </c>
      <c r="M11" s="26">
        <f>variables_sin_des!M11-variables_des!M11</f>
        <v>3.1263880373444408E-13</v>
      </c>
      <c r="N11" s="26">
        <f>variables_sin_des!N11-variables_des!N11</f>
        <v>0</v>
      </c>
      <c r="O11" s="26">
        <f>variables_sin_des!O11-variables_des!O11</f>
        <v>-150.93330771769524</v>
      </c>
      <c r="P11" s="26">
        <f>variables_sin_des!P11-variables_des!P11</f>
        <v>188.30157121151069</v>
      </c>
      <c r="Q11" s="26">
        <f>variables_sin_des!Q11-variables_des!Q11</f>
        <v>0</v>
      </c>
      <c r="R11" s="26">
        <f>variables_sin_des!R11-variables_des!R11</f>
        <v>0</v>
      </c>
    </row>
    <row r="12" spans="1:19" x14ac:dyDescent="0.25">
      <c r="A12" s="21">
        <v>35674</v>
      </c>
      <c r="B12" s="26">
        <f>variables_sin_des!B12-variables_des!B12</f>
        <v>0</v>
      </c>
      <c r="C12" s="26">
        <f>variables_sin_des!C12-variables_des!C12</f>
        <v>98.912309845803975</v>
      </c>
      <c r="D12" s="26">
        <f>variables_sin_des!D12-variables_des!D12</f>
        <v>110.65109781972842</v>
      </c>
      <c r="E12" s="26">
        <f>variables_sin_des!E12-variables_des!E12</f>
        <v>-2.5011104298755527E-12</v>
      </c>
      <c r="F12" s="26">
        <f>variables_sin_des!F12-variables_des!F12</f>
        <v>0</v>
      </c>
      <c r="G12" s="26">
        <f>variables_sin_des!G12-variables_des!G12</f>
        <v>-38.762353023995502</v>
      </c>
      <c r="H12" s="26">
        <f>variables_sin_des!H12-variables_des!H12</f>
        <v>4.7632541849677921</v>
      </c>
      <c r="I12" s="26">
        <f>variables_sin_des!I12-variables_des!I12</f>
        <v>-4.4803465837027829</v>
      </c>
      <c r="J12" s="26">
        <f>variables_sin_des!J12-variables_des!J12</f>
        <v>0</v>
      </c>
      <c r="K12" s="26">
        <f>variables_sin_des!K12-variables_des!K12</f>
        <v>0</v>
      </c>
      <c r="L12" s="26">
        <f>variables_sin_des!L12-variables_des!L12</f>
        <v>0</v>
      </c>
      <c r="M12" s="26">
        <f>variables_sin_des!M12-variables_des!M12</f>
        <v>2.5579538487363607E-13</v>
      </c>
      <c r="N12" s="26">
        <f>variables_sin_des!N12-variables_des!N12</f>
        <v>0</v>
      </c>
      <c r="O12" s="26">
        <f>variables_sin_des!O12-variables_des!O12</f>
        <v>56.148120581473449</v>
      </c>
      <c r="P12" s="26">
        <f>variables_sin_des!P12-variables_des!P12</f>
        <v>250.6610879197392</v>
      </c>
      <c r="Q12" s="26">
        <f>variables_sin_des!Q12-variables_des!Q12</f>
        <v>0</v>
      </c>
      <c r="R12" s="26">
        <f>variables_sin_des!R12-variables_des!R12</f>
        <v>0</v>
      </c>
    </row>
    <row r="13" spans="1:19" x14ac:dyDescent="0.25">
      <c r="A13" s="21">
        <v>35765</v>
      </c>
      <c r="B13" s="26">
        <f>variables_sin_des!B13-variables_des!B13</f>
        <v>-2.9103830456733704E-11</v>
      </c>
      <c r="C13" s="26">
        <f>variables_sin_des!C13-variables_des!C13</f>
        <v>135.61661305578082</v>
      </c>
      <c r="D13" s="26">
        <f>variables_sin_des!D13-variables_des!D13</f>
        <v>255.73348528994029</v>
      </c>
      <c r="E13" s="26">
        <f>variables_sin_des!E13-variables_des!E13</f>
        <v>2.2737367544323206E-12</v>
      </c>
      <c r="F13" s="26">
        <f>variables_sin_des!F13-variables_des!F13</f>
        <v>0</v>
      </c>
      <c r="G13" s="26">
        <f>variables_sin_des!G13-variables_des!G13</f>
        <v>-27.254809344520893</v>
      </c>
      <c r="H13" s="26">
        <f>variables_sin_des!H13-variables_des!H13</f>
        <v>-2.5882919029656364</v>
      </c>
      <c r="I13" s="26">
        <f>variables_sin_des!I13-variables_des!I13</f>
        <v>2.3779519747412223</v>
      </c>
      <c r="J13" s="26">
        <f>variables_sin_des!J13-variables_des!J13</f>
        <v>0</v>
      </c>
      <c r="K13" s="26">
        <f>variables_sin_des!K13-variables_des!K13</f>
        <v>0</v>
      </c>
      <c r="L13" s="26">
        <f>variables_sin_des!L13-variables_des!L13</f>
        <v>0</v>
      </c>
      <c r="M13" s="26">
        <f>variables_sin_des!M13-variables_des!M13</f>
        <v>-4.5474735088646412E-13</v>
      </c>
      <c r="N13" s="26">
        <f>variables_sin_des!N13-variables_des!N13</f>
        <v>0</v>
      </c>
      <c r="O13" s="26">
        <f>variables_sin_des!O13-variables_des!O13</f>
        <v>-259.59170989433369</v>
      </c>
      <c r="P13" s="26">
        <f>variables_sin_des!P13-variables_des!P13</f>
        <v>312.97945434467738</v>
      </c>
      <c r="Q13" s="26">
        <f>variables_sin_des!Q13-variables_des!Q13</f>
        <v>0</v>
      </c>
      <c r="R13" s="26">
        <f>variables_sin_des!R13-variables_des!R13</f>
        <v>0</v>
      </c>
    </row>
    <row r="14" spans="1:19" x14ac:dyDescent="0.25">
      <c r="A14" s="21">
        <v>35855</v>
      </c>
      <c r="B14" s="26">
        <f>variables_sin_des!B14-variables_des!B14</f>
        <v>0</v>
      </c>
      <c r="C14" s="26">
        <f>variables_sin_des!C14-variables_des!C14</f>
        <v>-210.21733984724597</v>
      </c>
      <c r="D14" s="26">
        <f>variables_sin_des!D14-variables_des!D14</f>
        <v>-301.59963561086624</v>
      </c>
      <c r="E14" s="26">
        <f>variables_sin_des!E14-variables_des!E14</f>
        <v>0</v>
      </c>
      <c r="F14" s="26">
        <f>variables_sin_des!F14-variables_des!F14</f>
        <v>-3.1263880373444408E-13</v>
      </c>
      <c r="G14" s="26">
        <f>variables_sin_des!G14-variables_des!G14</f>
        <v>30.59138543653998</v>
      </c>
      <c r="H14" s="26">
        <f>variables_sin_des!H14-variables_des!H14</f>
        <v>-2.4069226531735239</v>
      </c>
      <c r="I14" s="26">
        <f>variables_sin_des!I14-variables_des!I14</f>
        <v>-1.2286212632277227</v>
      </c>
      <c r="J14" s="26">
        <f>variables_sin_des!J14-variables_des!J14</f>
        <v>0</v>
      </c>
      <c r="K14" s="26">
        <f>variables_sin_des!K14-variables_des!K14</f>
        <v>0</v>
      </c>
      <c r="L14" s="26">
        <f>variables_sin_des!L14-variables_des!L14</f>
        <v>0</v>
      </c>
      <c r="M14" s="26">
        <f>variables_sin_des!M14-variables_des!M14</f>
        <v>3.4106051316484809E-13</v>
      </c>
      <c r="N14" s="26">
        <f>variables_sin_des!N14-variables_des!N14</f>
        <v>0</v>
      </c>
      <c r="O14" s="26">
        <f>variables_sin_des!O14-variables_des!O14</f>
        <v>175.33702635179361</v>
      </c>
      <c r="P14" s="26">
        <f>variables_sin_des!P14-variables_des!P14</f>
        <v>-556.1731569805213</v>
      </c>
      <c r="Q14" s="26">
        <f>variables_sin_des!Q14-variables_des!Q14</f>
        <v>0</v>
      </c>
      <c r="R14" s="26">
        <f>variables_sin_des!R14-variables_des!R14</f>
        <v>0</v>
      </c>
    </row>
    <row r="15" spans="1:19" x14ac:dyDescent="0.25">
      <c r="A15" s="21">
        <v>35947</v>
      </c>
      <c r="B15" s="26">
        <f>variables_sin_des!B15-variables_des!B15</f>
        <v>0</v>
      </c>
      <c r="C15" s="26">
        <f>variables_sin_des!C15-variables_des!C15</f>
        <v>65.272217703882234</v>
      </c>
      <c r="D15" s="26">
        <f>variables_sin_des!D15-variables_des!D15</f>
        <v>-44.336413814183288</v>
      </c>
      <c r="E15" s="26">
        <f>variables_sin_des!E15-variables_des!E15</f>
        <v>0</v>
      </c>
      <c r="F15" s="26">
        <f>variables_sin_des!F15-variables_des!F15</f>
        <v>0</v>
      </c>
      <c r="G15" s="26">
        <f>variables_sin_des!G15-variables_des!G15</f>
        <v>39.57370870629299</v>
      </c>
      <c r="H15" s="26">
        <f>variables_sin_des!H15-variables_des!H15</f>
        <v>-3.4618141972209173</v>
      </c>
      <c r="I15" s="26">
        <f>variables_sin_des!I15-variables_des!I15</f>
        <v>2.0992656069750524</v>
      </c>
      <c r="J15" s="26">
        <f>variables_sin_des!J15-variables_des!J15</f>
        <v>0</v>
      </c>
      <c r="K15" s="26">
        <f>variables_sin_des!K15-variables_des!K15</f>
        <v>0</v>
      </c>
      <c r="L15" s="26">
        <f>variables_sin_des!L15-variables_des!L15</f>
        <v>0</v>
      </c>
      <c r="M15" s="26">
        <f>variables_sin_des!M15-variables_des!M15</f>
        <v>2.2737367544323206E-13</v>
      </c>
      <c r="N15" s="26">
        <f>variables_sin_des!N15-variables_des!N15</f>
        <v>0</v>
      </c>
      <c r="O15" s="26">
        <f>variables_sin_des!O15-variables_des!O15</f>
        <v>250.9601483521601</v>
      </c>
      <c r="P15" s="26">
        <f>variables_sin_des!P15-variables_des!P15</f>
        <v>-243.77981649785306</v>
      </c>
      <c r="Q15" s="26">
        <f>variables_sin_des!Q15-variables_des!Q15</f>
        <v>0</v>
      </c>
      <c r="R15" s="26">
        <f>variables_sin_des!R15-variables_des!R15</f>
        <v>0</v>
      </c>
    </row>
    <row r="16" spans="1:19" x14ac:dyDescent="0.25">
      <c r="A16" s="21">
        <v>36039</v>
      </c>
      <c r="B16" s="26">
        <f>variables_sin_des!B16-variables_des!B16</f>
        <v>0</v>
      </c>
      <c r="C16" s="26">
        <f>variables_sin_des!C16-variables_des!C16</f>
        <v>4.7683077837950805</v>
      </c>
      <c r="D16" s="26">
        <f>variables_sin_des!D16-variables_des!D16</f>
        <v>103.21558199309584</v>
      </c>
      <c r="E16" s="26">
        <f>variables_sin_des!E16-variables_des!E16</f>
        <v>0</v>
      </c>
      <c r="F16" s="26">
        <f>variables_sin_des!F16-variables_des!F16</f>
        <v>0</v>
      </c>
      <c r="G16" s="26">
        <f>variables_sin_des!G16-variables_des!G16</f>
        <v>-15.483321742374301</v>
      </c>
      <c r="H16" s="26">
        <f>variables_sin_des!H16-variables_des!H16</f>
        <v>5.4401430694580881</v>
      </c>
      <c r="I16" s="26">
        <f>variables_sin_des!I16-variables_des!I16</f>
        <v>-3.1997704312318973</v>
      </c>
      <c r="J16" s="26">
        <f>variables_sin_des!J16-variables_des!J16</f>
        <v>0</v>
      </c>
      <c r="K16" s="26">
        <f>variables_sin_des!K16-variables_des!K16</f>
        <v>0</v>
      </c>
      <c r="L16" s="26">
        <f>variables_sin_des!L16-variables_des!L16</f>
        <v>0</v>
      </c>
      <c r="M16" s="26">
        <f>variables_sin_des!M16-variables_des!M16</f>
        <v>-4.8316906031686813E-13</v>
      </c>
      <c r="N16" s="26">
        <f>variables_sin_des!N16-variables_des!N16</f>
        <v>0</v>
      </c>
      <c r="O16" s="26">
        <f>variables_sin_des!O16-variables_des!O16</f>
        <v>-271.61361866322113</v>
      </c>
      <c r="P16" s="26">
        <f>variables_sin_des!P16-variables_des!P16</f>
        <v>271.5115461687833</v>
      </c>
      <c r="Q16" s="26">
        <f>variables_sin_des!Q16-variables_des!Q16</f>
        <v>0</v>
      </c>
      <c r="R16" s="26">
        <f>variables_sin_des!R16-variables_des!R16</f>
        <v>0</v>
      </c>
    </row>
    <row r="17" spans="1:18" x14ac:dyDescent="0.25">
      <c r="A17" s="21">
        <v>36130</v>
      </c>
      <c r="B17" s="26">
        <f>variables_sin_des!B17-variables_des!B17</f>
        <v>0</v>
      </c>
      <c r="C17" s="26">
        <f>variables_sin_des!C17-variables_des!C17</f>
        <v>118.29033622367569</v>
      </c>
      <c r="D17" s="26">
        <f>variables_sin_des!D17-variables_des!D17</f>
        <v>180.75329897623942</v>
      </c>
      <c r="E17" s="26">
        <f>variables_sin_des!E17-variables_des!E17</f>
        <v>0</v>
      </c>
      <c r="F17" s="26">
        <f>variables_sin_des!F17-variables_des!F17</f>
        <v>0</v>
      </c>
      <c r="G17" s="26">
        <f>variables_sin_des!G17-variables_des!G17</f>
        <v>-15.083856616689403</v>
      </c>
      <c r="H17" s="26">
        <f>variables_sin_des!H17-variables_des!H17</f>
        <v>-9.7646765969564342</v>
      </c>
      <c r="I17" s="26">
        <f>variables_sin_des!I17-variables_des!I17</f>
        <v>2.9436404879006943</v>
      </c>
      <c r="J17" s="26">
        <f>variables_sin_des!J17-variables_des!J17</f>
        <v>0</v>
      </c>
      <c r="K17" s="26">
        <f>variables_sin_des!K17-variables_des!K17</f>
        <v>0</v>
      </c>
      <c r="L17" s="26">
        <f>variables_sin_des!L17-variables_des!L17</f>
        <v>0</v>
      </c>
      <c r="M17" s="26">
        <f>variables_sin_des!M17-variables_des!M17</f>
        <v>0</v>
      </c>
      <c r="N17" s="26">
        <f>variables_sin_des!N17-variables_des!N17</f>
        <v>0</v>
      </c>
      <c r="O17" s="26">
        <f>variables_sin_des!O17-variables_des!O17</f>
        <v>-319.09015755174005</v>
      </c>
      <c r="P17" s="26">
        <f>variables_sin_des!P17-variables_des!P17</f>
        <v>475.05924295493264</v>
      </c>
      <c r="Q17" s="26">
        <f>variables_sin_des!Q17-variables_des!Q17</f>
        <v>0</v>
      </c>
      <c r="R17" s="26">
        <f>variables_sin_des!R17-variables_des!R17</f>
        <v>0</v>
      </c>
    </row>
    <row r="18" spans="1:18" x14ac:dyDescent="0.25">
      <c r="A18" s="21">
        <v>36220</v>
      </c>
      <c r="B18" s="26">
        <f>variables_sin_des!B18-variables_des!B18</f>
        <v>0</v>
      </c>
      <c r="C18" s="26">
        <f>variables_sin_des!C18-variables_des!C18</f>
        <v>-258.78784008815001</v>
      </c>
      <c r="D18" s="26">
        <f>variables_sin_des!D18-variables_des!D18</f>
        <v>-200.33841005663771</v>
      </c>
      <c r="E18" s="26">
        <f>variables_sin_des!E18-variables_des!E18</f>
        <v>0</v>
      </c>
      <c r="F18" s="26">
        <f>variables_sin_des!F18-variables_des!F18</f>
        <v>0</v>
      </c>
      <c r="G18" s="26">
        <f>variables_sin_des!G18-variables_des!G18</f>
        <v>1.5765728599055144</v>
      </c>
      <c r="H18" s="26">
        <f>variables_sin_des!H18-variables_des!H18</f>
        <v>10.846023118133616</v>
      </c>
      <c r="I18" s="26">
        <f>variables_sin_des!I18-variables_des!I18</f>
        <v>-1.9219036073324816</v>
      </c>
      <c r="J18" s="26">
        <f>variables_sin_des!J18-variables_des!J18</f>
        <v>0</v>
      </c>
      <c r="K18" s="26">
        <f>variables_sin_des!K18-variables_des!K18</f>
        <v>0</v>
      </c>
      <c r="L18" s="26">
        <f>variables_sin_des!L18-variables_des!L18</f>
        <v>0</v>
      </c>
      <c r="M18" s="26">
        <f>variables_sin_des!M18-variables_des!M18</f>
        <v>0</v>
      </c>
      <c r="N18" s="26">
        <f>variables_sin_des!N18-variables_des!N18</f>
        <v>0</v>
      </c>
      <c r="O18" s="26">
        <f>variables_sin_des!O18-variables_des!O18</f>
        <v>-68.498132131440798</v>
      </c>
      <c r="P18" s="26">
        <f>variables_sin_des!P18-variables_des!P18</f>
        <v>-258.64662427669964</v>
      </c>
      <c r="Q18" s="26">
        <f>variables_sin_des!Q18-variables_des!Q18</f>
        <v>2.9103830456733704E-11</v>
      </c>
      <c r="R18" s="26">
        <f>variables_sin_des!R18-variables_des!R18</f>
        <v>0</v>
      </c>
    </row>
    <row r="19" spans="1:18" x14ac:dyDescent="0.25">
      <c r="A19" s="21">
        <v>36312</v>
      </c>
      <c r="B19" s="26">
        <f>variables_sin_des!B19-variables_des!B19</f>
        <v>0</v>
      </c>
      <c r="C19" s="26">
        <f>variables_sin_des!C19-variables_des!C19</f>
        <v>93.13402084738118</v>
      </c>
      <c r="D19" s="26">
        <f>variables_sin_des!D19-variables_des!D19</f>
        <v>-30.414618800733024</v>
      </c>
      <c r="E19" s="26">
        <f>variables_sin_des!E19-variables_des!E19</f>
        <v>0</v>
      </c>
      <c r="F19" s="26">
        <f>variables_sin_des!F19-variables_des!F19</f>
        <v>0</v>
      </c>
      <c r="G19" s="26">
        <f>variables_sin_des!G19-variables_des!G19</f>
        <v>-8.2157680255827579</v>
      </c>
      <c r="H19" s="26">
        <f>variables_sin_des!H19-variables_des!H19</f>
        <v>-7.0843591445341474</v>
      </c>
      <c r="I19" s="26">
        <f>variables_sin_des!I19-variables_des!I19</f>
        <v>1.6350760132385886</v>
      </c>
      <c r="J19" s="26">
        <f>variables_sin_des!J19-variables_des!J19</f>
        <v>0</v>
      </c>
      <c r="K19" s="26">
        <f>variables_sin_des!K19-variables_des!K19</f>
        <v>0</v>
      </c>
      <c r="L19" s="26">
        <f>variables_sin_des!L19-variables_des!L19</f>
        <v>0</v>
      </c>
      <c r="M19" s="26">
        <f>variables_sin_des!M19-variables_des!M19</f>
        <v>-4.6895820560166612E-13</v>
      </c>
      <c r="N19" s="26">
        <f>variables_sin_des!N19-variables_des!N19</f>
        <v>-4.5474735088646412E-13</v>
      </c>
      <c r="O19" s="26">
        <f>variables_sin_des!O19-variables_des!O19</f>
        <v>269.53073020206739</v>
      </c>
      <c r="P19" s="26">
        <f>variables_sin_des!P19-variables_des!P19</f>
        <v>-223.20409725015406</v>
      </c>
      <c r="Q19" s="26">
        <f>variables_sin_des!Q19-variables_des!Q19</f>
        <v>-1.8189894035458565E-11</v>
      </c>
      <c r="R19" s="26">
        <f>variables_sin_des!R19-variables_des!R19</f>
        <v>0</v>
      </c>
    </row>
    <row r="20" spans="1:18" x14ac:dyDescent="0.25">
      <c r="A20" s="21">
        <v>36404</v>
      </c>
      <c r="B20" s="26">
        <f>variables_sin_des!B20-variables_des!B20</f>
        <v>0</v>
      </c>
      <c r="C20" s="26">
        <f>variables_sin_des!C20-variables_des!C20</f>
        <v>48.418077463945338</v>
      </c>
      <c r="D20" s="26">
        <f>variables_sin_des!D20-variables_des!D20</f>
        <v>75.460230632438652</v>
      </c>
      <c r="E20" s="26">
        <f>variables_sin_des!E20-variables_des!E20</f>
        <v>-2.2737367544323206E-13</v>
      </c>
      <c r="F20" s="26">
        <f>variables_sin_des!F20-variables_des!F20</f>
        <v>2.5579538487363607E-13</v>
      </c>
      <c r="G20" s="26">
        <f>variables_sin_des!G20-variables_des!G20</f>
        <v>-13.44999810191554</v>
      </c>
      <c r="H20" s="26">
        <f>variables_sin_des!H20-variables_des!H20</f>
        <v>6.9775888490162856</v>
      </c>
      <c r="I20" s="26">
        <f>variables_sin_des!I20-variables_des!I20</f>
        <v>-2.1561328286757657</v>
      </c>
      <c r="J20" s="26">
        <f>variables_sin_des!J20-variables_des!J20</f>
        <v>0</v>
      </c>
      <c r="K20" s="26">
        <f>variables_sin_des!K20-variables_des!K20</f>
        <v>0</v>
      </c>
      <c r="L20" s="26">
        <f>variables_sin_des!L20-variables_des!L20</f>
        <v>0</v>
      </c>
      <c r="M20" s="26">
        <f>variables_sin_des!M20-variables_des!M20</f>
        <v>2.2737367544323206E-13</v>
      </c>
      <c r="N20" s="26">
        <f>variables_sin_des!N20-variables_des!N20</f>
        <v>0</v>
      </c>
      <c r="O20" s="26">
        <f>variables_sin_des!O20-variables_des!O20</f>
        <v>-435.90398442296555</v>
      </c>
      <c r="P20" s="26">
        <f>variables_sin_des!P20-variables_des!P20</f>
        <v>574.42152442291172</v>
      </c>
      <c r="Q20" s="26">
        <f>variables_sin_des!Q20-variables_des!Q20</f>
        <v>-2.7284841053187847E-11</v>
      </c>
      <c r="R20" s="26">
        <f>variables_sin_des!R20-variables_des!R20</f>
        <v>0</v>
      </c>
    </row>
    <row r="21" spans="1:18" x14ac:dyDescent="0.25">
      <c r="A21" s="21">
        <v>36495</v>
      </c>
      <c r="B21" s="26">
        <f>variables_sin_des!B21-variables_des!B21</f>
        <v>0</v>
      </c>
      <c r="C21" s="26">
        <f>variables_sin_des!C21-variables_des!C21</f>
        <v>74.830564731191316</v>
      </c>
      <c r="D21" s="26">
        <f>variables_sin_des!D21-variables_des!D21</f>
        <v>169.85891697109992</v>
      </c>
      <c r="E21" s="26">
        <f>variables_sin_des!E21-variables_des!E21</f>
        <v>0</v>
      </c>
      <c r="F21" s="26">
        <f>variables_sin_des!F21-variables_des!F21</f>
        <v>0</v>
      </c>
      <c r="G21" s="26">
        <f>variables_sin_des!G21-variables_des!G21</f>
        <v>-12.439083946057977</v>
      </c>
      <c r="H21" s="26">
        <f>variables_sin_des!H21-variables_des!H21</f>
        <v>-11.794815645306556</v>
      </c>
      <c r="I21" s="26">
        <f>variables_sin_des!I21-variables_des!I21</f>
        <v>2.4919124629022207</v>
      </c>
      <c r="J21" s="26">
        <f>variables_sin_des!J21-variables_des!J21</f>
        <v>0</v>
      </c>
      <c r="K21" s="26">
        <f>variables_sin_des!K21-variables_des!K21</f>
        <v>0</v>
      </c>
      <c r="L21" s="26">
        <f>variables_sin_des!L21-variables_des!L21</f>
        <v>0</v>
      </c>
      <c r="M21" s="26">
        <f>variables_sin_des!M21-variables_des!M21</f>
        <v>-3.4106051316484809E-13</v>
      </c>
      <c r="N21" s="26">
        <f>variables_sin_des!N21-variables_des!N21</f>
        <v>0</v>
      </c>
      <c r="O21" s="26">
        <f>variables_sin_des!O21-variables_des!O21</f>
        <v>1177.9349908695813</v>
      </c>
      <c r="P21" s="26">
        <f>variables_sin_des!P21-variables_des!P21</f>
        <v>-1551.8511235144711</v>
      </c>
      <c r="Q21" s="26">
        <f>variables_sin_des!Q21-variables_des!Q21</f>
        <v>0</v>
      </c>
      <c r="R21" s="26">
        <f>variables_sin_des!R21-variables_des!R21</f>
        <v>0</v>
      </c>
    </row>
    <row r="22" spans="1:18" x14ac:dyDescent="0.25">
      <c r="A22" s="21">
        <v>36586</v>
      </c>
      <c r="B22" s="26">
        <f>variables_sin_des!B22-variables_des!B22</f>
        <v>0</v>
      </c>
      <c r="C22" s="26">
        <f>variables_sin_des!C22-variables_des!C22</f>
        <v>-182.47607368499985</v>
      </c>
      <c r="D22" s="26">
        <f>variables_sin_des!D22-variables_des!D22</f>
        <v>-154.22863437547994</v>
      </c>
      <c r="E22" s="26">
        <f>variables_sin_des!E22-variables_des!E22</f>
        <v>0</v>
      </c>
      <c r="F22" s="26">
        <f>variables_sin_des!F22-variables_des!F22</f>
        <v>0</v>
      </c>
      <c r="G22" s="26">
        <f>variables_sin_des!G22-variables_des!G22</f>
        <v>48.994351501644019</v>
      </c>
      <c r="H22" s="26">
        <f>variables_sin_des!H22-variables_des!H22</f>
        <v>6.9853865635718932</v>
      </c>
      <c r="I22" s="26">
        <f>variables_sin_des!I22-variables_des!I22</f>
        <v>-1.4872067598391112</v>
      </c>
      <c r="J22" s="26">
        <f>variables_sin_des!J22-variables_des!J22</f>
        <v>0</v>
      </c>
      <c r="K22" s="26">
        <f>variables_sin_des!K22-variables_des!K22</f>
        <v>0</v>
      </c>
      <c r="L22" s="26">
        <f>variables_sin_des!L22-variables_des!L22</f>
        <v>0</v>
      </c>
      <c r="M22" s="26">
        <f>variables_sin_des!M22-variables_des!M22</f>
        <v>-4.8316906031686813E-13</v>
      </c>
      <c r="N22" s="26">
        <f>variables_sin_des!N22-variables_des!N22</f>
        <v>0</v>
      </c>
      <c r="O22" s="26">
        <f>variables_sin_des!O22-variables_des!O22</f>
        <v>-718.45184149490433</v>
      </c>
      <c r="P22" s="26">
        <f>variables_sin_des!P22-variables_des!P22</f>
        <v>1001.8280329101638</v>
      </c>
      <c r="Q22" s="26">
        <f>variables_sin_des!Q22-variables_des!Q22</f>
        <v>0</v>
      </c>
      <c r="R22" s="26">
        <f>variables_sin_des!R22-variables_des!R22</f>
        <v>0</v>
      </c>
    </row>
    <row r="23" spans="1:18" x14ac:dyDescent="0.25">
      <c r="A23" s="21">
        <v>36678</v>
      </c>
      <c r="B23" s="26">
        <f>variables_sin_des!B23-variables_des!B23</f>
        <v>0</v>
      </c>
      <c r="C23" s="26">
        <f>variables_sin_des!C23-variables_des!C23</f>
        <v>-12.829452673920059</v>
      </c>
      <c r="D23" s="26">
        <f>variables_sin_des!D23-variables_des!D23</f>
        <v>-32.480205585739895</v>
      </c>
      <c r="E23" s="26">
        <f>variables_sin_des!E23-variables_des!E23</f>
        <v>0</v>
      </c>
      <c r="F23" s="26">
        <f>variables_sin_des!F23-variables_des!F23</f>
        <v>0</v>
      </c>
      <c r="G23" s="26">
        <f>variables_sin_des!G23-variables_des!G23</f>
        <v>18.966789783930977</v>
      </c>
      <c r="H23" s="26">
        <f>variables_sin_des!H23-variables_des!H23</f>
        <v>-5.8304655428845535</v>
      </c>
      <c r="I23" s="26">
        <f>variables_sin_des!I23-variables_des!I23</f>
        <v>1.4026332347929866</v>
      </c>
      <c r="J23" s="26">
        <f>variables_sin_des!J23-variables_des!J23</f>
        <v>0</v>
      </c>
      <c r="K23" s="26">
        <f>variables_sin_des!K23-variables_des!K23</f>
        <v>0</v>
      </c>
      <c r="L23" s="26">
        <f>variables_sin_des!L23-variables_des!L23</f>
        <v>0</v>
      </c>
      <c r="M23" s="26">
        <f>variables_sin_des!M23-variables_des!M23</f>
        <v>-3.979039320256561E-13</v>
      </c>
      <c r="N23" s="26">
        <f>variables_sin_des!N23-variables_des!N23</f>
        <v>0</v>
      </c>
      <c r="O23" s="26">
        <f>variables_sin_des!O23-variables_des!O23</f>
        <v>-277.69292515975576</v>
      </c>
      <c r="P23" s="26">
        <f>variables_sin_des!P23-variables_des!P23</f>
        <v>360.317746143166</v>
      </c>
      <c r="Q23" s="26">
        <f>variables_sin_des!Q23-variables_des!Q23</f>
        <v>1.4551915228366852E-11</v>
      </c>
      <c r="R23" s="26">
        <f>variables_sin_des!R23-variables_des!R23</f>
        <v>0</v>
      </c>
    </row>
    <row r="24" spans="1:18" x14ac:dyDescent="0.25">
      <c r="A24" s="21">
        <v>36770</v>
      </c>
      <c r="B24" s="26">
        <f>variables_sin_des!B24-variables_des!B24</f>
        <v>0</v>
      </c>
      <c r="C24" s="26">
        <f>variables_sin_des!C24-variables_des!C24</f>
        <v>70.540945181290226</v>
      </c>
      <c r="D24" s="26">
        <f>variables_sin_des!D24-variables_des!D24</f>
        <v>4.8544424022197745</v>
      </c>
      <c r="E24" s="26">
        <f>variables_sin_des!E24-variables_des!E24</f>
        <v>0</v>
      </c>
      <c r="F24" s="26">
        <f>variables_sin_des!F24-variables_des!F24</f>
        <v>0</v>
      </c>
      <c r="G24" s="26">
        <f>variables_sin_des!G24-variables_des!G24</f>
        <v>-26.654920885883996</v>
      </c>
      <c r="H24" s="26">
        <f>variables_sin_des!H24-variables_des!H24</f>
        <v>5.430078041230189</v>
      </c>
      <c r="I24" s="26">
        <f>variables_sin_des!I24-variables_des!I24</f>
        <v>-1.7597283605797713</v>
      </c>
      <c r="J24" s="26">
        <f>variables_sin_des!J24-variables_des!J24</f>
        <v>0</v>
      </c>
      <c r="K24" s="26">
        <f>variables_sin_des!K24-variables_des!K24</f>
        <v>0</v>
      </c>
      <c r="L24" s="26">
        <f>variables_sin_des!L24-variables_des!L24</f>
        <v>0</v>
      </c>
      <c r="M24" s="26">
        <f>variables_sin_des!M24-variables_des!M24</f>
        <v>2.2737367544323206E-13</v>
      </c>
      <c r="N24" s="26">
        <f>variables_sin_des!N24-variables_des!N24</f>
        <v>0</v>
      </c>
      <c r="O24" s="26">
        <f>variables_sin_des!O24-variables_des!O24</f>
        <v>-876.26214306041038</v>
      </c>
      <c r="P24" s="26">
        <f>variables_sin_des!P24-variables_des!P24</f>
        <v>1297.9778234653013</v>
      </c>
      <c r="Q24" s="26">
        <f>variables_sin_des!Q24-variables_des!Q24</f>
        <v>-1.4551915228366852E-11</v>
      </c>
      <c r="R24" s="26">
        <f>variables_sin_des!R24-variables_des!R24</f>
        <v>0</v>
      </c>
    </row>
    <row r="25" spans="1:18" x14ac:dyDescent="0.25">
      <c r="A25" s="21">
        <v>36861</v>
      </c>
      <c r="B25" s="26">
        <f>variables_sin_des!B25-variables_des!B25</f>
        <v>0</v>
      </c>
      <c r="C25" s="26">
        <f>variables_sin_des!C25-variables_des!C25</f>
        <v>127.4266116404001</v>
      </c>
      <c r="D25" s="26">
        <f>variables_sin_des!D25-variables_des!D25</f>
        <v>83.542799551780263</v>
      </c>
      <c r="E25" s="26">
        <f>variables_sin_des!E25-variables_des!E25</f>
        <v>0</v>
      </c>
      <c r="F25" s="26">
        <f>variables_sin_des!F25-variables_des!F25</f>
        <v>0</v>
      </c>
      <c r="G25" s="26">
        <f>variables_sin_des!G25-variables_des!G25</f>
        <v>-59.226454479779008</v>
      </c>
      <c r="H25" s="26">
        <f>variables_sin_des!H25-variables_des!H25</f>
        <v>-6.3011631440703866</v>
      </c>
      <c r="I25" s="26">
        <f>variables_sin_des!I25-variables_des!I25</f>
        <v>2.6050600761779066</v>
      </c>
      <c r="J25" s="26">
        <f>variables_sin_des!J25-variables_des!J25</f>
        <v>0</v>
      </c>
      <c r="K25" s="26">
        <f>variables_sin_des!K25-variables_des!K25</f>
        <v>0</v>
      </c>
      <c r="L25" s="26">
        <f>variables_sin_des!L25-variables_des!L25</f>
        <v>0</v>
      </c>
      <c r="M25" s="26">
        <f>variables_sin_des!M25-variables_des!M25</f>
        <v>3.694822225952521E-13</v>
      </c>
      <c r="N25" s="26">
        <f>variables_sin_des!N25-variables_des!N25</f>
        <v>0</v>
      </c>
      <c r="O25" s="26">
        <f>variables_sin_des!O25-variables_des!O25</f>
        <v>1805.9937763197922</v>
      </c>
      <c r="P25" s="26">
        <f>variables_sin_des!P25-variables_des!P25</f>
        <v>-2849.6030508439098</v>
      </c>
      <c r="Q25" s="26">
        <f>variables_sin_des!Q25-variables_des!Q25</f>
        <v>-3.2741809263825417E-11</v>
      </c>
      <c r="R25" s="26">
        <f>variables_sin_des!R25-variables_des!R25</f>
        <v>0</v>
      </c>
    </row>
    <row r="26" spans="1:18" x14ac:dyDescent="0.25">
      <c r="A26" s="21">
        <v>36951</v>
      </c>
      <c r="B26" s="26">
        <f>variables_sin_des!B26-variables_des!B26</f>
        <v>0</v>
      </c>
      <c r="C26" s="26">
        <f>variables_sin_des!C26-variables_des!C26</f>
        <v>-233.88777279632995</v>
      </c>
      <c r="D26" s="26">
        <f>variables_sin_des!D26-variables_des!D26</f>
        <v>-147.56639860743962</v>
      </c>
      <c r="E26" s="26">
        <f>variables_sin_des!E26-variables_des!E26</f>
        <v>0</v>
      </c>
      <c r="F26" s="26">
        <f>variables_sin_des!F26-variables_des!F26</f>
        <v>0</v>
      </c>
      <c r="G26" s="26">
        <f>variables_sin_des!G26-variables_des!G26</f>
        <v>44.078523183872989</v>
      </c>
      <c r="H26" s="26">
        <f>variables_sin_des!H26-variables_des!H26</f>
        <v>8.5473253242309397</v>
      </c>
      <c r="I26" s="26">
        <f>variables_sin_des!I26-variables_des!I26</f>
        <v>-1.8015104773230917</v>
      </c>
      <c r="J26" s="26">
        <f>variables_sin_des!J26-variables_des!J26</f>
        <v>0</v>
      </c>
      <c r="K26" s="26">
        <f>variables_sin_des!K26-variables_des!K26</f>
        <v>0</v>
      </c>
      <c r="L26" s="26">
        <f>variables_sin_des!L26-variables_des!L26</f>
        <v>0</v>
      </c>
      <c r="M26" s="26">
        <f>variables_sin_des!M26-variables_des!M26</f>
        <v>-4.8316906031686813E-13</v>
      </c>
      <c r="N26" s="26">
        <f>variables_sin_des!N26-variables_des!N26</f>
        <v>0</v>
      </c>
      <c r="O26" s="26">
        <f>variables_sin_des!O26-variables_des!O26</f>
        <v>-616.88279862315176</v>
      </c>
      <c r="P26" s="26">
        <f>variables_sin_des!P26-variables_des!P26</f>
        <v>727.31436897304457</v>
      </c>
      <c r="Q26" s="26">
        <f>variables_sin_des!Q26-variables_des!Q26</f>
        <v>0</v>
      </c>
      <c r="R26" s="26">
        <f>variables_sin_des!R26-variables_des!R26</f>
        <v>0</v>
      </c>
    </row>
    <row r="27" spans="1:18" x14ac:dyDescent="0.25">
      <c r="A27" s="21">
        <v>37043</v>
      </c>
      <c r="B27" s="26">
        <f>variables_sin_des!B27-variables_des!B27</f>
        <v>4.3655745685100555E-11</v>
      </c>
      <c r="C27" s="26">
        <f>variables_sin_des!C27-variables_des!C27</f>
        <v>0.80603264411001874</v>
      </c>
      <c r="D27" s="26">
        <f>variables_sin_des!D27-variables_des!D27</f>
        <v>-35.816362939139253</v>
      </c>
      <c r="E27" s="26">
        <f>variables_sin_des!E27-variables_des!E27</f>
        <v>0</v>
      </c>
      <c r="F27" s="26">
        <f>variables_sin_des!F27-variables_des!F27</f>
        <v>0</v>
      </c>
      <c r="G27" s="26">
        <f>variables_sin_des!G27-variables_des!G27</f>
        <v>31.939182738948006</v>
      </c>
      <c r="H27" s="26">
        <f>variables_sin_des!H27-variables_des!H27</f>
        <v>0.5979748102735698</v>
      </c>
      <c r="I27" s="26">
        <f>variables_sin_des!I27-variables_des!I27</f>
        <v>1.3192273754688841</v>
      </c>
      <c r="J27" s="26">
        <f>variables_sin_des!J27-variables_des!J27</f>
        <v>0</v>
      </c>
      <c r="K27" s="26">
        <f>variables_sin_des!K27-variables_des!K27</f>
        <v>0</v>
      </c>
      <c r="L27" s="26">
        <f>variables_sin_des!L27-variables_des!L27</f>
        <v>0</v>
      </c>
      <c r="M27" s="26">
        <f>variables_sin_des!M27-variables_des!M27</f>
        <v>3.694822225952521E-13</v>
      </c>
      <c r="N27" s="26">
        <f>variables_sin_des!N27-variables_des!N27</f>
        <v>0</v>
      </c>
      <c r="O27" s="26">
        <f>variables_sin_des!O27-variables_des!O27</f>
        <v>416.7944912919229</v>
      </c>
      <c r="P27" s="26">
        <f>variables_sin_des!P27-variables_des!P27</f>
        <v>196.05578246349387</v>
      </c>
      <c r="Q27" s="26">
        <f>variables_sin_des!Q27-variables_des!Q27</f>
        <v>0</v>
      </c>
      <c r="R27" s="26">
        <f>variables_sin_des!R27-variables_des!R27</f>
        <v>-4.0927261579781771E-12</v>
      </c>
    </row>
    <row r="28" spans="1:18" x14ac:dyDescent="0.25">
      <c r="A28" s="21">
        <v>37135</v>
      </c>
      <c r="B28" s="26">
        <f>variables_sin_des!B28-variables_des!B28</f>
        <v>3.2741809263825417E-11</v>
      </c>
      <c r="C28" s="26">
        <f>variables_sin_des!C28-variables_des!C28</f>
        <v>133.87548556153979</v>
      </c>
      <c r="D28" s="26">
        <f>variables_sin_des!D28-variables_des!D28</f>
        <v>10.808198394439842</v>
      </c>
      <c r="E28" s="26">
        <f>variables_sin_des!E28-variables_des!E28</f>
        <v>0</v>
      </c>
      <c r="F28" s="26">
        <f>variables_sin_des!F28-variables_des!F28</f>
        <v>0</v>
      </c>
      <c r="G28" s="26">
        <f>variables_sin_des!G28-variables_des!G28</f>
        <v>-9.2035546558389854</v>
      </c>
      <c r="H28" s="26">
        <f>variables_sin_des!H28-variables_des!H28</f>
        <v>-8.4252582892169414</v>
      </c>
      <c r="I28" s="26">
        <f>variables_sin_des!I28-variables_des!I28</f>
        <v>-1.4724645062426447</v>
      </c>
      <c r="J28" s="26">
        <f>variables_sin_des!J28-variables_des!J28</f>
        <v>0</v>
      </c>
      <c r="K28" s="26">
        <f>variables_sin_des!K28-variables_des!K28</f>
        <v>0</v>
      </c>
      <c r="L28" s="26">
        <f>variables_sin_des!L28-variables_des!L28</f>
        <v>0</v>
      </c>
      <c r="M28" s="26">
        <f>variables_sin_des!M28-variables_des!M28</f>
        <v>0</v>
      </c>
      <c r="N28" s="26">
        <f>variables_sin_des!N28-variables_des!N28</f>
        <v>0</v>
      </c>
      <c r="O28" s="26">
        <f>variables_sin_des!O28-variables_des!O28</f>
        <v>-1662.1805429193155</v>
      </c>
      <c r="P28" s="26">
        <f>variables_sin_des!P28-variables_des!P28</f>
        <v>2211.898445957067</v>
      </c>
      <c r="Q28" s="26">
        <f>variables_sin_des!Q28-variables_des!Q28</f>
        <v>3.4560798667371273E-11</v>
      </c>
      <c r="R28" s="26">
        <f>variables_sin_des!R28-variables_des!R28</f>
        <v>0</v>
      </c>
    </row>
    <row r="29" spans="1:18" x14ac:dyDescent="0.25">
      <c r="A29" s="21">
        <v>37226</v>
      </c>
      <c r="B29" s="26">
        <f>variables_sin_des!B29-variables_des!B29</f>
        <v>3.637978807091713E-11</v>
      </c>
      <c r="C29" s="26">
        <f>variables_sin_des!C29-variables_des!C29</f>
        <v>67.537773957739773</v>
      </c>
      <c r="D29" s="26">
        <f>variables_sin_des!D29-variables_des!D29</f>
        <v>168.20730150524014</v>
      </c>
      <c r="E29" s="26">
        <f>variables_sin_des!E29-variables_des!E29</f>
        <v>0</v>
      </c>
      <c r="F29" s="26">
        <f>variables_sin_des!F29-variables_des!F29</f>
        <v>0</v>
      </c>
      <c r="G29" s="26">
        <f>variables_sin_des!G29-variables_des!G29</f>
        <v>-45.439759700175983</v>
      </c>
      <c r="H29" s="26">
        <f>variables_sin_des!H29-variables_des!H29</f>
        <v>-6.3455277374914658</v>
      </c>
      <c r="I29" s="26">
        <f>variables_sin_des!I29-variables_des!I29</f>
        <v>2.0202738540063478</v>
      </c>
      <c r="J29" s="26">
        <f>variables_sin_des!J29-variables_des!J29</f>
        <v>0</v>
      </c>
      <c r="K29" s="26">
        <f>variables_sin_des!K29-variables_des!K29</f>
        <v>0</v>
      </c>
      <c r="L29" s="26">
        <f>variables_sin_des!L29-variables_des!L29</f>
        <v>0</v>
      </c>
      <c r="M29" s="26">
        <f>variables_sin_des!M29-variables_des!M29</f>
        <v>2.2737367544323206E-13</v>
      </c>
      <c r="N29" s="26">
        <f>variables_sin_des!N29-variables_des!N29</f>
        <v>0</v>
      </c>
      <c r="O29" s="26">
        <f>variables_sin_des!O29-variables_des!O29</f>
        <v>2160.8192827277508</v>
      </c>
      <c r="P29" s="26">
        <f>variables_sin_des!P29-variables_des!P29</f>
        <v>-2705.3236868618269</v>
      </c>
      <c r="Q29" s="26">
        <f>variables_sin_des!Q29-variables_des!Q29</f>
        <v>-4.7293724492192268E-11</v>
      </c>
      <c r="R29" s="26">
        <f>variables_sin_des!R29-variables_des!R29</f>
        <v>0</v>
      </c>
    </row>
    <row r="30" spans="1:18" x14ac:dyDescent="0.25">
      <c r="A30" s="21">
        <v>37316</v>
      </c>
      <c r="B30" s="26">
        <f>variables_sin_des!B30-variables_des!B30</f>
        <v>2.9103830456733704E-11</v>
      </c>
      <c r="C30" s="26">
        <f>variables_sin_des!C30-variables_des!C30</f>
        <v>-306.15392930112012</v>
      </c>
      <c r="D30" s="26">
        <f>variables_sin_des!D30-variables_des!D30</f>
        <v>-329.06756981549006</v>
      </c>
      <c r="E30" s="26">
        <f>variables_sin_des!E30-variables_des!E30</f>
        <v>0</v>
      </c>
      <c r="F30" s="26">
        <f>variables_sin_des!F30-variables_des!F30</f>
        <v>0</v>
      </c>
      <c r="G30" s="26">
        <f>variables_sin_des!G30-variables_des!G30</f>
        <v>28.462164696065031</v>
      </c>
      <c r="H30" s="26">
        <f>variables_sin_des!H30-variables_des!H30</f>
        <v>10.339054592080771</v>
      </c>
      <c r="I30" s="26">
        <f>variables_sin_des!I30-variables_des!I30</f>
        <v>-1.375665270620317</v>
      </c>
      <c r="J30" s="26">
        <f>variables_sin_des!J30-variables_des!J30</f>
        <v>0</v>
      </c>
      <c r="K30" s="26">
        <f>variables_sin_des!K30-variables_des!K30</f>
        <v>0</v>
      </c>
      <c r="L30" s="26">
        <f>variables_sin_des!L30-variables_des!L30</f>
        <v>0</v>
      </c>
      <c r="M30" s="26">
        <f>variables_sin_des!M30-variables_des!M30</f>
        <v>3.1263880373444408E-13</v>
      </c>
      <c r="N30" s="26">
        <f>variables_sin_des!N30-variables_des!N30</f>
        <v>0</v>
      </c>
      <c r="O30" s="26">
        <f>variables_sin_des!O30-variables_des!O30</f>
        <v>-1155.923835636775</v>
      </c>
      <c r="P30" s="26">
        <f>variables_sin_des!P30-variables_des!P30</f>
        <v>805.76520296081389</v>
      </c>
      <c r="Q30" s="26">
        <f>variables_sin_des!Q30-variables_des!Q30</f>
        <v>-4.0017766878008842E-11</v>
      </c>
      <c r="R30" s="26">
        <f>variables_sin_des!R30-variables_des!R30</f>
        <v>0</v>
      </c>
    </row>
    <row r="31" spans="1:18" x14ac:dyDescent="0.25">
      <c r="A31" s="21">
        <v>37408</v>
      </c>
      <c r="B31" s="26">
        <f>variables_sin_des!B31-variables_des!B31</f>
        <v>0</v>
      </c>
      <c r="C31" s="26">
        <f>variables_sin_des!C31-variables_des!C31</f>
        <v>131.92484543631008</v>
      </c>
      <c r="D31" s="26">
        <f>variables_sin_des!D31-variables_des!D31</f>
        <v>91.066465381749822</v>
      </c>
      <c r="E31" s="26">
        <f>variables_sin_des!E31-variables_des!E31</f>
        <v>0</v>
      </c>
      <c r="F31" s="26">
        <f>variables_sin_des!F31-variables_des!F31</f>
        <v>0</v>
      </c>
      <c r="G31" s="26">
        <f>variables_sin_des!G31-variables_des!G31</f>
        <v>16.883954082320002</v>
      </c>
      <c r="H31" s="26">
        <f>variables_sin_des!H31-variables_des!H31</f>
        <v>3.4436745159038935</v>
      </c>
      <c r="I31" s="26">
        <f>variables_sin_des!I31-variables_des!I31</f>
        <v>1.2338882084596463</v>
      </c>
      <c r="J31" s="26">
        <f>variables_sin_des!J31-variables_des!J31</f>
        <v>0</v>
      </c>
      <c r="K31" s="26">
        <f>variables_sin_des!K31-variables_des!K31</f>
        <v>0</v>
      </c>
      <c r="L31" s="26">
        <f>variables_sin_des!L31-variables_des!L31</f>
        <v>0</v>
      </c>
      <c r="M31" s="26">
        <f>variables_sin_des!M31-variables_des!M31</f>
        <v>4.2632564145606011E-13</v>
      </c>
      <c r="N31" s="26">
        <f>variables_sin_des!N31-variables_des!N31</f>
        <v>4.5474735088646412E-13</v>
      </c>
      <c r="O31" s="26">
        <f>variables_sin_des!O31-variables_des!O31</f>
        <v>1077.762862744321</v>
      </c>
      <c r="P31" s="26">
        <f>variables_sin_des!P31-variables_des!P31</f>
        <v>-704.22243023469218</v>
      </c>
      <c r="Q31" s="26">
        <f>variables_sin_des!Q31-variables_des!Q31</f>
        <v>-3.637978807091713E-11</v>
      </c>
      <c r="R31" s="26">
        <f>variables_sin_des!R31-variables_des!R31</f>
        <v>-4.0927261579781771E-12</v>
      </c>
    </row>
    <row r="32" spans="1:18" x14ac:dyDescent="0.25">
      <c r="A32" s="21">
        <v>37500</v>
      </c>
      <c r="B32" s="26">
        <f>variables_sin_des!B32-variables_des!B32</f>
        <v>0</v>
      </c>
      <c r="C32" s="26">
        <f>variables_sin_des!C32-variables_des!C32</f>
        <v>113.77364457206022</v>
      </c>
      <c r="D32" s="26">
        <f>variables_sin_des!D32-variables_des!D32</f>
        <v>106.74686826255993</v>
      </c>
      <c r="E32" s="26">
        <f>variables_sin_des!E32-variables_des!E32</f>
        <v>0</v>
      </c>
      <c r="F32" s="26">
        <f>variables_sin_des!F32-variables_des!F32</f>
        <v>0</v>
      </c>
      <c r="G32" s="26">
        <f>variables_sin_des!G32-variables_des!G32</f>
        <v>-14.974153821299979</v>
      </c>
      <c r="H32" s="26">
        <f>variables_sin_des!H32-variables_des!H32</f>
        <v>-7.6748971692743453</v>
      </c>
      <c r="I32" s="26">
        <f>variables_sin_des!I32-variables_des!I32</f>
        <v>-1.8280879324716039</v>
      </c>
      <c r="J32" s="26">
        <f>variables_sin_des!J32-variables_des!J32</f>
        <v>0</v>
      </c>
      <c r="K32" s="26">
        <f>variables_sin_des!K32-variables_des!K32</f>
        <v>0</v>
      </c>
      <c r="L32" s="26">
        <f>variables_sin_des!L32-variables_des!L32</f>
        <v>0</v>
      </c>
      <c r="M32" s="26">
        <f>variables_sin_des!M32-variables_des!M32</f>
        <v>0</v>
      </c>
      <c r="N32" s="26">
        <f>variables_sin_des!N32-variables_des!N32</f>
        <v>0</v>
      </c>
      <c r="O32" s="26">
        <f>variables_sin_des!O32-variables_des!O32</f>
        <v>-1757.6248556622486</v>
      </c>
      <c r="P32" s="26">
        <f>variables_sin_des!P32-variables_des!P32</f>
        <v>1933.7564139679221</v>
      </c>
      <c r="Q32" s="26">
        <f>variables_sin_des!Q32-variables_des!Q32</f>
        <v>0</v>
      </c>
      <c r="R32" s="26">
        <f>variables_sin_des!R32-variables_des!R32</f>
        <v>0</v>
      </c>
    </row>
    <row r="33" spans="1:18" x14ac:dyDescent="0.25">
      <c r="A33" s="21">
        <v>37591</v>
      </c>
      <c r="B33" s="26">
        <f>variables_sin_des!B33-variables_des!B33</f>
        <v>0</v>
      </c>
      <c r="C33" s="26">
        <f>variables_sin_des!C33-variables_des!C33</f>
        <v>158.69399279930985</v>
      </c>
      <c r="D33" s="26">
        <f>variables_sin_des!D33-variables_des!D33</f>
        <v>169.66462870367059</v>
      </c>
      <c r="E33" s="26">
        <f>variables_sin_des!E33-variables_des!E33</f>
        <v>0</v>
      </c>
      <c r="F33" s="26">
        <f>variables_sin_des!F33-variables_des!F33</f>
        <v>0</v>
      </c>
      <c r="G33" s="26">
        <f>variables_sin_des!G33-variables_des!G33</f>
        <v>-34.319621474016969</v>
      </c>
      <c r="H33" s="26">
        <f>variables_sin_des!H33-variables_des!H33</f>
        <v>-7.9295198962831819</v>
      </c>
      <c r="I33" s="26">
        <f>variables_sin_des!I33-variables_des!I33</f>
        <v>0.7856558753568379</v>
      </c>
      <c r="J33" s="26">
        <f>variables_sin_des!J33-variables_des!J33</f>
        <v>0</v>
      </c>
      <c r="K33" s="26">
        <f>variables_sin_des!K33-variables_des!K33</f>
        <v>0</v>
      </c>
      <c r="L33" s="26">
        <f>variables_sin_des!L33-variables_des!L33</f>
        <v>0</v>
      </c>
      <c r="M33" s="26">
        <f>variables_sin_des!M33-variables_des!M33</f>
        <v>0</v>
      </c>
      <c r="N33" s="26">
        <f>variables_sin_des!N33-variables_des!N33</f>
        <v>0</v>
      </c>
      <c r="O33" s="26">
        <f>variables_sin_des!O33-variables_des!O33</f>
        <v>1226.7713523670245</v>
      </c>
      <c r="P33" s="26">
        <f>variables_sin_des!P33-variables_des!P33</f>
        <v>-1296.097504100052</v>
      </c>
      <c r="Q33" s="26">
        <f>variables_sin_des!Q33-variables_des!Q33</f>
        <v>4.3655745685100555E-11</v>
      </c>
      <c r="R33" s="26">
        <f>variables_sin_des!R33-variables_des!R33</f>
        <v>3.637978807091713E-12</v>
      </c>
    </row>
    <row r="34" spans="1:18" x14ac:dyDescent="0.25">
      <c r="A34" s="21">
        <v>37681</v>
      </c>
      <c r="B34" s="26">
        <f>variables_sin_des!B34-variables_des!B34</f>
        <v>0</v>
      </c>
      <c r="C34" s="26">
        <f>variables_sin_des!C34-variables_des!C34</f>
        <v>-305.98859409589022</v>
      </c>
      <c r="D34" s="26">
        <f>variables_sin_des!D34-variables_des!D34</f>
        <v>-239.35191503979058</v>
      </c>
      <c r="E34" s="26">
        <f>variables_sin_des!E34-variables_des!E34</f>
        <v>0</v>
      </c>
      <c r="F34" s="26">
        <f>variables_sin_des!F34-variables_des!F34</f>
        <v>0</v>
      </c>
      <c r="G34" s="26">
        <f>variables_sin_des!G34-variables_des!G34</f>
        <v>42.337108904601962</v>
      </c>
      <c r="H34" s="26">
        <f>variables_sin_des!H34-variables_des!H34</f>
        <v>17.601834385832319</v>
      </c>
      <c r="I34" s="26">
        <f>variables_sin_des!I34-variables_des!I34</f>
        <v>-3.8029564476232736E-2</v>
      </c>
      <c r="J34" s="26">
        <f>variables_sin_des!J34-variables_des!J34</f>
        <v>0</v>
      </c>
      <c r="K34" s="26">
        <f>variables_sin_des!K34-variables_des!K34</f>
        <v>0</v>
      </c>
      <c r="L34" s="26">
        <f>variables_sin_des!L34-variables_des!L34</f>
        <v>0</v>
      </c>
      <c r="M34" s="26">
        <f>variables_sin_des!M34-variables_des!M34</f>
        <v>0</v>
      </c>
      <c r="N34" s="26">
        <f>variables_sin_des!N34-variables_des!N34</f>
        <v>0</v>
      </c>
      <c r="O34" s="26">
        <f>variables_sin_des!O34-variables_des!O34</f>
        <v>350.75009073901674</v>
      </c>
      <c r="P34" s="26">
        <f>variables_sin_des!P34-variables_des!P34</f>
        <v>-633.77638837807172</v>
      </c>
      <c r="Q34" s="26">
        <f>variables_sin_des!Q34-variables_des!Q34</f>
        <v>-3.637978807091713E-11</v>
      </c>
      <c r="R34" s="26">
        <f>variables_sin_des!R34-variables_des!R34</f>
        <v>0</v>
      </c>
    </row>
    <row r="35" spans="1:18" x14ac:dyDescent="0.25">
      <c r="A35" s="21">
        <v>37773</v>
      </c>
      <c r="B35" s="26">
        <f>variables_sin_des!B35-variables_des!B35</f>
        <v>0</v>
      </c>
      <c r="C35" s="26">
        <f>variables_sin_des!C35-variables_des!C35</f>
        <v>8.1995467625201854</v>
      </c>
      <c r="D35" s="26">
        <f>variables_sin_des!D35-variables_des!D35</f>
        <v>-40.905405891149712</v>
      </c>
      <c r="E35" s="26">
        <f>variables_sin_des!E35-variables_des!E35</f>
        <v>0</v>
      </c>
      <c r="F35" s="26">
        <f>variables_sin_des!F35-variables_des!F35</f>
        <v>0</v>
      </c>
      <c r="G35" s="26">
        <f>variables_sin_des!G35-variables_des!G35</f>
        <v>21.556305774034001</v>
      </c>
      <c r="H35" s="26">
        <f>variables_sin_des!H35-variables_des!H35</f>
        <v>-10.9327727631443</v>
      </c>
      <c r="I35" s="26">
        <f>variables_sin_des!I35-variables_des!I35</f>
        <v>1.1006484386899018</v>
      </c>
      <c r="J35" s="26">
        <f>variables_sin_des!J35-variables_des!J35</f>
        <v>0</v>
      </c>
      <c r="K35" s="26">
        <f>variables_sin_des!K35-variables_des!K35</f>
        <v>0</v>
      </c>
      <c r="L35" s="26">
        <f>variables_sin_des!L35-variables_des!L35</f>
        <v>0</v>
      </c>
      <c r="M35" s="26">
        <f>variables_sin_des!M35-variables_des!M35</f>
        <v>3.4106051316484809E-13</v>
      </c>
      <c r="N35" s="26">
        <f>variables_sin_des!N35-variables_des!N35</f>
        <v>0</v>
      </c>
      <c r="O35" s="26">
        <f>variables_sin_des!O35-variables_des!O35</f>
        <v>242.19694803490165</v>
      </c>
      <c r="P35" s="26">
        <f>variables_sin_des!P35-variables_des!P35</f>
        <v>201.03090515154145</v>
      </c>
      <c r="Q35" s="26">
        <f>variables_sin_des!Q35-variables_des!Q35</f>
        <v>4.7293724492192268E-11</v>
      </c>
      <c r="R35" s="26">
        <f>variables_sin_des!R35-variables_des!R35</f>
        <v>0</v>
      </c>
    </row>
    <row r="36" spans="1:18" x14ac:dyDescent="0.25">
      <c r="A36" s="21">
        <v>37865</v>
      </c>
      <c r="B36" s="26">
        <f>variables_sin_des!B36-variables_des!B36</f>
        <v>0</v>
      </c>
      <c r="C36" s="26">
        <f>variables_sin_des!C36-variables_des!C36</f>
        <v>280.0058345877801</v>
      </c>
      <c r="D36" s="26">
        <f>variables_sin_des!D36-variables_des!D36</f>
        <v>121.61403671721018</v>
      </c>
      <c r="E36" s="26">
        <f>variables_sin_des!E36-variables_des!E36</f>
        <v>0</v>
      </c>
      <c r="F36" s="26">
        <f>variables_sin_des!F36-variables_des!F36</f>
        <v>0</v>
      </c>
      <c r="G36" s="26">
        <f>variables_sin_des!G36-variables_des!G36</f>
        <v>-36.678373368140001</v>
      </c>
      <c r="H36" s="26">
        <f>variables_sin_des!H36-variables_des!H36</f>
        <v>8.1148736826206402</v>
      </c>
      <c r="I36" s="26">
        <f>variables_sin_des!I36-variables_des!I36</f>
        <v>-3.1447158295853086</v>
      </c>
      <c r="J36" s="26">
        <f>variables_sin_des!J36-variables_des!J36</f>
        <v>0</v>
      </c>
      <c r="K36" s="26">
        <f>variables_sin_des!K36-variables_des!K36</f>
        <v>0</v>
      </c>
      <c r="L36" s="26">
        <f>variables_sin_des!L36-variables_des!L36</f>
        <v>0</v>
      </c>
      <c r="M36" s="26">
        <f>variables_sin_des!M36-variables_des!M36</f>
        <v>-3.1263880373444408E-13</v>
      </c>
      <c r="N36" s="26">
        <f>variables_sin_des!N36-variables_des!N36</f>
        <v>5.1159076974727213E-13</v>
      </c>
      <c r="O36" s="26">
        <f>variables_sin_des!O36-variables_des!O36</f>
        <v>-1568.7846691591731</v>
      </c>
      <c r="P36" s="26">
        <f>variables_sin_des!P36-variables_des!P36</f>
        <v>1831.1890824672641</v>
      </c>
      <c r="Q36" s="26">
        <f>variables_sin_des!Q36-variables_des!Q36</f>
        <v>0</v>
      </c>
      <c r="R36" s="26">
        <f>variables_sin_des!R36-variables_des!R36</f>
        <v>-2.2737367544323206E-12</v>
      </c>
    </row>
    <row r="37" spans="1:18" x14ac:dyDescent="0.25">
      <c r="A37" s="21">
        <v>37956</v>
      </c>
      <c r="B37" s="26">
        <f>variables_sin_des!B37-variables_des!B37</f>
        <v>0</v>
      </c>
      <c r="C37" s="26">
        <f>variables_sin_des!C37-variables_des!C37</f>
        <v>19.105909215509655</v>
      </c>
      <c r="D37" s="26">
        <f>variables_sin_des!D37-variables_des!D37</f>
        <v>180.37203785039037</v>
      </c>
      <c r="E37" s="26">
        <f>variables_sin_des!E37-variables_des!E37</f>
        <v>0</v>
      </c>
      <c r="F37" s="26">
        <f>variables_sin_des!F37-variables_des!F37</f>
        <v>0</v>
      </c>
      <c r="G37" s="26">
        <f>variables_sin_des!G37-variables_des!G37</f>
        <v>-41.811774257959996</v>
      </c>
      <c r="H37" s="26">
        <f>variables_sin_des!H37-variables_des!H37</f>
        <v>-19.727283289875558</v>
      </c>
      <c r="I37" s="26">
        <f>variables_sin_des!I37-variables_des!I37</f>
        <v>1.8259199533833481</v>
      </c>
      <c r="J37" s="26">
        <f>variables_sin_des!J37-variables_des!J37</f>
        <v>0</v>
      </c>
      <c r="K37" s="26">
        <f>variables_sin_des!K37-variables_des!K37</f>
        <v>0</v>
      </c>
      <c r="L37" s="26">
        <f>variables_sin_des!L37-variables_des!L37</f>
        <v>0</v>
      </c>
      <c r="M37" s="26">
        <f>variables_sin_des!M37-variables_des!M37</f>
        <v>0</v>
      </c>
      <c r="N37" s="26">
        <f>variables_sin_des!N37-variables_des!N37</f>
        <v>0</v>
      </c>
      <c r="O37" s="26">
        <f>variables_sin_des!O37-variables_des!O37</f>
        <v>235.25765696846065</v>
      </c>
      <c r="P37" s="26">
        <f>variables_sin_des!P37-variables_des!P37</f>
        <v>-1313.540056614645</v>
      </c>
      <c r="Q37" s="26">
        <f>variables_sin_des!Q37-variables_des!Q37</f>
        <v>0</v>
      </c>
      <c r="R37" s="26">
        <f>variables_sin_des!R37-variables_des!R37</f>
        <v>0</v>
      </c>
    </row>
    <row r="38" spans="1:18" x14ac:dyDescent="0.25">
      <c r="A38" s="21">
        <v>38047</v>
      </c>
      <c r="B38" s="26">
        <f>variables_sin_des!B38-variables_des!B38</f>
        <v>0</v>
      </c>
      <c r="C38" s="26">
        <f>variables_sin_des!C38-variables_des!C38</f>
        <v>-224.83643779534032</v>
      </c>
      <c r="D38" s="26">
        <f>variables_sin_des!D38-variables_des!D38</f>
        <v>-180.80017979816967</v>
      </c>
      <c r="E38" s="26">
        <f>variables_sin_des!E38-variables_des!E38</f>
        <v>0</v>
      </c>
      <c r="F38" s="26">
        <f>variables_sin_des!F38-variables_des!F38</f>
        <v>0</v>
      </c>
      <c r="G38" s="26">
        <f>variables_sin_des!G38-variables_des!G38</f>
        <v>41.872431040975925</v>
      </c>
      <c r="H38" s="26">
        <f>variables_sin_des!H38-variables_des!H38</f>
        <v>33.472429656916319</v>
      </c>
      <c r="I38" s="26">
        <f>variables_sin_des!I38-variables_des!I38</f>
        <v>-1.204048711667852</v>
      </c>
      <c r="J38" s="26">
        <f>variables_sin_des!J38-variables_des!J38</f>
        <v>0</v>
      </c>
      <c r="K38" s="26">
        <f>variables_sin_des!K38-variables_des!K38</f>
        <v>0</v>
      </c>
      <c r="L38" s="26">
        <f>variables_sin_des!L38-variables_des!L38</f>
        <v>0</v>
      </c>
      <c r="M38" s="26">
        <f>variables_sin_des!M38-variables_des!M38</f>
        <v>0</v>
      </c>
      <c r="N38" s="26">
        <f>variables_sin_des!N38-variables_des!N38</f>
        <v>0</v>
      </c>
      <c r="O38" s="26">
        <f>variables_sin_des!O38-variables_des!O38</f>
        <v>750.34141601053307</v>
      </c>
      <c r="P38" s="26">
        <f>variables_sin_des!P38-variables_des!P38</f>
        <v>-1275.9028201427932</v>
      </c>
      <c r="Q38" s="26">
        <f>variables_sin_des!Q38-variables_des!Q38</f>
        <v>4.3655745685100555E-11</v>
      </c>
      <c r="R38" s="26">
        <f>variables_sin_des!R38-variables_des!R38</f>
        <v>0</v>
      </c>
    </row>
    <row r="39" spans="1:18" x14ac:dyDescent="0.25">
      <c r="A39" s="21">
        <v>38139</v>
      </c>
      <c r="B39" s="26">
        <f>variables_sin_des!B39-variables_des!B39</f>
        <v>0</v>
      </c>
      <c r="C39" s="26">
        <f>variables_sin_des!C39-variables_des!C39</f>
        <v>61.688982849470449</v>
      </c>
      <c r="D39" s="26">
        <f>variables_sin_des!D39-variables_des!D39</f>
        <v>-54.148181072790067</v>
      </c>
      <c r="E39" s="26">
        <f>variables_sin_des!E39-variables_des!E39</f>
        <v>0</v>
      </c>
      <c r="F39" s="26">
        <f>variables_sin_des!F39-variables_des!F39</f>
        <v>0</v>
      </c>
      <c r="G39" s="26">
        <f>variables_sin_des!G39-variables_des!G39</f>
        <v>51.124593814088939</v>
      </c>
      <c r="H39" s="26">
        <f>variables_sin_des!H39-variables_des!H39</f>
        <v>-16.190828594423493</v>
      </c>
      <c r="I39" s="26">
        <f>variables_sin_des!I39-variables_des!I39</f>
        <v>1.0499312560747001</v>
      </c>
      <c r="J39" s="26">
        <f>variables_sin_des!J39-variables_des!J39</f>
        <v>0</v>
      </c>
      <c r="K39" s="26">
        <f>variables_sin_des!K39-variables_des!K39</f>
        <v>0</v>
      </c>
      <c r="L39" s="26">
        <f>variables_sin_des!L39-variables_des!L39</f>
        <v>0</v>
      </c>
      <c r="M39" s="26">
        <f>variables_sin_des!M39-variables_des!M39</f>
        <v>0</v>
      </c>
      <c r="N39" s="26">
        <f>variables_sin_des!N39-variables_des!N39</f>
        <v>0</v>
      </c>
      <c r="O39" s="26">
        <f>variables_sin_des!O39-variables_des!O39</f>
        <v>123.22236674505803</v>
      </c>
      <c r="P39" s="26">
        <f>variables_sin_des!P39-variables_des!P39</f>
        <v>1288.9520855290648</v>
      </c>
      <c r="Q39" s="26">
        <f>variables_sin_des!Q39-variables_des!Q39</f>
        <v>-4.3655745685100555E-11</v>
      </c>
      <c r="R39" s="26">
        <f>variables_sin_des!R39-variables_des!R39</f>
        <v>0</v>
      </c>
    </row>
    <row r="40" spans="1:18" x14ac:dyDescent="0.25">
      <c r="A40" s="21">
        <v>38231</v>
      </c>
      <c r="B40" s="26">
        <f>variables_sin_des!B40-variables_des!B40</f>
        <v>0</v>
      </c>
      <c r="C40" s="26">
        <f>variables_sin_des!C40-variables_des!C40</f>
        <v>143.64451225457015</v>
      </c>
      <c r="D40" s="26">
        <f>variables_sin_des!D40-variables_des!D40</f>
        <v>151.40364959857925</v>
      </c>
      <c r="E40" s="26">
        <f>variables_sin_des!E40-variables_des!E40</f>
        <v>0</v>
      </c>
      <c r="F40" s="26">
        <f>variables_sin_des!F40-variables_des!F40</f>
        <v>0</v>
      </c>
      <c r="G40" s="26">
        <f>variables_sin_des!G40-variables_des!G40</f>
        <v>-26.211840690074041</v>
      </c>
      <c r="H40" s="26">
        <f>variables_sin_des!H40-variables_des!H40</f>
        <v>7.5630142159041043</v>
      </c>
      <c r="I40" s="26">
        <f>variables_sin_des!I40-variables_des!I40</f>
        <v>-1.522083713652151</v>
      </c>
      <c r="J40" s="26">
        <f>variables_sin_des!J40-variables_des!J40</f>
        <v>0</v>
      </c>
      <c r="K40" s="26">
        <f>variables_sin_des!K40-variables_des!K40</f>
        <v>0</v>
      </c>
      <c r="L40" s="26">
        <f>variables_sin_des!L40-variables_des!L40</f>
        <v>0</v>
      </c>
      <c r="M40" s="26">
        <f>variables_sin_des!M40-variables_des!M40</f>
        <v>-3.979039320256561E-13</v>
      </c>
      <c r="N40" s="26">
        <f>variables_sin_des!N40-variables_des!N40</f>
        <v>0</v>
      </c>
      <c r="O40" s="26">
        <f>variables_sin_des!O40-variables_des!O40</f>
        <v>-1977.0453661461579</v>
      </c>
      <c r="P40" s="26">
        <f>variables_sin_des!P40-variables_des!P40</f>
        <v>2376.1098213082828</v>
      </c>
      <c r="Q40" s="26">
        <f>variables_sin_des!Q40-variables_des!Q40</f>
        <v>-4.7293724492192268E-11</v>
      </c>
      <c r="R40" s="26">
        <f>variables_sin_des!R40-variables_des!R40</f>
        <v>0</v>
      </c>
    </row>
    <row r="41" spans="1:18" x14ac:dyDescent="0.25">
      <c r="A41" s="21">
        <v>38322</v>
      </c>
      <c r="B41" s="26">
        <f>variables_sin_des!B41-variables_des!B41</f>
        <v>-4.7293724492192268E-11</v>
      </c>
      <c r="C41" s="26">
        <f>variables_sin_des!C41-variables_des!C41</f>
        <v>-8.0003823847000604</v>
      </c>
      <c r="D41" s="26">
        <f>variables_sin_des!D41-variables_des!D41</f>
        <v>228.87464054551947</v>
      </c>
      <c r="E41" s="26">
        <f>variables_sin_des!E41-variables_des!E41</f>
        <v>0</v>
      </c>
      <c r="F41" s="26">
        <f>variables_sin_des!F41-variables_des!F41</f>
        <v>0</v>
      </c>
      <c r="G41" s="26">
        <f>variables_sin_des!G41-variables_des!G41</f>
        <v>-64.071515260197998</v>
      </c>
      <c r="H41" s="26">
        <f>variables_sin_des!H41-variables_des!H41</f>
        <v>-22.943578961135273</v>
      </c>
      <c r="I41" s="26">
        <f>variables_sin_des!I41-variables_des!I41</f>
        <v>1.9500845259415485</v>
      </c>
      <c r="J41" s="26">
        <f>variables_sin_des!J41-variables_des!J41</f>
        <v>0</v>
      </c>
      <c r="K41" s="26">
        <f>variables_sin_des!K41-variables_des!K41</f>
        <v>0</v>
      </c>
      <c r="L41" s="26">
        <f>variables_sin_des!L41-variables_des!L41</f>
        <v>0</v>
      </c>
      <c r="M41" s="26">
        <f>variables_sin_des!M41-variables_des!M41</f>
        <v>0</v>
      </c>
      <c r="N41" s="26">
        <f>variables_sin_des!N41-variables_des!N41</f>
        <v>-5.1159076974727213E-13</v>
      </c>
      <c r="O41" s="26">
        <f>variables_sin_des!O41-variables_des!O41</f>
        <v>1430.4275586796175</v>
      </c>
      <c r="P41" s="26">
        <f>variables_sin_des!P41-variables_des!P41</f>
        <v>-2725.5531232661674</v>
      </c>
      <c r="Q41" s="26">
        <f>variables_sin_des!Q41-variables_des!Q41</f>
        <v>0</v>
      </c>
      <c r="R41" s="26">
        <f>variables_sin_des!R41-variables_des!R41</f>
        <v>0</v>
      </c>
    </row>
    <row r="42" spans="1:18" x14ac:dyDescent="0.25">
      <c r="A42" s="21" t="s">
        <v>67</v>
      </c>
      <c r="B42" s="26" t="s">
        <v>69</v>
      </c>
      <c r="C42" s="26" t="s">
        <v>70</v>
      </c>
      <c r="D42" s="26" t="s">
        <v>31</v>
      </c>
      <c r="E42" s="26" t="s">
        <v>43</v>
      </c>
      <c r="F42" s="26" t="s">
        <v>71</v>
      </c>
      <c r="G42" s="26">
        <f>variables_sin_des!G42-variables_des!G42</f>
        <v>-2.0462972408199676</v>
      </c>
      <c r="H42" s="26">
        <f>variables_sin_des!H42-variables_des!H42</f>
        <v>29.660130367154807</v>
      </c>
      <c r="I42" s="26">
        <f>variables_sin_des!I42-variables_des!I42</f>
        <v>-0.97431036108719127</v>
      </c>
      <c r="J42" s="26">
        <f>variables_sin_des!J42-variables_des!J42</f>
        <v>0</v>
      </c>
      <c r="K42" s="26">
        <f>variables_sin_des!K42-variables_des!K42</f>
        <v>0</v>
      </c>
      <c r="L42" s="26">
        <f>variables_sin_des!L42-variables_des!L42</f>
        <v>0</v>
      </c>
      <c r="M42" s="26">
        <f>variables_sin_des!M42-variables_des!M42</f>
        <v>0</v>
      </c>
      <c r="N42" s="26">
        <f>variables_sin_des!N42-variables_des!N42</f>
        <v>-4.5474735088646412E-13</v>
      </c>
      <c r="O42" s="26">
        <f>variables_sin_des!O42-variables_des!O42</f>
        <v>1536.1934021476645</v>
      </c>
      <c r="P42" s="26">
        <f>variables_sin_des!P42-variables_des!P42</f>
        <v>-2407.3340532804641</v>
      </c>
      <c r="Q42" s="26">
        <f>variables_sin_des!Q42-variables_des!Q42</f>
        <v>-3.2741809263825417E-11</v>
      </c>
      <c r="R42" s="26">
        <f>variables_sin_des!R42-variables_des!R42</f>
        <v>0</v>
      </c>
    </row>
    <row r="43" spans="1:18" x14ac:dyDescent="0.25">
      <c r="A43" s="21">
        <v>38504</v>
      </c>
      <c r="B43" s="26" t="s">
        <v>68</v>
      </c>
      <c r="C43" s="26">
        <f>variables_sin_des!C43-variables_des!C43</f>
        <v>236.90340052664942</v>
      </c>
      <c r="D43" s="26">
        <f>variables_sin_des!D43-variables_des!D43</f>
        <v>128.16470528049013</v>
      </c>
      <c r="E43" s="26">
        <f>variables_sin_des!E43-variables_des!E43</f>
        <v>0</v>
      </c>
      <c r="F43" s="26">
        <f>variables_sin_des!F43-variables_des!F43</f>
        <v>0</v>
      </c>
      <c r="G43" s="26">
        <f>variables_sin_des!G43-variables_des!G43</f>
        <v>90.335193056537037</v>
      </c>
      <c r="H43" s="26">
        <f>variables_sin_des!H43-variables_des!H43</f>
        <v>-18.489370814603859</v>
      </c>
      <c r="I43" s="26">
        <f>variables_sin_des!I43-variables_des!I43</f>
        <v>1.1457003503001175</v>
      </c>
      <c r="J43" s="26">
        <f>variables_sin_des!J43-variables_des!J43</f>
        <v>0</v>
      </c>
      <c r="K43" s="26">
        <f>variables_sin_des!K43-variables_des!K43</f>
        <v>0</v>
      </c>
      <c r="L43" s="26">
        <f>variables_sin_des!L43-variables_des!L43</f>
        <v>0</v>
      </c>
      <c r="M43" s="26">
        <f>variables_sin_des!M43-variables_des!M43</f>
        <v>0</v>
      </c>
      <c r="N43" s="26">
        <f>variables_sin_des!N43-variables_des!N43</f>
        <v>0</v>
      </c>
      <c r="O43" s="26">
        <f>variables_sin_des!O43-variables_des!O43</f>
        <v>-1259.6175109044834</v>
      </c>
      <c r="P43" s="26">
        <f>variables_sin_des!P43-variables_des!P43</f>
        <v>3041.3534597091061</v>
      </c>
      <c r="Q43" s="26">
        <f>variables_sin_des!Q43-variables_des!Q43</f>
        <v>0</v>
      </c>
      <c r="R43" s="26">
        <f>variables_sin_des!R43-variables_des!R43</f>
        <v>-3.4106051316484809E-12</v>
      </c>
    </row>
    <row r="44" spans="1:18" x14ac:dyDescent="0.25">
      <c r="A44" s="21">
        <v>38596</v>
      </c>
      <c r="B44" s="26">
        <f>variables_sin_des!B44-variables_des!B44</f>
        <v>3.2741809263825417E-11</v>
      </c>
      <c r="C44" s="26">
        <f>variables_sin_des!C44-variables_des!C44</f>
        <v>66.112522556059957</v>
      </c>
      <c r="D44" s="26">
        <f>variables_sin_des!D44-variables_des!D44</f>
        <v>211.85800080649005</v>
      </c>
      <c r="E44" s="26">
        <f>variables_sin_des!E44-variables_des!E44</f>
        <v>0</v>
      </c>
      <c r="F44" s="26">
        <f>variables_sin_des!F44-variables_des!F44</f>
        <v>0</v>
      </c>
      <c r="G44" s="26">
        <f>variables_sin_des!G44-variables_des!G44</f>
        <v>-11.547896992993969</v>
      </c>
      <c r="H44" s="26">
        <f>variables_sin_des!H44-variables_des!H44</f>
        <v>24.995999739966663</v>
      </c>
      <c r="I44" s="26">
        <f>variables_sin_des!I44-variables_des!I44</f>
        <v>-1.8406404701199079</v>
      </c>
      <c r="J44" s="26">
        <f>variables_sin_des!J44-variables_des!J44</f>
        <v>0</v>
      </c>
      <c r="K44" s="26">
        <f>variables_sin_des!K44-variables_des!K44</f>
        <v>0</v>
      </c>
      <c r="L44" s="26">
        <f>variables_sin_des!L44-variables_des!L44</f>
        <v>0</v>
      </c>
      <c r="M44" s="26">
        <f>variables_sin_des!M44-variables_des!M44</f>
        <v>0</v>
      </c>
      <c r="N44" s="26">
        <f>variables_sin_des!N44-variables_des!N44</f>
        <v>0</v>
      </c>
      <c r="O44" s="26">
        <f>variables_sin_des!O44-variables_des!O44</f>
        <v>-1649.4820572035769</v>
      </c>
      <c r="P44" s="26">
        <f>variables_sin_des!P44-variables_des!P44</f>
        <v>2319.9297931301558</v>
      </c>
      <c r="Q44" s="26">
        <f>variables_sin_des!Q44-variables_des!Q44</f>
        <v>-3.637978807091713E-11</v>
      </c>
      <c r="R44" s="26">
        <f>variables_sin_des!R44-variables_des!R44</f>
        <v>-5.0022208597511053E-12</v>
      </c>
    </row>
    <row r="45" spans="1:18" x14ac:dyDescent="0.25">
      <c r="A45" s="21">
        <v>38687</v>
      </c>
      <c r="B45" s="26">
        <f>variables_sin_des!B45-variables_des!B45</f>
        <v>-4.3655745685100555E-11</v>
      </c>
      <c r="C45" s="26">
        <f>variables_sin_des!C45-variables_des!C45</f>
        <v>55.168176300910091</v>
      </c>
      <c r="D45" s="26">
        <f>variables_sin_des!D45-variables_des!D45</f>
        <v>114.71153242067976</v>
      </c>
      <c r="E45" s="26">
        <f>variables_sin_des!E45-variables_des!E45</f>
        <v>0</v>
      </c>
      <c r="F45" s="26">
        <f>variables_sin_des!F45-variables_des!F45</f>
        <v>0</v>
      </c>
      <c r="G45" s="26">
        <f>variables_sin_des!G45-variables_des!G45</f>
        <v>-72.965519190238979</v>
      </c>
      <c r="H45" s="26">
        <f>variables_sin_des!H45-variables_des!H45</f>
        <v>-24.169300301806402</v>
      </c>
      <c r="I45" s="26">
        <f>variables_sin_des!I45-variables_des!I45</f>
        <v>1.9948874190949795</v>
      </c>
      <c r="J45" s="26">
        <f>variables_sin_des!J45-variables_des!J45</f>
        <v>0</v>
      </c>
      <c r="K45" s="26">
        <f>variables_sin_des!K45-variables_des!K45</f>
        <v>0</v>
      </c>
      <c r="L45" s="26">
        <f>variables_sin_des!L45-variables_des!L45</f>
        <v>0</v>
      </c>
      <c r="M45" s="26">
        <f>variables_sin_des!M45-variables_des!M45</f>
        <v>4.5474735088646412E-13</v>
      </c>
      <c r="N45" s="26">
        <f>variables_sin_des!N45-variables_des!N45</f>
        <v>-4.5474735088646412E-13</v>
      </c>
      <c r="O45" s="26">
        <f>variables_sin_des!O45-variables_des!O45</f>
        <v>505.21555602666922</v>
      </c>
      <c r="P45" s="26">
        <f>variables_sin_des!P45-variables_des!P45</f>
        <v>-2229.3133121423671</v>
      </c>
      <c r="Q45" s="26">
        <f>variables_sin_des!Q45-variables_des!Q45</f>
        <v>4.0017766878008842E-11</v>
      </c>
      <c r="R45" s="26">
        <f>variables_sin_des!R45-variables_des!R45</f>
        <v>0</v>
      </c>
    </row>
    <row r="46" spans="1:18" x14ac:dyDescent="0.25">
      <c r="A46" s="21">
        <v>38777</v>
      </c>
      <c r="B46" s="26">
        <f>variables_sin_des!B46-variables_des!B46</f>
        <v>0</v>
      </c>
      <c r="C46" s="26">
        <f>variables_sin_des!C46-variables_des!C46</f>
        <v>-274.38805350959046</v>
      </c>
      <c r="D46" s="26">
        <f>variables_sin_des!D46-variables_des!D46</f>
        <v>-247.66285239162971</v>
      </c>
      <c r="E46" s="26">
        <f>variables_sin_des!E46-variables_des!E46</f>
        <v>0</v>
      </c>
      <c r="F46" s="26">
        <f>variables_sin_des!F46-variables_des!F46</f>
        <v>0</v>
      </c>
      <c r="G46" s="26">
        <f>variables_sin_des!G46-variables_des!G46</f>
        <v>8.1904169070601256</v>
      </c>
      <c r="H46" s="26">
        <f>variables_sin_des!H46-variables_des!H46</f>
        <v>28.304915809348302</v>
      </c>
      <c r="I46" s="26">
        <f>variables_sin_des!I46-variables_des!I46</f>
        <v>-1.3449789533898127</v>
      </c>
      <c r="J46" s="26">
        <f>variables_sin_des!J46-variables_des!J46</f>
        <v>0</v>
      </c>
      <c r="K46" s="26">
        <f>variables_sin_des!K46-variables_des!K46</f>
        <v>0</v>
      </c>
      <c r="L46" s="26">
        <f>variables_sin_des!L46-variables_des!L46</f>
        <v>0</v>
      </c>
      <c r="M46" s="26">
        <f>variables_sin_des!M46-variables_des!M46</f>
        <v>0</v>
      </c>
      <c r="N46" s="26">
        <f>variables_sin_des!N46-variables_des!N46</f>
        <v>0</v>
      </c>
      <c r="O46" s="26">
        <f>variables_sin_des!O46-variables_des!O46</f>
        <v>1957.5128294679307</v>
      </c>
      <c r="P46" s="26">
        <f>variables_sin_des!P46-variables_des!P46</f>
        <v>-3078.6801779414527</v>
      </c>
      <c r="Q46" s="26">
        <f>variables_sin_des!Q46-variables_des!Q46</f>
        <v>-4.0017766878008842E-11</v>
      </c>
      <c r="R46" s="26">
        <f>variables_sin_des!R46-variables_des!R46</f>
        <v>0</v>
      </c>
    </row>
    <row r="47" spans="1:18" x14ac:dyDescent="0.25">
      <c r="A47" s="21">
        <v>38869</v>
      </c>
      <c r="B47" s="26">
        <f>variables_sin_des!B47-variables_des!B47</f>
        <v>0</v>
      </c>
      <c r="C47" s="26">
        <f>variables_sin_des!C47-variables_des!C47</f>
        <v>16.669458083400059</v>
      </c>
      <c r="D47" s="26">
        <f>variables_sin_des!D47-variables_des!D47</f>
        <v>-102.60629729422999</v>
      </c>
      <c r="E47" s="26">
        <f>variables_sin_des!E47-variables_des!E47</f>
        <v>0</v>
      </c>
      <c r="F47" s="26">
        <f>variables_sin_des!F47-variables_des!F47</f>
        <v>0</v>
      </c>
      <c r="G47" s="26">
        <f>variables_sin_des!G47-variables_des!G47</f>
        <v>110.5521755801301</v>
      </c>
      <c r="H47" s="26">
        <f>variables_sin_des!H47-variables_des!H47</f>
        <v>-12.351014929100359</v>
      </c>
      <c r="I47" s="26">
        <f>variables_sin_des!I47-variables_des!I47</f>
        <v>1.2453283156812347</v>
      </c>
      <c r="J47" s="26">
        <f>variables_sin_des!J47-variables_des!J47</f>
        <v>0</v>
      </c>
      <c r="K47" s="26">
        <f>variables_sin_des!K47-variables_des!K47</f>
        <v>0</v>
      </c>
      <c r="L47" s="26">
        <f>variables_sin_des!L47-variables_des!L47</f>
        <v>0</v>
      </c>
      <c r="M47" s="26">
        <f>variables_sin_des!M47-variables_des!M47</f>
        <v>0</v>
      </c>
      <c r="N47" s="26">
        <f>variables_sin_des!N47-variables_des!N47</f>
        <v>0</v>
      </c>
      <c r="O47" s="26">
        <f>variables_sin_des!O47-variables_des!O47</f>
        <v>-756.64732717606603</v>
      </c>
      <c r="P47" s="26">
        <f>variables_sin_des!P47-variables_des!P47</f>
        <v>2301.0538533546774</v>
      </c>
      <c r="Q47" s="26">
        <f>variables_sin_des!Q47-variables_des!Q47</f>
        <v>0</v>
      </c>
      <c r="R47" s="26">
        <f>variables_sin_des!R47-variables_des!R47</f>
        <v>-4.0927261579781771E-12</v>
      </c>
    </row>
    <row r="48" spans="1:18" x14ac:dyDescent="0.25">
      <c r="A48" s="21">
        <v>38961</v>
      </c>
      <c r="B48" s="26">
        <f>variables_sin_des!B48-variables_des!B48</f>
        <v>0</v>
      </c>
      <c r="C48" s="26">
        <f>variables_sin_des!C48-variables_des!C48</f>
        <v>102.02146277458996</v>
      </c>
      <c r="D48" s="26">
        <f>variables_sin_des!D48-variables_des!D48</f>
        <v>91.339300853990608</v>
      </c>
      <c r="E48" s="26">
        <f>variables_sin_des!E48-variables_des!E48</f>
        <v>0</v>
      </c>
      <c r="F48" s="26">
        <f>variables_sin_des!F48-variables_des!F48</f>
        <v>0</v>
      </c>
      <c r="G48" s="26">
        <f>variables_sin_des!G48-variables_des!G48</f>
        <v>-82.242055918230108</v>
      </c>
      <c r="H48" s="26">
        <f>variables_sin_des!H48-variables_des!H48</f>
        <v>-8.5009141802322574</v>
      </c>
      <c r="I48" s="26">
        <f>variables_sin_des!I48-variables_des!I48</f>
        <v>-1.4272891018482596</v>
      </c>
      <c r="J48" s="26">
        <f>variables_sin_des!J48-variables_des!J48</f>
        <v>0</v>
      </c>
      <c r="K48" s="26">
        <f>variables_sin_des!K48-variables_des!K48</f>
        <v>0</v>
      </c>
      <c r="L48" s="26">
        <f>variables_sin_des!L48-variables_des!L48</f>
        <v>0</v>
      </c>
      <c r="M48" s="26">
        <f>variables_sin_des!M48-variables_des!M48</f>
        <v>4.5474735088646412E-13</v>
      </c>
      <c r="N48" s="26">
        <f>variables_sin_des!N48-variables_des!N48</f>
        <v>-4.5474735088646412E-13</v>
      </c>
      <c r="O48" s="26">
        <f>variables_sin_des!O48-variables_des!O48</f>
        <v>-1281.6905019684928</v>
      </c>
      <c r="P48" s="26">
        <f>variables_sin_des!P48-variables_des!P48</f>
        <v>2792.2137316723069</v>
      </c>
      <c r="Q48" s="26">
        <f>variables_sin_des!Q48-variables_des!Q48</f>
        <v>0</v>
      </c>
      <c r="R48" s="26">
        <f>variables_sin_des!R48-variables_des!R48</f>
        <v>-3.637978807091713E-12</v>
      </c>
    </row>
    <row r="49" spans="1:18" x14ac:dyDescent="0.25">
      <c r="A49" s="21">
        <v>39052</v>
      </c>
      <c r="B49" s="26">
        <f>variables_sin_des!B49-variables_des!B49</f>
        <v>0</v>
      </c>
      <c r="C49" s="26">
        <f>variables_sin_des!C49-variables_des!C49</f>
        <v>178.40643216329045</v>
      </c>
      <c r="D49" s="26">
        <f>variables_sin_des!D49-variables_des!D49</f>
        <v>144.41974975064841</v>
      </c>
      <c r="E49" s="26">
        <f>variables_sin_des!E49-variables_des!E49</f>
        <v>0</v>
      </c>
      <c r="F49" s="26">
        <f>variables_sin_des!F49-variables_des!F49</f>
        <v>0</v>
      </c>
      <c r="G49" s="26">
        <f>variables_sin_des!G49-variables_des!G49</f>
        <v>-46.466885392239874</v>
      </c>
      <c r="H49" s="26">
        <f>variables_sin_des!H49-variables_des!H49</f>
        <v>-7.3799379644504768</v>
      </c>
      <c r="I49" s="26">
        <f>variables_sin_des!I49-variables_des!I49</f>
        <v>2.1132553157345626</v>
      </c>
      <c r="J49" s="26">
        <f>variables_sin_des!J49-variables_des!J49</f>
        <v>0</v>
      </c>
      <c r="K49" s="26">
        <f>variables_sin_des!K49-variables_des!K49</f>
        <v>0</v>
      </c>
      <c r="L49" s="26">
        <f>variables_sin_des!L49-variables_des!L49</f>
        <v>0</v>
      </c>
      <c r="M49" s="26">
        <f>variables_sin_des!M49-variables_des!M49</f>
        <v>0</v>
      </c>
      <c r="N49" s="26">
        <f>variables_sin_des!N49-variables_des!N49</f>
        <v>0</v>
      </c>
      <c r="O49" s="26">
        <f>variables_sin_des!O49-variables_des!O49</f>
        <v>-517.4414759779429</v>
      </c>
      <c r="P49" s="26">
        <f>variables_sin_des!P49-variables_des!P49</f>
        <v>-2092.4151516561096</v>
      </c>
      <c r="Q49" s="26">
        <f>variables_sin_des!Q49-variables_des!Q49</f>
        <v>0</v>
      </c>
      <c r="R49" s="26">
        <f>variables_sin_des!R49-variables_des!R49</f>
        <v>0</v>
      </c>
    </row>
    <row r="50" spans="1:18" x14ac:dyDescent="0.25">
      <c r="A50" s="21">
        <v>39142</v>
      </c>
      <c r="B50" s="26">
        <f>variables_sin_des!B50-variables_des!B50</f>
        <v>0</v>
      </c>
      <c r="C50" s="26">
        <f>variables_sin_des!C50-variables_des!C50</f>
        <v>-513.79450134867966</v>
      </c>
      <c r="D50" s="26">
        <f>variables_sin_des!D50-variables_des!D50</f>
        <v>-317.36520747031864</v>
      </c>
      <c r="E50" s="26">
        <f>variables_sin_des!E50-variables_des!E50</f>
        <v>0</v>
      </c>
      <c r="F50" s="26">
        <f>variables_sin_des!F50-variables_des!F50</f>
        <v>0</v>
      </c>
      <c r="G50" s="26">
        <f>variables_sin_des!G50-variables_des!G50</f>
        <v>32.418140421930048</v>
      </c>
      <c r="H50" s="26">
        <f>variables_sin_des!H50-variables_des!H50</f>
        <v>28.837318852382651</v>
      </c>
      <c r="I50" s="26">
        <f>variables_sin_des!I50-variables_des!I50</f>
        <v>-1.4834992463078436</v>
      </c>
      <c r="J50" s="26">
        <f>variables_sin_des!J50-variables_des!J50</f>
        <v>0</v>
      </c>
      <c r="K50" s="26">
        <f>variables_sin_des!K50-variables_des!K50</f>
        <v>0</v>
      </c>
      <c r="L50" s="26">
        <f>variables_sin_des!L50-variables_des!L50</f>
        <v>0</v>
      </c>
      <c r="M50" s="26">
        <f>variables_sin_des!M50-variables_des!M50</f>
        <v>0</v>
      </c>
      <c r="N50" s="26">
        <f>variables_sin_des!N50-variables_des!N50</f>
        <v>0</v>
      </c>
      <c r="O50" s="26">
        <f>variables_sin_des!O50-variables_des!O50</f>
        <v>1864.1717540582576</v>
      </c>
      <c r="P50" s="26">
        <f>variables_sin_des!P50-variables_des!P50</f>
        <v>-3022.3326682277025</v>
      </c>
      <c r="Q50" s="26">
        <f>variables_sin_des!Q50-variables_des!Q50</f>
        <v>0</v>
      </c>
      <c r="R50" s="26">
        <f>variables_sin_des!R50-variables_des!R50</f>
        <v>0</v>
      </c>
    </row>
    <row r="51" spans="1:18" x14ac:dyDescent="0.25">
      <c r="A51" s="21">
        <v>39234</v>
      </c>
      <c r="B51" s="26">
        <f>variables_sin_des!B51-variables_des!B51</f>
        <v>0</v>
      </c>
      <c r="C51" s="26">
        <f>variables_sin_des!C51-variables_des!C51</f>
        <v>172.38534334717951</v>
      </c>
      <c r="D51" s="26">
        <f>variables_sin_des!D51-variables_des!D51</f>
        <v>-140.89559029454904</v>
      </c>
      <c r="E51" s="26">
        <f>variables_sin_des!E51-variables_des!E51</f>
        <v>0</v>
      </c>
      <c r="F51" s="26">
        <f>variables_sin_des!F51-variables_des!F51</f>
        <v>0</v>
      </c>
      <c r="G51" s="26">
        <f>variables_sin_des!G51-variables_des!G51</f>
        <v>96.732210929929806</v>
      </c>
      <c r="H51" s="26">
        <f>variables_sin_des!H51-variables_des!H51</f>
        <v>-10.18280200783235</v>
      </c>
      <c r="I51" s="26">
        <f>variables_sin_des!I51-variables_des!I51</f>
        <v>1.2437016556755509</v>
      </c>
      <c r="J51" s="26">
        <f>variables_sin_des!J51-variables_des!J51</f>
        <v>0</v>
      </c>
      <c r="K51" s="26">
        <f>variables_sin_des!K51-variables_des!K51</f>
        <v>0</v>
      </c>
      <c r="L51" s="26">
        <f>variables_sin_des!L51-variables_des!L51</f>
        <v>0</v>
      </c>
      <c r="M51" s="26">
        <f>variables_sin_des!M51-variables_des!M51</f>
        <v>0</v>
      </c>
      <c r="N51" s="26">
        <f>variables_sin_des!N51-variables_des!N51</f>
        <v>0</v>
      </c>
      <c r="O51" s="26">
        <f>variables_sin_des!O51-variables_des!O51</f>
        <v>-522.23709975908787</v>
      </c>
      <c r="P51" s="26">
        <f>variables_sin_des!P51-variables_des!P51</f>
        <v>3403.2067773279355</v>
      </c>
      <c r="Q51" s="26">
        <f>variables_sin_des!Q51-variables_des!Q51</f>
        <v>0</v>
      </c>
      <c r="R51" s="26">
        <f>variables_sin_des!R51-variables_des!R51</f>
        <v>0</v>
      </c>
    </row>
    <row r="52" spans="1:18" x14ac:dyDescent="0.25">
      <c r="A52" s="21">
        <v>39326</v>
      </c>
      <c r="B52" s="26">
        <f>variables_sin_des!B52-variables_des!B52</f>
        <v>0</v>
      </c>
      <c r="C52" s="26">
        <f>variables_sin_des!C52-variables_des!C52</f>
        <v>188.4943878303493</v>
      </c>
      <c r="D52" s="26">
        <f>variables_sin_des!D52-variables_des!D52</f>
        <v>128.9615525922909</v>
      </c>
      <c r="E52" s="26">
        <f>variables_sin_des!E52-variables_des!E52</f>
        <v>0</v>
      </c>
      <c r="F52" s="26">
        <f>variables_sin_des!F52-variables_des!F52</f>
        <v>0</v>
      </c>
      <c r="G52" s="26">
        <f>variables_sin_des!G52-variables_des!G52</f>
        <v>-140.41563390634997</v>
      </c>
      <c r="H52" s="26">
        <f>variables_sin_des!H52-variables_des!H52</f>
        <v>-5.4848541557446708</v>
      </c>
      <c r="I52" s="26">
        <f>variables_sin_des!I52-variables_des!I52</f>
        <v>-1.4555990332166004</v>
      </c>
      <c r="J52" s="26">
        <f>variables_sin_des!J52-variables_des!J52</f>
        <v>0</v>
      </c>
      <c r="K52" s="26">
        <f>variables_sin_des!K52-variables_des!K52</f>
        <v>0</v>
      </c>
      <c r="L52" s="26">
        <f>variables_sin_des!L52-variables_des!L52</f>
        <v>0</v>
      </c>
      <c r="M52" s="26">
        <f>variables_sin_des!M52-variables_des!M52</f>
        <v>-4.5474735088646412E-13</v>
      </c>
      <c r="N52" s="26">
        <f>variables_sin_des!N52-variables_des!N52</f>
        <v>0</v>
      </c>
      <c r="O52" s="26">
        <f>variables_sin_des!O52-variables_des!O52</f>
        <v>-713.6850728956415</v>
      </c>
      <c r="P52" s="26">
        <f>variables_sin_des!P52-variables_des!P52</f>
        <v>1261.1174528481665</v>
      </c>
      <c r="Q52" s="26">
        <f>variables_sin_des!Q52-variables_des!Q52</f>
        <v>0</v>
      </c>
      <c r="R52" s="26">
        <f>variables_sin_des!R52-variables_des!R52</f>
        <v>0</v>
      </c>
    </row>
    <row r="53" spans="1:18" x14ac:dyDescent="0.25">
      <c r="A53" s="21">
        <v>39417</v>
      </c>
      <c r="B53" s="26">
        <f>variables_sin_des!B53-variables_des!B53</f>
        <v>0</v>
      </c>
      <c r="C53" s="26">
        <f>variables_sin_des!C53-variables_des!C53</f>
        <v>172.32511802022054</v>
      </c>
      <c r="D53" s="26">
        <f>variables_sin_des!D53-variables_des!D53</f>
        <v>412.19477822370027</v>
      </c>
      <c r="E53" s="26">
        <f>variables_sin_des!E53-variables_des!E53</f>
        <v>0</v>
      </c>
      <c r="F53" s="26">
        <f>variables_sin_des!F53-variables_des!F53</f>
        <v>0</v>
      </c>
      <c r="G53" s="26">
        <f>variables_sin_des!G53-variables_des!G53</f>
        <v>39.374568101359955</v>
      </c>
      <c r="H53" s="26">
        <f>variables_sin_des!H53-variables_des!H53</f>
        <v>-5.8497399381466266</v>
      </c>
      <c r="I53" s="26">
        <f>variables_sin_des!I53-variables_des!I53</f>
        <v>1.7774740167278367</v>
      </c>
      <c r="J53" s="26">
        <f>variables_sin_des!J53-variables_des!J53</f>
        <v>0</v>
      </c>
      <c r="K53" s="26">
        <f>variables_sin_des!K53-variables_des!K53</f>
        <v>0</v>
      </c>
      <c r="L53" s="26">
        <f>variables_sin_des!L53-variables_des!L53</f>
        <v>0</v>
      </c>
      <c r="M53" s="26">
        <f>variables_sin_des!M53-variables_des!M53</f>
        <v>0</v>
      </c>
      <c r="N53" s="26">
        <f>variables_sin_des!N53-variables_des!N53</f>
        <v>4.5474735088646412E-13</v>
      </c>
      <c r="O53" s="26">
        <f>variables_sin_des!O53-variables_des!O53</f>
        <v>-182.93045037195407</v>
      </c>
      <c r="P53" s="26">
        <f>variables_sin_des!P53-variables_des!P53</f>
        <v>-2515.126000993358</v>
      </c>
      <c r="Q53" s="26">
        <f>variables_sin_des!Q53-variables_des!Q53</f>
        <v>0</v>
      </c>
      <c r="R53" s="26">
        <f>variables_sin_des!R53-variables_des!R53</f>
        <v>-3.2741809263825417E-11</v>
      </c>
    </row>
    <row r="54" spans="1:18" x14ac:dyDescent="0.25">
      <c r="A54" s="21">
        <v>39508</v>
      </c>
      <c r="B54" s="26">
        <f>variables_sin_des!B54-variables_des!B54</f>
        <v>0</v>
      </c>
      <c r="C54" s="26">
        <f>variables_sin_des!C54-variables_des!C54</f>
        <v>-659.42946499179925</v>
      </c>
      <c r="D54" s="26">
        <f>variables_sin_des!D54-variables_des!D54</f>
        <v>-786.29956306070017</v>
      </c>
      <c r="E54" s="26">
        <f>variables_sin_des!E54-variables_des!E54</f>
        <v>0</v>
      </c>
      <c r="F54" s="26">
        <f>variables_sin_des!F54-variables_des!F54</f>
        <v>0</v>
      </c>
      <c r="G54" s="26">
        <f>variables_sin_des!G54-variables_des!G54</f>
        <v>-8.3850758531398242</v>
      </c>
      <c r="H54" s="26">
        <f>variables_sin_des!H54-variables_des!H54</f>
        <v>12.644127509366058</v>
      </c>
      <c r="I54" s="26">
        <f>variables_sin_des!I54-variables_des!I54</f>
        <v>-1.0641050488440129</v>
      </c>
      <c r="J54" s="26">
        <f>variables_sin_des!J54-variables_des!J54</f>
        <v>0</v>
      </c>
      <c r="K54" s="26">
        <f>variables_sin_des!K54-variables_des!K54</f>
        <v>0</v>
      </c>
      <c r="L54" s="26">
        <f>variables_sin_des!L54-variables_des!L54</f>
        <v>0</v>
      </c>
      <c r="M54" s="26">
        <f>variables_sin_des!M54-variables_des!M54</f>
        <v>0</v>
      </c>
      <c r="N54" s="26">
        <f>variables_sin_des!N54-variables_des!N54</f>
        <v>0</v>
      </c>
      <c r="O54" s="26">
        <f>variables_sin_des!O54-variables_des!O54</f>
        <v>54.980114997008059</v>
      </c>
      <c r="P54" s="26">
        <f>variables_sin_des!P54-variables_des!P54</f>
        <v>-1397.7822843464792</v>
      </c>
      <c r="Q54" s="26">
        <f>variables_sin_des!Q54-variables_des!Q54</f>
        <v>0</v>
      </c>
      <c r="R54" s="26">
        <f>variables_sin_des!R54-variables_des!R54</f>
        <v>0</v>
      </c>
    </row>
    <row r="55" spans="1:18" x14ac:dyDescent="0.25">
      <c r="A55" s="21">
        <v>39600</v>
      </c>
      <c r="B55" s="26">
        <f>variables_sin_des!B55-variables_des!B55</f>
        <v>0</v>
      </c>
      <c r="C55" s="26">
        <f>variables_sin_des!C55-variables_des!C55</f>
        <v>442.01146323280045</v>
      </c>
      <c r="D55" s="26">
        <f>variables_sin_des!D55-variables_des!D55</f>
        <v>171.53682171289984</v>
      </c>
      <c r="E55" s="26">
        <f>variables_sin_des!E55-variables_des!E55</f>
        <v>0</v>
      </c>
      <c r="F55" s="26">
        <f>variables_sin_des!F55-variables_des!F55</f>
        <v>0</v>
      </c>
      <c r="G55" s="26">
        <f>variables_sin_des!G55-variables_des!G55</f>
        <v>105.76449273551998</v>
      </c>
      <c r="H55" s="26">
        <f>variables_sin_des!H55-variables_des!H55</f>
        <v>-3.8938593631444292</v>
      </c>
      <c r="I55" s="26">
        <f>variables_sin_des!I55-variables_des!I55</f>
        <v>1.3372574341872365</v>
      </c>
      <c r="J55" s="26">
        <f>variables_sin_des!J55-variables_des!J55</f>
        <v>0</v>
      </c>
      <c r="K55" s="26">
        <f>variables_sin_des!K55-variables_des!K55</f>
        <v>0</v>
      </c>
      <c r="L55" s="26">
        <f>variables_sin_des!L55-variables_des!L55</f>
        <v>0</v>
      </c>
      <c r="M55" s="26">
        <f>variables_sin_des!M55-variables_des!M55</f>
        <v>0</v>
      </c>
      <c r="N55" s="26">
        <f>variables_sin_des!N55-variables_des!N55</f>
        <v>0</v>
      </c>
      <c r="O55" s="26">
        <f>variables_sin_des!O55-variables_des!O55</f>
        <v>-517.72738905010192</v>
      </c>
      <c r="P55" s="26">
        <f>variables_sin_des!P55-variables_des!P55</f>
        <v>3212.046689405825</v>
      </c>
      <c r="Q55" s="26">
        <f>variables_sin_des!Q55-variables_des!Q55</f>
        <v>0</v>
      </c>
      <c r="R55" s="26">
        <f>variables_sin_des!R55-variables_des!R55</f>
        <v>0</v>
      </c>
    </row>
    <row r="56" spans="1:18" x14ac:dyDescent="0.25">
      <c r="A56" s="21">
        <v>39692</v>
      </c>
      <c r="B56" s="26">
        <f>variables_sin_des!B56-variables_des!B56</f>
        <v>0</v>
      </c>
      <c r="C56" s="26">
        <f>variables_sin_des!C56-variables_des!C56</f>
        <v>549.38250409959983</v>
      </c>
      <c r="D56" s="26">
        <f>variables_sin_des!D56-variables_des!D56</f>
        <v>457.0118087498995</v>
      </c>
      <c r="E56" s="26">
        <f>variables_sin_des!E56-variables_des!E56</f>
        <v>0</v>
      </c>
      <c r="F56" s="26">
        <f>variables_sin_des!F56-variables_des!F56</f>
        <v>0</v>
      </c>
      <c r="G56" s="26">
        <f>variables_sin_des!G56-variables_des!G56</f>
        <v>-110.87010988065003</v>
      </c>
      <c r="H56" s="26">
        <f>variables_sin_des!H56-variables_des!H56</f>
        <v>-9.9178665129420267</v>
      </c>
      <c r="I56" s="26">
        <f>variables_sin_des!I56-variables_des!I56</f>
        <v>-3.3345566958742552</v>
      </c>
      <c r="J56" s="26">
        <f>variables_sin_des!J56-variables_des!J56</f>
        <v>0</v>
      </c>
      <c r="K56" s="26">
        <f>variables_sin_des!K56-variables_des!K56</f>
        <v>0</v>
      </c>
      <c r="L56" s="26">
        <f>variables_sin_des!L56-variables_des!L56</f>
        <v>0</v>
      </c>
      <c r="M56" s="26">
        <f>variables_sin_des!M56-variables_des!M56</f>
        <v>0</v>
      </c>
      <c r="N56" s="26">
        <f>variables_sin_des!N56-variables_des!N56</f>
        <v>0</v>
      </c>
      <c r="O56" s="26">
        <f>variables_sin_des!O56-variables_des!O56</f>
        <v>-597.11780733207343</v>
      </c>
      <c r="P56" s="26">
        <f>variables_sin_des!P56-variables_des!P56</f>
        <v>847.6070743605369</v>
      </c>
      <c r="Q56" s="26">
        <f>variables_sin_des!Q56-variables_des!Q56</f>
        <v>0</v>
      </c>
      <c r="R56" s="26">
        <f>variables_sin_des!R56-variables_des!R56</f>
        <v>0</v>
      </c>
    </row>
    <row r="57" spans="1:18" x14ac:dyDescent="0.25">
      <c r="A57" s="21">
        <v>39783</v>
      </c>
      <c r="B57" s="26">
        <f>variables_sin_des!B57-variables_des!B57</f>
        <v>0</v>
      </c>
      <c r="C57" s="26">
        <f>variables_sin_des!C57-variables_des!C57</f>
        <v>77.657722306539654</v>
      </c>
      <c r="D57" s="26">
        <f>variables_sin_des!D57-variables_des!D57</f>
        <v>456.57210382069934</v>
      </c>
      <c r="E57" s="26">
        <f>variables_sin_des!E57-variables_des!E57</f>
        <v>0</v>
      </c>
      <c r="F57" s="26">
        <f>variables_sin_des!F57-variables_des!F57</f>
        <v>0</v>
      </c>
      <c r="G57" s="26">
        <f>variables_sin_des!G57-variables_des!G57</f>
        <v>85.737980953020042</v>
      </c>
      <c r="H57" s="26">
        <f>variables_sin_des!H57-variables_des!H57</f>
        <v>7.0837738980350764</v>
      </c>
      <c r="I57" s="26">
        <f>variables_sin_des!I57-variables_des!I57</f>
        <v>1.3817686076970546</v>
      </c>
      <c r="J57" s="26">
        <f>variables_sin_des!J57-variables_des!J57</f>
        <v>0</v>
      </c>
      <c r="K57" s="26">
        <f>variables_sin_des!K57-variables_des!K57</f>
        <v>0</v>
      </c>
      <c r="L57" s="26">
        <f>variables_sin_des!L57-variables_des!L57</f>
        <v>0</v>
      </c>
      <c r="M57" s="26">
        <f>variables_sin_des!M57-variables_des!M57</f>
        <v>0</v>
      </c>
      <c r="N57" s="26">
        <f>variables_sin_des!N57-variables_des!N57</f>
        <v>-4.5474735088646412E-13</v>
      </c>
      <c r="O57" s="26">
        <f>variables_sin_des!O57-variables_des!O57</f>
        <v>2585.5210131697313</v>
      </c>
      <c r="P57" s="26">
        <f>variables_sin_des!P57-variables_des!P57</f>
        <v>-4438.5934016927558</v>
      </c>
      <c r="Q57" s="26">
        <f>variables_sin_des!Q57-variables_des!Q57</f>
        <v>0</v>
      </c>
      <c r="R57" s="26">
        <f>variables_sin_des!R57-variables_des!R57</f>
        <v>0</v>
      </c>
    </row>
    <row r="58" spans="1:18" x14ac:dyDescent="0.25">
      <c r="A58" s="21">
        <v>39873</v>
      </c>
      <c r="B58" s="26">
        <f>variables_sin_des!B58-variables_des!B58</f>
        <v>0</v>
      </c>
      <c r="C58" s="26">
        <f>variables_sin_des!C58-variables_des!C58</f>
        <v>-334.88354152491956</v>
      </c>
      <c r="D58" s="26">
        <f>variables_sin_des!D58-variables_des!D58</f>
        <v>-578.22521387834968</v>
      </c>
      <c r="E58" s="26">
        <f>variables_sin_des!E58-variables_des!E58</f>
        <v>0</v>
      </c>
      <c r="F58" s="26">
        <f>variables_sin_des!F58-variables_des!F58</f>
        <v>0</v>
      </c>
      <c r="G58" s="26">
        <f>variables_sin_des!G58-variables_des!G58</f>
        <v>-110.97795494507</v>
      </c>
      <c r="H58" s="26">
        <f>variables_sin_des!H58-variables_des!H58</f>
        <v>7.0835727405669502</v>
      </c>
      <c r="I58" s="26">
        <f>variables_sin_des!I58-variables_des!I58</f>
        <v>-0.65670574058604814</v>
      </c>
      <c r="J58" s="26">
        <f>variables_sin_des!J58-variables_des!J58</f>
        <v>0</v>
      </c>
      <c r="K58" s="26">
        <f>variables_sin_des!K58-variables_des!K58</f>
        <v>0</v>
      </c>
      <c r="L58" s="26">
        <f>variables_sin_des!L58-variables_des!L58</f>
        <v>0</v>
      </c>
      <c r="M58" s="26">
        <f>variables_sin_des!M58-variables_des!M58</f>
        <v>0</v>
      </c>
      <c r="N58" s="26">
        <f>variables_sin_des!N58-variables_des!N58</f>
        <v>0</v>
      </c>
      <c r="O58" s="26">
        <f>variables_sin_des!O58-variables_des!O58</f>
        <v>-2720.6595287073469</v>
      </c>
      <c r="P58" s="26">
        <f>variables_sin_des!P58-variables_des!P58</f>
        <v>1075.0215128700747</v>
      </c>
      <c r="Q58" s="26">
        <f>variables_sin_des!Q58-variables_des!Q58</f>
        <v>0</v>
      </c>
      <c r="R58" s="26">
        <f>variables_sin_des!R58-variables_des!R58</f>
        <v>0</v>
      </c>
    </row>
    <row r="59" spans="1:18" x14ac:dyDescent="0.25">
      <c r="A59" s="21">
        <v>39965</v>
      </c>
      <c r="B59" s="26">
        <f>variables_sin_des!B59-variables_des!B59</f>
        <v>0</v>
      </c>
      <c r="C59" s="26">
        <f>variables_sin_des!C59-variables_des!C59</f>
        <v>71.744577961810137</v>
      </c>
      <c r="D59" s="26">
        <f>variables_sin_des!D59-variables_des!D59</f>
        <v>-170.87938297931032</v>
      </c>
      <c r="E59" s="26">
        <f>variables_sin_des!E59-variables_des!E59</f>
        <v>0</v>
      </c>
      <c r="F59" s="26">
        <f>variables_sin_des!F59-variables_des!F59</f>
        <v>0</v>
      </c>
      <c r="G59" s="26">
        <f>variables_sin_des!G59-variables_des!G59</f>
        <v>96.116904424269933</v>
      </c>
      <c r="H59" s="26">
        <f>variables_sin_des!H59-variables_des!H59</f>
        <v>-2.9694316285093407</v>
      </c>
      <c r="I59" s="26">
        <f>variables_sin_des!I59-variables_des!I59</f>
        <v>1.4691073759683775</v>
      </c>
      <c r="J59" s="26">
        <f>variables_sin_des!J59-variables_des!J59</f>
        <v>0</v>
      </c>
      <c r="K59" s="26">
        <f>variables_sin_des!K59-variables_des!K59</f>
        <v>0</v>
      </c>
      <c r="L59" s="26">
        <f>variables_sin_des!L59-variables_des!L59</f>
        <v>0</v>
      </c>
      <c r="M59" s="26">
        <f>variables_sin_des!M59-variables_des!M59</f>
        <v>0</v>
      </c>
      <c r="N59" s="26">
        <f>variables_sin_des!N59-variables_des!N59</f>
        <v>0</v>
      </c>
      <c r="O59" s="26">
        <f>variables_sin_des!O59-variables_des!O59</f>
        <v>43.746689428171521</v>
      </c>
      <c r="P59" s="26">
        <f>variables_sin_des!P59-variables_des!P59</f>
        <v>3557.9734899380774</v>
      </c>
      <c r="Q59" s="26">
        <f>variables_sin_des!Q59-variables_des!Q59</f>
        <v>0</v>
      </c>
      <c r="R59" s="26">
        <f>variables_sin_des!R59-variables_des!R59</f>
        <v>0</v>
      </c>
    </row>
    <row r="60" spans="1:18" x14ac:dyDescent="0.25">
      <c r="A60" s="21">
        <v>40057</v>
      </c>
      <c r="B60" s="26">
        <f>variables_sin_des!B60-variables_des!B60</f>
        <v>0</v>
      </c>
      <c r="C60" s="26">
        <f>variables_sin_des!C60-variables_des!C60</f>
        <v>28.183855197999947</v>
      </c>
      <c r="D60" s="26">
        <f>variables_sin_des!D60-variables_des!D60</f>
        <v>385.16070853459132</v>
      </c>
      <c r="E60" s="26">
        <f>variables_sin_des!E60-variables_des!E60</f>
        <v>0</v>
      </c>
      <c r="F60" s="26">
        <f>variables_sin_des!F60-variables_des!F60</f>
        <v>0</v>
      </c>
      <c r="G60" s="26">
        <f>variables_sin_des!G60-variables_des!G60</f>
        <v>-75.602640088160115</v>
      </c>
      <c r="H60" s="26">
        <f>variables_sin_des!H60-variables_des!H60</f>
        <v>-6.4478190961233821</v>
      </c>
      <c r="I60" s="26">
        <f>variables_sin_des!I60-variables_des!I60</f>
        <v>-2.3890118549239929</v>
      </c>
      <c r="J60" s="26">
        <f>variables_sin_des!J60-variables_des!J60</f>
        <v>0</v>
      </c>
      <c r="K60" s="26">
        <f>variables_sin_des!K60-variables_des!K60</f>
        <v>0</v>
      </c>
      <c r="L60" s="26">
        <f>variables_sin_des!L60-variables_des!L60</f>
        <v>0</v>
      </c>
      <c r="M60" s="26">
        <f>variables_sin_des!M60-variables_des!M60</f>
        <v>-4.5474735088646412E-13</v>
      </c>
      <c r="N60" s="26">
        <f>variables_sin_des!N60-variables_des!N60</f>
        <v>0</v>
      </c>
      <c r="O60" s="26">
        <f>variables_sin_des!O60-variables_des!O60</f>
        <v>-565.04504248570811</v>
      </c>
      <c r="P60" s="26">
        <f>variables_sin_des!P60-variables_des!P60</f>
        <v>1041.6938159716628</v>
      </c>
      <c r="Q60" s="26">
        <f>variables_sin_des!Q60-variables_des!Q60</f>
        <v>0</v>
      </c>
      <c r="R60" s="26">
        <f>variables_sin_des!R60-variables_des!R60</f>
        <v>0</v>
      </c>
    </row>
    <row r="61" spans="1:18" x14ac:dyDescent="0.25">
      <c r="A61" s="21">
        <v>40148</v>
      </c>
      <c r="B61" s="26">
        <f>variables_sin_des!B61-variables_des!B61</f>
        <v>0</v>
      </c>
      <c r="C61" s="26">
        <f>variables_sin_des!C61-variables_des!C61</f>
        <v>109.58351009729995</v>
      </c>
      <c r="D61" s="26">
        <f>variables_sin_des!D61-variables_des!D61</f>
        <v>425.37422876789969</v>
      </c>
      <c r="E61" s="26">
        <f>variables_sin_des!E61-variables_des!E61</f>
        <v>0</v>
      </c>
      <c r="F61" s="26">
        <f>variables_sin_des!F61-variables_des!F61</f>
        <v>0</v>
      </c>
      <c r="G61" s="26">
        <f>variables_sin_des!G61-variables_des!G61</f>
        <v>86.760930812430161</v>
      </c>
      <c r="H61" s="26">
        <f>variables_sin_des!H61-variables_des!H61</f>
        <v>-9.1052700879455557</v>
      </c>
      <c r="I61" s="26">
        <f>variables_sin_des!I61-variables_des!I61</f>
        <v>1.9096643153480528</v>
      </c>
      <c r="J61" s="26">
        <f>variables_sin_des!J61-variables_des!J61</f>
        <v>0</v>
      </c>
      <c r="K61" s="26">
        <f>variables_sin_des!K61-variables_des!K61</f>
        <v>0</v>
      </c>
      <c r="L61" s="26">
        <f>variables_sin_des!L61-variables_des!L61</f>
        <v>0</v>
      </c>
      <c r="M61" s="26">
        <f>variables_sin_des!M61-variables_des!M61</f>
        <v>0</v>
      </c>
      <c r="N61" s="26">
        <f>variables_sin_des!N61-variables_des!N61</f>
        <v>0</v>
      </c>
      <c r="O61" s="26">
        <f>variables_sin_des!O61-variables_des!O61</f>
        <v>5274.50702547537</v>
      </c>
      <c r="P61" s="26">
        <f>variables_sin_des!P61-variables_des!P61</f>
        <v>-8911.0104678543994</v>
      </c>
      <c r="Q61" s="26">
        <f>variables_sin_des!Q61-variables_des!Q61</f>
        <v>0</v>
      </c>
      <c r="R61" s="26">
        <f>variables_sin_des!R61-variables_des!R61</f>
        <v>0</v>
      </c>
    </row>
    <row r="62" spans="1:18" x14ac:dyDescent="0.25">
      <c r="A62" s="21">
        <v>40238</v>
      </c>
      <c r="B62" s="26">
        <f>variables_sin_des!B62-variables_des!B62</f>
        <v>0</v>
      </c>
      <c r="C62" s="26">
        <f>variables_sin_des!C62-variables_des!C62</f>
        <v>-517.90211547020044</v>
      </c>
      <c r="D62" s="26">
        <f>variables_sin_des!D62-variables_des!D62</f>
        <v>-638.32286914739962</v>
      </c>
      <c r="E62" s="26">
        <f>variables_sin_des!E62-variables_des!E62</f>
        <v>0</v>
      </c>
      <c r="F62" s="26">
        <f>variables_sin_des!F62-variables_des!F62</f>
        <v>0</v>
      </c>
      <c r="G62" s="26">
        <f>variables_sin_des!G62-variables_des!G62</f>
        <v>-139.06358722897994</v>
      </c>
      <c r="H62" s="26">
        <f>variables_sin_des!H62-variables_des!H62</f>
        <v>16.234367330305474</v>
      </c>
      <c r="I62" s="26">
        <f>variables_sin_des!I62-variables_des!I62</f>
        <v>-1.1458201387494</v>
      </c>
      <c r="J62" s="26">
        <f>variables_sin_des!J62-variables_des!J62</f>
        <v>0</v>
      </c>
      <c r="K62" s="26">
        <f>variables_sin_des!K62-variables_des!K62</f>
        <v>0</v>
      </c>
      <c r="L62" s="26">
        <f>variables_sin_des!L62-variables_des!L62</f>
        <v>0</v>
      </c>
      <c r="M62" s="26">
        <f>variables_sin_des!M62-variables_des!M62</f>
        <v>0</v>
      </c>
      <c r="N62" s="26">
        <f>variables_sin_des!N62-variables_des!N62</f>
        <v>0</v>
      </c>
      <c r="O62" s="26">
        <f>variables_sin_des!O62-variables_des!O62</f>
        <v>-5019.6730515842755</v>
      </c>
      <c r="P62" s="26">
        <f>variables_sin_des!P62-variables_des!P62</f>
        <v>4210.7201837770817</v>
      </c>
      <c r="Q62" s="26">
        <f>variables_sin_des!Q62-variables_des!Q62</f>
        <v>0</v>
      </c>
      <c r="R62" s="26">
        <f>variables_sin_des!R62-variables_des!R62</f>
        <v>-2.7284841053187847E-12</v>
      </c>
    </row>
    <row r="63" spans="1:18" x14ac:dyDescent="0.25">
      <c r="A63" s="21">
        <v>40330</v>
      </c>
      <c r="B63" s="26">
        <f>variables_sin_des!B63-variables_des!B63</f>
        <v>0</v>
      </c>
      <c r="C63" s="26">
        <f>variables_sin_des!C63-variables_des!C63</f>
        <v>314.4547154405991</v>
      </c>
      <c r="D63" s="26">
        <f>variables_sin_des!D63-variables_des!D63</f>
        <v>-208.43015883050066</v>
      </c>
      <c r="E63" s="26">
        <f>variables_sin_des!E63-variables_des!E63</f>
        <v>0</v>
      </c>
      <c r="F63" s="26">
        <f>variables_sin_des!F63-variables_des!F63</f>
        <v>0</v>
      </c>
      <c r="G63" s="26">
        <f>variables_sin_des!G63-variables_des!G63</f>
        <v>124.86437853750022</v>
      </c>
      <c r="H63" s="26">
        <f>variables_sin_des!H63-variables_des!H63</f>
        <v>-0.67173934276860336</v>
      </c>
      <c r="I63" s="26">
        <f>variables_sin_des!I63-variables_des!I63</f>
        <v>1.4601220824796002</v>
      </c>
      <c r="J63" s="26">
        <f>variables_sin_des!J63-variables_des!J63</f>
        <v>-4.4053649617126212E-13</v>
      </c>
      <c r="K63" s="26">
        <f>variables_sin_des!K63-variables_des!K63</f>
        <v>0</v>
      </c>
      <c r="L63" s="26">
        <f>variables_sin_des!L63-variables_des!L63</f>
        <v>0</v>
      </c>
      <c r="M63" s="26">
        <f>variables_sin_des!M63-variables_des!M63</f>
        <v>0</v>
      </c>
      <c r="N63" s="26">
        <f>variables_sin_des!N63-variables_des!N63</f>
        <v>0</v>
      </c>
      <c r="O63" s="26">
        <f>variables_sin_des!O63-variables_des!O63</f>
        <v>1090.3671272052052</v>
      </c>
      <c r="P63" s="26">
        <f>variables_sin_des!P63-variables_des!P63</f>
        <v>4980.9196176198293</v>
      </c>
      <c r="Q63" s="26">
        <f>variables_sin_des!Q63-variables_des!Q63</f>
        <v>0</v>
      </c>
      <c r="R63" s="26">
        <f>variables_sin_des!R63-variables_des!R63</f>
        <v>0</v>
      </c>
    </row>
    <row r="64" spans="1:18" x14ac:dyDescent="0.25">
      <c r="A64" s="21">
        <v>40422</v>
      </c>
      <c r="B64" s="26">
        <f>variables_sin_des!B64-variables_des!B64</f>
        <v>0</v>
      </c>
      <c r="C64" s="26">
        <f>variables_sin_des!C64-variables_des!C64</f>
        <v>-30.343951195300178</v>
      </c>
      <c r="D64" s="26">
        <f>variables_sin_des!D64-variables_des!D64</f>
        <v>499.38322908410009</v>
      </c>
      <c r="E64" s="26">
        <f>variables_sin_des!E64-variables_des!E64</f>
        <v>0</v>
      </c>
      <c r="F64" s="26">
        <f>variables_sin_des!F64-variables_des!F64</f>
        <v>0</v>
      </c>
      <c r="G64" s="26">
        <f>variables_sin_des!G64-variables_des!G64</f>
        <v>-23.462935920629661</v>
      </c>
      <c r="H64" s="26">
        <f>variables_sin_des!H64-variables_des!H64</f>
        <v>-0.19361229293976123</v>
      </c>
      <c r="I64" s="26">
        <f>variables_sin_des!I64-variables_des!I64</f>
        <v>-1.6934714949571372</v>
      </c>
      <c r="J64" s="26">
        <f>variables_sin_des!J64-variables_des!J64</f>
        <v>-3.5527136788005009E-13</v>
      </c>
      <c r="K64" s="26">
        <f>variables_sin_des!K64-variables_des!K64</f>
        <v>0</v>
      </c>
      <c r="L64" s="26">
        <f>variables_sin_des!L64-variables_des!L64</f>
        <v>0</v>
      </c>
      <c r="M64" s="26">
        <f>variables_sin_des!M64-variables_des!M64</f>
        <v>0</v>
      </c>
      <c r="N64" s="26">
        <f>variables_sin_des!N64-variables_des!N64</f>
        <v>0</v>
      </c>
      <c r="O64" s="26">
        <f>variables_sin_des!O64-variables_des!O64</f>
        <v>-1411.8329782870351</v>
      </c>
      <c r="P64" s="26">
        <f>variables_sin_des!P64-variables_des!P64</f>
        <v>1032.0754256871355</v>
      </c>
      <c r="Q64" s="26">
        <f>variables_sin_des!Q64-variables_des!Q64</f>
        <v>3.2741809263825417E-11</v>
      </c>
      <c r="R64" s="26">
        <f>variables_sin_des!R64-variables_des!R64</f>
        <v>-4.3200998334214091E-12</v>
      </c>
    </row>
    <row r="65" spans="1:18" x14ac:dyDescent="0.25">
      <c r="A65" s="21">
        <v>40513</v>
      </c>
      <c r="B65" s="26">
        <f>variables_sin_des!B65-variables_des!B65</f>
        <v>0</v>
      </c>
      <c r="C65" s="26">
        <f>variables_sin_des!C65-variables_des!C65</f>
        <v>-49.171800583799268</v>
      </c>
      <c r="D65" s="26">
        <f>variables_sin_des!D65-variables_des!D65</f>
        <v>522.50419934159981</v>
      </c>
      <c r="E65" s="26">
        <f>variables_sin_des!E65-variables_des!E65</f>
        <v>0</v>
      </c>
      <c r="F65" s="26">
        <f>variables_sin_des!F65-variables_des!F65</f>
        <v>0</v>
      </c>
      <c r="G65" s="26">
        <f>variables_sin_des!G65-variables_des!G65</f>
        <v>77.317494763100058</v>
      </c>
      <c r="H65" s="26">
        <f>variables_sin_des!H65-variables_des!H65</f>
        <v>-9.5747189398345398</v>
      </c>
      <c r="I65" s="26">
        <f>variables_sin_des!I65-variables_des!I65</f>
        <v>1.5439277046255455</v>
      </c>
      <c r="J65" s="26">
        <f>variables_sin_des!J65-variables_des!J65</f>
        <v>1.9895196601282805E-13</v>
      </c>
      <c r="K65" s="26">
        <f>variables_sin_des!K65-variables_des!K65</f>
        <v>1.4210854715202004E-13</v>
      </c>
      <c r="L65" s="26">
        <f>variables_sin_des!L65-variables_des!L65</f>
        <v>0</v>
      </c>
      <c r="M65" s="26">
        <f>variables_sin_des!M65-variables_des!M65</f>
        <v>0</v>
      </c>
      <c r="N65" s="26">
        <f>variables_sin_des!N65-variables_des!N65</f>
        <v>0</v>
      </c>
      <c r="O65" s="26">
        <f>variables_sin_des!O65-variables_des!O65</f>
        <v>7962.7817344428877</v>
      </c>
      <c r="P65" s="26">
        <f>variables_sin_des!P65-variables_des!P65</f>
        <v>-12084.794908870179</v>
      </c>
      <c r="Q65" s="26">
        <f>variables_sin_des!Q65-variables_des!Q65</f>
        <v>0</v>
      </c>
      <c r="R65" s="26">
        <f>variables_sin_des!R65-variables_des!R65</f>
        <v>-4.1836756281554699E-11</v>
      </c>
    </row>
    <row r="66" spans="1:18" x14ac:dyDescent="0.25">
      <c r="A66" s="21">
        <v>40603</v>
      </c>
      <c r="B66" s="26">
        <f>variables_sin_des!B66-variables_des!B66</f>
        <v>0</v>
      </c>
      <c r="C66" s="26">
        <f>variables_sin_des!C66-variables_des!C66</f>
        <v>-54.500176567798917</v>
      </c>
      <c r="D66" s="26">
        <f>variables_sin_des!D66-variables_des!D66</f>
        <v>-869.65953909450036</v>
      </c>
      <c r="E66" s="26">
        <f>variables_sin_des!E66-variables_des!E66</f>
        <v>0</v>
      </c>
      <c r="F66" s="26">
        <f>variables_sin_des!F66-variables_des!F66</f>
        <v>0</v>
      </c>
      <c r="G66" s="26">
        <f>variables_sin_des!G66-variables_des!G66</f>
        <v>-180.74033258647978</v>
      </c>
      <c r="H66" s="26">
        <f>variables_sin_des!H66-variables_des!H66</f>
        <v>2.8976165623561201E-2</v>
      </c>
      <c r="I66" s="26">
        <f>variables_sin_des!I66-variables_des!I66</f>
        <v>-0.85805773741469693</v>
      </c>
      <c r="J66" s="26">
        <f>variables_sin_des!J66-variables_des!J66</f>
        <v>0</v>
      </c>
      <c r="K66" s="26">
        <f>variables_sin_des!K66-variables_des!K66</f>
        <v>-3.694822225952521E-13</v>
      </c>
      <c r="L66" s="26">
        <f>variables_sin_des!L66-variables_des!L66</f>
        <v>-2.1316282072803006E-13</v>
      </c>
      <c r="M66" s="26">
        <f>variables_sin_des!M66-variables_des!M66</f>
        <v>0</v>
      </c>
      <c r="N66" s="26">
        <f>variables_sin_des!N66-variables_des!N66</f>
        <v>-4.5474735088646412E-13</v>
      </c>
      <c r="O66" s="26">
        <f>variables_sin_des!O66-variables_des!O66</f>
        <v>-7041.575302281417</v>
      </c>
      <c r="P66" s="26">
        <f>variables_sin_des!P66-variables_des!P66</f>
        <v>5783.4653857725098</v>
      </c>
      <c r="Q66" s="26">
        <f>variables_sin_des!Q66-variables_des!Q66</f>
        <v>0</v>
      </c>
      <c r="R66" s="26">
        <f>variables_sin_des!R66-variables_des!R66</f>
        <v>3.637978807091713E-12</v>
      </c>
    </row>
    <row r="67" spans="1:18" x14ac:dyDescent="0.25">
      <c r="A67" s="21">
        <v>40695</v>
      </c>
      <c r="B67" s="26">
        <f>variables_sin_des!B67-variables_des!B67</f>
        <v>0</v>
      </c>
      <c r="C67" s="26">
        <f>variables_sin_des!C67-variables_des!C67</f>
        <v>16.067636599200341</v>
      </c>
      <c r="D67" s="26">
        <f>variables_sin_des!D67-variables_des!D67</f>
        <v>-284.85003899570074</v>
      </c>
      <c r="E67" s="26">
        <f>variables_sin_des!E67-variables_des!E67</f>
        <v>0</v>
      </c>
      <c r="F67" s="26">
        <f>variables_sin_des!F67-variables_des!F67</f>
        <v>0</v>
      </c>
      <c r="G67" s="26">
        <f>variables_sin_des!G67-variables_des!G67</f>
        <v>99.956569560119988</v>
      </c>
      <c r="H67" s="26">
        <f>variables_sin_des!H67-variables_des!H67</f>
        <v>10.900828504737689</v>
      </c>
      <c r="I67" s="26">
        <f>variables_sin_des!I67-variables_des!I67</f>
        <v>1.2507941544281778</v>
      </c>
      <c r="J67" s="26">
        <f>variables_sin_des!J67-variables_des!J67</f>
        <v>-1.4210854715202004E-13</v>
      </c>
      <c r="K67" s="26">
        <f>variables_sin_des!K67-variables_des!K67</f>
        <v>-2.9842794901924208E-13</v>
      </c>
      <c r="L67" s="26">
        <f>variables_sin_des!L67-variables_des!L67</f>
        <v>-4.2632564145606011E-13</v>
      </c>
      <c r="M67" s="26">
        <f>variables_sin_des!M67-variables_des!M67</f>
        <v>0</v>
      </c>
      <c r="N67" s="26">
        <f>variables_sin_des!N67-variables_des!N67</f>
        <v>0</v>
      </c>
      <c r="O67" s="26">
        <f>variables_sin_des!O67-variables_des!O67</f>
        <v>360.19618359595552</v>
      </c>
      <c r="P67" s="26">
        <f>variables_sin_des!P67-variables_des!P67</f>
        <v>6421.3284404645965</v>
      </c>
      <c r="Q67" s="26">
        <f>variables_sin_des!Q67-variables_des!Q67</f>
        <v>0</v>
      </c>
      <c r="R67" s="26">
        <f>variables_sin_des!R67-variables_des!R67</f>
        <v>0</v>
      </c>
    </row>
    <row r="68" spans="1:18" x14ac:dyDescent="0.25">
      <c r="A68" s="21">
        <v>40787</v>
      </c>
      <c r="B68" s="26">
        <f>variables_sin_des!B68-variables_des!B68</f>
        <v>0</v>
      </c>
      <c r="C68" s="26">
        <f>variables_sin_des!C68-variables_des!C68</f>
        <v>-241.21002987890097</v>
      </c>
      <c r="D68" s="26">
        <f>variables_sin_des!D68-variables_des!D68</f>
        <v>656.41046404560075</v>
      </c>
      <c r="E68" s="26">
        <f>variables_sin_des!E68-variables_des!E68</f>
        <v>0</v>
      </c>
      <c r="F68" s="26">
        <f>variables_sin_des!F68-variables_des!F68</f>
        <v>0</v>
      </c>
      <c r="G68" s="26">
        <f>variables_sin_des!G68-variables_des!G68</f>
        <v>-16.941484670949649</v>
      </c>
      <c r="H68" s="26">
        <f>variables_sin_des!H68-variables_des!H68</f>
        <v>-0.10389990279334427</v>
      </c>
      <c r="I68" s="26">
        <f>variables_sin_des!I68-variables_des!I68</f>
        <v>-1.6920527516371777</v>
      </c>
      <c r="J68" s="26">
        <f>variables_sin_des!J68-variables_des!J68</f>
        <v>-2.4158453015843406E-13</v>
      </c>
      <c r="K68" s="26">
        <f>variables_sin_des!K68-variables_des!K68</f>
        <v>2.8421709430404007E-13</v>
      </c>
      <c r="L68" s="26">
        <f>variables_sin_des!L68-variables_des!L68</f>
        <v>-1.9895196601282805E-13</v>
      </c>
      <c r="M68" s="26">
        <f>variables_sin_des!M68-variables_des!M68</f>
        <v>0</v>
      </c>
      <c r="N68" s="26">
        <f>variables_sin_des!N68-variables_des!N68</f>
        <v>0</v>
      </c>
      <c r="O68" s="26">
        <f>variables_sin_des!O68-variables_des!O68</f>
        <v>-635.01666322884194</v>
      </c>
      <c r="P68" s="26">
        <f>variables_sin_des!P68-variables_des!P68</f>
        <v>48.366988347407641</v>
      </c>
      <c r="Q68" s="26">
        <f>variables_sin_des!Q68-variables_des!Q68</f>
        <v>0</v>
      </c>
      <c r="R68" s="26">
        <f>variables_sin_des!R68-variables_des!R68</f>
        <v>0</v>
      </c>
    </row>
    <row r="69" spans="1:18" x14ac:dyDescent="0.25">
      <c r="A69" s="21">
        <v>40878</v>
      </c>
      <c r="B69" s="26">
        <f>variables_sin_des!B69-variables_des!B69</f>
        <v>0</v>
      </c>
      <c r="C69" s="26">
        <f>variables_sin_des!C69-variables_des!C69</f>
        <v>99.511644974099909</v>
      </c>
      <c r="D69" s="26">
        <f>variables_sin_des!D69-variables_des!D69</f>
        <v>268.87691688369887</v>
      </c>
      <c r="E69" s="26">
        <f>variables_sin_des!E69-variables_des!E69</f>
        <v>0</v>
      </c>
      <c r="F69" s="26">
        <f>variables_sin_des!F69-variables_des!F69</f>
        <v>0</v>
      </c>
      <c r="G69" s="26">
        <f>variables_sin_des!G69-variables_des!G69</f>
        <v>97.821639483589934</v>
      </c>
      <c r="H69" s="26">
        <f>variables_sin_des!H69-variables_des!H69</f>
        <v>-8.5785287433927522</v>
      </c>
      <c r="I69" s="26">
        <f>variables_sin_des!I69-variables_des!I69</f>
        <v>1.996704528594492</v>
      </c>
      <c r="J69" s="26">
        <f>variables_sin_des!J69-variables_des!J69</f>
        <v>3.979039320256561E-13</v>
      </c>
      <c r="K69" s="26">
        <f>variables_sin_des!K69-variables_des!K69</f>
        <v>0</v>
      </c>
      <c r="L69" s="26">
        <f>variables_sin_des!L69-variables_des!L69</f>
        <v>1.7053025658242404E-13</v>
      </c>
      <c r="M69" s="26">
        <f>variables_sin_des!M69-variables_des!M69</f>
        <v>0</v>
      </c>
      <c r="N69" s="26">
        <f>variables_sin_des!N69-variables_des!N69</f>
        <v>0</v>
      </c>
      <c r="O69" s="26">
        <f>variables_sin_des!O69-variables_des!O69</f>
        <v>14494.274070842501</v>
      </c>
      <c r="P69" s="26">
        <f>variables_sin_des!P69-variables_des!P69</f>
        <v>-12453.526225575139</v>
      </c>
      <c r="Q69" s="26">
        <f>variables_sin_des!Q69-variables_des!Q69</f>
        <v>0</v>
      </c>
      <c r="R69" s="26">
        <f>variables_sin_des!R69-variables_des!R69</f>
        <v>4.7293724492192268E-11</v>
      </c>
    </row>
    <row r="70" spans="1:18" x14ac:dyDescent="0.25">
      <c r="A70" s="21">
        <v>40969</v>
      </c>
      <c r="B70" s="26">
        <f>variables_sin_des!B70-variables_des!B70</f>
        <v>0</v>
      </c>
      <c r="C70" s="26">
        <f>variables_sin_des!C70-variables_des!C70</f>
        <v>-514.39386696220026</v>
      </c>
      <c r="D70" s="26">
        <f>variables_sin_des!D70-variables_des!D70</f>
        <v>-727.43279278089904</v>
      </c>
      <c r="E70" s="26">
        <f>variables_sin_des!E70-variables_des!E70</f>
        <v>0</v>
      </c>
      <c r="F70" s="26">
        <f>variables_sin_des!F70-variables_des!F70</f>
        <v>0</v>
      </c>
      <c r="G70" s="26">
        <f>variables_sin_des!G70-variables_des!G70</f>
        <v>-199.43745914766032</v>
      </c>
      <c r="H70" s="26">
        <f>variables_sin_des!H70-variables_des!H70</f>
        <v>-6.8425266475821473</v>
      </c>
      <c r="I70" s="26">
        <f>variables_sin_des!I70-variables_des!I70</f>
        <v>-1.1637714053163108</v>
      </c>
      <c r="J70" s="26">
        <f>variables_sin_des!J70-variables_des!J70</f>
        <v>2.2737367544323206E-13</v>
      </c>
      <c r="K70" s="26">
        <f>variables_sin_des!K70-variables_des!K70</f>
        <v>4.6895820560166612E-13</v>
      </c>
      <c r="L70" s="26">
        <f>variables_sin_des!L70-variables_des!L70</f>
        <v>-2.2737367544323206E-13</v>
      </c>
      <c r="M70" s="26">
        <f>variables_sin_des!M70-variables_des!M70</f>
        <v>0</v>
      </c>
      <c r="N70" s="26">
        <f>variables_sin_des!N70-variables_des!N70</f>
        <v>0</v>
      </c>
      <c r="O70" s="26">
        <f>variables_sin_des!O70-variables_des!O70</f>
        <v>-8889.0677757534395</v>
      </c>
      <c r="P70" s="26">
        <f>variables_sin_des!P70-variables_des!P70</f>
        <v>5457.8715545768582</v>
      </c>
      <c r="Q70" s="26">
        <f>variables_sin_des!Q70-variables_des!Q70</f>
        <v>0</v>
      </c>
      <c r="R70" s="26">
        <f>variables_sin_des!R70-variables_des!R70</f>
        <v>0</v>
      </c>
    </row>
    <row r="71" spans="1:18" x14ac:dyDescent="0.25">
      <c r="A71" s="21">
        <v>41061</v>
      </c>
      <c r="B71" s="26">
        <f>variables_sin_des!B71-variables_des!B71</f>
        <v>0</v>
      </c>
      <c r="C71" s="26">
        <f>variables_sin_des!C71-variables_des!C71</f>
        <v>282.3150329966993</v>
      </c>
      <c r="D71" s="26">
        <f>variables_sin_des!D71-variables_des!D71</f>
        <v>-321.55941567280024</v>
      </c>
      <c r="E71" s="26">
        <f>variables_sin_des!E71-variables_des!E71</f>
        <v>0</v>
      </c>
      <c r="F71" s="26">
        <f>variables_sin_des!F71-variables_des!F71</f>
        <v>0</v>
      </c>
      <c r="G71" s="26">
        <f>variables_sin_des!G71-variables_des!G71</f>
        <v>109.63557586971001</v>
      </c>
      <c r="H71" s="26">
        <f>variables_sin_des!H71-variables_des!H71</f>
        <v>19.048966242492583</v>
      </c>
      <c r="I71" s="26">
        <f>variables_sin_des!I71-variables_des!I71</f>
        <v>0.93693187657284227</v>
      </c>
      <c r="J71" s="26">
        <f>variables_sin_des!J71-variables_des!J71</f>
        <v>0</v>
      </c>
      <c r="K71" s="26">
        <f>variables_sin_des!K71-variables_des!K71</f>
        <v>0</v>
      </c>
      <c r="L71" s="26">
        <f>variables_sin_des!L71-variables_des!L71</f>
        <v>4.6895820560166612E-13</v>
      </c>
      <c r="M71" s="26">
        <f>variables_sin_des!M71-variables_des!M71</f>
        <v>0</v>
      </c>
      <c r="N71" s="26">
        <f>variables_sin_des!N71-variables_des!N71</f>
        <v>0</v>
      </c>
      <c r="O71" s="26">
        <f>variables_sin_des!O71-variables_des!O71</f>
        <v>-1274.1834406902999</v>
      </c>
      <c r="P71" s="26">
        <f>variables_sin_des!P71-variables_des!P71</f>
        <v>7711.9720881642525</v>
      </c>
      <c r="Q71" s="26">
        <f>variables_sin_des!Q71-variables_des!Q71</f>
        <v>0</v>
      </c>
      <c r="R71" s="26">
        <f>variables_sin_des!R71-variables_des!R71</f>
        <v>0</v>
      </c>
    </row>
    <row r="72" spans="1:18" x14ac:dyDescent="0.25">
      <c r="A72" s="21">
        <v>41153</v>
      </c>
      <c r="B72" s="26">
        <f>variables_sin_des!B72-variables_des!B72</f>
        <v>0</v>
      </c>
      <c r="C72" s="26">
        <f>variables_sin_des!C72-variables_des!C72</f>
        <v>131.90631940339881</v>
      </c>
      <c r="D72" s="26">
        <f>variables_sin_des!D72-variables_des!D72</f>
        <v>334.07476281679919</v>
      </c>
      <c r="E72" s="26">
        <f>variables_sin_des!E72-variables_des!E72</f>
        <v>0</v>
      </c>
      <c r="F72" s="26">
        <f>variables_sin_des!F72-variables_des!F72</f>
        <v>0</v>
      </c>
      <c r="G72" s="26">
        <f>variables_sin_des!G72-variables_des!G72</f>
        <v>33.069530982729702</v>
      </c>
      <c r="H72" s="26">
        <f>variables_sin_des!H72-variables_des!H72</f>
        <v>-9.6829888461579259</v>
      </c>
      <c r="I72" s="26">
        <f>variables_sin_des!I72-variables_des!I72</f>
        <v>-0.9558691616400381</v>
      </c>
      <c r="J72" s="26">
        <f>variables_sin_des!J72-variables_des!J72</f>
        <v>0</v>
      </c>
      <c r="K72" s="26">
        <f>variables_sin_des!K72-variables_des!K72</f>
        <v>-2.8421709430404007E-13</v>
      </c>
      <c r="L72" s="26">
        <f>variables_sin_des!L72-variables_des!L72</f>
        <v>-1.4210854715202004E-13</v>
      </c>
      <c r="M72" s="26">
        <f>variables_sin_des!M72-variables_des!M72</f>
        <v>0</v>
      </c>
      <c r="N72" s="26">
        <f>variables_sin_des!N72-variables_des!N72</f>
        <v>-4.5474735088646412E-13</v>
      </c>
      <c r="O72" s="26">
        <f>variables_sin_des!O72-variables_des!O72</f>
        <v>-1302.6292506803584</v>
      </c>
      <c r="P72" s="26">
        <f>variables_sin_des!P72-variables_des!P72</f>
        <v>-1155.4130554271392</v>
      </c>
      <c r="Q72" s="26">
        <f>variables_sin_des!Q72-variables_des!Q72</f>
        <v>0</v>
      </c>
      <c r="R72" s="26">
        <f>variables_sin_des!R72-variables_des!R72</f>
        <v>-3.865352482534945E-12</v>
      </c>
    </row>
    <row r="73" spans="1:18" x14ac:dyDescent="0.25">
      <c r="A73" s="21">
        <v>41244</v>
      </c>
      <c r="B73" s="26">
        <f>variables_sin_des!B73-variables_des!B73</f>
        <v>0</v>
      </c>
      <c r="C73" s="26">
        <f>variables_sin_des!C73-variables_des!C73</f>
        <v>288.30262834589666</v>
      </c>
      <c r="D73" s="26">
        <f>variables_sin_des!D73-variables_des!D73</f>
        <v>672.76708435560067</v>
      </c>
      <c r="E73" s="26">
        <f>variables_sin_des!E73-variables_des!E73</f>
        <v>0</v>
      </c>
      <c r="F73" s="26">
        <f>variables_sin_des!F73-variables_des!F73</f>
        <v>0</v>
      </c>
      <c r="G73" s="26">
        <f>variables_sin_des!G73-variables_des!G73</f>
        <v>121.27494758167995</v>
      </c>
      <c r="H73" s="26">
        <f>variables_sin_des!H73-variables_des!H73</f>
        <v>2.2581982584505482</v>
      </c>
      <c r="I73" s="26">
        <f>variables_sin_des!I73-variables_des!I73</f>
        <v>1.9790271631352709</v>
      </c>
      <c r="J73" s="26">
        <f>variables_sin_des!J73-variables_des!J73</f>
        <v>0</v>
      </c>
      <c r="K73" s="26">
        <f>variables_sin_des!K73-variables_des!K73</f>
        <v>2.1316282072803006E-13</v>
      </c>
      <c r="L73" s="26">
        <f>variables_sin_des!L73-variables_des!L73</f>
        <v>4.6895820560166612E-13</v>
      </c>
      <c r="M73" s="26">
        <f>variables_sin_des!M73-variables_des!M73</f>
        <v>0</v>
      </c>
      <c r="N73" s="26">
        <f>variables_sin_des!N73-variables_des!N73</f>
        <v>0</v>
      </c>
      <c r="O73" s="26">
        <f>variables_sin_des!O73-variables_des!O73</f>
        <v>14588.529764834799</v>
      </c>
      <c r="P73" s="26">
        <f>variables_sin_des!P73-variables_des!P73</f>
        <v>-12227.694141550946</v>
      </c>
      <c r="Q73" s="26">
        <f>variables_sin_des!Q73-variables_des!Q73</f>
        <v>0</v>
      </c>
      <c r="R73" s="26">
        <f>variables_sin_des!R73-variables_des!R73</f>
        <v>0</v>
      </c>
    </row>
    <row r="74" spans="1:18" x14ac:dyDescent="0.25">
      <c r="A74" s="21">
        <v>41334</v>
      </c>
      <c r="B74" s="26">
        <f>variables_sin_des!B74-variables_des!B74</f>
        <v>0</v>
      </c>
      <c r="C74" s="26">
        <f>variables_sin_des!C74-variables_des!C74</f>
        <v>-1029.258781519502</v>
      </c>
      <c r="D74" s="26">
        <f>variables_sin_des!D74-variables_des!D74</f>
        <v>-1670.4902644011017</v>
      </c>
      <c r="E74" s="26">
        <f>variables_sin_des!E74-variables_des!E74</f>
        <v>0</v>
      </c>
      <c r="F74" s="26">
        <f>variables_sin_des!F74-variables_des!F74</f>
        <v>0</v>
      </c>
      <c r="G74" s="26">
        <f>variables_sin_des!G74-variables_des!G74</f>
        <v>-304.1916569659702</v>
      </c>
      <c r="H74" s="26">
        <f>variables_sin_des!H74-variables_des!H74</f>
        <v>-1.4236145121389825</v>
      </c>
      <c r="I74" s="26">
        <f>variables_sin_des!I74-variables_des!I74</f>
        <v>-1.3902616201592792</v>
      </c>
      <c r="J74" s="26">
        <f>variables_sin_des!J74-variables_des!J74</f>
        <v>-2.8421709430404007E-13</v>
      </c>
      <c r="K74" s="26">
        <f>variables_sin_des!K74-variables_des!K74</f>
        <v>4.6895820560166612E-13</v>
      </c>
      <c r="L74" s="26">
        <f>variables_sin_des!L74-variables_des!L74</f>
        <v>-1.5631940186722204E-13</v>
      </c>
      <c r="M74" s="26">
        <f>variables_sin_des!M74-variables_des!M74</f>
        <v>0</v>
      </c>
      <c r="N74" s="26">
        <f>variables_sin_des!N74-variables_des!N74</f>
        <v>0</v>
      </c>
      <c r="O74" s="26">
        <f>variables_sin_des!O74-variables_des!O74</f>
        <v>-7825.9245681509055</v>
      </c>
      <c r="P74" s="26">
        <f>variables_sin_des!P74-variables_des!P74</f>
        <v>5252.0004962212452</v>
      </c>
      <c r="Q74" s="26">
        <f>variables_sin_des!Q74-variables_des!Q74</f>
        <v>0</v>
      </c>
      <c r="R74" s="26">
        <f>variables_sin_des!R74-variables_des!R74</f>
        <v>0</v>
      </c>
    </row>
    <row r="75" spans="1:18" x14ac:dyDescent="0.25">
      <c r="A75" s="21">
        <v>41426</v>
      </c>
      <c r="B75" s="26">
        <f>variables_sin_des!B75-variables_des!B75</f>
        <v>0</v>
      </c>
      <c r="C75" s="26">
        <f>variables_sin_des!C75-variables_des!C75</f>
        <v>565.99126049589904</v>
      </c>
      <c r="D75" s="26">
        <f>variables_sin_des!D75-variables_des!D75</f>
        <v>226.37914106830067</v>
      </c>
      <c r="E75" s="26">
        <f>variables_sin_des!E75-variables_des!E75</f>
        <v>0</v>
      </c>
      <c r="F75" s="26">
        <f>variables_sin_des!F75-variables_des!F75</f>
        <v>0</v>
      </c>
      <c r="G75" s="26">
        <f>variables_sin_des!G75-variables_des!G75</f>
        <v>67.783091466909809</v>
      </c>
      <c r="H75" s="26">
        <f>variables_sin_des!H75-variables_des!H75</f>
        <v>4.8529035746154108</v>
      </c>
      <c r="I75" s="26">
        <f>variables_sin_des!I75-variables_des!I75</f>
        <v>0.43071641939242511</v>
      </c>
      <c r="J75" s="26">
        <f>variables_sin_des!J75-variables_des!J75</f>
        <v>-1.1368683772161603E-13</v>
      </c>
      <c r="K75" s="26">
        <f>variables_sin_des!K75-variables_des!K75</f>
        <v>0</v>
      </c>
      <c r="L75" s="26">
        <f>variables_sin_des!L75-variables_des!L75</f>
        <v>-2.1316282072803006E-13</v>
      </c>
      <c r="M75" s="26">
        <f>variables_sin_des!M75-variables_des!M75</f>
        <v>0</v>
      </c>
      <c r="N75" s="26">
        <f>variables_sin_des!N75-variables_des!N75</f>
        <v>4.5474735088646412E-13</v>
      </c>
      <c r="O75" s="26">
        <f>variables_sin_des!O75-variables_des!O75</f>
        <v>-1839.7842946225501</v>
      </c>
      <c r="P75" s="26">
        <f>variables_sin_des!P75-variables_des!P75</f>
        <v>8354.0971208880565</v>
      </c>
      <c r="Q75" s="26">
        <f>variables_sin_des!Q75-variables_des!Q75</f>
        <v>0</v>
      </c>
      <c r="R75" s="26">
        <f>variables_sin_des!R75-variables_des!R75</f>
        <v>0</v>
      </c>
    </row>
    <row r="76" spans="1:18" x14ac:dyDescent="0.25">
      <c r="A76" s="21">
        <v>41518</v>
      </c>
      <c r="B76" s="26">
        <f>variables_sin_des!B76-variables_des!B76</f>
        <v>0</v>
      </c>
      <c r="C76" s="26">
        <f>variables_sin_des!C76-variables_des!C76</f>
        <v>190.45582788030151</v>
      </c>
      <c r="D76" s="26">
        <f>variables_sin_des!D76-variables_des!D76</f>
        <v>762.26778169540194</v>
      </c>
      <c r="E76" s="26">
        <f>variables_sin_des!E76-variables_des!E76</f>
        <v>0</v>
      </c>
      <c r="F76" s="26">
        <f>variables_sin_des!F76-variables_des!F76</f>
        <v>0</v>
      </c>
      <c r="G76" s="26">
        <f>variables_sin_des!G76-variables_des!G76</f>
        <v>102.75742995579003</v>
      </c>
      <c r="H76" s="26">
        <f>variables_sin_des!H76-variables_des!H76</f>
        <v>-6.3911162992908999</v>
      </c>
      <c r="I76" s="26">
        <f>variables_sin_des!I76-variables_des!I76</f>
        <v>-1.0979450830299982</v>
      </c>
      <c r="J76" s="26">
        <f>variables_sin_des!J76-variables_des!J76</f>
        <v>4.9737991503207013E-13</v>
      </c>
      <c r="K76" s="26">
        <f>variables_sin_des!K76-variables_des!K76</f>
        <v>0</v>
      </c>
      <c r="L76" s="26">
        <f>variables_sin_des!L76-variables_des!L76</f>
        <v>-1.5631940186722204E-13</v>
      </c>
      <c r="M76" s="26">
        <f>variables_sin_des!M76-variables_des!M76</f>
        <v>0</v>
      </c>
      <c r="N76" s="26">
        <f>variables_sin_des!N76-variables_des!N76</f>
        <v>0</v>
      </c>
      <c r="O76" s="26">
        <f>variables_sin_des!O76-variables_des!O76</f>
        <v>-2219.8375215667838</v>
      </c>
      <c r="P76" s="26">
        <f>variables_sin_des!P76-variables_des!P76</f>
        <v>-1442.985855100726</v>
      </c>
      <c r="Q76" s="26">
        <f>variables_sin_des!Q76-variables_des!Q76</f>
        <v>0</v>
      </c>
      <c r="R76" s="26">
        <f>variables_sin_des!R76-variables_des!R76</f>
        <v>-4.5474735088646412E-12</v>
      </c>
    </row>
    <row r="77" spans="1:18" x14ac:dyDescent="0.25">
      <c r="A77" s="21">
        <v>41609</v>
      </c>
      <c r="B77" s="26">
        <f>variables_sin_des!B77-variables_des!B77</f>
        <v>0</v>
      </c>
      <c r="C77" s="26">
        <f>variables_sin_des!C77-variables_des!C77</f>
        <v>836.64160389169774</v>
      </c>
      <c r="D77" s="26">
        <f>variables_sin_des!D77-variables_des!D77</f>
        <v>714.18519589229982</v>
      </c>
      <c r="E77" s="26">
        <f>variables_sin_des!E77-variables_des!E77</f>
        <v>0</v>
      </c>
      <c r="F77" s="26">
        <f>variables_sin_des!F77-variables_des!F77</f>
        <v>0</v>
      </c>
      <c r="G77" s="26">
        <f>variables_sin_des!G77-variables_des!G77</f>
        <v>209.42589048492027</v>
      </c>
      <c r="H77" s="26">
        <f>variables_sin_des!H77-variables_des!H77</f>
        <v>-3.7573059865371761</v>
      </c>
      <c r="I77" s="26">
        <f>variables_sin_des!I77-variables_des!I77</f>
        <v>1.2786505115023488</v>
      </c>
      <c r="J77" s="26">
        <f>variables_sin_des!J77-variables_des!J77</f>
        <v>-2.1316282072803006E-13</v>
      </c>
      <c r="K77" s="26">
        <f>variables_sin_des!K77-variables_des!K77</f>
        <v>0</v>
      </c>
      <c r="L77" s="26">
        <f>variables_sin_des!L77-variables_des!L77</f>
        <v>-4.6895820560166612E-13</v>
      </c>
      <c r="M77" s="26">
        <f>variables_sin_des!M77-variables_des!M77</f>
        <v>0</v>
      </c>
      <c r="N77" s="26">
        <f>variables_sin_des!N77-variables_des!N77</f>
        <v>4.5474735088646412E-13</v>
      </c>
      <c r="O77" s="26">
        <f>variables_sin_des!O77-variables_des!O77</f>
        <v>12388.112946277659</v>
      </c>
      <c r="P77" s="26">
        <f>variables_sin_des!P77-variables_des!P77</f>
        <v>-10849.617373574982</v>
      </c>
      <c r="Q77" s="26">
        <f>variables_sin_des!Q77-variables_des!Q77</f>
        <v>0</v>
      </c>
      <c r="R77" s="26">
        <f>variables_sin_des!R77-variables_des!R77</f>
        <v>-3.637978807091713E-11</v>
      </c>
    </row>
    <row r="78" spans="1:18" x14ac:dyDescent="0.25">
      <c r="A78" s="21">
        <v>41699</v>
      </c>
      <c r="B78" s="26">
        <f>variables_sin_des!B78-variables_des!B78</f>
        <v>0</v>
      </c>
      <c r="C78" s="26">
        <f>variables_sin_des!C78-variables_des!C78</f>
        <v>-1125.4409698225008</v>
      </c>
      <c r="D78" s="26">
        <f>variables_sin_des!D78-variables_des!D78</f>
        <v>-1142.7776581428989</v>
      </c>
      <c r="E78" s="26">
        <f>variables_sin_des!E78-variables_des!E78</f>
        <v>0</v>
      </c>
      <c r="F78" s="26">
        <f>variables_sin_des!F78-variables_des!F78</f>
        <v>0</v>
      </c>
      <c r="G78" s="26">
        <f>variables_sin_des!G78-variables_des!G78</f>
        <v>-361.4178312833501</v>
      </c>
      <c r="H78" s="26">
        <f>variables_sin_des!H78-variables_des!H78</f>
        <v>12.876732870577158</v>
      </c>
      <c r="I78" s="26">
        <f>variables_sin_des!I78-variables_des!I78</f>
        <v>-0.37796672788557828</v>
      </c>
      <c r="J78" s="26">
        <f>variables_sin_des!J78-variables_des!J78</f>
        <v>4.6895820560166612E-13</v>
      </c>
      <c r="K78" s="26">
        <f>variables_sin_des!K78-variables_des!K78</f>
        <v>0</v>
      </c>
      <c r="L78" s="26">
        <f>variables_sin_des!L78-variables_des!L78</f>
        <v>-3.836930773104541E-13</v>
      </c>
      <c r="M78" s="26">
        <f>variables_sin_des!M78-variables_des!M78</f>
        <v>0</v>
      </c>
      <c r="N78" s="26">
        <f>variables_sin_des!N78-variables_des!N78</f>
        <v>4.5474735088646412E-13</v>
      </c>
      <c r="O78" s="26">
        <f>variables_sin_des!O78-variables_des!O78</f>
        <v>-6574.974415526518</v>
      </c>
      <c r="P78" s="26">
        <f>variables_sin_des!P78-variables_des!P78</f>
        <v>4560.4358603189248</v>
      </c>
      <c r="Q78" s="26">
        <f>variables_sin_des!Q78-variables_des!Q78</f>
        <v>0</v>
      </c>
      <c r="R78" s="26">
        <f>variables_sin_des!R78-variables_des!R78</f>
        <v>0</v>
      </c>
    </row>
    <row r="79" spans="1:18" x14ac:dyDescent="0.25">
      <c r="A79" s="21">
        <v>41791</v>
      </c>
      <c r="B79" s="26">
        <f>variables_sin_des!B79-variables_des!B79</f>
        <v>0</v>
      </c>
      <c r="C79" s="26">
        <f>variables_sin_des!C79-variables_des!C79</f>
        <v>-20.468494478602224</v>
      </c>
      <c r="D79" s="26">
        <f>variables_sin_des!D79-variables_des!D79</f>
        <v>-381.00630496610029</v>
      </c>
      <c r="E79" s="26">
        <f>variables_sin_des!E79-variables_des!E79</f>
        <v>0</v>
      </c>
      <c r="F79" s="26">
        <f>variables_sin_des!F79-variables_des!F79</f>
        <v>0</v>
      </c>
      <c r="G79" s="26">
        <f>variables_sin_des!G79-variables_des!G79</f>
        <v>47.595363057309896</v>
      </c>
      <c r="H79" s="26">
        <f>variables_sin_des!H79-variables_des!H79</f>
        <v>-13.63931646438418</v>
      </c>
      <c r="I79" s="26">
        <f>variables_sin_des!I79-variables_des!I79</f>
        <v>-0.2273097495848333</v>
      </c>
      <c r="J79" s="26">
        <f>variables_sin_des!J79-variables_des!J79</f>
        <v>-2.7000623958883807E-13</v>
      </c>
      <c r="K79" s="26">
        <f>variables_sin_des!K79-variables_des!K79</f>
        <v>0</v>
      </c>
      <c r="L79" s="26">
        <f>variables_sin_des!L79-variables_des!L79</f>
        <v>-2.1316282072803006E-13</v>
      </c>
      <c r="M79" s="26">
        <f>variables_sin_des!M79-variables_des!M79</f>
        <v>0</v>
      </c>
      <c r="N79" s="26">
        <f>variables_sin_des!N79-variables_des!N79</f>
        <v>0</v>
      </c>
      <c r="O79" s="26">
        <f>variables_sin_des!O79-variables_des!O79</f>
        <v>-1482.9984585708444</v>
      </c>
      <c r="P79" s="26">
        <f>variables_sin_des!P79-variables_des!P79</f>
        <v>5965.458635307994</v>
      </c>
      <c r="Q79" s="26">
        <f>variables_sin_des!Q79-variables_des!Q79</f>
        <v>0</v>
      </c>
      <c r="R79" s="26">
        <f>variables_sin_des!R79-variables_des!R79</f>
        <v>-3.4106051316484809E-12</v>
      </c>
    </row>
    <row r="80" spans="1:18" x14ac:dyDescent="0.25">
      <c r="A80" s="21">
        <v>41883</v>
      </c>
      <c r="B80" s="26">
        <f>variables_sin_des!B80-variables_des!B80</f>
        <v>0</v>
      </c>
      <c r="C80" s="26">
        <f>variables_sin_des!C80-variables_des!C80</f>
        <v>902.29679730800126</v>
      </c>
      <c r="D80" s="26">
        <f>variables_sin_des!D80-variables_des!D80</f>
        <v>866.04574184989906</v>
      </c>
      <c r="E80" s="26">
        <f>variables_sin_des!E80-variables_des!E80</f>
        <v>0</v>
      </c>
      <c r="F80" s="26">
        <f>variables_sin_des!F80-variables_des!F80</f>
        <v>0</v>
      </c>
      <c r="G80" s="26">
        <f>variables_sin_des!G80-variables_des!G80</f>
        <v>85.351547427439982</v>
      </c>
      <c r="H80" s="26">
        <f>variables_sin_des!H80-variables_des!H80</f>
        <v>15.412523857116497</v>
      </c>
      <c r="I80" s="26">
        <f>variables_sin_des!I80-variables_des!I80</f>
        <v>-2.050210390892957</v>
      </c>
      <c r="J80" s="26">
        <f>variables_sin_des!J80-variables_des!J80</f>
        <v>3.4106051316484809E-13</v>
      </c>
      <c r="K80" s="26">
        <f>variables_sin_des!K80-variables_des!K80</f>
        <v>0</v>
      </c>
      <c r="L80" s="26">
        <f>variables_sin_des!L80-variables_des!L80</f>
        <v>0</v>
      </c>
      <c r="M80" s="26">
        <f>variables_sin_des!M80-variables_des!M80</f>
        <v>0</v>
      </c>
      <c r="N80" s="26">
        <f>variables_sin_des!N80-variables_des!N80</f>
        <v>0</v>
      </c>
      <c r="O80" s="26">
        <f>variables_sin_des!O80-variables_des!O80</f>
        <v>-316.4037849056549</v>
      </c>
      <c r="P80" s="26">
        <f>variables_sin_des!P80-variables_des!P80</f>
        <v>-111.3008057036559</v>
      </c>
      <c r="Q80" s="26">
        <f>variables_sin_des!Q80-variables_des!Q80</f>
        <v>0</v>
      </c>
      <c r="R80" s="26">
        <f>variables_sin_des!R80-variables_des!R80</f>
        <v>0</v>
      </c>
    </row>
    <row r="81" spans="1:18" x14ac:dyDescent="0.25">
      <c r="A81" s="21">
        <v>41974</v>
      </c>
      <c r="B81" s="26">
        <f>variables_sin_des!B81-variables_des!B81</f>
        <v>3.92901711165905E-10</v>
      </c>
      <c r="C81" s="26">
        <f>variables_sin_des!C81-variables_des!C81</f>
        <v>177.26303868449941</v>
      </c>
      <c r="D81" s="26">
        <f>variables_sin_des!D81-variables_des!D81</f>
        <v>800.05362582449743</v>
      </c>
      <c r="E81" s="26">
        <f>variables_sin_des!E81-variables_des!E81</f>
        <v>0</v>
      </c>
      <c r="F81" s="26">
        <f>variables_sin_des!F81-variables_des!F81</f>
        <v>0</v>
      </c>
      <c r="G81" s="26">
        <f>variables_sin_des!G81-variables_des!G81</f>
        <v>245.21659152146003</v>
      </c>
      <c r="H81" s="26">
        <f>variables_sin_des!H81-variables_des!H81</f>
        <v>-11.005946963985522</v>
      </c>
      <c r="I81" s="26">
        <f>variables_sin_des!I81-variables_des!I81</f>
        <v>2.9357056695802299</v>
      </c>
      <c r="J81" s="26">
        <f>variables_sin_des!J81-variables_des!J81</f>
        <v>0</v>
      </c>
      <c r="K81" s="26">
        <f>variables_sin_des!K81-variables_des!K81</f>
        <v>0</v>
      </c>
      <c r="L81" s="26">
        <f>variables_sin_des!L81-variables_des!L81</f>
        <v>-3.5527136788005009E-13</v>
      </c>
      <c r="M81" s="26">
        <f>variables_sin_des!M81-variables_des!M81</f>
        <v>0</v>
      </c>
      <c r="N81" s="26">
        <f>variables_sin_des!N81-variables_des!N81</f>
        <v>0</v>
      </c>
      <c r="O81" s="26">
        <f>variables_sin_des!O81-variables_des!O81</f>
        <v>6537.3046682772838</v>
      </c>
      <c r="P81" s="26">
        <f>variables_sin_des!P81-variables_des!P81</f>
        <v>-9307.7220197564511</v>
      </c>
      <c r="Q81" s="26">
        <f>variables_sin_des!Q81-variables_des!Q81</f>
        <v>0</v>
      </c>
      <c r="R81" s="26">
        <f>variables_sin_des!R81-variables_des!R81</f>
        <v>0</v>
      </c>
    </row>
    <row r="82" spans="1:18" x14ac:dyDescent="0.25">
      <c r="A82" s="21">
        <v>42064</v>
      </c>
      <c r="B82" s="26">
        <f>variables_sin_des!B82-variables_des!B82</f>
        <v>-2.1827872842550278E-10</v>
      </c>
      <c r="C82" s="26">
        <f>variables_sin_des!C82-variables_des!C82</f>
        <v>-804.12146526429933</v>
      </c>
      <c r="D82" s="26">
        <f>variables_sin_des!D82-variables_des!D82</f>
        <v>-1106.1206826980997</v>
      </c>
      <c r="E82" s="26">
        <f>variables_sin_des!E82-variables_des!E82</f>
        <v>0</v>
      </c>
      <c r="F82" s="26">
        <f>variables_sin_des!F82-variables_des!F82</f>
        <v>0</v>
      </c>
      <c r="G82" s="26">
        <f>variables_sin_des!G82-variables_des!G82</f>
        <v>-381.77852298237008</v>
      </c>
      <c r="H82" s="26">
        <f>variables_sin_des!H82-variables_des!H82</f>
        <v>10.798588530155527</v>
      </c>
      <c r="I82" s="26">
        <f>variables_sin_des!I82-variables_des!I82</f>
        <v>-1.654235409470644</v>
      </c>
      <c r="J82" s="26">
        <f>variables_sin_des!J82-variables_des!J82</f>
        <v>0</v>
      </c>
      <c r="K82" s="26">
        <f>variables_sin_des!K82-variables_des!K82</f>
        <v>0</v>
      </c>
      <c r="L82" s="26">
        <f>variables_sin_des!L82-variables_des!L82</f>
        <v>0</v>
      </c>
      <c r="M82" s="26">
        <f>variables_sin_des!M82-variables_des!M82</f>
        <v>0</v>
      </c>
      <c r="N82" s="26">
        <f>variables_sin_des!N82-variables_des!N82</f>
        <v>4.5474735088646412E-13</v>
      </c>
      <c r="O82" s="26">
        <f>variables_sin_des!O82-variables_des!O82</f>
        <v>-5463.3955187725405</v>
      </c>
      <c r="P82" s="26">
        <f>variables_sin_des!P82-variables_des!P82</f>
        <v>2470.4710775429767</v>
      </c>
      <c r="Q82" s="26">
        <f>variables_sin_des!Q82-variables_des!Q82</f>
        <v>0</v>
      </c>
      <c r="R82" s="26">
        <f>variables_sin_des!R82-variables_des!R82</f>
        <v>0</v>
      </c>
    </row>
    <row r="83" spans="1:18" x14ac:dyDescent="0.25">
      <c r="A83" s="21">
        <v>42156</v>
      </c>
      <c r="B83" s="26">
        <f>variables_sin_des!B83-variables_des!B83</f>
        <v>-3.92901711165905E-10</v>
      </c>
      <c r="C83" s="26">
        <f>variables_sin_des!C83-variables_des!C83</f>
        <v>284.01722096989943</v>
      </c>
      <c r="D83" s="26">
        <f>variables_sin_des!D83-variables_des!D83</f>
        <v>-335.39232421979978</v>
      </c>
      <c r="E83" s="26">
        <f>variables_sin_des!E83-variables_des!E83</f>
        <v>0</v>
      </c>
      <c r="F83" s="26">
        <f>variables_sin_des!F83-variables_des!F83</f>
        <v>0</v>
      </c>
      <c r="G83" s="26">
        <f>variables_sin_des!G83-variables_des!G83</f>
        <v>70.280583592069888</v>
      </c>
      <c r="H83" s="26">
        <f>variables_sin_des!H83-variables_des!H83</f>
        <v>-12.711222037453155</v>
      </c>
      <c r="I83" s="26">
        <f>variables_sin_des!I83-variables_des!I83</f>
        <v>-0.8924015456662886</v>
      </c>
      <c r="J83" s="26">
        <f>variables_sin_des!J83-variables_des!J83</f>
        <v>0</v>
      </c>
      <c r="K83" s="26">
        <f>variables_sin_des!K83-variables_des!K83</f>
        <v>0</v>
      </c>
      <c r="L83" s="26">
        <f>variables_sin_des!L83-variables_des!L83</f>
        <v>-3.979039320256561E-13</v>
      </c>
      <c r="M83" s="26">
        <f>variables_sin_des!M83-variables_des!M83</f>
        <v>0</v>
      </c>
      <c r="N83" s="26">
        <f>variables_sin_des!N83-variables_des!N83</f>
        <v>0</v>
      </c>
      <c r="O83" s="26">
        <f>variables_sin_des!O83-variables_des!O83</f>
        <v>-818.08494702808821</v>
      </c>
      <c r="P83" s="26">
        <f>variables_sin_des!P83-variables_des!P83</f>
        <v>6881.0978965562454</v>
      </c>
      <c r="Q83" s="26">
        <f>variables_sin_des!Q83-variables_des!Q83</f>
        <v>0</v>
      </c>
      <c r="R83" s="26">
        <f>variables_sin_des!R83-variables_des!R83</f>
        <v>0</v>
      </c>
    </row>
    <row r="84" spans="1:18" x14ac:dyDescent="0.25">
      <c r="A84" s="21">
        <v>42248</v>
      </c>
      <c r="B84" s="26">
        <f>variables_sin_des!B84-variables_des!B84</f>
        <v>-4.220055416226387E-10</v>
      </c>
      <c r="C84" s="26">
        <f>variables_sin_des!C84-variables_des!C84</f>
        <v>186.17595628759955</v>
      </c>
      <c r="D84" s="26">
        <f>variables_sin_des!D84-variables_des!D84</f>
        <v>738.49117024520092</v>
      </c>
      <c r="E84" s="26">
        <f>variables_sin_des!E84-variables_des!E84</f>
        <v>0</v>
      </c>
      <c r="F84" s="26">
        <f>variables_sin_des!F84-variables_des!F84</f>
        <v>0</v>
      </c>
      <c r="G84" s="26">
        <f>variables_sin_des!G84-variables_des!G84</f>
        <v>34.038884501280108</v>
      </c>
      <c r="H84" s="26">
        <f>variables_sin_des!H84-variables_des!H84</f>
        <v>10.600671076770965</v>
      </c>
      <c r="I84" s="26">
        <f>variables_sin_des!I84-variables_des!I84</f>
        <v>-0.75276335125518301</v>
      </c>
      <c r="J84" s="26">
        <f>variables_sin_des!J84-variables_des!J84</f>
        <v>0</v>
      </c>
      <c r="K84" s="26">
        <f>variables_sin_des!K84-variables_des!K84</f>
        <v>0</v>
      </c>
      <c r="L84" s="26">
        <f>variables_sin_des!L84-variables_des!L84</f>
        <v>-3.694822225952521E-13</v>
      </c>
      <c r="M84" s="26">
        <f>variables_sin_des!M84-variables_des!M84</f>
        <v>0</v>
      </c>
      <c r="N84" s="26">
        <f>variables_sin_des!N84-variables_des!N84</f>
        <v>0</v>
      </c>
      <c r="O84" s="26">
        <f>variables_sin_des!O84-variables_des!O84</f>
        <v>146.27278737856977</v>
      </c>
      <c r="P84" s="26">
        <f>variables_sin_des!P84-variables_des!P84</f>
        <v>790.7451261469696</v>
      </c>
      <c r="Q84" s="26">
        <f>variables_sin_des!Q84-variables_des!Q84</f>
        <v>0</v>
      </c>
      <c r="R84" s="26">
        <f>variables_sin_des!R84-variables_des!R84</f>
        <v>0</v>
      </c>
    </row>
    <row r="85" spans="1:18" x14ac:dyDescent="0.25">
      <c r="A85" s="21">
        <v>42339</v>
      </c>
      <c r="B85" s="26">
        <f>variables_sin_des!B85-variables_des!B85</f>
        <v>3.92901711165905E-10</v>
      </c>
      <c r="C85" s="26">
        <f>variables_sin_des!C85-variables_des!C85</f>
        <v>193.70844496900099</v>
      </c>
      <c r="D85" s="26">
        <f>variables_sin_des!D85-variables_des!D85</f>
        <v>629.63035402339847</v>
      </c>
      <c r="E85" s="26">
        <f>variables_sin_des!E85-variables_des!E85</f>
        <v>0</v>
      </c>
      <c r="F85" s="26">
        <f>variables_sin_des!F85-variables_des!F85</f>
        <v>0</v>
      </c>
      <c r="G85" s="26">
        <f>variables_sin_des!G85-variables_des!G85</f>
        <v>256.58337025589901</v>
      </c>
      <c r="H85" s="26">
        <f>variables_sin_des!H85-variables_des!H85</f>
        <v>-7.7524574070401542</v>
      </c>
      <c r="I85" s="26">
        <f>variables_sin_des!I85-variables_des!I85</f>
        <v>4.0540632314997822</v>
      </c>
      <c r="J85" s="26">
        <f>variables_sin_des!J85-variables_des!J85</f>
        <v>0</v>
      </c>
      <c r="K85" s="26">
        <f>variables_sin_des!K85-variables_des!K85</f>
        <v>0</v>
      </c>
      <c r="L85" s="26">
        <f>variables_sin_des!L85-variables_des!L85</f>
        <v>0</v>
      </c>
      <c r="M85" s="26">
        <f>variables_sin_des!M85-variables_des!M85</f>
        <v>-4.5474735088646412E-13</v>
      </c>
      <c r="N85" s="26">
        <f>variables_sin_des!N85-variables_des!N85</f>
        <v>0</v>
      </c>
      <c r="O85" s="26">
        <f>variables_sin_des!O85-variables_des!O85</f>
        <v>3959.7147998411019</v>
      </c>
      <c r="P85" s="26">
        <f>variables_sin_des!P85-variables_des!P85</f>
        <v>-8825.967539413763</v>
      </c>
      <c r="Q85" s="26">
        <f>variables_sin_des!Q85-variables_des!Q85</f>
        <v>0</v>
      </c>
      <c r="R85" s="26">
        <f>variables_sin_des!R85-variables_des!R85</f>
        <v>0</v>
      </c>
    </row>
    <row r="86" spans="1:18" x14ac:dyDescent="0.25">
      <c r="A86" s="21">
        <v>42430</v>
      </c>
      <c r="B86" s="26">
        <f>variables_sin_des!B86-variables_des!B86</f>
        <v>0</v>
      </c>
      <c r="C86" s="26">
        <f>variables_sin_des!C86-variables_des!C86</f>
        <v>-691.84416660062925</v>
      </c>
      <c r="D86" s="26">
        <f>variables_sin_des!D86-variables_des!D86</f>
        <v>-1071.1049433550997</v>
      </c>
      <c r="E86" s="26">
        <f>variables_sin_des!E86-variables_des!E86</f>
        <v>0</v>
      </c>
      <c r="F86" s="26">
        <f>variables_sin_des!F86-variables_des!F86</f>
        <v>0</v>
      </c>
      <c r="G86" s="26">
        <f>variables_sin_des!G86-variables_des!G86</f>
        <v>-340.4992286173399</v>
      </c>
      <c r="H86" s="26">
        <f>variables_sin_des!H86-variables_des!H86</f>
        <v>11.247338693513612</v>
      </c>
      <c r="I86" s="26">
        <f>variables_sin_des!I86-variables_des!I86</f>
        <v>-2.1068793334793128</v>
      </c>
      <c r="J86" s="26">
        <f>variables_sin_des!J86-variables_des!J86</f>
        <v>0</v>
      </c>
      <c r="K86" s="26">
        <f>variables_sin_des!K86-variables_des!K86</f>
        <v>0</v>
      </c>
      <c r="L86" s="26">
        <f>variables_sin_des!L86-variables_des!L86</f>
        <v>0</v>
      </c>
      <c r="M86" s="26">
        <f>variables_sin_des!M86-variables_des!M86</f>
        <v>0</v>
      </c>
      <c r="N86" s="26">
        <f>variables_sin_des!N86-variables_des!N86</f>
        <v>4.5474735088646412E-13</v>
      </c>
      <c r="O86" s="26">
        <f>variables_sin_des!O86-variables_des!O86</f>
        <v>-3664.6812091037646</v>
      </c>
      <c r="P86" s="26">
        <f>variables_sin_des!P86-variables_des!P86</f>
        <v>719.06268014090983</v>
      </c>
      <c r="Q86" s="26">
        <f>variables_sin_des!Q86-variables_des!Q86</f>
        <v>0</v>
      </c>
      <c r="R86" s="26">
        <f>variables_sin_des!R86-variables_des!R86</f>
        <v>0</v>
      </c>
    </row>
    <row r="87" spans="1:18" x14ac:dyDescent="0.25">
      <c r="A87" s="21">
        <v>42522</v>
      </c>
      <c r="B87" s="26">
        <f>variables_sin_des!B87-variables_des!B87</f>
        <v>-2.0372681319713593E-10</v>
      </c>
      <c r="C87" s="26">
        <f>variables_sin_des!C87-variables_des!C87</f>
        <v>339.99486712100042</v>
      </c>
      <c r="D87" s="26">
        <f>variables_sin_des!D87-variables_des!D87</f>
        <v>145.7204794872996</v>
      </c>
      <c r="E87" s="26">
        <f>variables_sin_des!E87-variables_des!E87</f>
        <v>0</v>
      </c>
      <c r="F87" s="26">
        <f>variables_sin_des!F87-variables_des!F87</f>
        <v>0</v>
      </c>
      <c r="G87" s="26">
        <f>variables_sin_des!G87-variables_des!G87</f>
        <v>80.554545307109947</v>
      </c>
      <c r="H87" s="26">
        <f>variables_sin_des!H87-variables_des!H87</f>
        <v>-13.652335498569059</v>
      </c>
      <c r="I87" s="26">
        <f>variables_sin_des!I87-variables_des!I87</f>
        <v>-1.3139698190251607</v>
      </c>
      <c r="J87" s="26">
        <f>variables_sin_des!J87-variables_des!J87</f>
        <v>0</v>
      </c>
      <c r="K87" s="26">
        <f>variables_sin_des!K87-variables_des!K87</f>
        <v>0</v>
      </c>
      <c r="L87" s="26">
        <f>variables_sin_des!L87-variables_des!L87</f>
        <v>0</v>
      </c>
      <c r="M87" s="26">
        <f>variables_sin_des!M87-variables_des!M87</f>
        <v>0</v>
      </c>
      <c r="N87" s="26">
        <f>variables_sin_des!N87-variables_des!N87</f>
        <v>4.5474735088646412E-13</v>
      </c>
      <c r="O87" s="26">
        <f>variables_sin_des!O87-variables_des!O87</f>
        <v>176.50052052558749</v>
      </c>
      <c r="P87" s="26">
        <f>variables_sin_des!P87-variables_des!P87</f>
        <v>5757.6401404005246</v>
      </c>
      <c r="Q87" s="26">
        <f>variables_sin_des!Q87-variables_des!Q87</f>
        <v>0</v>
      </c>
      <c r="R87" s="26">
        <f>variables_sin_des!R87-variables_des!R87</f>
        <v>0</v>
      </c>
    </row>
    <row r="88" spans="1:18" x14ac:dyDescent="0.25">
      <c r="A88" s="21">
        <v>42614</v>
      </c>
      <c r="B88" s="26">
        <f>variables_sin_des!B88-variables_des!B88</f>
        <v>0</v>
      </c>
      <c r="C88" s="26">
        <f>variables_sin_des!C88-variables_des!C88</f>
        <v>26.442712998999923</v>
      </c>
      <c r="D88" s="26">
        <f>variables_sin_des!D88-variables_des!D88</f>
        <v>635.77771511850005</v>
      </c>
      <c r="E88" s="26">
        <f>variables_sin_des!E88-variables_des!E88</f>
        <v>0</v>
      </c>
      <c r="F88" s="26">
        <f>variables_sin_des!F88-variables_des!F88</f>
        <v>0</v>
      </c>
      <c r="G88" s="26">
        <f>variables_sin_des!G88-variables_des!G88</f>
        <v>-23.325160830009963</v>
      </c>
      <c r="H88" s="26">
        <f>variables_sin_des!H88-variables_des!H88</f>
        <v>15.484003343745471</v>
      </c>
      <c r="I88" s="26">
        <f>variables_sin_des!I88-variables_des!I88</f>
        <v>-0.14316000520099692</v>
      </c>
      <c r="J88" s="26">
        <f>variables_sin_des!J88-variables_des!J88</f>
        <v>0</v>
      </c>
      <c r="K88" s="26">
        <f>variables_sin_des!K88-variables_des!K88</f>
        <v>0</v>
      </c>
      <c r="L88" s="26">
        <f>variables_sin_des!L88-variables_des!L88</f>
        <v>0</v>
      </c>
      <c r="M88" s="26">
        <f>variables_sin_des!M88-variables_des!M88</f>
        <v>3.1263880373444408E-13</v>
      </c>
      <c r="N88" s="26">
        <f>variables_sin_des!N88-variables_des!N88</f>
        <v>0</v>
      </c>
      <c r="O88" s="26">
        <f>variables_sin_des!O88-variables_des!O88</f>
        <v>677.28623815339961</v>
      </c>
      <c r="P88" s="26">
        <f>variables_sin_des!P88-variables_des!P88</f>
        <v>1310.1738892984249</v>
      </c>
      <c r="Q88" s="26">
        <f>variables_sin_des!Q88-variables_des!Q88</f>
        <v>0</v>
      </c>
      <c r="R88" s="26">
        <f>variables_sin_des!R88-variables_des!R88</f>
        <v>0</v>
      </c>
    </row>
    <row r="89" spans="1:18" x14ac:dyDescent="0.25">
      <c r="A89" s="21">
        <v>42705</v>
      </c>
      <c r="B89" s="26">
        <f>variables_sin_des!B89-variables_des!B89</f>
        <v>3.637978807091713E-10</v>
      </c>
      <c r="C89" s="26">
        <f>variables_sin_des!C89-variables_des!C89</f>
        <v>202.66087847950075</v>
      </c>
      <c r="D89" s="26">
        <f>variables_sin_des!D89-variables_des!D89</f>
        <v>270.23432017860068</v>
      </c>
      <c r="E89" s="26">
        <f>variables_sin_des!E89-variables_des!E89</f>
        <v>0</v>
      </c>
      <c r="F89" s="26">
        <f>variables_sin_des!F89-variables_des!F89</f>
        <v>0</v>
      </c>
      <c r="G89" s="26">
        <f>variables_sin_des!G89-variables_des!G89</f>
        <v>265.22662719933987</v>
      </c>
      <c r="H89" s="26">
        <f>variables_sin_des!H89-variables_des!H89</f>
        <v>-17.454242467631232</v>
      </c>
      <c r="I89" s="26">
        <f>variables_sin_des!I89-variables_des!I89</f>
        <v>4.242415953452749</v>
      </c>
      <c r="J89" s="26">
        <f>variables_sin_des!J89-variables_des!J89</f>
        <v>0</v>
      </c>
      <c r="K89" s="26">
        <f>variables_sin_des!K89-variables_des!K89</f>
        <v>0</v>
      </c>
      <c r="L89" s="26">
        <f>variables_sin_des!L89-variables_des!L89</f>
        <v>0</v>
      </c>
      <c r="M89" s="26">
        <f>variables_sin_des!M89-variables_des!M89</f>
        <v>0</v>
      </c>
      <c r="N89" s="26">
        <f>variables_sin_des!N89-variables_des!N89</f>
        <v>-4.5474735088646412E-13</v>
      </c>
      <c r="O89" s="26">
        <f>variables_sin_des!O89-variables_des!O89</f>
        <v>-421.48678384508094</v>
      </c>
      <c r="P89" s="26">
        <f>variables_sin_des!P89-variables_des!P89</f>
        <v>-6961.9321881709602</v>
      </c>
      <c r="Q89" s="26">
        <f>variables_sin_des!Q89-variables_des!Q89</f>
        <v>0</v>
      </c>
      <c r="R89" s="26">
        <f>variables_sin_des!R89-variables_des!R89</f>
        <v>4.3655745685100555E-11</v>
      </c>
    </row>
    <row r="90" spans="1:18" x14ac:dyDescent="0.25">
      <c r="A90" s="21">
        <v>42795</v>
      </c>
      <c r="B90" s="26">
        <f>variables_sin_des!B90-variables_des!B90</f>
        <v>-4.8021320253610611E-10</v>
      </c>
      <c r="C90" s="26">
        <f>variables_sin_des!C90-variables_des!C90</f>
        <v>-418.16550240340075</v>
      </c>
      <c r="D90" s="26">
        <f>variables_sin_des!D90-variables_des!D90</f>
        <v>-617.26053447999948</v>
      </c>
      <c r="E90" s="26">
        <f>variables_sin_des!E90-variables_des!E90</f>
        <v>0</v>
      </c>
      <c r="F90" s="26">
        <f>variables_sin_des!F90-variables_des!F90</f>
        <v>0</v>
      </c>
      <c r="G90" s="26">
        <f>variables_sin_des!G90-variables_des!G90</f>
        <v>-286.39513283263</v>
      </c>
      <c r="H90" s="26">
        <f>variables_sin_des!H90-variables_des!H90</f>
        <v>21.344050428163641</v>
      </c>
      <c r="I90" s="26">
        <f>variables_sin_des!I90-variables_des!I90</f>
        <v>-2.685427975249624</v>
      </c>
      <c r="J90" s="26">
        <f>variables_sin_des!J90-variables_des!J90</f>
        <v>0</v>
      </c>
      <c r="K90" s="26">
        <f>variables_sin_des!K90-variables_des!K90</f>
        <v>0</v>
      </c>
      <c r="L90" s="26">
        <f>variables_sin_des!L90-variables_des!L90</f>
        <v>0</v>
      </c>
      <c r="M90" s="26">
        <f>variables_sin_des!M90-variables_des!M90</f>
        <v>0</v>
      </c>
      <c r="N90" s="26">
        <f>variables_sin_des!N90-variables_des!N90</f>
        <v>0</v>
      </c>
      <c r="O90" s="26">
        <f>variables_sin_des!O90-variables_des!O90</f>
        <v>-2507.0601656936924</v>
      </c>
      <c r="P90" s="26">
        <f>variables_sin_des!P90-variables_des!P90</f>
        <v>816.1825929356437</v>
      </c>
      <c r="Q90" s="26">
        <f>variables_sin_des!Q90-variables_des!Q90</f>
        <v>0</v>
      </c>
      <c r="R90" s="26">
        <f>variables_sin_des!R90-variables_des!R90</f>
        <v>4.0927261579781771E-12</v>
      </c>
    </row>
    <row r="91" spans="1:18" x14ac:dyDescent="0.25">
      <c r="A91" s="21">
        <v>42887</v>
      </c>
      <c r="B91" s="26">
        <f>variables_sin_des!B91-variables_des!B91</f>
        <v>-3.2014213502407074E-10</v>
      </c>
      <c r="C91" s="26">
        <f>variables_sin_des!C91-variables_des!C91</f>
        <v>0.6955426415988768</v>
      </c>
      <c r="D91" s="26">
        <f>variables_sin_des!D91-variables_des!D91</f>
        <v>-284.27588874690082</v>
      </c>
      <c r="E91" s="26">
        <f>variables_sin_des!E91-variables_des!E91</f>
        <v>0</v>
      </c>
      <c r="F91" s="26">
        <f>variables_sin_des!F91-variables_des!F91</f>
        <v>0</v>
      </c>
      <c r="G91" s="26">
        <f>variables_sin_des!G91-variables_des!G91</f>
        <v>19.466812867799945</v>
      </c>
      <c r="H91" s="26">
        <f>variables_sin_des!H91-variables_des!H91</f>
        <v>-9.017710742842354</v>
      </c>
      <c r="I91" s="26">
        <f>variables_sin_des!I91-variables_des!I91</f>
        <v>-1.6162173564072475</v>
      </c>
      <c r="J91" s="26">
        <f>variables_sin_des!J91-variables_des!J91</f>
        <v>0</v>
      </c>
      <c r="K91" s="26">
        <f>variables_sin_des!K91-variables_des!K91</f>
        <v>0</v>
      </c>
      <c r="L91" s="26">
        <f>variables_sin_des!L91-variables_des!L91</f>
        <v>0</v>
      </c>
      <c r="M91" s="26">
        <f>variables_sin_des!M91-variables_des!M91</f>
        <v>0</v>
      </c>
      <c r="N91" s="26">
        <f>variables_sin_des!N91-variables_des!N91</f>
        <v>0</v>
      </c>
      <c r="O91" s="26">
        <f>variables_sin_des!O91-variables_des!O91</f>
        <v>474.99869134185428</v>
      </c>
      <c r="P91" s="26">
        <f>variables_sin_des!P91-variables_des!P91</f>
        <v>5230.2012862337988</v>
      </c>
      <c r="Q91" s="26">
        <f>variables_sin_des!Q91-variables_des!Q91</f>
        <v>0</v>
      </c>
      <c r="R91" s="26">
        <f>variables_sin_des!R91-variables_des!R91</f>
        <v>0</v>
      </c>
    </row>
    <row r="92" spans="1:18" x14ac:dyDescent="0.25">
      <c r="A92" s="21">
        <v>42979</v>
      </c>
      <c r="B92" s="26">
        <f>variables_sin_des!B92-variables_des!B92</f>
        <v>-4.6566128730773926E-10</v>
      </c>
      <c r="C92" s="26">
        <f>variables_sin_des!C92-variables_des!C92</f>
        <v>31.303503143899434</v>
      </c>
      <c r="D92" s="26">
        <f>variables_sin_des!D92-variables_des!D92</f>
        <v>339.1036576136994</v>
      </c>
      <c r="E92" s="26">
        <f>variables_sin_des!E92-variables_des!E92</f>
        <v>0</v>
      </c>
      <c r="F92" s="26">
        <f>variables_sin_des!F92-variables_des!F92</f>
        <v>0</v>
      </c>
      <c r="G92" s="26">
        <f>variables_sin_des!G92-variables_des!G92</f>
        <v>-90.0693239996599</v>
      </c>
      <c r="H92" s="26">
        <f>variables_sin_des!H92-variables_des!H92</f>
        <v>5.5822208708001568</v>
      </c>
      <c r="I92" s="26">
        <f>variables_sin_des!I92-variables_des!I92</f>
        <v>0.60981707090060411</v>
      </c>
      <c r="J92" s="26">
        <f>variables_sin_des!J92-variables_des!J92</f>
        <v>0</v>
      </c>
      <c r="K92" s="26">
        <f>variables_sin_des!K92-variables_des!K92</f>
        <v>0</v>
      </c>
      <c r="L92" s="26">
        <f>variables_sin_des!L92-variables_des!L92</f>
        <v>0</v>
      </c>
      <c r="M92" s="26">
        <f>variables_sin_des!M92-variables_des!M92</f>
        <v>0</v>
      </c>
      <c r="N92" s="26">
        <f>variables_sin_des!N92-variables_des!N92</f>
        <v>0</v>
      </c>
      <c r="O92" s="26">
        <f>variables_sin_des!O92-variables_des!O92</f>
        <v>2504.8584156731959</v>
      </c>
      <c r="P92" s="26">
        <f>variables_sin_des!P92-variables_des!P92</f>
        <v>1087.5601907840819</v>
      </c>
      <c r="Q92" s="26">
        <f>variables_sin_des!Q92-variables_des!Q92</f>
        <v>0</v>
      </c>
      <c r="R92" s="26">
        <f>variables_sin_des!R92-variables_des!R92</f>
        <v>0</v>
      </c>
    </row>
    <row r="93" spans="1:18" x14ac:dyDescent="0.25">
      <c r="A93" s="21">
        <v>43070</v>
      </c>
      <c r="B93" s="26">
        <f>variables_sin_des!B93-variables_des!B93</f>
        <v>2.3283064365386963E-10</v>
      </c>
      <c r="C93" s="26">
        <f>variables_sin_des!C93-variables_des!C93</f>
        <v>378.8424864985991</v>
      </c>
      <c r="D93" s="26">
        <f>variables_sin_des!D93-variables_des!D93</f>
        <v>270.10822967490094</v>
      </c>
      <c r="E93" s="26">
        <f>variables_sin_des!E93-variables_des!E93</f>
        <v>0</v>
      </c>
      <c r="F93" s="26">
        <f>variables_sin_des!F93-variables_des!F93</f>
        <v>0</v>
      </c>
      <c r="G93" s="26">
        <f>variables_sin_des!G93-variables_des!G93</f>
        <v>309.24698154327007</v>
      </c>
      <c r="H93" s="26">
        <f>variables_sin_des!H93-variables_des!H93</f>
        <v>-14.282019370020151</v>
      </c>
      <c r="I93" s="26">
        <f>variables_sin_des!I93-variables_des!I93</f>
        <v>4.4405149262452568</v>
      </c>
      <c r="J93" s="26">
        <f>variables_sin_des!J93-variables_des!J93</f>
        <v>0</v>
      </c>
      <c r="K93" s="26">
        <f>variables_sin_des!K93-variables_des!K93</f>
        <v>0</v>
      </c>
      <c r="L93" s="26">
        <f>variables_sin_des!L93-variables_des!L93</f>
        <v>0</v>
      </c>
      <c r="M93" s="26">
        <f>variables_sin_des!M93-variables_des!M93</f>
        <v>0</v>
      </c>
      <c r="N93" s="26">
        <f>variables_sin_des!N93-variables_des!N93</f>
        <v>0</v>
      </c>
      <c r="O93" s="26">
        <f>variables_sin_des!O93-variables_des!O93</f>
        <v>-354.27974401746906</v>
      </c>
      <c r="P93" s="26">
        <f>variables_sin_des!P93-variables_des!P93</f>
        <v>-8218.6612627693212</v>
      </c>
      <c r="Q93" s="26">
        <f>variables_sin_des!Q93-variables_des!Q93</f>
        <v>0</v>
      </c>
      <c r="R93" s="26">
        <f>variables_sin_des!R93-variables_des!R93</f>
        <v>0</v>
      </c>
    </row>
    <row r="94" spans="1:18" x14ac:dyDescent="0.25">
      <c r="A94" s="21">
        <v>43160</v>
      </c>
      <c r="B94" s="26">
        <f>variables_sin_des!B94-variables_des!B94</f>
        <v>-4.6566128730773926E-10</v>
      </c>
      <c r="C94" s="26">
        <f>variables_sin_des!C94-variables_des!C94</f>
        <v>-1102.2088374082996</v>
      </c>
      <c r="D94" s="26">
        <f>variables_sin_des!D94-variables_des!D94</f>
        <v>-1158.2480203390005</v>
      </c>
      <c r="E94" s="26">
        <f>variables_sin_des!E94-variables_des!E94</f>
        <v>0</v>
      </c>
      <c r="F94" s="26">
        <f>variables_sin_des!F94-variables_des!F94</f>
        <v>0</v>
      </c>
      <c r="G94" s="26">
        <f>variables_sin_des!G94-variables_des!G94</f>
        <v>-145.99923766530992</v>
      </c>
      <c r="H94" s="26">
        <f>variables_sin_des!H94-variables_des!H94</f>
        <v>15.711605482453308</v>
      </c>
      <c r="I94" s="26">
        <f>variables_sin_des!I94-variables_des!I94</f>
        <v>-3.1405781953376817</v>
      </c>
      <c r="J94" s="26">
        <f>variables_sin_des!J94-variables_des!J94</f>
        <v>0</v>
      </c>
      <c r="K94" s="26">
        <f>variables_sin_des!K94-variables_des!K94</f>
        <v>0</v>
      </c>
      <c r="L94" s="26">
        <f>variables_sin_des!L94-variables_des!L94</f>
        <v>0</v>
      </c>
      <c r="M94" s="26">
        <f>variables_sin_des!M94-variables_des!M94</f>
        <v>0</v>
      </c>
      <c r="N94" s="26">
        <f>variables_sin_des!N94-variables_des!N94</f>
        <v>-4.5474735088646412E-13</v>
      </c>
      <c r="O94" s="26">
        <f>variables_sin_des!O94-variables_des!O94</f>
        <v>-4316.5767397722593</v>
      </c>
      <c r="P94" s="26">
        <f>variables_sin_des!P94-variables_des!P94</f>
        <v>1395.4171687771886</v>
      </c>
      <c r="Q94" s="26">
        <f>variables_sin_des!Q94-variables_des!Q94</f>
        <v>0</v>
      </c>
      <c r="R94" s="26">
        <f>variables_sin_des!R94-variables_des!R94</f>
        <v>0</v>
      </c>
    </row>
    <row r="95" spans="1:18" x14ac:dyDescent="0.25">
      <c r="A95" s="21">
        <v>43252</v>
      </c>
      <c r="B95" s="26">
        <f>variables_sin_des!B95-variables_des!B95</f>
        <v>3.4924596548080444E-10</v>
      </c>
      <c r="C95" s="26">
        <f>variables_sin_des!C95-variables_des!C95</f>
        <v>605.17045068629886</v>
      </c>
      <c r="D95" s="26">
        <f>variables_sin_des!D95-variables_des!D95</f>
        <v>209.75476748509936</v>
      </c>
      <c r="E95" s="26">
        <f>variables_sin_des!E95-variables_des!E95</f>
        <v>0</v>
      </c>
      <c r="F95" s="26">
        <f>variables_sin_des!F95-variables_des!F95</f>
        <v>0</v>
      </c>
      <c r="G95" s="26">
        <f>variables_sin_des!G95-variables_des!G95</f>
        <v>14.562007664040266</v>
      </c>
      <c r="H95" s="26">
        <f>variables_sin_des!H95-variables_des!H95</f>
        <v>-8.0659263669089114</v>
      </c>
      <c r="I95" s="26">
        <f>variables_sin_des!I95-variables_des!I95</f>
        <v>-1.8034050663349177</v>
      </c>
      <c r="J95" s="26">
        <f>variables_sin_des!J95-variables_des!J95</f>
        <v>0</v>
      </c>
      <c r="K95" s="26">
        <f>variables_sin_des!K95-variables_des!K95</f>
        <v>0</v>
      </c>
      <c r="L95" s="26">
        <f>variables_sin_des!L95-variables_des!L95</f>
        <v>-3.5527136788005009E-13</v>
      </c>
      <c r="M95" s="26">
        <f>variables_sin_des!M95-variables_des!M95</f>
        <v>0</v>
      </c>
      <c r="N95" s="26">
        <f>variables_sin_des!N95-variables_des!N95</f>
        <v>0</v>
      </c>
      <c r="O95" s="26">
        <f>variables_sin_des!O95-variables_des!O95</f>
        <v>1197.6930745056161</v>
      </c>
      <c r="P95" s="26">
        <f>variables_sin_des!P95-variables_des!P95</f>
        <v>6760.8175400681102</v>
      </c>
      <c r="Q95" s="26">
        <f>variables_sin_des!Q95-variables_des!Q95</f>
        <v>0</v>
      </c>
      <c r="R95" s="26">
        <f>variables_sin_des!R95-variables_des!R95</f>
        <v>0</v>
      </c>
    </row>
    <row r="96" spans="1:18" x14ac:dyDescent="0.25">
      <c r="A96" s="21">
        <v>43344</v>
      </c>
      <c r="B96" s="26">
        <f>variables_sin_des!B96-variables_des!B96</f>
        <v>3.7834979593753815E-10</v>
      </c>
      <c r="C96" s="26">
        <f>variables_sin_des!C96-variables_des!C96</f>
        <v>126.16690880329952</v>
      </c>
      <c r="D96" s="26">
        <f>variables_sin_des!D96-variables_des!D96</f>
        <v>391.71977908450026</v>
      </c>
      <c r="E96" s="26">
        <f>variables_sin_des!E96-variables_des!E96</f>
        <v>0</v>
      </c>
      <c r="F96" s="26">
        <f>variables_sin_des!F96-variables_des!F96</f>
        <v>0</v>
      </c>
      <c r="G96" s="26">
        <f>variables_sin_des!G96-variables_des!G96</f>
        <v>-171.27298084060021</v>
      </c>
      <c r="H96" s="26">
        <f>variables_sin_des!H96-variables_des!H96</f>
        <v>6.2464568168858108</v>
      </c>
      <c r="I96" s="26">
        <f>variables_sin_des!I96-variables_des!I96</f>
        <v>1.1994318369295627</v>
      </c>
      <c r="J96" s="26">
        <f>variables_sin_des!J96-variables_des!J96</f>
        <v>0</v>
      </c>
      <c r="K96" s="26">
        <f>variables_sin_des!K96-variables_des!K96</f>
        <v>0</v>
      </c>
      <c r="L96" s="26">
        <f>variables_sin_des!L96-variables_des!L96</f>
        <v>1.2789769243681803E-13</v>
      </c>
      <c r="M96" s="26">
        <f>variables_sin_des!M96-variables_des!M96</f>
        <v>0</v>
      </c>
      <c r="N96" s="26">
        <f>variables_sin_des!N96-variables_des!N96</f>
        <v>0</v>
      </c>
      <c r="O96" s="26">
        <f>variables_sin_des!O96-variables_des!O96</f>
        <v>3093.170551664778</v>
      </c>
      <c r="P96" s="26">
        <f>variables_sin_des!P96-variables_des!P96</f>
        <v>3.4757813552314474</v>
      </c>
      <c r="Q96" s="26">
        <f>variables_sin_des!Q96-variables_des!Q96</f>
        <v>-4.6566128730773926E-10</v>
      </c>
      <c r="R96" s="26">
        <f>variables_sin_des!R96-variables_des!R96</f>
        <v>0</v>
      </c>
    </row>
    <row r="97" spans="1:18" x14ac:dyDescent="0.25">
      <c r="A97" s="21">
        <v>43435</v>
      </c>
      <c r="B97" s="26">
        <f>variables_sin_des!B97-variables_des!B97</f>
        <v>4.6566128730773926E-10</v>
      </c>
      <c r="C97" s="26">
        <f>variables_sin_des!C97-variables_des!C97</f>
        <v>284.56082548410086</v>
      </c>
      <c r="D97" s="26">
        <f>variables_sin_des!D97-variables_des!D97</f>
        <v>699.55214218560104</v>
      </c>
      <c r="E97" s="26">
        <f>variables_sin_des!E97-variables_des!E97</f>
        <v>0</v>
      </c>
      <c r="F97" s="26">
        <f>variables_sin_des!F97-variables_des!F97</f>
        <v>0</v>
      </c>
      <c r="G97" s="26">
        <f>variables_sin_des!G97-variables_des!G97</f>
        <v>258.27319750637025</v>
      </c>
      <c r="H97" s="26">
        <f>variables_sin_des!H97-variables_des!H97</f>
        <v>-7.6507544037797146</v>
      </c>
      <c r="I97" s="26">
        <f>variables_sin_des!I97-variables_des!I97</f>
        <v>4.1809778051857052</v>
      </c>
      <c r="J97" s="26">
        <f>variables_sin_des!J97-variables_des!J97</f>
        <v>0</v>
      </c>
      <c r="K97" s="26">
        <f>variables_sin_des!K97-variables_des!K97</f>
        <v>0</v>
      </c>
      <c r="L97" s="26">
        <f>variables_sin_des!L97-variables_des!L97</f>
        <v>0</v>
      </c>
      <c r="M97" s="26">
        <f>variables_sin_des!M97-variables_des!M97</f>
        <v>0</v>
      </c>
      <c r="N97" s="26">
        <f>variables_sin_des!N97-variables_des!N97</f>
        <v>0</v>
      </c>
      <c r="O97" s="26">
        <f>variables_sin_des!O97-variables_des!O97</f>
        <v>-2460.4007923532045</v>
      </c>
      <c r="P97" s="26">
        <f>variables_sin_des!P97-variables_des!P97</f>
        <v>-7918.4503096258268</v>
      </c>
      <c r="Q97" s="26">
        <f>variables_sin_des!Q97-variables_des!Q97</f>
        <v>0</v>
      </c>
      <c r="R97" s="26">
        <f>variables_sin_des!R97-variables_des!R97</f>
        <v>0</v>
      </c>
    </row>
    <row r="98" spans="1:18" x14ac:dyDescent="0.25">
      <c r="A98" s="21">
        <v>43525</v>
      </c>
      <c r="B98" s="26">
        <f>variables_sin_des!B98-variables_des!B98</f>
        <v>-4.9476511776447296E-10</v>
      </c>
      <c r="C98" s="26">
        <f>variables_sin_des!C98-variables_des!C98</f>
        <v>-611.32610073229989</v>
      </c>
      <c r="D98" s="26">
        <f>variables_sin_des!D98-variables_des!D98</f>
        <v>-1153.3598103308996</v>
      </c>
      <c r="E98" s="26">
        <f>variables_sin_des!E98-variables_des!E98</f>
        <v>0</v>
      </c>
      <c r="F98" s="26">
        <f>variables_sin_des!F98-variables_des!F98</f>
        <v>0</v>
      </c>
      <c r="G98" s="26">
        <f>variables_sin_des!G98-variables_des!G98</f>
        <v>-81.126239495669779</v>
      </c>
      <c r="H98" s="26">
        <f>variables_sin_des!H98-variables_des!H98</f>
        <v>5.7863345036105613</v>
      </c>
      <c r="I98" s="26">
        <f>variables_sin_des!I98-variables_des!I98</f>
        <v>-3.2502261986851693</v>
      </c>
      <c r="J98" s="26">
        <f>variables_sin_des!J98-variables_des!J98</f>
        <v>0</v>
      </c>
      <c r="K98" s="26">
        <f>variables_sin_des!K98-variables_des!K98</f>
        <v>0</v>
      </c>
      <c r="L98" s="26">
        <f>variables_sin_des!L98-variables_des!L98</f>
        <v>0</v>
      </c>
      <c r="M98" s="26">
        <f>variables_sin_des!M98-variables_des!M98</f>
        <v>0</v>
      </c>
      <c r="N98" s="26">
        <f>variables_sin_des!N98-variables_des!N98</f>
        <v>0</v>
      </c>
      <c r="O98" s="26">
        <f>variables_sin_des!O98-variables_des!O98</f>
        <v>-1146.4178992248053</v>
      </c>
      <c r="P98" s="26">
        <f>variables_sin_des!P98-variables_des!P98</f>
        <v>491.84618292011055</v>
      </c>
      <c r="Q98" s="26">
        <f>variables_sin_des!Q98-variables_des!Q98</f>
        <v>0</v>
      </c>
      <c r="R98" s="26">
        <f>variables_sin_des!R98-variables_des!R98</f>
        <v>0</v>
      </c>
    </row>
    <row r="99" spans="1:18" x14ac:dyDescent="0.25">
      <c r="A99" s="21">
        <v>43617</v>
      </c>
      <c r="B99" s="26">
        <f>variables_sin_des!B99-variables_des!B99</f>
        <v>-4.9476511776447296E-10</v>
      </c>
      <c r="C99" s="26">
        <f>variables_sin_des!C99-variables_des!C99</f>
        <v>313.81036844059963</v>
      </c>
      <c r="D99" s="26">
        <f>variables_sin_des!D99-variables_des!D99</f>
        <v>-297.44710382979974</v>
      </c>
      <c r="E99" s="26">
        <f>variables_sin_des!E99-variables_des!E99</f>
        <v>0</v>
      </c>
      <c r="F99" s="26">
        <f>variables_sin_des!F99-variables_des!F99</f>
        <v>0</v>
      </c>
      <c r="G99" s="26">
        <f>variables_sin_des!G99-variables_des!G99</f>
        <v>11.035469481889777</v>
      </c>
      <c r="H99" s="26">
        <f>variables_sin_des!H99-variables_des!H99</f>
        <v>-2.8816321410779722</v>
      </c>
      <c r="I99" s="26">
        <f>variables_sin_des!I99-variables_des!I99</f>
        <v>-1.966729878315661</v>
      </c>
      <c r="J99" s="26">
        <f>variables_sin_des!J99-variables_des!J99</f>
        <v>0</v>
      </c>
      <c r="K99" s="26">
        <f>variables_sin_des!K99-variables_des!K99</f>
        <v>0</v>
      </c>
      <c r="L99" s="26">
        <f>variables_sin_des!L99-variables_des!L99</f>
        <v>-3.5527136788005009E-13</v>
      </c>
      <c r="M99" s="26">
        <f>variables_sin_des!M99-variables_des!M99</f>
        <v>0</v>
      </c>
      <c r="N99" s="26">
        <f>variables_sin_des!N99-variables_des!N99</f>
        <v>0</v>
      </c>
      <c r="O99" s="26">
        <f>variables_sin_des!O99-variables_des!O99</f>
        <v>-436.97710087409359</v>
      </c>
      <c r="P99" s="26">
        <f>variables_sin_des!P99-variables_des!P99</f>
        <v>7781.8334126863192</v>
      </c>
      <c r="Q99" s="26">
        <f>variables_sin_des!Q99-variables_des!Q99</f>
        <v>0</v>
      </c>
      <c r="R99" s="26">
        <f>variables_sin_des!R99-variables_des!R99</f>
        <v>0</v>
      </c>
    </row>
    <row r="100" spans="1:18" x14ac:dyDescent="0.25">
      <c r="A100" s="21">
        <v>43709</v>
      </c>
      <c r="B100" s="26">
        <f>variables_sin_des!B100-variables_des!B100</f>
        <v>-3.2014213502407074E-10</v>
      </c>
      <c r="C100" s="26">
        <f>variables_sin_des!C100-variables_des!C100</f>
        <v>-0.13549055240036978</v>
      </c>
      <c r="D100" s="26">
        <f>variables_sin_des!D100-variables_des!D100</f>
        <v>806.88760555269982</v>
      </c>
      <c r="E100" s="26">
        <f>variables_sin_des!E100-variables_des!E100</f>
        <v>0</v>
      </c>
      <c r="F100" s="26">
        <f>variables_sin_des!F100-variables_des!F100</f>
        <v>0</v>
      </c>
      <c r="G100" s="26">
        <f>variables_sin_des!G100-variables_des!G100</f>
        <v>-193.23169158294013</v>
      </c>
      <c r="H100" s="26">
        <f>variables_sin_des!H100-variables_des!H100</f>
        <v>-0.69234696638928028</v>
      </c>
      <c r="I100" s="26">
        <f>variables_sin_des!I100-variables_des!I100</f>
        <v>1.2224240422538628</v>
      </c>
      <c r="J100" s="26">
        <f>variables_sin_des!J100-variables_des!J100</f>
        <v>0</v>
      </c>
      <c r="K100" s="26">
        <f>variables_sin_des!K100-variables_des!K100</f>
        <v>0</v>
      </c>
      <c r="L100" s="26">
        <f>variables_sin_des!L100-variables_des!L100</f>
        <v>0</v>
      </c>
      <c r="M100" s="26">
        <f>variables_sin_des!M100-variables_des!M100</f>
        <v>-4.5474735088646412E-13</v>
      </c>
      <c r="N100" s="26">
        <f>variables_sin_des!N100-variables_des!N100</f>
        <v>0</v>
      </c>
      <c r="O100" s="26">
        <f>variables_sin_des!O100-variables_des!O100</f>
        <v>838.28247433476645</v>
      </c>
      <c r="P100" s="26">
        <f>variables_sin_des!P100-variables_des!P100</f>
        <v>-674.6304865934726</v>
      </c>
      <c r="Q100" s="26">
        <f>variables_sin_des!Q100-variables_des!Q100</f>
        <v>0</v>
      </c>
      <c r="R100" s="26">
        <f>variables_sin_des!R100-variables_des!R100</f>
        <v>0</v>
      </c>
    </row>
    <row r="101" spans="1:18" x14ac:dyDescent="0.25">
      <c r="A101" s="21">
        <v>43800</v>
      </c>
      <c r="B101" s="26">
        <f>variables_sin_des!B101-variables_des!B101</f>
        <v>2.3283064365386963E-10</v>
      </c>
      <c r="C101" s="26">
        <f>variables_sin_des!C101-variables_des!C101</f>
        <v>623.80312938049974</v>
      </c>
      <c r="D101" s="26">
        <f>variables_sin_des!D101-variables_des!D101</f>
        <v>678.32338655310014</v>
      </c>
      <c r="E101" s="26">
        <f>variables_sin_des!E101-variables_des!E101</f>
        <v>0</v>
      </c>
      <c r="F101" s="26">
        <f>variables_sin_des!F101-variables_des!F101</f>
        <v>0</v>
      </c>
      <c r="G101" s="26">
        <f>variables_sin_des!G101-variables_des!G101</f>
        <v>230.59920586621001</v>
      </c>
      <c r="H101" s="26">
        <f>variables_sin_des!H101-variables_des!H101</f>
        <v>-0.68749760490325684</v>
      </c>
      <c r="I101" s="26">
        <f>variables_sin_des!I101-variables_des!I101</f>
        <v>3.1013515212800939</v>
      </c>
      <c r="J101" s="26">
        <f>variables_sin_des!J101-variables_des!J101</f>
        <v>0</v>
      </c>
      <c r="K101" s="26">
        <f>variables_sin_des!K101-variables_des!K101</f>
        <v>0</v>
      </c>
      <c r="L101" s="26">
        <f>variables_sin_des!L101-variables_des!L101</f>
        <v>0</v>
      </c>
      <c r="M101" s="26">
        <f>variables_sin_des!M101-variables_des!M101</f>
        <v>0</v>
      </c>
      <c r="N101" s="26">
        <f>variables_sin_des!N101-variables_des!N101</f>
        <v>0</v>
      </c>
      <c r="O101" s="26">
        <f>variables_sin_des!O101-variables_des!O101</f>
        <v>-249.90274086647696</v>
      </c>
      <c r="P101" s="26">
        <f>variables_sin_des!P101-variables_des!P101</f>
        <v>-7355.7609500286208</v>
      </c>
      <c r="Q101" s="26">
        <f>variables_sin_des!Q101-variables_des!Q101</f>
        <v>0</v>
      </c>
      <c r="R101" s="26">
        <f>variables_sin_des!R101-variables_des!R101</f>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Descripción variables</vt:lpstr>
      <vt:lpstr>Agregados macro</vt:lpstr>
      <vt:lpstr>orden codigo </vt:lpstr>
      <vt:lpstr>Fuentes y variables</vt:lpstr>
      <vt:lpstr>base_des</vt:lpstr>
      <vt:lpstr>base_log</vt:lpstr>
      <vt:lpstr>base_log (2)</vt:lpstr>
      <vt:lpstr>validadores</vt:lpstr>
      <vt:lpstr>variables_sin_des</vt:lpstr>
      <vt:lpstr>variables_des</vt:lpstr>
      <vt:lpstr>DIF_DES_SINDES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Salazar Diaz Andrea</dc:creator>
  <cp:lastModifiedBy>Salazar Silva Marlon</cp:lastModifiedBy>
  <cp:lastPrinted>2020-12-23T23:28:19Z</cp:lastPrinted>
  <dcterms:created xsi:type="dcterms:W3CDTF">2020-08-12T14:06:54Z</dcterms:created>
  <dcterms:modified xsi:type="dcterms:W3CDTF">2024-06-21T13:14:59Z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MSIP_Label_d7faaadc-1a6d-4614-bb5b-a314f37e002a_Enabled">
    <vt:lpwstr>true</vt:lpwstr>
  </property>
  <property fmtid="{D5CDD505-2E9C-101B-9397-08002B2CF9AE}" pid="5" name="MSIP_Label_d7faaadc-1a6d-4614-bb5b-a314f37e002a_SetDate">
    <vt:lpwstr>2022-10-14T19:13:18Z</vt:lpwstr>
  </property>
  <property fmtid="{D5CDD505-2E9C-101B-9397-08002B2CF9AE}" pid="6" name="MSIP_Label_d7faaadc-1a6d-4614-bb5b-a314f37e002a_Method">
    <vt:lpwstr>Standard</vt:lpwstr>
  </property>
  <property fmtid="{D5CDD505-2E9C-101B-9397-08002B2CF9AE}" pid="7" name="MSIP_Label_d7faaadc-1a6d-4614-bb5b-a314f37e002a_Name">
    <vt:lpwstr>Documento en construcción</vt:lpwstr>
  </property>
  <property fmtid="{D5CDD505-2E9C-101B-9397-08002B2CF9AE}" pid="8" name="MSIP_Label_d7faaadc-1a6d-4614-bb5b-a314f37e002a_SiteId">
    <vt:lpwstr>2ff255e1-ae00-44bc-9787-fa8f8061bf68</vt:lpwstr>
  </property>
  <property fmtid="{D5CDD505-2E9C-101B-9397-08002B2CF9AE}" pid="9" name="MSIP_Label_d7faaadc-1a6d-4614-bb5b-a314f37e002a_ActionId">
    <vt:lpwstr>0d17e116-3b32-4dae-a7e5-ebd17f189f36</vt:lpwstr>
  </property>
  <property fmtid="{D5CDD505-2E9C-101B-9397-08002B2CF9AE}" pid="10" name="MSIP_Label_d7faaadc-1a6d-4614-bb5b-a314f37e002a_ContentBits">
    <vt:lpwstr>0</vt:lpwstr>
  </property>
</Properties>
</file>